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codeName="ThisWorkbook"/>
  <xr:revisionPtr revIDLastSave="0" documentId="13_ncr:1_{156FB66F-CA2B-4782-AFB6-3169A1631953}" xr6:coauthVersionLast="47" xr6:coauthVersionMax="47" xr10:uidLastSave="{00000000-0000-0000-0000-000000000000}"/>
  <bookViews>
    <workbookView xWindow="-28920" yWindow="-120" windowWidth="29040" windowHeight="15840" tabRatio="610" firstSheet="8" activeTab="18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Res DRENE" sheetId="4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H28" i="48" l="1"/>
  <c r="CG28" i="48"/>
  <c r="CF28" i="48"/>
  <c r="CE28" i="48"/>
  <c r="CD28" i="48"/>
  <c r="CC28" i="48"/>
  <c r="CB28" i="48"/>
  <c r="CA28" i="48"/>
  <c r="BZ28" i="48"/>
  <c r="BY28" i="48"/>
  <c r="BX28" i="48"/>
  <c r="BW28" i="48"/>
  <c r="BV28" i="48"/>
  <c r="BU28" i="48"/>
  <c r="BT28" i="48"/>
  <c r="BS28" i="48"/>
  <c r="BR28" i="48"/>
  <c r="BQ28" i="48"/>
  <c r="BP28" i="48"/>
  <c r="BO28" i="48"/>
  <c r="BN28" i="48"/>
  <c r="BM28" i="48"/>
  <c r="BL28" i="48"/>
  <c r="BK28" i="48"/>
  <c r="BJ28" i="48"/>
  <c r="BI28" i="48"/>
  <c r="BH28" i="48"/>
  <c r="BG28" i="48"/>
  <c r="BF28" i="48"/>
  <c r="BE28" i="48"/>
  <c r="BD28" i="48"/>
  <c r="BC28" i="48"/>
  <c r="BB28" i="48"/>
  <c r="BA28" i="48"/>
  <c r="AZ28" i="48"/>
  <c r="AY28" i="48"/>
  <c r="AX28" i="48"/>
  <c r="AW28" i="48"/>
  <c r="AV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AX12" i="28"/>
  <c r="AW12" i="28"/>
  <c r="AV12" i="28"/>
  <c r="AU12" i="28"/>
  <c r="AT12" i="28"/>
  <c r="AS12" i="28"/>
  <c r="AR12" i="28"/>
  <c r="AQ12" i="28"/>
  <c r="AP12" i="28"/>
  <c r="AO12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CH14" i="28" l="1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AX14" i="28"/>
  <c r="AW14" i="28"/>
  <c r="AV14" i="28"/>
  <c r="AU14" i="28"/>
  <c r="AT14" i="28"/>
  <c r="AS14" i="28"/>
  <c r="AR14" i="28"/>
  <c r="AQ14" i="28"/>
  <c r="AP14" i="28"/>
  <c r="AO14" i="28"/>
  <c r="AN14" i="28"/>
  <c r="AM14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Y14" i="28"/>
  <c r="X14" i="28"/>
  <c r="W14" i="28"/>
  <c r="V14" i="28"/>
  <c r="U14" i="28"/>
  <c r="U53" i="36"/>
  <c r="U52" i="36" s="1"/>
  <c r="U51" i="36" s="1"/>
  <c r="U50" i="36" s="1"/>
  <c r="U49" i="36" s="1"/>
  <c r="U48" i="36" s="1"/>
  <c r="U47" i="36" s="1"/>
  <c r="U46" i="36" s="1"/>
  <c r="U45" i="36" s="1"/>
  <c r="U44" i="36" s="1"/>
  <c r="U43" i="36" s="1"/>
  <c r="U42" i="36" s="1"/>
  <c r="U41" i="36" s="1"/>
  <c r="U41" i="35"/>
  <c r="U42" i="35"/>
  <c r="U43" i="35"/>
  <c r="U44" i="35"/>
  <c r="U45" i="35"/>
  <c r="U46" i="35"/>
  <c r="U47" i="35"/>
  <c r="U48" i="35"/>
  <c r="U49" i="35"/>
  <c r="U50" i="35"/>
  <c r="U51" i="35"/>
  <c r="U52" i="35"/>
  <c r="U53" i="35"/>
  <c r="U41" i="34"/>
  <c r="U42" i="34"/>
  <c r="U43" i="34"/>
  <c r="U44" i="34"/>
  <c r="U45" i="34"/>
  <c r="U46" i="34"/>
  <c r="U47" i="34"/>
  <c r="U48" i="34"/>
  <c r="U49" i="34"/>
  <c r="U50" i="34"/>
  <c r="U51" i="34"/>
  <c r="U52" i="34"/>
  <c r="U53" i="34"/>
  <c r="U41" i="33"/>
  <c r="U42" i="33"/>
  <c r="U43" i="33"/>
  <c r="U44" i="33"/>
  <c r="U45" i="33"/>
  <c r="U46" i="33"/>
  <c r="U47" i="33"/>
  <c r="U48" i="33"/>
  <c r="U49" i="33"/>
  <c r="U50" i="33"/>
  <c r="U51" i="33"/>
  <c r="U52" i="33"/>
  <c r="U53" i="33"/>
  <c r="U35" i="32"/>
  <c r="U36" i="32"/>
  <c r="U37" i="32"/>
  <c r="U38" i="32"/>
  <c r="U39" i="32"/>
  <c r="U40" i="32"/>
  <c r="U41" i="32"/>
  <c r="U42" i="32"/>
  <c r="U43" i="32"/>
  <c r="U44" i="32"/>
  <c r="U41" i="31"/>
  <c r="U42" i="31"/>
  <c r="U43" i="31"/>
  <c r="U44" i="31"/>
  <c r="U45" i="31"/>
  <c r="U46" i="31"/>
  <c r="U47" i="31"/>
  <c r="U48" i="31"/>
  <c r="U49" i="31"/>
  <c r="U50" i="31"/>
  <c r="U51" i="31"/>
  <c r="U52" i="31"/>
  <c r="U53" i="31"/>
  <c r="U41" i="30"/>
  <c r="U42" i="30"/>
  <c r="U43" i="30"/>
  <c r="U44" i="30"/>
  <c r="U45" i="30"/>
  <c r="U46" i="30"/>
  <c r="U47" i="30"/>
  <c r="U48" i="30"/>
  <c r="U49" i="30"/>
  <c r="U50" i="30"/>
  <c r="U51" i="30"/>
  <c r="U52" i="30"/>
  <c r="U53" i="30"/>
  <c r="U41" i="29"/>
  <c r="U42" i="29"/>
  <c r="U43" i="29"/>
  <c r="U44" i="29"/>
  <c r="U45" i="29"/>
  <c r="U46" i="29"/>
  <c r="U47" i="29"/>
  <c r="U48" i="29"/>
  <c r="U49" i="29"/>
  <c r="U50" i="29"/>
  <c r="U51" i="29"/>
  <c r="U52" i="29"/>
  <c r="U53" i="29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35" i="2"/>
  <c r="U36" i="2"/>
  <c r="U37" i="2"/>
  <c r="U38" i="2"/>
  <c r="U39" i="2"/>
  <c r="U40" i="2"/>
  <c r="U41" i="2"/>
  <c r="U42" i="2"/>
  <c r="U43" i="2"/>
  <c r="U44" i="2"/>
  <c r="AF177" i="40" l="1"/>
  <c r="P177" i="40"/>
  <c r="BI176" i="40"/>
  <c r="BH176" i="40"/>
  <c r="BG176" i="40"/>
  <c r="BF176" i="40"/>
  <c r="BE176" i="40"/>
  <c r="BD176" i="40"/>
  <c r="BC176" i="40"/>
  <c r="BB176" i="40"/>
  <c r="BA176" i="40"/>
  <c r="AZ176" i="40"/>
  <c r="AY176" i="40"/>
  <c r="BI175" i="40"/>
  <c r="BH175" i="40"/>
  <c r="BG175" i="40"/>
  <c r="BF175" i="40"/>
  <c r="BE175" i="40"/>
  <c r="BD175" i="40"/>
  <c r="BC175" i="40"/>
  <c r="BB175" i="40"/>
  <c r="BA175" i="40"/>
  <c r="AZ175" i="40"/>
  <c r="AY175" i="40"/>
  <c r="BI174" i="40"/>
  <c r="BH174" i="40"/>
  <c r="BG174" i="40"/>
  <c r="BF174" i="40"/>
  <c r="BE174" i="40"/>
  <c r="BD174" i="40"/>
  <c r="BC174" i="40"/>
  <c r="BB174" i="40"/>
  <c r="BA174" i="40"/>
  <c r="AZ174" i="40"/>
  <c r="AY174" i="40"/>
  <c r="BI173" i="40"/>
  <c r="BH173" i="40"/>
  <c r="BG173" i="40"/>
  <c r="BF173" i="40"/>
  <c r="BE173" i="40"/>
  <c r="BD173" i="40"/>
  <c r="BC173" i="40"/>
  <c r="BB173" i="40"/>
  <c r="BA173" i="40"/>
  <c r="AZ173" i="40"/>
  <c r="AY173" i="40"/>
  <c r="BI172" i="40"/>
  <c r="BH172" i="40"/>
  <c r="BG172" i="40"/>
  <c r="BF172" i="40"/>
  <c r="BE172" i="40"/>
  <c r="BD172" i="40"/>
  <c r="BC172" i="40"/>
  <c r="BB172" i="40"/>
  <c r="BA172" i="40"/>
  <c r="AZ172" i="40"/>
  <c r="AY172" i="40"/>
  <c r="BI171" i="40"/>
  <c r="BH171" i="40"/>
  <c r="BG171" i="40"/>
  <c r="BF171" i="40"/>
  <c r="BE171" i="40"/>
  <c r="BD171" i="40"/>
  <c r="BC171" i="40"/>
  <c r="BB171" i="40"/>
  <c r="BA171" i="40"/>
  <c r="AZ171" i="40"/>
  <c r="AY171" i="40"/>
  <c r="BI170" i="40"/>
  <c r="BH170" i="40"/>
  <c r="BG170" i="40"/>
  <c r="BF170" i="40"/>
  <c r="BE170" i="40"/>
  <c r="BD170" i="40"/>
  <c r="BC170" i="40"/>
  <c r="BB170" i="40"/>
  <c r="BA170" i="40"/>
  <c r="AZ170" i="40"/>
  <c r="AY170" i="40"/>
  <c r="BI169" i="40"/>
  <c r="BH169" i="40"/>
  <c r="BG169" i="40"/>
  <c r="BF169" i="40"/>
  <c r="BE169" i="40"/>
  <c r="BD169" i="40"/>
  <c r="BC169" i="40"/>
  <c r="BB169" i="40"/>
  <c r="BA169" i="40"/>
  <c r="AZ169" i="40"/>
  <c r="AY169" i="40"/>
  <c r="BI168" i="40"/>
  <c r="BH168" i="40"/>
  <c r="BG168" i="40"/>
  <c r="BF168" i="40"/>
  <c r="BE168" i="40"/>
  <c r="BD168" i="40"/>
  <c r="BC168" i="40"/>
  <c r="BB168" i="40"/>
  <c r="BA168" i="40"/>
  <c r="AZ168" i="40"/>
  <c r="AY168" i="40"/>
  <c r="BI167" i="40"/>
  <c r="BH167" i="40"/>
  <c r="BG167" i="40"/>
  <c r="BF167" i="40"/>
  <c r="BE167" i="40"/>
  <c r="BD167" i="40"/>
  <c r="BC167" i="40"/>
  <c r="BB167" i="40"/>
  <c r="BA167" i="40"/>
  <c r="AZ167" i="40"/>
  <c r="AY167" i="40"/>
  <c r="BI166" i="40"/>
  <c r="BH166" i="40"/>
  <c r="BG166" i="40"/>
  <c r="BF166" i="40"/>
  <c r="BE166" i="40"/>
  <c r="BD166" i="40"/>
  <c r="BC166" i="40"/>
  <c r="BB166" i="40"/>
  <c r="BA166" i="40"/>
  <c r="AZ166" i="40"/>
  <c r="AY166" i="40"/>
  <c r="BI165" i="40"/>
  <c r="BH165" i="40"/>
  <c r="BG165" i="40"/>
  <c r="BF165" i="40"/>
  <c r="BE165" i="40"/>
  <c r="BD165" i="40"/>
  <c r="BC165" i="40"/>
  <c r="BB165" i="40"/>
  <c r="BA165" i="40"/>
  <c r="AZ165" i="40"/>
  <c r="AY165" i="40"/>
  <c r="BI164" i="40"/>
  <c r="BH164" i="40"/>
  <c r="BG164" i="40"/>
  <c r="BF164" i="40"/>
  <c r="BE164" i="40"/>
  <c r="BD164" i="40"/>
  <c r="BC164" i="40"/>
  <c r="BB164" i="40"/>
  <c r="BA164" i="40"/>
  <c r="AZ164" i="40"/>
  <c r="AY164" i="40"/>
  <c r="AS176" i="40"/>
  <c r="AR176" i="40"/>
  <c r="AQ176" i="40"/>
  <c r="AP176" i="40"/>
  <c r="AO176" i="40"/>
  <c r="AN176" i="40"/>
  <c r="AM176" i="40"/>
  <c r="AL176" i="40"/>
  <c r="AK176" i="40"/>
  <c r="AJ176" i="40"/>
  <c r="AI176" i="40"/>
  <c r="AS175" i="40"/>
  <c r="AR175" i="40"/>
  <c r="AQ175" i="40"/>
  <c r="AP175" i="40"/>
  <c r="AO175" i="40"/>
  <c r="AN175" i="40"/>
  <c r="AM175" i="40"/>
  <c r="AL175" i="40"/>
  <c r="AK175" i="40"/>
  <c r="AJ175" i="40"/>
  <c r="AI175" i="40"/>
  <c r="AS174" i="40"/>
  <c r="AR174" i="40"/>
  <c r="AQ174" i="40"/>
  <c r="AP174" i="40"/>
  <c r="AO174" i="40"/>
  <c r="AN174" i="40"/>
  <c r="AM174" i="40"/>
  <c r="AL174" i="40"/>
  <c r="AK174" i="40"/>
  <c r="AJ174" i="40"/>
  <c r="AI174" i="40"/>
  <c r="AS173" i="40"/>
  <c r="AR173" i="40"/>
  <c r="AQ173" i="40"/>
  <c r="AP173" i="40"/>
  <c r="AO173" i="40"/>
  <c r="AN173" i="40"/>
  <c r="AM173" i="40"/>
  <c r="AL173" i="40"/>
  <c r="AK173" i="40"/>
  <c r="AJ173" i="40"/>
  <c r="AI173" i="40"/>
  <c r="AS172" i="40"/>
  <c r="AR172" i="40"/>
  <c r="AQ172" i="40"/>
  <c r="AP172" i="40"/>
  <c r="AO172" i="40"/>
  <c r="AN172" i="40"/>
  <c r="AM172" i="40"/>
  <c r="AL172" i="40"/>
  <c r="AK172" i="40"/>
  <c r="AJ172" i="40"/>
  <c r="AI172" i="40"/>
  <c r="AS171" i="40"/>
  <c r="AR171" i="40"/>
  <c r="AQ171" i="40"/>
  <c r="AP171" i="40"/>
  <c r="AO171" i="40"/>
  <c r="AN171" i="40"/>
  <c r="AM171" i="40"/>
  <c r="AL171" i="40"/>
  <c r="AK171" i="40"/>
  <c r="AJ171" i="40"/>
  <c r="AI171" i="40"/>
  <c r="AS170" i="40"/>
  <c r="AR170" i="40"/>
  <c r="AQ170" i="40"/>
  <c r="AP170" i="40"/>
  <c r="AO170" i="40"/>
  <c r="AN170" i="40"/>
  <c r="AM170" i="40"/>
  <c r="AL170" i="40"/>
  <c r="AK170" i="40"/>
  <c r="AJ170" i="40"/>
  <c r="AI170" i="40"/>
  <c r="AS169" i="40"/>
  <c r="AR169" i="40"/>
  <c r="AQ169" i="40"/>
  <c r="AP169" i="40"/>
  <c r="AO169" i="40"/>
  <c r="AN169" i="40"/>
  <c r="AM169" i="40"/>
  <c r="AL169" i="40"/>
  <c r="AK169" i="40"/>
  <c r="AJ169" i="40"/>
  <c r="AI169" i="40"/>
  <c r="AS168" i="40"/>
  <c r="AR168" i="40"/>
  <c r="AQ168" i="40"/>
  <c r="AP168" i="40"/>
  <c r="AO168" i="40"/>
  <c r="AN168" i="40"/>
  <c r="AM168" i="40"/>
  <c r="AL168" i="40"/>
  <c r="AK168" i="40"/>
  <c r="AJ168" i="40"/>
  <c r="AI168" i="40"/>
  <c r="AS167" i="40"/>
  <c r="AR167" i="40"/>
  <c r="AQ167" i="40"/>
  <c r="AP167" i="40"/>
  <c r="AO167" i="40"/>
  <c r="AN167" i="40"/>
  <c r="AM167" i="40"/>
  <c r="AL167" i="40"/>
  <c r="AK167" i="40"/>
  <c r="AJ167" i="40"/>
  <c r="AI167" i="40"/>
  <c r="AS166" i="40"/>
  <c r="AR166" i="40"/>
  <c r="AQ166" i="40"/>
  <c r="AP166" i="40"/>
  <c r="AO166" i="40"/>
  <c r="AN166" i="40"/>
  <c r="AM166" i="40"/>
  <c r="AL166" i="40"/>
  <c r="AK166" i="40"/>
  <c r="AJ166" i="40"/>
  <c r="AI166" i="40"/>
  <c r="AS165" i="40"/>
  <c r="AR165" i="40"/>
  <c r="AQ165" i="40"/>
  <c r="AP165" i="40"/>
  <c r="AO165" i="40"/>
  <c r="AN165" i="40"/>
  <c r="AM165" i="40"/>
  <c r="AL165" i="40"/>
  <c r="AK165" i="40"/>
  <c r="AJ165" i="40"/>
  <c r="AI165" i="40"/>
  <c r="AS164" i="40"/>
  <c r="AR164" i="40"/>
  <c r="AQ164" i="40"/>
  <c r="AP164" i="40"/>
  <c r="AO164" i="40"/>
  <c r="AN164" i="40"/>
  <c r="AM164" i="40"/>
  <c r="AL164" i="40"/>
  <c r="AK164" i="40"/>
  <c r="AJ164" i="40"/>
  <c r="AI164" i="40"/>
  <c r="AD176" i="40"/>
  <c r="AC176" i="40"/>
  <c r="AB176" i="40"/>
  <c r="AA176" i="40"/>
  <c r="Z176" i="40"/>
  <c r="Y176" i="40"/>
  <c r="X176" i="40"/>
  <c r="W176" i="40"/>
  <c r="V176" i="40"/>
  <c r="U176" i="40"/>
  <c r="T176" i="40"/>
  <c r="S176" i="40"/>
  <c r="AD175" i="40"/>
  <c r="AC175" i="40"/>
  <c r="AB175" i="40"/>
  <c r="AA175" i="40"/>
  <c r="Z175" i="40"/>
  <c r="Y175" i="40"/>
  <c r="X175" i="40"/>
  <c r="W175" i="40"/>
  <c r="V175" i="40"/>
  <c r="U175" i="40"/>
  <c r="T175" i="40"/>
  <c r="S175" i="40"/>
  <c r="AD174" i="40"/>
  <c r="AC174" i="40"/>
  <c r="AB174" i="40"/>
  <c r="AA174" i="40"/>
  <c r="Z174" i="40"/>
  <c r="Y174" i="40"/>
  <c r="X174" i="40"/>
  <c r="W174" i="40"/>
  <c r="V174" i="40"/>
  <c r="U174" i="40"/>
  <c r="T174" i="40"/>
  <c r="S174" i="40"/>
  <c r="AD173" i="40"/>
  <c r="AC173" i="40"/>
  <c r="AB173" i="40"/>
  <c r="AA173" i="40"/>
  <c r="Z173" i="40"/>
  <c r="Y173" i="40"/>
  <c r="X173" i="40"/>
  <c r="W173" i="40"/>
  <c r="V173" i="40"/>
  <c r="U173" i="40"/>
  <c r="T173" i="40"/>
  <c r="S173" i="40"/>
  <c r="AD172" i="40"/>
  <c r="AC172" i="40"/>
  <c r="AB172" i="40"/>
  <c r="AA172" i="40"/>
  <c r="Z172" i="40"/>
  <c r="Y172" i="40"/>
  <c r="X172" i="40"/>
  <c r="W172" i="40"/>
  <c r="V172" i="40"/>
  <c r="U172" i="40"/>
  <c r="T172" i="40"/>
  <c r="S172" i="40"/>
  <c r="AD171" i="40"/>
  <c r="AC171" i="40"/>
  <c r="AB171" i="40"/>
  <c r="AA171" i="40"/>
  <c r="Z171" i="40"/>
  <c r="Y171" i="40"/>
  <c r="X171" i="40"/>
  <c r="W171" i="40"/>
  <c r="V171" i="40"/>
  <c r="U171" i="40"/>
  <c r="T171" i="40"/>
  <c r="S171" i="40"/>
  <c r="AD170" i="40"/>
  <c r="AC170" i="40"/>
  <c r="AB170" i="40"/>
  <c r="AA170" i="40"/>
  <c r="Z170" i="40"/>
  <c r="Y170" i="40"/>
  <c r="X170" i="40"/>
  <c r="W170" i="40"/>
  <c r="V170" i="40"/>
  <c r="U170" i="40"/>
  <c r="T170" i="40"/>
  <c r="S170" i="40"/>
  <c r="AD169" i="40"/>
  <c r="AC169" i="40"/>
  <c r="AB169" i="40"/>
  <c r="AA169" i="40"/>
  <c r="Z169" i="40"/>
  <c r="Y169" i="40"/>
  <c r="X169" i="40"/>
  <c r="W169" i="40"/>
  <c r="V169" i="40"/>
  <c r="U169" i="40"/>
  <c r="T169" i="40"/>
  <c r="S169" i="40"/>
  <c r="AD168" i="40"/>
  <c r="AC168" i="40"/>
  <c r="AB168" i="40"/>
  <c r="AA168" i="40"/>
  <c r="Z168" i="40"/>
  <c r="Y168" i="40"/>
  <c r="X168" i="40"/>
  <c r="W168" i="40"/>
  <c r="V168" i="40"/>
  <c r="U168" i="40"/>
  <c r="T168" i="40"/>
  <c r="S168" i="40"/>
  <c r="AD167" i="40"/>
  <c r="AC167" i="40"/>
  <c r="AB167" i="40"/>
  <c r="AA167" i="40"/>
  <c r="Z167" i="40"/>
  <c r="Y167" i="40"/>
  <c r="X167" i="40"/>
  <c r="W167" i="40"/>
  <c r="V167" i="40"/>
  <c r="U167" i="40"/>
  <c r="T167" i="40"/>
  <c r="S167" i="40"/>
  <c r="AD166" i="40"/>
  <c r="AC166" i="40"/>
  <c r="AB166" i="40"/>
  <c r="AA166" i="40"/>
  <c r="Z166" i="40"/>
  <c r="Y166" i="40"/>
  <c r="X166" i="40"/>
  <c r="W166" i="40"/>
  <c r="V166" i="40"/>
  <c r="U166" i="40"/>
  <c r="T166" i="40"/>
  <c r="S166" i="40"/>
  <c r="AD165" i="40"/>
  <c r="AC165" i="40"/>
  <c r="AB165" i="40"/>
  <c r="AA165" i="40"/>
  <c r="Z165" i="40"/>
  <c r="Y165" i="40"/>
  <c r="X165" i="40"/>
  <c r="W165" i="40"/>
  <c r="V165" i="40"/>
  <c r="U165" i="40"/>
  <c r="T165" i="40"/>
  <c r="S165" i="40"/>
  <c r="AD164" i="40"/>
  <c r="AC164" i="40"/>
  <c r="AB164" i="40"/>
  <c r="AA164" i="40"/>
  <c r="Z164" i="40"/>
  <c r="Y164" i="40"/>
  <c r="X164" i="40"/>
  <c r="W164" i="40"/>
  <c r="V164" i="40"/>
  <c r="U164" i="40"/>
  <c r="T164" i="40"/>
  <c r="S164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P156" i="39"/>
  <c r="BI160" i="40" l="1"/>
  <c r="BH160" i="40"/>
  <c r="BG160" i="40"/>
  <c r="BF160" i="40"/>
  <c r="BE160" i="40"/>
  <c r="BD160" i="40"/>
  <c r="BC160" i="40"/>
  <c r="BB160" i="40"/>
  <c r="BA160" i="40"/>
  <c r="AZ160" i="40"/>
  <c r="AY160" i="40"/>
  <c r="BI159" i="40"/>
  <c r="BH159" i="40"/>
  <c r="BG159" i="40"/>
  <c r="BF159" i="40"/>
  <c r="BE159" i="40"/>
  <c r="BD159" i="40"/>
  <c r="BC159" i="40"/>
  <c r="BB159" i="40"/>
  <c r="BA159" i="40"/>
  <c r="AZ159" i="40"/>
  <c r="AY159" i="40"/>
  <c r="BI158" i="40"/>
  <c r="BH158" i="40"/>
  <c r="BG158" i="40"/>
  <c r="BF158" i="40"/>
  <c r="BE158" i="40"/>
  <c r="BD158" i="40"/>
  <c r="BC158" i="40"/>
  <c r="BB158" i="40"/>
  <c r="BA158" i="40"/>
  <c r="AZ158" i="40"/>
  <c r="AY158" i="40"/>
  <c r="BI157" i="40"/>
  <c r="BH157" i="40"/>
  <c r="BG157" i="40"/>
  <c r="BF157" i="40"/>
  <c r="BE157" i="40"/>
  <c r="BD157" i="40"/>
  <c r="BC157" i="40"/>
  <c r="BB157" i="40"/>
  <c r="BA157" i="40"/>
  <c r="AZ157" i="40"/>
  <c r="AY157" i="40"/>
  <c r="BI156" i="40"/>
  <c r="BH156" i="40"/>
  <c r="BG156" i="40"/>
  <c r="BF156" i="40"/>
  <c r="BE156" i="40"/>
  <c r="BD156" i="40"/>
  <c r="BC156" i="40"/>
  <c r="BB156" i="40"/>
  <c r="BA156" i="40"/>
  <c r="AZ156" i="40"/>
  <c r="AY156" i="40"/>
  <c r="BI155" i="40"/>
  <c r="BH155" i="40"/>
  <c r="BG155" i="40"/>
  <c r="BF155" i="40"/>
  <c r="BE155" i="40"/>
  <c r="BD155" i="40"/>
  <c r="BC155" i="40"/>
  <c r="BB155" i="40"/>
  <c r="BA155" i="40"/>
  <c r="AZ155" i="40"/>
  <c r="AY155" i="40"/>
  <c r="BI154" i="40"/>
  <c r="BH154" i="40"/>
  <c r="BG154" i="40"/>
  <c r="BF154" i="40"/>
  <c r="BE154" i="40"/>
  <c r="BD154" i="40"/>
  <c r="BC154" i="40"/>
  <c r="BB154" i="40"/>
  <c r="BA154" i="40"/>
  <c r="AZ154" i="40"/>
  <c r="AY154" i="40"/>
  <c r="BI153" i="40"/>
  <c r="BH153" i="40"/>
  <c r="BG153" i="40"/>
  <c r="BF153" i="40"/>
  <c r="BE153" i="40"/>
  <c r="BD153" i="40"/>
  <c r="BC153" i="40"/>
  <c r="BB153" i="40"/>
  <c r="BA153" i="40"/>
  <c r="AZ153" i="40"/>
  <c r="AY153" i="40"/>
  <c r="BI152" i="40"/>
  <c r="BH152" i="40"/>
  <c r="BG152" i="40"/>
  <c r="BF152" i="40"/>
  <c r="BE152" i="40"/>
  <c r="BD152" i="40"/>
  <c r="BC152" i="40"/>
  <c r="BB152" i="40"/>
  <c r="BA152" i="40"/>
  <c r="AZ152" i="40"/>
  <c r="AY152" i="40"/>
  <c r="BI151" i="40"/>
  <c r="BH151" i="40"/>
  <c r="BG151" i="40"/>
  <c r="BF151" i="40"/>
  <c r="BE151" i="40"/>
  <c r="BD151" i="40"/>
  <c r="BC151" i="40"/>
  <c r="BB151" i="40"/>
  <c r="BA151" i="40"/>
  <c r="AZ151" i="40"/>
  <c r="AY151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BI149" i="40"/>
  <c r="BH149" i="40"/>
  <c r="BG149" i="40"/>
  <c r="BF149" i="40"/>
  <c r="BE149" i="40"/>
  <c r="BD149" i="40"/>
  <c r="BC149" i="40"/>
  <c r="BB149" i="40"/>
  <c r="BA149" i="40"/>
  <c r="AZ149" i="40"/>
  <c r="AY149" i="40"/>
  <c r="BI148" i="40"/>
  <c r="BH148" i="40"/>
  <c r="BG148" i="40"/>
  <c r="BF148" i="40"/>
  <c r="BE148" i="40"/>
  <c r="BD148" i="40"/>
  <c r="BC148" i="40"/>
  <c r="BB148" i="40"/>
  <c r="BA148" i="40"/>
  <c r="AZ148" i="40"/>
  <c r="AY148" i="40"/>
  <c r="C148" i="40"/>
  <c r="CH68" i="28" l="1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AX68" i="28"/>
  <c r="AW68" i="28"/>
  <c r="AV68" i="28"/>
  <c r="AU68" i="28"/>
  <c r="AT68" i="28"/>
  <c r="AS68" i="28"/>
  <c r="AR68" i="28"/>
  <c r="AQ68" i="28"/>
  <c r="AP68" i="28"/>
  <c r="AO68" i="28"/>
  <c r="AN68" i="28"/>
  <c r="AM68" i="28"/>
  <c r="AL68" i="28"/>
  <c r="AK68" i="28"/>
  <c r="AJ68" i="28"/>
  <c r="AI68" i="28"/>
  <c r="AH68" i="28"/>
  <c r="AG68" i="28"/>
  <c r="AF68" i="28"/>
  <c r="AE68" i="28"/>
  <c r="AD68" i="28"/>
  <c r="AC68" i="28"/>
  <c r="AB68" i="28"/>
  <c r="AA68" i="28"/>
  <c r="Z68" i="28"/>
  <c r="Y68" i="28"/>
  <c r="X68" i="28"/>
  <c r="W68" i="28"/>
  <c r="V68" i="28"/>
  <c r="U68" i="28"/>
  <c r="T68" i="28"/>
  <c r="S68" i="28"/>
  <c r="R68" i="28"/>
  <c r="Q68" i="28"/>
  <c r="P68" i="28"/>
  <c r="O68" i="28"/>
  <c r="CH96" i="28" l="1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AX96" i="28"/>
  <c r="AW96" i="28"/>
  <c r="AV96" i="28"/>
  <c r="AU96" i="28"/>
  <c r="AT96" i="28"/>
  <c r="AS96" i="28"/>
  <c r="AR96" i="28"/>
  <c r="AQ96" i="28"/>
  <c r="AP96" i="28"/>
  <c r="AO96" i="28"/>
  <c r="AN96" i="28"/>
  <c r="AM96" i="28"/>
  <c r="AL96" i="28"/>
  <c r="AK96" i="28"/>
  <c r="AJ96" i="28"/>
  <c r="AI96" i="28"/>
  <c r="AH96" i="28"/>
  <c r="AG96" i="28"/>
  <c r="AF96" i="28"/>
  <c r="AE96" i="28"/>
  <c r="AD96" i="28"/>
  <c r="AC96" i="28"/>
  <c r="AB96" i="28"/>
  <c r="AA96" i="28"/>
  <c r="Z96" i="28"/>
  <c r="Y96" i="28"/>
  <c r="X96" i="28"/>
  <c r="W96" i="28"/>
  <c r="N15" i="48"/>
  <c r="M15" i="48"/>
  <c r="L15" i="48"/>
  <c r="K15" i="48"/>
  <c r="J15" i="48"/>
  <c r="I15" i="48"/>
  <c r="H15" i="48"/>
  <c r="G15" i="48"/>
  <c r="F15" i="48"/>
  <c r="E15" i="48"/>
  <c r="D15" i="48"/>
  <c r="C15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N9" i="48"/>
  <c r="M9" i="48"/>
  <c r="L9" i="48"/>
  <c r="K9" i="48"/>
  <c r="J9" i="48"/>
  <c r="I9" i="48"/>
  <c r="H9" i="48"/>
  <c r="G9" i="48"/>
  <c r="F9" i="48"/>
  <c r="E9" i="48"/>
  <c r="D9" i="48"/>
  <c r="C9" i="48"/>
  <c r="N8" i="48"/>
  <c r="M8" i="48"/>
  <c r="L8" i="48"/>
  <c r="K8" i="48"/>
  <c r="J8" i="48"/>
  <c r="I8" i="48"/>
  <c r="H8" i="48"/>
  <c r="G8" i="48"/>
  <c r="F8" i="48"/>
  <c r="E8" i="48"/>
  <c r="D8" i="48"/>
  <c r="C8" i="48"/>
  <c r="N7" i="48"/>
  <c r="M7" i="48"/>
  <c r="L7" i="48"/>
  <c r="K7" i="48"/>
  <c r="J7" i="48"/>
  <c r="I7" i="48"/>
  <c r="H7" i="48"/>
  <c r="G7" i="48"/>
  <c r="F7" i="48"/>
  <c r="E7" i="48"/>
  <c r="D7" i="48"/>
  <c r="C7" i="48"/>
  <c r="N6" i="48"/>
  <c r="M6" i="48"/>
  <c r="L6" i="48"/>
  <c r="K6" i="48"/>
  <c r="J6" i="48"/>
  <c r="I6" i="48"/>
  <c r="H6" i="48"/>
  <c r="G6" i="48"/>
  <c r="F6" i="48"/>
  <c r="E6" i="48"/>
  <c r="D6" i="48"/>
  <c r="C6" i="48"/>
  <c r="N5" i="48"/>
  <c r="M5" i="48"/>
  <c r="L5" i="48"/>
  <c r="K5" i="48"/>
  <c r="J5" i="48"/>
  <c r="I5" i="48"/>
  <c r="H5" i="48"/>
  <c r="G5" i="48"/>
  <c r="F5" i="48"/>
  <c r="E5" i="48"/>
  <c r="D5" i="48"/>
  <c r="C5" i="48"/>
  <c r="K17" i="48" l="1"/>
  <c r="C17" i="48"/>
  <c r="I17" i="48"/>
  <c r="G17" i="48"/>
  <c r="CH4" i="48"/>
  <c r="CG4" i="48"/>
  <c r="CF4" i="48"/>
  <c r="CE4" i="48"/>
  <c r="CD4" i="48"/>
  <c r="CC4" i="48"/>
  <c r="CB4" i="48"/>
  <c r="CA4" i="48"/>
  <c r="BZ4" i="48"/>
  <c r="BY4" i="48"/>
  <c r="BX4" i="48"/>
  <c r="BW4" i="48"/>
  <c r="BV4" i="48"/>
  <c r="BU4" i="48"/>
  <c r="BT4" i="48"/>
  <c r="BS4" i="48"/>
  <c r="BR4" i="48"/>
  <c r="BQ4" i="48"/>
  <c r="BP4" i="48"/>
  <c r="BO4" i="48"/>
  <c r="BN4" i="48"/>
  <c r="BM4" i="48"/>
  <c r="BL4" i="48"/>
  <c r="BK4" i="48"/>
  <c r="BK20" i="48" s="1"/>
  <c r="BJ4" i="48"/>
  <c r="BJ20" i="48" s="1"/>
  <c r="BI4" i="48"/>
  <c r="BH4" i="48"/>
  <c r="BG4" i="48"/>
  <c r="BF4" i="48"/>
  <c r="BE4" i="48"/>
  <c r="BD4" i="48"/>
  <c r="BC4" i="48"/>
  <c r="BC20" i="48" s="1"/>
  <c r="BB4" i="48"/>
  <c r="BA4" i="48"/>
  <c r="AZ4" i="48"/>
  <c r="AY4" i="48"/>
  <c r="AX4" i="48"/>
  <c r="AW4" i="48"/>
  <c r="AV4" i="48"/>
  <c r="AU4" i="48"/>
  <c r="AT4" i="48"/>
  <c r="AS4" i="48"/>
  <c r="AR4" i="48"/>
  <c r="AQ4" i="48"/>
  <c r="AP4" i="48"/>
  <c r="AO4" i="48"/>
  <c r="AN4" i="48"/>
  <c r="AM4" i="48"/>
  <c r="AL4" i="48"/>
  <c r="AK4" i="48"/>
  <c r="AJ4" i="48"/>
  <c r="AI4" i="48"/>
  <c r="AH4" i="48"/>
  <c r="AG4" i="48"/>
  <c r="AF4" i="48"/>
  <c r="AE4" i="48"/>
  <c r="AE20" i="48" s="1"/>
  <c r="AD4" i="48"/>
  <c r="AD20" i="48" s="1"/>
  <c r="AC4" i="48"/>
  <c r="AB4" i="48"/>
  <c r="AA4" i="48"/>
  <c r="Z4" i="48"/>
  <c r="Y4" i="48"/>
  <c r="X4" i="48"/>
  <c r="W4" i="48"/>
  <c r="W20" i="48" s="1"/>
  <c r="V4" i="48"/>
  <c r="U4" i="48"/>
  <c r="T4" i="48"/>
  <c r="S4" i="48"/>
  <c r="R4" i="48"/>
  <c r="Q4" i="48"/>
  <c r="P4" i="48"/>
  <c r="O4" i="48"/>
  <c r="N4" i="48"/>
  <c r="M4" i="48"/>
  <c r="L4" i="48"/>
  <c r="K4" i="48"/>
  <c r="J4" i="48"/>
  <c r="I4" i="48"/>
  <c r="H4" i="48"/>
  <c r="G4" i="48"/>
  <c r="F4" i="48"/>
  <c r="E4" i="48"/>
  <c r="D4" i="48"/>
  <c r="C4" i="48"/>
  <c r="C2" i="48"/>
  <c r="D2" i="48" s="1"/>
  <c r="E2" i="48" s="1"/>
  <c r="F2" i="48" s="1"/>
  <c r="G2" i="48" s="1"/>
  <c r="H2" i="48" s="1"/>
  <c r="I2" i="48" s="1"/>
  <c r="J2" i="48" s="1"/>
  <c r="K2" i="48" s="1"/>
  <c r="L2" i="48" s="1"/>
  <c r="M2" i="48" s="1"/>
  <c r="N2" i="48" s="1"/>
  <c r="O2" i="48" s="1"/>
  <c r="AS160" i="40"/>
  <c r="AR160" i="40"/>
  <c r="AQ160" i="40"/>
  <c r="AP160" i="40"/>
  <c r="AO160" i="40"/>
  <c r="AN160" i="40"/>
  <c r="AM160" i="40"/>
  <c r="AL160" i="40"/>
  <c r="AK160" i="40"/>
  <c r="AJ160" i="40"/>
  <c r="AI160" i="40"/>
  <c r="AS159" i="40"/>
  <c r="AR159" i="40"/>
  <c r="AQ159" i="40"/>
  <c r="AP159" i="40"/>
  <c r="AO159" i="40"/>
  <c r="AN159" i="40"/>
  <c r="AM159" i="40"/>
  <c r="AL159" i="40"/>
  <c r="AK159" i="40"/>
  <c r="AJ159" i="40"/>
  <c r="AI159" i="40"/>
  <c r="AS158" i="40"/>
  <c r="AR158" i="40"/>
  <c r="AQ158" i="40"/>
  <c r="AP158" i="40"/>
  <c r="AO158" i="40"/>
  <c r="AN158" i="40"/>
  <c r="AM158" i="40"/>
  <c r="AL158" i="40"/>
  <c r="AK158" i="40"/>
  <c r="AJ158" i="40"/>
  <c r="AI158" i="40"/>
  <c r="AS157" i="40"/>
  <c r="AR157" i="40"/>
  <c r="AQ157" i="40"/>
  <c r="AP157" i="40"/>
  <c r="AO157" i="40"/>
  <c r="AN157" i="40"/>
  <c r="AM157" i="40"/>
  <c r="AL157" i="40"/>
  <c r="AK157" i="40"/>
  <c r="AJ157" i="40"/>
  <c r="AI157" i="40"/>
  <c r="AS156" i="40"/>
  <c r="AR156" i="40"/>
  <c r="AQ156" i="40"/>
  <c r="AP156" i="40"/>
  <c r="AO156" i="40"/>
  <c r="AN156" i="40"/>
  <c r="AM156" i="40"/>
  <c r="AL156" i="40"/>
  <c r="AK156" i="40"/>
  <c r="AJ156" i="40"/>
  <c r="AI156" i="40"/>
  <c r="AS155" i="40"/>
  <c r="AR155" i="40"/>
  <c r="AQ155" i="40"/>
  <c r="AP155" i="40"/>
  <c r="AO155" i="40"/>
  <c r="AN155" i="40"/>
  <c r="AM155" i="40"/>
  <c r="AL155" i="40"/>
  <c r="AK155" i="40"/>
  <c r="AJ155" i="40"/>
  <c r="AI155" i="40"/>
  <c r="AS154" i="40"/>
  <c r="AR154" i="40"/>
  <c r="AQ154" i="40"/>
  <c r="AP154" i="40"/>
  <c r="AO154" i="40"/>
  <c r="AN154" i="40"/>
  <c r="AM154" i="40"/>
  <c r="AL154" i="40"/>
  <c r="AK154" i="40"/>
  <c r="AJ154" i="40"/>
  <c r="AI154" i="40"/>
  <c r="AS153" i="40"/>
  <c r="AR153" i="40"/>
  <c r="AQ153" i="40"/>
  <c r="AP153" i="40"/>
  <c r="AO153" i="40"/>
  <c r="AN153" i="40"/>
  <c r="AM153" i="40"/>
  <c r="AL153" i="40"/>
  <c r="AK153" i="40"/>
  <c r="AJ153" i="40"/>
  <c r="AI153" i="40"/>
  <c r="AS152" i="40"/>
  <c r="AR152" i="40"/>
  <c r="AQ152" i="40"/>
  <c r="AP152" i="40"/>
  <c r="AO152" i="40"/>
  <c r="AN152" i="40"/>
  <c r="AM152" i="40"/>
  <c r="AL152" i="40"/>
  <c r="AK152" i="40"/>
  <c r="AJ152" i="40"/>
  <c r="AI152" i="40"/>
  <c r="AS151" i="40"/>
  <c r="AR151" i="40"/>
  <c r="AQ151" i="40"/>
  <c r="AP151" i="40"/>
  <c r="AO151" i="40"/>
  <c r="AN151" i="40"/>
  <c r="AM151" i="40"/>
  <c r="AL151" i="40"/>
  <c r="AK151" i="40"/>
  <c r="AJ151" i="40"/>
  <c r="AI151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S149" i="40"/>
  <c r="AR149" i="40"/>
  <c r="AQ149" i="40"/>
  <c r="AP149" i="40"/>
  <c r="AO149" i="40"/>
  <c r="AN149" i="40"/>
  <c r="AM149" i="40"/>
  <c r="AL149" i="40"/>
  <c r="AK149" i="40"/>
  <c r="AJ149" i="40"/>
  <c r="AI149" i="40"/>
  <c r="AS148" i="40"/>
  <c r="AR148" i="40"/>
  <c r="AQ148" i="40"/>
  <c r="AP148" i="40"/>
  <c r="AO148" i="40"/>
  <c r="AN148" i="40"/>
  <c r="AM148" i="40"/>
  <c r="AL148" i="40"/>
  <c r="AK148" i="40"/>
  <c r="AJ148" i="40"/>
  <c r="AI148" i="40"/>
  <c r="AC160" i="40"/>
  <c r="AB160" i="40"/>
  <c r="AA160" i="40"/>
  <c r="Z160" i="40"/>
  <c r="Y160" i="40"/>
  <c r="X160" i="40"/>
  <c r="W160" i="40"/>
  <c r="V160" i="40"/>
  <c r="U160" i="40"/>
  <c r="T160" i="40"/>
  <c r="S160" i="40"/>
  <c r="AC159" i="40"/>
  <c r="AB159" i="40"/>
  <c r="AA159" i="40"/>
  <c r="Z159" i="40"/>
  <c r="Y159" i="40"/>
  <c r="X159" i="40"/>
  <c r="W159" i="40"/>
  <c r="V159" i="40"/>
  <c r="U159" i="40"/>
  <c r="T159" i="40"/>
  <c r="S159" i="40"/>
  <c r="AC158" i="40"/>
  <c r="AB158" i="40"/>
  <c r="AA158" i="40"/>
  <c r="Z158" i="40"/>
  <c r="Y158" i="40"/>
  <c r="X158" i="40"/>
  <c r="W158" i="40"/>
  <c r="V158" i="40"/>
  <c r="U158" i="40"/>
  <c r="T158" i="40"/>
  <c r="S158" i="40"/>
  <c r="AC157" i="40"/>
  <c r="AB157" i="40"/>
  <c r="AA157" i="40"/>
  <c r="Z157" i="40"/>
  <c r="Y157" i="40"/>
  <c r="X157" i="40"/>
  <c r="W157" i="40"/>
  <c r="V157" i="40"/>
  <c r="U157" i="40"/>
  <c r="T157" i="40"/>
  <c r="S157" i="40"/>
  <c r="AC156" i="40"/>
  <c r="AB156" i="40"/>
  <c r="AA156" i="40"/>
  <c r="Z156" i="40"/>
  <c r="Y156" i="40"/>
  <c r="X156" i="40"/>
  <c r="W156" i="40"/>
  <c r="V156" i="40"/>
  <c r="U156" i="40"/>
  <c r="T156" i="40"/>
  <c r="S156" i="40"/>
  <c r="AC155" i="40"/>
  <c r="AB155" i="40"/>
  <c r="AA155" i="40"/>
  <c r="Z155" i="40"/>
  <c r="Y155" i="40"/>
  <c r="X155" i="40"/>
  <c r="W155" i="40"/>
  <c r="V155" i="40"/>
  <c r="U155" i="40"/>
  <c r="T155" i="40"/>
  <c r="S155" i="40"/>
  <c r="AC154" i="40"/>
  <c r="AB154" i="40"/>
  <c r="AA154" i="40"/>
  <c r="Z154" i="40"/>
  <c r="Y154" i="40"/>
  <c r="X154" i="40"/>
  <c r="W154" i="40"/>
  <c r="V154" i="40"/>
  <c r="U154" i="40"/>
  <c r="T154" i="40"/>
  <c r="S154" i="40"/>
  <c r="AC153" i="40"/>
  <c r="AB153" i="40"/>
  <c r="AA153" i="40"/>
  <c r="Z153" i="40"/>
  <c r="Y153" i="40"/>
  <c r="X153" i="40"/>
  <c r="W153" i="40"/>
  <c r="V153" i="40"/>
  <c r="U153" i="40"/>
  <c r="T153" i="40"/>
  <c r="S153" i="40"/>
  <c r="AC152" i="40"/>
  <c r="AB152" i="40"/>
  <c r="AA152" i="40"/>
  <c r="Z152" i="40"/>
  <c r="Y152" i="40"/>
  <c r="X152" i="40"/>
  <c r="W152" i="40"/>
  <c r="V152" i="40"/>
  <c r="U152" i="40"/>
  <c r="T152" i="40"/>
  <c r="S152" i="40"/>
  <c r="AC151" i="40"/>
  <c r="AB151" i="40"/>
  <c r="AA151" i="40"/>
  <c r="Z151" i="40"/>
  <c r="Y151" i="40"/>
  <c r="X151" i="40"/>
  <c r="W151" i="40"/>
  <c r="V151" i="40"/>
  <c r="U151" i="40"/>
  <c r="T151" i="40"/>
  <c r="S151" i="40"/>
  <c r="AC150" i="40"/>
  <c r="AB150" i="40"/>
  <c r="AA150" i="40"/>
  <c r="Z150" i="40"/>
  <c r="Y150" i="40"/>
  <c r="X150" i="40"/>
  <c r="W150" i="40"/>
  <c r="V150" i="40"/>
  <c r="U150" i="40"/>
  <c r="T150" i="40"/>
  <c r="S150" i="40"/>
  <c r="AC149" i="40"/>
  <c r="AB149" i="40"/>
  <c r="AA149" i="40"/>
  <c r="Z149" i="40"/>
  <c r="Y149" i="40"/>
  <c r="X149" i="40"/>
  <c r="W149" i="40"/>
  <c r="V149" i="40"/>
  <c r="U149" i="40"/>
  <c r="T149" i="40"/>
  <c r="S149" i="40"/>
  <c r="AC148" i="40"/>
  <c r="AB148" i="40"/>
  <c r="AA148" i="40"/>
  <c r="Z148" i="40"/>
  <c r="Y148" i="40"/>
  <c r="X148" i="40"/>
  <c r="W148" i="40"/>
  <c r="V148" i="40"/>
  <c r="U148" i="40"/>
  <c r="T148" i="40"/>
  <c r="S148" i="40"/>
  <c r="M160" i="40"/>
  <c r="L160" i="40"/>
  <c r="K160" i="40"/>
  <c r="J160" i="40"/>
  <c r="I160" i="40"/>
  <c r="H160" i="40"/>
  <c r="G160" i="40"/>
  <c r="F160" i="40"/>
  <c r="E160" i="40"/>
  <c r="D160" i="40"/>
  <c r="C160" i="40"/>
  <c r="M159" i="40"/>
  <c r="L159" i="40"/>
  <c r="K159" i="40"/>
  <c r="J159" i="40"/>
  <c r="I159" i="40"/>
  <c r="H159" i="40"/>
  <c r="G159" i="40"/>
  <c r="F159" i="40"/>
  <c r="E159" i="40"/>
  <c r="D159" i="40"/>
  <c r="C159" i="40"/>
  <c r="M158" i="40"/>
  <c r="L158" i="40"/>
  <c r="K158" i="40"/>
  <c r="J158" i="40"/>
  <c r="I158" i="40"/>
  <c r="H158" i="40"/>
  <c r="G158" i="40"/>
  <c r="F158" i="40"/>
  <c r="E158" i="40"/>
  <c r="D158" i="40"/>
  <c r="C158" i="40"/>
  <c r="M157" i="40"/>
  <c r="L157" i="40"/>
  <c r="K157" i="40"/>
  <c r="J157" i="40"/>
  <c r="I157" i="40"/>
  <c r="H157" i="40"/>
  <c r="G157" i="40"/>
  <c r="F157" i="40"/>
  <c r="E157" i="40"/>
  <c r="D157" i="40"/>
  <c r="C157" i="40"/>
  <c r="M156" i="40"/>
  <c r="L156" i="40"/>
  <c r="K156" i="40"/>
  <c r="J156" i="40"/>
  <c r="I156" i="40"/>
  <c r="H156" i="40"/>
  <c r="G156" i="40"/>
  <c r="F156" i="40"/>
  <c r="E156" i="40"/>
  <c r="D156" i="40"/>
  <c r="C156" i="40"/>
  <c r="M155" i="40"/>
  <c r="L155" i="40"/>
  <c r="K155" i="40"/>
  <c r="J155" i="40"/>
  <c r="I155" i="40"/>
  <c r="H155" i="40"/>
  <c r="G155" i="40"/>
  <c r="F155" i="40"/>
  <c r="E155" i="40"/>
  <c r="D155" i="40"/>
  <c r="C155" i="40"/>
  <c r="M154" i="40"/>
  <c r="L154" i="40"/>
  <c r="K154" i="40"/>
  <c r="J154" i="40"/>
  <c r="I154" i="40"/>
  <c r="H154" i="40"/>
  <c r="G154" i="40"/>
  <c r="F154" i="40"/>
  <c r="E154" i="40"/>
  <c r="D154" i="40"/>
  <c r="C154" i="40"/>
  <c r="M153" i="40"/>
  <c r="L153" i="40"/>
  <c r="K153" i="40"/>
  <c r="J153" i="40"/>
  <c r="I153" i="40"/>
  <c r="H153" i="40"/>
  <c r="G153" i="40"/>
  <c r="F153" i="40"/>
  <c r="E153" i="40"/>
  <c r="D153" i="40"/>
  <c r="C153" i="40"/>
  <c r="M152" i="40"/>
  <c r="L152" i="40"/>
  <c r="K152" i="40"/>
  <c r="J152" i="40"/>
  <c r="I152" i="40"/>
  <c r="H152" i="40"/>
  <c r="G152" i="40"/>
  <c r="F152" i="40"/>
  <c r="E152" i="40"/>
  <c r="D152" i="40"/>
  <c r="C152" i="40"/>
  <c r="M151" i="40"/>
  <c r="L151" i="40"/>
  <c r="K151" i="40"/>
  <c r="J151" i="40"/>
  <c r="I151" i="40"/>
  <c r="H151" i="40"/>
  <c r="G151" i="40"/>
  <c r="F151" i="40"/>
  <c r="E151" i="40"/>
  <c r="D151" i="40"/>
  <c r="C151" i="40"/>
  <c r="M150" i="40"/>
  <c r="L150" i="40"/>
  <c r="K150" i="40"/>
  <c r="J150" i="40"/>
  <c r="I150" i="40"/>
  <c r="H150" i="40"/>
  <c r="G150" i="40"/>
  <c r="F150" i="40"/>
  <c r="E150" i="40"/>
  <c r="D150" i="40"/>
  <c r="C150" i="40"/>
  <c r="M149" i="40"/>
  <c r="L149" i="40"/>
  <c r="K149" i="40"/>
  <c r="J149" i="40"/>
  <c r="I149" i="40"/>
  <c r="H149" i="40"/>
  <c r="G149" i="40"/>
  <c r="F149" i="40"/>
  <c r="E149" i="40"/>
  <c r="D149" i="40"/>
  <c r="C149" i="40"/>
  <c r="M148" i="40"/>
  <c r="L148" i="40"/>
  <c r="K148" i="40"/>
  <c r="J148" i="40"/>
  <c r="I148" i="40"/>
  <c r="H148" i="40"/>
  <c r="G148" i="40"/>
  <c r="F148" i="40"/>
  <c r="E148" i="40"/>
  <c r="D148" i="40"/>
  <c r="AT170" i="40"/>
  <c r="G21" i="48" l="1"/>
  <c r="AT175" i="40"/>
  <c r="AT167" i="40"/>
  <c r="AT174" i="40"/>
  <c r="AT166" i="40"/>
  <c r="AT173" i="40"/>
  <c r="AT165" i="40"/>
  <c r="AT172" i="40"/>
  <c r="AT164" i="40"/>
  <c r="AV177" i="40"/>
  <c r="AT171" i="40"/>
  <c r="AT169" i="40"/>
  <c r="AT176" i="40"/>
  <c r="AT168" i="40"/>
  <c r="F17" i="48"/>
  <c r="F21" i="48" s="1"/>
  <c r="N17" i="48"/>
  <c r="N21" i="48" s="1"/>
  <c r="E17" i="48"/>
  <c r="E21" i="48" s="1"/>
  <c r="M17" i="48"/>
  <c r="M21" i="48" s="1"/>
  <c r="H17" i="48"/>
  <c r="H21" i="48" s="1"/>
  <c r="D17" i="48"/>
  <c r="D21" i="48" s="1"/>
  <c r="L17" i="48"/>
  <c r="L21" i="48" s="1"/>
  <c r="J17" i="48"/>
  <c r="J21" i="48" s="1"/>
  <c r="O21" i="48"/>
  <c r="P2" i="48"/>
  <c r="C21" i="48"/>
  <c r="C23" i="48" s="1"/>
  <c r="K21" i="48"/>
  <c r="I21" i="48"/>
  <c r="AR27" i="48"/>
  <c r="AR20" i="48"/>
  <c r="C27" i="48"/>
  <c r="C20" i="48"/>
  <c r="K27" i="48"/>
  <c r="K20" i="48"/>
  <c r="S27" i="48"/>
  <c r="S20" i="48"/>
  <c r="AA27" i="48"/>
  <c r="AA20" i="48"/>
  <c r="AI27" i="48"/>
  <c r="AI20" i="48"/>
  <c r="AQ27" i="48"/>
  <c r="AQ20" i="48"/>
  <c r="AY27" i="48"/>
  <c r="AY20" i="48"/>
  <c r="BG27" i="48"/>
  <c r="BG20" i="48"/>
  <c r="BO27" i="48"/>
  <c r="BO20" i="48"/>
  <c r="BW27" i="48"/>
  <c r="BW20" i="48"/>
  <c r="CE27" i="48"/>
  <c r="CE20" i="48"/>
  <c r="V20" i="48"/>
  <c r="BB20" i="48"/>
  <c r="CH20" i="48"/>
  <c r="D27" i="48"/>
  <c r="D20" i="48"/>
  <c r="BX27" i="48"/>
  <c r="BX20" i="48"/>
  <c r="E27" i="48"/>
  <c r="E20" i="48"/>
  <c r="M27" i="48"/>
  <c r="M20" i="48"/>
  <c r="U27" i="48"/>
  <c r="U20" i="48"/>
  <c r="AC27" i="48"/>
  <c r="AC20" i="48"/>
  <c r="AK27" i="48"/>
  <c r="AK20" i="48"/>
  <c r="AS27" i="48"/>
  <c r="AS20" i="48"/>
  <c r="BA27" i="48"/>
  <c r="BA20" i="48"/>
  <c r="BI27" i="48"/>
  <c r="BI20" i="48"/>
  <c r="BQ27" i="48"/>
  <c r="BQ20" i="48"/>
  <c r="BY27" i="48"/>
  <c r="BY20" i="48"/>
  <c r="CG27" i="48"/>
  <c r="CG20" i="48"/>
  <c r="L27" i="48"/>
  <c r="L20" i="48"/>
  <c r="BH27" i="48"/>
  <c r="BH20" i="48"/>
  <c r="F27" i="48"/>
  <c r="N27" i="48"/>
  <c r="V27" i="48"/>
  <c r="AD27" i="48"/>
  <c r="AL27" i="48"/>
  <c r="AT27" i="48"/>
  <c r="BB27" i="48"/>
  <c r="BJ27" i="48"/>
  <c r="BR27" i="48"/>
  <c r="BZ27" i="48"/>
  <c r="CH27" i="48"/>
  <c r="AJ27" i="48"/>
  <c r="AJ20" i="48"/>
  <c r="G27" i="48"/>
  <c r="O27" i="48"/>
  <c r="AE27" i="48"/>
  <c r="AM27" i="48"/>
  <c r="AU27" i="48"/>
  <c r="BK27" i="48"/>
  <c r="BS27" i="48"/>
  <c r="CA27" i="48"/>
  <c r="F20" i="48"/>
  <c r="AL20" i="48"/>
  <c r="BR20" i="48"/>
  <c r="AB27" i="48"/>
  <c r="AB20" i="48"/>
  <c r="BP27" i="48"/>
  <c r="BP20" i="48"/>
  <c r="H27" i="48"/>
  <c r="H20" i="48"/>
  <c r="P27" i="48"/>
  <c r="P20" i="48"/>
  <c r="X27" i="48"/>
  <c r="X20" i="48"/>
  <c r="AF27" i="48"/>
  <c r="AF20" i="48"/>
  <c r="AN27" i="48"/>
  <c r="AN20" i="48"/>
  <c r="AV27" i="48"/>
  <c r="AV20" i="48"/>
  <c r="BD27" i="48"/>
  <c r="BD20" i="48"/>
  <c r="BL27" i="48"/>
  <c r="BL20" i="48"/>
  <c r="BT27" i="48"/>
  <c r="BT20" i="48"/>
  <c r="CB27" i="48"/>
  <c r="CB20" i="48"/>
  <c r="G20" i="48"/>
  <c r="AM20" i="48"/>
  <c r="BS20" i="48"/>
  <c r="AZ27" i="48"/>
  <c r="AZ20" i="48"/>
  <c r="I27" i="48"/>
  <c r="I20" i="48"/>
  <c r="Q27" i="48"/>
  <c r="Q20" i="48"/>
  <c r="Y27" i="48"/>
  <c r="Y20" i="48"/>
  <c r="AG27" i="48"/>
  <c r="AG20" i="48"/>
  <c r="AO27" i="48"/>
  <c r="AO20" i="48"/>
  <c r="AW27" i="48"/>
  <c r="AW20" i="48"/>
  <c r="BE27" i="48"/>
  <c r="BE20" i="48"/>
  <c r="BM27" i="48"/>
  <c r="BM20" i="48"/>
  <c r="BU27" i="48"/>
  <c r="BU20" i="48"/>
  <c r="CC27" i="48"/>
  <c r="CC20" i="48"/>
  <c r="N20" i="48"/>
  <c r="AT20" i="48"/>
  <c r="BZ20" i="48"/>
  <c r="W27" i="48"/>
  <c r="T27" i="48"/>
  <c r="T20" i="48"/>
  <c r="CF27" i="48"/>
  <c r="CF20" i="48"/>
  <c r="J27" i="48"/>
  <c r="J20" i="48"/>
  <c r="R27" i="48"/>
  <c r="R20" i="48"/>
  <c r="Z20" i="48"/>
  <c r="Z27" i="48"/>
  <c r="AH20" i="48"/>
  <c r="AH27" i="48"/>
  <c r="AP27" i="48"/>
  <c r="AP20" i="48"/>
  <c r="AX27" i="48"/>
  <c r="AX20" i="48"/>
  <c r="BF20" i="48"/>
  <c r="BF27" i="48"/>
  <c r="BN20" i="48"/>
  <c r="BN27" i="48"/>
  <c r="BV27" i="48"/>
  <c r="BV20" i="48"/>
  <c r="CD27" i="48"/>
  <c r="CD20" i="48"/>
  <c r="O20" i="48"/>
  <c r="AU20" i="48"/>
  <c r="CA20" i="48"/>
  <c r="BC27" i="48"/>
  <c r="P142" i="39"/>
  <c r="N158" i="39"/>
  <c r="N159" i="39"/>
  <c r="N160" i="39"/>
  <c r="N161" i="39"/>
  <c r="N162" i="39"/>
  <c r="N163" i="39"/>
  <c r="N164" i="39"/>
  <c r="N165" i="39"/>
  <c r="N166" i="39"/>
  <c r="N167" i="39"/>
  <c r="N168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N144" i="39"/>
  <c r="M144" i="39"/>
  <c r="L144" i="39"/>
  <c r="K144" i="39"/>
  <c r="J144" i="39"/>
  <c r="I144" i="39"/>
  <c r="H144" i="39"/>
  <c r="G144" i="39"/>
  <c r="F144" i="39"/>
  <c r="E144" i="39"/>
  <c r="D144" i="39"/>
  <c r="C144" i="39"/>
  <c r="N18" i="48" l="1"/>
  <c r="D23" i="48"/>
  <c r="P21" i="48"/>
  <c r="Q2" i="48"/>
  <c r="E23" i="48" l="1"/>
  <c r="Q21" i="48"/>
  <c r="R2" i="48"/>
  <c r="F23" i="48" l="1"/>
  <c r="R21" i="48"/>
  <c r="S2" i="48"/>
  <c r="CH139" i="36"/>
  <c r="CG139" i="36"/>
  <c r="CF139" i="36"/>
  <c r="CE139" i="36"/>
  <c r="CD139" i="36"/>
  <c r="CC139" i="36"/>
  <c r="CB139" i="36"/>
  <c r="CA139" i="36"/>
  <c r="BZ139" i="36"/>
  <c r="BY139" i="36"/>
  <c r="BX139" i="36"/>
  <c r="BW139" i="36"/>
  <c r="BV139" i="36"/>
  <c r="BU139" i="36"/>
  <c r="BT139" i="36"/>
  <c r="BS139" i="36"/>
  <c r="BR139" i="36"/>
  <c r="BQ139" i="36"/>
  <c r="BP139" i="36"/>
  <c r="BO139" i="36"/>
  <c r="BN139" i="36"/>
  <c r="BM139" i="36"/>
  <c r="BL139" i="36"/>
  <c r="BK139" i="36"/>
  <c r="BJ139" i="36"/>
  <c r="BI139" i="36"/>
  <c r="BH139" i="36"/>
  <c r="BG139" i="36"/>
  <c r="BF139" i="36"/>
  <c r="BE139" i="36"/>
  <c r="BD139" i="36"/>
  <c r="BC139" i="36"/>
  <c r="BB139" i="36"/>
  <c r="BA139" i="36"/>
  <c r="AZ139" i="36"/>
  <c r="AY139" i="36"/>
  <c r="AX139" i="36"/>
  <c r="AW139" i="36"/>
  <c r="AV139" i="36"/>
  <c r="AU139" i="36"/>
  <c r="AT139" i="36"/>
  <c r="AS139" i="36"/>
  <c r="AR139" i="36"/>
  <c r="AQ139" i="36"/>
  <c r="AP139" i="36"/>
  <c r="AO139" i="36"/>
  <c r="AN139" i="36"/>
  <c r="AM139" i="36"/>
  <c r="AL139" i="36"/>
  <c r="AK139" i="36"/>
  <c r="AJ139" i="36"/>
  <c r="AI139" i="36"/>
  <c r="AH139" i="36"/>
  <c r="AG139" i="36"/>
  <c r="AF139" i="36"/>
  <c r="AE139" i="36"/>
  <c r="AD139" i="36"/>
  <c r="AC139" i="36"/>
  <c r="AB139" i="36"/>
  <c r="AA139" i="36"/>
  <c r="Z139" i="36"/>
  <c r="Y139" i="36"/>
  <c r="X139" i="36"/>
  <c r="W139" i="36"/>
  <c r="V139" i="36"/>
  <c r="U139" i="36"/>
  <c r="T139" i="36"/>
  <c r="S139" i="36"/>
  <c r="R139" i="36"/>
  <c r="Q139" i="36"/>
  <c r="P139" i="36"/>
  <c r="O139" i="36"/>
  <c r="N139" i="36"/>
  <c r="M139" i="36"/>
  <c r="L139" i="36"/>
  <c r="K139" i="36"/>
  <c r="J139" i="36"/>
  <c r="I139" i="36"/>
  <c r="H139" i="36"/>
  <c r="G139" i="36"/>
  <c r="F139" i="36"/>
  <c r="E139" i="36"/>
  <c r="CH138" i="36"/>
  <c r="CG138" i="36"/>
  <c r="CF138" i="36"/>
  <c r="CE138" i="36"/>
  <c r="CD138" i="36"/>
  <c r="CC138" i="36"/>
  <c r="CB138" i="36"/>
  <c r="CA138" i="36"/>
  <c r="BZ138" i="36"/>
  <c r="BY138" i="36"/>
  <c r="BX138" i="36"/>
  <c r="BW138" i="36"/>
  <c r="BV138" i="36"/>
  <c r="BU138" i="36"/>
  <c r="BT138" i="36"/>
  <c r="BS138" i="36"/>
  <c r="BR138" i="36"/>
  <c r="BQ138" i="36"/>
  <c r="BP138" i="36"/>
  <c r="BO138" i="36"/>
  <c r="BN138" i="36"/>
  <c r="BM138" i="36"/>
  <c r="BL138" i="36"/>
  <c r="BK138" i="36"/>
  <c r="BJ138" i="36"/>
  <c r="BI138" i="36"/>
  <c r="BH138" i="36"/>
  <c r="BG138" i="36"/>
  <c r="BF138" i="36"/>
  <c r="BE138" i="36"/>
  <c r="BD138" i="36"/>
  <c r="BC138" i="36"/>
  <c r="BB138" i="36"/>
  <c r="BA138" i="36"/>
  <c r="AZ138" i="36"/>
  <c r="AY138" i="36"/>
  <c r="AX138" i="36"/>
  <c r="AW138" i="36"/>
  <c r="AV138" i="36"/>
  <c r="AU138" i="36"/>
  <c r="AT138" i="36"/>
  <c r="AS138" i="36"/>
  <c r="AR138" i="36"/>
  <c r="AQ138" i="36"/>
  <c r="AP138" i="36"/>
  <c r="AO138" i="36"/>
  <c r="AN138" i="36"/>
  <c r="AM138" i="36"/>
  <c r="AL138" i="36"/>
  <c r="AK138" i="36"/>
  <c r="AJ138" i="36"/>
  <c r="AI138" i="36"/>
  <c r="AH138" i="36"/>
  <c r="AG138" i="36"/>
  <c r="AF138" i="36"/>
  <c r="AE138" i="36"/>
  <c r="AD138" i="36"/>
  <c r="AC138" i="36"/>
  <c r="AB138" i="36"/>
  <c r="AA138" i="36"/>
  <c r="Z138" i="36"/>
  <c r="Y138" i="36"/>
  <c r="X138" i="36"/>
  <c r="W138" i="36"/>
  <c r="V138" i="36"/>
  <c r="U138" i="36"/>
  <c r="T138" i="36"/>
  <c r="S138" i="36"/>
  <c r="R138" i="36"/>
  <c r="Q138" i="36"/>
  <c r="P138" i="36"/>
  <c r="O138" i="36"/>
  <c r="N138" i="36"/>
  <c r="M138" i="36"/>
  <c r="L138" i="36"/>
  <c r="K138" i="36"/>
  <c r="J138" i="36"/>
  <c r="I138" i="36"/>
  <c r="H138" i="36"/>
  <c r="G138" i="36"/>
  <c r="F138" i="36"/>
  <c r="E138" i="36"/>
  <c r="CH137" i="36"/>
  <c r="CG137" i="36"/>
  <c r="CF137" i="36"/>
  <c r="CE137" i="36"/>
  <c r="CD137" i="36"/>
  <c r="CC137" i="36"/>
  <c r="CB137" i="36"/>
  <c r="CA137" i="36"/>
  <c r="BZ137" i="36"/>
  <c r="BY137" i="36"/>
  <c r="BX137" i="36"/>
  <c r="BW137" i="36"/>
  <c r="BV137" i="36"/>
  <c r="BU137" i="36"/>
  <c r="BT137" i="36"/>
  <c r="BS137" i="36"/>
  <c r="BR137" i="36"/>
  <c r="BQ137" i="36"/>
  <c r="BP137" i="36"/>
  <c r="BO137" i="36"/>
  <c r="BN137" i="36"/>
  <c r="BM137" i="36"/>
  <c r="BL137" i="36"/>
  <c r="BK137" i="36"/>
  <c r="BJ137" i="36"/>
  <c r="BI137" i="36"/>
  <c r="BH137" i="36"/>
  <c r="BG137" i="36"/>
  <c r="BF137" i="36"/>
  <c r="BE137" i="36"/>
  <c r="BD137" i="36"/>
  <c r="BC137" i="36"/>
  <c r="BB137" i="36"/>
  <c r="BA137" i="36"/>
  <c r="AZ137" i="36"/>
  <c r="AY137" i="36"/>
  <c r="AX137" i="36"/>
  <c r="AW137" i="36"/>
  <c r="AV137" i="36"/>
  <c r="AU137" i="36"/>
  <c r="AT137" i="36"/>
  <c r="AS137" i="36"/>
  <c r="AR137" i="36"/>
  <c r="AQ137" i="36"/>
  <c r="AP137" i="36"/>
  <c r="AO137" i="36"/>
  <c r="AN137" i="36"/>
  <c r="AM137" i="36"/>
  <c r="AL137" i="36"/>
  <c r="AK137" i="36"/>
  <c r="AJ137" i="36"/>
  <c r="AI137" i="36"/>
  <c r="AH137" i="36"/>
  <c r="AG137" i="36"/>
  <c r="AF137" i="36"/>
  <c r="AE137" i="36"/>
  <c r="AD137" i="36"/>
  <c r="AC137" i="36"/>
  <c r="AB137" i="36"/>
  <c r="AA137" i="36"/>
  <c r="Z137" i="36"/>
  <c r="Y137" i="36"/>
  <c r="X137" i="36"/>
  <c r="W137" i="36"/>
  <c r="V137" i="36"/>
  <c r="U137" i="36"/>
  <c r="T137" i="36"/>
  <c r="S137" i="36"/>
  <c r="R137" i="36"/>
  <c r="Q137" i="36"/>
  <c r="P137" i="36"/>
  <c r="O137" i="36"/>
  <c r="N137" i="36"/>
  <c r="M137" i="36"/>
  <c r="L137" i="36"/>
  <c r="K137" i="36"/>
  <c r="J137" i="36"/>
  <c r="I137" i="36"/>
  <c r="H137" i="36"/>
  <c r="G137" i="36"/>
  <c r="F137" i="36"/>
  <c r="E137" i="36"/>
  <c r="CH136" i="36"/>
  <c r="CG136" i="36"/>
  <c r="CF136" i="36"/>
  <c r="CE136" i="36"/>
  <c r="CD136" i="36"/>
  <c r="CC136" i="36"/>
  <c r="CB136" i="36"/>
  <c r="CA136" i="36"/>
  <c r="BZ136" i="36"/>
  <c r="BY136" i="36"/>
  <c r="BX136" i="36"/>
  <c r="BW136" i="36"/>
  <c r="BV136" i="36"/>
  <c r="BU136" i="36"/>
  <c r="BT136" i="36"/>
  <c r="BS136" i="36"/>
  <c r="BR136" i="36"/>
  <c r="BQ136" i="36"/>
  <c r="BP136" i="36"/>
  <c r="BO136" i="36"/>
  <c r="BN136" i="36"/>
  <c r="BM136" i="36"/>
  <c r="BL136" i="36"/>
  <c r="BK136" i="36"/>
  <c r="BJ136" i="36"/>
  <c r="BI136" i="36"/>
  <c r="BH136" i="36"/>
  <c r="BG136" i="36"/>
  <c r="BF136" i="36"/>
  <c r="BE136" i="36"/>
  <c r="BD136" i="36"/>
  <c r="BC136" i="36"/>
  <c r="BB136" i="36"/>
  <c r="BA136" i="36"/>
  <c r="AZ136" i="36"/>
  <c r="AY136" i="36"/>
  <c r="AX136" i="36"/>
  <c r="AW136" i="36"/>
  <c r="AV136" i="36"/>
  <c r="AU136" i="36"/>
  <c r="AT136" i="36"/>
  <c r="AS136" i="36"/>
  <c r="AR136" i="36"/>
  <c r="AQ136" i="36"/>
  <c r="AP136" i="36"/>
  <c r="AO136" i="36"/>
  <c r="AN136" i="36"/>
  <c r="AM136" i="36"/>
  <c r="AL136" i="36"/>
  <c r="AK136" i="36"/>
  <c r="AJ136" i="36"/>
  <c r="AI136" i="36"/>
  <c r="AH136" i="36"/>
  <c r="AG136" i="36"/>
  <c r="AF136" i="36"/>
  <c r="AE136" i="36"/>
  <c r="AD136" i="36"/>
  <c r="AC136" i="36"/>
  <c r="AB136" i="36"/>
  <c r="AA136" i="36"/>
  <c r="Z136" i="36"/>
  <c r="Y136" i="36"/>
  <c r="X136" i="36"/>
  <c r="W136" i="36"/>
  <c r="V136" i="36"/>
  <c r="U136" i="36"/>
  <c r="T136" i="36"/>
  <c r="S136" i="36"/>
  <c r="R136" i="36"/>
  <c r="Q136" i="36"/>
  <c r="P136" i="36"/>
  <c r="O136" i="36"/>
  <c r="N136" i="36"/>
  <c r="M136" i="36"/>
  <c r="L136" i="36"/>
  <c r="K136" i="36"/>
  <c r="J136" i="36"/>
  <c r="I136" i="36"/>
  <c r="H136" i="36"/>
  <c r="G136" i="36"/>
  <c r="F136" i="36"/>
  <c r="E136" i="36"/>
  <c r="CH135" i="36"/>
  <c r="CG135" i="36"/>
  <c r="CF135" i="36"/>
  <c r="CE135" i="36"/>
  <c r="CD135" i="36"/>
  <c r="CC135" i="36"/>
  <c r="CB135" i="36"/>
  <c r="CA135" i="36"/>
  <c r="BZ135" i="36"/>
  <c r="BY135" i="36"/>
  <c r="BX135" i="36"/>
  <c r="BW135" i="36"/>
  <c r="BV135" i="36"/>
  <c r="BU135" i="36"/>
  <c r="BT135" i="36"/>
  <c r="BS135" i="36"/>
  <c r="BR135" i="36"/>
  <c r="BQ135" i="36"/>
  <c r="BP135" i="36"/>
  <c r="BO135" i="36"/>
  <c r="BN135" i="36"/>
  <c r="BM135" i="36"/>
  <c r="BL135" i="36"/>
  <c r="BK135" i="36"/>
  <c r="BJ135" i="36"/>
  <c r="BI135" i="36"/>
  <c r="BH135" i="36"/>
  <c r="BG135" i="36"/>
  <c r="BF135" i="36"/>
  <c r="BE135" i="36"/>
  <c r="BD135" i="36"/>
  <c r="BC135" i="36"/>
  <c r="BB135" i="36"/>
  <c r="BA135" i="36"/>
  <c r="AZ135" i="36"/>
  <c r="AY135" i="36"/>
  <c r="AX135" i="36"/>
  <c r="AW135" i="36"/>
  <c r="AV135" i="36"/>
  <c r="AU135" i="36"/>
  <c r="AT135" i="36"/>
  <c r="AS135" i="36"/>
  <c r="AR135" i="36"/>
  <c r="AQ135" i="36"/>
  <c r="AP135" i="36"/>
  <c r="AO135" i="36"/>
  <c r="AN135" i="36"/>
  <c r="AM135" i="36"/>
  <c r="AL135" i="36"/>
  <c r="AK135" i="36"/>
  <c r="AJ135" i="36"/>
  <c r="AI135" i="36"/>
  <c r="AH135" i="36"/>
  <c r="AG135" i="36"/>
  <c r="AF135" i="36"/>
  <c r="AE135" i="36"/>
  <c r="AD135" i="36"/>
  <c r="AC135" i="36"/>
  <c r="AB135" i="36"/>
  <c r="AA135" i="36"/>
  <c r="Z135" i="36"/>
  <c r="Y135" i="36"/>
  <c r="X135" i="36"/>
  <c r="W135" i="36"/>
  <c r="V135" i="36"/>
  <c r="U135" i="36"/>
  <c r="T135" i="36"/>
  <c r="S135" i="36"/>
  <c r="R135" i="36"/>
  <c r="Q135" i="36"/>
  <c r="P135" i="36"/>
  <c r="O135" i="36"/>
  <c r="N135" i="36"/>
  <c r="M135" i="36"/>
  <c r="L135" i="36"/>
  <c r="K135" i="36"/>
  <c r="J135" i="36"/>
  <c r="I135" i="36"/>
  <c r="H135" i="36"/>
  <c r="G135" i="36"/>
  <c r="F135" i="36"/>
  <c r="E135" i="36"/>
  <c r="CH134" i="36"/>
  <c r="CG134" i="36"/>
  <c r="CF134" i="36"/>
  <c r="CE134" i="36"/>
  <c r="CD134" i="36"/>
  <c r="CC134" i="36"/>
  <c r="CB134" i="36"/>
  <c r="CA134" i="36"/>
  <c r="BZ134" i="36"/>
  <c r="BY134" i="36"/>
  <c r="BX134" i="36"/>
  <c r="BW134" i="36"/>
  <c r="BV134" i="36"/>
  <c r="BU134" i="36"/>
  <c r="BT134" i="36"/>
  <c r="BS134" i="36"/>
  <c r="BR134" i="36"/>
  <c r="BQ134" i="36"/>
  <c r="BP134" i="36"/>
  <c r="BO134" i="36"/>
  <c r="BN134" i="36"/>
  <c r="BM134" i="36"/>
  <c r="BL134" i="36"/>
  <c r="BK134" i="36"/>
  <c r="BJ134" i="36"/>
  <c r="BI134" i="36"/>
  <c r="BH134" i="36"/>
  <c r="BG134" i="36"/>
  <c r="BF134" i="36"/>
  <c r="BE134" i="36"/>
  <c r="BD134" i="36"/>
  <c r="BC134" i="36"/>
  <c r="BB134" i="36"/>
  <c r="BA134" i="36"/>
  <c r="AZ134" i="36"/>
  <c r="AY134" i="36"/>
  <c r="AX134" i="36"/>
  <c r="AW134" i="36"/>
  <c r="AV134" i="36"/>
  <c r="AU134" i="36"/>
  <c r="AT134" i="36"/>
  <c r="AS134" i="36"/>
  <c r="AR134" i="36"/>
  <c r="AQ134" i="36"/>
  <c r="AP134" i="36"/>
  <c r="AO134" i="36"/>
  <c r="AN134" i="36"/>
  <c r="AM134" i="36"/>
  <c r="AL134" i="36"/>
  <c r="AK134" i="36"/>
  <c r="AJ134" i="36"/>
  <c r="AI134" i="36"/>
  <c r="AH134" i="36"/>
  <c r="AG134" i="36"/>
  <c r="AF134" i="36"/>
  <c r="AE134" i="36"/>
  <c r="AD134" i="36"/>
  <c r="AC134" i="36"/>
  <c r="AB134" i="36"/>
  <c r="AA134" i="36"/>
  <c r="Z134" i="36"/>
  <c r="Y134" i="36"/>
  <c r="X134" i="36"/>
  <c r="W134" i="36"/>
  <c r="V134" i="36"/>
  <c r="U134" i="36"/>
  <c r="T134" i="36"/>
  <c r="S134" i="36"/>
  <c r="R134" i="36"/>
  <c r="Q134" i="36"/>
  <c r="P134" i="36"/>
  <c r="O134" i="36"/>
  <c r="N134" i="36"/>
  <c r="M134" i="36"/>
  <c r="L134" i="36"/>
  <c r="K134" i="36"/>
  <c r="J134" i="36"/>
  <c r="I134" i="36"/>
  <c r="H134" i="36"/>
  <c r="G134" i="36"/>
  <c r="F134" i="36"/>
  <c r="E134" i="36"/>
  <c r="CH133" i="36"/>
  <c r="CG133" i="36"/>
  <c r="CF133" i="36"/>
  <c r="CE133" i="36"/>
  <c r="CD133" i="36"/>
  <c r="CC133" i="36"/>
  <c r="CB133" i="36"/>
  <c r="CA133" i="36"/>
  <c r="BZ133" i="36"/>
  <c r="BY133" i="36"/>
  <c r="BX133" i="36"/>
  <c r="BW133" i="36"/>
  <c r="BV133" i="36"/>
  <c r="BU133" i="36"/>
  <c r="BT133" i="36"/>
  <c r="BS133" i="36"/>
  <c r="BR133" i="36"/>
  <c r="BQ133" i="36"/>
  <c r="BP133" i="36"/>
  <c r="BO133" i="36"/>
  <c r="BN133" i="36"/>
  <c r="BM133" i="36"/>
  <c r="BL133" i="36"/>
  <c r="BK133" i="36"/>
  <c r="BJ133" i="36"/>
  <c r="BI133" i="36"/>
  <c r="BH133" i="36"/>
  <c r="BG133" i="36"/>
  <c r="BF133" i="36"/>
  <c r="BE133" i="36"/>
  <c r="BD133" i="36"/>
  <c r="BC133" i="36"/>
  <c r="BB133" i="36"/>
  <c r="BA133" i="36"/>
  <c r="AZ133" i="36"/>
  <c r="AY133" i="36"/>
  <c r="AX133" i="36"/>
  <c r="AW133" i="36"/>
  <c r="AV133" i="36"/>
  <c r="AU133" i="36"/>
  <c r="AT133" i="36"/>
  <c r="AS133" i="36"/>
  <c r="AR133" i="36"/>
  <c r="AQ133" i="36"/>
  <c r="AP133" i="36"/>
  <c r="AO133" i="36"/>
  <c r="AN133" i="36"/>
  <c r="AM133" i="36"/>
  <c r="AL133" i="36"/>
  <c r="AK133" i="36"/>
  <c r="AJ133" i="36"/>
  <c r="AI133" i="36"/>
  <c r="AH133" i="36"/>
  <c r="AG133" i="36"/>
  <c r="AF133" i="36"/>
  <c r="AE133" i="36"/>
  <c r="AD133" i="36"/>
  <c r="AC133" i="36"/>
  <c r="AB133" i="36"/>
  <c r="AA133" i="36"/>
  <c r="Z133" i="36"/>
  <c r="Y133" i="36"/>
  <c r="X133" i="36"/>
  <c r="W133" i="36"/>
  <c r="V133" i="36"/>
  <c r="U133" i="36"/>
  <c r="T133" i="36"/>
  <c r="S133" i="36"/>
  <c r="R133" i="36"/>
  <c r="Q133" i="36"/>
  <c r="P133" i="36"/>
  <c r="O133" i="36"/>
  <c r="N133" i="36"/>
  <c r="M133" i="36"/>
  <c r="L133" i="36"/>
  <c r="K133" i="36"/>
  <c r="J133" i="36"/>
  <c r="I133" i="36"/>
  <c r="H133" i="36"/>
  <c r="G133" i="36"/>
  <c r="F133" i="36"/>
  <c r="E133" i="36"/>
  <c r="CH132" i="36"/>
  <c r="CG132" i="36"/>
  <c r="CF132" i="36"/>
  <c r="CE132" i="36"/>
  <c r="CD132" i="36"/>
  <c r="CC132" i="36"/>
  <c r="CB132" i="36"/>
  <c r="CA132" i="36"/>
  <c r="BZ132" i="36"/>
  <c r="BY132" i="36"/>
  <c r="BX132" i="36"/>
  <c r="BW132" i="36"/>
  <c r="BV132" i="36"/>
  <c r="BU132" i="36"/>
  <c r="BT132" i="36"/>
  <c r="BS132" i="36"/>
  <c r="BR132" i="36"/>
  <c r="BQ132" i="36"/>
  <c r="BP132" i="36"/>
  <c r="BO132" i="36"/>
  <c r="BN132" i="36"/>
  <c r="BM132" i="36"/>
  <c r="BL132" i="36"/>
  <c r="BK132" i="36"/>
  <c r="BJ132" i="36"/>
  <c r="BI132" i="36"/>
  <c r="BH132" i="36"/>
  <c r="BG132" i="36"/>
  <c r="BF132" i="36"/>
  <c r="BE132" i="36"/>
  <c r="BD132" i="36"/>
  <c r="BC132" i="36"/>
  <c r="BB132" i="36"/>
  <c r="BA132" i="36"/>
  <c r="AZ132" i="36"/>
  <c r="AY132" i="36"/>
  <c r="AX132" i="36"/>
  <c r="AW132" i="36"/>
  <c r="AV132" i="36"/>
  <c r="AU132" i="36"/>
  <c r="AT132" i="36"/>
  <c r="AS132" i="36"/>
  <c r="AR132" i="36"/>
  <c r="AQ132" i="36"/>
  <c r="AP132" i="36"/>
  <c r="AO132" i="36"/>
  <c r="AN132" i="36"/>
  <c r="AM132" i="36"/>
  <c r="AL132" i="36"/>
  <c r="AK132" i="36"/>
  <c r="AJ132" i="36"/>
  <c r="AI132" i="36"/>
  <c r="AH132" i="36"/>
  <c r="AG132" i="36"/>
  <c r="AF132" i="36"/>
  <c r="AE132" i="36"/>
  <c r="AD132" i="36"/>
  <c r="AC132" i="36"/>
  <c r="AB132" i="36"/>
  <c r="AA132" i="36"/>
  <c r="Z132" i="36"/>
  <c r="Y132" i="36"/>
  <c r="X132" i="36"/>
  <c r="W132" i="36"/>
  <c r="V132" i="36"/>
  <c r="U132" i="36"/>
  <c r="T132" i="36"/>
  <c r="S132" i="36"/>
  <c r="R132" i="36"/>
  <c r="Q132" i="36"/>
  <c r="P132" i="36"/>
  <c r="O132" i="36"/>
  <c r="N132" i="36"/>
  <c r="M132" i="36"/>
  <c r="L132" i="36"/>
  <c r="K132" i="36"/>
  <c r="J132" i="36"/>
  <c r="I132" i="36"/>
  <c r="H132" i="36"/>
  <c r="G132" i="36"/>
  <c r="F132" i="36"/>
  <c r="E132" i="36"/>
  <c r="CH131" i="36"/>
  <c r="CG131" i="36"/>
  <c r="CF131" i="36"/>
  <c r="CE131" i="36"/>
  <c r="CD131" i="36"/>
  <c r="CC131" i="36"/>
  <c r="CB131" i="36"/>
  <c r="CA131" i="36"/>
  <c r="BZ131" i="36"/>
  <c r="BY131" i="36"/>
  <c r="BX131" i="36"/>
  <c r="BW131" i="36"/>
  <c r="BV131" i="36"/>
  <c r="BU131" i="36"/>
  <c r="BT131" i="36"/>
  <c r="BS131" i="36"/>
  <c r="BR131" i="36"/>
  <c r="BQ131" i="36"/>
  <c r="BP131" i="36"/>
  <c r="BO131" i="36"/>
  <c r="BN131" i="36"/>
  <c r="BM131" i="36"/>
  <c r="BL131" i="36"/>
  <c r="BK131" i="36"/>
  <c r="BJ131" i="36"/>
  <c r="BI131" i="36"/>
  <c r="BH131" i="36"/>
  <c r="BG131" i="36"/>
  <c r="BF131" i="36"/>
  <c r="BE131" i="36"/>
  <c r="BD131" i="36"/>
  <c r="BC131" i="36"/>
  <c r="BB131" i="36"/>
  <c r="BA131" i="36"/>
  <c r="AZ131" i="36"/>
  <c r="AY131" i="36"/>
  <c r="AX131" i="36"/>
  <c r="AW131" i="36"/>
  <c r="AV131" i="36"/>
  <c r="AU131" i="36"/>
  <c r="AT131" i="36"/>
  <c r="AS131" i="36"/>
  <c r="AR131" i="36"/>
  <c r="AQ131" i="36"/>
  <c r="AP131" i="36"/>
  <c r="AO131" i="36"/>
  <c r="AN131" i="36"/>
  <c r="AM131" i="36"/>
  <c r="AL131" i="36"/>
  <c r="AK131" i="36"/>
  <c r="AJ131" i="36"/>
  <c r="AI131" i="36"/>
  <c r="AH131" i="36"/>
  <c r="AG131" i="36"/>
  <c r="AF131" i="36"/>
  <c r="AE131" i="36"/>
  <c r="AD131" i="36"/>
  <c r="AC131" i="36"/>
  <c r="AB131" i="36"/>
  <c r="AA131" i="36"/>
  <c r="Z131" i="36"/>
  <c r="Y131" i="36"/>
  <c r="X131" i="36"/>
  <c r="W131" i="36"/>
  <c r="V131" i="36"/>
  <c r="U131" i="36"/>
  <c r="T131" i="36"/>
  <c r="S131" i="36"/>
  <c r="R131" i="36"/>
  <c r="Q131" i="36"/>
  <c r="P131" i="36"/>
  <c r="O131" i="36"/>
  <c r="N131" i="36"/>
  <c r="M131" i="36"/>
  <c r="L131" i="36"/>
  <c r="K131" i="36"/>
  <c r="J131" i="36"/>
  <c r="I131" i="36"/>
  <c r="H131" i="36"/>
  <c r="G131" i="36"/>
  <c r="F131" i="36"/>
  <c r="E131" i="36"/>
  <c r="CH130" i="36"/>
  <c r="CG130" i="36"/>
  <c r="CF130" i="36"/>
  <c r="CE130" i="36"/>
  <c r="CD130" i="36"/>
  <c r="CC130" i="36"/>
  <c r="CB130" i="36"/>
  <c r="CA130" i="36"/>
  <c r="BZ130" i="36"/>
  <c r="BY130" i="36"/>
  <c r="BX130" i="36"/>
  <c r="BW130" i="36"/>
  <c r="BV130" i="36"/>
  <c r="BU130" i="36"/>
  <c r="BT130" i="36"/>
  <c r="BS130" i="36"/>
  <c r="BR130" i="36"/>
  <c r="BQ130" i="36"/>
  <c r="BP130" i="36"/>
  <c r="BO130" i="36"/>
  <c r="BN130" i="36"/>
  <c r="BM130" i="36"/>
  <c r="BL130" i="36"/>
  <c r="BK130" i="36"/>
  <c r="BJ130" i="36"/>
  <c r="BI130" i="36"/>
  <c r="BH130" i="36"/>
  <c r="BG130" i="36"/>
  <c r="BF130" i="36"/>
  <c r="BE130" i="36"/>
  <c r="BD130" i="36"/>
  <c r="BC130" i="36"/>
  <c r="BB130" i="36"/>
  <c r="BA130" i="36"/>
  <c r="AZ130" i="36"/>
  <c r="AY130" i="36"/>
  <c r="AX130" i="36"/>
  <c r="AW130" i="36"/>
  <c r="AV130" i="36"/>
  <c r="AU130" i="36"/>
  <c r="AT130" i="36"/>
  <c r="AS130" i="36"/>
  <c r="AR130" i="36"/>
  <c r="AQ130" i="36"/>
  <c r="AP130" i="36"/>
  <c r="AO130" i="36"/>
  <c r="AN130" i="36"/>
  <c r="AM130" i="36"/>
  <c r="AL130" i="36"/>
  <c r="AK130" i="36"/>
  <c r="AJ130" i="36"/>
  <c r="AI130" i="36"/>
  <c r="AH130" i="36"/>
  <c r="AG130" i="36"/>
  <c r="AF130" i="36"/>
  <c r="AE130" i="36"/>
  <c r="AD130" i="36"/>
  <c r="AC130" i="36"/>
  <c r="AB130" i="36"/>
  <c r="AA130" i="36"/>
  <c r="Z130" i="36"/>
  <c r="Y130" i="36"/>
  <c r="X130" i="36"/>
  <c r="W130" i="36"/>
  <c r="V130" i="36"/>
  <c r="U130" i="36"/>
  <c r="T130" i="36"/>
  <c r="S130" i="36"/>
  <c r="R130" i="36"/>
  <c r="Q130" i="36"/>
  <c r="P130" i="36"/>
  <c r="O130" i="36"/>
  <c r="N130" i="36"/>
  <c r="M130" i="36"/>
  <c r="L130" i="36"/>
  <c r="K130" i="36"/>
  <c r="J130" i="36"/>
  <c r="I130" i="36"/>
  <c r="H130" i="36"/>
  <c r="G130" i="36"/>
  <c r="F130" i="36"/>
  <c r="E130" i="36"/>
  <c r="CH129" i="36"/>
  <c r="CG129" i="36"/>
  <c r="CF129" i="36"/>
  <c r="CE129" i="36"/>
  <c r="CD129" i="36"/>
  <c r="CC129" i="36"/>
  <c r="CB129" i="36"/>
  <c r="CA129" i="36"/>
  <c r="BZ129" i="36"/>
  <c r="BY129" i="36"/>
  <c r="BX129" i="36"/>
  <c r="BW129" i="36"/>
  <c r="BV129" i="36"/>
  <c r="BU129" i="36"/>
  <c r="BT129" i="36"/>
  <c r="BS129" i="36"/>
  <c r="BR129" i="36"/>
  <c r="BQ129" i="36"/>
  <c r="BP129" i="36"/>
  <c r="BO129" i="36"/>
  <c r="BN129" i="36"/>
  <c r="BM129" i="36"/>
  <c r="BL129" i="36"/>
  <c r="BK129" i="36"/>
  <c r="BJ129" i="36"/>
  <c r="BI129" i="36"/>
  <c r="BH129" i="36"/>
  <c r="BG129" i="36"/>
  <c r="BF129" i="36"/>
  <c r="BE129" i="36"/>
  <c r="BD129" i="36"/>
  <c r="BC129" i="36"/>
  <c r="BB129" i="36"/>
  <c r="BA129" i="36"/>
  <c r="AZ129" i="36"/>
  <c r="AY129" i="36"/>
  <c r="AX129" i="36"/>
  <c r="AW129" i="36"/>
  <c r="AV129" i="36"/>
  <c r="AU129" i="36"/>
  <c r="AT129" i="36"/>
  <c r="AS129" i="36"/>
  <c r="AR129" i="36"/>
  <c r="AQ129" i="36"/>
  <c r="AP129" i="36"/>
  <c r="AO129" i="36"/>
  <c r="AN129" i="36"/>
  <c r="AM129" i="36"/>
  <c r="AL129" i="36"/>
  <c r="AK129" i="36"/>
  <c r="AJ129" i="36"/>
  <c r="AI129" i="36"/>
  <c r="AH129" i="36"/>
  <c r="AG129" i="36"/>
  <c r="AF129" i="36"/>
  <c r="AE129" i="36"/>
  <c r="AD129" i="36"/>
  <c r="AC129" i="36"/>
  <c r="AB129" i="36"/>
  <c r="AA129" i="36"/>
  <c r="Z129" i="36"/>
  <c r="Y129" i="36"/>
  <c r="X129" i="36"/>
  <c r="W129" i="36"/>
  <c r="V129" i="36"/>
  <c r="U129" i="36"/>
  <c r="T129" i="36"/>
  <c r="S129" i="36"/>
  <c r="R129" i="36"/>
  <c r="Q129" i="36"/>
  <c r="P129" i="36"/>
  <c r="O129" i="36"/>
  <c r="N129" i="36"/>
  <c r="M129" i="36"/>
  <c r="L129" i="36"/>
  <c r="K129" i="36"/>
  <c r="J129" i="36"/>
  <c r="I129" i="36"/>
  <c r="H129" i="36"/>
  <c r="G129" i="36"/>
  <c r="F129" i="36"/>
  <c r="E129" i="36"/>
  <c r="CH128" i="36"/>
  <c r="CG128" i="36"/>
  <c r="CF128" i="36"/>
  <c r="CE128" i="36"/>
  <c r="CD128" i="36"/>
  <c r="CC128" i="36"/>
  <c r="CB128" i="36"/>
  <c r="CA128" i="36"/>
  <c r="BZ128" i="36"/>
  <c r="BY128" i="36"/>
  <c r="BX128" i="36"/>
  <c r="BW128" i="36"/>
  <c r="BV128" i="36"/>
  <c r="BU128" i="36"/>
  <c r="BT128" i="36"/>
  <c r="BS128" i="36"/>
  <c r="BR128" i="36"/>
  <c r="BQ128" i="36"/>
  <c r="BP128" i="36"/>
  <c r="BO128" i="36"/>
  <c r="BN128" i="36"/>
  <c r="BM128" i="36"/>
  <c r="BL128" i="36"/>
  <c r="BK128" i="36"/>
  <c r="BJ128" i="36"/>
  <c r="BI128" i="36"/>
  <c r="BH128" i="36"/>
  <c r="BG128" i="36"/>
  <c r="BF128" i="36"/>
  <c r="BE128" i="36"/>
  <c r="BD128" i="36"/>
  <c r="BC128" i="36"/>
  <c r="BB128" i="36"/>
  <c r="BA128" i="36"/>
  <c r="AZ128" i="36"/>
  <c r="AY128" i="36"/>
  <c r="AX128" i="36"/>
  <c r="AW128" i="36"/>
  <c r="AV128" i="36"/>
  <c r="AU128" i="36"/>
  <c r="AT128" i="36"/>
  <c r="AS128" i="36"/>
  <c r="AR128" i="36"/>
  <c r="AQ128" i="36"/>
  <c r="AP128" i="36"/>
  <c r="AO128" i="36"/>
  <c r="AN128" i="36"/>
  <c r="AM128" i="36"/>
  <c r="AL128" i="36"/>
  <c r="AK128" i="36"/>
  <c r="AJ128" i="36"/>
  <c r="AI128" i="36"/>
  <c r="AH128" i="36"/>
  <c r="AG128" i="36"/>
  <c r="AF128" i="36"/>
  <c r="AE128" i="36"/>
  <c r="AD128" i="36"/>
  <c r="AC128" i="36"/>
  <c r="AB128" i="36"/>
  <c r="AA128" i="36"/>
  <c r="Z128" i="36"/>
  <c r="Y128" i="36"/>
  <c r="X128" i="36"/>
  <c r="W128" i="36"/>
  <c r="V128" i="36"/>
  <c r="U128" i="36"/>
  <c r="T128" i="36"/>
  <c r="S128" i="36"/>
  <c r="R128" i="36"/>
  <c r="Q128" i="36"/>
  <c r="P128" i="36"/>
  <c r="O128" i="36"/>
  <c r="N128" i="36"/>
  <c r="M128" i="36"/>
  <c r="L128" i="36"/>
  <c r="K128" i="36"/>
  <c r="J128" i="36"/>
  <c r="I128" i="36"/>
  <c r="H128" i="36"/>
  <c r="G128" i="36"/>
  <c r="F128" i="36"/>
  <c r="E128" i="36"/>
  <c r="CH127" i="36"/>
  <c r="CG127" i="36"/>
  <c r="CF127" i="36"/>
  <c r="CE127" i="36"/>
  <c r="CD127" i="36"/>
  <c r="CC127" i="36"/>
  <c r="CB127" i="36"/>
  <c r="CA127" i="36"/>
  <c r="BZ127" i="36"/>
  <c r="BY127" i="36"/>
  <c r="BX127" i="36"/>
  <c r="BW127" i="36"/>
  <c r="BV127" i="36"/>
  <c r="BU127" i="36"/>
  <c r="BT127" i="36"/>
  <c r="BS127" i="36"/>
  <c r="BR127" i="36"/>
  <c r="BQ127" i="36"/>
  <c r="BP127" i="36"/>
  <c r="BO127" i="36"/>
  <c r="BN127" i="36"/>
  <c r="BM127" i="36"/>
  <c r="BL127" i="36"/>
  <c r="BK127" i="36"/>
  <c r="BJ127" i="36"/>
  <c r="BI127" i="36"/>
  <c r="BH127" i="36"/>
  <c r="BG127" i="36"/>
  <c r="BF127" i="36"/>
  <c r="BE127" i="36"/>
  <c r="BD127" i="36"/>
  <c r="BC127" i="36"/>
  <c r="BB127" i="36"/>
  <c r="BA127" i="36"/>
  <c r="AZ127" i="36"/>
  <c r="AY127" i="36"/>
  <c r="AX127" i="36"/>
  <c r="AW127" i="36"/>
  <c r="AV127" i="36"/>
  <c r="AU127" i="36"/>
  <c r="AT127" i="36"/>
  <c r="AS127" i="36"/>
  <c r="AR127" i="36"/>
  <c r="AQ127" i="36"/>
  <c r="AP127" i="36"/>
  <c r="AO127" i="36"/>
  <c r="AN127" i="36"/>
  <c r="AM127" i="36"/>
  <c r="AL127" i="36"/>
  <c r="AK127" i="36"/>
  <c r="AJ127" i="36"/>
  <c r="AI127" i="36"/>
  <c r="AH127" i="36"/>
  <c r="AG127" i="36"/>
  <c r="AF127" i="36"/>
  <c r="AE127" i="36"/>
  <c r="AD127" i="36"/>
  <c r="AC127" i="36"/>
  <c r="AB127" i="36"/>
  <c r="AA127" i="36"/>
  <c r="Z127" i="36"/>
  <c r="Y127" i="36"/>
  <c r="X127" i="36"/>
  <c r="W127" i="36"/>
  <c r="V127" i="36"/>
  <c r="U127" i="36"/>
  <c r="T127" i="36"/>
  <c r="S127" i="36"/>
  <c r="R127" i="36"/>
  <c r="Q127" i="36"/>
  <c r="P127" i="36"/>
  <c r="O127" i="36"/>
  <c r="N127" i="36"/>
  <c r="M127" i="36"/>
  <c r="L127" i="36"/>
  <c r="K127" i="36"/>
  <c r="J127" i="36"/>
  <c r="I127" i="36"/>
  <c r="H127" i="36"/>
  <c r="G127" i="36"/>
  <c r="F127" i="36"/>
  <c r="E127" i="36"/>
  <c r="CH122" i="36"/>
  <c r="CG122" i="36"/>
  <c r="CF122" i="36"/>
  <c r="CE122" i="36"/>
  <c r="CD122" i="36"/>
  <c r="CC122" i="36"/>
  <c r="CB122" i="36"/>
  <c r="CA122" i="36"/>
  <c r="BZ122" i="36"/>
  <c r="BY122" i="36"/>
  <c r="BX122" i="36"/>
  <c r="BW122" i="36"/>
  <c r="BV122" i="36"/>
  <c r="BU122" i="36"/>
  <c r="BT122" i="36"/>
  <c r="BS122" i="36"/>
  <c r="BR122" i="36"/>
  <c r="BQ122" i="36"/>
  <c r="BP122" i="36"/>
  <c r="BO122" i="36"/>
  <c r="BN122" i="36"/>
  <c r="BM122" i="36"/>
  <c r="BL122" i="36"/>
  <c r="BK122" i="36"/>
  <c r="BJ122" i="36"/>
  <c r="BI122" i="36"/>
  <c r="BH122" i="36"/>
  <c r="BG122" i="36"/>
  <c r="BF122" i="36"/>
  <c r="BE122" i="36"/>
  <c r="BD122" i="36"/>
  <c r="BC122" i="36"/>
  <c r="BB122" i="36"/>
  <c r="BA122" i="36"/>
  <c r="AZ122" i="36"/>
  <c r="AY122" i="36"/>
  <c r="AX122" i="36"/>
  <c r="AW122" i="36"/>
  <c r="AV122" i="36"/>
  <c r="AU122" i="36"/>
  <c r="AT122" i="36"/>
  <c r="AS122" i="36"/>
  <c r="AR122" i="36"/>
  <c r="AQ122" i="36"/>
  <c r="AP122" i="36"/>
  <c r="AO122" i="36"/>
  <c r="AN122" i="36"/>
  <c r="AM122" i="36"/>
  <c r="AL122" i="36"/>
  <c r="AK122" i="36"/>
  <c r="AJ122" i="36"/>
  <c r="AI122" i="36"/>
  <c r="AH122" i="36"/>
  <c r="AG122" i="36"/>
  <c r="AF122" i="36"/>
  <c r="AE122" i="36"/>
  <c r="AD122" i="36"/>
  <c r="AC122" i="36"/>
  <c r="AB122" i="36"/>
  <c r="AA122" i="36"/>
  <c r="Z122" i="36"/>
  <c r="Y122" i="36"/>
  <c r="X122" i="36"/>
  <c r="W122" i="36"/>
  <c r="V122" i="36"/>
  <c r="U122" i="36"/>
  <c r="T122" i="36"/>
  <c r="S122" i="36"/>
  <c r="R122" i="36"/>
  <c r="Q122" i="36"/>
  <c r="P122" i="36"/>
  <c r="O122" i="36"/>
  <c r="N122" i="36"/>
  <c r="M122" i="36"/>
  <c r="L122" i="36"/>
  <c r="K122" i="36"/>
  <c r="J122" i="36"/>
  <c r="I122" i="36"/>
  <c r="H122" i="36"/>
  <c r="G122" i="36"/>
  <c r="F122" i="36"/>
  <c r="E122" i="36"/>
  <c r="CH121" i="36"/>
  <c r="CG121" i="36"/>
  <c r="CF121" i="36"/>
  <c r="CE121" i="36"/>
  <c r="CD121" i="36"/>
  <c r="CC121" i="36"/>
  <c r="CB121" i="36"/>
  <c r="CA121" i="36"/>
  <c r="BZ121" i="36"/>
  <c r="BY121" i="36"/>
  <c r="BX121" i="36"/>
  <c r="BW121" i="36"/>
  <c r="BV121" i="36"/>
  <c r="BU121" i="36"/>
  <c r="BT121" i="36"/>
  <c r="BS121" i="36"/>
  <c r="BR121" i="36"/>
  <c r="BQ121" i="36"/>
  <c r="BP121" i="36"/>
  <c r="BO121" i="36"/>
  <c r="BN121" i="36"/>
  <c r="BM121" i="36"/>
  <c r="BL121" i="36"/>
  <c r="BK121" i="36"/>
  <c r="BJ121" i="36"/>
  <c r="BI121" i="36"/>
  <c r="BH121" i="36"/>
  <c r="BG121" i="36"/>
  <c r="BF121" i="36"/>
  <c r="BE121" i="36"/>
  <c r="BD121" i="36"/>
  <c r="BC121" i="36"/>
  <c r="BB121" i="36"/>
  <c r="BA121" i="36"/>
  <c r="AZ121" i="36"/>
  <c r="AY121" i="36"/>
  <c r="AX121" i="36"/>
  <c r="AW121" i="36"/>
  <c r="AV121" i="36"/>
  <c r="AU121" i="36"/>
  <c r="AT121" i="36"/>
  <c r="AS121" i="36"/>
  <c r="AR121" i="36"/>
  <c r="AQ121" i="36"/>
  <c r="AP121" i="36"/>
  <c r="AO121" i="36"/>
  <c r="AN121" i="36"/>
  <c r="AM121" i="36"/>
  <c r="AL121" i="36"/>
  <c r="AK121" i="36"/>
  <c r="AJ121" i="36"/>
  <c r="AI121" i="36"/>
  <c r="AH121" i="36"/>
  <c r="AG121" i="36"/>
  <c r="AF121" i="36"/>
  <c r="AE121" i="36"/>
  <c r="AD121" i="36"/>
  <c r="AC121" i="36"/>
  <c r="AB121" i="36"/>
  <c r="AA121" i="36"/>
  <c r="Z121" i="36"/>
  <c r="Y121" i="36"/>
  <c r="X121" i="36"/>
  <c r="W121" i="36"/>
  <c r="V121" i="36"/>
  <c r="U121" i="36"/>
  <c r="T121" i="36"/>
  <c r="S121" i="36"/>
  <c r="R121" i="36"/>
  <c r="Q121" i="36"/>
  <c r="P121" i="36"/>
  <c r="O121" i="36"/>
  <c r="N121" i="36"/>
  <c r="M121" i="36"/>
  <c r="L121" i="36"/>
  <c r="K121" i="36"/>
  <c r="J121" i="36"/>
  <c r="I121" i="36"/>
  <c r="H121" i="36"/>
  <c r="G121" i="36"/>
  <c r="F121" i="36"/>
  <c r="E121" i="36"/>
  <c r="CH120" i="36"/>
  <c r="CG120" i="36"/>
  <c r="CF120" i="36"/>
  <c r="CE120" i="36"/>
  <c r="CD120" i="36"/>
  <c r="CC120" i="36"/>
  <c r="CB120" i="36"/>
  <c r="CA120" i="36"/>
  <c r="BZ120" i="36"/>
  <c r="BY120" i="36"/>
  <c r="BX120" i="36"/>
  <c r="BW120" i="36"/>
  <c r="BV120" i="36"/>
  <c r="BU120" i="36"/>
  <c r="BT120" i="36"/>
  <c r="BS120" i="36"/>
  <c r="BR120" i="36"/>
  <c r="BQ120" i="36"/>
  <c r="BP120" i="36"/>
  <c r="BO120" i="36"/>
  <c r="BN120" i="36"/>
  <c r="BM120" i="36"/>
  <c r="BL120" i="36"/>
  <c r="BK120" i="36"/>
  <c r="BJ120" i="36"/>
  <c r="BI120" i="36"/>
  <c r="BH120" i="36"/>
  <c r="BG120" i="36"/>
  <c r="BF120" i="36"/>
  <c r="BE120" i="36"/>
  <c r="BD120" i="36"/>
  <c r="BC120" i="36"/>
  <c r="BB120" i="36"/>
  <c r="BA120" i="36"/>
  <c r="AZ120" i="36"/>
  <c r="AY120" i="36"/>
  <c r="AX120" i="36"/>
  <c r="AW120" i="36"/>
  <c r="AV120" i="36"/>
  <c r="AU120" i="36"/>
  <c r="AT120" i="36"/>
  <c r="AS120" i="36"/>
  <c r="AR120" i="36"/>
  <c r="AQ120" i="36"/>
  <c r="AP120" i="36"/>
  <c r="AO120" i="36"/>
  <c r="AN120" i="36"/>
  <c r="AM120" i="36"/>
  <c r="AL120" i="36"/>
  <c r="AK120" i="36"/>
  <c r="AJ120" i="36"/>
  <c r="AI120" i="36"/>
  <c r="AH120" i="36"/>
  <c r="AG120" i="36"/>
  <c r="AF120" i="36"/>
  <c r="AE120" i="36"/>
  <c r="AD120" i="36"/>
  <c r="AC120" i="36"/>
  <c r="AB120" i="36"/>
  <c r="AA120" i="36"/>
  <c r="Z120" i="36"/>
  <c r="Y120" i="36"/>
  <c r="X120" i="36"/>
  <c r="W120" i="36"/>
  <c r="V120" i="36"/>
  <c r="U120" i="36"/>
  <c r="T120" i="36"/>
  <c r="S120" i="36"/>
  <c r="R120" i="36"/>
  <c r="Q120" i="36"/>
  <c r="P120" i="36"/>
  <c r="O120" i="36"/>
  <c r="N120" i="36"/>
  <c r="M120" i="36"/>
  <c r="L120" i="36"/>
  <c r="K120" i="36"/>
  <c r="J120" i="36"/>
  <c r="I120" i="36"/>
  <c r="H120" i="36"/>
  <c r="G120" i="36"/>
  <c r="F120" i="36"/>
  <c r="E120" i="36"/>
  <c r="CH119" i="36"/>
  <c r="CG119" i="36"/>
  <c r="CF119" i="36"/>
  <c r="CE119" i="36"/>
  <c r="CD119" i="36"/>
  <c r="CC119" i="36"/>
  <c r="CB119" i="36"/>
  <c r="CA119" i="36"/>
  <c r="BZ119" i="36"/>
  <c r="BY119" i="36"/>
  <c r="BX119" i="36"/>
  <c r="BW119" i="36"/>
  <c r="BV119" i="36"/>
  <c r="BU119" i="36"/>
  <c r="BT119" i="36"/>
  <c r="BS119" i="36"/>
  <c r="BR119" i="36"/>
  <c r="BQ119" i="36"/>
  <c r="BP119" i="36"/>
  <c r="BO119" i="36"/>
  <c r="BN119" i="36"/>
  <c r="BM119" i="36"/>
  <c r="BL119" i="36"/>
  <c r="BK119" i="36"/>
  <c r="BJ119" i="36"/>
  <c r="BI119" i="36"/>
  <c r="BH119" i="36"/>
  <c r="BG119" i="36"/>
  <c r="BF119" i="36"/>
  <c r="BE119" i="36"/>
  <c r="BD119" i="36"/>
  <c r="BC119" i="36"/>
  <c r="BB119" i="36"/>
  <c r="BA119" i="36"/>
  <c r="AZ119" i="36"/>
  <c r="AY119" i="36"/>
  <c r="AX119" i="36"/>
  <c r="AW119" i="36"/>
  <c r="AV119" i="36"/>
  <c r="AU119" i="36"/>
  <c r="AT119" i="36"/>
  <c r="AS119" i="36"/>
  <c r="AR119" i="36"/>
  <c r="AQ119" i="36"/>
  <c r="AP119" i="36"/>
  <c r="AO119" i="36"/>
  <c r="AN119" i="36"/>
  <c r="AM119" i="36"/>
  <c r="AL119" i="36"/>
  <c r="AK119" i="36"/>
  <c r="AJ119" i="36"/>
  <c r="AI119" i="36"/>
  <c r="AH119" i="36"/>
  <c r="AG119" i="36"/>
  <c r="AF119" i="36"/>
  <c r="AE119" i="36"/>
  <c r="AD119" i="36"/>
  <c r="AC119" i="36"/>
  <c r="AB119" i="36"/>
  <c r="AA119" i="36"/>
  <c r="Z119" i="36"/>
  <c r="Y119" i="36"/>
  <c r="X119" i="36"/>
  <c r="W119" i="36"/>
  <c r="V119" i="36"/>
  <c r="U119" i="36"/>
  <c r="T119" i="36"/>
  <c r="S119" i="36"/>
  <c r="R119" i="36"/>
  <c r="Q119" i="36"/>
  <c r="P119" i="36"/>
  <c r="O119" i="36"/>
  <c r="N119" i="36"/>
  <c r="M119" i="36"/>
  <c r="L119" i="36"/>
  <c r="K119" i="36"/>
  <c r="J119" i="36"/>
  <c r="I119" i="36"/>
  <c r="H119" i="36"/>
  <c r="G119" i="36"/>
  <c r="F119" i="36"/>
  <c r="E119" i="36"/>
  <c r="CH118" i="36"/>
  <c r="CG118" i="36"/>
  <c r="CF118" i="36"/>
  <c r="CE118" i="36"/>
  <c r="CD118" i="36"/>
  <c r="CC118" i="36"/>
  <c r="CB118" i="36"/>
  <c r="CA118" i="36"/>
  <c r="BZ118" i="36"/>
  <c r="BY118" i="36"/>
  <c r="BX118" i="36"/>
  <c r="BW118" i="36"/>
  <c r="BV118" i="36"/>
  <c r="BU118" i="36"/>
  <c r="BT118" i="36"/>
  <c r="BS118" i="36"/>
  <c r="BR118" i="36"/>
  <c r="BQ118" i="36"/>
  <c r="BP118" i="36"/>
  <c r="BO118" i="36"/>
  <c r="BN118" i="36"/>
  <c r="BM118" i="36"/>
  <c r="BL118" i="36"/>
  <c r="BK118" i="36"/>
  <c r="BJ118" i="36"/>
  <c r="BI118" i="36"/>
  <c r="BH118" i="36"/>
  <c r="BG118" i="36"/>
  <c r="BF118" i="36"/>
  <c r="BE118" i="36"/>
  <c r="BD118" i="36"/>
  <c r="BC118" i="36"/>
  <c r="BB118" i="36"/>
  <c r="BA118" i="36"/>
  <c r="AZ118" i="36"/>
  <c r="AY118" i="36"/>
  <c r="AX118" i="36"/>
  <c r="AW118" i="36"/>
  <c r="AV118" i="36"/>
  <c r="AU118" i="36"/>
  <c r="AT118" i="36"/>
  <c r="AS118" i="36"/>
  <c r="AR118" i="36"/>
  <c r="AQ118" i="36"/>
  <c r="AP118" i="36"/>
  <c r="AO118" i="36"/>
  <c r="AN118" i="36"/>
  <c r="AM118" i="36"/>
  <c r="AL118" i="36"/>
  <c r="AK118" i="36"/>
  <c r="AJ118" i="36"/>
  <c r="AI118" i="36"/>
  <c r="AH118" i="36"/>
  <c r="AG118" i="36"/>
  <c r="AF118" i="36"/>
  <c r="AE118" i="36"/>
  <c r="AD118" i="36"/>
  <c r="AC118" i="36"/>
  <c r="AB118" i="36"/>
  <c r="AA118" i="36"/>
  <c r="Z118" i="36"/>
  <c r="Y118" i="36"/>
  <c r="X118" i="36"/>
  <c r="W118" i="36"/>
  <c r="V118" i="36"/>
  <c r="U118" i="36"/>
  <c r="T118" i="36"/>
  <c r="S118" i="36"/>
  <c r="R118" i="36"/>
  <c r="Q118" i="36"/>
  <c r="P118" i="36"/>
  <c r="O118" i="36"/>
  <c r="N118" i="36"/>
  <c r="M118" i="36"/>
  <c r="L118" i="36"/>
  <c r="K118" i="36"/>
  <c r="J118" i="36"/>
  <c r="I118" i="36"/>
  <c r="H118" i="36"/>
  <c r="G118" i="36"/>
  <c r="F118" i="36"/>
  <c r="E118" i="36"/>
  <c r="CH117" i="36"/>
  <c r="CG117" i="36"/>
  <c r="CF117" i="36"/>
  <c r="CE117" i="36"/>
  <c r="CD117" i="36"/>
  <c r="CC117" i="36"/>
  <c r="CB117" i="36"/>
  <c r="CA117" i="36"/>
  <c r="BZ117" i="36"/>
  <c r="BY117" i="36"/>
  <c r="BX117" i="36"/>
  <c r="BW117" i="36"/>
  <c r="BV117" i="36"/>
  <c r="BU117" i="36"/>
  <c r="BT117" i="36"/>
  <c r="BS117" i="36"/>
  <c r="BR117" i="36"/>
  <c r="BQ117" i="36"/>
  <c r="BP117" i="36"/>
  <c r="BO117" i="36"/>
  <c r="BN117" i="36"/>
  <c r="BM117" i="36"/>
  <c r="BL117" i="36"/>
  <c r="BK117" i="36"/>
  <c r="BJ117" i="36"/>
  <c r="BI117" i="36"/>
  <c r="BH117" i="36"/>
  <c r="BG117" i="36"/>
  <c r="BF117" i="36"/>
  <c r="BE117" i="36"/>
  <c r="BD117" i="36"/>
  <c r="BC117" i="36"/>
  <c r="BB117" i="36"/>
  <c r="BA117" i="36"/>
  <c r="AZ117" i="36"/>
  <c r="AY117" i="36"/>
  <c r="AX117" i="36"/>
  <c r="AW117" i="36"/>
  <c r="AV117" i="36"/>
  <c r="AU117" i="36"/>
  <c r="AT117" i="36"/>
  <c r="AS117" i="36"/>
  <c r="AR117" i="36"/>
  <c r="AQ117" i="36"/>
  <c r="AP117" i="36"/>
  <c r="AO117" i="36"/>
  <c r="AN117" i="36"/>
  <c r="AM117" i="36"/>
  <c r="AL117" i="36"/>
  <c r="AK117" i="36"/>
  <c r="AJ117" i="36"/>
  <c r="AI117" i="36"/>
  <c r="AH117" i="36"/>
  <c r="AG117" i="36"/>
  <c r="AF117" i="36"/>
  <c r="AE117" i="36"/>
  <c r="AD117" i="36"/>
  <c r="AC117" i="36"/>
  <c r="AB117" i="36"/>
  <c r="AA117" i="36"/>
  <c r="Z117" i="36"/>
  <c r="Y117" i="36"/>
  <c r="X117" i="36"/>
  <c r="W117" i="36"/>
  <c r="V117" i="36"/>
  <c r="U117" i="36"/>
  <c r="T117" i="36"/>
  <c r="S117" i="36"/>
  <c r="R117" i="36"/>
  <c r="Q117" i="36"/>
  <c r="P117" i="36"/>
  <c r="O117" i="36"/>
  <c r="N117" i="36"/>
  <c r="M117" i="36"/>
  <c r="L117" i="36"/>
  <c r="K117" i="36"/>
  <c r="J117" i="36"/>
  <c r="I117" i="36"/>
  <c r="H117" i="36"/>
  <c r="G117" i="36"/>
  <c r="F117" i="36"/>
  <c r="E117" i="36"/>
  <c r="CH116" i="36"/>
  <c r="CG116" i="36"/>
  <c r="CF116" i="36"/>
  <c r="CE116" i="36"/>
  <c r="CD116" i="36"/>
  <c r="CC116" i="36"/>
  <c r="CB116" i="36"/>
  <c r="CA116" i="36"/>
  <c r="BZ116" i="36"/>
  <c r="BY116" i="36"/>
  <c r="BX116" i="36"/>
  <c r="BW116" i="36"/>
  <c r="BV116" i="36"/>
  <c r="BU116" i="36"/>
  <c r="BT116" i="36"/>
  <c r="BS116" i="36"/>
  <c r="BR116" i="36"/>
  <c r="BQ116" i="36"/>
  <c r="BP116" i="36"/>
  <c r="BO116" i="36"/>
  <c r="BN116" i="36"/>
  <c r="BM116" i="36"/>
  <c r="BL116" i="36"/>
  <c r="BK116" i="36"/>
  <c r="BJ116" i="36"/>
  <c r="BI116" i="36"/>
  <c r="BH116" i="36"/>
  <c r="BG116" i="36"/>
  <c r="BF116" i="36"/>
  <c r="BE116" i="36"/>
  <c r="BD116" i="36"/>
  <c r="BC116" i="36"/>
  <c r="BB116" i="36"/>
  <c r="BA116" i="36"/>
  <c r="AZ116" i="36"/>
  <c r="AY116" i="36"/>
  <c r="AX116" i="36"/>
  <c r="AW116" i="36"/>
  <c r="AV116" i="36"/>
  <c r="AU116" i="36"/>
  <c r="AT116" i="36"/>
  <c r="AS116" i="36"/>
  <c r="AR116" i="36"/>
  <c r="AQ116" i="36"/>
  <c r="AP116" i="36"/>
  <c r="AO116" i="36"/>
  <c r="AN116" i="36"/>
  <c r="AM116" i="36"/>
  <c r="AL116" i="36"/>
  <c r="AK116" i="36"/>
  <c r="AJ116" i="36"/>
  <c r="AI116" i="36"/>
  <c r="AH116" i="36"/>
  <c r="AG116" i="36"/>
  <c r="AF116" i="36"/>
  <c r="AE116" i="36"/>
  <c r="AD116" i="36"/>
  <c r="AC116" i="36"/>
  <c r="AB116" i="36"/>
  <c r="AA116" i="36"/>
  <c r="Z116" i="36"/>
  <c r="Y116" i="36"/>
  <c r="X116" i="36"/>
  <c r="W116" i="36"/>
  <c r="V116" i="36"/>
  <c r="U116" i="36"/>
  <c r="T116" i="36"/>
  <c r="S116" i="36"/>
  <c r="R116" i="36"/>
  <c r="Q116" i="36"/>
  <c r="P116" i="36"/>
  <c r="O116" i="36"/>
  <c r="N116" i="36"/>
  <c r="M116" i="36"/>
  <c r="L116" i="36"/>
  <c r="K116" i="36"/>
  <c r="J116" i="36"/>
  <c r="I116" i="36"/>
  <c r="H116" i="36"/>
  <c r="G116" i="36"/>
  <c r="F116" i="36"/>
  <c r="E116" i="36"/>
  <c r="CH115" i="36"/>
  <c r="CG115" i="36"/>
  <c r="CF115" i="36"/>
  <c r="CE115" i="36"/>
  <c r="CD115" i="36"/>
  <c r="CC115" i="36"/>
  <c r="CB115" i="36"/>
  <c r="CA115" i="36"/>
  <c r="BZ115" i="36"/>
  <c r="BY115" i="36"/>
  <c r="BX115" i="36"/>
  <c r="BW115" i="36"/>
  <c r="BV115" i="36"/>
  <c r="BU115" i="36"/>
  <c r="BT115" i="36"/>
  <c r="BS115" i="36"/>
  <c r="BR115" i="36"/>
  <c r="BQ115" i="36"/>
  <c r="BP115" i="36"/>
  <c r="BO115" i="36"/>
  <c r="BN115" i="36"/>
  <c r="BM115" i="36"/>
  <c r="BL115" i="36"/>
  <c r="BK115" i="36"/>
  <c r="BJ115" i="36"/>
  <c r="BI115" i="36"/>
  <c r="BH115" i="36"/>
  <c r="BG115" i="36"/>
  <c r="BF115" i="36"/>
  <c r="BE115" i="36"/>
  <c r="BD115" i="36"/>
  <c r="BC115" i="36"/>
  <c r="BB115" i="36"/>
  <c r="BA115" i="36"/>
  <c r="AZ115" i="36"/>
  <c r="AY115" i="36"/>
  <c r="AX115" i="36"/>
  <c r="AW115" i="36"/>
  <c r="AV115" i="36"/>
  <c r="AU115" i="36"/>
  <c r="AT115" i="36"/>
  <c r="AS115" i="36"/>
  <c r="AR115" i="36"/>
  <c r="AQ115" i="36"/>
  <c r="AP115" i="36"/>
  <c r="AO115" i="36"/>
  <c r="AN115" i="36"/>
  <c r="AM115" i="36"/>
  <c r="AL115" i="36"/>
  <c r="AK115" i="36"/>
  <c r="AJ115" i="36"/>
  <c r="AI115" i="36"/>
  <c r="AH115" i="36"/>
  <c r="AG115" i="36"/>
  <c r="AF115" i="36"/>
  <c r="AE115" i="36"/>
  <c r="AD115" i="36"/>
  <c r="AC115" i="36"/>
  <c r="AB115" i="36"/>
  <c r="AA115" i="36"/>
  <c r="Z115" i="36"/>
  <c r="Y115" i="36"/>
  <c r="X115" i="36"/>
  <c r="W115" i="36"/>
  <c r="V115" i="36"/>
  <c r="U115" i="36"/>
  <c r="T115" i="36"/>
  <c r="S115" i="36"/>
  <c r="R115" i="36"/>
  <c r="Q115" i="36"/>
  <c r="P115" i="36"/>
  <c r="O115" i="36"/>
  <c r="N115" i="36"/>
  <c r="M115" i="36"/>
  <c r="L115" i="36"/>
  <c r="K115" i="36"/>
  <c r="J115" i="36"/>
  <c r="I115" i="36"/>
  <c r="H115" i="36"/>
  <c r="G115" i="36"/>
  <c r="F115" i="36"/>
  <c r="E115" i="36"/>
  <c r="CH114" i="36"/>
  <c r="CG114" i="36"/>
  <c r="CF114" i="36"/>
  <c r="CE114" i="36"/>
  <c r="CD114" i="36"/>
  <c r="CC114" i="36"/>
  <c r="CB114" i="36"/>
  <c r="CA114" i="36"/>
  <c r="BZ114" i="36"/>
  <c r="BY114" i="36"/>
  <c r="BX114" i="36"/>
  <c r="BW114" i="36"/>
  <c r="BV114" i="36"/>
  <c r="BU114" i="36"/>
  <c r="BT114" i="36"/>
  <c r="BS114" i="36"/>
  <c r="BR114" i="36"/>
  <c r="BQ114" i="36"/>
  <c r="BP114" i="36"/>
  <c r="BO114" i="36"/>
  <c r="BN114" i="36"/>
  <c r="BM114" i="36"/>
  <c r="BL114" i="36"/>
  <c r="BK114" i="36"/>
  <c r="BJ114" i="36"/>
  <c r="BI114" i="36"/>
  <c r="BH114" i="36"/>
  <c r="BG114" i="36"/>
  <c r="BF114" i="36"/>
  <c r="BE114" i="36"/>
  <c r="BD114" i="36"/>
  <c r="BC114" i="36"/>
  <c r="BB114" i="36"/>
  <c r="BA114" i="36"/>
  <c r="AZ114" i="36"/>
  <c r="AY114" i="36"/>
  <c r="AX114" i="36"/>
  <c r="AW114" i="36"/>
  <c r="AV114" i="36"/>
  <c r="AU114" i="36"/>
  <c r="AT114" i="36"/>
  <c r="AS114" i="36"/>
  <c r="AR114" i="36"/>
  <c r="AQ114" i="36"/>
  <c r="AP114" i="36"/>
  <c r="AO114" i="36"/>
  <c r="AN114" i="36"/>
  <c r="AM114" i="36"/>
  <c r="AL114" i="36"/>
  <c r="AK114" i="36"/>
  <c r="AJ114" i="36"/>
  <c r="AI114" i="36"/>
  <c r="AH114" i="36"/>
  <c r="AG114" i="36"/>
  <c r="AF114" i="36"/>
  <c r="AE114" i="36"/>
  <c r="AD114" i="36"/>
  <c r="AC114" i="36"/>
  <c r="AB114" i="36"/>
  <c r="AA114" i="36"/>
  <c r="Z114" i="36"/>
  <c r="Y114" i="36"/>
  <c r="X114" i="36"/>
  <c r="W114" i="36"/>
  <c r="V114" i="36"/>
  <c r="U114" i="36"/>
  <c r="T114" i="36"/>
  <c r="S114" i="36"/>
  <c r="R114" i="36"/>
  <c r="Q114" i="36"/>
  <c r="P114" i="36"/>
  <c r="O114" i="36"/>
  <c r="N114" i="36"/>
  <c r="M114" i="36"/>
  <c r="L114" i="36"/>
  <c r="K114" i="36"/>
  <c r="J114" i="36"/>
  <c r="I114" i="36"/>
  <c r="H114" i="36"/>
  <c r="G114" i="36"/>
  <c r="F114" i="36"/>
  <c r="E114" i="36"/>
  <c r="CH113" i="36"/>
  <c r="CG113" i="36"/>
  <c r="CF113" i="36"/>
  <c r="CE113" i="36"/>
  <c r="CD113" i="36"/>
  <c r="CC113" i="36"/>
  <c r="CB113" i="36"/>
  <c r="CA113" i="36"/>
  <c r="BZ113" i="36"/>
  <c r="BY113" i="36"/>
  <c r="BX113" i="36"/>
  <c r="BW113" i="36"/>
  <c r="BV113" i="36"/>
  <c r="BU113" i="36"/>
  <c r="BT113" i="36"/>
  <c r="BS113" i="36"/>
  <c r="BR113" i="36"/>
  <c r="BQ113" i="36"/>
  <c r="BP113" i="36"/>
  <c r="BO113" i="36"/>
  <c r="BN113" i="36"/>
  <c r="BM113" i="36"/>
  <c r="BL113" i="36"/>
  <c r="BK113" i="36"/>
  <c r="BJ113" i="36"/>
  <c r="BI113" i="36"/>
  <c r="BH113" i="36"/>
  <c r="BG113" i="36"/>
  <c r="BF113" i="36"/>
  <c r="BE113" i="36"/>
  <c r="BD113" i="36"/>
  <c r="BC113" i="36"/>
  <c r="BB113" i="36"/>
  <c r="BA113" i="36"/>
  <c r="AZ113" i="36"/>
  <c r="AY113" i="36"/>
  <c r="AX113" i="36"/>
  <c r="AW113" i="36"/>
  <c r="AV113" i="36"/>
  <c r="AU113" i="36"/>
  <c r="AT113" i="36"/>
  <c r="AS113" i="36"/>
  <c r="AR113" i="36"/>
  <c r="AQ113" i="36"/>
  <c r="AP113" i="36"/>
  <c r="AO113" i="36"/>
  <c r="AN113" i="36"/>
  <c r="AM113" i="36"/>
  <c r="AL113" i="36"/>
  <c r="AK113" i="36"/>
  <c r="AJ113" i="36"/>
  <c r="AI113" i="36"/>
  <c r="AH113" i="36"/>
  <c r="AG113" i="36"/>
  <c r="AF113" i="36"/>
  <c r="AE113" i="36"/>
  <c r="AD113" i="36"/>
  <c r="AC113" i="36"/>
  <c r="AB113" i="36"/>
  <c r="AA113" i="36"/>
  <c r="Z113" i="36"/>
  <c r="Y113" i="36"/>
  <c r="X113" i="36"/>
  <c r="W113" i="36"/>
  <c r="V113" i="36"/>
  <c r="U113" i="36"/>
  <c r="T113" i="36"/>
  <c r="S113" i="36"/>
  <c r="R113" i="36"/>
  <c r="Q113" i="36"/>
  <c r="P113" i="36"/>
  <c r="O113" i="36"/>
  <c r="N113" i="36"/>
  <c r="M113" i="36"/>
  <c r="L113" i="36"/>
  <c r="K113" i="36"/>
  <c r="J113" i="36"/>
  <c r="I113" i="36"/>
  <c r="H113" i="36"/>
  <c r="G113" i="36"/>
  <c r="F113" i="36"/>
  <c r="E113" i="36"/>
  <c r="CH112" i="36"/>
  <c r="CG112" i="36"/>
  <c r="CF112" i="36"/>
  <c r="CE112" i="36"/>
  <c r="CD112" i="36"/>
  <c r="CC112" i="36"/>
  <c r="CB112" i="36"/>
  <c r="CA112" i="36"/>
  <c r="BZ112" i="36"/>
  <c r="BY112" i="36"/>
  <c r="BX112" i="36"/>
  <c r="BW112" i="36"/>
  <c r="BV112" i="36"/>
  <c r="BU112" i="36"/>
  <c r="BT112" i="36"/>
  <c r="BS112" i="36"/>
  <c r="BR112" i="36"/>
  <c r="BQ112" i="36"/>
  <c r="BP112" i="36"/>
  <c r="BO112" i="36"/>
  <c r="BN112" i="36"/>
  <c r="BM112" i="36"/>
  <c r="BL112" i="36"/>
  <c r="BK112" i="36"/>
  <c r="BJ112" i="36"/>
  <c r="BI112" i="36"/>
  <c r="BH112" i="36"/>
  <c r="BG112" i="36"/>
  <c r="BF112" i="36"/>
  <c r="BE112" i="36"/>
  <c r="BD112" i="36"/>
  <c r="BC112" i="36"/>
  <c r="BB112" i="36"/>
  <c r="BA112" i="36"/>
  <c r="AZ112" i="36"/>
  <c r="AY112" i="36"/>
  <c r="AX112" i="36"/>
  <c r="AW112" i="36"/>
  <c r="AV112" i="36"/>
  <c r="AU112" i="36"/>
  <c r="AT112" i="36"/>
  <c r="AS112" i="36"/>
  <c r="AR112" i="36"/>
  <c r="AQ112" i="36"/>
  <c r="AP112" i="36"/>
  <c r="AO112" i="36"/>
  <c r="AN112" i="36"/>
  <c r="AM112" i="36"/>
  <c r="AL112" i="36"/>
  <c r="AK112" i="36"/>
  <c r="AJ112" i="36"/>
  <c r="AI112" i="36"/>
  <c r="AH112" i="36"/>
  <c r="AG112" i="36"/>
  <c r="AF112" i="36"/>
  <c r="AE112" i="36"/>
  <c r="AD112" i="36"/>
  <c r="AC112" i="36"/>
  <c r="AB112" i="36"/>
  <c r="AA112" i="36"/>
  <c r="Z112" i="36"/>
  <c r="Y112" i="36"/>
  <c r="X112" i="36"/>
  <c r="W112" i="36"/>
  <c r="V112" i="36"/>
  <c r="U112" i="36"/>
  <c r="T112" i="36"/>
  <c r="S112" i="36"/>
  <c r="R112" i="36"/>
  <c r="Q112" i="36"/>
  <c r="P112" i="36"/>
  <c r="O112" i="36"/>
  <c r="N112" i="36"/>
  <c r="M112" i="36"/>
  <c r="L112" i="36"/>
  <c r="K112" i="36"/>
  <c r="J112" i="36"/>
  <c r="I112" i="36"/>
  <c r="H112" i="36"/>
  <c r="G112" i="36"/>
  <c r="F112" i="36"/>
  <c r="E112" i="36"/>
  <c r="CH111" i="36"/>
  <c r="CG111" i="36"/>
  <c r="CF111" i="36"/>
  <c r="CE111" i="36"/>
  <c r="CD111" i="36"/>
  <c r="CC111" i="36"/>
  <c r="CB111" i="36"/>
  <c r="CA111" i="36"/>
  <c r="BZ111" i="36"/>
  <c r="BY111" i="36"/>
  <c r="BX111" i="36"/>
  <c r="BW111" i="36"/>
  <c r="BV111" i="36"/>
  <c r="BU111" i="36"/>
  <c r="BT111" i="36"/>
  <c r="BS111" i="36"/>
  <c r="BR111" i="36"/>
  <c r="BQ111" i="36"/>
  <c r="BP111" i="36"/>
  <c r="BO111" i="36"/>
  <c r="BN111" i="36"/>
  <c r="BM111" i="36"/>
  <c r="BL111" i="36"/>
  <c r="BK111" i="36"/>
  <c r="BJ111" i="36"/>
  <c r="BI111" i="36"/>
  <c r="BH111" i="36"/>
  <c r="BG111" i="36"/>
  <c r="BF111" i="36"/>
  <c r="BE111" i="36"/>
  <c r="BD111" i="36"/>
  <c r="BC111" i="36"/>
  <c r="BB111" i="36"/>
  <c r="BA111" i="36"/>
  <c r="AZ111" i="36"/>
  <c r="AY111" i="36"/>
  <c r="AX111" i="36"/>
  <c r="AW111" i="36"/>
  <c r="AV111" i="36"/>
  <c r="AU111" i="36"/>
  <c r="AT111" i="36"/>
  <c r="AS111" i="36"/>
  <c r="AR111" i="36"/>
  <c r="AQ111" i="36"/>
  <c r="AP111" i="36"/>
  <c r="AO111" i="36"/>
  <c r="AN111" i="36"/>
  <c r="AM111" i="36"/>
  <c r="AL111" i="36"/>
  <c r="AK111" i="36"/>
  <c r="AJ111" i="36"/>
  <c r="AI111" i="36"/>
  <c r="AH111" i="36"/>
  <c r="AG111" i="36"/>
  <c r="AF111" i="36"/>
  <c r="AE111" i="36"/>
  <c r="AD111" i="36"/>
  <c r="AC111" i="36"/>
  <c r="AB111" i="36"/>
  <c r="AA111" i="36"/>
  <c r="Z111" i="36"/>
  <c r="Y111" i="36"/>
  <c r="X111" i="36"/>
  <c r="W111" i="36"/>
  <c r="V111" i="36"/>
  <c r="U111" i="36"/>
  <c r="T111" i="36"/>
  <c r="S111" i="36"/>
  <c r="R111" i="36"/>
  <c r="Q111" i="36"/>
  <c r="P111" i="36"/>
  <c r="O111" i="36"/>
  <c r="N111" i="36"/>
  <c r="M111" i="36"/>
  <c r="L111" i="36"/>
  <c r="K111" i="36"/>
  <c r="J111" i="36"/>
  <c r="I111" i="36"/>
  <c r="H111" i="36"/>
  <c r="G111" i="36"/>
  <c r="F111" i="36"/>
  <c r="E111" i="36"/>
  <c r="CH110" i="36"/>
  <c r="CG110" i="36"/>
  <c r="CF110" i="36"/>
  <c r="CE110" i="36"/>
  <c r="CD110" i="36"/>
  <c r="CC110" i="36"/>
  <c r="CB110" i="36"/>
  <c r="CA110" i="36"/>
  <c r="BZ110" i="36"/>
  <c r="BY110" i="36"/>
  <c r="BX110" i="36"/>
  <c r="BW110" i="36"/>
  <c r="BV110" i="36"/>
  <c r="BU110" i="36"/>
  <c r="BT110" i="36"/>
  <c r="BS110" i="36"/>
  <c r="BR110" i="36"/>
  <c r="BQ110" i="36"/>
  <c r="BP110" i="36"/>
  <c r="BO110" i="36"/>
  <c r="BN110" i="36"/>
  <c r="BM110" i="36"/>
  <c r="BL110" i="36"/>
  <c r="BK110" i="36"/>
  <c r="BJ110" i="36"/>
  <c r="BI110" i="36"/>
  <c r="BH110" i="36"/>
  <c r="BG110" i="36"/>
  <c r="BF110" i="36"/>
  <c r="BE110" i="36"/>
  <c r="BD110" i="36"/>
  <c r="BC110" i="36"/>
  <c r="BB110" i="36"/>
  <c r="BA110" i="36"/>
  <c r="AZ110" i="36"/>
  <c r="AY110" i="36"/>
  <c r="AX110" i="36"/>
  <c r="AW110" i="36"/>
  <c r="AV110" i="36"/>
  <c r="AU110" i="36"/>
  <c r="AT110" i="36"/>
  <c r="AS110" i="36"/>
  <c r="AR110" i="36"/>
  <c r="AQ110" i="36"/>
  <c r="AP110" i="36"/>
  <c r="AO110" i="36"/>
  <c r="AN110" i="36"/>
  <c r="AM110" i="36"/>
  <c r="AL110" i="36"/>
  <c r="AK110" i="36"/>
  <c r="AJ110" i="36"/>
  <c r="AI110" i="36"/>
  <c r="AH110" i="36"/>
  <c r="AG110" i="36"/>
  <c r="AF110" i="36"/>
  <c r="AE110" i="36"/>
  <c r="AD110" i="36"/>
  <c r="AC110" i="36"/>
  <c r="AB110" i="36"/>
  <c r="AA110" i="36"/>
  <c r="Z110" i="36"/>
  <c r="Y110" i="36"/>
  <c r="X110" i="36"/>
  <c r="W110" i="36"/>
  <c r="V110" i="36"/>
  <c r="U110" i="36"/>
  <c r="T110" i="36"/>
  <c r="S110" i="36"/>
  <c r="R110" i="36"/>
  <c r="Q110" i="36"/>
  <c r="P110" i="36"/>
  <c r="O110" i="36"/>
  <c r="N110" i="36"/>
  <c r="M110" i="36"/>
  <c r="L110" i="36"/>
  <c r="K110" i="36"/>
  <c r="J110" i="36"/>
  <c r="I110" i="36"/>
  <c r="H110" i="36"/>
  <c r="G110" i="36"/>
  <c r="F110" i="36"/>
  <c r="E110" i="36"/>
  <c r="D139" i="36"/>
  <c r="C139" i="36"/>
  <c r="D138" i="36"/>
  <c r="C138" i="36"/>
  <c r="D137" i="36"/>
  <c r="C137" i="36"/>
  <c r="D136" i="36"/>
  <c r="C136" i="36"/>
  <c r="D135" i="36"/>
  <c r="C135" i="36"/>
  <c r="D134" i="36"/>
  <c r="C134" i="36"/>
  <c r="D133" i="36"/>
  <c r="C133" i="36"/>
  <c r="D132" i="36"/>
  <c r="C132" i="36"/>
  <c r="D131" i="36"/>
  <c r="C131" i="36"/>
  <c r="D130" i="36"/>
  <c r="C130" i="36"/>
  <c r="D129" i="36"/>
  <c r="C129" i="36"/>
  <c r="D128" i="36"/>
  <c r="C128" i="36"/>
  <c r="D127" i="36"/>
  <c r="C127" i="36"/>
  <c r="D122" i="36"/>
  <c r="C122" i="36"/>
  <c r="D121" i="36"/>
  <c r="C121" i="36"/>
  <c r="D120" i="36"/>
  <c r="C120" i="36"/>
  <c r="D119" i="36"/>
  <c r="C119" i="36"/>
  <c r="D118" i="36"/>
  <c r="C118" i="36"/>
  <c r="D117" i="36"/>
  <c r="C117" i="36"/>
  <c r="D116" i="36"/>
  <c r="C116" i="36"/>
  <c r="D115" i="36"/>
  <c r="C115" i="36"/>
  <c r="D114" i="36"/>
  <c r="C114" i="36"/>
  <c r="D113" i="36"/>
  <c r="C113" i="36"/>
  <c r="D112" i="36"/>
  <c r="C112" i="36"/>
  <c r="D111" i="36"/>
  <c r="C111" i="36"/>
  <c r="D110" i="36"/>
  <c r="C110" i="36"/>
  <c r="CH139" i="35"/>
  <c r="CG139" i="35"/>
  <c r="CF139" i="35"/>
  <c r="CE139" i="35"/>
  <c r="CD139" i="35"/>
  <c r="CC139" i="35"/>
  <c r="CB139" i="35"/>
  <c r="CA139" i="35"/>
  <c r="BZ139" i="35"/>
  <c r="BY139" i="35"/>
  <c r="BX139" i="35"/>
  <c r="BW139" i="35"/>
  <c r="BV139" i="35"/>
  <c r="BU139" i="35"/>
  <c r="BT139" i="35"/>
  <c r="BS139" i="35"/>
  <c r="BR139" i="35"/>
  <c r="BQ139" i="35"/>
  <c r="BP139" i="35"/>
  <c r="BO139" i="35"/>
  <c r="BN139" i="35"/>
  <c r="BM139" i="35"/>
  <c r="BL139" i="35"/>
  <c r="BK139" i="35"/>
  <c r="BJ139" i="35"/>
  <c r="BI139" i="35"/>
  <c r="BH139" i="35"/>
  <c r="BG139" i="35"/>
  <c r="BF139" i="35"/>
  <c r="BE139" i="35"/>
  <c r="BD139" i="35"/>
  <c r="BC139" i="35"/>
  <c r="BB139" i="35"/>
  <c r="BA139" i="35"/>
  <c r="AZ139" i="35"/>
  <c r="AY139" i="35"/>
  <c r="AX139" i="35"/>
  <c r="AW139" i="35"/>
  <c r="AV139" i="35"/>
  <c r="AU139" i="35"/>
  <c r="AT139" i="35"/>
  <c r="AS139" i="35"/>
  <c r="AR139" i="35"/>
  <c r="AQ139" i="35"/>
  <c r="AP139" i="35"/>
  <c r="AO139" i="35"/>
  <c r="AN139" i="35"/>
  <c r="AM139" i="35"/>
  <c r="AL139" i="35"/>
  <c r="AK139" i="35"/>
  <c r="AJ139" i="35"/>
  <c r="AI139" i="35"/>
  <c r="AH139" i="35"/>
  <c r="AG139" i="35"/>
  <c r="AF139" i="35"/>
  <c r="AE139" i="35"/>
  <c r="AD139" i="35"/>
  <c r="AC139" i="35"/>
  <c r="AB139" i="35"/>
  <c r="AA139" i="35"/>
  <c r="Z139" i="35"/>
  <c r="Y139" i="35"/>
  <c r="X139" i="35"/>
  <c r="W139" i="35"/>
  <c r="V139" i="35"/>
  <c r="U139" i="35"/>
  <c r="T139" i="35"/>
  <c r="S139" i="35"/>
  <c r="R139" i="35"/>
  <c r="Q139" i="35"/>
  <c r="P139" i="35"/>
  <c r="O139" i="35"/>
  <c r="N139" i="35"/>
  <c r="M139" i="35"/>
  <c r="L139" i="35"/>
  <c r="K139" i="35"/>
  <c r="J139" i="35"/>
  <c r="I139" i="35"/>
  <c r="H139" i="35"/>
  <c r="G139" i="35"/>
  <c r="F139" i="35"/>
  <c r="E139" i="35"/>
  <c r="CH138" i="35"/>
  <c r="CG138" i="35"/>
  <c r="CF138" i="35"/>
  <c r="CE138" i="35"/>
  <c r="CD138" i="35"/>
  <c r="CC138" i="35"/>
  <c r="CB138" i="35"/>
  <c r="CA138" i="35"/>
  <c r="BZ138" i="35"/>
  <c r="BY138" i="35"/>
  <c r="BX138" i="35"/>
  <c r="BW138" i="35"/>
  <c r="BV138" i="35"/>
  <c r="BU138" i="35"/>
  <c r="BT138" i="35"/>
  <c r="BS138" i="35"/>
  <c r="BR138" i="35"/>
  <c r="BQ138" i="35"/>
  <c r="BP138" i="35"/>
  <c r="BO138" i="35"/>
  <c r="BN138" i="35"/>
  <c r="BM138" i="35"/>
  <c r="BL138" i="35"/>
  <c r="BK138" i="35"/>
  <c r="BJ138" i="35"/>
  <c r="BI138" i="35"/>
  <c r="BH138" i="35"/>
  <c r="BG138" i="35"/>
  <c r="BF138" i="35"/>
  <c r="BE138" i="35"/>
  <c r="BD138" i="35"/>
  <c r="BC138" i="35"/>
  <c r="BB138" i="35"/>
  <c r="BA138" i="35"/>
  <c r="AZ138" i="35"/>
  <c r="AY138" i="35"/>
  <c r="AX138" i="35"/>
  <c r="AW138" i="35"/>
  <c r="AV138" i="35"/>
  <c r="AU138" i="35"/>
  <c r="AT138" i="35"/>
  <c r="AS138" i="35"/>
  <c r="AR138" i="35"/>
  <c r="AQ138" i="35"/>
  <c r="AP138" i="35"/>
  <c r="AO138" i="35"/>
  <c r="AN138" i="35"/>
  <c r="AM138" i="35"/>
  <c r="AL138" i="35"/>
  <c r="AK138" i="35"/>
  <c r="AJ138" i="35"/>
  <c r="AI138" i="35"/>
  <c r="AH138" i="35"/>
  <c r="AG138" i="35"/>
  <c r="AF138" i="35"/>
  <c r="AE138" i="35"/>
  <c r="AD138" i="35"/>
  <c r="AC138" i="35"/>
  <c r="AB138" i="35"/>
  <c r="AA138" i="35"/>
  <c r="Z138" i="35"/>
  <c r="Y138" i="35"/>
  <c r="X138" i="35"/>
  <c r="W138" i="35"/>
  <c r="V138" i="35"/>
  <c r="U138" i="35"/>
  <c r="T138" i="35"/>
  <c r="S138" i="35"/>
  <c r="R138" i="35"/>
  <c r="Q138" i="35"/>
  <c r="P138" i="35"/>
  <c r="O138" i="35"/>
  <c r="N138" i="35"/>
  <c r="M138" i="35"/>
  <c r="L138" i="35"/>
  <c r="K138" i="35"/>
  <c r="J138" i="35"/>
  <c r="I138" i="35"/>
  <c r="H138" i="35"/>
  <c r="G138" i="35"/>
  <c r="F138" i="35"/>
  <c r="E138" i="35"/>
  <c r="CH137" i="35"/>
  <c r="CG137" i="35"/>
  <c r="CF137" i="35"/>
  <c r="CE137" i="35"/>
  <c r="CD137" i="35"/>
  <c r="CC137" i="35"/>
  <c r="CB137" i="35"/>
  <c r="CA137" i="35"/>
  <c r="BZ137" i="35"/>
  <c r="BY137" i="35"/>
  <c r="BX137" i="35"/>
  <c r="BW137" i="35"/>
  <c r="BV137" i="35"/>
  <c r="BU137" i="35"/>
  <c r="BT137" i="35"/>
  <c r="BS137" i="35"/>
  <c r="BR137" i="35"/>
  <c r="BQ137" i="35"/>
  <c r="BP137" i="35"/>
  <c r="BO137" i="35"/>
  <c r="BN137" i="35"/>
  <c r="BM137" i="35"/>
  <c r="BL137" i="35"/>
  <c r="BK137" i="35"/>
  <c r="BJ137" i="35"/>
  <c r="BI137" i="35"/>
  <c r="BH137" i="35"/>
  <c r="BG137" i="35"/>
  <c r="BF137" i="35"/>
  <c r="BE137" i="35"/>
  <c r="BD137" i="35"/>
  <c r="BC137" i="35"/>
  <c r="BB137" i="35"/>
  <c r="BA137" i="35"/>
  <c r="AZ137" i="35"/>
  <c r="AY137" i="35"/>
  <c r="AX137" i="35"/>
  <c r="AW137" i="35"/>
  <c r="AV137" i="35"/>
  <c r="AU137" i="35"/>
  <c r="AT137" i="35"/>
  <c r="AS137" i="35"/>
  <c r="AR137" i="35"/>
  <c r="AQ137" i="35"/>
  <c r="AP137" i="35"/>
  <c r="AO137" i="35"/>
  <c r="AN137" i="35"/>
  <c r="AM137" i="35"/>
  <c r="AL137" i="35"/>
  <c r="AK137" i="35"/>
  <c r="AJ137" i="35"/>
  <c r="AI137" i="35"/>
  <c r="AH137" i="35"/>
  <c r="AG137" i="35"/>
  <c r="AF137" i="35"/>
  <c r="AE137" i="35"/>
  <c r="AD137" i="35"/>
  <c r="AC137" i="35"/>
  <c r="AB137" i="35"/>
  <c r="AA137" i="35"/>
  <c r="Z137" i="35"/>
  <c r="Y137" i="35"/>
  <c r="X137" i="35"/>
  <c r="W137" i="35"/>
  <c r="V137" i="35"/>
  <c r="U137" i="35"/>
  <c r="T137" i="35"/>
  <c r="S137" i="35"/>
  <c r="R137" i="35"/>
  <c r="Q137" i="35"/>
  <c r="P137" i="35"/>
  <c r="O137" i="35"/>
  <c r="N137" i="35"/>
  <c r="M137" i="35"/>
  <c r="L137" i="35"/>
  <c r="K137" i="35"/>
  <c r="J137" i="35"/>
  <c r="I137" i="35"/>
  <c r="H137" i="35"/>
  <c r="G137" i="35"/>
  <c r="F137" i="35"/>
  <c r="E137" i="35"/>
  <c r="CH136" i="35"/>
  <c r="CG136" i="35"/>
  <c r="CF136" i="35"/>
  <c r="CE136" i="35"/>
  <c r="CD136" i="35"/>
  <c r="CC136" i="35"/>
  <c r="CB136" i="35"/>
  <c r="CA136" i="35"/>
  <c r="BZ136" i="35"/>
  <c r="BY136" i="35"/>
  <c r="BX136" i="35"/>
  <c r="BW136" i="35"/>
  <c r="BV136" i="35"/>
  <c r="BU136" i="35"/>
  <c r="BT136" i="35"/>
  <c r="BS136" i="35"/>
  <c r="BR136" i="35"/>
  <c r="BQ136" i="35"/>
  <c r="BP136" i="35"/>
  <c r="BO136" i="35"/>
  <c r="BN136" i="35"/>
  <c r="BM136" i="35"/>
  <c r="BL136" i="35"/>
  <c r="BK136" i="35"/>
  <c r="BJ136" i="35"/>
  <c r="BI136" i="35"/>
  <c r="BH136" i="35"/>
  <c r="BG136" i="35"/>
  <c r="BF136" i="35"/>
  <c r="BE136" i="35"/>
  <c r="BD136" i="35"/>
  <c r="BC136" i="35"/>
  <c r="BB136" i="35"/>
  <c r="BA136" i="35"/>
  <c r="AZ136" i="35"/>
  <c r="AY136" i="35"/>
  <c r="AX136" i="35"/>
  <c r="AW136" i="35"/>
  <c r="AV136" i="35"/>
  <c r="AU136" i="35"/>
  <c r="AT136" i="35"/>
  <c r="AS136" i="35"/>
  <c r="AR136" i="35"/>
  <c r="AQ136" i="35"/>
  <c r="AP136" i="35"/>
  <c r="AO136" i="35"/>
  <c r="AN136" i="35"/>
  <c r="AM136" i="35"/>
  <c r="AL136" i="35"/>
  <c r="AK136" i="35"/>
  <c r="AJ136" i="35"/>
  <c r="AI136" i="35"/>
  <c r="AH136" i="35"/>
  <c r="AG136" i="35"/>
  <c r="AF136" i="35"/>
  <c r="AE136" i="35"/>
  <c r="AD136" i="35"/>
  <c r="AC136" i="35"/>
  <c r="AB136" i="35"/>
  <c r="AA136" i="35"/>
  <c r="Z136" i="35"/>
  <c r="Y136" i="35"/>
  <c r="X136" i="35"/>
  <c r="W136" i="35"/>
  <c r="V136" i="35"/>
  <c r="U136" i="35"/>
  <c r="T136" i="35"/>
  <c r="S136" i="35"/>
  <c r="R136" i="35"/>
  <c r="Q136" i="35"/>
  <c r="P136" i="35"/>
  <c r="O136" i="35"/>
  <c r="N136" i="35"/>
  <c r="M136" i="35"/>
  <c r="L136" i="35"/>
  <c r="K136" i="35"/>
  <c r="J136" i="35"/>
  <c r="I136" i="35"/>
  <c r="H136" i="35"/>
  <c r="G136" i="35"/>
  <c r="F136" i="35"/>
  <c r="E136" i="35"/>
  <c r="CH135" i="35"/>
  <c r="CG135" i="35"/>
  <c r="CF135" i="35"/>
  <c r="CE135" i="35"/>
  <c r="CD135" i="35"/>
  <c r="CC135" i="35"/>
  <c r="CB135" i="35"/>
  <c r="CA135" i="35"/>
  <c r="BZ135" i="35"/>
  <c r="BY135" i="35"/>
  <c r="BX135" i="35"/>
  <c r="BW135" i="35"/>
  <c r="BV135" i="35"/>
  <c r="BU135" i="35"/>
  <c r="BT135" i="35"/>
  <c r="BS135" i="35"/>
  <c r="BR135" i="35"/>
  <c r="BQ135" i="35"/>
  <c r="BP135" i="35"/>
  <c r="BO135" i="35"/>
  <c r="BN135" i="35"/>
  <c r="BM135" i="35"/>
  <c r="BL135" i="35"/>
  <c r="BK135" i="35"/>
  <c r="BJ135" i="35"/>
  <c r="BI135" i="35"/>
  <c r="BH135" i="35"/>
  <c r="BG135" i="35"/>
  <c r="BF135" i="35"/>
  <c r="BE135" i="35"/>
  <c r="BD135" i="35"/>
  <c r="BC135" i="35"/>
  <c r="BB135" i="35"/>
  <c r="BA135" i="35"/>
  <c r="AZ135" i="35"/>
  <c r="AY135" i="35"/>
  <c r="AX135" i="35"/>
  <c r="AW135" i="35"/>
  <c r="AV135" i="35"/>
  <c r="AU135" i="35"/>
  <c r="AT135" i="35"/>
  <c r="AS135" i="35"/>
  <c r="AR135" i="35"/>
  <c r="AQ135" i="35"/>
  <c r="AP135" i="35"/>
  <c r="AO135" i="35"/>
  <c r="AN135" i="35"/>
  <c r="AM135" i="35"/>
  <c r="AL135" i="35"/>
  <c r="AK135" i="35"/>
  <c r="AJ135" i="35"/>
  <c r="AI135" i="35"/>
  <c r="AH135" i="35"/>
  <c r="AG135" i="35"/>
  <c r="AF135" i="35"/>
  <c r="AE135" i="35"/>
  <c r="AD135" i="35"/>
  <c r="AC135" i="35"/>
  <c r="AB135" i="35"/>
  <c r="AA135" i="35"/>
  <c r="Z135" i="35"/>
  <c r="Y135" i="35"/>
  <c r="X135" i="35"/>
  <c r="W135" i="35"/>
  <c r="V135" i="35"/>
  <c r="U135" i="35"/>
  <c r="T135" i="35"/>
  <c r="S135" i="35"/>
  <c r="R135" i="35"/>
  <c r="Q135" i="35"/>
  <c r="P135" i="35"/>
  <c r="O135" i="35"/>
  <c r="N135" i="35"/>
  <c r="M135" i="35"/>
  <c r="L135" i="35"/>
  <c r="K135" i="35"/>
  <c r="J135" i="35"/>
  <c r="I135" i="35"/>
  <c r="H135" i="35"/>
  <c r="G135" i="35"/>
  <c r="F135" i="35"/>
  <c r="E135" i="35"/>
  <c r="CH134" i="35"/>
  <c r="CG134" i="35"/>
  <c r="CF134" i="35"/>
  <c r="CE134" i="35"/>
  <c r="CD134" i="35"/>
  <c r="CC134" i="35"/>
  <c r="CB134" i="35"/>
  <c r="CA134" i="35"/>
  <c r="BZ134" i="35"/>
  <c r="BY134" i="35"/>
  <c r="BX134" i="35"/>
  <c r="BW134" i="35"/>
  <c r="BV134" i="35"/>
  <c r="BU134" i="35"/>
  <c r="BT134" i="35"/>
  <c r="BS134" i="35"/>
  <c r="BR134" i="35"/>
  <c r="BQ134" i="35"/>
  <c r="BP134" i="35"/>
  <c r="BO134" i="35"/>
  <c r="BN134" i="35"/>
  <c r="BM134" i="35"/>
  <c r="BL134" i="35"/>
  <c r="BK134" i="35"/>
  <c r="BJ134" i="35"/>
  <c r="BI134" i="35"/>
  <c r="BH134" i="35"/>
  <c r="BG134" i="35"/>
  <c r="BF134" i="35"/>
  <c r="BE134" i="35"/>
  <c r="BD134" i="35"/>
  <c r="BC134" i="35"/>
  <c r="BB134" i="35"/>
  <c r="BA134" i="35"/>
  <c r="AZ134" i="35"/>
  <c r="AY134" i="35"/>
  <c r="AX134" i="35"/>
  <c r="AW134" i="35"/>
  <c r="AV134" i="35"/>
  <c r="AU134" i="35"/>
  <c r="AT134" i="35"/>
  <c r="AS134" i="35"/>
  <c r="AR134" i="35"/>
  <c r="AQ134" i="35"/>
  <c r="AP134" i="35"/>
  <c r="AO134" i="35"/>
  <c r="AN134" i="35"/>
  <c r="AM134" i="35"/>
  <c r="AL134" i="35"/>
  <c r="AK134" i="35"/>
  <c r="AJ134" i="35"/>
  <c r="AI134" i="35"/>
  <c r="AH134" i="35"/>
  <c r="AG134" i="35"/>
  <c r="AF134" i="35"/>
  <c r="AE134" i="35"/>
  <c r="AD134" i="35"/>
  <c r="AC134" i="35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M134" i="35"/>
  <c r="L134" i="35"/>
  <c r="K134" i="35"/>
  <c r="J134" i="35"/>
  <c r="I134" i="35"/>
  <c r="H134" i="35"/>
  <c r="G134" i="35"/>
  <c r="F134" i="35"/>
  <c r="E134" i="35"/>
  <c r="CH133" i="35"/>
  <c r="CG133" i="35"/>
  <c r="CF133" i="35"/>
  <c r="CE133" i="35"/>
  <c r="CD133" i="35"/>
  <c r="CC133" i="35"/>
  <c r="CB133" i="35"/>
  <c r="CA133" i="35"/>
  <c r="BZ133" i="35"/>
  <c r="BY133" i="35"/>
  <c r="BX133" i="35"/>
  <c r="BW133" i="35"/>
  <c r="BV133" i="35"/>
  <c r="BU133" i="35"/>
  <c r="BT133" i="35"/>
  <c r="BS133" i="35"/>
  <c r="BR133" i="35"/>
  <c r="BQ133" i="35"/>
  <c r="BP133" i="35"/>
  <c r="BO133" i="35"/>
  <c r="BN133" i="35"/>
  <c r="BM133" i="35"/>
  <c r="BL133" i="35"/>
  <c r="BK133" i="35"/>
  <c r="BJ133" i="35"/>
  <c r="BI133" i="35"/>
  <c r="BH133" i="35"/>
  <c r="BG133" i="35"/>
  <c r="BF133" i="35"/>
  <c r="BE133" i="35"/>
  <c r="BD133" i="35"/>
  <c r="BC133" i="35"/>
  <c r="BB133" i="35"/>
  <c r="BA133" i="35"/>
  <c r="AZ133" i="35"/>
  <c r="AY133" i="35"/>
  <c r="AX133" i="35"/>
  <c r="AW133" i="35"/>
  <c r="AV133" i="35"/>
  <c r="AU133" i="35"/>
  <c r="AT133" i="35"/>
  <c r="AS133" i="35"/>
  <c r="AR133" i="35"/>
  <c r="AQ133" i="35"/>
  <c r="AP133" i="35"/>
  <c r="AO133" i="35"/>
  <c r="AN133" i="35"/>
  <c r="AM133" i="35"/>
  <c r="AL133" i="35"/>
  <c r="AK133" i="35"/>
  <c r="AJ133" i="35"/>
  <c r="AI133" i="35"/>
  <c r="AH133" i="35"/>
  <c r="AG133" i="35"/>
  <c r="AF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M133" i="35"/>
  <c r="L133" i="35"/>
  <c r="K133" i="35"/>
  <c r="J133" i="35"/>
  <c r="I133" i="35"/>
  <c r="H133" i="35"/>
  <c r="G133" i="35"/>
  <c r="F133" i="35"/>
  <c r="E133" i="35"/>
  <c r="CH132" i="35"/>
  <c r="CG132" i="35"/>
  <c r="CF132" i="35"/>
  <c r="CE132" i="35"/>
  <c r="CD132" i="35"/>
  <c r="CC132" i="35"/>
  <c r="CB132" i="35"/>
  <c r="CA132" i="35"/>
  <c r="BZ132" i="35"/>
  <c r="BY132" i="35"/>
  <c r="BX132" i="35"/>
  <c r="BW132" i="35"/>
  <c r="BV132" i="35"/>
  <c r="BU132" i="35"/>
  <c r="BT132" i="35"/>
  <c r="BS132" i="35"/>
  <c r="BR132" i="35"/>
  <c r="BQ132" i="35"/>
  <c r="BP132" i="35"/>
  <c r="BO132" i="35"/>
  <c r="BN132" i="35"/>
  <c r="BM132" i="35"/>
  <c r="BL132" i="35"/>
  <c r="BK132" i="35"/>
  <c r="BJ132" i="35"/>
  <c r="BI132" i="35"/>
  <c r="BH132" i="35"/>
  <c r="BG132" i="35"/>
  <c r="BF132" i="35"/>
  <c r="BE132" i="35"/>
  <c r="BD132" i="35"/>
  <c r="BC132" i="35"/>
  <c r="BB132" i="35"/>
  <c r="BA132" i="35"/>
  <c r="AZ132" i="35"/>
  <c r="AY132" i="35"/>
  <c r="AX132" i="35"/>
  <c r="AW132" i="35"/>
  <c r="AV132" i="35"/>
  <c r="AU132" i="35"/>
  <c r="AT132" i="35"/>
  <c r="AS132" i="35"/>
  <c r="AR132" i="35"/>
  <c r="AQ132" i="35"/>
  <c r="AP132" i="35"/>
  <c r="AO132" i="35"/>
  <c r="AN132" i="35"/>
  <c r="AM132" i="35"/>
  <c r="AL132" i="35"/>
  <c r="AK132" i="35"/>
  <c r="AJ132" i="35"/>
  <c r="AI132" i="35"/>
  <c r="AH132" i="35"/>
  <c r="AG132" i="35"/>
  <c r="AF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M132" i="35"/>
  <c r="L132" i="35"/>
  <c r="K132" i="35"/>
  <c r="J132" i="35"/>
  <c r="I132" i="35"/>
  <c r="H132" i="35"/>
  <c r="G132" i="35"/>
  <c r="F132" i="35"/>
  <c r="E132" i="35"/>
  <c r="CH131" i="35"/>
  <c r="CG131" i="35"/>
  <c r="CF131" i="35"/>
  <c r="CE131" i="35"/>
  <c r="CD131" i="35"/>
  <c r="CC131" i="35"/>
  <c r="CB131" i="35"/>
  <c r="CA131" i="35"/>
  <c r="BZ131" i="35"/>
  <c r="BY131" i="35"/>
  <c r="BX131" i="35"/>
  <c r="BW131" i="35"/>
  <c r="BV131" i="35"/>
  <c r="BU131" i="35"/>
  <c r="BT131" i="35"/>
  <c r="BS131" i="35"/>
  <c r="BR131" i="35"/>
  <c r="BQ131" i="35"/>
  <c r="BP131" i="35"/>
  <c r="BO131" i="35"/>
  <c r="BN131" i="35"/>
  <c r="BM131" i="35"/>
  <c r="BL131" i="35"/>
  <c r="BK131" i="35"/>
  <c r="BJ131" i="35"/>
  <c r="BI131" i="35"/>
  <c r="BH131" i="35"/>
  <c r="BG131" i="35"/>
  <c r="BF131" i="35"/>
  <c r="BE131" i="35"/>
  <c r="BD131" i="35"/>
  <c r="BC131" i="35"/>
  <c r="BB131" i="35"/>
  <c r="BA131" i="35"/>
  <c r="AZ131" i="35"/>
  <c r="AY131" i="35"/>
  <c r="AX131" i="35"/>
  <c r="AW131" i="35"/>
  <c r="AV131" i="35"/>
  <c r="AU131" i="35"/>
  <c r="AT131" i="35"/>
  <c r="AS131" i="35"/>
  <c r="AR131" i="35"/>
  <c r="AQ131" i="35"/>
  <c r="AP131" i="35"/>
  <c r="AO131" i="35"/>
  <c r="AN131" i="35"/>
  <c r="AM131" i="35"/>
  <c r="AL131" i="35"/>
  <c r="AK131" i="35"/>
  <c r="AJ131" i="35"/>
  <c r="AI131" i="35"/>
  <c r="AH131" i="35"/>
  <c r="AG131" i="35"/>
  <c r="AF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M131" i="35"/>
  <c r="L131" i="35"/>
  <c r="K131" i="35"/>
  <c r="J131" i="35"/>
  <c r="I131" i="35"/>
  <c r="H131" i="35"/>
  <c r="G131" i="35"/>
  <c r="F131" i="35"/>
  <c r="E131" i="35"/>
  <c r="CH130" i="35"/>
  <c r="CG130" i="35"/>
  <c r="CF130" i="35"/>
  <c r="CE130" i="35"/>
  <c r="CD130" i="35"/>
  <c r="CC130" i="35"/>
  <c r="CB130" i="35"/>
  <c r="CA130" i="35"/>
  <c r="BZ130" i="35"/>
  <c r="BY130" i="35"/>
  <c r="BX130" i="35"/>
  <c r="BW130" i="35"/>
  <c r="BV130" i="35"/>
  <c r="BU130" i="35"/>
  <c r="BT130" i="35"/>
  <c r="BS130" i="35"/>
  <c r="BR130" i="35"/>
  <c r="BQ130" i="35"/>
  <c r="BP130" i="35"/>
  <c r="BO130" i="35"/>
  <c r="BN130" i="35"/>
  <c r="BM130" i="35"/>
  <c r="BL130" i="35"/>
  <c r="BK130" i="35"/>
  <c r="BJ130" i="35"/>
  <c r="BI130" i="35"/>
  <c r="BH130" i="35"/>
  <c r="BG130" i="35"/>
  <c r="BF130" i="35"/>
  <c r="BE130" i="35"/>
  <c r="BD130" i="35"/>
  <c r="BC130" i="35"/>
  <c r="BB130" i="35"/>
  <c r="BA130" i="35"/>
  <c r="AZ130" i="35"/>
  <c r="AY130" i="35"/>
  <c r="AX130" i="35"/>
  <c r="AW130" i="35"/>
  <c r="AV130" i="35"/>
  <c r="AU130" i="35"/>
  <c r="AT130" i="35"/>
  <c r="AS130" i="35"/>
  <c r="AR130" i="35"/>
  <c r="AQ130" i="35"/>
  <c r="AP130" i="35"/>
  <c r="AO130" i="35"/>
  <c r="AN130" i="35"/>
  <c r="AM130" i="35"/>
  <c r="AL130" i="35"/>
  <c r="AK130" i="35"/>
  <c r="AJ130" i="35"/>
  <c r="AI130" i="35"/>
  <c r="AH130" i="35"/>
  <c r="AG130" i="35"/>
  <c r="AF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M130" i="35"/>
  <c r="L130" i="35"/>
  <c r="K130" i="35"/>
  <c r="J130" i="35"/>
  <c r="I130" i="35"/>
  <c r="H130" i="35"/>
  <c r="G130" i="35"/>
  <c r="F130" i="35"/>
  <c r="E130" i="35"/>
  <c r="CH129" i="35"/>
  <c r="CG129" i="35"/>
  <c r="CF129" i="35"/>
  <c r="CE129" i="35"/>
  <c r="CD129" i="35"/>
  <c r="CC129" i="35"/>
  <c r="CB129" i="35"/>
  <c r="CA129" i="35"/>
  <c r="BZ129" i="35"/>
  <c r="BY129" i="35"/>
  <c r="BX129" i="35"/>
  <c r="BW129" i="35"/>
  <c r="BV129" i="35"/>
  <c r="BU129" i="35"/>
  <c r="BT129" i="35"/>
  <c r="BS129" i="35"/>
  <c r="BR129" i="35"/>
  <c r="BQ129" i="35"/>
  <c r="BP129" i="35"/>
  <c r="BO129" i="35"/>
  <c r="BN129" i="35"/>
  <c r="BM129" i="35"/>
  <c r="BL129" i="35"/>
  <c r="BK129" i="35"/>
  <c r="BJ129" i="35"/>
  <c r="BI129" i="35"/>
  <c r="BH129" i="35"/>
  <c r="BG129" i="35"/>
  <c r="BF129" i="35"/>
  <c r="BE129" i="35"/>
  <c r="BD129" i="35"/>
  <c r="BC129" i="35"/>
  <c r="BB129" i="35"/>
  <c r="BA129" i="35"/>
  <c r="AZ129" i="35"/>
  <c r="AY129" i="35"/>
  <c r="AX129" i="35"/>
  <c r="AW129" i="35"/>
  <c r="AV129" i="35"/>
  <c r="AU129" i="35"/>
  <c r="AT129" i="35"/>
  <c r="AS129" i="35"/>
  <c r="AR129" i="35"/>
  <c r="AQ129" i="35"/>
  <c r="AP129" i="35"/>
  <c r="AO129" i="35"/>
  <c r="AN129" i="35"/>
  <c r="AM129" i="35"/>
  <c r="AL129" i="35"/>
  <c r="AK129" i="35"/>
  <c r="AJ129" i="35"/>
  <c r="AI129" i="35"/>
  <c r="AH129" i="35"/>
  <c r="AG129" i="35"/>
  <c r="AF129" i="35"/>
  <c r="AE129" i="35"/>
  <c r="AD129" i="35"/>
  <c r="AC129" i="35"/>
  <c r="AB129" i="35"/>
  <c r="AA129" i="35"/>
  <c r="Z129" i="35"/>
  <c r="Y129" i="35"/>
  <c r="X129" i="35"/>
  <c r="W129" i="35"/>
  <c r="V129" i="35"/>
  <c r="U129" i="35"/>
  <c r="T129" i="35"/>
  <c r="S129" i="35"/>
  <c r="R129" i="35"/>
  <c r="Q129" i="35"/>
  <c r="P129" i="35"/>
  <c r="O129" i="35"/>
  <c r="N129" i="35"/>
  <c r="M129" i="35"/>
  <c r="L129" i="35"/>
  <c r="K129" i="35"/>
  <c r="J129" i="35"/>
  <c r="I129" i="35"/>
  <c r="H129" i="35"/>
  <c r="G129" i="35"/>
  <c r="F129" i="35"/>
  <c r="E129" i="35"/>
  <c r="CH128" i="35"/>
  <c r="CG128" i="35"/>
  <c r="CF128" i="35"/>
  <c r="CE128" i="35"/>
  <c r="CD128" i="35"/>
  <c r="CC128" i="35"/>
  <c r="CB128" i="35"/>
  <c r="CA128" i="35"/>
  <c r="BZ128" i="35"/>
  <c r="BY128" i="35"/>
  <c r="BX128" i="35"/>
  <c r="BW128" i="35"/>
  <c r="BV128" i="35"/>
  <c r="BU128" i="35"/>
  <c r="BT128" i="35"/>
  <c r="BS128" i="35"/>
  <c r="BR128" i="35"/>
  <c r="BQ128" i="35"/>
  <c r="BP128" i="35"/>
  <c r="BO128" i="35"/>
  <c r="BN128" i="35"/>
  <c r="BM128" i="35"/>
  <c r="BL128" i="35"/>
  <c r="BK128" i="35"/>
  <c r="BJ128" i="35"/>
  <c r="BI128" i="35"/>
  <c r="BH128" i="35"/>
  <c r="BG128" i="35"/>
  <c r="BF128" i="35"/>
  <c r="BE128" i="35"/>
  <c r="BD128" i="35"/>
  <c r="BC128" i="35"/>
  <c r="BB128" i="35"/>
  <c r="BA128" i="35"/>
  <c r="AZ128" i="35"/>
  <c r="AY128" i="35"/>
  <c r="AX128" i="35"/>
  <c r="AW128" i="35"/>
  <c r="AV128" i="35"/>
  <c r="AU128" i="35"/>
  <c r="AT128" i="35"/>
  <c r="AS128" i="35"/>
  <c r="AR128" i="35"/>
  <c r="AQ128" i="35"/>
  <c r="AP128" i="35"/>
  <c r="AO128" i="35"/>
  <c r="AN128" i="35"/>
  <c r="AM128" i="35"/>
  <c r="AL128" i="35"/>
  <c r="AK128" i="35"/>
  <c r="AJ128" i="35"/>
  <c r="AI128" i="35"/>
  <c r="AH128" i="35"/>
  <c r="AG128" i="35"/>
  <c r="AF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M128" i="35"/>
  <c r="L128" i="35"/>
  <c r="K128" i="35"/>
  <c r="J128" i="35"/>
  <c r="I128" i="35"/>
  <c r="H128" i="35"/>
  <c r="G128" i="35"/>
  <c r="F128" i="35"/>
  <c r="E128" i="35"/>
  <c r="CH127" i="35"/>
  <c r="CG127" i="35"/>
  <c r="CF127" i="35"/>
  <c r="CE127" i="35"/>
  <c r="CD127" i="35"/>
  <c r="CC127" i="35"/>
  <c r="CB127" i="35"/>
  <c r="CA127" i="35"/>
  <c r="BZ127" i="35"/>
  <c r="BY127" i="35"/>
  <c r="BX127" i="35"/>
  <c r="BW127" i="35"/>
  <c r="BV127" i="35"/>
  <c r="BU127" i="35"/>
  <c r="BT127" i="35"/>
  <c r="BS127" i="35"/>
  <c r="BR127" i="35"/>
  <c r="BQ127" i="35"/>
  <c r="BP127" i="35"/>
  <c r="BO127" i="35"/>
  <c r="BN127" i="35"/>
  <c r="BM127" i="35"/>
  <c r="BL127" i="35"/>
  <c r="BK127" i="35"/>
  <c r="BJ127" i="35"/>
  <c r="BI127" i="35"/>
  <c r="BH127" i="35"/>
  <c r="BG127" i="35"/>
  <c r="BF127" i="35"/>
  <c r="BE127" i="35"/>
  <c r="BD127" i="35"/>
  <c r="BC127" i="35"/>
  <c r="BB127" i="35"/>
  <c r="BA127" i="35"/>
  <c r="AZ127" i="35"/>
  <c r="AY127" i="35"/>
  <c r="AX127" i="35"/>
  <c r="AW127" i="35"/>
  <c r="AV127" i="35"/>
  <c r="AU127" i="35"/>
  <c r="AT127" i="35"/>
  <c r="AS127" i="35"/>
  <c r="AR127" i="35"/>
  <c r="AQ127" i="35"/>
  <c r="AP127" i="35"/>
  <c r="AO127" i="35"/>
  <c r="AN127" i="35"/>
  <c r="AM127" i="35"/>
  <c r="AL127" i="35"/>
  <c r="AK127" i="35"/>
  <c r="AJ127" i="35"/>
  <c r="AI127" i="35"/>
  <c r="AH127" i="35"/>
  <c r="AG127" i="35"/>
  <c r="AF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M127" i="35"/>
  <c r="L127" i="35"/>
  <c r="K127" i="35"/>
  <c r="J127" i="35"/>
  <c r="I127" i="35"/>
  <c r="H127" i="35"/>
  <c r="G127" i="35"/>
  <c r="F127" i="35"/>
  <c r="E127" i="35"/>
  <c r="CH122" i="35"/>
  <c r="CG122" i="35"/>
  <c r="CF122" i="35"/>
  <c r="CE122" i="35"/>
  <c r="CD122" i="35"/>
  <c r="CC122" i="35"/>
  <c r="CB122" i="35"/>
  <c r="CA122" i="35"/>
  <c r="BZ122" i="35"/>
  <c r="BY122" i="35"/>
  <c r="BX122" i="35"/>
  <c r="BW122" i="35"/>
  <c r="BV122" i="35"/>
  <c r="BU122" i="35"/>
  <c r="BT122" i="35"/>
  <c r="BS122" i="35"/>
  <c r="BR122" i="35"/>
  <c r="BQ122" i="35"/>
  <c r="BP122" i="35"/>
  <c r="BO122" i="35"/>
  <c r="BN122" i="35"/>
  <c r="BM122" i="35"/>
  <c r="BL122" i="35"/>
  <c r="BK122" i="35"/>
  <c r="BJ122" i="35"/>
  <c r="BI122" i="35"/>
  <c r="BH122" i="35"/>
  <c r="BG122" i="35"/>
  <c r="BF122" i="35"/>
  <c r="BE122" i="35"/>
  <c r="BD122" i="35"/>
  <c r="BC122" i="35"/>
  <c r="BB122" i="35"/>
  <c r="BA122" i="35"/>
  <c r="AZ122" i="35"/>
  <c r="AY122" i="35"/>
  <c r="AX122" i="35"/>
  <c r="AW122" i="35"/>
  <c r="AV122" i="35"/>
  <c r="AU122" i="35"/>
  <c r="AT122" i="35"/>
  <c r="AS122" i="35"/>
  <c r="AR122" i="35"/>
  <c r="AQ122" i="35"/>
  <c r="AP122" i="35"/>
  <c r="AO122" i="35"/>
  <c r="AN122" i="35"/>
  <c r="AM122" i="35"/>
  <c r="AL122" i="35"/>
  <c r="AK122" i="35"/>
  <c r="AJ122" i="35"/>
  <c r="AI122" i="35"/>
  <c r="AH122" i="35"/>
  <c r="AG122" i="35"/>
  <c r="AF122" i="35"/>
  <c r="AE122" i="35"/>
  <c r="AD122" i="35"/>
  <c r="AC122" i="35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M122" i="35"/>
  <c r="L122" i="35"/>
  <c r="K122" i="35"/>
  <c r="J122" i="35"/>
  <c r="I122" i="35"/>
  <c r="H122" i="35"/>
  <c r="G122" i="35"/>
  <c r="F122" i="35"/>
  <c r="E122" i="35"/>
  <c r="CH121" i="35"/>
  <c r="CG121" i="35"/>
  <c r="CF121" i="35"/>
  <c r="CE121" i="35"/>
  <c r="CD121" i="35"/>
  <c r="CC121" i="35"/>
  <c r="CB121" i="35"/>
  <c r="CA121" i="35"/>
  <c r="BZ121" i="35"/>
  <c r="BY121" i="35"/>
  <c r="BX121" i="35"/>
  <c r="BW121" i="35"/>
  <c r="BV121" i="35"/>
  <c r="BU121" i="35"/>
  <c r="BT121" i="35"/>
  <c r="BS121" i="35"/>
  <c r="BR121" i="35"/>
  <c r="BQ121" i="35"/>
  <c r="BP121" i="35"/>
  <c r="BO121" i="35"/>
  <c r="BN121" i="35"/>
  <c r="BM121" i="35"/>
  <c r="BL121" i="35"/>
  <c r="BK121" i="35"/>
  <c r="BJ121" i="35"/>
  <c r="BI121" i="35"/>
  <c r="BH121" i="35"/>
  <c r="BG121" i="35"/>
  <c r="BF121" i="35"/>
  <c r="BE121" i="35"/>
  <c r="BD121" i="35"/>
  <c r="BC121" i="35"/>
  <c r="BB121" i="35"/>
  <c r="BA121" i="35"/>
  <c r="AZ121" i="35"/>
  <c r="AY121" i="35"/>
  <c r="AX121" i="35"/>
  <c r="AW121" i="35"/>
  <c r="AV121" i="35"/>
  <c r="AU121" i="35"/>
  <c r="AT121" i="35"/>
  <c r="AS121" i="35"/>
  <c r="AR121" i="35"/>
  <c r="AQ121" i="35"/>
  <c r="AP121" i="35"/>
  <c r="AO121" i="35"/>
  <c r="AN121" i="35"/>
  <c r="AM121" i="35"/>
  <c r="AL121" i="35"/>
  <c r="AK121" i="35"/>
  <c r="AJ121" i="35"/>
  <c r="AI121" i="35"/>
  <c r="AH121" i="35"/>
  <c r="AG121" i="35"/>
  <c r="AF121" i="35"/>
  <c r="AE121" i="35"/>
  <c r="AD121" i="35"/>
  <c r="AC121" i="35"/>
  <c r="AB121" i="35"/>
  <c r="AA121" i="35"/>
  <c r="Z121" i="35"/>
  <c r="Y121" i="35"/>
  <c r="X121" i="35"/>
  <c r="W121" i="35"/>
  <c r="V121" i="35"/>
  <c r="U121" i="35"/>
  <c r="T121" i="35"/>
  <c r="S121" i="35"/>
  <c r="R121" i="35"/>
  <c r="Q121" i="35"/>
  <c r="P121" i="35"/>
  <c r="O121" i="35"/>
  <c r="N121" i="35"/>
  <c r="M121" i="35"/>
  <c r="L121" i="35"/>
  <c r="K121" i="35"/>
  <c r="J121" i="35"/>
  <c r="I121" i="35"/>
  <c r="H121" i="35"/>
  <c r="G121" i="35"/>
  <c r="F121" i="35"/>
  <c r="E121" i="35"/>
  <c r="CH120" i="35"/>
  <c r="CG120" i="35"/>
  <c r="CF120" i="35"/>
  <c r="CE120" i="35"/>
  <c r="CD120" i="35"/>
  <c r="CC120" i="35"/>
  <c r="CB120" i="35"/>
  <c r="CA120" i="35"/>
  <c r="BZ120" i="35"/>
  <c r="BY120" i="35"/>
  <c r="BX120" i="35"/>
  <c r="BW120" i="35"/>
  <c r="BV120" i="35"/>
  <c r="BU120" i="35"/>
  <c r="BT120" i="35"/>
  <c r="BS120" i="35"/>
  <c r="BR120" i="35"/>
  <c r="BQ120" i="35"/>
  <c r="BP120" i="35"/>
  <c r="BO120" i="35"/>
  <c r="BN120" i="35"/>
  <c r="BM120" i="35"/>
  <c r="BL120" i="35"/>
  <c r="BK120" i="35"/>
  <c r="BJ120" i="35"/>
  <c r="BI120" i="35"/>
  <c r="BH120" i="35"/>
  <c r="BG120" i="35"/>
  <c r="BF120" i="35"/>
  <c r="BE120" i="35"/>
  <c r="BD120" i="35"/>
  <c r="BC120" i="35"/>
  <c r="BB120" i="35"/>
  <c r="BA120" i="35"/>
  <c r="AZ120" i="35"/>
  <c r="AY120" i="35"/>
  <c r="AX120" i="35"/>
  <c r="AW120" i="35"/>
  <c r="AV120" i="35"/>
  <c r="AU120" i="35"/>
  <c r="AT120" i="35"/>
  <c r="AS120" i="35"/>
  <c r="AR120" i="35"/>
  <c r="AQ120" i="35"/>
  <c r="AP120" i="35"/>
  <c r="AO120" i="35"/>
  <c r="AN120" i="35"/>
  <c r="AM120" i="35"/>
  <c r="AL120" i="35"/>
  <c r="AK120" i="35"/>
  <c r="AJ120" i="35"/>
  <c r="AI120" i="35"/>
  <c r="AH120" i="35"/>
  <c r="AG120" i="35"/>
  <c r="AF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M120" i="35"/>
  <c r="L120" i="35"/>
  <c r="K120" i="35"/>
  <c r="J120" i="35"/>
  <c r="I120" i="35"/>
  <c r="H120" i="35"/>
  <c r="G120" i="35"/>
  <c r="F120" i="35"/>
  <c r="E120" i="35"/>
  <c r="CH119" i="35"/>
  <c r="CG119" i="35"/>
  <c r="CF119" i="35"/>
  <c r="CE119" i="35"/>
  <c r="CD119" i="35"/>
  <c r="CC119" i="35"/>
  <c r="CB119" i="35"/>
  <c r="CA119" i="35"/>
  <c r="BZ119" i="35"/>
  <c r="BY119" i="35"/>
  <c r="BX119" i="35"/>
  <c r="BW119" i="35"/>
  <c r="BV119" i="35"/>
  <c r="BU119" i="35"/>
  <c r="BT119" i="35"/>
  <c r="BS119" i="35"/>
  <c r="BR119" i="35"/>
  <c r="BQ119" i="35"/>
  <c r="BP119" i="35"/>
  <c r="BO119" i="35"/>
  <c r="BN119" i="35"/>
  <c r="BM119" i="35"/>
  <c r="BL119" i="35"/>
  <c r="BK119" i="35"/>
  <c r="BJ119" i="35"/>
  <c r="BI119" i="35"/>
  <c r="BH119" i="35"/>
  <c r="BG119" i="35"/>
  <c r="BF119" i="35"/>
  <c r="BE119" i="35"/>
  <c r="BD119" i="35"/>
  <c r="BC119" i="35"/>
  <c r="BB119" i="35"/>
  <c r="BA119" i="35"/>
  <c r="AZ119" i="35"/>
  <c r="AY119" i="35"/>
  <c r="AX119" i="35"/>
  <c r="AW119" i="35"/>
  <c r="AV119" i="35"/>
  <c r="AU119" i="35"/>
  <c r="AT119" i="35"/>
  <c r="AS119" i="35"/>
  <c r="AR119" i="35"/>
  <c r="AQ119" i="35"/>
  <c r="AP119" i="35"/>
  <c r="AO119" i="35"/>
  <c r="AN119" i="35"/>
  <c r="AM119" i="35"/>
  <c r="AL119" i="35"/>
  <c r="AK119" i="35"/>
  <c r="AJ119" i="35"/>
  <c r="AI119" i="35"/>
  <c r="AH119" i="35"/>
  <c r="AG119" i="35"/>
  <c r="AF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M119" i="35"/>
  <c r="L119" i="35"/>
  <c r="K119" i="35"/>
  <c r="J119" i="35"/>
  <c r="I119" i="35"/>
  <c r="H119" i="35"/>
  <c r="G119" i="35"/>
  <c r="F119" i="35"/>
  <c r="E119" i="35"/>
  <c r="CH118" i="35"/>
  <c r="CG118" i="35"/>
  <c r="CF118" i="35"/>
  <c r="CE118" i="35"/>
  <c r="CD118" i="35"/>
  <c r="CC118" i="35"/>
  <c r="CB118" i="35"/>
  <c r="CA118" i="35"/>
  <c r="BZ118" i="35"/>
  <c r="BY118" i="35"/>
  <c r="BX118" i="35"/>
  <c r="BW118" i="35"/>
  <c r="BV118" i="35"/>
  <c r="BU118" i="35"/>
  <c r="BT118" i="35"/>
  <c r="BS118" i="35"/>
  <c r="BR118" i="35"/>
  <c r="BQ118" i="35"/>
  <c r="BP118" i="35"/>
  <c r="BO118" i="35"/>
  <c r="BN118" i="35"/>
  <c r="BM118" i="35"/>
  <c r="BL118" i="35"/>
  <c r="BK118" i="35"/>
  <c r="BJ118" i="35"/>
  <c r="BI118" i="35"/>
  <c r="BH118" i="35"/>
  <c r="BG118" i="35"/>
  <c r="BF118" i="35"/>
  <c r="BE118" i="35"/>
  <c r="BD118" i="35"/>
  <c r="BC118" i="35"/>
  <c r="BB118" i="35"/>
  <c r="BA118" i="35"/>
  <c r="AZ118" i="35"/>
  <c r="AY118" i="35"/>
  <c r="AX118" i="35"/>
  <c r="AW118" i="35"/>
  <c r="AV118" i="35"/>
  <c r="AU118" i="35"/>
  <c r="AT118" i="35"/>
  <c r="AS118" i="35"/>
  <c r="AR118" i="35"/>
  <c r="AQ118" i="35"/>
  <c r="AP118" i="35"/>
  <c r="AO118" i="35"/>
  <c r="AN118" i="35"/>
  <c r="AM118" i="35"/>
  <c r="AL118" i="35"/>
  <c r="AK118" i="35"/>
  <c r="AJ118" i="35"/>
  <c r="AI118" i="35"/>
  <c r="AH118" i="35"/>
  <c r="AG118" i="35"/>
  <c r="AF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M118" i="35"/>
  <c r="L118" i="35"/>
  <c r="K118" i="35"/>
  <c r="J118" i="35"/>
  <c r="I118" i="35"/>
  <c r="H118" i="35"/>
  <c r="G118" i="35"/>
  <c r="F118" i="35"/>
  <c r="E118" i="35"/>
  <c r="CH117" i="35"/>
  <c r="CG117" i="35"/>
  <c r="CF117" i="35"/>
  <c r="CE117" i="35"/>
  <c r="CD117" i="35"/>
  <c r="CC117" i="35"/>
  <c r="CB117" i="35"/>
  <c r="CA117" i="35"/>
  <c r="BZ117" i="35"/>
  <c r="BY117" i="35"/>
  <c r="BX117" i="35"/>
  <c r="BW117" i="35"/>
  <c r="BV117" i="35"/>
  <c r="BU117" i="35"/>
  <c r="BT117" i="35"/>
  <c r="BS117" i="35"/>
  <c r="BR117" i="35"/>
  <c r="BQ117" i="35"/>
  <c r="BP117" i="35"/>
  <c r="BO117" i="35"/>
  <c r="BN117" i="35"/>
  <c r="BM117" i="35"/>
  <c r="BL117" i="35"/>
  <c r="BK117" i="35"/>
  <c r="BJ117" i="35"/>
  <c r="BI117" i="35"/>
  <c r="BH117" i="35"/>
  <c r="BG117" i="35"/>
  <c r="BF117" i="35"/>
  <c r="BE117" i="35"/>
  <c r="BD117" i="35"/>
  <c r="BC117" i="35"/>
  <c r="BB117" i="35"/>
  <c r="BA117" i="35"/>
  <c r="AZ117" i="35"/>
  <c r="AY117" i="35"/>
  <c r="AX117" i="35"/>
  <c r="AW117" i="35"/>
  <c r="AV117" i="35"/>
  <c r="AU117" i="35"/>
  <c r="AT117" i="35"/>
  <c r="AS117" i="35"/>
  <c r="AR117" i="35"/>
  <c r="AQ117" i="35"/>
  <c r="AP117" i="35"/>
  <c r="AO117" i="35"/>
  <c r="AN117" i="35"/>
  <c r="AM117" i="35"/>
  <c r="AL117" i="35"/>
  <c r="AK117" i="35"/>
  <c r="AJ117" i="35"/>
  <c r="AI117" i="35"/>
  <c r="AH117" i="35"/>
  <c r="AG117" i="35"/>
  <c r="AF117" i="35"/>
  <c r="AE117" i="35"/>
  <c r="AD117" i="35"/>
  <c r="AC117" i="35"/>
  <c r="AB117" i="35"/>
  <c r="AA117" i="35"/>
  <c r="Z117" i="35"/>
  <c r="Y117" i="35"/>
  <c r="X117" i="35"/>
  <c r="W117" i="35"/>
  <c r="V117" i="35"/>
  <c r="U117" i="35"/>
  <c r="T117" i="35"/>
  <c r="S117" i="35"/>
  <c r="R117" i="35"/>
  <c r="Q117" i="35"/>
  <c r="P117" i="35"/>
  <c r="O117" i="35"/>
  <c r="N117" i="35"/>
  <c r="M117" i="35"/>
  <c r="L117" i="35"/>
  <c r="K117" i="35"/>
  <c r="J117" i="35"/>
  <c r="I117" i="35"/>
  <c r="H117" i="35"/>
  <c r="G117" i="35"/>
  <c r="F117" i="35"/>
  <c r="E117" i="35"/>
  <c r="CH116" i="35"/>
  <c r="CG116" i="35"/>
  <c r="CF116" i="35"/>
  <c r="CE116" i="35"/>
  <c r="CD116" i="35"/>
  <c r="CC116" i="35"/>
  <c r="CB116" i="35"/>
  <c r="CA116" i="35"/>
  <c r="BZ116" i="35"/>
  <c r="BY116" i="35"/>
  <c r="BX116" i="35"/>
  <c r="BW116" i="35"/>
  <c r="BV116" i="35"/>
  <c r="BU116" i="35"/>
  <c r="BT116" i="35"/>
  <c r="BS116" i="35"/>
  <c r="BR116" i="35"/>
  <c r="BQ116" i="35"/>
  <c r="BP116" i="35"/>
  <c r="BO116" i="35"/>
  <c r="BN116" i="35"/>
  <c r="BM116" i="35"/>
  <c r="BL116" i="35"/>
  <c r="BK116" i="35"/>
  <c r="BJ116" i="35"/>
  <c r="BI116" i="35"/>
  <c r="BH116" i="35"/>
  <c r="BG116" i="35"/>
  <c r="BF116" i="35"/>
  <c r="BE116" i="35"/>
  <c r="BD116" i="35"/>
  <c r="BC116" i="35"/>
  <c r="BB116" i="35"/>
  <c r="BA116" i="35"/>
  <c r="AZ116" i="35"/>
  <c r="AY116" i="35"/>
  <c r="AX116" i="35"/>
  <c r="AW116" i="35"/>
  <c r="AV116" i="35"/>
  <c r="AU116" i="35"/>
  <c r="AT116" i="35"/>
  <c r="AS116" i="35"/>
  <c r="AR116" i="35"/>
  <c r="AQ116" i="35"/>
  <c r="AP116" i="35"/>
  <c r="AO116" i="35"/>
  <c r="AN116" i="35"/>
  <c r="AM116" i="35"/>
  <c r="AL116" i="35"/>
  <c r="AK116" i="35"/>
  <c r="AJ116" i="35"/>
  <c r="AI116" i="35"/>
  <c r="AH116" i="35"/>
  <c r="AG116" i="35"/>
  <c r="AF116" i="35"/>
  <c r="AE116" i="35"/>
  <c r="AD116" i="35"/>
  <c r="AC116" i="35"/>
  <c r="AB116" i="35"/>
  <c r="AA116" i="35"/>
  <c r="Z116" i="35"/>
  <c r="Y116" i="35"/>
  <c r="X116" i="35"/>
  <c r="W116" i="35"/>
  <c r="V116" i="35"/>
  <c r="U116" i="35"/>
  <c r="T116" i="35"/>
  <c r="S116" i="35"/>
  <c r="R116" i="35"/>
  <c r="Q116" i="35"/>
  <c r="P116" i="35"/>
  <c r="O116" i="35"/>
  <c r="N116" i="35"/>
  <c r="M116" i="35"/>
  <c r="L116" i="35"/>
  <c r="K116" i="35"/>
  <c r="J116" i="35"/>
  <c r="I116" i="35"/>
  <c r="H116" i="35"/>
  <c r="G116" i="35"/>
  <c r="F116" i="35"/>
  <c r="E116" i="35"/>
  <c r="CH115" i="35"/>
  <c r="CG115" i="35"/>
  <c r="CF115" i="35"/>
  <c r="CE115" i="35"/>
  <c r="CD115" i="35"/>
  <c r="CC115" i="35"/>
  <c r="CB115" i="35"/>
  <c r="CA115" i="35"/>
  <c r="BZ115" i="35"/>
  <c r="BY115" i="35"/>
  <c r="BX115" i="35"/>
  <c r="BW115" i="35"/>
  <c r="BV115" i="35"/>
  <c r="BU115" i="35"/>
  <c r="BT115" i="35"/>
  <c r="BS115" i="35"/>
  <c r="BR115" i="35"/>
  <c r="BQ115" i="35"/>
  <c r="BP115" i="35"/>
  <c r="BO115" i="35"/>
  <c r="BN115" i="35"/>
  <c r="BM115" i="35"/>
  <c r="BL115" i="35"/>
  <c r="BK115" i="35"/>
  <c r="BJ115" i="35"/>
  <c r="BI115" i="35"/>
  <c r="BH115" i="35"/>
  <c r="BG115" i="35"/>
  <c r="BF115" i="35"/>
  <c r="BE115" i="35"/>
  <c r="BD115" i="35"/>
  <c r="BC115" i="35"/>
  <c r="BB115" i="35"/>
  <c r="BA115" i="35"/>
  <c r="AZ115" i="35"/>
  <c r="AY115" i="35"/>
  <c r="AX115" i="35"/>
  <c r="AW115" i="35"/>
  <c r="AV115" i="35"/>
  <c r="AU115" i="35"/>
  <c r="AT115" i="35"/>
  <c r="AS115" i="35"/>
  <c r="AR115" i="35"/>
  <c r="AQ115" i="35"/>
  <c r="AP115" i="35"/>
  <c r="AO115" i="35"/>
  <c r="AN115" i="35"/>
  <c r="AM115" i="35"/>
  <c r="AL115" i="35"/>
  <c r="AK115" i="35"/>
  <c r="AJ115" i="35"/>
  <c r="AI115" i="35"/>
  <c r="AH115" i="35"/>
  <c r="AG115" i="35"/>
  <c r="AF115" i="35"/>
  <c r="AE115" i="35"/>
  <c r="AD115" i="35"/>
  <c r="AC115" i="35"/>
  <c r="AB115" i="35"/>
  <c r="AA115" i="35"/>
  <c r="Z115" i="35"/>
  <c r="Y115" i="35"/>
  <c r="X115" i="35"/>
  <c r="W115" i="35"/>
  <c r="V115" i="35"/>
  <c r="U115" i="35"/>
  <c r="T115" i="35"/>
  <c r="S115" i="35"/>
  <c r="R115" i="35"/>
  <c r="Q115" i="35"/>
  <c r="P115" i="35"/>
  <c r="O115" i="35"/>
  <c r="N115" i="35"/>
  <c r="M115" i="35"/>
  <c r="L115" i="35"/>
  <c r="K115" i="35"/>
  <c r="J115" i="35"/>
  <c r="I115" i="35"/>
  <c r="H115" i="35"/>
  <c r="G115" i="35"/>
  <c r="F115" i="35"/>
  <c r="E115" i="35"/>
  <c r="CH114" i="35"/>
  <c r="CG114" i="35"/>
  <c r="CF114" i="35"/>
  <c r="CE114" i="35"/>
  <c r="CD114" i="35"/>
  <c r="CC114" i="35"/>
  <c r="CB114" i="35"/>
  <c r="CA114" i="35"/>
  <c r="BZ114" i="35"/>
  <c r="BY114" i="35"/>
  <c r="BX114" i="35"/>
  <c r="BW114" i="35"/>
  <c r="BV114" i="35"/>
  <c r="BU114" i="35"/>
  <c r="BT114" i="35"/>
  <c r="BS114" i="35"/>
  <c r="BR114" i="35"/>
  <c r="BQ114" i="35"/>
  <c r="BP114" i="35"/>
  <c r="BO114" i="35"/>
  <c r="BN114" i="35"/>
  <c r="BM114" i="35"/>
  <c r="BL114" i="35"/>
  <c r="BK114" i="35"/>
  <c r="BJ114" i="35"/>
  <c r="BI114" i="35"/>
  <c r="BH114" i="35"/>
  <c r="BG114" i="35"/>
  <c r="BF114" i="35"/>
  <c r="BE114" i="35"/>
  <c r="BD114" i="35"/>
  <c r="BC114" i="35"/>
  <c r="BB114" i="35"/>
  <c r="BA114" i="35"/>
  <c r="AZ114" i="35"/>
  <c r="AY114" i="35"/>
  <c r="AX114" i="35"/>
  <c r="AW114" i="35"/>
  <c r="AV114" i="35"/>
  <c r="AU114" i="35"/>
  <c r="AT114" i="35"/>
  <c r="AS114" i="35"/>
  <c r="AR114" i="35"/>
  <c r="AQ114" i="35"/>
  <c r="AP114" i="35"/>
  <c r="AO114" i="35"/>
  <c r="AN114" i="35"/>
  <c r="AM114" i="35"/>
  <c r="AL114" i="35"/>
  <c r="AK114" i="35"/>
  <c r="AJ114" i="35"/>
  <c r="AI114" i="35"/>
  <c r="AH114" i="35"/>
  <c r="AG114" i="35"/>
  <c r="AF114" i="35"/>
  <c r="AE114" i="35"/>
  <c r="AD114" i="35"/>
  <c r="AC114" i="35"/>
  <c r="AB114" i="35"/>
  <c r="AA114" i="35"/>
  <c r="Z114" i="35"/>
  <c r="Y114" i="35"/>
  <c r="X114" i="35"/>
  <c r="W114" i="35"/>
  <c r="V114" i="35"/>
  <c r="U114" i="35"/>
  <c r="T114" i="35"/>
  <c r="S114" i="35"/>
  <c r="R114" i="35"/>
  <c r="Q114" i="35"/>
  <c r="P114" i="35"/>
  <c r="O114" i="35"/>
  <c r="N114" i="35"/>
  <c r="M114" i="35"/>
  <c r="L114" i="35"/>
  <c r="K114" i="35"/>
  <c r="J114" i="35"/>
  <c r="I114" i="35"/>
  <c r="H114" i="35"/>
  <c r="G114" i="35"/>
  <c r="F114" i="35"/>
  <c r="E114" i="35"/>
  <c r="CH113" i="35"/>
  <c r="CG113" i="35"/>
  <c r="CF113" i="35"/>
  <c r="CE113" i="35"/>
  <c r="CD113" i="35"/>
  <c r="CC113" i="35"/>
  <c r="CB113" i="35"/>
  <c r="CA113" i="35"/>
  <c r="BZ113" i="35"/>
  <c r="BY113" i="35"/>
  <c r="BX113" i="35"/>
  <c r="BW113" i="35"/>
  <c r="BV113" i="35"/>
  <c r="BU113" i="35"/>
  <c r="BT113" i="35"/>
  <c r="BS113" i="35"/>
  <c r="BR113" i="35"/>
  <c r="BQ113" i="35"/>
  <c r="BP113" i="35"/>
  <c r="BO113" i="35"/>
  <c r="BN113" i="35"/>
  <c r="BM113" i="35"/>
  <c r="BL113" i="35"/>
  <c r="BK113" i="35"/>
  <c r="BJ113" i="35"/>
  <c r="BI113" i="35"/>
  <c r="BH113" i="35"/>
  <c r="BG113" i="35"/>
  <c r="BF113" i="35"/>
  <c r="BE113" i="35"/>
  <c r="BD113" i="35"/>
  <c r="BC113" i="35"/>
  <c r="BB113" i="35"/>
  <c r="BA113" i="35"/>
  <c r="AZ113" i="35"/>
  <c r="AY113" i="35"/>
  <c r="AX113" i="35"/>
  <c r="AW113" i="35"/>
  <c r="AV113" i="35"/>
  <c r="AU113" i="35"/>
  <c r="AT113" i="35"/>
  <c r="AS113" i="35"/>
  <c r="AR113" i="35"/>
  <c r="AQ113" i="35"/>
  <c r="AP113" i="35"/>
  <c r="AO113" i="35"/>
  <c r="AN113" i="35"/>
  <c r="AM113" i="35"/>
  <c r="AL113" i="35"/>
  <c r="AK113" i="35"/>
  <c r="AJ113" i="35"/>
  <c r="AI113" i="35"/>
  <c r="AH113" i="35"/>
  <c r="AG113" i="35"/>
  <c r="AF113" i="35"/>
  <c r="AE113" i="35"/>
  <c r="AD113" i="35"/>
  <c r="AC113" i="35"/>
  <c r="AB113" i="35"/>
  <c r="AA113" i="35"/>
  <c r="Z113" i="35"/>
  <c r="Y113" i="35"/>
  <c r="X113" i="35"/>
  <c r="W113" i="35"/>
  <c r="V113" i="35"/>
  <c r="U113" i="35"/>
  <c r="T113" i="35"/>
  <c r="S113" i="35"/>
  <c r="R113" i="35"/>
  <c r="Q113" i="35"/>
  <c r="P113" i="35"/>
  <c r="O113" i="35"/>
  <c r="N113" i="35"/>
  <c r="M113" i="35"/>
  <c r="L113" i="35"/>
  <c r="K113" i="35"/>
  <c r="J113" i="35"/>
  <c r="I113" i="35"/>
  <c r="H113" i="35"/>
  <c r="G113" i="35"/>
  <c r="F113" i="35"/>
  <c r="E113" i="35"/>
  <c r="CH112" i="35"/>
  <c r="CG112" i="35"/>
  <c r="CF112" i="35"/>
  <c r="CE112" i="35"/>
  <c r="CD112" i="35"/>
  <c r="CC112" i="35"/>
  <c r="CB112" i="35"/>
  <c r="CA112" i="35"/>
  <c r="BZ112" i="35"/>
  <c r="BY112" i="35"/>
  <c r="BX112" i="35"/>
  <c r="BW112" i="35"/>
  <c r="BV112" i="35"/>
  <c r="BU112" i="35"/>
  <c r="BT112" i="35"/>
  <c r="BS112" i="35"/>
  <c r="BR112" i="35"/>
  <c r="BQ112" i="35"/>
  <c r="BP112" i="35"/>
  <c r="BO112" i="35"/>
  <c r="BN112" i="35"/>
  <c r="BM112" i="35"/>
  <c r="BL112" i="35"/>
  <c r="BK112" i="35"/>
  <c r="BJ112" i="35"/>
  <c r="BI112" i="35"/>
  <c r="BH112" i="35"/>
  <c r="BG112" i="35"/>
  <c r="BF112" i="35"/>
  <c r="BE112" i="35"/>
  <c r="BD112" i="35"/>
  <c r="BC112" i="35"/>
  <c r="BB112" i="35"/>
  <c r="BA112" i="35"/>
  <c r="AZ112" i="35"/>
  <c r="AY112" i="35"/>
  <c r="AX112" i="35"/>
  <c r="AW112" i="35"/>
  <c r="AV112" i="35"/>
  <c r="AU112" i="35"/>
  <c r="AT112" i="35"/>
  <c r="AS112" i="35"/>
  <c r="AR112" i="35"/>
  <c r="AQ112" i="35"/>
  <c r="AP112" i="35"/>
  <c r="AO112" i="35"/>
  <c r="AN112" i="35"/>
  <c r="AM112" i="35"/>
  <c r="AL112" i="35"/>
  <c r="AK112" i="35"/>
  <c r="AJ112" i="35"/>
  <c r="AI112" i="35"/>
  <c r="AH112" i="35"/>
  <c r="AG112" i="35"/>
  <c r="AF112" i="35"/>
  <c r="AE112" i="35"/>
  <c r="AD112" i="35"/>
  <c r="AC112" i="35"/>
  <c r="AB112" i="35"/>
  <c r="AA112" i="35"/>
  <c r="Z112" i="35"/>
  <c r="Y112" i="35"/>
  <c r="X112" i="35"/>
  <c r="W112" i="35"/>
  <c r="V112" i="35"/>
  <c r="U112" i="35"/>
  <c r="T112" i="35"/>
  <c r="S112" i="35"/>
  <c r="R112" i="35"/>
  <c r="Q112" i="35"/>
  <c r="P112" i="35"/>
  <c r="O112" i="35"/>
  <c r="N112" i="35"/>
  <c r="M112" i="35"/>
  <c r="L112" i="35"/>
  <c r="K112" i="35"/>
  <c r="J112" i="35"/>
  <c r="I112" i="35"/>
  <c r="H112" i="35"/>
  <c r="G112" i="35"/>
  <c r="F112" i="35"/>
  <c r="E112" i="35"/>
  <c r="CH111" i="35"/>
  <c r="CG111" i="35"/>
  <c r="CF111" i="35"/>
  <c r="CE111" i="35"/>
  <c r="CD111" i="35"/>
  <c r="CC111" i="35"/>
  <c r="CB111" i="35"/>
  <c r="CA111" i="35"/>
  <c r="BZ111" i="35"/>
  <c r="BY111" i="35"/>
  <c r="BX111" i="35"/>
  <c r="BW111" i="35"/>
  <c r="BV111" i="35"/>
  <c r="BU111" i="35"/>
  <c r="BT111" i="35"/>
  <c r="BS111" i="35"/>
  <c r="BR111" i="35"/>
  <c r="BQ111" i="35"/>
  <c r="BP111" i="35"/>
  <c r="BO111" i="35"/>
  <c r="BN111" i="35"/>
  <c r="BM111" i="35"/>
  <c r="BL111" i="35"/>
  <c r="BK111" i="35"/>
  <c r="BJ111" i="35"/>
  <c r="BI111" i="35"/>
  <c r="BH111" i="35"/>
  <c r="BG111" i="35"/>
  <c r="BF111" i="35"/>
  <c r="BE111" i="35"/>
  <c r="BD111" i="35"/>
  <c r="BC111" i="35"/>
  <c r="BB111" i="35"/>
  <c r="BA111" i="35"/>
  <c r="AZ111" i="35"/>
  <c r="AY111" i="35"/>
  <c r="AX111" i="35"/>
  <c r="AW111" i="35"/>
  <c r="AV111" i="35"/>
  <c r="AU111" i="35"/>
  <c r="AT111" i="35"/>
  <c r="AS111" i="35"/>
  <c r="AR111" i="35"/>
  <c r="AQ111" i="35"/>
  <c r="AP111" i="35"/>
  <c r="AO111" i="35"/>
  <c r="AN111" i="35"/>
  <c r="AM111" i="35"/>
  <c r="AL111" i="35"/>
  <c r="AK111" i="35"/>
  <c r="AJ111" i="35"/>
  <c r="AI111" i="35"/>
  <c r="AH111" i="35"/>
  <c r="AG111" i="35"/>
  <c r="AF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S111" i="35"/>
  <c r="R111" i="35"/>
  <c r="Q111" i="35"/>
  <c r="P111" i="35"/>
  <c r="O111" i="35"/>
  <c r="N111" i="35"/>
  <c r="M111" i="35"/>
  <c r="L111" i="35"/>
  <c r="K111" i="35"/>
  <c r="J111" i="35"/>
  <c r="I111" i="35"/>
  <c r="H111" i="35"/>
  <c r="G111" i="35"/>
  <c r="F111" i="35"/>
  <c r="E111" i="35"/>
  <c r="CH110" i="35"/>
  <c r="CG110" i="35"/>
  <c r="CF110" i="35"/>
  <c r="CE110" i="35"/>
  <c r="CD110" i="35"/>
  <c r="CC110" i="35"/>
  <c r="CB110" i="35"/>
  <c r="CA110" i="35"/>
  <c r="BZ110" i="35"/>
  <c r="BY110" i="35"/>
  <c r="BX110" i="35"/>
  <c r="BW110" i="35"/>
  <c r="BV110" i="35"/>
  <c r="BU110" i="35"/>
  <c r="BT110" i="35"/>
  <c r="BS110" i="35"/>
  <c r="BR110" i="35"/>
  <c r="BQ110" i="35"/>
  <c r="BP110" i="35"/>
  <c r="BO110" i="35"/>
  <c r="BN110" i="35"/>
  <c r="BM110" i="35"/>
  <c r="BL110" i="35"/>
  <c r="BK110" i="35"/>
  <c r="BJ110" i="35"/>
  <c r="BI110" i="35"/>
  <c r="BH110" i="35"/>
  <c r="BG110" i="35"/>
  <c r="BF110" i="35"/>
  <c r="BE110" i="35"/>
  <c r="BD110" i="35"/>
  <c r="BC110" i="35"/>
  <c r="BB110" i="35"/>
  <c r="BA110" i="35"/>
  <c r="AZ110" i="35"/>
  <c r="AY110" i="35"/>
  <c r="AX110" i="35"/>
  <c r="AW110" i="35"/>
  <c r="AV110" i="35"/>
  <c r="AU110" i="35"/>
  <c r="AT110" i="35"/>
  <c r="AS110" i="35"/>
  <c r="AR110" i="35"/>
  <c r="AQ110" i="35"/>
  <c r="AP110" i="35"/>
  <c r="AO110" i="35"/>
  <c r="AN110" i="35"/>
  <c r="AM110" i="35"/>
  <c r="AL110" i="35"/>
  <c r="AK110" i="35"/>
  <c r="AJ110" i="35"/>
  <c r="AI110" i="35"/>
  <c r="AH110" i="35"/>
  <c r="AG110" i="35"/>
  <c r="AF110" i="35"/>
  <c r="AE110" i="35"/>
  <c r="AD110" i="35"/>
  <c r="AC110" i="35"/>
  <c r="AB110" i="35"/>
  <c r="AA110" i="35"/>
  <c r="Z110" i="35"/>
  <c r="Y110" i="35"/>
  <c r="X110" i="35"/>
  <c r="W110" i="35"/>
  <c r="V110" i="35"/>
  <c r="U110" i="35"/>
  <c r="T110" i="35"/>
  <c r="S110" i="35"/>
  <c r="R110" i="35"/>
  <c r="Q110" i="35"/>
  <c r="P110" i="35"/>
  <c r="O110" i="35"/>
  <c r="N110" i="35"/>
  <c r="M110" i="35"/>
  <c r="L110" i="35"/>
  <c r="K110" i="35"/>
  <c r="J110" i="35"/>
  <c r="I110" i="35"/>
  <c r="H110" i="35"/>
  <c r="G110" i="35"/>
  <c r="F110" i="35"/>
  <c r="E110" i="35"/>
  <c r="D139" i="35"/>
  <c r="C139" i="35"/>
  <c r="D138" i="35"/>
  <c r="C138" i="35"/>
  <c r="D137" i="35"/>
  <c r="C137" i="35"/>
  <c r="D136" i="35"/>
  <c r="C136" i="35"/>
  <c r="D135" i="35"/>
  <c r="C135" i="35"/>
  <c r="D134" i="35"/>
  <c r="C134" i="35"/>
  <c r="D133" i="35"/>
  <c r="C133" i="35"/>
  <c r="D132" i="35"/>
  <c r="C132" i="35"/>
  <c r="D131" i="35"/>
  <c r="C131" i="35"/>
  <c r="D130" i="35"/>
  <c r="C130" i="35"/>
  <c r="D129" i="35"/>
  <c r="C129" i="35"/>
  <c r="D128" i="35"/>
  <c r="C128" i="35"/>
  <c r="D127" i="35"/>
  <c r="C127" i="35"/>
  <c r="D122" i="35"/>
  <c r="C122" i="35"/>
  <c r="D121" i="35"/>
  <c r="C121" i="35"/>
  <c r="D120" i="35"/>
  <c r="C120" i="35"/>
  <c r="D119" i="35"/>
  <c r="C119" i="35"/>
  <c r="D118" i="35"/>
  <c r="C118" i="35"/>
  <c r="D117" i="35"/>
  <c r="C117" i="35"/>
  <c r="D116" i="35"/>
  <c r="C116" i="35"/>
  <c r="D115" i="35"/>
  <c r="C115" i="35"/>
  <c r="D114" i="35"/>
  <c r="C114" i="35"/>
  <c r="D113" i="35"/>
  <c r="C113" i="35"/>
  <c r="D112" i="35"/>
  <c r="C112" i="35"/>
  <c r="D111" i="35"/>
  <c r="C111" i="35"/>
  <c r="D110" i="35"/>
  <c r="C110" i="35"/>
  <c r="CH139" i="34"/>
  <c r="CG139" i="34"/>
  <c r="CF139" i="34"/>
  <c r="CE139" i="34"/>
  <c r="CD139" i="34"/>
  <c r="CC139" i="34"/>
  <c r="CB139" i="34"/>
  <c r="CA139" i="34"/>
  <c r="BZ139" i="34"/>
  <c r="BY139" i="34"/>
  <c r="BX139" i="34"/>
  <c r="BW139" i="34"/>
  <c r="BV139" i="34"/>
  <c r="BU139" i="34"/>
  <c r="BT139" i="34"/>
  <c r="BS139" i="34"/>
  <c r="BR139" i="34"/>
  <c r="BQ139" i="34"/>
  <c r="BP139" i="34"/>
  <c r="BO139" i="34"/>
  <c r="BN139" i="34"/>
  <c r="BM139" i="34"/>
  <c r="BL139" i="34"/>
  <c r="BK139" i="34"/>
  <c r="BJ139" i="34"/>
  <c r="BI139" i="34"/>
  <c r="BH139" i="34"/>
  <c r="BG139" i="34"/>
  <c r="BF139" i="34"/>
  <c r="BE139" i="34"/>
  <c r="BD139" i="34"/>
  <c r="BC139" i="34"/>
  <c r="BB139" i="34"/>
  <c r="BA139" i="34"/>
  <c r="AZ139" i="34"/>
  <c r="AY139" i="34"/>
  <c r="AX139" i="34"/>
  <c r="AW139" i="34"/>
  <c r="AV139" i="34"/>
  <c r="AU139" i="34"/>
  <c r="AT139" i="34"/>
  <c r="AS139" i="34"/>
  <c r="AR139" i="34"/>
  <c r="AQ139" i="34"/>
  <c r="AP139" i="34"/>
  <c r="AO139" i="34"/>
  <c r="AN139" i="34"/>
  <c r="AM139" i="34"/>
  <c r="AL139" i="34"/>
  <c r="AK139" i="34"/>
  <c r="AJ139" i="34"/>
  <c r="AI139" i="34"/>
  <c r="AH139" i="34"/>
  <c r="AG139" i="34"/>
  <c r="AF139" i="34"/>
  <c r="AE139" i="34"/>
  <c r="AD139" i="34"/>
  <c r="AC139" i="34"/>
  <c r="AB139" i="34"/>
  <c r="AA139" i="34"/>
  <c r="Z139" i="34"/>
  <c r="Y139" i="34"/>
  <c r="X139" i="34"/>
  <c r="W139" i="34"/>
  <c r="V139" i="34"/>
  <c r="U139" i="34"/>
  <c r="T139" i="34"/>
  <c r="S139" i="34"/>
  <c r="R139" i="34"/>
  <c r="Q139" i="34"/>
  <c r="P139" i="34"/>
  <c r="O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CH138" i="34"/>
  <c r="CG138" i="34"/>
  <c r="CF138" i="34"/>
  <c r="CE138" i="34"/>
  <c r="CD138" i="34"/>
  <c r="CC138" i="34"/>
  <c r="CB138" i="34"/>
  <c r="CA138" i="34"/>
  <c r="BZ138" i="34"/>
  <c r="BY138" i="34"/>
  <c r="BX138" i="34"/>
  <c r="BW138" i="34"/>
  <c r="BV138" i="34"/>
  <c r="BU138" i="34"/>
  <c r="BT138" i="34"/>
  <c r="BS138" i="34"/>
  <c r="BR138" i="34"/>
  <c r="BQ138" i="34"/>
  <c r="BP138" i="34"/>
  <c r="BO138" i="34"/>
  <c r="BN138" i="34"/>
  <c r="BM138" i="34"/>
  <c r="BL138" i="34"/>
  <c r="BK138" i="34"/>
  <c r="BJ138" i="34"/>
  <c r="BI138" i="34"/>
  <c r="BH138" i="34"/>
  <c r="BG138" i="34"/>
  <c r="BF138" i="34"/>
  <c r="BE138" i="34"/>
  <c r="BD138" i="34"/>
  <c r="BC138" i="34"/>
  <c r="BB138" i="34"/>
  <c r="BA138" i="34"/>
  <c r="AZ138" i="34"/>
  <c r="AY138" i="34"/>
  <c r="AX138" i="34"/>
  <c r="AW138" i="34"/>
  <c r="AV138" i="34"/>
  <c r="AU138" i="34"/>
  <c r="AT138" i="34"/>
  <c r="AS138" i="34"/>
  <c r="AR138" i="34"/>
  <c r="AQ138" i="34"/>
  <c r="AP138" i="34"/>
  <c r="AO138" i="34"/>
  <c r="AN138" i="34"/>
  <c r="AM138" i="34"/>
  <c r="AL138" i="34"/>
  <c r="AK138" i="34"/>
  <c r="AJ138" i="34"/>
  <c r="AI138" i="34"/>
  <c r="AH138" i="34"/>
  <c r="AG138" i="34"/>
  <c r="AF138" i="34"/>
  <c r="AE138" i="34"/>
  <c r="AD138" i="34"/>
  <c r="AC138" i="34"/>
  <c r="AB138" i="34"/>
  <c r="AA138" i="34"/>
  <c r="Z138" i="34"/>
  <c r="Y138" i="34"/>
  <c r="X138" i="34"/>
  <c r="W138" i="34"/>
  <c r="V138" i="34"/>
  <c r="U138" i="34"/>
  <c r="T138" i="34"/>
  <c r="S138" i="34"/>
  <c r="R138" i="34"/>
  <c r="Q138" i="34"/>
  <c r="P138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CH137" i="34"/>
  <c r="CG137" i="34"/>
  <c r="CF137" i="34"/>
  <c r="CE137" i="34"/>
  <c r="CD137" i="34"/>
  <c r="CC137" i="34"/>
  <c r="CB137" i="34"/>
  <c r="CA137" i="34"/>
  <c r="BZ137" i="34"/>
  <c r="BY137" i="34"/>
  <c r="BX137" i="34"/>
  <c r="BW137" i="34"/>
  <c r="BV137" i="34"/>
  <c r="BU137" i="34"/>
  <c r="BT137" i="34"/>
  <c r="BS137" i="34"/>
  <c r="BR137" i="34"/>
  <c r="BQ137" i="34"/>
  <c r="BP137" i="34"/>
  <c r="BO137" i="34"/>
  <c r="BN137" i="34"/>
  <c r="BM137" i="34"/>
  <c r="BL137" i="34"/>
  <c r="BK137" i="34"/>
  <c r="BJ137" i="34"/>
  <c r="BI137" i="34"/>
  <c r="BH137" i="34"/>
  <c r="BG137" i="34"/>
  <c r="BF137" i="34"/>
  <c r="BE137" i="34"/>
  <c r="BD137" i="34"/>
  <c r="BC137" i="34"/>
  <c r="BB137" i="34"/>
  <c r="BA137" i="34"/>
  <c r="AZ137" i="34"/>
  <c r="AY137" i="34"/>
  <c r="AX137" i="34"/>
  <c r="AW137" i="34"/>
  <c r="AV137" i="34"/>
  <c r="AU137" i="34"/>
  <c r="AT137" i="34"/>
  <c r="AS137" i="34"/>
  <c r="AR137" i="34"/>
  <c r="AQ137" i="34"/>
  <c r="AP137" i="34"/>
  <c r="AO137" i="34"/>
  <c r="AN137" i="34"/>
  <c r="AM137" i="34"/>
  <c r="AL137" i="34"/>
  <c r="AK137" i="34"/>
  <c r="AJ137" i="34"/>
  <c r="AI137" i="34"/>
  <c r="AH137" i="34"/>
  <c r="AG137" i="34"/>
  <c r="AF137" i="34"/>
  <c r="AE137" i="34"/>
  <c r="AD137" i="34"/>
  <c r="AC137" i="34"/>
  <c r="AB137" i="34"/>
  <c r="AA137" i="34"/>
  <c r="Z137" i="34"/>
  <c r="Y137" i="34"/>
  <c r="X137" i="34"/>
  <c r="W137" i="34"/>
  <c r="V137" i="34"/>
  <c r="U137" i="34"/>
  <c r="T137" i="34"/>
  <c r="S137" i="34"/>
  <c r="R137" i="34"/>
  <c r="Q137" i="34"/>
  <c r="P137" i="34"/>
  <c r="O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CH136" i="34"/>
  <c r="CG136" i="34"/>
  <c r="CF136" i="34"/>
  <c r="CE136" i="34"/>
  <c r="CD136" i="34"/>
  <c r="CC136" i="34"/>
  <c r="CB136" i="34"/>
  <c r="CA136" i="34"/>
  <c r="BZ136" i="34"/>
  <c r="BY136" i="34"/>
  <c r="BX136" i="34"/>
  <c r="BW136" i="34"/>
  <c r="BV136" i="34"/>
  <c r="BU136" i="34"/>
  <c r="BT136" i="34"/>
  <c r="BS136" i="34"/>
  <c r="BR136" i="34"/>
  <c r="BQ136" i="34"/>
  <c r="BP136" i="34"/>
  <c r="BO136" i="34"/>
  <c r="BN136" i="34"/>
  <c r="BM136" i="34"/>
  <c r="BL136" i="34"/>
  <c r="BK136" i="34"/>
  <c r="BJ136" i="34"/>
  <c r="BI136" i="34"/>
  <c r="BH136" i="34"/>
  <c r="BG136" i="34"/>
  <c r="BF136" i="34"/>
  <c r="BE136" i="34"/>
  <c r="BD136" i="34"/>
  <c r="BC136" i="34"/>
  <c r="BB136" i="34"/>
  <c r="BA136" i="34"/>
  <c r="AZ136" i="34"/>
  <c r="AY136" i="34"/>
  <c r="AX136" i="34"/>
  <c r="AW136" i="34"/>
  <c r="AV136" i="34"/>
  <c r="AU136" i="34"/>
  <c r="AT136" i="34"/>
  <c r="AS136" i="34"/>
  <c r="AR136" i="34"/>
  <c r="AQ136" i="34"/>
  <c r="AP136" i="34"/>
  <c r="AO136" i="34"/>
  <c r="AN136" i="34"/>
  <c r="AM136" i="34"/>
  <c r="AL136" i="34"/>
  <c r="AK136" i="34"/>
  <c r="AJ136" i="34"/>
  <c r="AI136" i="34"/>
  <c r="AH136" i="34"/>
  <c r="AG136" i="34"/>
  <c r="AF136" i="34"/>
  <c r="AE136" i="34"/>
  <c r="AD136" i="34"/>
  <c r="AC136" i="34"/>
  <c r="AB136" i="34"/>
  <c r="AA136" i="34"/>
  <c r="Z136" i="34"/>
  <c r="Y136" i="34"/>
  <c r="X136" i="34"/>
  <c r="W136" i="34"/>
  <c r="V136" i="34"/>
  <c r="U136" i="34"/>
  <c r="T136" i="34"/>
  <c r="S136" i="34"/>
  <c r="R136" i="34"/>
  <c r="Q136" i="34"/>
  <c r="P136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CH135" i="34"/>
  <c r="CG135" i="34"/>
  <c r="CF135" i="34"/>
  <c r="CE135" i="34"/>
  <c r="CD135" i="34"/>
  <c r="CC135" i="34"/>
  <c r="CB135" i="34"/>
  <c r="CA135" i="34"/>
  <c r="BZ135" i="34"/>
  <c r="BY135" i="34"/>
  <c r="BX135" i="34"/>
  <c r="BW135" i="34"/>
  <c r="BV135" i="34"/>
  <c r="BU135" i="34"/>
  <c r="BT135" i="34"/>
  <c r="BS135" i="34"/>
  <c r="BR135" i="34"/>
  <c r="BQ135" i="34"/>
  <c r="BP135" i="34"/>
  <c r="BO135" i="34"/>
  <c r="BN135" i="34"/>
  <c r="BM135" i="34"/>
  <c r="BL135" i="34"/>
  <c r="BK135" i="34"/>
  <c r="BJ135" i="34"/>
  <c r="BI135" i="34"/>
  <c r="BH135" i="34"/>
  <c r="BG135" i="34"/>
  <c r="BF135" i="34"/>
  <c r="BE135" i="34"/>
  <c r="BD135" i="34"/>
  <c r="BC135" i="34"/>
  <c r="BB135" i="34"/>
  <c r="BA135" i="34"/>
  <c r="AZ135" i="34"/>
  <c r="AY135" i="34"/>
  <c r="AX135" i="34"/>
  <c r="AW135" i="34"/>
  <c r="AV135" i="34"/>
  <c r="AU135" i="34"/>
  <c r="AT135" i="34"/>
  <c r="AS135" i="34"/>
  <c r="AR135" i="34"/>
  <c r="AQ135" i="34"/>
  <c r="AP135" i="34"/>
  <c r="AO135" i="34"/>
  <c r="AN135" i="34"/>
  <c r="AM135" i="34"/>
  <c r="AL135" i="34"/>
  <c r="AK135" i="34"/>
  <c r="AJ135" i="34"/>
  <c r="AI135" i="34"/>
  <c r="AH135" i="34"/>
  <c r="AG135" i="34"/>
  <c r="AF135" i="34"/>
  <c r="AE135" i="34"/>
  <c r="AD135" i="34"/>
  <c r="AC135" i="34"/>
  <c r="AB135" i="34"/>
  <c r="AA135" i="34"/>
  <c r="Z135" i="34"/>
  <c r="Y135" i="34"/>
  <c r="X135" i="34"/>
  <c r="W135" i="34"/>
  <c r="V135" i="34"/>
  <c r="U135" i="34"/>
  <c r="T135" i="34"/>
  <c r="S135" i="34"/>
  <c r="R135" i="34"/>
  <c r="Q135" i="34"/>
  <c r="P135" i="34"/>
  <c r="O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CH134" i="34"/>
  <c r="CG134" i="34"/>
  <c r="CF134" i="34"/>
  <c r="CE134" i="34"/>
  <c r="CD134" i="34"/>
  <c r="CC134" i="34"/>
  <c r="CB134" i="34"/>
  <c r="CA134" i="34"/>
  <c r="BZ134" i="34"/>
  <c r="BY134" i="34"/>
  <c r="BX134" i="34"/>
  <c r="BW134" i="34"/>
  <c r="BV134" i="34"/>
  <c r="BU134" i="34"/>
  <c r="BT134" i="34"/>
  <c r="BS134" i="34"/>
  <c r="BR134" i="34"/>
  <c r="BQ134" i="34"/>
  <c r="BP134" i="34"/>
  <c r="BO134" i="34"/>
  <c r="BN134" i="34"/>
  <c r="BM134" i="34"/>
  <c r="BL134" i="34"/>
  <c r="BK134" i="34"/>
  <c r="BJ134" i="34"/>
  <c r="BI134" i="34"/>
  <c r="BH134" i="34"/>
  <c r="BG134" i="34"/>
  <c r="BF134" i="34"/>
  <c r="BE134" i="34"/>
  <c r="BD134" i="34"/>
  <c r="BC134" i="34"/>
  <c r="BB134" i="34"/>
  <c r="BA134" i="34"/>
  <c r="AZ134" i="34"/>
  <c r="AY134" i="34"/>
  <c r="AX134" i="34"/>
  <c r="AW134" i="34"/>
  <c r="AV134" i="34"/>
  <c r="AU134" i="34"/>
  <c r="AT134" i="34"/>
  <c r="AS134" i="34"/>
  <c r="AR134" i="34"/>
  <c r="AQ134" i="34"/>
  <c r="AP134" i="34"/>
  <c r="AO134" i="34"/>
  <c r="AN134" i="34"/>
  <c r="AM134" i="34"/>
  <c r="AL134" i="34"/>
  <c r="AK134" i="34"/>
  <c r="AJ134" i="34"/>
  <c r="AI134" i="34"/>
  <c r="AH134" i="34"/>
  <c r="AG134" i="34"/>
  <c r="AF134" i="34"/>
  <c r="AE134" i="34"/>
  <c r="AD134" i="34"/>
  <c r="AC134" i="34"/>
  <c r="AB134" i="34"/>
  <c r="AA134" i="34"/>
  <c r="Z134" i="34"/>
  <c r="Y134" i="34"/>
  <c r="X134" i="34"/>
  <c r="W134" i="34"/>
  <c r="V134" i="34"/>
  <c r="U134" i="34"/>
  <c r="T134" i="34"/>
  <c r="S134" i="34"/>
  <c r="R134" i="34"/>
  <c r="Q134" i="34"/>
  <c r="P134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CH133" i="34"/>
  <c r="CG133" i="34"/>
  <c r="CF133" i="34"/>
  <c r="CE133" i="34"/>
  <c r="CD133" i="34"/>
  <c r="CC133" i="34"/>
  <c r="CB133" i="34"/>
  <c r="CA133" i="34"/>
  <c r="BZ133" i="34"/>
  <c r="BY133" i="34"/>
  <c r="BX133" i="34"/>
  <c r="BW133" i="34"/>
  <c r="BV133" i="34"/>
  <c r="BU133" i="34"/>
  <c r="BT133" i="34"/>
  <c r="BS133" i="34"/>
  <c r="BR133" i="34"/>
  <c r="BQ133" i="34"/>
  <c r="BP133" i="34"/>
  <c r="BO133" i="34"/>
  <c r="BN133" i="34"/>
  <c r="BM133" i="34"/>
  <c r="BL133" i="34"/>
  <c r="BK133" i="34"/>
  <c r="BJ133" i="34"/>
  <c r="BI133" i="34"/>
  <c r="BH133" i="34"/>
  <c r="BG133" i="34"/>
  <c r="BF133" i="34"/>
  <c r="BE133" i="34"/>
  <c r="BD133" i="34"/>
  <c r="BC133" i="34"/>
  <c r="BB133" i="34"/>
  <c r="BA133" i="34"/>
  <c r="AZ133" i="34"/>
  <c r="AY133" i="34"/>
  <c r="AX133" i="34"/>
  <c r="AW133" i="34"/>
  <c r="AV133" i="34"/>
  <c r="AU133" i="34"/>
  <c r="AT133" i="34"/>
  <c r="AS133" i="34"/>
  <c r="AR133" i="34"/>
  <c r="AQ133" i="34"/>
  <c r="AP133" i="34"/>
  <c r="AO133" i="34"/>
  <c r="AN133" i="34"/>
  <c r="AM133" i="34"/>
  <c r="AL133" i="34"/>
  <c r="AK133" i="34"/>
  <c r="AJ133" i="34"/>
  <c r="AI133" i="34"/>
  <c r="AH133" i="34"/>
  <c r="AG133" i="34"/>
  <c r="AF133" i="34"/>
  <c r="AE133" i="34"/>
  <c r="AD133" i="34"/>
  <c r="AC133" i="34"/>
  <c r="AB133" i="34"/>
  <c r="AA133" i="34"/>
  <c r="Z133" i="34"/>
  <c r="Y133" i="34"/>
  <c r="X133" i="34"/>
  <c r="W133" i="34"/>
  <c r="V133" i="34"/>
  <c r="U133" i="34"/>
  <c r="T133" i="34"/>
  <c r="S133" i="34"/>
  <c r="R133" i="34"/>
  <c r="Q133" i="34"/>
  <c r="P133" i="34"/>
  <c r="O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CH132" i="34"/>
  <c r="CG132" i="34"/>
  <c r="CF132" i="34"/>
  <c r="CE132" i="34"/>
  <c r="CD132" i="34"/>
  <c r="CC132" i="34"/>
  <c r="CB132" i="34"/>
  <c r="CA132" i="34"/>
  <c r="BZ132" i="34"/>
  <c r="BY132" i="34"/>
  <c r="BX132" i="34"/>
  <c r="BW132" i="34"/>
  <c r="BV132" i="34"/>
  <c r="BU132" i="34"/>
  <c r="BT132" i="34"/>
  <c r="BS132" i="34"/>
  <c r="BR132" i="34"/>
  <c r="BQ132" i="34"/>
  <c r="BP132" i="34"/>
  <c r="BO132" i="34"/>
  <c r="BN132" i="34"/>
  <c r="BM132" i="34"/>
  <c r="BL132" i="34"/>
  <c r="BK132" i="34"/>
  <c r="BJ132" i="34"/>
  <c r="BI132" i="34"/>
  <c r="BH132" i="34"/>
  <c r="BG132" i="34"/>
  <c r="BF132" i="34"/>
  <c r="BE132" i="34"/>
  <c r="BD132" i="34"/>
  <c r="BC132" i="34"/>
  <c r="BB132" i="34"/>
  <c r="BA132" i="34"/>
  <c r="AZ132" i="34"/>
  <c r="AY132" i="34"/>
  <c r="AX132" i="34"/>
  <c r="AW132" i="34"/>
  <c r="AV132" i="34"/>
  <c r="AU132" i="34"/>
  <c r="AT132" i="34"/>
  <c r="AS132" i="34"/>
  <c r="AR132" i="34"/>
  <c r="AQ132" i="34"/>
  <c r="AP132" i="34"/>
  <c r="AO132" i="34"/>
  <c r="AN132" i="34"/>
  <c r="AM132" i="34"/>
  <c r="AL132" i="34"/>
  <c r="AK132" i="34"/>
  <c r="AJ132" i="34"/>
  <c r="AI132" i="34"/>
  <c r="AH132" i="34"/>
  <c r="AG132" i="34"/>
  <c r="AF132" i="34"/>
  <c r="AE132" i="34"/>
  <c r="AD132" i="34"/>
  <c r="AC132" i="34"/>
  <c r="AB132" i="34"/>
  <c r="AA132" i="34"/>
  <c r="Z132" i="34"/>
  <c r="Y132" i="34"/>
  <c r="X132" i="34"/>
  <c r="W132" i="34"/>
  <c r="V132" i="34"/>
  <c r="U132" i="34"/>
  <c r="T132" i="34"/>
  <c r="S132" i="34"/>
  <c r="R132" i="34"/>
  <c r="Q132" i="34"/>
  <c r="P132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CH131" i="34"/>
  <c r="CG131" i="34"/>
  <c r="CF131" i="34"/>
  <c r="CE131" i="34"/>
  <c r="CD131" i="34"/>
  <c r="CC131" i="34"/>
  <c r="CB131" i="34"/>
  <c r="CA131" i="34"/>
  <c r="BZ131" i="34"/>
  <c r="BY131" i="34"/>
  <c r="BX131" i="34"/>
  <c r="BW131" i="34"/>
  <c r="BV131" i="34"/>
  <c r="BU131" i="34"/>
  <c r="BT131" i="34"/>
  <c r="BS131" i="34"/>
  <c r="BR131" i="34"/>
  <c r="BQ131" i="34"/>
  <c r="BP131" i="34"/>
  <c r="BO131" i="34"/>
  <c r="BN131" i="34"/>
  <c r="BM131" i="34"/>
  <c r="BL131" i="34"/>
  <c r="BK131" i="34"/>
  <c r="BJ131" i="34"/>
  <c r="BI131" i="34"/>
  <c r="BH131" i="34"/>
  <c r="BG131" i="34"/>
  <c r="BF131" i="34"/>
  <c r="BE131" i="34"/>
  <c r="BD131" i="34"/>
  <c r="BC131" i="34"/>
  <c r="BB131" i="34"/>
  <c r="BA131" i="34"/>
  <c r="AZ131" i="34"/>
  <c r="AY131" i="34"/>
  <c r="AX131" i="34"/>
  <c r="AW131" i="34"/>
  <c r="AV131" i="34"/>
  <c r="AU131" i="34"/>
  <c r="AT131" i="34"/>
  <c r="AS131" i="34"/>
  <c r="AR131" i="34"/>
  <c r="AQ131" i="34"/>
  <c r="AP131" i="34"/>
  <c r="AO131" i="34"/>
  <c r="AN131" i="34"/>
  <c r="AM131" i="34"/>
  <c r="AL131" i="34"/>
  <c r="AK131" i="34"/>
  <c r="AJ131" i="34"/>
  <c r="AI131" i="34"/>
  <c r="AH131" i="34"/>
  <c r="AG131" i="34"/>
  <c r="AF131" i="34"/>
  <c r="AE131" i="34"/>
  <c r="AD131" i="34"/>
  <c r="AC131" i="34"/>
  <c r="AB131" i="34"/>
  <c r="AA131" i="34"/>
  <c r="Z131" i="34"/>
  <c r="Y131" i="34"/>
  <c r="X131" i="34"/>
  <c r="W131" i="34"/>
  <c r="V131" i="34"/>
  <c r="U131" i="34"/>
  <c r="T131" i="34"/>
  <c r="S131" i="34"/>
  <c r="R131" i="34"/>
  <c r="Q131" i="34"/>
  <c r="P131" i="34"/>
  <c r="O131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CH130" i="34"/>
  <c r="CG130" i="34"/>
  <c r="CF130" i="34"/>
  <c r="CE130" i="34"/>
  <c r="CD130" i="34"/>
  <c r="CC130" i="34"/>
  <c r="CB130" i="34"/>
  <c r="CA130" i="34"/>
  <c r="BZ130" i="34"/>
  <c r="BY130" i="34"/>
  <c r="BX130" i="34"/>
  <c r="BW130" i="34"/>
  <c r="BV130" i="34"/>
  <c r="BU130" i="34"/>
  <c r="BT130" i="34"/>
  <c r="BS130" i="34"/>
  <c r="BR130" i="34"/>
  <c r="BQ130" i="34"/>
  <c r="BP130" i="34"/>
  <c r="BO130" i="34"/>
  <c r="BN130" i="34"/>
  <c r="BM130" i="34"/>
  <c r="BL130" i="34"/>
  <c r="BK130" i="34"/>
  <c r="BJ130" i="34"/>
  <c r="BI130" i="34"/>
  <c r="BH130" i="34"/>
  <c r="BG130" i="34"/>
  <c r="BF130" i="34"/>
  <c r="BE130" i="34"/>
  <c r="BD130" i="34"/>
  <c r="BC130" i="34"/>
  <c r="BB130" i="34"/>
  <c r="BA130" i="34"/>
  <c r="AZ130" i="34"/>
  <c r="AY130" i="34"/>
  <c r="AX130" i="34"/>
  <c r="AW130" i="34"/>
  <c r="AV130" i="34"/>
  <c r="AU130" i="34"/>
  <c r="AT130" i="34"/>
  <c r="AS130" i="34"/>
  <c r="AR130" i="34"/>
  <c r="AQ130" i="34"/>
  <c r="AP130" i="34"/>
  <c r="AO130" i="34"/>
  <c r="AN130" i="34"/>
  <c r="AM130" i="34"/>
  <c r="AL130" i="34"/>
  <c r="AK130" i="34"/>
  <c r="AJ130" i="34"/>
  <c r="AI130" i="34"/>
  <c r="AH130" i="34"/>
  <c r="AG130" i="34"/>
  <c r="AF130" i="34"/>
  <c r="AE130" i="34"/>
  <c r="AD130" i="34"/>
  <c r="AC130" i="34"/>
  <c r="AB130" i="34"/>
  <c r="AA130" i="34"/>
  <c r="Z130" i="34"/>
  <c r="Y130" i="34"/>
  <c r="X130" i="34"/>
  <c r="W130" i="34"/>
  <c r="V130" i="34"/>
  <c r="U130" i="34"/>
  <c r="T130" i="34"/>
  <c r="S130" i="34"/>
  <c r="R130" i="34"/>
  <c r="Q130" i="34"/>
  <c r="P130" i="34"/>
  <c r="O130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CH129" i="34"/>
  <c r="CG129" i="34"/>
  <c r="CF129" i="34"/>
  <c r="CE129" i="34"/>
  <c r="CD129" i="34"/>
  <c r="CC129" i="34"/>
  <c r="CB129" i="34"/>
  <c r="CA129" i="34"/>
  <c r="BZ129" i="34"/>
  <c r="BY129" i="34"/>
  <c r="BX129" i="34"/>
  <c r="BW129" i="34"/>
  <c r="BV129" i="34"/>
  <c r="BU129" i="34"/>
  <c r="BT129" i="34"/>
  <c r="BS129" i="34"/>
  <c r="BR129" i="34"/>
  <c r="BQ129" i="34"/>
  <c r="BP129" i="34"/>
  <c r="BO129" i="34"/>
  <c r="BN129" i="34"/>
  <c r="BM129" i="34"/>
  <c r="BL129" i="34"/>
  <c r="BK129" i="34"/>
  <c r="BJ129" i="34"/>
  <c r="BI129" i="34"/>
  <c r="BH129" i="34"/>
  <c r="BG129" i="34"/>
  <c r="BF129" i="34"/>
  <c r="BE129" i="34"/>
  <c r="BD129" i="34"/>
  <c r="BC129" i="34"/>
  <c r="BB129" i="34"/>
  <c r="BA129" i="34"/>
  <c r="AZ129" i="34"/>
  <c r="AY129" i="34"/>
  <c r="AX129" i="34"/>
  <c r="AW129" i="34"/>
  <c r="AV129" i="34"/>
  <c r="AU129" i="34"/>
  <c r="AT129" i="34"/>
  <c r="AS129" i="34"/>
  <c r="AR129" i="34"/>
  <c r="AQ129" i="34"/>
  <c r="AP129" i="34"/>
  <c r="AO129" i="34"/>
  <c r="AN129" i="34"/>
  <c r="AM129" i="34"/>
  <c r="AL129" i="34"/>
  <c r="AK129" i="34"/>
  <c r="AJ129" i="34"/>
  <c r="AI129" i="34"/>
  <c r="AH129" i="34"/>
  <c r="AG129" i="34"/>
  <c r="AF129" i="34"/>
  <c r="AE129" i="34"/>
  <c r="AD129" i="34"/>
  <c r="AC129" i="34"/>
  <c r="AB129" i="34"/>
  <c r="AA129" i="34"/>
  <c r="Z129" i="34"/>
  <c r="Y129" i="34"/>
  <c r="X129" i="34"/>
  <c r="W129" i="34"/>
  <c r="V129" i="34"/>
  <c r="U129" i="34"/>
  <c r="T129" i="34"/>
  <c r="S129" i="34"/>
  <c r="R129" i="34"/>
  <c r="Q129" i="34"/>
  <c r="P129" i="34"/>
  <c r="O129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CH128" i="34"/>
  <c r="CG128" i="34"/>
  <c r="CF128" i="34"/>
  <c r="CE128" i="34"/>
  <c r="CD128" i="34"/>
  <c r="CC128" i="34"/>
  <c r="CB128" i="34"/>
  <c r="CA128" i="34"/>
  <c r="BZ128" i="34"/>
  <c r="BY128" i="34"/>
  <c r="BX128" i="34"/>
  <c r="BW128" i="34"/>
  <c r="BV128" i="34"/>
  <c r="BU128" i="34"/>
  <c r="BT128" i="34"/>
  <c r="BS128" i="34"/>
  <c r="BR128" i="34"/>
  <c r="BQ128" i="34"/>
  <c r="BP128" i="34"/>
  <c r="BO128" i="34"/>
  <c r="BN128" i="34"/>
  <c r="BM128" i="34"/>
  <c r="BL128" i="34"/>
  <c r="BK128" i="34"/>
  <c r="BJ128" i="34"/>
  <c r="BI128" i="34"/>
  <c r="BH128" i="34"/>
  <c r="BG128" i="34"/>
  <c r="BF128" i="34"/>
  <c r="BE128" i="34"/>
  <c r="BD128" i="34"/>
  <c r="BC128" i="34"/>
  <c r="BB128" i="34"/>
  <c r="BA128" i="34"/>
  <c r="AZ128" i="34"/>
  <c r="AY128" i="34"/>
  <c r="AX128" i="34"/>
  <c r="AW128" i="34"/>
  <c r="AV128" i="34"/>
  <c r="AU128" i="34"/>
  <c r="AT128" i="34"/>
  <c r="AS128" i="34"/>
  <c r="AR128" i="34"/>
  <c r="AQ128" i="34"/>
  <c r="AP128" i="34"/>
  <c r="AO128" i="34"/>
  <c r="AN128" i="34"/>
  <c r="AM128" i="34"/>
  <c r="AL128" i="34"/>
  <c r="AK128" i="34"/>
  <c r="AJ128" i="34"/>
  <c r="AI128" i="34"/>
  <c r="AH128" i="34"/>
  <c r="AG128" i="34"/>
  <c r="AF128" i="34"/>
  <c r="AE128" i="34"/>
  <c r="AD128" i="34"/>
  <c r="AC128" i="34"/>
  <c r="AB128" i="34"/>
  <c r="AA128" i="34"/>
  <c r="Z128" i="34"/>
  <c r="Y128" i="34"/>
  <c r="X128" i="34"/>
  <c r="W128" i="34"/>
  <c r="V128" i="34"/>
  <c r="U128" i="34"/>
  <c r="T128" i="34"/>
  <c r="S128" i="34"/>
  <c r="R128" i="34"/>
  <c r="Q128" i="34"/>
  <c r="P128" i="34"/>
  <c r="O128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CH127" i="34"/>
  <c r="CG127" i="34"/>
  <c r="CF127" i="34"/>
  <c r="CE127" i="34"/>
  <c r="CD127" i="34"/>
  <c r="CC127" i="34"/>
  <c r="CB127" i="34"/>
  <c r="CA127" i="34"/>
  <c r="BZ127" i="34"/>
  <c r="BY127" i="34"/>
  <c r="BX127" i="34"/>
  <c r="BW127" i="34"/>
  <c r="BV127" i="34"/>
  <c r="BU127" i="34"/>
  <c r="BT127" i="34"/>
  <c r="BS127" i="34"/>
  <c r="BR127" i="34"/>
  <c r="BQ127" i="34"/>
  <c r="BP127" i="34"/>
  <c r="BO127" i="34"/>
  <c r="BN127" i="34"/>
  <c r="BM127" i="34"/>
  <c r="BL127" i="34"/>
  <c r="BK127" i="34"/>
  <c r="BJ127" i="34"/>
  <c r="BI127" i="34"/>
  <c r="BH127" i="34"/>
  <c r="BG127" i="34"/>
  <c r="BF127" i="34"/>
  <c r="BE127" i="34"/>
  <c r="BD127" i="34"/>
  <c r="BC127" i="34"/>
  <c r="BB127" i="34"/>
  <c r="BA127" i="34"/>
  <c r="AZ127" i="34"/>
  <c r="AY127" i="34"/>
  <c r="AX127" i="34"/>
  <c r="AW127" i="34"/>
  <c r="AV127" i="34"/>
  <c r="AU127" i="34"/>
  <c r="AT127" i="34"/>
  <c r="AS127" i="34"/>
  <c r="AR127" i="34"/>
  <c r="AQ127" i="34"/>
  <c r="AP127" i="34"/>
  <c r="AO127" i="34"/>
  <c r="AN127" i="34"/>
  <c r="AM127" i="34"/>
  <c r="AL127" i="34"/>
  <c r="AK127" i="34"/>
  <c r="AJ127" i="34"/>
  <c r="AI127" i="34"/>
  <c r="AH127" i="34"/>
  <c r="AG127" i="34"/>
  <c r="AF127" i="34"/>
  <c r="AE127" i="34"/>
  <c r="AD127" i="34"/>
  <c r="AC127" i="34"/>
  <c r="AB127" i="34"/>
  <c r="AA127" i="34"/>
  <c r="Z127" i="34"/>
  <c r="Y127" i="34"/>
  <c r="X127" i="34"/>
  <c r="W127" i="34"/>
  <c r="V127" i="34"/>
  <c r="U127" i="34"/>
  <c r="T127" i="34"/>
  <c r="S127" i="34"/>
  <c r="R127" i="34"/>
  <c r="Q127" i="34"/>
  <c r="P127" i="34"/>
  <c r="O127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CH122" i="34"/>
  <c r="CG122" i="34"/>
  <c r="CF122" i="34"/>
  <c r="CE122" i="34"/>
  <c r="CD122" i="34"/>
  <c r="CC122" i="34"/>
  <c r="CB122" i="34"/>
  <c r="CA122" i="34"/>
  <c r="BZ122" i="34"/>
  <c r="BY122" i="34"/>
  <c r="BX122" i="34"/>
  <c r="BW122" i="34"/>
  <c r="BV122" i="34"/>
  <c r="BU122" i="34"/>
  <c r="BT122" i="34"/>
  <c r="BS122" i="34"/>
  <c r="BR122" i="34"/>
  <c r="BQ122" i="34"/>
  <c r="BP122" i="34"/>
  <c r="BO122" i="34"/>
  <c r="BN122" i="34"/>
  <c r="BM122" i="34"/>
  <c r="BL122" i="34"/>
  <c r="BK122" i="34"/>
  <c r="BJ122" i="34"/>
  <c r="BI122" i="34"/>
  <c r="BH122" i="34"/>
  <c r="BG122" i="34"/>
  <c r="BF122" i="34"/>
  <c r="BE122" i="34"/>
  <c r="BD122" i="34"/>
  <c r="BC122" i="34"/>
  <c r="BB122" i="34"/>
  <c r="BA122" i="34"/>
  <c r="AZ122" i="34"/>
  <c r="AY122" i="34"/>
  <c r="AX122" i="34"/>
  <c r="AW122" i="34"/>
  <c r="AV122" i="34"/>
  <c r="AU122" i="34"/>
  <c r="AT122" i="34"/>
  <c r="AS122" i="34"/>
  <c r="AR122" i="34"/>
  <c r="AQ122" i="34"/>
  <c r="AP122" i="34"/>
  <c r="AO122" i="34"/>
  <c r="AN122" i="34"/>
  <c r="AM122" i="34"/>
  <c r="AL122" i="34"/>
  <c r="AK122" i="34"/>
  <c r="AJ122" i="34"/>
  <c r="AI122" i="34"/>
  <c r="AH122" i="34"/>
  <c r="AG122" i="34"/>
  <c r="AF122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CH121" i="34"/>
  <c r="CG121" i="34"/>
  <c r="CF121" i="34"/>
  <c r="CE121" i="34"/>
  <c r="CD121" i="34"/>
  <c r="CC121" i="34"/>
  <c r="CB121" i="34"/>
  <c r="CA121" i="34"/>
  <c r="BZ121" i="34"/>
  <c r="BY121" i="34"/>
  <c r="BX121" i="34"/>
  <c r="BW121" i="34"/>
  <c r="BV121" i="34"/>
  <c r="BU121" i="34"/>
  <c r="BT121" i="34"/>
  <c r="BS121" i="34"/>
  <c r="BR121" i="34"/>
  <c r="BQ121" i="34"/>
  <c r="BP121" i="34"/>
  <c r="BO121" i="34"/>
  <c r="BN121" i="34"/>
  <c r="BM121" i="34"/>
  <c r="BL121" i="34"/>
  <c r="BK121" i="34"/>
  <c r="BJ121" i="34"/>
  <c r="BI121" i="34"/>
  <c r="BH121" i="34"/>
  <c r="BG121" i="34"/>
  <c r="BF121" i="34"/>
  <c r="BE121" i="34"/>
  <c r="BD121" i="34"/>
  <c r="BC121" i="34"/>
  <c r="BB121" i="34"/>
  <c r="BA121" i="34"/>
  <c r="AZ121" i="34"/>
  <c r="AY121" i="34"/>
  <c r="AX121" i="34"/>
  <c r="AW121" i="34"/>
  <c r="AV121" i="34"/>
  <c r="AU121" i="34"/>
  <c r="AT121" i="34"/>
  <c r="AS121" i="34"/>
  <c r="AR121" i="34"/>
  <c r="AQ121" i="34"/>
  <c r="AP121" i="34"/>
  <c r="AO121" i="34"/>
  <c r="AN121" i="34"/>
  <c r="AM121" i="34"/>
  <c r="AL121" i="34"/>
  <c r="AK121" i="34"/>
  <c r="AJ121" i="34"/>
  <c r="AI121" i="34"/>
  <c r="AH121" i="34"/>
  <c r="AG121" i="34"/>
  <c r="AF121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CH120" i="34"/>
  <c r="CG120" i="34"/>
  <c r="CF120" i="34"/>
  <c r="CE120" i="34"/>
  <c r="CD120" i="34"/>
  <c r="CC120" i="34"/>
  <c r="CB120" i="34"/>
  <c r="CA120" i="34"/>
  <c r="BZ120" i="34"/>
  <c r="BY120" i="34"/>
  <c r="BX120" i="34"/>
  <c r="BW120" i="34"/>
  <c r="BV120" i="34"/>
  <c r="BU120" i="34"/>
  <c r="BT120" i="34"/>
  <c r="BS120" i="34"/>
  <c r="BR120" i="34"/>
  <c r="BQ120" i="34"/>
  <c r="BP120" i="34"/>
  <c r="BO120" i="34"/>
  <c r="BN120" i="34"/>
  <c r="BM120" i="34"/>
  <c r="BL120" i="34"/>
  <c r="BK120" i="34"/>
  <c r="BJ120" i="34"/>
  <c r="BI120" i="34"/>
  <c r="BH120" i="34"/>
  <c r="BG120" i="34"/>
  <c r="BF120" i="34"/>
  <c r="BE120" i="34"/>
  <c r="BD120" i="34"/>
  <c r="BC120" i="34"/>
  <c r="BB120" i="34"/>
  <c r="BA120" i="34"/>
  <c r="AZ120" i="34"/>
  <c r="AY120" i="34"/>
  <c r="AX120" i="34"/>
  <c r="AW120" i="34"/>
  <c r="AV120" i="34"/>
  <c r="AU120" i="34"/>
  <c r="AT120" i="34"/>
  <c r="AS120" i="34"/>
  <c r="AR120" i="34"/>
  <c r="AQ120" i="34"/>
  <c r="AP120" i="34"/>
  <c r="AO120" i="34"/>
  <c r="AN120" i="34"/>
  <c r="AM120" i="34"/>
  <c r="AL120" i="34"/>
  <c r="AK120" i="34"/>
  <c r="AJ120" i="34"/>
  <c r="AI120" i="34"/>
  <c r="AH120" i="34"/>
  <c r="AG120" i="34"/>
  <c r="AF120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CH119" i="34"/>
  <c r="CG119" i="34"/>
  <c r="CF119" i="34"/>
  <c r="CE119" i="34"/>
  <c r="CD119" i="34"/>
  <c r="CC119" i="34"/>
  <c r="CB119" i="34"/>
  <c r="CA119" i="34"/>
  <c r="BZ119" i="34"/>
  <c r="BY119" i="34"/>
  <c r="BX119" i="34"/>
  <c r="BW119" i="34"/>
  <c r="BV119" i="34"/>
  <c r="BU119" i="34"/>
  <c r="BT119" i="34"/>
  <c r="BS119" i="34"/>
  <c r="BR119" i="34"/>
  <c r="BQ119" i="34"/>
  <c r="BP119" i="34"/>
  <c r="BO119" i="34"/>
  <c r="BN119" i="34"/>
  <c r="BM119" i="34"/>
  <c r="BL119" i="34"/>
  <c r="BK119" i="34"/>
  <c r="BJ119" i="34"/>
  <c r="BI119" i="34"/>
  <c r="BH119" i="34"/>
  <c r="BG119" i="34"/>
  <c r="BF119" i="34"/>
  <c r="BE119" i="34"/>
  <c r="BD119" i="34"/>
  <c r="BC119" i="34"/>
  <c r="BB119" i="34"/>
  <c r="BA119" i="34"/>
  <c r="AZ119" i="34"/>
  <c r="AY119" i="34"/>
  <c r="AX119" i="34"/>
  <c r="AW119" i="34"/>
  <c r="AV119" i="34"/>
  <c r="AU119" i="34"/>
  <c r="AT119" i="34"/>
  <c r="AS119" i="34"/>
  <c r="AR119" i="34"/>
  <c r="AQ119" i="34"/>
  <c r="AP119" i="34"/>
  <c r="AO119" i="34"/>
  <c r="AN119" i="34"/>
  <c r="AM119" i="34"/>
  <c r="AL119" i="34"/>
  <c r="AK119" i="34"/>
  <c r="AJ119" i="34"/>
  <c r="AI119" i="34"/>
  <c r="AH119" i="34"/>
  <c r="AG119" i="34"/>
  <c r="AF119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CH118" i="34"/>
  <c r="CG118" i="34"/>
  <c r="CF118" i="34"/>
  <c r="CE118" i="34"/>
  <c r="CD118" i="34"/>
  <c r="CC118" i="34"/>
  <c r="CB118" i="34"/>
  <c r="CA118" i="34"/>
  <c r="BZ118" i="34"/>
  <c r="BY118" i="34"/>
  <c r="BX118" i="34"/>
  <c r="BW118" i="34"/>
  <c r="BV118" i="34"/>
  <c r="BU118" i="34"/>
  <c r="BT118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AU118" i="34"/>
  <c r="AT118" i="34"/>
  <c r="AS118" i="34"/>
  <c r="AR118" i="34"/>
  <c r="AQ118" i="34"/>
  <c r="AP118" i="34"/>
  <c r="AO118" i="34"/>
  <c r="AN118" i="34"/>
  <c r="AM118" i="34"/>
  <c r="AL118" i="34"/>
  <c r="AK118" i="34"/>
  <c r="AJ118" i="34"/>
  <c r="AI118" i="34"/>
  <c r="AH118" i="34"/>
  <c r="AG118" i="34"/>
  <c r="AF118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CH117" i="34"/>
  <c r="CG117" i="34"/>
  <c r="CF117" i="34"/>
  <c r="CE117" i="34"/>
  <c r="CD117" i="34"/>
  <c r="CC117" i="34"/>
  <c r="CB117" i="34"/>
  <c r="CA117" i="34"/>
  <c r="BZ117" i="34"/>
  <c r="BY117" i="34"/>
  <c r="BX117" i="34"/>
  <c r="BW117" i="34"/>
  <c r="BV117" i="34"/>
  <c r="BU117" i="34"/>
  <c r="BT117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CH116" i="34"/>
  <c r="CG116" i="34"/>
  <c r="CF116" i="34"/>
  <c r="CE116" i="34"/>
  <c r="CD116" i="34"/>
  <c r="CC116" i="34"/>
  <c r="CB116" i="34"/>
  <c r="CA116" i="34"/>
  <c r="BZ116" i="34"/>
  <c r="BY116" i="34"/>
  <c r="BX116" i="34"/>
  <c r="BW116" i="34"/>
  <c r="BV116" i="34"/>
  <c r="BU116" i="34"/>
  <c r="BT116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CH115" i="34"/>
  <c r="CG115" i="34"/>
  <c r="CF115" i="34"/>
  <c r="CE115" i="34"/>
  <c r="CD115" i="34"/>
  <c r="CC115" i="34"/>
  <c r="CB115" i="34"/>
  <c r="CA115" i="34"/>
  <c r="BZ115" i="34"/>
  <c r="BY115" i="34"/>
  <c r="BX115" i="34"/>
  <c r="BW115" i="34"/>
  <c r="BV115" i="34"/>
  <c r="BU115" i="34"/>
  <c r="BT115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CH114" i="34"/>
  <c r="CG114" i="34"/>
  <c r="CF114" i="34"/>
  <c r="CE114" i="34"/>
  <c r="CD114" i="34"/>
  <c r="CC114" i="34"/>
  <c r="CB114" i="34"/>
  <c r="CA114" i="34"/>
  <c r="BZ114" i="34"/>
  <c r="BY114" i="34"/>
  <c r="BX114" i="34"/>
  <c r="BW114" i="34"/>
  <c r="BV114" i="34"/>
  <c r="BU114" i="34"/>
  <c r="BT114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CH113" i="34"/>
  <c r="CG113" i="34"/>
  <c r="CF113" i="34"/>
  <c r="CE113" i="34"/>
  <c r="CD113" i="34"/>
  <c r="CC113" i="34"/>
  <c r="CB113" i="34"/>
  <c r="CA113" i="34"/>
  <c r="BZ113" i="34"/>
  <c r="BY113" i="34"/>
  <c r="BX113" i="34"/>
  <c r="BW113" i="34"/>
  <c r="BV113" i="34"/>
  <c r="BU113" i="34"/>
  <c r="BT113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CH112" i="34"/>
  <c r="CG112" i="34"/>
  <c r="CF112" i="34"/>
  <c r="CE112" i="34"/>
  <c r="CD112" i="34"/>
  <c r="CC112" i="34"/>
  <c r="CB112" i="34"/>
  <c r="CA112" i="34"/>
  <c r="BZ112" i="34"/>
  <c r="BY112" i="34"/>
  <c r="BX112" i="34"/>
  <c r="BW112" i="34"/>
  <c r="BV112" i="34"/>
  <c r="BU112" i="34"/>
  <c r="BT112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CH111" i="34"/>
  <c r="CG111" i="34"/>
  <c r="CF111" i="34"/>
  <c r="CE111" i="34"/>
  <c r="CD111" i="34"/>
  <c r="CC111" i="34"/>
  <c r="CB111" i="34"/>
  <c r="CA111" i="34"/>
  <c r="BZ111" i="34"/>
  <c r="BY111" i="34"/>
  <c r="BX111" i="34"/>
  <c r="BW111" i="34"/>
  <c r="BV111" i="34"/>
  <c r="BU111" i="34"/>
  <c r="BT111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CH110" i="34"/>
  <c r="CG110" i="34"/>
  <c r="CF110" i="34"/>
  <c r="CE110" i="34"/>
  <c r="CD110" i="34"/>
  <c r="CC110" i="34"/>
  <c r="CB110" i="34"/>
  <c r="CA110" i="34"/>
  <c r="BZ110" i="34"/>
  <c r="BY110" i="34"/>
  <c r="BX110" i="34"/>
  <c r="BW110" i="34"/>
  <c r="BV110" i="34"/>
  <c r="BU110" i="34"/>
  <c r="BT110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CH126" i="29"/>
  <c r="CG126" i="29"/>
  <c r="CF126" i="29"/>
  <c r="CE126" i="29"/>
  <c r="CD126" i="29"/>
  <c r="CC126" i="29"/>
  <c r="CB126" i="29"/>
  <c r="CA126" i="29"/>
  <c r="BZ126" i="29"/>
  <c r="BY126" i="29"/>
  <c r="BX126" i="29"/>
  <c r="BW126" i="29"/>
  <c r="BV126" i="29"/>
  <c r="BU126" i="29"/>
  <c r="BT126" i="29"/>
  <c r="BS126" i="29"/>
  <c r="BR126" i="29"/>
  <c r="BQ126" i="29"/>
  <c r="BP126" i="29"/>
  <c r="BO126" i="29"/>
  <c r="BN126" i="29"/>
  <c r="BM126" i="29"/>
  <c r="BL126" i="29"/>
  <c r="BK126" i="29"/>
  <c r="BJ126" i="29"/>
  <c r="BI126" i="29"/>
  <c r="BH126" i="29"/>
  <c r="BG126" i="29"/>
  <c r="BF126" i="29"/>
  <c r="BE126" i="29"/>
  <c r="BD126" i="29"/>
  <c r="BC126" i="29"/>
  <c r="BB126" i="29"/>
  <c r="BA126" i="29"/>
  <c r="AZ126" i="29"/>
  <c r="AY126" i="29"/>
  <c r="AX126" i="29"/>
  <c r="AW126" i="29"/>
  <c r="AV126" i="29"/>
  <c r="AU126" i="29"/>
  <c r="AT126" i="29"/>
  <c r="AS126" i="29"/>
  <c r="AR126" i="29"/>
  <c r="AQ126" i="29"/>
  <c r="AP126" i="29"/>
  <c r="AO126" i="29"/>
  <c r="AN126" i="29"/>
  <c r="AM126" i="29"/>
  <c r="AL126" i="29"/>
  <c r="AK126" i="29"/>
  <c r="AJ126" i="29"/>
  <c r="AI126" i="29"/>
  <c r="AH126" i="29"/>
  <c r="AG126" i="29"/>
  <c r="AF126" i="29"/>
  <c r="AE126" i="29"/>
  <c r="AD126" i="29"/>
  <c r="AC126" i="29"/>
  <c r="AB126" i="29"/>
  <c r="AA126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CH109" i="29"/>
  <c r="CG109" i="29"/>
  <c r="CF109" i="29"/>
  <c r="CE109" i="29"/>
  <c r="CD109" i="29"/>
  <c r="CC109" i="29"/>
  <c r="CB109" i="29"/>
  <c r="CA109" i="29"/>
  <c r="BZ109" i="29"/>
  <c r="BY109" i="29"/>
  <c r="BX109" i="29"/>
  <c r="BW109" i="29"/>
  <c r="BV109" i="29"/>
  <c r="BU109" i="29"/>
  <c r="BT109" i="29"/>
  <c r="BS109" i="29"/>
  <c r="BR109" i="29"/>
  <c r="BQ109" i="29"/>
  <c r="BP109" i="29"/>
  <c r="BO109" i="29"/>
  <c r="BN109" i="29"/>
  <c r="BM109" i="29"/>
  <c r="BL109" i="29"/>
  <c r="BK109" i="29"/>
  <c r="BJ109" i="29"/>
  <c r="BI109" i="29"/>
  <c r="BH109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C168" i="39"/>
  <c r="E168" i="39"/>
  <c r="I168" i="39"/>
  <c r="K168" i="39"/>
  <c r="M168" i="39"/>
  <c r="CK34" i="28"/>
  <c r="CL34" i="28"/>
  <c r="CM34" i="28"/>
  <c r="CN34" i="28"/>
  <c r="CO34" i="28"/>
  <c r="CP34" i="28"/>
  <c r="CQ34" i="28"/>
  <c r="CR34" i="28"/>
  <c r="CS34" i="28"/>
  <c r="CT34" i="28"/>
  <c r="CU34" i="28"/>
  <c r="CV34" i="28"/>
  <c r="CW34" i="28"/>
  <c r="CX34" i="28"/>
  <c r="CY34" i="28"/>
  <c r="CZ34" i="28"/>
  <c r="DA34" i="28"/>
  <c r="CJ34" i="28"/>
  <c r="CH4" i="43"/>
  <c r="CG4" i="43"/>
  <c r="CF4" i="43"/>
  <c r="CE4" i="43"/>
  <c r="CD4" i="43"/>
  <c r="CC4" i="43"/>
  <c r="CB4" i="43"/>
  <c r="CA4" i="43"/>
  <c r="BZ4" i="43"/>
  <c r="BY4" i="43"/>
  <c r="BX4" i="43"/>
  <c r="BW4" i="43"/>
  <c r="BV4" i="43"/>
  <c r="BU4" i="43"/>
  <c r="BT4" i="43"/>
  <c r="BS4" i="43"/>
  <c r="BR4" i="43"/>
  <c r="BQ4" i="43"/>
  <c r="BP4" i="43"/>
  <c r="BO4" i="43"/>
  <c r="BN4" i="43"/>
  <c r="BM4" i="43"/>
  <c r="BL4" i="43"/>
  <c r="BK4" i="43"/>
  <c r="BJ4" i="43"/>
  <c r="BI4" i="43"/>
  <c r="BH4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CH4" i="36"/>
  <c r="CG4" i="36"/>
  <c r="CF4" i="36"/>
  <c r="CE4" i="36"/>
  <c r="CD4" i="36"/>
  <c r="CC4" i="36"/>
  <c r="CB4" i="36"/>
  <c r="CA4" i="36"/>
  <c r="BZ4" i="36"/>
  <c r="BY4" i="36"/>
  <c r="BX4" i="36"/>
  <c r="BW4" i="36"/>
  <c r="BV4" i="36"/>
  <c r="BU4" i="36"/>
  <c r="BT4" i="36"/>
  <c r="BS4" i="36"/>
  <c r="BR4" i="36"/>
  <c r="BQ4" i="36"/>
  <c r="BP4" i="36"/>
  <c r="BO4" i="36"/>
  <c r="BN4" i="36"/>
  <c r="BM4" i="36"/>
  <c r="BL4" i="36"/>
  <c r="BK4" i="36"/>
  <c r="BJ4" i="36"/>
  <c r="BI4" i="36"/>
  <c r="BH4" i="36"/>
  <c r="BG4" i="36"/>
  <c r="BF4" i="36"/>
  <c r="BE4" i="36"/>
  <c r="BD4" i="36"/>
  <c r="BC4" i="36"/>
  <c r="BB4" i="36"/>
  <c r="BA4" i="36"/>
  <c r="AZ4" i="36"/>
  <c r="AY4" i="36"/>
  <c r="AX4" i="36"/>
  <c r="AW4" i="36"/>
  <c r="AV4" i="36"/>
  <c r="AU4" i="36"/>
  <c r="AT4" i="36"/>
  <c r="AS4" i="36"/>
  <c r="AR4" i="36"/>
  <c r="AQ4" i="36"/>
  <c r="AP4" i="36"/>
  <c r="AO4" i="36"/>
  <c r="AN4" i="36"/>
  <c r="AM4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W4" i="36"/>
  <c r="V4" i="36"/>
  <c r="U4" i="36"/>
  <c r="T4" i="36"/>
  <c r="S4" i="36"/>
  <c r="R4" i="36"/>
  <c r="Q4" i="36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CH4" i="35"/>
  <c r="CG4" i="35"/>
  <c r="CF4" i="35"/>
  <c r="CE4" i="35"/>
  <c r="CD4" i="35"/>
  <c r="CC4" i="35"/>
  <c r="CB4" i="35"/>
  <c r="CA4" i="35"/>
  <c r="BZ4" i="35"/>
  <c r="BY4" i="35"/>
  <c r="BX4" i="35"/>
  <c r="BW4" i="35"/>
  <c r="BV4" i="35"/>
  <c r="BU4" i="35"/>
  <c r="BT4" i="35"/>
  <c r="BS4" i="35"/>
  <c r="BR4" i="35"/>
  <c r="BQ4" i="35"/>
  <c r="BP4" i="35"/>
  <c r="BO4" i="35"/>
  <c r="BN4" i="35"/>
  <c r="BM4" i="35"/>
  <c r="BL4" i="35"/>
  <c r="BK4" i="35"/>
  <c r="BJ4" i="35"/>
  <c r="BI4" i="35"/>
  <c r="BH4" i="35"/>
  <c r="BG4" i="35"/>
  <c r="BF4" i="35"/>
  <c r="BE4" i="35"/>
  <c r="BD4" i="35"/>
  <c r="BC4" i="35"/>
  <c r="BB4" i="35"/>
  <c r="BA4" i="35"/>
  <c r="AZ4" i="35"/>
  <c r="AY4" i="35"/>
  <c r="AX4" i="35"/>
  <c r="AW4" i="35"/>
  <c r="AV4" i="35"/>
  <c r="AU4" i="35"/>
  <c r="AT4" i="35"/>
  <c r="AS4" i="35"/>
  <c r="AR4" i="35"/>
  <c r="AQ4" i="35"/>
  <c r="AP4" i="35"/>
  <c r="AO4" i="35"/>
  <c r="AN4" i="35"/>
  <c r="AM4" i="35"/>
  <c r="AL4" i="35"/>
  <c r="AK4" i="35"/>
  <c r="AJ4" i="35"/>
  <c r="AI4" i="35"/>
  <c r="AH4" i="35"/>
  <c r="AG4" i="35"/>
  <c r="AF4" i="35"/>
  <c r="AE4" i="35"/>
  <c r="AD4" i="35"/>
  <c r="AC4" i="35"/>
  <c r="AB4" i="35"/>
  <c r="AA4" i="35"/>
  <c r="Z4" i="35"/>
  <c r="Y4" i="35"/>
  <c r="X4" i="35"/>
  <c r="W4" i="35"/>
  <c r="V4" i="35"/>
  <c r="U4" i="35"/>
  <c r="T4" i="35"/>
  <c r="S4" i="35"/>
  <c r="R4" i="35"/>
  <c r="Q4" i="35"/>
  <c r="P4" i="35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CH4" i="34"/>
  <c r="CG4" i="34"/>
  <c r="CF4" i="34"/>
  <c r="CE4" i="34"/>
  <c r="CD4" i="34"/>
  <c r="CC4" i="34"/>
  <c r="CB4" i="34"/>
  <c r="CA4" i="34"/>
  <c r="BZ4" i="34"/>
  <c r="BY4" i="34"/>
  <c r="BX4" i="34"/>
  <c r="BW4" i="34"/>
  <c r="BV4" i="34"/>
  <c r="BU4" i="34"/>
  <c r="BT4" i="34"/>
  <c r="BS4" i="34"/>
  <c r="BR4" i="34"/>
  <c r="BQ4" i="34"/>
  <c r="BP4" i="34"/>
  <c r="BO4" i="34"/>
  <c r="BN4" i="34"/>
  <c r="BM4" i="34"/>
  <c r="BL4" i="34"/>
  <c r="BK4" i="34"/>
  <c r="BJ4" i="34"/>
  <c r="BI4" i="34"/>
  <c r="BH4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CH4" i="33"/>
  <c r="CG4" i="33"/>
  <c r="CF4" i="33"/>
  <c r="CE4" i="33"/>
  <c r="CD4" i="33"/>
  <c r="CC4" i="33"/>
  <c r="CB4" i="33"/>
  <c r="CA4" i="33"/>
  <c r="BZ4" i="33"/>
  <c r="BY4" i="33"/>
  <c r="BX4" i="33"/>
  <c r="BW4" i="33"/>
  <c r="BV4" i="33"/>
  <c r="BU4" i="33"/>
  <c r="BT4" i="33"/>
  <c r="BS4" i="33"/>
  <c r="BR4" i="33"/>
  <c r="BQ4" i="33"/>
  <c r="BP4" i="33"/>
  <c r="BO4" i="33"/>
  <c r="BN4" i="33"/>
  <c r="BM4" i="33"/>
  <c r="BL4" i="33"/>
  <c r="BK4" i="33"/>
  <c r="BJ4" i="33"/>
  <c r="BI4" i="33"/>
  <c r="BH4" i="33"/>
  <c r="BG4" i="33"/>
  <c r="BF4" i="33"/>
  <c r="BE4" i="33"/>
  <c r="BD4" i="33"/>
  <c r="BC4" i="33"/>
  <c r="BB4" i="33"/>
  <c r="BA4" i="33"/>
  <c r="AZ4" i="33"/>
  <c r="AY4" i="33"/>
  <c r="AX4" i="33"/>
  <c r="AW4" i="33"/>
  <c r="AV4" i="33"/>
  <c r="AU4" i="33"/>
  <c r="AT4" i="33"/>
  <c r="AS4" i="33"/>
  <c r="AR4" i="33"/>
  <c r="AQ4" i="33"/>
  <c r="AP4" i="33"/>
  <c r="AO4" i="33"/>
  <c r="AN4" i="33"/>
  <c r="AM4" i="33"/>
  <c r="AL4" i="33"/>
  <c r="AK4" i="33"/>
  <c r="AJ4" i="33"/>
  <c r="AI4" i="33"/>
  <c r="AH4" i="33"/>
  <c r="AG4" i="33"/>
  <c r="AF4" i="33"/>
  <c r="AE4" i="33"/>
  <c r="AD4" i="33"/>
  <c r="AC4" i="33"/>
  <c r="AB4" i="33"/>
  <c r="AA4" i="33"/>
  <c r="Z4" i="33"/>
  <c r="Y4" i="33"/>
  <c r="X4" i="33"/>
  <c r="W4" i="33"/>
  <c r="V4" i="33"/>
  <c r="U4" i="33"/>
  <c r="T4" i="33"/>
  <c r="S4" i="33"/>
  <c r="R4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C4" i="33"/>
  <c r="CH4" i="32"/>
  <c r="CG4" i="32"/>
  <c r="CF4" i="32"/>
  <c r="CE4" i="32"/>
  <c r="CD4" i="32"/>
  <c r="CC4" i="32"/>
  <c r="CB4" i="32"/>
  <c r="CA4" i="32"/>
  <c r="BZ4" i="32"/>
  <c r="BY4" i="32"/>
  <c r="BX4" i="32"/>
  <c r="BW4" i="32"/>
  <c r="BV4" i="32"/>
  <c r="BU4" i="32"/>
  <c r="BT4" i="32"/>
  <c r="BS4" i="32"/>
  <c r="BR4" i="32"/>
  <c r="BQ4" i="32"/>
  <c r="BP4" i="32"/>
  <c r="BO4" i="32"/>
  <c r="BN4" i="32"/>
  <c r="BM4" i="32"/>
  <c r="BL4" i="32"/>
  <c r="BK4" i="32"/>
  <c r="BJ4" i="32"/>
  <c r="BI4" i="32"/>
  <c r="BH4" i="32"/>
  <c r="BG4" i="32"/>
  <c r="BF4" i="32"/>
  <c r="BE4" i="32"/>
  <c r="BD4" i="32"/>
  <c r="BC4" i="32"/>
  <c r="BB4" i="32"/>
  <c r="BA4" i="32"/>
  <c r="AZ4" i="32"/>
  <c r="AY4" i="32"/>
  <c r="AX4" i="32"/>
  <c r="AW4" i="32"/>
  <c r="AV4" i="32"/>
  <c r="AU4" i="32"/>
  <c r="AT4" i="32"/>
  <c r="AS4" i="32"/>
  <c r="AR4" i="32"/>
  <c r="AQ4" i="32"/>
  <c r="AP4" i="32"/>
  <c r="AO4" i="32"/>
  <c r="AN4" i="32"/>
  <c r="AM4" i="32"/>
  <c r="AL4" i="32"/>
  <c r="AK4" i="32"/>
  <c r="AJ4" i="32"/>
  <c r="AI4" i="32"/>
  <c r="AH4" i="32"/>
  <c r="AG4" i="32"/>
  <c r="AF4" i="32"/>
  <c r="AE4" i="32"/>
  <c r="AD4" i="32"/>
  <c r="AC4" i="32"/>
  <c r="AB4" i="32"/>
  <c r="AA4" i="32"/>
  <c r="Z4" i="32"/>
  <c r="Y4" i="32"/>
  <c r="X4" i="32"/>
  <c r="W4" i="32"/>
  <c r="V4" i="32"/>
  <c r="U4" i="32"/>
  <c r="T4" i="32"/>
  <c r="S4" i="32"/>
  <c r="R4" i="32"/>
  <c r="Q4" i="32"/>
  <c r="P4" i="32"/>
  <c r="O4" i="32"/>
  <c r="N4" i="32"/>
  <c r="M4" i="32"/>
  <c r="L4" i="32"/>
  <c r="K4" i="32"/>
  <c r="J4" i="32"/>
  <c r="I4" i="32"/>
  <c r="H4" i="32"/>
  <c r="G4" i="32"/>
  <c r="F4" i="32"/>
  <c r="E4" i="32"/>
  <c r="D4" i="32"/>
  <c r="C4" i="32"/>
  <c r="CH4" i="31"/>
  <c r="CG4" i="31"/>
  <c r="CF4" i="31"/>
  <c r="CE4" i="31"/>
  <c r="CD4" i="31"/>
  <c r="CC4" i="31"/>
  <c r="CB4" i="31"/>
  <c r="CA4" i="31"/>
  <c r="BZ4" i="31"/>
  <c r="BY4" i="31"/>
  <c r="BX4" i="31"/>
  <c r="BW4" i="31"/>
  <c r="BV4" i="31"/>
  <c r="BU4" i="31"/>
  <c r="BT4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AU4" i="31"/>
  <c r="AT4" i="31"/>
  <c r="AS4" i="31"/>
  <c r="AR4" i="31"/>
  <c r="AQ4" i="31"/>
  <c r="AP4" i="31"/>
  <c r="AO4" i="31"/>
  <c r="AN4" i="31"/>
  <c r="AM4" i="31"/>
  <c r="AL4" i="31"/>
  <c r="AK4" i="31"/>
  <c r="AJ4" i="31"/>
  <c r="AI4" i="31"/>
  <c r="AH4" i="31"/>
  <c r="AG4" i="31"/>
  <c r="AF4" i="31"/>
  <c r="AE4" i="31"/>
  <c r="AD4" i="31"/>
  <c r="AC4" i="31"/>
  <c r="AB4" i="31"/>
  <c r="AA4" i="31"/>
  <c r="Z4" i="31"/>
  <c r="Y4" i="31"/>
  <c r="X4" i="31"/>
  <c r="W4" i="31"/>
  <c r="V4" i="31"/>
  <c r="U4" i="31"/>
  <c r="T4" i="31"/>
  <c r="S4" i="31"/>
  <c r="R4" i="31"/>
  <c r="Q4" i="31"/>
  <c r="P4" i="31"/>
  <c r="O4" i="31"/>
  <c r="N4" i="31"/>
  <c r="M4" i="31"/>
  <c r="L4" i="31"/>
  <c r="K4" i="31"/>
  <c r="J4" i="31"/>
  <c r="I4" i="31"/>
  <c r="H4" i="31"/>
  <c r="G4" i="31"/>
  <c r="F4" i="31"/>
  <c r="E4" i="31"/>
  <c r="D4" i="31"/>
  <c r="C4" i="31"/>
  <c r="CH4" i="30"/>
  <c r="CG4" i="30"/>
  <c r="CF4" i="30"/>
  <c r="CE4" i="30"/>
  <c r="CD4" i="30"/>
  <c r="CC4" i="30"/>
  <c r="CB4" i="30"/>
  <c r="CA4" i="30"/>
  <c r="BZ4" i="30"/>
  <c r="BY4" i="30"/>
  <c r="BX4" i="30"/>
  <c r="BW4" i="30"/>
  <c r="BV4" i="30"/>
  <c r="BU4" i="30"/>
  <c r="BT4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AU4" i="30"/>
  <c r="AT4" i="30"/>
  <c r="AS4" i="30"/>
  <c r="AR4" i="30"/>
  <c r="AQ4" i="30"/>
  <c r="AP4" i="30"/>
  <c r="AO4" i="30"/>
  <c r="AN4" i="30"/>
  <c r="AM4" i="30"/>
  <c r="AL4" i="30"/>
  <c r="AK4" i="30"/>
  <c r="AJ4" i="30"/>
  <c r="AI4" i="30"/>
  <c r="AH4" i="30"/>
  <c r="AG4" i="30"/>
  <c r="AF4" i="30"/>
  <c r="AE4" i="30"/>
  <c r="AD4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E4" i="30"/>
  <c r="D4" i="30"/>
  <c r="C4" i="30"/>
  <c r="CH4" i="29"/>
  <c r="CG4" i="29"/>
  <c r="CF4" i="29"/>
  <c r="CE4" i="29"/>
  <c r="CD4" i="29"/>
  <c r="CC4" i="29"/>
  <c r="CB4" i="29"/>
  <c r="CA4" i="29"/>
  <c r="BZ4" i="29"/>
  <c r="BY4" i="29"/>
  <c r="BX4" i="29"/>
  <c r="BW4" i="29"/>
  <c r="BV4" i="29"/>
  <c r="BU4" i="29"/>
  <c r="BT4" i="29"/>
  <c r="BS4" i="29"/>
  <c r="BR4" i="29"/>
  <c r="BQ4" i="29"/>
  <c r="BP4" i="29"/>
  <c r="BO4" i="29"/>
  <c r="BN4" i="29"/>
  <c r="BM4" i="29"/>
  <c r="BL4" i="29"/>
  <c r="BK4" i="29"/>
  <c r="BJ4" i="29"/>
  <c r="BI4" i="29"/>
  <c r="BH4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C2" i="43"/>
  <c r="D2" i="43"/>
  <c r="E2" i="43"/>
  <c r="F2" i="43"/>
  <c r="G2" i="43"/>
  <c r="H2" i="43"/>
  <c r="I2" i="43"/>
  <c r="J2" i="43"/>
  <c r="K2" i="43"/>
  <c r="L2" i="43"/>
  <c r="M2" i="43"/>
  <c r="N2" i="43"/>
  <c r="O2" i="43"/>
  <c r="P2" i="43"/>
  <c r="Q2" i="43"/>
  <c r="R2" i="43"/>
  <c r="S2" i="43"/>
  <c r="T2" i="43"/>
  <c r="U2" i="43"/>
  <c r="V2" i="43"/>
  <c r="W2" i="43"/>
  <c r="X2" i="43"/>
  <c r="Y2" i="43"/>
  <c r="Z2" i="43"/>
  <c r="AA2" i="43"/>
  <c r="AB2" i="43"/>
  <c r="AC2" i="43"/>
  <c r="AD2" i="43"/>
  <c r="AE2" i="43"/>
  <c r="AF2" i="43"/>
  <c r="AG2" i="43"/>
  <c r="AH2" i="43"/>
  <c r="AI2" i="43"/>
  <c r="AJ2" i="43"/>
  <c r="AK2" i="43"/>
  <c r="AL2" i="43"/>
  <c r="AM2" i="43"/>
  <c r="AN2" i="43"/>
  <c r="AO2" i="43"/>
  <c r="AP2" i="43"/>
  <c r="AQ2" i="43"/>
  <c r="AR2" i="43"/>
  <c r="AS2" i="43"/>
  <c r="AT2" i="43"/>
  <c r="AU2" i="43"/>
  <c r="AV2" i="43"/>
  <c r="AW2" i="43"/>
  <c r="AX2" i="43"/>
  <c r="AY2" i="43"/>
  <c r="AZ2" i="43"/>
  <c r="BA2" i="43"/>
  <c r="BB2" i="43"/>
  <c r="BC2" i="43"/>
  <c r="BD2" i="43"/>
  <c r="BE2" i="43"/>
  <c r="BF2" i="43"/>
  <c r="BG2" i="43"/>
  <c r="BH2" i="43"/>
  <c r="BI2" i="43"/>
  <c r="BJ2" i="43"/>
  <c r="BK2" i="43"/>
  <c r="BL2" i="43"/>
  <c r="BM2" i="43"/>
  <c r="BN2" i="43"/>
  <c r="BO2" i="43"/>
  <c r="BP2" i="43"/>
  <c r="BQ2" i="43"/>
  <c r="BR2" i="43"/>
  <c r="BS2" i="43"/>
  <c r="BT2" i="43"/>
  <c r="BU2" i="43"/>
  <c r="BV2" i="43"/>
  <c r="BW2" i="43"/>
  <c r="BX2" i="43"/>
  <c r="BY2" i="43"/>
  <c r="BZ2" i="43"/>
  <c r="CA2" i="43"/>
  <c r="CB2" i="43"/>
  <c r="CC2" i="43"/>
  <c r="CD2" i="43"/>
  <c r="CE2" i="43"/>
  <c r="CF2" i="43"/>
  <c r="CG2" i="43"/>
  <c r="CH2" i="43"/>
  <c r="C2" i="36"/>
  <c r="D2" i="36"/>
  <c r="E2" i="36"/>
  <c r="F2" i="36"/>
  <c r="G2" i="36"/>
  <c r="H2" i="36"/>
  <c r="I2" i="36"/>
  <c r="J2" i="36"/>
  <c r="K2" i="36"/>
  <c r="L2" i="36"/>
  <c r="M2" i="36"/>
  <c r="N2" i="36"/>
  <c r="O2" i="36"/>
  <c r="P2" i="36"/>
  <c r="Q2" i="36"/>
  <c r="R2" i="36"/>
  <c r="S2" i="36"/>
  <c r="T2" i="36"/>
  <c r="U2" i="36"/>
  <c r="V2" i="36"/>
  <c r="W2" i="36"/>
  <c r="X2" i="36"/>
  <c r="Y2" i="36"/>
  <c r="Z2" i="36"/>
  <c r="AA2" i="36"/>
  <c r="AB2" i="36"/>
  <c r="AC2" i="36"/>
  <c r="AD2" i="36"/>
  <c r="AE2" i="36"/>
  <c r="AF2" i="36"/>
  <c r="AG2" i="36"/>
  <c r="AH2" i="36"/>
  <c r="AI2" i="36"/>
  <c r="AJ2" i="36"/>
  <c r="AK2" i="36"/>
  <c r="AL2" i="36"/>
  <c r="AM2" i="36"/>
  <c r="AN2" i="36"/>
  <c r="AO2" i="36"/>
  <c r="AP2" i="36"/>
  <c r="AQ2" i="36"/>
  <c r="AR2" i="36"/>
  <c r="AS2" i="36"/>
  <c r="AT2" i="36"/>
  <c r="AU2" i="36"/>
  <c r="AV2" i="36"/>
  <c r="AW2" i="36"/>
  <c r="AX2" i="36"/>
  <c r="AY2" i="36"/>
  <c r="AZ2" i="36"/>
  <c r="BA2" i="36"/>
  <c r="BB2" i="36"/>
  <c r="BC2" i="36"/>
  <c r="BD2" i="36"/>
  <c r="BE2" i="36"/>
  <c r="BF2" i="36"/>
  <c r="BG2" i="36"/>
  <c r="BH2" i="36"/>
  <c r="BI2" i="36"/>
  <c r="BJ2" i="36"/>
  <c r="BK2" i="36"/>
  <c r="BL2" i="36"/>
  <c r="BM2" i="36"/>
  <c r="BN2" i="36"/>
  <c r="BO2" i="36"/>
  <c r="BP2" i="36"/>
  <c r="BQ2" i="36"/>
  <c r="BR2" i="36"/>
  <c r="BS2" i="36"/>
  <c r="BT2" i="36"/>
  <c r="BU2" i="36"/>
  <c r="BV2" i="36"/>
  <c r="BW2" i="36"/>
  <c r="BX2" i="36"/>
  <c r="BY2" i="36"/>
  <c r="BZ2" i="36"/>
  <c r="CA2" i="36"/>
  <c r="CB2" i="36"/>
  <c r="CC2" i="36"/>
  <c r="CD2" i="36"/>
  <c r="CE2" i="36"/>
  <c r="CF2" i="36"/>
  <c r="CG2" i="36"/>
  <c r="CH2" i="36"/>
  <c r="C2" i="35"/>
  <c r="D2" i="35"/>
  <c r="E2" i="35"/>
  <c r="F2" i="35"/>
  <c r="G2" i="35"/>
  <c r="H2" i="35"/>
  <c r="I2" i="35"/>
  <c r="J2" i="35"/>
  <c r="K2" i="35"/>
  <c r="L2" i="35"/>
  <c r="M2" i="35"/>
  <c r="N2" i="35"/>
  <c r="O2" i="35"/>
  <c r="P2" i="35"/>
  <c r="Q2" i="35"/>
  <c r="R2" i="35"/>
  <c r="S2" i="35"/>
  <c r="T2" i="35"/>
  <c r="U2" i="35"/>
  <c r="V2" i="35"/>
  <c r="W2" i="35"/>
  <c r="X2" i="35"/>
  <c r="Y2" i="35"/>
  <c r="Z2" i="35"/>
  <c r="AA2" i="35"/>
  <c r="AB2" i="35"/>
  <c r="AC2" i="35"/>
  <c r="AD2" i="35"/>
  <c r="AE2" i="35"/>
  <c r="AF2" i="35"/>
  <c r="AG2" i="35"/>
  <c r="AH2" i="35"/>
  <c r="AI2" i="35"/>
  <c r="AJ2" i="35"/>
  <c r="AK2" i="35"/>
  <c r="AL2" i="35"/>
  <c r="AM2" i="35"/>
  <c r="AN2" i="35"/>
  <c r="AO2" i="35"/>
  <c r="AP2" i="35"/>
  <c r="AQ2" i="35"/>
  <c r="AR2" i="35"/>
  <c r="AS2" i="35"/>
  <c r="AT2" i="35"/>
  <c r="AU2" i="35"/>
  <c r="AV2" i="35"/>
  <c r="AW2" i="35"/>
  <c r="AX2" i="35"/>
  <c r="AY2" i="35"/>
  <c r="AZ2" i="35"/>
  <c r="BA2" i="35"/>
  <c r="BB2" i="35"/>
  <c r="BC2" i="35"/>
  <c r="BD2" i="35"/>
  <c r="BE2" i="35"/>
  <c r="BF2" i="35"/>
  <c r="BG2" i="35"/>
  <c r="BH2" i="35"/>
  <c r="BI2" i="35"/>
  <c r="BJ2" i="35"/>
  <c r="BK2" i="35"/>
  <c r="BL2" i="35"/>
  <c r="BM2" i="35"/>
  <c r="BN2" i="35"/>
  <c r="BO2" i="35"/>
  <c r="BP2" i="35"/>
  <c r="BQ2" i="35"/>
  <c r="BR2" i="35"/>
  <c r="BS2" i="35"/>
  <c r="BT2" i="35"/>
  <c r="BU2" i="35"/>
  <c r="BV2" i="35"/>
  <c r="BW2" i="35"/>
  <c r="BX2" i="35"/>
  <c r="BY2" i="35"/>
  <c r="BZ2" i="35"/>
  <c r="CA2" i="35"/>
  <c r="CB2" i="35"/>
  <c r="CC2" i="35"/>
  <c r="CD2" i="35"/>
  <c r="CE2" i="35"/>
  <c r="CF2" i="35"/>
  <c r="CG2" i="35"/>
  <c r="CH2" i="35"/>
  <c r="C2" i="34"/>
  <c r="D2" i="34"/>
  <c r="E2" i="34"/>
  <c r="F2" i="34"/>
  <c r="G2" i="34"/>
  <c r="H2" i="34"/>
  <c r="I2" i="34"/>
  <c r="J2" i="34"/>
  <c r="K2" i="34"/>
  <c r="L2" i="34"/>
  <c r="M2" i="34"/>
  <c r="N2" i="34"/>
  <c r="O2" i="34"/>
  <c r="P2" i="34"/>
  <c r="Q2" i="34"/>
  <c r="R2" i="34"/>
  <c r="S2" i="34"/>
  <c r="T2" i="34"/>
  <c r="U2" i="34"/>
  <c r="V2" i="34"/>
  <c r="W2" i="34"/>
  <c r="X2" i="34"/>
  <c r="Y2" i="34"/>
  <c r="Z2" i="34"/>
  <c r="AA2" i="34"/>
  <c r="AB2" i="34"/>
  <c r="AC2" i="34"/>
  <c r="AD2" i="34"/>
  <c r="AE2" i="34"/>
  <c r="AF2" i="34"/>
  <c r="AG2" i="34"/>
  <c r="AH2" i="34"/>
  <c r="AI2" i="34"/>
  <c r="AJ2" i="34"/>
  <c r="AK2" i="34"/>
  <c r="AL2" i="34"/>
  <c r="AM2" i="34"/>
  <c r="AN2" i="34"/>
  <c r="AO2" i="34"/>
  <c r="AP2" i="34"/>
  <c r="AQ2" i="34"/>
  <c r="AR2" i="34"/>
  <c r="AS2" i="34"/>
  <c r="AT2" i="34"/>
  <c r="AU2" i="34"/>
  <c r="AV2" i="34"/>
  <c r="AW2" i="34"/>
  <c r="AX2" i="34"/>
  <c r="AY2" i="34"/>
  <c r="AZ2" i="34"/>
  <c r="BA2" i="34"/>
  <c r="BB2" i="34"/>
  <c r="BC2" i="34"/>
  <c r="BD2" i="34"/>
  <c r="BE2" i="34"/>
  <c r="BF2" i="34"/>
  <c r="BG2" i="34"/>
  <c r="BH2" i="34"/>
  <c r="BI2" i="34"/>
  <c r="BJ2" i="34"/>
  <c r="BK2" i="34"/>
  <c r="BL2" i="34"/>
  <c r="BM2" i="34"/>
  <c r="BN2" i="34"/>
  <c r="BO2" i="34"/>
  <c r="BP2" i="34"/>
  <c r="BQ2" i="34"/>
  <c r="BR2" i="34"/>
  <c r="BS2" i="34"/>
  <c r="BT2" i="34"/>
  <c r="BU2" i="34"/>
  <c r="BV2" i="34"/>
  <c r="BW2" i="34"/>
  <c r="BX2" i="34"/>
  <c r="BY2" i="34"/>
  <c r="BZ2" i="34"/>
  <c r="CA2" i="34"/>
  <c r="CB2" i="34"/>
  <c r="CC2" i="34"/>
  <c r="CD2" i="34"/>
  <c r="CE2" i="34"/>
  <c r="CF2" i="34"/>
  <c r="CG2" i="34"/>
  <c r="CH2" i="34"/>
  <c r="C2" i="33"/>
  <c r="D2" i="33"/>
  <c r="E2" i="33"/>
  <c r="F2" i="33"/>
  <c r="G2" i="33"/>
  <c r="H2" i="33"/>
  <c r="I2" i="33"/>
  <c r="J2" i="33"/>
  <c r="K2" i="33"/>
  <c r="L2" i="33"/>
  <c r="M2" i="33"/>
  <c r="N2" i="33"/>
  <c r="O2" i="33"/>
  <c r="P2" i="33"/>
  <c r="Q2" i="33"/>
  <c r="R2" i="33"/>
  <c r="S2" i="33"/>
  <c r="T2" i="33"/>
  <c r="U2" i="33"/>
  <c r="V2" i="33"/>
  <c r="W2" i="33"/>
  <c r="X2" i="33"/>
  <c r="Y2" i="33"/>
  <c r="Z2" i="33"/>
  <c r="AA2" i="33"/>
  <c r="AB2" i="33"/>
  <c r="AC2" i="33"/>
  <c r="AD2" i="33"/>
  <c r="AE2" i="33"/>
  <c r="AF2" i="33"/>
  <c r="AG2" i="33"/>
  <c r="AH2" i="33"/>
  <c r="AI2" i="33"/>
  <c r="AJ2" i="33"/>
  <c r="AK2" i="33"/>
  <c r="AL2" i="33"/>
  <c r="AM2" i="33"/>
  <c r="AN2" i="33"/>
  <c r="AO2" i="33"/>
  <c r="AP2" i="33"/>
  <c r="AQ2" i="33"/>
  <c r="AR2" i="33"/>
  <c r="AS2" i="33"/>
  <c r="AT2" i="33"/>
  <c r="AU2" i="33"/>
  <c r="AV2" i="33"/>
  <c r="AW2" i="33"/>
  <c r="AX2" i="33"/>
  <c r="AY2" i="33"/>
  <c r="AZ2" i="33"/>
  <c r="BA2" i="33"/>
  <c r="BB2" i="33"/>
  <c r="BC2" i="33"/>
  <c r="BD2" i="33"/>
  <c r="BE2" i="33"/>
  <c r="BF2" i="33"/>
  <c r="BG2" i="33"/>
  <c r="BH2" i="33"/>
  <c r="BI2" i="33"/>
  <c r="BJ2" i="33"/>
  <c r="BK2" i="33"/>
  <c r="BL2" i="33"/>
  <c r="BM2" i="33"/>
  <c r="BN2" i="33"/>
  <c r="BO2" i="33"/>
  <c r="BP2" i="33"/>
  <c r="BQ2" i="33"/>
  <c r="BR2" i="33"/>
  <c r="BS2" i="33"/>
  <c r="BT2" i="33"/>
  <c r="BU2" i="33"/>
  <c r="BV2" i="33"/>
  <c r="BW2" i="33"/>
  <c r="BX2" i="33"/>
  <c r="BY2" i="33"/>
  <c r="BZ2" i="33"/>
  <c r="CA2" i="33"/>
  <c r="CB2" i="33"/>
  <c r="CC2" i="33"/>
  <c r="CD2" i="33"/>
  <c r="CE2" i="33"/>
  <c r="CF2" i="33"/>
  <c r="CG2" i="33"/>
  <c r="CH2" i="33"/>
  <c r="C2" i="32"/>
  <c r="D2" i="32"/>
  <c r="E2" i="32"/>
  <c r="F2" i="32"/>
  <c r="G2" i="32"/>
  <c r="H2" i="32"/>
  <c r="I2" i="32"/>
  <c r="J2" i="32"/>
  <c r="K2" i="32"/>
  <c r="L2" i="32"/>
  <c r="M2" i="32"/>
  <c r="N2" i="32"/>
  <c r="O2" i="32"/>
  <c r="P2" i="32"/>
  <c r="Q2" i="32"/>
  <c r="R2" i="32"/>
  <c r="S2" i="32"/>
  <c r="T2" i="32"/>
  <c r="U2" i="32"/>
  <c r="V2" i="32"/>
  <c r="W2" i="32"/>
  <c r="X2" i="32"/>
  <c r="Y2" i="32"/>
  <c r="Z2" i="32"/>
  <c r="AA2" i="32"/>
  <c r="AB2" i="32"/>
  <c r="AC2" i="32"/>
  <c r="AD2" i="32"/>
  <c r="AE2" i="32"/>
  <c r="AF2" i="32"/>
  <c r="AG2" i="32"/>
  <c r="AH2" i="32"/>
  <c r="AI2" i="32"/>
  <c r="AJ2" i="32"/>
  <c r="AK2" i="32"/>
  <c r="AL2" i="32"/>
  <c r="AM2" i="32"/>
  <c r="AN2" i="32"/>
  <c r="AO2" i="32"/>
  <c r="AP2" i="32"/>
  <c r="AQ2" i="32"/>
  <c r="AR2" i="32"/>
  <c r="AS2" i="32"/>
  <c r="AT2" i="32"/>
  <c r="AU2" i="32"/>
  <c r="AV2" i="32"/>
  <c r="AW2" i="32"/>
  <c r="AX2" i="32"/>
  <c r="AY2" i="32"/>
  <c r="AZ2" i="32"/>
  <c r="BA2" i="32"/>
  <c r="BB2" i="32"/>
  <c r="BC2" i="32"/>
  <c r="BD2" i="32"/>
  <c r="BE2" i="32"/>
  <c r="BF2" i="32"/>
  <c r="BG2" i="32"/>
  <c r="BH2" i="32"/>
  <c r="BI2" i="32"/>
  <c r="BJ2" i="32"/>
  <c r="BK2" i="32"/>
  <c r="BL2" i="32"/>
  <c r="BM2" i="32"/>
  <c r="BN2" i="32"/>
  <c r="BO2" i="32"/>
  <c r="BP2" i="32"/>
  <c r="BQ2" i="32"/>
  <c r="BR2" i="32"/>
  <c r="BS2" i="32"/>
  <c r="BT2" i="32"/>
  <c r="BU2" i="32"/>
  <c r="BV2" i="32"/>
  <c r="BW2" i="32"/>
  <c r="BX2" i="32"/>
  <c r="BY2" i="32"/>
  <c r="BZ2" i="32"/>
  <c r="CA2" i="32"/>
  <c r="CB2" i="32"/>
  <c r="CC2" i="32"/>
  <c r="CD2" i="32"/>
  <c r="CE2" i="32"/>
  <c r="CF2" i="32"/>
  <c r="CG2" i="32"/>
  <c r="CH2" i="32"/>
  <c r="C2" i="31"/>
  <c r="D2" i="31"/>
  <c r="E2" i="31"/>
  <c r="F2" i="31"/>
  <c r="G2" i="31"/>
  <c r="H2" i="31"/>
  <c r="I2" i="31"/>
  <c r="J2" i="31"/>
  <c r="K2" i="31"/>
  <c r="L2" i="31"/>
  <c r="M2" i="31"/>
  <c r="N2" i="31"/>
  <c r="O2" i="31"/>
  <c r="P2" i="31"/>
  <c r="Q2" i="31"/>
  <c r="R2" i="31"/>
  <c r="S2" i="31"/>
  <c r="T2" i="31"/>
  <c r="U2" i="31"/>
  <c r="V2" i="31"/>
  <c r="W2" i="31"/>
  <c r="X2" i="31"/>
  <c r="Y2" i="31"/>
  <c r="Z2" i="31"/>
  <c r="AA2" i="31"/>
  <c r="AB2" i="31"/>
  <c r="AC2" i="31"/>
  <c r="AD2" i="31"/>
  <c r="AE2" i="31"/>
  <c r="AF2" i="31"/>
  <c r="AG2" i="31"/>
  <c r="AH2" i="31"/>
  <c r="AI2" i="31"/>
  <c r="AJ2" i="31"/>
  <c r="AK2" i="31"/>
  <c r="AL2" i="31"/>
  <c r="AM2" i="31"/>
  <c r="AN2" i="31"/>
  <c r="AO2" i="31"/>
  <c r="AP2" i="31"/>
  <c r="AQ2" i="31"/>
  <c r="AR2" i="31"/>
  <c r="AS2" i="31"/>
  <c r="AT2" i="31"/>
  <c r="AU2" i="31"/>
  <c r="AV2" i="31"/>
  <c r="AW2" i="31"/>
  <c r="AX2" i="31"/>
  <c r="AY2" i="31"/>
  <c r="AZ2" i="31"/>
  <c r="BA2" i="31"/>
  <c r="BB2" i="31"/>
  <c r="BC2" i="31"/>
  <c r="BD2" i="31"/>
  <c r="BE2" i="31"/>
  <c r="BF2" i="31"/>
  <c r="BG2" i="31"/>
  <c r="BH2" i="31"/>
  <c r="BI2" i="31"/>
  <c r="BJ2" i="31"/>
  <c r="BK2" i="31"/>
  <c r="BL2" i="31"/>
  <c r="BM2" i="31"/>
  <c r="BN2" i="31"/>
  <c r="BO2" i="31"/>
  <c r="BP2" i="31"/>
  <c r="BQ2" i="31"/>
  <c r="BR2" i="31"/>
  <c r="BS2" i="31"/>
  <c r="BT2" i="31"/>
  <c r="BU2" i="31"/>
  <c r="BV2" i="31"/>
  <c r="BW2" i="31"/>
  <c r="BX2" i="31"/>
  <c r="BY2" i="31"/>
  <c r="BZ2" i="31"/>
  <c r="CA2" i="31"/>
  <c r="CB2" i="31"/>
  <c r="CC2" i="31"/>
  <c r="CD2" i="31"/>
  <c r="CE2" i="31"/>
  <c r="CF2" i="31"/>
  <c r="CG2" i="31"/>
  <c r="CH2" i="31"/>
  <c r="C2" i="30"/>
  <c r="D2" i="30"/>
  <c r="E2" i="30"/>
  <c r="F2" i="30"/>
  <c r="G2" i="30"/>
  <c r="H2" i="30"/>
  <c r="I2" i="30"/>
  <c r="J2" i="30"/>
  <c r="K2" i="30"/>
  <c r="L2" i="30"/>
  <c r="M2" i="30"/>
  <c r="N2" i="30"/>
  <c r="O2" i="30"/>
  <c r="P2" i="30"/>
  <c r="Q2" i="30"/>
  <c r="R2" i="30"/>
  <c r="S2" i="30"/>
  <c r="T2" i="30"/>
  <c r="U2" i="30"/>
  <c r="V2" i="30"/>
  <c r="W2" i="30"/>
  <c r="X2" i="30"/>
  <c r="Y2" i="30"/>
  <c r="Z2" i="30"/>
  <c r="AA2" i="30"/>
  <c r="AB2" i="30"/>
  <c r="AC2" i="30"/>
  <c r="AD2" i="30"/>
  <c r="AE2" i="30"/>
  <c r="AF2" i="30"/>
  <c r="AG2" i="30"/>
  <c r="AH2" i="30"/>
  <c r="AI2" i="30"/>
  <c r="AJ2" i="30"/>
  <c r="AK2" i="30"/>
  <c r="AL2" i="30"/>
  <c r="AM2" i="30"/>
  <c r="AN2" i="30"/>
  <c r="AO2" i="30"/>
  <c r="AP2" i="30"/>
  <c r="AQ2" i="30"/>
  <c r="AR2" i="30"/>
  <c r="AS2" i="30"/>
  <c r="AT2" i="30"/>
  <c r="AU2" i="30"/>
  <c r="AV2" i="30"/>
  <c r="AW2" i="30"/>
  <c r="AX2" i="30"/>
  <c r="AY2" i="30"/>
  <c r="AZ2" i="30"/>
  <c r="BA2" i="30"/>
  <c r="BB2" i="30"/>
  <c r="BC2" i="30"/>
  <c r="BD2" i="30"/>
  <c r="BE2" i="30"/>
  <c r="BF2" i="30"/>
  <c r="BG2" i="30"/>
  <c r="BH2" i="30"/>
  <c r="BI2" i="30"/>
  <c r="BJ2" i="30"/>
  <c r="BK2" i="30"/>
  <c r="BL2" i="30"/>
  <c r="BM2" i="30"/>
  <c r="BN2" i="30"/>
  <c r="BO2" i="30"/>
  <c r="BP2" i="30"/>
  <c r="BQ2" i="30"/>
  <c r="BR2" i="30"/>
  <c r="BS2" i="30"/>
  <c r="BT2" i="30"/>
  <c r="BU2" i="30"/>
  <c r="BV2" i="30"/>
  <c r="BW2" i="30"/>
  <c r="BX2" i="30"/>
  <c r="BY2" i="30"/>
  <c r="BZ2" i="30"/>
  <c r="CA2" i="30"/>
  <c r="CB2" i="30"/>
  <c r="CC2" i="30"/>
  <c r="CD2" i="30"/>
  <c r="CE2" i="30"/>
  <c r="CF2" i="30"/>
  <c r="CG2" i="30"/>
  <c r="CH2" i="30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AN4" i="10"/>
  <c r="AO4" i="10"/>
  <c r="AP4" i="10"/>
  <c r="AQ4" i="10"/>
  <c r="AR4" i="10"/>
  <c r="AS4" i="10"/>
  <c r="AT4" i="10"/>
  <c r="AU4" i="10"/>
  <c r="AV4" i="10"/>
  <c r="AW4" i="10"/>
  <c r="AX4" i="10"/>
  <c r="AY4" i="10"/>
  <c r="AZ4" i="10"/>
  <c r="BA4" i="10"/>
  <c r="BB4" i="10"/>
  <c r="BC4" i="10"/>
  <c r="BD4" i="10"/>
  <c r="BE4" i="10"/>
  <c r="BF4" i="10"/>
  <c r="BG4" i="10"/>
  <c r="BH4" i="10"/>
  <c r="BI4" i="10"/>
  <c r="BJ4" i="10"/>
  <c r="BK4" i="10"/>
  <c r="BL4" i="10"/>
  <c r="BM4" i="10"/>
  <c r="BN4" i="10"/>
  <c r="BO4" i="10"/>
  <c r="BP4" i="10"/>
  <c r="BQ4" i="10"/>
  <c r="BR4" i="10"/>
  <c r="BS4" i="10"/>
  <c r="BT4" i="10"/>
  <c r="BU4" i="10"/>
  <c r="BV4" i="10"/>
  <c r="BW4" i="10"/>
  <c r="BX4" i="10"/>
  <c r="BY4" i="10"/>
  <c r="BZ4" i="10"/>
  <c r="CA4" i="10"/>
  <c r="CB4" i="10"/>
  <c r="CC4" i="10"/>
  <c r="CD4" i="10"/>
  <c r="CE4" i="10"/>
  <c r="CF4" i="10"/>
  <c r="CG4" i="10"/>
  <c r="CH4" i="10"/>
  <c r="C4" i="10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C144" i="41"/>
  <c r="C138" i="41"/>
  <c r="E145" i="40"/>
  <c r="C135" i="41"/>
  <c r="F145" i="40"/>
  <c r="D145" i="40"/>
  <c r="C120" i="41"/>
  <c r="C122" i="41"/>
  <c r="G129" i="40"/>
  <c r="M71" i="43"/>
  <c r="H70" i="43"/>
  <c r="K69" i="43"/>
  <c r="H68" i="43"/>
  <c r="F68" i="43"/>
  <c r="I67" i="43"/>
  <c r="L66" i="43"/>
  <c r="D66" i="43"/>
  <c r="J64" i="43"/>
  <c r="M63" i="43"/>
  <c r="H62" i="43"/>
  <c r="F62" i="43"/>
  <c r="M61" i="43"/>
  <c r="K61" i="43"/>
  <c r="F60" i="43"/>
  <c r="L53" i="43"/>
  <c r="D53" i="43"/>
  <c r="G52" i="43"/>
  <c r="J51" i="43"/>
  <c r="M50" i="43"/>
  <c r="E50" i="43"/>
  <c r="C50" i="43"/>
  <c r="H49" i="43"/>
  <c r="K48" i="43"/>
  <c r="G48" i="43"/>
  <c r="F47" i="43"/>
  <c r="I46" i="43"/>
  <c r="L45" i="43"/>
  <c r="D45" i="43"/>
  <c r="G44" i="43"/>
  <c r="J43" i="43"/>
  <c r="M42" i="43"/>
  <c r="E42" i="43"/>
  <c r="L34" i="43"/>
  <c r="D34" i="43"/>
  <c r="M33" i="43"/>
  <c r="G33" i="43"/>
  <c r="J32" i="43"/>
  <c r="M31" i="43"/>
  <c r="H30" i="43"/>
  <c r="K29" i="43"/>
  <c r="F28" i="43"/>
  <c r="L26" i="43"/>
  <c r="D26" i="43"/>
  <c r="G25" i="43"/>
  <c r="J24" i="43"/>
  <c r="E23" i="43"/>
  <c r="C111" i="41"/>
  <c r="L13" i="43"/>
  <c r="J11" i="43"/>
  <c r="E10" i="43"/>
  <c r="H9" i="43"/>
  <c r="I6" i="43"/>
  <c r="D5" i="43"/>
  <c r="C96" i="41"/>
  <c r="C87" i="41"/>
  <c r="C80" i="41"/>
  <c r="C77" i="41"/>
  <c r="C71" i="41"/>
  <c r="L81" i="40"/>
  <c r="AY65" i="40"/>
  <c r="C63" i="41"/>
  <c r="D16" i="31"/>
  <c r="F14" i="31"/>
  <c r="L12" i="31"/>
  <c r="D12" i="31"/>
  <c r="F10" i="31"/>
  <c r="D10" i="31"/>
  <c r="L8" i="31"/>
  <c r="D8" i="31"/>
  <c r="L13" i="30"/>
  <c r="H13" i="30"/>
  <c r="G12" i="30"/>
  <c r="J11" i="30"/>
  <c r="H5" i="30"/>
  <c r="J14" i="29"/>
  <c r="H14" i="29"/>
  <c r="G9" i="29"/>
  <c r="C23" i="41"/>
  <c r="I16" i="35"/>
  <c r="G12" i="35"/>
  <c r="H13" i="34"/>
  <c r="K12" i="34"/>
  <c r="H10" i="34"/>
  <c r="H6" i="34"/>
  <c r="C17" i="33"/>
  <c r="F16" i="33"/>
  <c r="M14" i="33"/>
  <c r="E14" i="33"/>
  <c r="E6" i="33"/>
  <c r="W104" i="28"/>
  <c r="X104" i="28"/>
  <c r="Y104" i="28"/>
  <c r="Z104" i="28"/>
  <c r="AA104" i="28"/>
  <c r="AB104" i="28"/>
  <c r="AC104" i="28"/>
  <c r="AD104" i="28"/>
  <c r="AE104" i="28"/>
  <c r="AF104" i="28"/>
  <c r="AG104" i="28"/>
  <c r="AH104" i="28"/>
  <c r="AI104" i="28"/>
  <c r="AJ104" i="28"/>
  <c r="AK104" i="28"/>
  <c r="AL104" i="28"/>
  <c r="AM104" i="28"/>
  <c r="AN104" i="28"/>
  <c r="AO104" i="28"/>
  <c r="AP104" i="28"/>
  <c r="AQ104" i="28"/>
  <c r="AR104" i="28"/>
  <c r="AS104" i="28"/>
  <c r="AT104" i="28"/>
  <c r="AU104" i="28"/>
  <c r="AV104" i="28"/>
  <c r="AW104" i="28"/>
  <c r="AX104" i="28"/>
  <c r="AY104" i="28"/>
  <c r="AZ104" i="28"/>
  <c r="BA104" i="28"/>
  <c r="BB104" i="28"/>
  <c r="BC104" i="28"/>
  <c r="BD104" i="28"/>
  <c r="BE104" i="28"/>
  <c r="BF104" i="28"/>
  <c r="BG104" i="28"/>
  <c r="BH104" i="28"/>
  <c r="BI104" i="28"/>
  <c r="BJ104" i="28"/>
  <c r="BK104" i="28"/>
  <c r="BL104" i="28"/>
  <c r="BM104" i="28"/>
  <c r="BN104" i="28"/>
  <c r="BO104" i="28"/>
  <c r="BP104" i="28"/>
  <c r="BQ104" i="28"/>
  <c r="BR104" i="28"/>
  <c r="BS104" i="28"/>
  <c r="BT104" i="28"/>
  <c r="BU104" i="28"/>
  <c r="BV104" i="28"/>
  <c r="BW104" i="28"/>
  <c r="BX104" i="28"/>
  <c r="BY104" i="28"/>
  <c r="BZ104" i="28"/>
  <c r="CA104" i="28"/>
  <c r="CB104" i="28"/>
  <c r="CC104" i="28"/>
  <c r="CD104" i="28"/>
  <c r="CE104" i="28"/>
  <c r="CF104" i="28"/>
  <c r="CG104" i="28"/>
  <c r="CH104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H105" i="28"/>
  <c r="AI105" i="28"/>
  <c r="AJ105" i="28"/>
  <c r="AK105" i="28"/>
  <c r="AL105" i="28"/>
  <c r="AM105" i="28"/>
  <c r="AN105" i="28"/>
  <c r="AO105" i="28"/>
  <c r="AP105" i="28"/>
  <c r="AQ105" i="28"/>
  <c r="AR105" i="28"/>
  <c r="AS105" i="28"/>
  <c r="AT105" i="28"/>
  <c r="AU105" i="28"/>
  <c r="AV105" i="28"/>
  <c r="AW105" i="28"/>
  <c r="AX105" i="28"/>
  <c r="AY105" i="28"/>
  <c r="AZ105" i="28"/>
  <c r="BA105" i="28"/>
  <c r="BB105" i="28"/>
  <c r="BC105" i="28"/>
  <c r="BD105" i="28"/>
  <c r="BE105" i="28"/>
  <c r="BF105" i="28"/>
  <c r="BG105" i="28"/>
  <c r="BH105" i="28"/>
  <c r="BI105" i="28"/>
  <c r="BJ105" i="28"/>
  <c r="BK105" i="28"/>
  <c r="BL105" i="28"/>
  <c r="BM105" i="28"/>
  <c r="BN105" i="28"/>
  <c r="BO105" i="28"/>
  <c r="BP105" i="28"/>
  <c r="BQ105" i="28"/>
  <c r="BR105" i="28"/>
  <c r="BS105" i="28"/>
  <c r="BT105" i="28"/>
  <c r="BU105" i="28"/>
  <c r="BV105" i="28"/>
  <c r="BW105" i="28"/>
  <c r="BX105" i="28"/>
  <c r="BY105" i="28"/>
  <c r="BZ105" i="28"/>
  <c r="CA105" i="28"/>
  <c r="CB105" i="28"/>
  <c r="CC105" i="28"/>
  <c r="CD105" i="28"/>
  <c r="CE105" i="28"/>
  <c r="CF105" i="28"/>
  <c r="CG105" i="28"/>
  <c r="CH105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H106" i="28"/>
  <c r="AI106" i="28"/>
  <c r="AJ106" i="28"/>
  <c r="AK106" i="28"/>
  <c r="AL106" i="28"/>
  <c r="AM106" i="28"/>
  <c r="AN106" i="28"/>
  <c r="AN107" i="28"/>
  <c r="AN108" i="28"/>
  <c r="AO106" i="28"/>
  <c r="AP106" i="28"/>
  <c r="AQ106" i="28"/>
  <c r="AR106" i="28"/>
  <c r="AS106" i="28"/>
  <c r="AT106" i="28"/>
  <c r="AU106" i="28"/>
  <c r="AV106" i="28"/>
  <c r="AW106" i="28"/>
  <c r="AX106" i="28"/>
  <c r="AY106" i="28"/>
  <c r="AZ106" i="28"/>
  <c r="BA106" i="28"/>
  <c r="BB106" i="28"/>
  <c r="BC106" i="28"/>
  <c r="BD106" i="28"/>
  <c r="BE106" i="28"/>
  <c r="BF106" i="28"/>
  <c r="BG106" i="28"/>
  <c r="BH106" i="28"/>
  <c r="BI106" i="28"/>
  <c r="BJ106" i="28"/>
  <c r="BK106" i="28"/>
  <c r="BL106" i="28"/>
  <c r="BM106" i="28"/>
  <c r="BN106" i="28"/>
  <c r="BO106" i="28"/>
  <c r="BP106" i="28"/>
  <c r="BQ106" i="28"/>
  <c r="BR106" i="28"/>
  <c r="BS106" i="28"/>
  <c r="BT106" i="28"/>
  <c r="BU106" i="28"/>
  <c r="BV106" i="28"/>
  <c r="BW106" i="28"/>
  <c r="BX106" i="28"/>
  <c r="BY106" i="28"/>
  <c r="BZ106" i="28"/>
  <c r="CA106" i="28"/>
  <c r="CB106" i="28"/>
  <c r="CC106" i="28"/>
  <c r="CD106" i="28"/>
  <c r="CE106" i="28"/>
  <c r="CF106" i="28"/>
  <c r="CG106" i="28"/>
  <c r="CH106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H107" i="28"/>
  <c r="AI107" i="28"/>
  <c r="AJ107" i="28"/>
  <c r="AK107" i="28"/>
  <c r="AL107" i="28"/>
  <c r="AM107" i="28"/>
  <c r="AO107" i="28"/>
  <c r="AP107" i="28"/>
  <c r="AQ107" i="28"/>
  <c r="AR107" i="28"/>
  <c r="AS107" i="28"/>
  <c r="AT107" i="28"/>
  <c r="AU107" i="28"/>
  <c r="AV107" i="28"/>
  <c r="AW107" i="28"/>
  <c r="AX107" i="28"/>
  <c r="AY107" i="28"/>
  <c r="AZ107" i="28"/>
  <c r="BA107" i="28"/>
  <c r="BB107" i="28"/>
  <c r="BC107" i="28"/>
  <c r="BD107" i="28"/>
  <c r="BE107" i="28"/>
  <c r="BF107" i="28"/>
  <c r="BG107" i="28"/>
  <c r="BH107" i="28"/>
  <c r="BI107" i="28"/>
  <c r="BJ107" i="28"/>
  <c r="BK107" i="28"/>
  <c r="BL107" i="28"/>
  <c r="BM107" i="28"/>
  <c r="BN107" i="28"/>
  <c r="BO107" i="28"/>
  <c r="BP107" i="28"/>
  <c r="BQ107" i="28"/>
  <c r="BR107" i="28"/>
  <c r="BS107" i="28"/>
  <c r="BT107" i="28"/>
  <c r="BU107" i="28"/>
  <c r="BV107" i="28"/>
  <c r="BW107" i="28"/>
  <c r="BX107" i="28"/>
  <c r="BY107" i="28"/>
  <c r="BZ107" i="28"/>
  <c r="CA107" i="28"/>
  <c r="CB107" i="28"/>
  <c r="CC107" i="28"/>
  <c r="CD107" i="28"/>
  <c r="CE107" i="28"/>
  <c r="CF107" i="28"/>
  <c r="CG107" i="28"/>
  <c r="CH107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H108" i="28"/>
  <c r="AI108" i="28"/>
  <c r="AJ108" i="28"/>
  <c r="AK108" i="28"/>
  <c r="AL108" i="28"/>
  <c r="AM108" i="28"/>
  <c r="AO108" i="28"/>
  <c r="AP108" i="28"/>
  <c r="AQ108" i="28"/>
  <c r="AR108" i="28"/>
  <c r="AS108" i="28"/>
  <c r="AT108" i="28"/>
  <c r="AU108" i="28"/>
  <c r="AV108" i="28"/>
  <c r="AW108" i="28"/>
  <c r="AX108" i="28"/>
  <c r="AY108" i="28"/>
  <c r="AZ108" i="28"/>
  <c r="BA108" i="28"/>
  <c r="BB108" i="28"/>
  <c r="BC108" i="28"/>
  <c r="BD108" i="28"/>
  <c r="BE108" i="28"/>
  <c r="BF108" i="28"/>
  <c r="BG108" i="28"/>
  <c r="BH108" i="28"/>
  <c r="BI108" i="28"/>
  <c r="BJ108" i="28"/>
  <c r="BK108" i="28"/>
  <c r="BL108" i="28"/>
  <c r="BM108" i="28"/>
  <c r="BN108" i="28"/>
  <c r="BO108" i="28"/>
  <c r="BP108" i="28"/>
  <c r="BQ108" i="28"/>
  <c r="BR108" i="28"/>
  <c r="BS108" i="28"/>
  <c r="BT108" i="28"/>
  <c r="BU108" i="28"/>
  <c r="BV108" i="28"/>
  <c r="BW108" i="28"/>
  <c r="BX108" i="28"/>
  <c r="BY108" i="28"/>
  <c r="BZ108" i="28"/>
  <c r="CA108" i="28"/>
  <c r="CB108" i="28"/>
  <c r="CC108" i="28"/>
  <c r="CD108" i="28"/>
  <c r="CE108" i="28"/>
  <c r="CF108" i="28"/>
  <c r="CG108" i="28"/>
  <c r="CH108" i="28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K97" i="28"/>
  <c r="AL97" i="28"/>
  <c r="AM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C97" i="28"/>
  <c r="BD97" i="28"/>
  <c r="BE97" i="28"/>
  <c r="BF97" i="28"/>
  <c r="BG97" i="28"/>
  <c r="BH97" i="28"/>
  <c r="BI97" i="28"/>
  <c r="BJ97" i="28"/>
  <c r="BK97" i="28"/>
  <c r="BL97" i="28"/>
  <c r="BM97" i="28"/>
  <c r="BN97" i="28"/>
  <c r="BO97" i="28"/>
  <c r="BP97" i="28"/>
  <c r="BQ97" i="28"/>
  <c r="BR97" i="28"/>
  <c r="BS97" i="28"/>
  <c r="BT97" i="28"/>
  <c r="BU97" i="28"/>
  <c r="BV97" i="28"/>
  <c r="BW97" i="28"/>
  <c r="BX97" i="28"/>
  <c r="BY97" i="28"/>
  <c r="BZ97" i="28"/>
  <c r="CA97" i="28"/>
  <c r="CB97" i="28"/>
  <c r="CC97" i="28"/>
  <c r="CD97" i="28"/>
  <c r="CE97" i="28"/>
  <c r="CF97" i="28"/>
  <c r="CG97" i="28"/>
  <c r="CH97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K98" i="28"/>
  <c r="AL98" i="28"/>
  <c r="AM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C98" i="28"/>
  <c r="BD98" i="28"/>
  <c r="BE98" i="28"/>
  <c r="BF98" i="28"/>
  <c r="BG98" i="28"/>
  <c r="BH98" i="28"/>
  <c r="BI98" i="28"/>
  <c r="BJ98" i="28"/>
  <c r="BK98" i="28"/>
  <c r="BL98" i="28"/>
  <c r="BM98" i="28"/>
  <c r="BN98" i="28"/>
  <c r="BO98" i="28"/>
  <c r="BP98" i="28"/>
  <c r="BQ98" i="28"/>
  <c r="BR98" i="28"/>
  <c r="BS98" i="28"/>
  <c r="BT98" i="28"/>
  <c r="BU98" i="28"/>
  <c r="BV98" i="28"/>
  <c r="BW98" i="28"/>
  <c r="BX98" i="28"/>
  <c r="BY98" i="28"/>
  <c r="BZ98" i="28"/>
  <c r="CA98" i="28"/>
  <c r="CB98" i="28"/>
  <c r="CC98" i="28"/>
  <c r="CD98" i="28"/>
  <c r="CE98" i="28"/>
  <c r="CF98" i="28"/>
  <c r="CG98" i="28"/>
  <c r="CH98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K99" i="28"/>
  <c r="AL99" i="28"/>
  <c r="AM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C99" i="28"/>
  <c r="BD99" i="28"/>
  <c r="BE99" i="28"/>
  <c r="BF99" i="28"/>
  <c r="BG99" i="28"/>
  <c r="BH99" i="28"/>
  <c r="BI99" i="28"/>
  <c r="BJ99" i="28"/>
  <c r="BK99" i="28"/>
  <c r="BL99" i="28"/>
  <c r="BM99" i="28"/>
  <c r="BN99" i="28"/>
  <c r="BO99" i="28"/>
  <c r="BP99" i="28"/>
  <c r="BQ99" i="28"/>
  <c r="BR99" i="28"/>
  <c r="BS99" i="28"/>
  <c r="BT99" i="28"/>
  <c r="BU99" i="28"/>
  <c r="BV99" i="28"/>
  <c r="BW99" i="28"/>
  <c r="BX99" i="28"/>
  <c r="BY99" i="28"/>
  <c r="BZ99" i="28"/>
  <c r="CA99" i="28"/>
  <c r="CB99" i="28"/>
  <c r="CC99" i="28"/>
  <c r="CD99" i="28"/>
  <c r="CE99" i="28"/>
  <c r="CF99" i="28"/>
  <c r="CG99" i="28"/>
  <c r="CH99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K100" i="28"/>
  <c r="AL100" i="28"/>
  <c r="AM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C100" i="28"/>
  <c r="BD100" i="28"/>
  <c r="BE100" i="28"/>
  <c r="BF100" i="28"/>
  <c r="BG100" i="28"/>
  <c r="BH100" i="28"/>
  <c r="BI100" i="28"/>
  <c r="BJ100" i="28"/>
  <c r="BK100" i="28"/>
  <c r="BL100" i="28"/>
  <c r="BM100" i="28"/>
  <c r="BN100" i="28"/>
  <c r="BO100" i="28"/>
  <c r="BP100" i="28"/>
  <c r="BQ100" i="28"/>
  <c r="BR100" i="28"/>
  <c r="BS100" i="28"/>
  <c r="BT100" i="28"/>
  <c r="BU100" i="28"/>
  <c r="BV100" i="28"/>
  <c r="BW100" i="28"/>
  <c r="BX100" i="28"/>
  <c r="BY100" i="28"/>
  <c r="BZ100" i="28"/>
  <c r="CA100" i="28"/>
  <c r="CB100" i="28"/>
  <c r="CC100" i="28"/>
  <c r="CD100" i="28"/>
  <c r="CE100" i="28"/>
  <c r="CF100" i="28"/>
  <c r="CG100" i="28"/>
  <c r="CH100" i="28"/>
  <c r="W88" i="28"/>
  <c r="X88" i="28"/>
  <c r="Y88" i="28"/>
  <c r="Z88" i="28"/>
  <c r="AA88" i="28"/>
  <c r="AB88" i="28"/>
  <c r="AC88" i="28"/>
  <c r="AD88" i="28"/>
  <c r="AE88" i="28"/>
  <c r="AF88" i="28"/>
  <c r="AG88" i="28"/>
  <c r="AH88" i="28"/>
  <c r="AI88" i="28"/>
  <c r="AJ88" i="28"/>
  <c r="AK88" i="28"/>
  <c r="AL88" i="28"/>
  <c r="AM88" i="28"/>
  <c r="AN88" i="28"/>
  <c r="AO88" i="28"/>
  <c r="AP88" i="28"/>
  <c r="AQ88" i="28"/>
  <c r="AR88" i="28"/>
  <c r="AS88" i="28"/>
  <c r="AT88" i="28"/>
  <c r="AU88" i="28"/>
  <c r="AV88" i="28"/>
  <c r="AW88" i="28"/>
  <c r="AX88" i="28"/>
  <c r="AY88" i="28"/>
  <c r="AZ88" i="28"/>
  <c r="BA88" i="28"/>
  <c r="BB88" i="28"/>
  <c r="BC88" i="28"/>
  <c r="BD88" i="28"/>
  <c r="BE88" i="28"/>
  <c r="BF88" i="28"/>
  <c r="BG88" i="28"/>
  <c r="BH88" i="28"/>
  <c r="BI88" i="28"/>
  <c r="BJ88" i="28"/>
  <c r="BK88" i="28"/>
  <c r="BL88" i="28"/>
  <c r="BM88" i="28"/>
  <c r="BN88" i="28"/>
  <c r="BO88" i="28"/>
  <c r="BP88" i="28"/>
  <c r="BQ88" i="28"/>
  <c r="BR88" i="28"/>
  <c r="BS88" i="28"/>
  <c r="BT88" i="28"/>
  <c r="BU88" i="28"/>
  <c r="BV88" i="28"/>
  <c r="BW88" i="28"/>
  <c r="BX88" i="28"/>
  <c r="BY88" i="28"/>
  <c r="BZ88" i="28"/>
  <c r="CA88" i="28"/>
  <c r="CB88" i="28"/>
  <c r="CC88" i="28"/>
  <c r="CD88" i="28"/>
  <c r="CE88" i="28"/>
  <c r="CF88" i="28"/>
  <c r="CG88" i="28"/>
  <c r="CH88" i="28"/>
  <c r="W89" i="28"/>
  <c r="X89" i="28"/>
  <c r="Y89" i="28"/>
  <c r="Z89" i="28"/>
  <c r="AA89" i="28"/>
  <c r="AB89" i="28"/>
  <c r="AC89" i="28"/>
  <c r="AD89" i="28"/>
  <c r="AE89" i="28"/>
  <c r="AF89" i="28"/>
  <c r="AG89" i="28"/>
  <c r="AH89" i="28"/>
  <c r="AI89" i="28"/>
  <c r="AJ89" i="28"/>
  <c r="AK89" i="28"/>
  <c r="AL89" i="28"/>
  <c r="AM89" i="28"/>
  <c r="AN89" i="28"/>
  <c r="AO89" i="28"/>
  <c r="AP89" i="28"/>
  <c r="AQ89" i="28"/>
  <c r="AR89" i="28"/>
  <c r="AS89" i="28"/>
  <c r="AT89" i="28"/>
  <c r="AU89" i="28"/>
  <c r="AV89" i="28"/>
  <c r="AW89" i="28"/>
  <c r="AX89" i="28"/>
  <c r="AY89" i="28"/>
  <c r="AZ89" i="28"/>
  <c r="BA89" i="28"/>
  <c r="BB89" i="28"/>
  <c r="BC89" i="28"/>
  <c r="BD89" i="28"/>
  <c r="BE89" i="28"/>
  <c r="BF89" i="28"/>
  <c r="BG89" i="28"/>
  <c r="BH89" i="28"/>
  <c r="BI89" i="28"/>
  <c r="BJ89" i="28"/>
  <c r="BK89" i="28"/>
  <c r="BL89" i="28"/>
  <c r="BM89" i="28"/>
  <c r="BN89" i="28"/>
  <c r="BO89" i="28"/>
  <c r="BP89" i="28"/>
  <c r="BQ89" i="28"/>
  <c r="BR89" i="28"/>
  <c r="BS89" i="28"/>
  <c r="BT89" i="28"/>
  <c r="BU89" i="28"/>
  <c r="BV89" i="28"/>
  <c r="BW89" i="28"/>
  <c r="BX89" i="28"/>
  <c r="BY89" i="28"/>
  <c r="BZ89" i="28"/>
  <c r="CA89" i="28"/>
  <c r="CB89" i="28"/>
  <c r="CC89" i="28"/>
  <c r="CD89" i="28"/>
  <c r="CE89" i="28"/>
  <c r="CF89" i="28"/>
  <c r="CG89" i="28"/>
  <c r="CH89" i="28"/>
  <c r="W90" i="28"/>
  <c r="X90" i="28"/>
  <c r="Y90" i="28"/>
  <c r="Z90" i="28"/>
  <c r="AA90" i="28"/>
  <c r="AB90" i="28"/>
  <c r="AC90" i="28"/>
  <c r="AD90" i="28"/>
  <c r="AE90" i="28"/>
  <c r="AF90" i="28"/>
  <c r="AG90" i="28"/>
  <c r="AH90" i="28"/>
  <c r="AI90" i="28"/>
  <c r="AJ90" i="28"/>
  <c r="AK90" i="28"/>
  <c r="AL90" i="28"/>
  <c r="AM90" i="28"/>
  <c r="AN90" i="28"/>
  <c r="AO90" i="28"/>
  <c r="AP90" i="28"/>
  <c r="AQ90" i="28"/>
  <c r="AR90" i="28"/>
  <c r="AS90" i="28"/>
  <c r="AT90" i="28"/>
  <c r="AU90" i="28"/>
  <c r="AV90" i="28"/>
  <c r="AW90" i="28"/>
  <c r="AX90" i="28"/>
  <c r="AY90" i="28"/>
  <c r="AZ90" i="28"/>
  <c r="BA90" i="28"/>
  <c r="BB90" i="28"/>
  <c r="BC90" i="28"/>
  <c r="BD90" i="28"/>
  <c r="BE90" i="28"/>
  <c r="BF90" i="28"/>
  <c r="BG90" i="28"/>
  <c r="BH90" i="28"/>
  <c r="BI90" i="28"/>
  <c r="BJ90" i="28"/>
  <c r="BK90" i="28"/>
  <c r="BL90" i="28"/>
  <c r="BM90" i="28"/>
  <c r="BN90" i="28"/>
  <c r="BO90" i="28"/>
  <c r="BP90" i="28"/>
  <c r="BQ90" i="28"/>
  <c r="BR90" i="28"/>
  <c r="BS90" i="28"/>
  <c r="BT90" i="28"/>
  <c r="BU90" i="28"/>
  <c r="BV90" i="28"/>
  <c r="BW90" i="28"/>
  <c r="BX90" i="28"/>
  <c r="BY90" i="28"/>
  <c r="BZ90" i="28"/>
  <c r="CA90" i="28"/>
  <c r="CB90" i="28"/>
  <c r="CC90" i="28"/>
  <c r="CD90" i="28"/>
  <c r="CE90" i="28"/>
  <c r="CF90" i="28"/>
  <c r="CG90" i="28"/>
  <c r="CH90" i="28"/>
  <c r="W91" i="28"/>
  <c r="X91" i="28"/>
  <c r="Y91" i="28"/>
  <c r="Z91" i="28"/>
  <c r="AA91" i="28"/>
  <c r="AB91" i="28"/>
  <c r="AC91" i="28"/>
  <c r="AD91" i="28"/>
  <c r="AE91" i="28"/>
  <c r="AF91" i="28"/>
  <c r="AG91" i="28"/>
  <c r="AH91" i="28"/>
  <c r="AI91" i="28"/>
  <c r="AJ91" i="28"/>
  <c r="AK91" i="28"/>
  <c r="AL91" i="28"/>
  <c r="AM91" i="28"/>
  <c r="AN91" i="28"/>
  <c r="AO91" i="28"/>
  <c r="AP91" i="28"/>
  <c r="AQ91" i="28"/>
  <c r="AR91" i="28"/>
  <c r="AS91" i="28"/>
  <c r="AT91" i="28"/>
  <c r="AU91" i="28"/>
  <c r="AV91" i="28"/>
  <c r="AW91" i="28"/>
  <c r="AX91" i="28"/>
  <c r="AY91" i="28"/>
  <c r="AZ91" i="28"/>
  <c r="BA91" i="28"/>
  <c r="BB91" i="28"/>
  <c r="BC91" i="28"/>
  <c r="BD91" i="28"/>
  <c r="BE91" i="28"/>
  <c r="BF91" i="28"/>
  <c r="BG91" i="28"/>
  <c r="BH91" i="28"/>
  <c r="BI91" i="28"/>
  <c r="BJ91" i="28"/>
  <c r="BK91" i="28"/>
  <c r="BL91" i="28"/>
  <c r="BM91" i="28"/>
  <c r="BN91" i="28"/>
  <c r="BO91" i="28"/>
  <c r="BP91" i="28"/>
  <c r="BQ91" i="28"/>
  <c r="BR91" i="28"/>
  <c r="BS91" i="28"/>
  <c r="BT91" i="28"/>
  <c r="BU91" i="28"/>
  <c r="BV91" i="28"/>
  <c r="BW91" i="28"/>
  <c r="BX91" i="28"/>
  <c r="BY91" i="28"/>
  <c r="BZ91" i="28"/>
  <c r="CA91" i="28"/>
  <c r="CB91" i="28"/>
  <c r="CC91" i="28"/>
  <c r="CD91" i="28"/>
  <c r="CE91" i="28"/>
  <c r="CF91" i="28"/>
  <c r="CG91" i="28"/>
  <c r="CH91" i="28"/>
  <c r="W92" i="28"/>
  <c r="X92" i="28"/>
  <c r="Y92" i="28"/>
  <c r="Z92" i="28"/>
  <c r="AA92" i="28"/>
  <c r="AB92" i="28"/>
  <c r="AC92" i="28"/>
  <c r="AD92" i="28"/>
  <c r="AE92" i="28"/>
  <c r="AF92" i="28"/>
  <c r="AG92" i="28"/>
  <c r="AH92" i="28"/>
  <c r="AI92" i="28"/>
  <c r="AJ92" i="28"/>
  <c r="AK92" i="28"/>
  <c r="AL92" i="28"/>
  <c r="AM92" i="28"/>
  <c r="AN92" i="28"/>
  <c r="AO92" i="28"/>
  <c r="AP92" i="28"/>
  <c r="AQ92" i="28"/>
  <c r="AR92" i="28"/>
  <c r="AS92" i="28"/>
  <c r="AT92" i="28"/>
  <c r="AU92" i="28"/>
  <c r="AV92" i="28"/>
  <c r="AW92" i="28"/>
  <c r="AX92" i="28"/>
  <c r="AY92" i="28"/>
  <c r="AZ92" i="28"/>
  <c r="BA92" i="28"/>
  <c r="BB92" i="28"/>
  <c r="BC92" i="28"/>
  <c r="BD92" i="28"/>
  <c r="BE92" i="28"/>
  <c r="BF92" i="28"/>
  <c r="BG92" i="28"/>
  <c r="BH92" i="28"/>
  <c r="BI92" i="28"/>
  <c r="BJ92" i="28"/>
  <c r="BK92" i="28"/>
  <c r="BL92" i="28"/>
  <c r="BM92" i="28"/>
  <c r="BN92" i="28"/>
  <c r="BO92" i="28"/>
  <c r="BP92" i="28"/>
  <c r="BQ92" i="28"/>
  <c r="BR92" i="28"/>
  <c r="BS92" i="28"/>
  <c r="BT92" i="28"/>
  <c r="BU92" i="28"/>
  <c r="BV92" i="28"/>
  <c r="BW92" i="28"/>
  <c r="BX92" i="28"/>
  <c r="BY92" i="28"/>
  <c r="BZ92" i="28"/>
  <c r="CA92" i="28"/>
  <c r="CB92" i="28"/>
  <c r="CC92" i="28"/>
  <c r="CD92" i="28"/>
  <c r="CE92" i="28"/>
  <c r="CF92" i="28"/>
  <c r="CG92" i="28"/>
  <c r="CH92" i="28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CU53" i="28"/>
  <c r="CU52" i="28"/>
  <c r="CU51" i="28"/>
  <c r="CU54" i="28" s="1"/>
  <c r="AD5" i="47" s="1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CT53" i="28"/>
  <c r="CS53" i="28"/>
  <c r="CR53" i="28"/>
  <c r="CQ53" i="28"/>
  <c r="CP53" i="28"/>
  <c r="CP54" i="28" s="1"/>
  <c r="CO53" i="28"/>
  <c r="CN53" i="28"/>
  <c r="CM53" i="28"/>
  <c r="CL53" i="28"/>
  <c r="CK53" i="28"/>
  <c r="CJ53" i="28"/>
  <c r="CT52" i="28"/>
  <c r="CS52" i="28"/>
  <c r="CR52" i="28"/>
  <c r="CQ52" i="28"/>
  <c r="CP52" i="28"/>
  <c r="CO52" i="28"/>
  <c r="CN52" i="28"/>
  <c r="CM52" i="28"/>
  <c r="CL52" i="28"/>
  <c r="CK52" i="28"/>
  <c r="CK54" i="28" s="1"/>
  <c r="CJ52" i="28"/>
  <c r="CJ54" i="28" s="1"/>
  <c r="CT51" i="28"/>
  <c r="CS51" i="28"/>
  <c r="CR51" i="28"/>
  <c r="CQ51" i="28"/>
  <c r="CP51" i="28"/>
  <c r="CO51" i="28"/>
  <c r="CN51" i="28"/>
  <c r="CM51" i="28"/>
  <c r="CM54" i="28" s="1"/>
  <c r="CL51" i="28"/>
  <c r="CK51" i="28"/>
  <c r="CJ51" i="28"/>
  <c r="CH89" i="43"/>
  <c r="CG89" i="43"/>
  <c r="CF89" i="43"/>
  <c r="CE89" i="43"/>
  <c r="CD89" i="43"/>
  <c r="CC89" i="43"/>
  <c r="CB89" i="43"/>
  <c r="CA89" i="43"/>
  <c r="BZ89" i="43"/>
  <c r="BY89" i="43"/>
  <c r="BX89" i="43"/>
  <c r="BW89" i="43"/>
  <c r="BV89" i="43"/>
  <c r="BU89" i="43"/>
  <c r="BT89" i="43"/>
  <c r="BS89" i="43"/>
  <c r="BR89" i="43"/>
  <c r="BQ89" i="43"/>
  <c r="BP89" i="43"/>
  <c r="BO89" i="43"/>
  <c r="BN89" i="43"/>
  <c r="BM89" i="43"/>
  <c r="BL89" i="43"/>
  <c r="BK89" i="43"/>
  <c r="BJ89" i="43"/>
  <c r="BI89" i="43"/>
  <c r="BH89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CH76" i="43"/>
  <c r="CG76" i="43"/>
  <c r="CF76" i="43"/>
  <c r="CE76" i="43"/>
  <c r="CD76" i="43"/>
  <c r="CC76" i="43"/>
  <c r="CB76" i="43"/>
  <c r="CA76" i="43"/>
  <c r="BZ76" i="43"/>
  <c r="BY76" i="43"/>
  <c r="BX76" i="43"/>
  <c r="BW76" i="43"/>
  <c r="BV76" i="43"/>
  <c r="BU76" i="43"/>
  <c r="BT76" i="43"/>
  <c r="BS76" i="43"/>
  <c r="BR76" i="43"/>
  <c r="BQ76" i="43"/>
  <c r="BP76" i="43"/>
  <c r="BO76" i="43"/>
  <c r="BN76" i="43"/>
  <c r="BM76" i="43"/>
  <c r="BL76" i="43"/>
  <c r="BK76" i="43"/>
  <c r="BJ76" i="43"/>
  <c r="BI76" i="43"/>
  <c r="BH76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CH58" i="43"/>
  <c r="CG58" i="43"/>
  <c r="CF58" i="43"/>
  <c r="CE58" i="43"/>
  <c r="CD58" i="43"/>
  <c r="CC58" i="43"/>
  <c r="CB58" i="43"/>
  <c r="CA58" i="43"/>
  <c r="BZ58" i="43"/>
  <c r="BY58" i="43"/>
  <c r="BX58" i="43"/>
  <c r="BW58" i="43"/>
  <c r="BV58" i="43"/>
  <c r="BU58" i="43"/>
  <c r="BT58" i="43"/>
  <c r="BS58" i="43"/>
  <c r="BR58" i="43"/>
  <c r="BQ58" i="43"/>
  <c r="BP58" i="43"/>
  <c r="BO58" i="43"/>
  <c r="BN58" i="43"/>
  <c r="BM58" i="43"/>
  <c r="BL58" i="43"/>
  <c r="BK58" i="43"/>
  <c r="BJ58" i="43"/>
  <c r="BI58" i="43"/>
  <c r="BH58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CH40" i="43"/>
  <c r="CG40" i="43"/>
  <c r="CF40" i="43"/>
  <c r="CE40" i="43"/>
  <c r="CD40" i="43"/>
  <c r="CC40" i="43"/>
  <c r="CB40" i="43"/>
  <c r="CA40" i="43"/>
  <c r="BZ40" i="43"/>
  <c r="BY40" i="43"/>
  <c r="BX40" i="43"/>
  <c r="BW40" i="43"/>
  <c r="BV40" i="43"/>
  <c r="BU40" i="43"/>
  <c r="BT40" i="43"/>
  <c r="BS40" i="43"/>
  <c r="BR40" i="43"/>
  <c r="BQ40" i="43"/>
  <c r="BP40" i="43"/>
  <c r="BO40" i="43"/>
  <c r="BN40" i="43"/>
  <c r="BM40" i="43"/>
  <c r="BL40" i="43"/>
  <c r="BK40" i="43"/>
  <c r="BJ40" i="43"/>
  <c r="BI40" i="43"/>
  <c r="BH40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CH22" i="43"/>
  <c r="CG22" i="43"/>
  <c r="CF22" i="43"/>
  <c r="CE22" i="43"/>
  <c r="CD22" i="43"/>
  <c r="CC22" i="43"/>
  <c r="CB22" i="43"/>
  <c r="CA22" i="43"/>
  <c r="BZ22" i="43"/>
  <c r="BY22" i="43"/>
  <c r="BX22" i="43"/>
  <c r="BW22" i="43"/>
  <c r="BV22" i="43"/>
  <c r="BU22" i="43"/>
  <c r="BT22" i="43"/>
  <c r="BS22" i="43"/>
  <c r="BR22" i="43"/>
  <c r="BQ22" i="43"/>
  <c r="BP22" i="43"/>
  <c r="BO22" i="43"/>
  <c r="BN22" i="43"/>
  <c r="BM22" i="43"/>
  <c r="BL22" i="43"/>
  <c r="BK22" i="43"/>
  <c r="BJ22" i="43"/>
  <c r="BI22" i="43"/>
  <c r="BH22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CH188" i="36"/>
  <c r="CG188" i="36"/>
  <c r="CF188" i="36"/>
  <c r="CE188" i="36"/>
  <c r="CD188" i="36"/>
  <c r="CC188" i="36"/>
  <c r="CB188" i="36"/>
  <c r="CA188" i="36"/>
  <c r="BZ188" i="36"/>
  <c r="BY188" i="36"/>
  <c r="BX188" i="36"/>
  <c r="BW188" i="36"/>
  <c r="BV188" i="36"/>
  <c r="BU188" i="36"/>
  <c r="BT188" i="36"/>
  <c r="BS188" i="36"/>
  <c r="BR188" i="36"/>
  <c r="BQ188" i="36"/>
  <c r="BP188" i="36"/>
  <c r="BO188" i="36"/>
  <c r="BN188" i="36"/>
  <c r="BM188" i="36"/>
  <c r="BL188" i="36"/>
  <c r="BK188" i="36"/>
  <c r="BJ188" i="36"/>
  <c r="BI188" i="36"/>
  <c r="BH188" i="36"/>
  <c r="BG188" i="36"/>
  <c r="BF188" i="36"/>
  <c r="BE188" i="36"/>
  <c r="BD188" i="36"/>
  <c r="BC188" i="36"/>
  <c r="BB188" i="36"/>
  <c r="BA188" i="36"/>
  <c r="AZ188" i="36"/>
  <c r="AY188" i="36"/>
  <c r="AX188" i="36"/>
  <c r="AW188" i="36"/>
  <c r="AV188" i="36"/>
  <c r="AU188" i="36"/>
  <c r="AT188" i="36"/>
  <c r="AS188" i="36"/>
  <c r="AR188" i="36"/>
  <c r="AQ188" i="36"/>
  <c r="AP188" i="36"/>
  <c r="AO188" i="36"/>
  <c r="AN188" i="36"/>
  <c r="AM188" i="36"/>
  <c r="AL188" i="36"/>
  <c r="AK188" i="36"/>
  <c r="AJ188" i="36"/>
  <c r="AI188" i="36"/>
  <c r="AH188" i="36"/>
  <c r="AG188" i="36"/>
  <c r="AF188" i="36"/>
  <c r="AE188" i="36"/>
  <c r="AD188" i="36"/>
  <c r="AC188" i="36"/>
  <c r="AB188" i="36"/>
  <c r="AA188" i="36"/>
  <c r="Z188" i="36"/>
  <c r="Y188" i="36"/>
  <c r="X188" i="36"/>
  <c r="W188" i="36"/>
  <c r="V188" i="36"/>
  <c r="U188" i="36"/>
  <c r="T188" i="36"/>
  <c r="S188" i="36"/>
  <c r="R188" i="36"/>
  <c r="Q188" i="36"/>
  <c r="P188" i="36"/>
  <c r="O188" i="36"/>
  <c r="N188" i="36"/>
  <c r="M188" i="36"/>
  <c r="L188" i="36"/>
  <c r="K188" i="36"/>
  <c r="J188" i="36"/>
  <c r="I188" i="36"/>
  <c r="H188" i="36"/>
  <c r="G188" i="36"/>
  <c r="F188" i="36"/>
  <c r="E188" i="36"/>
  <c r="D188" i="36"/>
  <c r="C188" i="36"/>
  <c r="CH181" i="36"/>
  <c r="CG181" i="36"/>
  <c r="CF181" i="36"/>
  <c r="CE181" i="36"/>
  <c r="CD181" i="36"/>
  <c r="CC181" i="36"/>
  <c r="CB181" i="36"/>
  <c r="CA181" i="36"/>
  <c r="BZ181" i="36"/>
  <c r="BY181" i="36"/>
  <c r="BX181" i="36"/>
  <c r="BW181" i="36"/>
  <c r="BV181" i="36"/>
  <c r="BU181" i="36"/>
  <c r="BT181" i="36"/>
  <c r="BS181" i="36"/>
  <c r="BR181" i="36"/>
  <c r="BQ181" i="36"/>
  <c r="BP181" i="36"/>
  <c r="BO181" i="36"/>
  <c r="BN181" i="36"/>
  <c r="BM181" i="36"/>
  <c r="BL181" i="36"/>
  <c r="BK181" i="36"/>
  <c r="BJ181" i="36"/>
  <c r="BI181" i="36"/>
  <c r="BH181" i="36"/>
  <c r="BG181" i="36"/>
  <c r="BF181" i="36"/>
  <c r="BE181" i="36"/>
  <c r="BD181" i="36"/>
  <c r="BC181" i="36"/>
  <c r="BB181" i="36"/>
  <c r="BA181" i="36"/>
  <c r="AZ181" i="36"/>
  <c r="AY181" i="36"/>
  <c r="AX181" i="36"/>
  <c r="AW181" i="36"/>
  <c r="AV181" i="36"/>
  <c r="AU181" i="36"/>
  <c r="AT181" i="36"/>
  <c r="AS181" i="36"/>
  <c r="AR181" i="36"/>
  <c r="AQ181" i="36"/>
  <c r="AP181" i="36"/>
  <c r="AO181" i="36"/>
  <c r="AN181" i="36"/>
  <c r="AM181" i="36"/>
  <c r="AL181" i="36"/>
  <c r="AK181" i="36"/>
  <c r="AJ181" i="36"/>
  <c r="AI181" i="36"/>
  <c r="AH181" i="36"/>
  <c r="AG181" i="36"/>
  <c r="AF181" i="36"/>
  <c r="AE181" i="36"/>
  <c r="AD181" i="36"/>
  <c r="AC181" i="36"/>
  <c r="AB181" i="36"/>
  <c r="AA181" i="36"/>
  <c r="Z181" i="36"/>
  <c r="Y181" i="36"/>
  <c r="X181" i="36"/>
  <c r="W181" i="36"/>
  <c r="V181" i="36"/>
  <c r="U181" i="36"/>
  <c r="T181" i="36"/>
  <c r="S181" i="36"/>
  <c r="R181" i="36"/>
  <c r="Q181" i="36"/>
  <c r="P181" i="36"/>
  <c r="O181" i="36"/>
  <c r="N181" i="36"/>
  <c r="M181" i="36"/>
  <c r="L181" i="36"/>
  <c r="K181" i="36"/>
  <c r="J181" i="36"/>
  <c r="I181" i="36"/>
  <c r="H181" i="36"/>
  <c r="G181" i="36"/>
  <c r="F181" i="36"/>
  <c r="E181" i="36"/>
  <c r="D181" i="36"/>
  <c r="C181" i="36"/>
  <c r="CH161" i="36"/>
  <c r="CG161" i="36"/>
  <c r="CF161" i="36"/>
  <c r="CE161" i="36"/>
  <c r="CD161" i="36"/>
  <c r="CC161" i="36"/>
  <c r="CB161" i="36"/>
  <c r="CA161" i="36"/>
  <c r="BZ161" i="36"/>
  <c r="BY161" i="36"/>
  <c r="BX161" i="36"/>
  <c r="BW161" i="36"/>
  <c r="BV161" i="36"/>
  <c r="BU161" i="36"/>
  <c r="BT161" i="36"/>
  <c r="BS161" i="36"/>
  <c r="BR161" i="36"/>
  <c r="BQ161" i="36"/>
  <c r="BP161" i="36"/>
  <c r="BO161" i="36"/>
  <c r="BN161" i="36"/>
  <c r="BM161" i="36"/>
  <c r="BL161" i="36"/>
  <c r="BK161" i="36"/>
  <c r="BJ161" i="36"/>
  <c r="BI161" i="36"/>
  <c r="BH161" i="36"/>
  <c r="BG161" i="36"/>
  <c r="BF161" i="36"/>
  <c r="BE161" i="36"/>
  <c r="BD161" i="36"/>
  <c r="BC161" i="36"/>
  <c r="BB161" i="36"/>
  <c r="BA161" i="36"/>
  <c r="AZ161" i="36"/>
  <c r="AY161" i="36"/>
  <c r="AX161" i="36"/>
  <c r="AW161" i="36"/>
  <c r="AV161" i="36"/>
  <c r="AU161" i="36"/>
  <c r="AT161" i="36"/>
  <c r="AS161" i="36"/>
  <c r="AR161" i="36"/>
  <c r="AQ161" i="36"/>
  <c r="AP161" i="36"/>
  <c r="AO161" i="36"/>
  <c r="AN161" i="36"/>
  <c r="AM161" i="36"/>
  <c r="AL161" i="36"/>
  <c r="AK161" i="36"/>
  <c r="AJ161" i="36"/>
  <c r="AI161" i="36"/>
  <c r="AH161" i="36"/>
  <c r="AG161" i="36"/>
  <c r="AF161" i="36"/>
  <c r="AE161" i="36"/>
  <c r="AD161" i="36"/>
  <c r="AC161" i="36"/>
  <c r="AB161" i="36"/>
  <c r="AA161" i="36"/>
  <c r="Z161" i="36"/>
  <c r="Y161" i="36"/>
  <c r="X161" i="36"/>
  <c r="W161" i="36"/>
  <c r="V161" i="36"/>
  <c r="U161" i="36"/>
  <c r="T161" i="36"/>
  <c r="S161" i="36"/>
  <c r="R161" i="36"/>
  <c r="Q161" i="36"/>
  <c r="P161" i="36"/>
  <c r="O161" i="36"/>
  <c r="N161" i="36"/>
  <c r="M161" i="36"/>
  <c r="L161" i="36"/>
  <c r="K161" i="36"/>
  <c r="J161" i="36"/>
  <c r="I161" i="36"/>
  <c r="H161" i="36"/>
  <c r="G161" i="36"/>
  <c r="F161" i="36"/>
  <c r="E161" i="36"/>
  <c r="D161" i="36"/>
  <c r="C161" i="36"/>
  <c r="CH142" i="36"/>
  <c r="CG142" i="36"/>
  <c r="CF142" i="36"/>
  <c r="CE142" i="36"/>
  <c r="CD142" i="36"/>
  <c r="CC142" i="36"/>
  <c r="CB142" i="36"/>
  <c r="CA142" i="36"/>
  <c r="BZ142" i="36"/>
  <c r="BY142" i="36"/>
  <c r="BX142" i="36"/>
  <c r="BW142" i="36"/>
  <c r="BV142" i="36"/>
  <c r="BU142" i="36"/>
  <c r="BT142" i="36"/>
  <c r="BS142" i="36"/>
  <c r="BR142" i="36"/>
  <c r="BQ142" i="36"/>
  <c r="BP142" i="36"/>
  <c r="BO142" i="36"/>
  <c r="BN142" i="36"/>
  <c r="BM142" i="36"/>
  <c r="BL142" i="36"/>
  <c r="BK142" i="36"/>
  <c r="BJ142" i="36"/>
  <c r="BI142" i="36"/>
  <c r="BH142" i="36"/>
  <c r="BG142" i="36"/>
  <c r="BF142" i="36"/>
  <c r="BE142" i="36"/>
  <c r="BD142" i="36"/>
  <c r="BC142" i="36"/>
  <c r="BB142" i="36"/>
  <c r="BA142" i="36"/>
  <c r="AZ142" i="36"/>
  <c r="AY142" i="36"/>
  <c r="AX142" i="36"/>
  <c r="AW142" i="36"/>
  <c r="AV142" i="36"/>
  <c r="AU142" i="36"/>
  <c r="AT142" i="36"/>
  <c r="AS142" i="36"/>
  <c r="AR142" i="36"/>
  <c r="AQ142" i="36"/>
  <c r="AP142" i="36"/>
  <c r="AO142" i="36"/>
  <c r="AN142" i="36"/>
  <c r="AM142" i="36"/>
  <c r="AL142" i="36"/>
  <c r="AK142" i="36"/>
  <c r="AJ142" i="36"/>
  <c r="AI142" i="36"/>
  <c r="AH142" i="36"/>
  <c r="AG142" i="36"/>
  <c r="AF142" i="36"/>
  <c r="AE142" i="36"/>
  <c r="AD142" i="36"/>
  <c r="AC142" i="36"/>
  <c r="AB142" i="36"/>
  <c r="AA142" i="36"/>
  <c r="Z142" i="36"/>
  <c r="Y142" i="36"/>
  <c r="X142" i="36"/>
  <c r="W142" i="36"/>
  <c r="V142" i="36"/>
  <c r="U142" i="36"/>
  <c r="T142" i="36"/>
  <c r="S142" i="36"/>
  <c r="R142" i="36"/>
  <c r="Q142" i="36"/>
  <c r="P142" i="36"/>
  <c r="O142" i="36"/>
  <c r="N142" i="36"/>
  <c r="M142" i="36"/>
  <c r="L142" i="36"/>
  <c r="K142" i="36"/>
  <c r="J142" i="36"/>
  <c r="I142" i="36"/>
  <c r="H142" i="36"/>
  <c r="G142" i="36"/>
  <c r="F142" i="36"/>
  <c r="E142" i="36"/>
  <c r="D142" i="36"/>
  <c r="C142" i="36"/>
  <c r="CH126" i="36"/>
  <c r="CG126" i="36"/>
  <c r="CF126" i="36"/>
  <c r="CE126" i="36"/>
  <c r="CD126" i="36"/>
  <c r="CC126" i="36"/>
  <c r="CB126" i="36"/>
  <c r="CA126" i="36"/>
  <c r="BZ126" i="36"/>
  <c r="BY126" i="36"/>
  <c r="BX126" i="36"/>
  <c r="BW126" i="36"/>
  <c r="BV126" i="36"/>
  <c r="BU126" i="36"/>
  <c r="BT126" i="36"/>
  <c r="BS126" i="36"/>
  <c r="BR126" i="36"/>
  <c r="BQ126" i="36"/>
  <c r="BP126" i="36"/>
  <c r="BO126" i="36"/>
  <c r="BN126" i="36"/>
  <c r="BM126" i="36"/>
  <c r="BL126" i="36"/>
  <c r="BK126" i="36"/>
  <c r="BJ126" i="36"/>
  <c r="BI126" i="36"/>
  <c r="BH126" i="36"/>
  <c r="BG126" i="36"/>
  <c r="BF126" i="36"/>
  <c r="BE126" i="36"/>
  <c r="BD126" i="36"/>
  <c r="BC126" i="36"/>
  <c r="BB126" i="36"/>
  <c r="BA126" i="36"/>
  <c r="AZ126" i="36"/>
  <c r="AY126" i="36"/>
  <c r="AX126" i="36"/>
  <c r="AW126" i="36"/>
  <c r="AV126" i="36"/>
  <c r="AU126" i="36"/>
  <c r="AT126" i="36"/>
  <c r="AS126" i="36"/>
  <c r="AR126" i="36"/>
  <c r="AQ126" i="36"/>
  <c r="AP126" i="36"/>
  <c r="AO126" i="36"/>
  <c r="AN126" i="36"/>
  <c r="AM126" i="36"/>
  <c r="AL126" i="36"/>
  <c r="AK126" i="36"/>
  <c r="AJ126" i="36"/>
  <c r="AI126" i="36"/>
  <c r="AH126" i="36"/>
  <c r="AG126" i="36"/>
  <c r="AF126" i="36"/>
  <c r="AE126" i="36"/>
  <c r="AD126" i="36"/>
  <c r="AC126" i="36"/>
  <c r="AB126" i="36"/>
  <c r="AA126" i="36"/>
  <c r="Z126" i="36"/>
  <c r="Y126" i="36"/>
  <c r="X126" i="36"/>
  <c r="W126" i="36"/>
  <c r="V126" i="36"/>
  <c r="U126" i="36"/>
  <c r="T126" i="36"/>
  <c r="S126" i="36"/>
  <c r="R126" i="36"/>
  <c r="Q126" i="36"/>
  <c r="P126" i="36"/>
  <c r="O126" i="36"/>
  <c r="N126" i="36"/>
  <c r="M126" i="36"/>
  <c r="L126" i="36"/>
  <c r="K126" i="36"/>
  <c r="J126" i="36"/>
  <c r="I126" i="36"/>
  <c r="H126" i="36"/>
  <c r="G126" i="36"/>
  <c r="F126" i="36"/>
  <c r="E126" i="36"/>
  <c r="D126" i="36"/>
  <c r="C126" i="36"/>
  <c r="CH109" i="36"/>
  <c r="CG109" i="36"/>
  <c r="CF109" i="36"/>
  <c r="CE109" i="36"/>
  <c r="CD109" i="36"/>
  <c r="CC109" i="36"/>
  <c r="CB109" i="36"/>
  <c r="CA109" i="36"/>
  <c r="BZ109" i="36"/>
  <c r="BY109" i="36"/>
  <c r="BX109" i="36"/>
  <c r="BW109" i="36"/>
  <c r="BV109" i="36"/>
  <c r="BU109" i="36"/>
  <c r="BT109" i="36"/>
  <c r="BS109" i="36"/>
  <c r="BR109" i="36"/>
  <c r="BQ109" i="36"/>
  <c r="BP109" i="36"/>
  <c r="BO109" i="36"/>
  <c r="BN109" i="36"/>
  <c r="BM109" i="36"/>
  <c r="BL109" i="36"/>
  <c r="BK109" i="36"/>
  <c r="BJ109" i="36"/>
  <c r="BI109" i="36"/>
  <c r="BH109" i="36"/>
  <c r="BG109" i="36"/>
  <c r="BF109" i="36"/>
  <c r="BE109" i="36"/>
  <c r="BD109" i="36"/>
  <c r="BC109" i="36"/>
  <c r="BB109" i="36"/>
  <c r="BA109" i="36"/>
  <c r="AZ109" i="36"/>
  <c r="AY109" i="36"/>
  <c r="AX109" i="36"/>
  <c r="AW109" i="36"/>
  <c r="AV109" i="36"/>
  <c r="AU109" i="36"/>
  <c r="AT109" i="36"/>
  <c r="AS109" i="36"/>
  <c r="AR109" i="36"/>
  <c r="AQ109" i="36"/>
  <c r="AP109" i="36"/>
  <c r="AO109" i="36"/>
  <c r="AN109" i="36"/>
  <c r="AM109" i="36"/>
  <c r="AL109" i="36"/>
  <c r="AK109" i="36"/>
  <c r="AJ109" i="36"/>
  <c r="AI109" i="36"/>
  <c r="AH109" i="36"/>
  <c r="AG109" i="36"/>
  <c r="AF109" i="36"/>
  <c r="AE109" i="36"/>
  <c r="AD109" i="36"/>
  <c r="AC109" i="36"/>
  <c r="AB109" i="36"/>
  <c r="AA109" i="36"/>
  <c r="Z109" i="36"/>
  <c r="Y109" i="36"/>
  <c r="X109" i="36"/>
  <c r="W109" i="36"/>
  <c r="V109" i="36"/>
  <c r="U109" i="36"/>
  <c r="T109" i="36"/>
  <c r="S109" i="36"/>
  <c r="R109" i="36"/>
  <c r="Q109" i="36"/>
  <c r="P109" i="36"/>
  <c r="O109" i="36"/>
  <c r="N109" i="36"/>
  <c r="M109" i="36"/>
  <c r="L109" i="36"/>
  <c r="K109" i="36"/>
  <c r="J109" i="36"/>
  <c r="I109" i="36"/>
  <c r="H109" i="36"/>
  <c r="G109" i="36"/>
  <c r="F109" i="36"/>
  <c r="E109" i="36"/>
  <c r="D109" i="36"/>
  <c r="C109" i="36"/>
  <c r="CH92" i="36"/>
  <c r="CG92" i="36"/>
  <c r="CF92" i="36"/>
  <c r="CE92" i="36"/>
  <c r="CD92" i="36"/>
  <c r="CC92" i="36"/>
  <c r="CB92" i="36"/>
  <c r="CA92" i="36"/>
  <c r="BZ92" i="36"/>
  <c r="BY92" i="36"/>
  <c r="BX92" i="36"/>
  <c r="BW92" i="36"/>
  <c r="BV92" i="36"/>
  <c r="BU92" i="36"/>
  <c r="BT92" i="36"/>
  <c r="BS92" i="36"/>
  <c r="BR92" i="36"/>
  <c r="BQ92" i="36"/>
  <c r="BP92" i="36"/>
  <c r="BO92" i="36"/>
  <c r="BN92" i="36"/>
  <c r="BM92" i="36"/>
  <c r="BL92" i="36"/>
  <c r="BK92" i="36"/>
  <c r="BJ92" i="36"/>
  <c r="BI92" i="36"/>
  <c r="BH92" i="36"/>
  <c r="BG92" i="36"/>
  <c r="BF92" i="36"/>
  <c r="BE92" i="36"/>
  <c r="BD92" i="36"/>
  <c r="BC92" i="36"/>
  <c r="BB92" i="36"/>
  <c r="BA92" i="36"/>
  <c r="AZ92" i="36"/>
  <c r="AY92" i="36"/>
  <c r="AX92" i="36"/>
  <c r="AW92" i="36"/>
  <c r="AV92" i="36"/>
  <c r="AU92" i="36"/>
  <c r="AT92" i="36"/>
  <c r="AS92" i="36"/>
  <c r="AR92" i="36"/>
  <c r="AQ92" i="36"/>
  <c r="AP92" i="36"/>
  <c r="AO92" i="36"/>
  <c r="AN92" i="36"/>
  <c r="AM92" i="36"/>
  <c r="AL92" i="36"/>
  <c r="AK92" i="36"/>
  <c r="AJ92" i="36"/>
  <c r="AI92" i="36"/>
  <c r="AH92" i="36"/>
  <c r="AG92" i="36"/>
  <c r="AF92" i="36"/>
  <c r="AE92" i="36"/>
  <c r="AD92" i="36"/>
  <c r="AC92" i="36"/>
  <c r="AB92" i="36"/>
  <c r="AA92" i="36"/>
  <c r="Z92" i="36"/>
  <c r="Y92" i="36"/>
  <c r="X92" i="36"/>
  <c r="W92" i="36"/>
  <c r="V92" i="36"/>
  <c r="U92" i="36"/>
  <c r="T92" i="36"/>
  <c r="S92" i="36"/>
  <c r="R92" i="36"/>
  <c r="Q92" i="36"/>
  <c r="P92" i="36"/>
  <c r="O92" i="36"/>
  <c r="N92" i="36"/>
  <c r="M92" i="36"/>
  <c r="L92" i="36"/>
  <c r="K92" i="36"/>
  <c r="J92" i="36"/>
  <c r="I92" i="36"/>
  <c r="H92" i="36"/>
  <c r="G92" i="36"/>
  <c r="F92" i="36"/>
  <c r="E92" i="36"/>
  <c r="D92" i="36"/>
  <c r="C92" i="36"/>
  <c r="CH77" i="36"/>
  <c r="CG77" i="36"/>
  <c r="CF77" i="36"/>
  <c r="CE77" i="36"/>
  <c r="CD77" i="36"/>
  <c r="CC77" i="36"/>
  <c r="CB77" i="36"/>
  <c r="CA77" i="36"/>
  <c r="BZ77" i="36"/>
  <c r="BY77" i="36"/>
  <c r="BX77" i="36"/>
  <c r="BW77" i="36"/>
  <c r="BV77" i="36"/>
  <c r="BU77" i="36"/>
  <c r="BT77" i="36"/>
  <c r="BS77" i="36"/>
  <c r="BR77" i="36"/>
  <c r="BQ77" i="36"/>
  <c r="BP77" i="36"/>
  <c r="BO77" i="36"/>
  <c r="BN77" i="36"/>
  <c r="BM77" i="36"/>
  <c r="BL77" i="36"/>
  <c r="BK77" i="36"/>
  <c r="BJ77" i="36"/>
  <c r="BI77" i="36"/>
  <c r="BH77" i="36"/>
  <c r="BG77" i="36"/>
  <c r="BF77" i="36"/>
  <c r="BE77" i="36"/>
  <c r="BD77" i="36"/>
  <c r="BC77" i="36"/>
  <c r="BB77" i="36"/>
  <c r="BA77" i="36"/>
  <c r="AZ77" i="36"/>
  <c r="AY77" i="36"/>
  <c r="AX77" i="36"/>
  <c r="AW77" i="36"/>
  <c r="AV77" i="36"/>
  <c r="AU77" i="36"/>
  <c r="AT77" i="36"/>
  <c r="AS77" i="36"/>
  <c r="AR77" i="36"/>
  <c r="AQ77" i="36"/>
  <c r="AP77" i="36"/>
  <c r="AO77" i="36"/>
  <c r="AN77" i="36"/>
  <c r="AM77" i="36"/>
  <c r="AL77" i="36"/>
  <c r="AK77" i="36"/>
  <c r="AJ77" i="36"/>
  <c r="AI77" i="36"/>
  <c r="AH77" i="36"/>
  <c r="AG77" i="36"/>
  <c r="AF77" i="36"/>
  <c r="AE77" i="36"/>
  <c r="AD77" i="36"/>
  <c r="AC77" i="36"/>
  <c r="AB77" i="36"/>
  <c r="AA77" i="36"/>
  <c r="Z77" i="36"/>
  <c r="Y77" i="36"/>
  <c r="X77" i="36"/>
  <c r="W77" i="36"/>
  <c r="V77" i="36"/>
  <c r="U77" i="36"/>
  <c r="T77" i="36"/>
  <c r="S77" i="36"/>
  <c r="R77" i="36"/>
  <c r="Q77" i="36"/>
  <c r="P77" i="36"/>
  <c r="O77" i="36"/>
  <c r="N77" i="36"/>
  <c r="M77" i="36"/>
  <c r="L77" i="36"/>
  <c r="K77" i="36"/>
  <c r="J77" i="36"/>
  <c r="I77" i="36"/>
  <c r="H77" i="36"/>
  <c r="G77" i="36"/>
  <c r="F77" i="36"/>
  <c r="E77" i="36"/>
  <c r="D77" i="36"/>
  <c r="C77" i="36"/>
  <c r="CH58" i="36"/>
  <c r="CG58" i="36"/>
  <c r="CF58" i="36"/>
  <c r="CE58" i="36"/>
  <c r="CD58" i="36"/>
  <c r="CC58" i="36"/>
  <c r="CB58" i="36"/>
  <c r="CA58" i="36"/>
  <c r="BZ58" i="36"/>
  <c r="BY58" i="36"/>
  <c r="BX58" i="36"/>
  <c r="BW58" i="36"/>
  <c r="BV58" i="36"/>
  <c r="BU58" i="36"/>
  <c r="BT58" i="36"/>
  <c r="BS58" i="36"/>
  <c r="BR58" i="36"/>
  <c r="BQ58" i="36"/>
  <c r="BP58" i="36"/>
  <c r="BO58" i="36"/>
  <c r="BN58" i="36"/>
  <c r="BM58" i="36"/>
  <c r="BL58" i="36"/>
  <c r="BK58" i="36"/>
  <c r="BJ58" i="36"/>
  <c r="BI58" i="36"/>
  <c r="BH58" i="36"/>
  <c r="BG58" i="36"/>
  <c r="BF58" i="36"/>
  <c r="BE58" i="36"/>
  <c r="BD58" i="36"/>
  <c r="BC58" i="36"/>
  <c r="BB58" i="36"/>
  <c r="BA58" i="36"/>
  <c r="AZ58" i="36"/>
  <c r="AY58" i="36"/>
  <c r="AX58" i="36"/>
  <c r="AW58" i="36"/>
  <c r="AV58" i="36"/>
  <c r="AU58" i="36"/>
  <c r="AT58" i="36"/>
  <c r="AS58" i="36"/>
  <c r="AR58" i="36"/>
  <c r="AQ58" i="36"/>
  <c r="AP58" i="36"/>
  <c r="AO58" i="36"/>
  <c r="AN58" i="36"/>
  <c r="AM58" i="36"/>
  <c r="AL58" i="36"/>
  <c r="AK58" i="36"/>
  <c r="AJ58" i="36"/>
  <c r="AI58" i="36"/>
  <c r="AH58" i="36"/>
  <c r="AG58" i="36"/>
  <c r="AF58" i="36"/>
  <c r="AE58" i="36"/>
  <c r="AD58" i="36"/>
  <c r="AC58" i="36"/>
  <c r="AB58" i="36"/>
  <c r="AA58" i="36"/>
  <c r="Z58" i="36"/>
  <c r="Y58" i="36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CH40" i="36"/>
  <c r="CG40" i="36"/>
  <c r="CF40" i="36"/>
  <c r="CE40" i="36"/>
  <c r="CD40" i="36"/>
  <c r="CC40" i="36"/>
  <c r="CB40" i="36"/>
  <c r="CA40" i="36"/>
  <c r="BZ40" i="36"/>
  <c r="BY40" i="36"/>
  <c r="BX40" i="36"/>
  <c r="BW40" i="36"/>
  <c r="BV40" i="36"/>
  <c r="BU40" i="36"/>
  <c r="BT40" i="36"/>
  <c r="BS40" i="36"/>
  <c r="BR40" i="36"/>
  <c r="BQ40" i="36"/>
  <c r="BP40" i="36"/>
  <c r="BO40" i="36"/>
  <c r="BN40" i="36"/>
  <c r="BM40" i="36"/>
  <c r="BL40" i="36"/>
  <c r="BK40" i="36"/>
  <c r="BJ40" i="36"/>
  <c r="BI40" i="36"/>
  <c r="BH40" i="36"/>
  <c r="BG40" i="36"/>
  <c r="BF40" i="36"/>
  <c r="BE40" i="36"/>
  <c r="BD40" i="36"/>
  <c r="BC40" i="36"/>
  <c r="BB40" i="36"/>
  <c r="BA40" i="36"/>
  <c r="AZ40" i="36"/>
  <c r="AY40" i="36"/>
  <c r="AX40" i="36"/>
  <c r="AW40" i="36"/>
  <c r="AV40" i="36"/>
  <c r="AU40" i="36"/>
  <c r="AT40" i="36"/>
  <c r="AS40" i="36"/>
  <c r="AR40" i="36"/>
  <c r="AQ40" i="36"/>
  <c r="AP40" i="36"/>
  <c r="AO40" i="36"/>
  <c r="AN40" i="36"/>
  <c r="AM40" i="36"/>
  <c r="AL40" i="36"/>
  <c r="AK40" i="36"/>
  <c r="AJ40" i="36"/>
  <c r="AI40" i="36"/>
  <c r="AH40" i="36"/>
  <c r="AG40" i="36"/>
  <c r="AF40" i="36"/>
  <c r="AE40" i="36"/>
  <c r="AD40" i="36"/>
  <c r="AC40" i="36"/>
  <c r="AB40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CH22" i="36"/>
  <c r="CG22" i="36"/>
  <c r="CF22" i="36"/>
  <c r="CE22" i="36"/>
  <c r="CD22" i="36"/>
  <c r="CC22" i="36"/>
  <c r="CB22" i="36"/>
  <c r="CA22" i="36"/>
  <c r="BZ22" i="36"/>
  <c r="BY22" i="36"/>
  <c r="BX22" i="36"/>
  <c r="BW22" i="36"/>
  <c r="BV22" i="36"/>
  <c r="BU22" i="36"/>
  <c r="BT22" i="36"/>
  <c r="BS22" i="36"/>
  <c r="BR22" i="36"/>
  <c r="BQ22" i="36"/>
  <c r="BP22" i="36"/>
  <c r="BO22" i="36"/>
  <c r="BN22" i="36"/>
  <c r="BM22" i="36"/>
  <c r="BL22" i="36"/>
  <c r="BK22" i="36"/>
  <c r="BJ22" i="36"/>
  <c r="BI22" i="36"/>
  <c r="BH22" i="36"/>
  <c r="BG22" i="36"/>
  <c r="BF22" i="36"/>
  <c r="BE22" i="36"/>
  <c r="BD22" i="36"/>
  <c r="BC22" i="36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AP22" i="36"/>
  <c r="AO22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CH188" i="35"/>
  <c r="CG188" i="35"/>
  <c r="CF188" i="35"/>
  <c r="CE188" i="35"/>
  <c r="CD188" i="35"/>
  <c r="CC188" i="35"/>
  <c r="CB188" i="35"/>
  <c r="CA188" i="35"/>
  <c r="BZ188" i="35"/>
  <c r="BY188" i="35"/>
  <c r="BX188" i="35"/>
  <c r="BW188" i="35"/>
  <c r="BV188" i="35"/>
  <c r="BU188" i="35"/>
  <c r="BT188" i="35"/>
  <c r="BS188" i="35"/>
  <c r="BR188" i="35"/>
  <c r="BQ188" i="35"/>
  <c r="BP188" i="35"/>
  <c r="BO188" i="35"/>
  <c r="BN188" i="35"/>
  <c r="BM188" i="35"/>
  <c r="BL188" i="35"/>
  <c r="BK188" i="35"/>
  <c r="BJ188" i="35"/>
  <c r="BI188" i="35"/>
  <c r="BH188" i="35"/>
  <c r="BG188" i="35"/>
  <c r="BF188" i="35"/>
  <c r="BE188" i="35"/>
  <c r="BD188" i="35"/>
  <c r="BC188" i="35"/>
  <c r="BB188" i="35"/>
  <c r="BA188" i="35"/>
  <c r="AZ188" i="35"/>
  <c r="AY188" i="35"/>
  <c r="AX188" i="35"/>
  <c r="AW188" i="35"/>
  <c r="AV188" i="35"/>
  <c r="AU188" i="35"/>
  <c r="AT188" i="35"/>
  <c r="AS188" i="35"/>
  <c r="AR188" i="35"/>
  <c r="AQ188" i="35"/>
  <c r="AP188" i="35"/>
  <c r="AO188" i="35"/>
  <c r="AN188" i="35"/>
  <c r="AM188" i="35"/>
  <c r="AL188" i="35"/>
  <c r="AK188" i="35"/>
  <c r="AJ188" i="35"/>
  <c r="AI188" i="35"/>
  <c r="AH188" i="35"/>
  <c r="AG188" i="35"/>
  <c r="AF188" i="35"/>
  <c r="AE188" i="35"/>
  <c r="AD188" i="35"/>
  <c r="AC188" i="35"/>
  <c r="AB188" i="35"/>
  <c r="AA188" i="35"/>
  <c r="Z188" i="35"/>
  <c r="Y188" i="35"/>
  <c r="X188" i="35"/>
  <c r="W188" i="35"/>
  <c r="V188" i="35"/>
  <c r="U188" i="35"/>
  <c r="T188" i="35"/>
  <c r="S188" i="35"/>
  <c r="R188" i="35"/>
  <c r="Q188" i="35"/>
  <c r="P188" i="35"/>
  <c r="O188" i="35"/>
  <c r="N188" i="35"/>
  <c r="M188" i="35"/>
  <c r="L188" i="35"/>
  <c r="K188" i="35"/>
  <c r="J188" i="35"/>
  <c r="I188" i="35"/>
  <c r="H188" i="35"/>
  <c r="G188" i="35"/>
  <c r="F188" i="35"/>
  <c r="E188" i="35"/>
  <c r="D188" i="35"/>
  <c r="C188" i="35"/>
  <c r="CH181" i="35"/>
  <c r="CG181" i="35"/>
  <c r="CF181" i="35"/>
  <c r="CE181" i="35"/>
  <c r="CD181" i="35"/>
  <c r="CC181" i="35"/>
  <c r="CB181" i="35"/>
  <c r="CA181" i="35"/>
  <c r="BZ181" i="35"/>
  <c r="BY181" i="35"/>
  <c r="BX181" i="35"/>
  <c r="BW181" i="35"/>
  <c r="BV181" i="35"/>
  <c r="BU181" i="35"/>
  <c r="BT181" i="35"/>
  <c r="BS181" i="35"/>
  <c r="BR181" i="35"/>
  <c r="BQ181" i="35"/>
  <c r="BP181" i="35"/>
  <c r="BO181" i="35"/>
  <c r="BN181" i="35"/>
  <c r="BM181" i="35"/>
  <c r="BL181" i="35"/>
  <c r="BK181" i="35"/>
  <c r="BJ181" i="35"/>
  <c r="BI181" i="35"/>
  <c r="BH181" i="35"/>
  <c r="BG181" i="35"/>
  <c r="BF181" i="35"/>
  <c r="BE181" i="35"/>
  <c r="BD181" i="35"/>
  <c r="BC181" i="35"/>
  <c r="BB181" i="35"/>
  <c r="BA181" i="35"/>
  <c r="AZ181" i="35"/>
  <c r="AY181" i="35"/>
  <c r="AX181" i="35"/>
  <c r="AW181" i="35"/>
  <c r="AV181" i="35"/>
  <c r="AU181" i="35"/>
  <c r="AT181" i="35"/>
  <c r="AS181" i="35"/>
  <c r="AR181" i="35"/>
  <c r="AQ181" i="35"/>
  <c r="AP181" i="35"/>
  <c r="AO181" i="35"/>
  <c r="AN181" i="35"/>
  <c r="AM181" i="35"/>
  <c r="AL181" i="35"/>
  <c r="AK181" i="35"/>
  <c r="AJ181" i="35"/>
  <c r="AI181" i="35"/>
  <c r="AH181" i="35"/>
  <c r="AG181" i="35"/>
  <c r="AF181" i="35"/>
  <c r="AE181" i="35"/>
  <c r="AD181" i="35"/>
  <c r="AC181" i="35"/>
  <c r="AB181" i="35"/>
  <c r="AA181" i="35"/>
  <c r="Z181" i="35"/>
  <c r="Y181" i="35"/>
  <c r="X181" i="35"/>
  <c r="W181" i="35"/>
  <c r="V181" i="35"/>
  <c r="U181" i="35"/>
  <c r="T181" i="35"/>
  <c r="S181" i="35"/>
  <c r="R181" i="35"/>
  <c r="Q181" i="35"/>
  <c r="P181" i="35"/>
  <c r="O181" i="35"/>
  <c r="N181" i="35"/>
  <c r="M181" i="35"/>
  <c r="L181" i="35"/>
  <c r="K181" i="35"/>
  <c r="J181" i="35"/>
  <c r="I181" i="35"/>
  <c r="H181" i="35"/>
  <c r="G181" i="35"/>
  <c r="F181" i="35"/>
  <c r="E181" i="35"/>
  <c r="D181" i="35"/>
  <c r="C181" i="35"/>
  <c r="CH161" i="35"/>
  <c r="CG161" i="35"/>
  <c r="CF161" i="35"/>
  <c r="CE161" i="35"/>
  <c r="CD161" i="35"/>
  <c r="CC161" i="35"/>
  <c r="CB161" i="35"/>
  <c r="CA161" i="35"/>
  <c r="BZ161" i="35"/>
  <c r="BY161" i="35"/>
  <c r="BX161" i="35"/>
  <c r="BW161" i="35"/>
  <c r="BV161" i="35"/>
  <c r="BU161" i="35"/>
  <c r="BT161" i="35"/>
  <c r="BS161" i="35"/>
  <c r="BR161" i="35"/>
  <c r="BQ161" i="35"/>
  <c r="BP161" i="35"/>
  <c r="BO161" i="35"/>
  <c r="BN161" i="35"/>
  <c r="BM161" i="35"/>
  <c r="BL161" i="35"/>
  <c r="BK161" i="35"/>
  <c r="BJ161" i="35"/>
  <c r="BI161" i="35"/>
  <c r="BH161" i="35"/>
  <c r="BG161" i="35"/>
  <c r="BF161" i="35"/>
  <c r="BE161" i="35"/>
  <c r="BD161" i="35"/>
  <c r="BC161" i="35"/>
  <c r="BB161" i="35"/>
  <c r="BA161" i="35"/>
  <c r="AZ161" i="35"/>
  <c r="AY161" i="35"/>
  <c r="AX161" i="35"/>
  <c r="AW161" i="35"/>
  <c r="AV161" i="35"/>
  <c r="AU161" i="35"/>
  <c r="AT161" i="35"/>
  <c r="AS161" i="35"/>
  <c r="AR161" i="35"/>
  <c r="AQ161" i="35"/>
  <c r="AP161" i="35"/>
  <c r="AO161" i="35"/>
  <c r="AN161" i="35"/>
  <c r="AM161" i="35"/>
  <c r="AL161" i="35"/>
  <c r="AK161" i="35"/>
  <c r="AJ161" i="35"/>
  <c r="AI161" i="35"/>
  <c r="AH161" i="35"/>
  <c r="AG161" i="35"/>
  <c r="AF161" i="35"/>
  <c r="AE161" i="35"/>
  <c r="AD161" i="35"/>
  <c r="AC161" i="35"/>
  <c r="AB161" i="35"/>
  <c r="AA161" i="35"/>
  <c r="Z161" i="35"/>
  <c r="Y161" i="35"/>
  <c r="X161" i="35"/>
  <c r="W161" i="35"/>
  <c r="V161" i="35"/>
  <c r="U161" i="35"/>
  <c r="T161" i="35"/>
  <c r="S161" i="35"/>
  <c r="R161" i="35"/>
  <c r="Q161" i="35"/>
  <c r="P161" i="35"/>
  <c r="O161" i="35"/>
  <c r="N161" i="35"/>
  <c r="M161" i="35"/>
  <c r="L161" i="35"/>
  <c r="K161" i="35"/>
  <c r="J161" i="35"/>
  <c r="I161" i="35"/>
  <c r="H161" i="35"/>
  <c r="G161" i="35"/>
  <c r="F161" i="35"/>
  <c r="E161" i="35"/>
  <c r="D161" i="35"/>
  <c r="C161" i="35"/>
  <c r="CH142" i="35"/>
  <c r="CG142" i="35"/>
  <c r="CF142" i="35"/>
  <c r="CE142" i="35"/>
  <c r="CD142" i="35"/>
  <c r="CC142" i="35"/>
  <c r="CB142" i="35"/>
  <c r="CA142" i="35"/>
  <c r="BZ142" i="35"/>
  <c r="BY142" i="35"/>
  <c r="BX142" i="35"/>
  <c r="BW142" i="35"/>
  <c r="BV142" i="35"/>
  <c r="BU142" i="35"/>
  <c r="BT142" i="35"/>
  <c r="BS142" i="35"/>
  <c r="BR142" i="35"/>
  <c r="BQ142" i="35"/>
  <c r="BP142" i="35"/>
  <c r="BO142" i="35"/>
  <c r="BN142" i="35"/>
  <c r="BM142" i="35"/>
  <c r="BL142" i="35"/>
  <c r="BK142" i="35"/>
  <c r="BJ142" i="35"/>
  <c r="BI142" i="35"/>
  <c r="BH142" i="35"/>
  <c r="BG142" i="35"/>
  <c r="BF142" i="35"/>
  <c r="BE142" i="35"/>
  <c r="BD142" i="35"/>
  <c r="BC142" i="35"/>
  <c r="BB142" i="35"/>
  <c r="BA142" i="35"/>
  <c r="AZ142" i="35"/>
  <c r="AY142" i="35"/>
  <c r="AX142" i="35"/>
  <c r="AW142" i="35"/>
  <c r="AV142" i="35"/>
  <c r="AU142" i="35"/>
  <c r="AT142" i="35"/>
  <c r="AS142" i="35"/>
  <c r="AR142" i="35"/>
  <c r="AQ142" i="35"/>
  <c r="AP142" i="35"/>
  <c r="AO142" i="35"/>
  <c r="AN142" i="35"/>
  <c r="AM142" i="35"/>
  <c r="AL142" i="35"/>
  <c r="AK142" i="35"/>
  <c r="AJ142" i="35"/>
  <c r="AI142" i="35"/>
  <c r="AH142" i="35"/>
  <c r="AG142" i="35"/>
  <c r="AF142" i="35"/>
  <c r="AE142" i="35"/>
  <c r="AD142" i="35"/>
  <c r="AC142" i="35"/>
  <c r="AB142" i="35"/>
  <c r="AA142" i="35"/>
  <c r="Z142" i="35"/>
  <c r="Y142" i="35"/>
  <c r="X142" i="35"/>
  <c r="W142" i="35"/>
  <c r="V142" i="35"/>
  <c r="U142" i="35"/>
  <c r="T142" i="35"/>
  <c r="S142" i="35"/>
  <c r="R142" i="35"/>
  <c r="Q142" i="35"/>
  <c r="P142" i="35"/>
  <c r="O142" i="35"/>
  <c r="N142" i="35"/>
  <c r="M142" i="35"/>
  <c r="L142" i="35"/>
  <c r="K142" i="35"/>
  <c r="J142" i="35"/>
  <c r="I142" i="35"/>
  <c r="H142" i="35"/>
  <c r="G142" i="35"/>
  <c r="F142" i="35"/>
  <c r="E142" i="35"/>
  <c r="D142" i="35"/>
  <c r="C142" i="35"/>
  <c r="CH126" i="35"/>
  <c r="CG126" i="35"/>
  <c r="CF126" i="35"/>
  <c r="CE126" i="35"/>
  <c r="CD126" i="35"/>
  <c r="CC126" i="35"/>
  <c r="CB126" i="35"/>
  <c r="CA126" i="35"/>
  <c r="BZ126" i="35"/>
  <c r="BY126" i="35"/>
  <c r="BX126" i="35"/>
  <c r="BW126" i="35"/>
  <c r="BV126" i="35"/>
  <c r="BU126" i="35"/>
  <c r="BT126" i="35"/>
  <c r="BS126" i="35"/>
  <c r="BR126" i="35"/>
  <c r="BQ126" i="35"/>
  <c r="BP126" i="35"/>
  <c r="BO126" i="35"/>
  <c r="BN126" i="35"/>
  <c r="BM126" i="35"/>
  <c r="BL126" i="35"/>
  <c r="BK126" i="35"/>
  <c r="BJ126" i="35"/>
  <c r="BI126" i="35"/>
  <c r="BH126" i="35"/>
  <c r="BG126" i="35"/>
  <c r="BF126" i="35"/>
  <c r="BE126" i="35"/>
  <c r="BD126" i="35"/>
  <c r="BC126" i="35"/>
  <c r="BB126" i="35"/>
  <c r="BA126" i="35"/>
  <c r="AZ126" i="35"/>
  <c r="AY126" i="35"/>
  <c r="AX126" i="35"/>
  <c r="AW126" i="35"/>
  <c r="AV126" i="35"/>
  <c r="AU126" i="35"/>
  <c r="AT126" i="35"/>
  <c r="AS126" i="35"/>
  <c r="AR126" i="35"/>
  <c r="AQ126" i="35"/>
  <c r="AP126" i="35"/>
  <c r="AO126" i="35"/>
  <c r="AN126" i="35"/>
  <c r="AM126" i="35"/>
  <c r="AL126" i="35"/>
  <c r="AK126" i="35"/>
  <c r="AJ126" i="35"/>
  <c r="AI126" i="35"/>
  <c r="AH126" i="35"/>
  <c r="AG126" i="35"/>
  <c r="AF126" i="35"/>
  <c r="AE126" i="35"/>
  <c r="AD126" i="35"/>
  <c r="AC126" i="35"/>
  <c r="AB126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M126" i="35"/>
  <c r="L126" i="35"/>
  <c r="K126" i="35"/>
  <c r="J126" i="35"/>
  <c r="I126" i="35"/>
  <c r="H126" i="35"/>
  <c r="G126" i="35"/>
  <c r="F126" i="35"/>
  <c r="E126" i="35"/>
  <c r="D126" i="35"/>
  <c r="C126" i="35"/>
  <c r="CH109" i="35"/>
  <c r="CG109" i="35"/>
  <c r="CF109" i="35"/>
  <c r="CE109" i="35"/>
  <c r="CD109" i="35"/>
  <c r="CC109" i="35"/>
  <c r="CB109" i="35"/>
  <c r="CA109" i="35"/>
  <c r="BZ109" i="35"/>
  <c r="BY109" i="35"/>
  <c r="BX109" i="35"/>
  <c r="BW109" i="35"/>
  <c r="BV109" i="35"/>
  <c r="BU109" i="35"/>
  <c r="BT109" i="35"/>
  <c r="BS109" i="35"/>
  <c r="BR109" i="35"/>
  <c r="BQ109" i="35"/>
  <c r="BP109" i="35"/>
  <c r="BO109" i="35"/>
  <c r="BN109" i="35"/>
  <c r="BM109" i="35"/>
  <c r="BL109" i="35"/>
  <c r="BK109" i="35"/>
  <c r="BJ109" i="35"/>
  <c r="BI109" i="35"/>
  <c r="BH109" i="35"/>
  <c r="BG109" i="35"/>
  <c r="BF109" i="35"/>
  <c r="BE109" i="35"/>
  <c r="BD109" i="35"/>
  <c r="BC109" i="35"/>
  <c r="BB109" i="35"/>
  <c r="BA109" i="35"/>
  <c r="AZ109" i="35"/>
  <c r="AY109" i="35"/>
  <c r="AX109" i="35"/>
  <c r="AW109" i="35"/>
  <c r="AV109" i="35"/>
  <c r="AU109" i="35"/>
  <c r="AT109" i="35"/>
  <c r="AS109" i="35"/>
  <c r="AR109" i="35"/>
  <c r="AQ109" i="35"/>
  <c r="AP109" i="35"/>
  <c r="AO109" i="35"/>
  <c r="AN109" i="35"/>
  <c r="AM109" i="35"/>
  <c r="AL109" i="35"/>
  <c r="AK109" i="35"/>
  <c r="AJ109" i="35"/>
  <c r="AI109" i="35"/>
  <c r="AH109" i="35"/>
  <c r="AG109" i="35"/>
  <c r="AF109" i="35"/>
  <c r="AE109" i="35"/>
  <c r="AD109" i="35"/>
  <c r="AC109" i="35"/>
  <c r="AB109" i="35"/>
  <c r="AA109" i="35"/>
  <c r="Z109" i="35"/>
  <c r="Y109" i="35"/>
  <c r="X109" i="35"/>
  <c r="W109" i="35"/>
  <c r="V109" i="35"/>
  <c r="U109" i="35"/>
  <c r="T109" i="35"/>
  <c r="S109" i="35"/>
  <c r="R109" i="35"/>
  <c r="Q109" i="35"/>
  <c r="P109" i="35"/>
  <c r="O109" i="35"/>
  <c r="N109" i="35"/>
  <c r="M109" i="35"/>
  <c r="L109" i="35"/>
  <c r="K109" i="35"/>
  <c r="J109" i="35"/>
  <c r="I109" i="35"/>
  <c r="H109" i="35"/>
  <c r="G109" i="35"/>
  <c r="F109" i="35"/>
  <c r="E109" i="35"/>
  <c r="D109" i="35"/>
  <c r="C109" i="35"/>
  <c r="CH92" i="35"/>
  <c r="CG92" i="35"/>
  <c r="CF92" i="35"/>
  <c r="CE92" i="35"/>
  <c r="CD92" i="35"/>
  <c r="CC92" i="35"/>
  <c r="CB92" i="35"/>
  <c r="CA92" i="35"/>
  <c r="BZ92" i="35"/>
  <c r="BY92" i="35"/>
  <c r="BX92" i="35"/>
  <c r="BW92" i="35"/>
  <c r="BV92" i="35"/>
  <c r="BU92" i="35"/>
  <c r="BT92" i="35"/>
  <c r="BS92" i="35"/>
  <c r="BR92" i="35"/>
  <c r="BQ92" i="35"/>
  <c r="BP92" i="35"/>
  <c r="BO92" i="35"/>
  <c r="BN92" i="35"/>
  <c r="BM92" i="35"/>
  <c r="BL92" i="35"/>
  <c r="BK92" i="35"/>
  <c r="BJ92" i="35"/>
  <c r="BI92" i="35"/>
  <c r="BH92" i="35"/>
  <c r="BG92" i="35"/>
  <c r="BF92" i="35"/>
  <c r="BE92" i="35"/>
  <c r="BD92" i="35"/>
  <c r="BC92" i="35"/>
  <c r="BB92" i="35"/>
  <c r="BA92" i="35"/>
  <c r="AZ92" i="35"/>
  <c r="AY92" i="35"/>
  <c r="AX92" i="35"/>
  <c r="AW92" i="35"/>
  <c r="AV92" i="35"/>
  <c r="AU92" i="35"/>
  <c r="AT92" i="35"/>
  <c r="AS92" i="35"/>
  <c r="AR92" i="35"/>
  <c r="AQ92" i="35"/>
  <c r="AP92" i="35"/>
  <c r="AO92" i="35"/>
  <c r="AN92" i="35"/>
  <c r="AM92" i="35"/>
  <c r="AL92" i="35"/>
  <c r="AK92" i="35"/>
  <c r="AJ92" i="35"/>
  <c r="AI92" i="35"/>
  <c r="AH92" i="35"/>
  <c r="AG92" i="35"/>
  <c r="AF92" i="35"/>
  <c r="AE92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E92" i="35"/>
  <c r="D92" i="35"/>
  <c r="C92" i="35"/>
  <c r="CH77" i="35"/>
  <c r="CG77" i="35"/>
  <c r="CF77" i="35"/>
  <c r="CE77" i="35"/>
  <c r="CD77" i="35"/>
  <c r="CC77" i="35"/>
  <c r="CB77" i="35"/>
  <c r="CA77" i="35"/>
  <c r="BZ77" i="35"/>
  <c r="BY77" i="35"/>
  <c r="BX77" i="35"/>
  <c r="BW77" i="35"/>
  <c r="BV77" i="35"/>
  <c r="BU77" i="35"/>
  <c r="BT77" i="35"/>
  <c r="BS77" i="35"/>
  <c r="BR77" i="35"/>
  <c r="BQ77" i="35"/>
  <c r="BP77" i="35"/>
  <c r="BO77" i="35"/>
  <c r="BN77" i="35"/>
  <c r="BM77" i="35"/>
  <c r="BL77" i="35"/>
  <c r="BK77" i="35"/>
  <c r="BJ77" i="35"/>
  <c r="BI77" i="35"/>
  <c r="BH77" i="35"/>
  <c r="BG77" i="35"/>
  <c r="BF77" i="35"/>
  <c r="BE77" i="35"/>
  <c r="BD77" i="35"/>
  <c r="BC77" i="35"/>
  <c r="BB77" i="35"/>
  <c r="BA77" i="35"/>
  <c r="AZ77" i="35"/>
  <c r="AY77" i="35"/>
  <c r="AX77" i="35"/>
  <c r="AW77" i="35"/>
  <c r="AV77" i="35"/>
  <c r="AU77" i="35"/>
  <c r="AT77" i="35"/>
  <c r="AS77" i="35"/>
  <c r="AR77" i="35"/>
  <c r="AQ77" i="35"/>
  <c r="AP77" i="35"/>
  <c r="AO77" i="35"/>
  <c r="AN77" i="35"/>
  <c r="AM77" i="35"/>
  <c r="AL77" i="35"/>
  <c r="AK77" i="35"/>
  <c r="AJ77" i="35"/>
  <c r="AI77" i="35"/>
  <c r="AH77" i="35"/>
  <c r="AG77" i="35"/>
  <c r="AF77" i="35"/>
  <c r="AE77" i="35"/>
  <c r="AD77" i="35"/>
  <c r="AC77" i="35"/>
  <c r="AB77" i="35"/>
  <c r="AA77" i="35"/>
  <c r="Z77" i="35"/>
  <c r="Y77" i="35"/>
  <c r="X77" i="35"/>
  <c r="W77" i="35"/>
  <c r="V77" i="35"/>
  <c r="U77" i="35"/>
  <c r="T77" i="35"/>
  <c r="S77" i="35"/>
  <c r="R77" i="35"/>
  <c r="Q77" i="35"/>
  <c r="P77" i="35"/>
  <c r="O77" i="35"/>
  <c r="N77" i="35"/>
  <c r="M77" i="35"/>
  <c r="L77" i="35"/>
  <c r="K77" i="35"/>
  <c r="J77" i="35"/>
  <c r="I77" i="35"/>
  <c r="H77" i="35"/>
  <c r="G77" i="35"/>
  <c r="F77" i="35"/>
  <c r="E77" i="35"/>
  <c r="D77" i="35"/>
  <c r="C77" i="35"/>
  <c r="CH58" i="35"/>
  <c r="CG58" i="35"/>
  <c r="CF58" i="35"/>
  <c r="CE58" i="35"/>
  <c r="CD58" i="35"/>
  <c r="CC58" i="35"/>
  <c r="CB58" i="35"/>
  <c r="CA58" i="35"/>
  <c r="BZ58" i="35"/>
  <c r="BY58" i="35"/>
  <c r="BX58" i="35"/>
  <c r="BW58" i="35"/>
  <c r="BV58" i="35"/>
  <c r="BU58" i="35"/>
  <c r="BT58" i="35"/>
  <c r="BS58" i="35"/>
  <c r="BR58" i="35"/>
  <c r="BQ58" i="35"/>
  <c r="BP58" i="35"/>
  <c r="BO58" i="35"/>
  <c r="BN58" i="35"/>
  <c r="BM58" i="35"/>
  <c r="BL58" i="35"/>
  <c r="BK58" i="35"/>
  <c r="BJ58" i="35"/>
  <c r="BI58" i="35"/>
  <c r="BH58" i="35"/>
  <c r="BG58" i="35"/>
  <c r="BF58" i="35"/>
  <c r="BE58" i="35"/>
  <c r="BD58" i="35"/>
  <c r="BC58" i="35"/>
  <c r="BB58" i="35"/>
  <c r="BA58" i="35"/>
  <c r="AZ58" i="35"/>
  <c r="AY58" i="35"/>
  <c r="AX58" i="35"/>
  <c r="AW58" i="35"/>
  <c r="AV58" i="35"/>
  <c r="AU58" i="35"/>
  <c r="AT58" i="35"/>
  <c r="AS58" i="35"/>
  <c r="AR58" i="35"/>
  <c r="AQ58" i="35"/>
  <c r="AP58" i="35"/>
  <c r="AO58" i="35"/>
  <c r="AN58" i="35"/>
  <c r="AM58" i="35"/>
  <c r="AL58" i="35"/>
  <c r="AK58" i="35"/>
  <c r="AJ58" i="35"/>
  <c r="AI58" i="35"/>
  <c r="AH58" i="35"/>
  <c r="AG58" i="35"/>
  <c r="AF58" i="35"/>
  <c r="AE58" i="35"/>
  <c r="AD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CH40" i="35"/>
  <c r="CG40" i="35"/>
  <c r="CF40" i="35"/>
  <c r="CE40" i="35"/>
  <c r="CD40" i="35"/>
  <c r="CC40" i="35"/>
  <c r="CB40" i="35"/>
  <c r="CA40" i="35"/>
  <c r="BZ40" i="35"/>
  <c r="BY40" i="35"/>
  <c r="BX40" i="35"/>
  <c r="BW40" i="35"/>
  <c r="BV40" i="35"/>
  <c r="BU40" i="35"/>
  <c r="BT40" i="35"/>
  <c r="BS40" i="35"/>
  <c r="BR40" i="35"/>
  <c r="BQ40" i="35"/>
  <c r="BP40" i="35"/>
  <c r="BO40" i="35"/>
  <c r="BN40" i="35"/>
  <c r="BM40" i="35"/>
  <c r="BL40" i="35"/>
  <c r="BK40" i="35"/>
  <c r="BJ40" i="35"/>
  <c r="BI40" i="35"/>
  <c r="BH40" i="35"/>
  <c r="BG40" i="35"/>
  <c r="BF40" i="35"/>
  <c r="BE40" i="35"/>
  <c r="BD40" i="35"/>
  <c r="BC40" i="35"/>
  <c r="BB40" i="35"/>
  <c r="BA40" i="35"/>
  <c r="AZ40" i="35"/>
  <c r="AY40" i="35"/>
  <c r="AX40" i="35"/>
  <c r="AW40" i="35"/>
  <c r="AV40" i="35"/>
  <c r="AU40" i="35"/>
  <c r="AT40" i="35"/>
  <c r="AS40" i="35"/>
  <c r="AR40" i="35"/>
  <c r="AQ40" i="35"/>
  <c r="AP40" i="35"/>
  <c r="AO40" i="35"/>
  <c r="AN40" i="35"/>
  <c r="AM40" i="35"/>
  <c r="AL40" i="35"/>
  <c r="AK40" i="35"/>
  <c r="AJ40" i="35"/>
  <c r="AI40" i="35"/>
  <c r="AH40" i="35"/>
  <c r="AG40" i="35"/>
  <c r="AF40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CH22" i="35"/>
  <c r="CG22" i="35"/>
  <c r="CF22" i="35"/>
  <c r="CE22" i="35"/>
  <c r="CD22" i="35"/>
  <c r="CC22" i="35"/>
  <c r="CB22" i="35"/>
  <c r="CA22" i="35"/>
  <c r="BZ22" i="35"/>
  <c r="BY22" i="35"/>
  <c r="BX22" i="35"/>
  <c r="BW22" i="35"/>
  <c r="BV22" i="35"/>
  <c r="BU22" i="35"/>
  <c r="BT22" i="35"/>
  <c r="BS22" i="35"/>
  <c r="BR22" i="35"/>
  <c r="BQ22" i="35"/>
  <c r="BP22" i="35"/>
  <c r="BO22" i="35"/>
  <c r="BN22" i="35"/>
  <c r="BM22" i="35"/>
  <c r="BL22" i="35"/>
  <c r="BK22" i="35"/>
  <c r="BJ22" i="35"/>
  <c r="BI22" i="35"/>
  <c r="BH22" i="35"/>
  <c r="BG22" i="35"/>
  <c r="BF22" i="35"/>
  <c r="BE22" i="35"/>
  <c r="BD22" i="35"/>
  <c r="BC22" i="35"/>
  <c r="BB22" i="35"/>
  <c r="BA22" i="35"/>
  <c r="AZ22" i="35"/>
  <c r="AY22" i="35"/>
  <c r="AX22" i="35"/>
  <c r="AW22" i="35"/>
  <c r="AV22" i="35"/>
  <c r="AU22" i="35"/>
  <c r="AT22" i="35"/>
  <c r="AS22" i="35"/>
  <c r="AR22" i="35"/>
  <c r="AQ22" i="35"/>
  <c r="AP22" i="35"/>
  <c r="AO22" i="35"/>
  <c r="AN22" i="35"/>
  <c r="AM22" i="35"/>
  <c r="AL22" i="35"/>
  <c r="AK22" i="35"/>
  <c r="AJ22" i="35"/>
  <c r="AI22" i="35"/>
  <c r="AH22" i="35"/>
  <c r="AG22" i="35"/>
  <c r="AF22" i="35"/>
  <c r="AE22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CH188" i="34"/>
  <c r="CG188" i="34"/>
  <c r="CF188" i="34"/>
  <c r="CE188" i="34"/>
  <c r="CD188" i="34"/>
  <c r="CC188" i="34"/>
  <c r="CB188" i="34"/>
  <c r="CA188" i="34"/>
  <c r="BZ188" i="34"/>
  <c r="BY188" i="34"/>
  <c r="BX188" i="34"/>
  <c r="BW188" i="34"/>
  <c r="BV188" i="34"/>
  <c r="BU188" i="34"/>
  <c r="BT188" i="34"/>
  <c r="BS188" i="34"/>
  <c r="BR188" i="34"/>
  <c r="BQ188" i="34"/>
  <c r="BP188" i="34"/>
  <c r="BO188" i="34"/>
  <c r="BN188" i="34"/>
  <c r="BM188" i="34"/>
  <c r="BL188" i="34"/>
  <c r="BK188" i="34"/>
  <c r="BJ188" i="34"/>
  <c r="BI188" i="34"/>
  <c r="BH188" i="34"/>
  <c r="BG188" i="34"/>
  <c r="BF188" i="34"/>
  <c r="BE188" i="34"/>
  <c r="BD188" i="34"/>
  <c r="BC188" i="34"/>
  <c r="BB188" i="34"/>
  <c r="BA188" i="34"/>
  <c r="AZ188" i="34"/>
  <c r="AY188" i="34"/>
  <c r="AX188" i="34"/>
  <c r="AW188" i="34"/>
  <c r="AV188" i="34"/>
  <c r="AU188" i="34"/>
  <c r="AT188" i="34"/>
  <c r="AS188" i="34"/>
  <c r="AR188" i="34"/>
  <c r="AQ188" i="34"/>
  <c r="AP188" i="34"/>
  <c r="AO188" i="34"/>
  <c r="AN188" i="34"/>
  <c r="AM188" i="34"/>
  <c r="AL188" i="34"/>
  <c r="AK188" i="34"/>
  <c r="AJ188" i="34"/>
  <c r="AI188" i="34"/>
  <c r="AH188" i="34"/>
  <c r="AG188" i="34"/>
  <c r="AF188" i="34"/>
  <c r="AE188" i="34"/>
  <c r="AD188" i="34"/>
  <c r="AC188" i="34"/>
  <c r="AB188" i="34"/>
  <c r="AA188" i="34"/>
  <c r="Z188" i="34"/>
  <c r="Y188" i="34"/>
  <c r="X188" i="34"/>
  <c r="W188" i="34"/>
  <c r="V188" i="34"/>
  <c r="U188" i="34"/>
  <c r="T188" i="34"/>
  <c r="S188" i="34"/>
  <c r="R188" i="34"/>
  <c r="Q188" i="34"/>
  <c r="P188" i="34"/>
  <c r="O188" i="34"/>
  <c r="N188" i="34"/>
  <c r="M188" i="34"/>
  <c r="L188" i="34"/>
  <c r="K188" i="34"/>
  <c r="J188" i="34"/>
  <c r="I188" i="34"/>
  <c r="H188" i="34"/>
  <c r="G188" i="34"/>
  <c r="F188" i="34"/>
  <c r="E188" i="34"/>
  <c r="D188" i="34"/>
  <c r="C188" i="34"/>
  <c r="CH181" i="34"/>
  <c r="CG181" i="34"/>
  <c r="CF181" i="34"/>
  <c r="CE181" i="34"/>
  <c r="CD181" i="34"/>
  <c r="CC181" i="34"/>
  <c r="CB181" i="34"/>
  <c r="CA181" i="34"/>
  <c r="BZ181" i="34"/>
  <c r="BY181" i="34"/>
  <c r="BX181" i="34"/>
  <c r="BW181" i="34"/>
  <c r="BV181" i="34"/>
  <c r="BU181" i="34"/>
  <c r="BT181" i="34"/>
  <c r="BS181" i="34"/>
  <c r="BR181" i="34"/>
  <c r="BQ181" i="34"/>
  <c r="BP181" i="34"/>
  <c r="BO181" i="34"/>
  <c r="BN181" i="34"/>
  <c r="BM181" i="34"/>
  <c r="BL181" i="34"/>
  <c r="BK181" i="34"/>
  <c r="BJ181" i="34"/>
  <c r="BI181" i="34"/>
  <c r="BH181" i="34"/>
  <c r="BG181" i="34"/>
  <c r="BF181" i="34"/>
  <c r="BE181" i="34"/>
  <c r="BD181" i="34"/>
  <c r="BC181" i="34"/>
  <c r="BB181" i="34"/>
  <c r="BA181" i="34"/>
  <c r="AZ181" i="34"/>
  <c r="AY181" i="34"/>
  <c r="AX181" i="34"/>
  <c r="AW181" i="34"/>
  <c r="AV181" i="34"/>
  <c r="AU181" i="34"/>
  <c r="AT181" i="34"/>
  <c r="AS181" i="34"/>
  <c r="AR181" i="34"/>
  <c r="AQ181" i="34"/>
  <c r="AP181" i="34"/>
  <c r="AO181" i="34"/>
  <c r="AN181" i="34"/>
  <c r="AM181" i="34"/>
  <c r="AL181" i="34"/>
  <c r="AK181" i="34"/>
  <c r="AJ181" i="34"/>
  <c r="AI181" i="34"/>
  <c r="AH181" i="34"/>
  <c r="AG181" i="34"/>
  <c r="AF181" i="34"/>
  <c r="AE181" i="34"/>
  <c r="AD181" i="34"/>
  <c r="AC181" i="34"/>
  <c r="AB181" i="34"/>
  <c r="AA181" i="34"/>
  <c r="Z181" i="34"/>
  <c r="Y181" i="34"/>
  <c r="X181" i="34"/>
  <c r="W181" i="34"/>
  <c r="V181" i="34"/>
  <c r="U181" i="34"/>
  <c r="T181" i="34"/>
  <c r="S181" i="34"/>
  <c r="R181" i="34"/>
  <c r="Q181" i="34"/>
  <c r="P181" i="34"/>
  <c r="O181" i="34"/>
  <c r="N181" i="34"/>
  <c r="M181" i="34"/>
  <c r="L181" i="34"/>
  <c r="K181" i="34"/>
  <c r="J181" i="34"/>
  <c r="I181" i="34"/>
  <c r="H181" i="34"/>
  <c r="G181" i="34"/>
  <c r="F181" i="34"/>
  <c r="E181" i="34"/>
  <c r="D181" i="34"/>
  <c r="C181" i="34"/>
  <c r="CH161" i="34"/>
  <c r="CG161" i="34"/>
  <c r="CF161" i="34"/>
  <c r="CE161" i="34"/>
  <c r="CD161" i="34"/>
  <c r="CC161" i="34"/>
  <c r="CB161" i="34"/>
  <c r="CA161" i="34"/>
  <c r="BZ161" i="34"/>
  <c r="BY161" i="34"/>
  <c r="BX161" i="34"/>
  <c r="BW161" i="34"/>
  <c r="BV161" i="34"/>
  <c r="BU161" i="34"/>
  <c r="BT161" i="34"/>
  <c r="BS161" i="34"/>
  <c r="BR161" i="34"/>
  <c r="BQ161" i="34"/>
  <c r="BP161" i="34"/>
  <c r="BO161" i="34"/>
  <c r="BN161" i="34"/>
  <c r="BM161" i="34"/>
  <c r="BL161" i="34"/>
  <c r="BK161" i="34"/>
  <c r="BJ161" i="34"/>
  <c r="BI161" i="34"/>
  <c r="BH161" i="34"/>
  <c r="BG161" i="34"/>
  <c r="BF161" i="34"/>
  <c r="BE161" i="34"/>
  <c r="BD161" i="34"/>
  <c r="BC161" i="34"/>
  <c r="BB161" i="34"/>
  <c r="BA161" i="34"/>
  <c r="AZ161" i="34"/>
  <c r="AY161" i="34"/>
  <c r="AX161" i="34"/>
  <c r="AW161" i="34"/>
  <c r="AV161" i="34"/>
  <c r="AU161" i="34"/>
  <c r="AT161" i="34"/>
  <c r="AS161" i="34"/>
  <c r="AR161" i="34"/>
  <c r="AQ161" i="34"/>
  <c r="AP161" i="34"/>
  <c r="AO161" i="34"/>
  <c r="AN161" i="34"/>
  <c r="AM161" i="34"/>
  <c r="AL161" i="34"/>
  <c r="AK161" i="34"/>
  <c r="AJ161" i="34"/>
  <c r="AI161" i="34"/>
  <c r="AH161" i="34"/>
  <c r="AG161" i="34"/>
  <c r="AF161" i="34"/>
  <c r="AE161" i="34"/>
  <c r="AD161" i="34"/>
  <c r="AC161" i="34"/>
  <c r="AB161" i="34"/>
  <c r="AA161" i="34"/>
  <c r="Z161" i="34"/>
  <c r="Y161" i="34"/>
  <c r="X161" i="34"/>
  <c r="W161" i="34"/>
  <c r="V161" i="34"/>
  <c r="U161" i="34"/>
  <c r="T161" i="34"/>
  <c r="S161" i="34"/>
  <c r="R161" i="34"/>
  <c r="Q161" i="34"/>
  <c r="P161" i="34"/>
  <c r="O161" i="34"/>
  <c r="N161" i="34"/>
  <c r="M161" i="34"/>
  <c r="L161" i="34"/>
  <c r="K161" i="34"/>
  <c r="J161" i="34"/>
  <c r="I161" i="34"/>
  <c r="H161" i="34"/>
  <c r="G161" i="34"/>
  <c r="F161" i="34"/>
  <c r="E161" i="34"/>
  <c r="D161" i="34"/>
  <c r="C161" i="34"/>
  <c r="CH142" i="34"/>
  <c r="CG142" i="34"/>
  <c r="CF142" i="34"/>
  <c r="CE142" i="34"/>
  <c r="CD142" i="34"/>
  <c r="CC142" i="34"/>
  <c r="CB142" i="34"/>
  <c r="CA142" i="34"/>
  <c r="BZ142" i="34"/>
  <c r="BY142" i="34"/>
  <c r="BX142" i="34"/>
  <c r="BW142" i="34"/>
  <c r="BV142" i="34"/>
  <c r="BU142" i="34"/>
  <c r="BT142" i="34"/>
  <c r="BS142" i="34"/>
  <c r="BR142" i="34"/>
  <c r="BQ142" i="34"/>
  <c r="BP142" i="34"/>
  <c r="BO142" i="34"/>
  <c r="BN142" i="34"/>
  <c r="BM142" i="34"/>
  <c r="BL142" i="34"/>
  <c r="BK142" i="34"/>
  <c r="BJ142" i="34"/>
  <c r="BI142" i="34"/>
  <c r="BH142" i="34"/>
  <c r="BG142" i="34"/>
  <c r="BF142" i="34"/>
  <c r="BE142" i="34"/>
  <c r="BD142" i="34"/>
  <c r="BC142" i="34"/>
  <c r="BB142" i="34"/>
  <c r="BA142" i="34"/>
  <c r="AZ142" i="34"/>
  <c r="AY142" i="34"/>
  <c r="AX142" i="34"/>
  <c r="AW142" i="34"/>
  <c r="AV142" i="34"/>
  <c r="AU142" i="34"/>
  <c r="AT142" i="34"/>
  <c r="AS142" i="34"/>
  <c r="AR142" i="34"/>
  <c r="AQ142" i="34"/>
  <c r="AP142" i="34"/>
  <c r="AO142" i="34"/>
  <c r="AN142" i="34"/>
  <c r="AM142" i="34"/>
  <c r="AL142" i="34"/>
  <c r="AK142" i="34"/>
  <c r="AJ142" i="34"/>
  <c r="AI142" i="34"/>
  <c r="AH142" i="34"/>
  <c r="AG142" i="34"/>
  <c r="AF142" i="34"/>
  <c r="AE142" i="34"/>
  <c r="AD142" i="34"/>
  <c r="AC142" i="34"/>
  <c r="AB142" i="34"/>
  <c r="AA142" i="34"/>
  <c r="Z142" i="34"/>
  <c r="Y142" i="34"/>
  <c r="X142" i="34"/>
  <c r="W142" i="34"/>
  <c r="V142" i="34"/>
  <c r="U142" i="34"/>
  <c r="T142" i="34"/>
  <c r="S142" i="34"/>
  <c r="R142" i="34"/>
  <c r="Q142" i="34"/>
  <c r="P142" i="34"/>
  <c r="O142" i="34"/>
  <c r="N142" i="34"/>
  <c r="M142" i="34"/>
  <c r="L142" i="34"/>
  <c r="K142" i="34"/>
  <c r="J142" i="34"/>
  <c r="I142" i="34"/>
  <c r="H142" i="34"/>
  <c r="G142" i="34"/>
  <c r="F142" i="34"/>
  <c r="E142" i="34"/>
  <c r="D142" i="34"/>
  <c r="C142" i="34"/>
  <c r="CH126" i="34"/>
  <c r="CG126" i="34"/>
  <c r="CF126" i="34"/>
  <c r="CE126" i="34"/>
  <c r="CD126" i="34"/>
  <c r="CC126" i="34"/>
  <c r="CB126" i="34"/>
  <c r="CA126" i="34"/>
  <c r="BZ126" i="34"/>
  <c r="BY126" i="34"/>
  <c r="BX126" i="34"/>
  <c r="BW126" i="34"/>
  <c r="BV126" i="34"/>
  <c r="BU126" i="34"/>
  <c r="BT126" i="34"/>
  <c r="BS126" i="34"/>
  <c r="BR126" i="34"/>
  <c r="BQ126" i="34"/>
  <c r="BP126" i="34"/>
  <c r="BO126" i="34"/>
  <c r="BN126" i="34"/>
  <c r="BM126" i="34"/>
  <c r="BL126" i="34"/>
  <c r="BK126" i="34"/>
  <c r="BJ126" i="34"/>
  <c r="BI126" i="34"/>
  <c r="BH126" i="34"/>
  <c r="BG126" i="34"/>
  <c r="BF126" i="34"/>
  <c r="BE126" i="34"/>
  <c r="BD126" i="34"/>
  <c r="BC126" i="34"/>
  <c r="BB126" i="34"/>
  <c r="BA126" i="34"/>
  <c r="AZ126" i="34"/>
  <c r="AY126" i="34"/>
  <c r="AX126" i="34"/>
  <c r="AW126" i="34"/>
  <c r="AV126" i="34"/>
  <c r="AU126" i="34"/>
  <c r="AT126" i="34"/>
  <c r="AS126" i="34"/>
  <c r="AR126" i="34"/>
  <c r="AQ126" i="34"/>
  <c r="AP126" i="34"/>
  <c r="AO126" i="34"/>
  <c r="AN126" i="34"/>
  <c r="AM126" i="34"/>
  <c r="AL126" i="34"/>
  <c r="AK126" i="34"/>
  <c r="AJ126" i="34"/>
  <c r="AI126" i="34"/>
  <c r="AH126" i="34"/>
  <c r="AG126" i="34"/>
  <c r="AF126" i="34"/>
  <c r="AE126" i="34"/>
  <c r="AD126" i="34"/>
  <c r="AC126" i="34"/>
  <c r="AB126" i="34"/>
  <c r="AA126" i="34"/>
  <c r="Z126" i="34"/>
  <c r="Y126" i="34"/>
  <c r="X126" i="34"/>
  <c r="W126" i="34"/>
  <c r="V126" i="34"/>
  <c r="U126" i="34"/>
  <c r="T126" i="34"/>
  <c r="S126" i="34"/>
  <c r="R126" i="34"/>
  <c r="Q126" i="34"/>
  <c r="P126" i="34"/>
  <c r="O126" i="34"/>
  <c r="N126" i="34"/>
  <c r="M126" i="34"/>
  <c r="L126" i="34"/>
  <c r="K126" i="34"/>
  <c r="J126" i="34"/>
  <c r="I126" i="34"/>
  <c r="H126" i="34"/>
  <c r="G126" i="34"/>
  <c r="F126" i="34"/>
  <c r="E126" i="34"/>
  <c r="D126" i="34"/>
  <c r="C126" i="34"/>
  <c r="CH109" i="34"/>
  <c r="CG109" i="34"/>
  <c r="CF109" i="34"/>
  <c r="CE109" i="34"/>
  <c r="CD109" i="34"/>
  <c r="CC109" i="34"/>
  <c r="CB109" i="34"/>
  <c r="CA109" i="34"/>
  <c r="BZ109" i="34"/>
  <c r="BY109" i="34"/>
  <c r="BX109" i="34"/>
  <c r="BW109" i="34"/>
  <c r="BV109" i="34"/>
  <c r="BU109" i="34"/>
  <c r="BT109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H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CH92" i="34"/>
  <c r="CG92" i="34"/>
  <c r="CF92" i="34"/>
  <c r="CE92" i="34"/>
  <c r="CD92" i="34"/>
  <c r="CC92" i="34"/>
  <c r="CB92" i="34"/>
  <c r="CA92" i="34"/>
  <c r="BZ92" i="34"/>
  <c r="BY92" i="34"/>
  <c r="BX92" i="34"/>
  <c r="BW92" i="34"/>
  <c r="BV92" i="34"/>
  <c r="BU92" i="34"/>
  <c r="BT92" i="34"/>
  <c r="BS92" i="34"/>
  <c r="BR92" i="34"/>
  <c r="BQ92" i="34"/>
  <c r="BP92" i="34"/>
  <c r="BO92" i="34"/>
  <c r="BN92" i="34"/>
  <c r="BM92" i="34"/>
  <c r="BL92" i="34"/>
  <c r="BK92" i="34"/>
  <c r="BJ92" i="34"/>
  <c r="BI92" i="34"/>
  <c r="BH92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CH77" i="34"/>
  <c r="CG77" i="34"/>
  <c r="CF77" i="34"/>
  <c r="CE77" i="34"/>
  <c r="CD77" i="34"/>
  <c r="CC77" i="34"/>
  <c r="CB77" i="34"/>
  <c r="CA77" i="34"/>
  <c r="BZ77" i="34"/>
  <c r="BY77" i="34"/>
  <c r="BX77" i="34"/>
  <c r="BW77" i="34"/>
  <c r="BV77" i="34"/>
  <c r="BU77" i="34"/>
  <c r="BT77" i="34"/>
  <c r="BS77" i="34"/>
  <c r="BR77" i="34"/>
  <c r="BQ77" i="34"/>
  <c r="BP77" i="34"/>
  <c r="BO77" i="34"/>
  <c r="BN77" i="34"/>
  <c r="BM77" i="34"/>
  <c r="BL77" i="34"/>
  <c r="BK77" i="34"/>
  <c r="BJ77" i="34"/>
  <c r="BI77" i="34"/>
  <c r="BH77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CH58" i="34"/>
  <c r="CG58" i="34"/>
  <c r="CF58" i="34"/>
  <c r="CE58" i="34"/>
  <c r="CD58" i="34"/>
  <c r="CC58" i="34"/>
  <c r="CB58" i="34"/>
  <c r="CA58" i="34"/>
  <c r="BZ58" i="34"/>
  <c r="BY58" i="34"/>
  <c r="BX58" i="34"/>
  <c r="BW58" i="34"/>
  <c r="BV58" i="34"/>
  <c r="BU58" i="34"/>
  <c r="BT58" i="34"/>
  <c r="BS58" i="34"/>
  <c r="BR58" i="34"/>
  <c r="BQ58" i="34"/>
  <c r="BP58" i="34"/>
  <c r="BO58" i="34"/>
  <c r="BN58" i="34"/>
  <c r="BM58" i="34"/>
  <c r="BL58" i="34"/>
  <c r="BK58" i="34"/>
  <c r="BJ58" i="34"/>
  <c r="BI58" i="34"/>
  <c r="BH58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CH40" i="34"/>
  <c r="CG40" i="34"/>
  <c r="CF40" i="34"/>
  <c r="CE40" i="34"/>
  <c r="CD40" i="34"/>
  <c r="CC40" i="34"/>
  <c r="CB40" i="34"/>
  <c r="CA40" i="34"/>
  <c r="BZ40" i="34"/>
  <c r="BY40" i="34"/>
  <c r="BX40" i="34"/>
  <c r="BW40" i="34"/>
  <c r="BV40" i="34"/>
  <c r="BU40" i="34"/>
  <c r="BT40" i="34"/>
  <c r="BS40" i="34"/>
  <c r="BR40" i="34"/>
  <c r="BQ40" i="34"/>
  <c r="BP40" i="34"/>
  <c r="BO40" i="34"/>
  <c r="BN40" i="34"/>
  <c r="BM40" i="34"/>
  <c r="BL40" i="34"/>
  <c r="BK40" i="34"/>
  <c r="BJ40" i="34"/>
  <c r="BI40" i="34"/>
  <c r="BH40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CH22" i="34"/>
  <c r="CG22" i="34"/>
  <c r="CF22" i="34"/>
  <c r="CE22" i="34"/>
  <c r="CD22" i="34"/>
  <c r="CC22" i="34"/>
  <c r="CB22" i="34"/>
  <c r="CA22" i="34"/>
  <c r="BZ22" i="34"/>
  <c r="BY22" i="34"/>
  <c r="BX22" i="34"/>
  <c r="BW22" i="34"/>
  <c r="BV22" i="34"/>
  <c r="BU22" i="34"/>
  <c r="BT22" i="34"/>
  <c r="BS22" i="34"/>
  <c r="BR22" i="34"/>
  <c r="BQ22" i="34"/>
  <c r="BP22" i="34"/>
  <c r="BO22" i="34"/>
  <c r="BN22" i="34"/>
  <c r="BM22" i="34"/>
  <c r="BL22" i="34"/>
  <c r="BK22" i="34"/>
  <c r="BJ22" i="34"/>
  <c r="BI22" i="34"/>
  <c r="BH22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CH92" i="33"/>
  <c r="CG92" i="33"/>
  <c r="CF92" i="33"/>
  <c r="CE92" i="33"/>
  <c r="CD92" i="33"/>
  <c r="CC92" i="33"/>
  <c r="CB92" i="33"/>
  <c r="CA92" i="33"/>
  <c r="BZ92" i="33"/>
  <c r="BY92" i="33"/>
  <c r="BX92" i="33"/>
  <c r="BW92" i="33"/>
  <c r="BV92" i="33"/>
  <c r="BU92" i="33"/>
  <c r="BT92" i="33"/>
  <c r="BS92" i="33"/>
  <c r="BR92" i="33"/>
  <c r="BQ92" i="33"/>
  <c r="BP92" i="33"/>
  <c r="BO92" i="33"/>
  <c r="BN92" i="33"/>
  <c r="BM92" i="33"/>
  <c r="BL92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AW92" i="33"/>
  <c r="AV92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G92" i="33"/>
  <c r="AF92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R92" i="33"/>
  <c r="Q92" i="33"/>
  <c r="P92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CH77" i="33"/>
  <c r="CG77" i="33"/>
  <c r="CF77" i="33"/>
  <c r="CE77" i="33"/>
  <c r="CD77" i="33"/>
  <c r="CC77" i="33"/>
  <c r="CB77" i="33"/>
  <c r="CA77" i="33"/>
  <c r="BZ77" i="33"/>
  <c r="BY77" i="33"/>
  <c r="BX77" i="33"/>
  <c r="BW77" i="33"/>
  <c r="BV77" i="33"/>
  <c r="BU77" i="33"/>
  <c r="BT77" i="33"/>
  <c r="BS77" i="33"/>
  <c r="BR77" i="33"/>
  <c r="BQ77" i="33"/>
  <c r="BP77" i="33"/>
  <c r="BO77" i="33"/>
  <c r="BN77" i="33"/>
  <c r="BM77" i="33"/>
  <c r="BL77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AW77" i="33"/>
  <c r="AV77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G77" i="33"/>
  <c r="AF77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R77" i="33"/>
  <c r="Q77" i="33"/>
  <c r="P77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CH58" i="33"/>
  <c r="CG58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G58" i="33"/>
  <c r="AF58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CH40" i="33"/>
  <c r="CG40" i="33"/>
  <c r="CF40" i="33"/>
  <c r="CE40" i="33"/>
  <c r="CD40" i="33"/>
  <c r="CC40" i="33"/>
  <c r="CB40" i="33"/>
  <c r="CA40" i="33"/>
  <c r="BZ40" i="33"/>
  <c r="BY40" i="33"/>
  <c r="BX40" i="33"/>
  <c r="BW40" i="33"/>
  <c r="BV40" i="33"/>
  <c r="BU40" i="33"/>
  <c r="BT40" i="33"/>
  <c r="BS40" i="33"/>
  <c r="BR40" i="33"/>
  <c r="BQ40" i="33"/>
  <c r="BP40" i="33"/>
  <c r="BO40" i="33"/>
  <c r="BN40" i="33"/>
  <c r="BM40" i="33"/>
  <c r="BL40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AW40" i="33"/>
  <c r="AV40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G40" i="33"/>
  <c r="AF40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R40" i="33"/>
  <c r="Q40" i="33"/>
  <c r="P40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CH22" i="33"/>
  <c r="CG22" i="33"/>
  <c r="CF22" i="33"/>
  <c r="CE22" i="33"/>
  <c r="CD22" i="33"/>
  <c r="CC22" i="33"/>
  <c r="CB22" i="33"/>
  <c r="CA22" i="33"/>
  <c r="BZ22" i="33"/>
  <c r="BY22" i="33"/>
  <c r="BX22" i="33"/>
  <c r="BW22" i="33"/>
  <c r="BV22" i="33"/>
  <c r="BU22" i="33"/>
  <c r="BT22" i="33"/>
  <c r="BS22" i="33"/>
  <c r="BR22" i="33"/>
  <c r="BQ22" i="33"/>
  <c r="BP22" i="33"/>
  <c r="BO22" i="33"/>
  <c r="BN22" i="33"/>
  <c r="BM22" i="33"/>
  <c r="BL22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AW22" i="33"/>
  <c r="AV22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G22" i="33"/>
  <c r="AF22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CH77" i="32"/>
  <c r="CG77" i="32"/>
  <c r="CF77" i="32"/>
  <c r="CE77" i="32"/>
  <c r="CD77" i="32"/>
  <c r="CC77" i="32"/>
  <c r="CB77" i="32"/>
  <c r="CA77" i="32"/>
  <c r="BZ77" i="32"/>
  <c r="BY77" i="32"/>
  <c r="BX77" i="32"/>
  <c r="BW77" i="32"/>
  <c r="BV77" i="32"/>
  <c r="BU77" i="32"/>
  <c r="BT77" i="32"/>
  <c r="BS77" i="32"/>
  <c r="BR77" i="32"/>
  <c r="BQ77" i="32"/>
  <c r="BP77" i="32"/>
  <c r="BO77" i="32"/>
  <c r="BN77" i="32"/>
  <c r="BM77" i="32"/>
  <c r="BL77" i="32"/>
  <c r="BK77" i="32"/>
  <c r="BJ77" i="32"/>
  <c r="BI77" i="32"/>
  <c r="BH77" i="32"/>
  <c r="BG77" i="32"/>
  <c r="BF77" i="32"/>
  <c r="BE77" i="32"/>
  <c r="BD77" i="32"/>
  <c r="BC77" i="32"/>
  <c r="BB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L77" i="32"/>
  <c r="AK77" i="32"/>
  <c r="AJ77" i="32"/>
  <c r="AI77" i="32"/>
  <c r="AH77" i="32"/>
  <c r="AG77" i="32"/>
  <c r="AF77" i="32"/>
  <c r="AE77" i="32"/>
  <c r="AD77" i="32"/>
  <c r="AC77" i="32"/>
  <c r="AB77" i="32"/>
  <c r="AA77" i="32"/>
  <c r="Z77" i="32"/>
  <c r="Y77" i="32"/>
  <c r="X77" i="32"/>
  <c r="W77" i="32"/>
  <c r="V77" i="32"/>
  <c r="U77" i="32"/>
  <c r="T77" i="32"/>
  <c r="S77" i="32"/>
  <c r="R77" i="32"/>
  <c r="Q77" i="32"/>
  <c r="P77" i="32"/>
  <c r="O77" i="32"/>
  <c r="N77" i="32"/>
  <c r="M77" i="32"/>
  <c r="L77" i="32"/>
  <c r="K77" i="32"/>
  <c r="J77" i="32"/>
  <c r="I77" i="32"/>
  <c r="H77" i="32"/>
  <c r="G77" i="32"/>
  <c r="F77" i="32"/>
  <c r="E77" i="32"/>
  <c r="D77" i="32"/>
  <c r="C77" i="32"/>
  <c r="CH65" i="32"/>
  <c r="CG65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BH65" i="32"/>
  <c r="BG65" i="32"/>
  <c r="BF65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AF65" i="32"/>
  <c r="AE65" i="32"/>
  <c r="AD65" i="32"/>
  <c r="AC65" i="32"/>
  <c r="AB65" i="32"/>
  <c r="AA65" i="32"/>
  <c r="Z65" i="32"/>
  <c r="Y65" i="32"/>
  <c r="X65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CH49" i="32"/>
  <c r="CG49" i="32"/>
  <c r="CF49" i="32"/>
  <c r="CE49" i="32"/>
  <c r="CD49" i="32"/>
  <c r="CC49" i="32"/>
  <c r="CB49" i="32"/>
  <c r="CA49" i="32"/>
  <c r="BZ49" i="32"/>
  <c r="BY49" i="32"/>
  <c r="BX49" i="32"/>
  <c r="BW49" i="32"/>
  <c r="BV49" i="32"/>
  <c r="BU49" i="32"/>
  <c r="BT49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AU49" i="32"/>
  <c r="AT49" i="32"/>
  <c r="AS49" i="32"/>
  <c r="AR49" i="32"/>
  <c r="AQ49" i="32"/>
  <c r="AP49" i="32"/>
  <c r="AO49" i="32"/>
  <c r="AN49" i="32"/>
  <c r="AM49" i="32"/>
  <c r="AL49" i="32"/>
  <c r="AK49" i="32"/>
  <c r="AJ49" i="32"/>
  <c r="AI49" i="32"/>
  <c r="AH49" i="32"/>
  <c r="AG49" i="32"/>
  <c r="AF49" i="32"/>
  <c r="AE49" i="32"/>
  <c r="AD49" i="32"/>
  <c r="AC49" i="32"/>
  <c r="AB49" i="32"/>
  <c r="AA49" i="32"/>
  <c r="Z49" i="32"/>
  <c r="Y49" i="32"/>
  <c r="X49" i="32"/>
  <c r="W49" i="32"/>
  <c r="V49" i="32"/>
  <c r="U49" i="32"/>
  <c r="T49" i="32"/>
  <c r="S49" i="32"/>
  <c r="R49" i="32"/>
  <c r="Q49" i="32"/>
  <c r="P49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CH34" i="32"/>
  <c r="CG34" i="32"/>
  <c r="CF34" i="32"/>
  <c r="CE34" i="32"/>
  <c r="CD34" i="32"/>
  <c r="CC34" i="32"/>
  <c r="CB34" i="32"/>
  <c r="CA34" i="32"/>
  <c r="BZ34" i="32"/>
  <c r="BY34" i="32"/>
  <c r="BX34" i="32"/>
  <c r="BW34" i="32"/>
  <c r="BV34" i="32"/>
  <c r="BU34" i="32"/>
  <c r="BT34" i="32"/>
  <c r="BS34" i="32"/>
  <c r="BR34" i="32"/>
  <c r="BQ34" i="32"/>
  <c r="BP34" i="32"/>
  <c r="BO34" i="32"/>
  <c r="BN34" i="32"/>
  <c r="BM34" i="32"/>
  <c r="BL34" i="32"/>
  <c r="BK34" i="32"/>
  <c r="BJ34" i="32"/>
  <c r="BI34" i="32"/>
  <c r="BH34" i="32"/>
  <c r="BG34" i="32"/>
  <c r="BF34" i="32"/>
  <c r="BE34" i="32"/>
  <c r="BD34" i="32"/>
  <c r="BC34" i="32"/>
  <c r="BB34" i="32"/>
  <c r="BA34" i="32"/>
  <c r="AZ34" i="32"/>
  <c r="AY34" i="32"/>
  <c r="AX34" i="32"/>
  <c r="AW34" i="32"/>
  <c r="AV34" i="32"/>
  <c r="AU34" i="32"/>
  <c r="AT34" i="32"/>
  <c r="AS34" i="32"/>
  <c r="AR34" i="32"/>
  <c r="AQ34" i="32"/>
  <c r="AP34" i="32"/>
  <c r="AO34" i="32"/>
  <c r="AN34" i="32"/>
  <c r="AM34" i="32"/>
  <c r="AL34" i="32"/>
  <c r="AK34" i="32"/>
  <c r="AJ34" i="32"/>
  <c r="AI34" i="32"/>
  <c r="AH34" i="32"/>
  <c r="AG34" i="32"/>
  <c r="AF34" i="32"/>
  <c r="AE34" i="32"/>
  <c r="AD34" i="32"/>
  <c r="AC34" i="32"/>
  <c r="AB34" i="32"/>
  <c r="AA34" i="32"/>
  <c r="Z34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CH19" i="32"/>
  <c r="CG19" i="32"/>
  <c r="CF19" i="32"/>
  <c r="CE19" i="32"/>
  <c r="CD19" i="32"/>
  <c r="CC19" i="32"/>
  <c r="CB19" i="32"/>
  <c r="CA19" i="32"/>
  <c r="BZ19" i="32"/>
  <c r="BY19" i="32"/>
  <c r="BX19" i="32"/>
  <c r="BW19" i="32"/>
  <c r="BV19" i="32"/>
  <c r="BU19" i="32"/>
  <c r="BT19" i="32"/>
  <c r="BS19" i="32"/>
  <c r="BR19" i="32"/>
  <c r="BQ19" i="32"/>
  <c r="BP19" i="32"/>
  <c r="BO19" i="32"/>
  <c r="BN19" i="32"/>
  <c r="BM19" i="32"/>
  <c r="BL19" i="32"/>
  <c r="BK19" i="32"/>
  <c r="BJ19" i="32"/>
  <c r="BI19" i="32"/>
  <c r="BH19" i="32"/>
  <c r="BG19" i="32"/>
  <c r="BF19" i="32"/>
  <c r="BE19" i="32"/>
  <c r="BD19" i="32"/>
  <c r="BC19" i="32"/>
  <c r="BB19" i="32"/>
  <c r="BA19" i="32"/>
  <c r="AZ19" i="32"/>
  <c r="AY19" i="32"/>
  <c r="AX19" i="32"/>
  <c r="AW19" i="32"/>
  <c r="AV19" i="32"/>
  <c r="AU19" i="32"/>
  <c r="AT19" i="32"/>
  <c r="AS19" i="32"/>
  <c r="AR19" i="32"/>
  <c r="AQ19" i="32"/>
  <c r="AP19" i="32"/>
  <c r="AO19" i="32"/>
  <c r="AN19" i="32"/>
  <c r="AM19" i="32"/>
  <c r="AL19" i="32"/>
  <c r="AK19" i="32"/>
  <c r="AJ19" i="32"/>
  <c r="AI19" i="32"/>
  <c r="AH19" i="32"/>
  <c r="AG19" i="32"/>
  <c r="AF19" i="32"/>
  <c r="AE19" i="32"/>
  <c r="AD19" i="32"/>
  <c r="AC19" i="32"/>
  <c r="AB19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CH188" i="31"/>
  <c r="CG188" i="31"/>
  <c r="CF188" i="31"/>
  <c r="CE188" i="31"/>
  <c r="CD188" i="31"/>
  <c r="CC188" i="31"/>
  <c r="CB188" i="31"/>
  <c r="CA188" i="31"/>
  <c r="BZ188" i="31"/>
  <c r="BY188" i="31"/>
  <c r="BX188" i="31"/>
  <c r="BW188" i="31"/>
  <c r="BV188" i="31"/>
  <c r="BU188" i="31"/>
  <c r="BT188" i="31"/>
  <c r="BS188" i="31"/>
  <c r="BR188" i="31"/>
  <c r="BQ188" i="31"/>
  <c r="BP188" i="31"/>
  <c r="BO188" i="31"/>
  <c r="BN188" i="31"/>
  <c r="BM188" i="31"/>
  <c r="BL188" i="31"/>
  <c r="BK188" i="31"/>
  <c r="BJ188" i="31"/>
  <c r="BI188" i="31"/>
  <c r="BH188" i="31"/>
  <c r="BG188" i="31"/>
  <c r="BF188" i="31"/>
  <c r="BE188" i="31"/>
  <c r="BD188" i="31"/>
  <c r="BC188" i="31"/>
  <c r="BB188" i="31"/>
  <c r="BA188" i="31"/>
  <c r="AZ188" i="31"/>
  <c r="AY188" i="31"/>
  <c r="AX188" i="31"/>
  <c r="AW188" i="31"/>
  <c r="AV188" i="31"/>
  <c r="AU188" i="31"/>
  <c r="AT188" i="31"/>
  <c r="AS188" i="31"/>
  <c r="AR188" i="31"/>
  <c r="AQ188" i="31"/>
  <c r="AP188" i="31"/>
  <c r="AO188" i="31"/>
  <c r="AN188" i="31"/>
  <c r="AM188" i="31"/>
  <c r="AL188" i="31"/>
  <c r="AK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CH181" i="31"/>
  <c r="CG181" i="31"/>
  <c r="CF181" i="31"/>
  <c r="CE181" i="31"/>
  <c r="CD181" i="31"/>
  <c r="CC181" i="31"/>
  <c r="CB181" i="31"/>
  <c r="CA181" i="31"/>
  <c r="BZ181" i="31"/>
  <c r="BY181" i="31"/>
  <c r="BX181" i="31"/>
  <c r="BW181" i="31"/>
  <c r="BV181" i="31"/>
  <c r="BU181" i="31"/>
  <c r="BT181" i="31"/>
  <c r="BS181" i="31"/>
  <c r="BR181" i="31"/>
  <c r="BQ181" i="31"/>
  <c r="BP181" i="31"/>
  <c r="BO181" i="31"/>
  <c r="BN181" i="31"/>
  <c r="BM181" i="31"/>
  <c r="BL181" i="31"/>
  <c r="BK181" i="31"/>
  <c r="BJ181" i="31"/>
  <c r="BI181" i="31"/>
  <c r="BH181" i="31"/>
  <c r="BG181" i="31"/>
  <c r="BF181" i="31"/>
  <c r="BE181" i="31"/>
  <c r="BD181" i="31"/>
  <c r="BC181" i="31"/>
  <c r="BB181" i="31"/>
  <c r="BA181" i="31"/>
  <c r="AZ181" i="31"/>
  <c r="AY181" i="31"/>
  <c r="AX181" i="31"/>
  <c r="AW181" i="31"/>
  <c r="AV181" i="31"/>
  <c r="AU181" i="31"/>
  <c r="AT181" i="31"/>
  <c r="AS181" i="31"/>
  <c r="AR181" i="31"/>
  <c r="AQ181" i="31"/>
  <c r="AP181" i="31"/>
  <c r="AO181" i="31"/>
  <c r="AN181" i="31"/>
  <c r="AM181" i="31"/>
  <c r="AL181" i="31"/>
  <c r="AK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Y181" i="31"/>
  <c r="X181" i="31"/>
  <c r="W181" i="31"/>
  <c r="V181" i="31"/>
  <c r="U181" i="31"/>
  <c r="T181" i="31"/>
  <c r="S181" i="31"/>
  <c r="R181" i="31"/>
  <c r="Q181" i="31"/>
  <c r="P181" i="31"/>
  <c r="O181" i="31"/>
  <c r="N181" i="31"/>
  <c r="M181" i="31"/>
  <c r="L181" i="31"/>
  <c r="K181" i="31"/>
  <c r="J181" i="31"/>
  <c r="I181" i="31"/>
  <c r="H181" i="31"/>
  <c r="G181" i="31"/>
  <c r="F181" i="31"/>
  <c r="E181" i="31"/>
  <c r="D181" i="31"/>
  <c r="C181" i="31"/>
  <c r="CH161" i="31"/>
  <c r="CG161" i="31"/>
  <c r="CF161" i="31"/>
  <c r="CE161" i="31"/>
  <c r="CD161" i="31"/>
  <c r="CC161" i="31"/>
  <c r="CB161" i="31"/>
  <c r="CA161" i="31"/>
  <c r="BZ161" i="31"/>
  <c r="BY161" i="31"/>
  <c r="BX161" i="31"/>
  <c r="BW161" i="31"/>
  <c r="BV161" i="31"/>
  <c r="BU161" i="31"/>
  <c r="BT161" i="31"/>
  <c r="BS161" i="31"/>
  <c r="BR161" i="31"/>
  <c r="BQ161" i="31"/>
  <c r="BP161" i="31"/>
  <c r="BO161" i="31"/>
  <c r="BN161" i="31"/>
  <c r="BM161" i="31"/>
  <c r="BL161" i="31"/>
  <c r="BK161" i="31"/>
  <c r="BJ161" i="31"/>
  <c r="BI161" i="31"/>
  <c r="BH161" i="31"/>
  <c r="BG161" i="31"/>
  <c r="BF161" i="31"/>
  <c r="BE161" i="31"/>
  <c r="BD161" i="31"/>
  <c r="BC161" i="31"/>
  <c r="BB161" i="31"/>
  <c r="BA161" i="31"/>
  <c r="AZ161" i="31"/>
  <c r="AY161" i="31"/>
  <c r="AX161" i="31"/>
  <c r="AW161" i="31"/>
  <c r="AV161" i="31"/>
  <c r="AU161" i="31"/>
  <c r="AT161" i="31"/>
  <c r="AS161" i="31"/>
  <c r="AR161" i="31"/>
  <c r="AQ161" i="31"/>
  <c r="AP161" i="31"/>
  <c r="AO161" i="31"/>
  <c r="AN161" i="31"/>
  <c r="AM161" i="31"/>
  <c r="AL161" i="31"/>
  <c r="AK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CH142" i="31"/>
  <c r="CG142" i="31"/>
  <c r="CF142" i="31"/>
  <c r="CE142" i="31"/>
  <c r="CD142" i="31"/>
  <c r="CC142" i="31"/>
  <c r="CB142" i="31"/>
  <c r="CA142" i="31"/>
  <c r="BZ142" i="31"/>
  <c r="BY142" i="31"/>
  <c r="BX142" i="31"/>
  <c r="BW142" i="31"/>
  <c r="BV142" i="31"/>
  <c r="BU142" i="31"/>
  <c r="BT142" i="31"/>
  <c r="BS142" i="31"/>
  <c r="BR142" i="31"/>
  <c r="BQ142" i="31"/>
  <c r="BP142" i="31"/>
  <c r="BO142" i="31"/>
  <c r="BN142" i="31"/>
  <c r="BM142" i="31"/>
  <c r="BL142" i="31"/>
  <c r="BK142" i="31"/>
  <c r="BJ142" i="31"/>
  <c r="BI142" i="31"/>
  <c r="BH142" i="31"/>
  <c r="BG142" i="31"/>
  <c r="BF142" i="31"/>
  <c r="BE142" i="31"/>
  <c r="BD142" i="31"/>
  <c r="BC142" i="31"/>
  <c r="BB142" i="31"/>
  <c r="BA142" i="31"/>
  <c r="AZ142" i="31"/>
  <c r="AY142" i="31"/>
  <c r="AX142" i="31"/>
  <c r="AW142" i="31"/>
  <c r="AV142" i="31"/>
  <c r="AU142" i="31"/>
  <c r="AT142" i="31"/>
  <c r="AS142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Y142" i="31"/>
  <c r="X142" i="31"/>
  <c r="W142" i="31"/>
  <c r="V142" i="31"/>
  <c r="U142" i="31"/>
  <c r="T142" i="31"/>
  <c r="S142" i="31"/>
  <c r="R142" i="31"/>
  <c r="Q142" i="31"/>
  <c r="P142" i="31"/>
  <c r="O142" i="31"/>
  <c r="N142" i="31"/>
  <c r="M142" i="31"/>
  <c r="L142" i="31"/>
  <c r="K142" i="31"/>
  <c r="J142" i="31"/>
  <c r="I142" i="31"/>
  <c r="H142" i="31"/>
  <c r="G142" i="31"/>
  <c r="F142" i="31"/>
  <c r="E142" i="31"/>
  <c r="D142" i="31"/>
  <c r="C142" i="31"/>
  <c r="CH126" i="31"/>
  <c r="CG126" i="31"/>
  <c r="CF126" i="31"/>
  <c r="CE126" i="31"/>
  <c r="CD126" i="31"/>
  <c r="CC126" i="31"/>
  <c r="CB126" i="31"/>
  <c r="CA126" i="31"/>
  <c r="BZ126" i="31"/>
  <c r="BY126" i="31"/>
  <c r="BX126" i="31"/>
  <c r="BW126" i="31"/>
  <c r="BV126" i="31"/>
  <c r="BU126" i="31"/>
  <c r="BT126" i="31"/>
  <c r="BS126" i="31"/>
  <c r="BR126" i="31"/>
  <c r="BQ126" i="31"/>
  <c r="BP126" i="31"/>
  <c r="BO126" i="31"/>
  <c r="BN126" i="31"/>
  <c r="BM126" i="31"/>
  <c r="BL126" i="31"/>
  <c r="BK126" i="31"/>
  <c r="BJ126" i="31"/>
  <c r="BI126" i="31"/>
  <c r="BH126" i="31"/>
  <c r="BG126" i="31"/>
  <c r="BF126" i="31"/>
  <c r="BE126" i="31"/>
  <c r="BD126" i="31"/>
  <c r="BC126" i="31"/>
  <c r="BB126" i="31"/>
  <c r="BA126" i="31"/>
  <c r="AZ126" i="31"/>
  <c r="AY126" i="31"/>
  <c r="AX126" i="31"/>
  <c r="AW126" i="31"/>
  <c r="AV126" i="31"/>
  <c r="AU126" i="31"/>
  <c r="AT126" i="31"/>
  <c r="AS126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CH109" i="31"/>
  <c r="CG109" i="31"/>
  <c r="CF109" i="31"/>
  <c r="CE109" i="31"/>
  <c r="CD109" i="31"/>
  <c r="CC109" i="31"/>
  <c r="CB109" i="31"/>
  <c r="CA109" i="31"/>
  <c r="BZ109" i="31"/>
  <c r="BY109" i="31"/>
  <c r="BX109" i="31"/>
  <c r="BW109" i="31"/>
  <c r="BV109" i="31"/>
  <c r="BU109" i="31"/>
  <c r="BT109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H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AU109" i="31"/>
  <c r="AT109" i="31"/>
  <c r="AS109" i="31"/>
  <c r="AR109" i="31"/>
  <c r="AQ109" i="31"/>
  <c r="AP109" i="31"/>
  <c r="AO109" i="31"/>
  <c r="AN109" i="31"/>
  <c r="AM109" i="31"/>
  <c r="AL109" i="31"/>
  <c r="AK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F109" i="31"/>
  <c r="E109" i="31"/>
  <c r="D109" i="31"/>
  <c r="C109" i="31"/>
  <c r="CH92" i="31"/>
  <c r="CG92" i="31"/>
  <c r="CF92" i="31"/>
  <c r="CE92" i="31"/>
  <c r="CD92" i="31"/>
  <c r="CC92" i="31"/>
  <c r="CB92" i="31"/>
  <c r="CA92" i="31"/>
  <c r="BZ92" i="31"/>
  <c r="BY92" i="31"/>
  <c r="BX92" i="31"/>
  <c r="BW92" i="31"/>
  <c r="BV92" i="31"/>
  <c r="BU92" i="31"/>
  <c r="BT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U92" i="31"/>
  <c r="AT92" i="31"/>
  <c r="AS92" i="31"/>
  <c r="AR92" i="31"/>
  <c r="AQ92" i="31"/>
  <c r="AP92" i="31"/>
  <c r="AO92" i="31"/>
  <c r="AN92" i="31"/>
  <c r="AM92" i="31"/>
  <c r="AL92" i="31"/>
  <c r="AK92" i="31"/>
  <c r="AJ92" i="31"/>
  <c r="AI92" i="31"/>
  <c r="AH92" i="31"/>
  <c r="AG92" i="31"/>
  <c r="AF92" i="31"/>
  <c r="AE92" i="31"/>
  <c r="AD92" i="31"/>
  <c r="AC92" i="31"/>
  <c r="AB92" i="31"/>
  <c r="AA92" i="31"/>
  <c r="Z92" i="31"/>
  <c r="Y92" i="31"/>
  <c r="X92" i="31"/>
  <c r="W92" i="31"/>
  <c r="V92" i="31"/>
  <c r="U92" i="31"/>
  <c r="T92" i="31"/>
  <c r="S92" i="31"/>
  <c r="R92" i="31"/>
  <c r="Q92" i="31"/>
  <c r="P92" i="31"/>
  <c r="O92" i="31"/>
  <c r="N92" i="31"/>
  <c r="M92" i="31"/>
  <c r="L92" i="31"/>
  <c r="K92" i="31"/>
  <c r="J92" i="31"/>
  <c r="I92" i="31"/>
  <c r="H92" i="31"/>
  <c r="G92" i="31"/>
  <c r="F92" i="31"/>
  <c r="E92" i="31"/>
  <c r="D92" i="31"/>
  <c r="C92" i="31"/>
  <c r="CH77" i="31"/>
  <c r="CG77" i="31"/>
  <c r="CF77" i="31"/>
  <c r="CE77" i="31"/>
  <c r="CD77" i="31"/>
  <c r="CC77" i="31"/>
  <c r="CB77" i="31"/>
  <c r="CA77" i="31"/>
  <c r="BZ77" i="31"/>
  <c r="BY77" i="31"/>
  <c r="BX77" i="31"/>
  <c r="BW77" i="31"/>
  <c r="BV77" i="31"/>
  <c r="BU77" i="31"/>
  <c r="BT77" i="31"/>
  <c r="BS77" i="31"/>
  <c r="BR77" i="31"/>
  <c r="BQ77" i="31"/>
  <c r="BP77" i="31"/>
  <c r="BO77" i="31"/>
  <c r="BN77" i="31"/>
  <c r="BM77" i="31"/>
  <c r="BL77" i="31"/>
  <c r="BK77" i="31"/>
  <c r="BJ77" i="31"/>
  <c r="BI77" i="31"/>
  <c r="BH77" i="31"/>
  <c r="BG77" i="31"/>
  <c r="BF77" i="31"/>
  <c r="BE77" i="31"/>
  <c r="BD77" i="31"/>
  <c r="BC77" i="31"/>
  <c r="BB77" i="31"/>
  <c r="BA77" i="31"/>
  <c r="AZ77" i="31"/>
  <c r="AY77" i="31"/>
  <c r="AX77" i="31"/>
  <c r="AW77" i="31"/>
  <c r="AV77" i="31"/>
  <c r="AU77" i="31"/>
  <c r="AT77" i="31"/>
  <c r="AS77" i="31"/>
  <c r="AR77" i="31"/>
  <c r="AQ77" i="31"/>
  <c r="AP77" i="31"/>
  <c r="AO77" i="31"/>
  <c r="AN77" i="31"/>
  <c r="AM77" i="31"/>
  <c r="AL77" i="31"/>
  <c r="AK77" i="31"/>
  <c r="AJ77" i="31"/>
  <c r="AI77" i="31"/>
  <c r="AH77" i="31"/>
  <c r="AG77" i="31"/>
  <c r="AF77" i="31"/>
  <c r="AE77" i="31"/>
  <c r="AD77" i="31"/>
  <c r="AC77" i="31"/>
  <c r="AB77" i="31"/>
  <c r="AA77" i="31"/>
  <c r="Z77" i="31"/>
  <c r="Y77" i="31"/>
  <c r="X77" i="31"/>
  <c r="W77" i="31"/>
  <c r="V77" i="31"/>
  <c r="U77" i="31"/>
  <c r="T77" i="31"/>
  <c r="S77" i="31"/>
  <c r="R77" i="31"/>
  <c r="Q77" i="31"/>
  <c r="P77" i="31"/>
  <c r="O77" i="31"/>
  <c r="N77" i="31"/>
  <c r="M77" i="31"/>
  <c r="L77" i="31"/>
  <c r="K77" i="31"/>
  <c r="J77" i="31"/>
  <c r="I77" i="31"/>
  <c r="H77" i="31"/>
  <c r="G77" i="31"/>
  <c r="F77" i="31"/>
  <c r="E77" i="31"/>
  <c r="D77" i="31"/>
  <c r="C77" i="31"/>
  <c r="CH58" i="31"/>
  <c r="CG58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BH58" i="31"/>
  <c r="BG58" i="31"/>
  <c r="BF58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CH40" i="31"/>
  <c r="CG40" i="31"/>
  <c r="CF40" i="31"/>
  <c r="CE40" i="31"/>
  <c r="CD40" i="31"/>
  <c r="CC40" i="31"/>
  <c r="CB40" i="31"/>
  <c r="CA40" i="31"/>
  <c r="BZ40" i="31"/>
  <c r="BY40" i="31"/>
  <c r="BX40" i="31"/>
  <c r="BW40" i="31"/>
  <c r="BV40" i="31"/>
  <c r="BU40" i="31"/>
  <c r="BT40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U40" i="31"/>
  <c r="AT40" i="31"/>
  <c r="AS40" i="31"/>
  <c r="AR40" i="31"/>
  <c r="AQ40" i="31"/>
  <c r="AP40" i="31"/>
  <c r="AO40" i="31"/>
  <c r="AN40" i="31"/>
  <c r="AM40" i="31"/>
  <c r="AL40" i="31"/>
  <c r="AK40" i="31"/>
  <c r="AJ40" i="31"/>
  <c r="AI40" i="31"/>
  <c r="AH40" i="31"/>
  <c r="AG40" i="31"/>
  <c r="AF40" i="31"/>
  <c r="AE40" i="31"/>
  <c r="AD40" i="31"/>
  <c r="AC40" i="31"/>
  <c r="AB40" i="31"/>
  <c r="AA40" i="31"/>
  <c r="Z40" i="31"/>
  <c r="Y40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CH22" i="31"/>
  <c r="CG22" i="31"/>
  <c r="CF22" i="31"/>
  <c r="CE22" i="31"/>
  <c r="CD22" i="31"/>
  <c r="CC22" i="31"/>
  <c r="CB22" i="31"/>
  <c r="CA22" i="31"/>
  <c r="BZ22" i="31"/>
  <c r="BY22" i="31"/>
  <c r="BX22" i="31"/>
  <c r="BW22" i="31"/>
  <c r="BV22" i="31"/>
  <c r="BU22" i="31"/>
  <c r="BT22" i="31"/>
  <c r="BS22" i="31"/>
  <c r="BR22" i="31"/>
  <c r="BQ22" i="31"/>
  <c r="BP22" i="31"/>
  <c r="BO22" i="31"/>
  <c r="BN22" i="31"/>
  <c r="BM22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AW22" i="31"/>
  <c r="AV22" i="31"/>
  <c r="AU22" i="31"/>
  <c r="AT22" i="31"/>
  <c r="AS22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Y22" i="31"/>
  <c r="X22" i="31"/>
  <c r="W22" i="31"/>
  <c r="V22" i="31"/>
  <c r="U22" i="31"/>
  <c r="T22" i="31"/>
  <c r="S22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C22" i="30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AH22" i="30"/>
  <c r="AI22" i="30"/>
  <c r="AJ22" i="30"/>
  <c r="AK22" i="30"/>
  <c r="AL22" i="30"/>
  <c r="AM22" i="30"/>
  <c r="AN22" i="30"/>
  <c r="AO22" i="30"/>
  <c r="AP22" i="30"/>
  <c r="AQ22" i="30"/>
  <c r="AR22" i="30"/>
  <c r="AS22" i="30"/>
  <c r="AT22" i="30"/>
  <c r="AU22" i="30"/>
  <c r="AV22" i="30"/>
  <c r="AW22" i="30"/>
  <c r="AX22" i="30"/>
  <c r="AY22" i="30"/>
  <c r="AZ22" i="30"/>
  <c r="BA22" i="30"/>
  <c r="BB22" i="30"/>
  <c r="BC22" i="30"/>
  <c r="BD22" i="30"/>
  <c r="BE22" i="30"/>
  <c r="BF22" i="30"/>
  <c r="BG22" i="30"/>
  <c r="BH22" i="30"/>
  <c r="BI22" i="30"/>
  <c r="BJ22" i="30"/>
  <c r="BK22" i="30"/>
  <c r="BL22" i="30"/>
  <c r="BM22" i="30"/>
  <c r="BN22" i="30"/>
  <c r="BO22" i="30"/>
  <c r="BP22" i="30"/>
  <c r="BQ22" i="30"/>
  <c r="BR22" i="30"/>
  <c r="BS22" i="30"/>
  <c r="BT22" i="30"/>
  <c r="BU22" i="30"/>
  <c r="BV22" i="30"/>
  <c r="BW22" i="30"/>
  <c r="BX22" i="30"/>
  <c r="BY22" i="30"/>
  <c r="BZ22" i="30"/>
  <c r="CA22" i="30"/>
  <c r="CB22" i="30"/>
  <c r="CC22" i="30"/>
  <c r="CD22" i="30"/>
  <c r="CE22" i="30"/>
  <c r="CF22" i="30"/>
  <c r="CG22" i="30"/>
  <c r="CH22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AX188" i="30"/>
  <c r="AW188" i="30"/>
  <c r="AV188" i="30"/>
  <c r="AU188" i="30"/>
  <c r="AT188" i="30"/>
  <c r="AS188" i="30"/>
  <c r="AR188" i="30"/>
  <c r="AQ188" i="30"/>
  <c r="AP188" i="30"/>
  <c r="AO188" i="30"/>
  <c r="AN188" i="30"/>
  <c r="AM188" i="30"/>
  <c r="AL188" i="30"/>
  <c r="AK188" i="30"/>
  <c r="AJ188" i="30"/>
  <c r="AI188" i="30"/>
  <c r="AH188" i="30"/>
  <c r="AG188" i="30"/>
  <c r="AF188" i="30"/>
  <c r="AE188" i="30"/>
  <c r="AD188" i="30"/>
  <c r="AC188" i="30"/>
  <c r="AB188" i="30"/>
  <c r="AA188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AX181" i="30"/>
  <c r="AW181" i="30"/>
  <c r="AV181" i="30"/>
  <c r="AU181" i="30"/>
  <c r="AT181" i="30"/>
  <c r="AS181" i="30"/>
  <c r="AR181" i="30"/>
  <c r="AQ181" i="30"/>
  <c r="AP181" i="30"/>
  <c r="AO181" i="30"/>
  <c r="AN181" i="30"/>
  <c r="AM181" i="30"/>
  <c r="AL181" i="30"/>
  <c r="AK181" i="30"/>
  <c r="AJ181" i="30"/>
  <c r="AI181" i="30"/>
  <c r="AH181" i="30"/>
  <c r="AG181" i="30"/>
  <c r="AF181" i="30"/>
  <c r="AE181" i="30"/>
  <c r="AD181" i="30"/>
  <c r="AC181" i="30"/>
  <c r="AB181" i="30"/>
  <c r="AA181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AX161" i="30"/>
  <c r="AW161" i="30"/>
  <c r="AV161" i="30"/>
  <c r="AU161" i="30"/>
  <c r="AT161" i="30"/>
  <c r="AS161" i="30"/>
  <c r="AR161" i="30"/>
  <c r="AQ161" i="30"/>
  <c r="AP161" i="30"/>
  <c r="AO161" i="30"/>
  <c r="AN161" i="30"/>
  <c r="AM161" i="30"/>
  <c r="AL161" i="30"/>
  <c r="AK161" i="30"/>
  <c r="AJ161" i="30"/>
  <c r="AI161" i="30"/>
  <c r="AH161" i="30"/>
  <c r="AG161" i="30"/>
  <c r="AF161" i="30"/>
  <c r="AE161" i="30"/>
  <c r="AD161" i="30"/>
  <c r="AC161" i="30"/>
  <c r="AB161" i="30"/>
  <c r="AA161" i="30"/>
  <c r="Z161" i="30"/>
  <c r="Y161" i="30"/>
  <c r="X161" i="30"/>
  <c r="W161" i="30"/>
  <c r="V161" i="30"/>
  <c r="U161" i="30"/>
  <c r="T161" i="30"/>
  <c r="S161" i="30"/>
  <c r="R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AX142" i="30"/>
  <c r="AW142" i="30"/>
  <c r="AV142" i="30"/>
  <c r="AU142" i="30"/>
  <c r="AT142" i="30"/>
  <c r="AS142" i="30"/>
  <c r="AR142" i="30"/>
  <c r="AQ142" i="30"/>
  <c r="AP142" i="30"/>
  <c r="AO142" i="30"/>
  <c r="AN142" i="30"/>
  <c r="AM142" i="30"/>
  <c r="AL142" i="30"/>
  <c r="AK142" i="30"/>
  <c r="AJ142" i="30"/>
  <c r="AI142" i="30"/>
  <c r="AH142" i="30"/>
  <c r="AG142" i="30"/>
  <c r="AF142" i="30"/>
  <c r="AE142" i="30"/>
  <c r="AD142" i="30"/>
  <c r="AC142" i="30"/>
  <c r="AB142" i="30"/>
  <c r="AA142" i="30"/>
  <c r="Z142" i="30"/>
  <c r="Y142" i="30"/>
  <c r="X142" i="30"/>
  <c r="W142" i="30"/>
  <c r="V142" i="30"/>
  <c r="U142" i="30"/>
  <c r="T142" i="30"/>
  <c r="S142" i="30"/>
  <c r="R142" i="30"/>
  <c r="Q142" i="30"/>
  <c r="P142" i="30"/>
  <c r="O142" i="30"/>
  <c r="N142" i="30"/>
  <c r="M142" i="30"/>
  <c r="L142" i="30"/>
  <c r="K142" i="30"/>
  <c r="J142" i="30"/>
  <c r="I142" i="30"/>
  <c r="H142" i="30"/>
  <c r="G142" i="30"/>
  <c r="F142" i="30"/>
  <c r="E142" i="30"/>
  <c r="D142" i="30"/>
  <c r="C142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AX126" i="30"/>
  <c r="AW126" i="30"/>
  <c r="AV126" i="30"/>
  <c r="AU126" i="30"/>
  <c r="AT126" i="30"/>
  <c r="AS126" i="30"/>
  <c r="AR126" i="30"/>
  <c r="AQ126" i="30"/>
  <c r="AP126" i="30"/>
  <c r="AO126" i="30"/>
  <c r="AN126" i="30"/>
  <c r="AM126" i="30"/>
  <c r="AL126" i="30"/>
  <c r="AK126" i="30"/>
  <c r="AJ126" i="30"/>
  <c r="AI126" i="30"/>
  <c r="AH126" i="30"/>
  <c r="AG126" i="30"/>
  <c r="AF126" i="30"/>
  <c r="AE126" i="30"/>
  <c r="AD126" i="30"/>
  <c r="AC126" i="30"/>
  <c r="AB126" i="30"/>
  <c r="AA126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AU109" i="30"/>
  <c r="AT109" i="30"/>
  <c r="AS109" i="30"/>
  <c r="AR109" i="30"/>
  <c r="AQ109" i="30"/>
  <c r="AP109" i="30"/>
  <c r="AO109" i="30"/>
  <c r="AN109" i="30"/>
  <c r="AM109" i="30"/>
  <c r="AL109" i="30"/>
  <c r="AK109" i="30"/>
  <c r="AJ109" i="30"/>
  <c r="AI109" i="30"/>
  <c r="AH109" i="30"/>
  <c r="AG109" i="30"/>
  <c r="AF109" i="30"/>
  <c r="AE109" i="30"/>
  <c r="AD109" i="30"/>
  <c r="AC109" i="30"/>
  <c r="AB109" i="30"/>
  <c r="AA109" i="30"/>
  <c r="Z109" i="30"/>
  <c r="Y109" i="30"/>
  <c r="X109" i="30"/>
  <c r="W109" i="30"/>
  <c r="V109" i="30"/>
  <c r="U109" i="30"/>
  <c r="T109" i="30"/>
  <c r="S109" i="30"/>
  <c r="R109" i="30"/>
  <c r="Q109" i="30"/>
  <c r="P109" i="30"/>
  <c r="O109" i="30"/>
  <c r="N109" i="30"/>
  <c r="M109" i="30"/>
  <c r="L109" i="30"/>
  <c r="K109" i="30"/>
  <c r="J109" i="30"/>
  <c r="I109" i="30"/>
  <c r="H109" i="30"/>
  <c r="G109" i="30"/>
  <c r="F109" i="30"/>
  <c r="E109" i="30"/>
  <c r="D109" i="30"/>
  <c r="C109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AU92" i="30"/>
  <c r="AT92" i="30"/>
  <c r="AS92" i="30"/>
  <c r="AR92" i="30"/>
  <c r="AQ92" i="30"/>
  <c r="AP92" i="30"/>
  <c r="AO92" i="30"/>
  <c r="AN92" i="30"/>
  <c r="AM92" i="30"/>
  <c r="AL92" i="30"/>
  <c r="AK92" i="30"/>
  <c r="AJ92" i="30"/>
  <c r="AI92" i="30"/>
  <c r="AH92" i="30"/>
  <c r="AG92" i="30"/>
  <c r="AF92" i="30"/>
  <c r="AE92" i="30"/>
  <c r="AD92" i="30"/>
  <c r="AC92" i="30"/>
  <c r="AB92" i="30"/>
  <c r="AA92" i="30"/>
  <c r="Z92" i="30"/>
  <c r="Y92" i="30"/>
  <c r="X92" i="30"/>
  <c r="W92" i="30"/>
  <c r="V92" i="30"/>
  <c r="U92" i="30"/>
  <c r="T92" i="30"/>
  <c r="S92" i="30"/>
  <c r="R92" i="30"/>
  <c r="Q92" i="30"/>
  <c r="P92" i="30"/>
  <c r="O92" i="30"/>
  <c r="N92" i="30"/>
  <c r="M92" i="30"/>
  <c r="L92" i="30"/>
  <c r="K92" i="30"/>
  <c r="J92" i="30"/>
  <c r="I92" i="30"/>
  <c r="H92" i="30"/>
  <c r="G92" i="30"/>
  <c r="F92" i="30"/>
  <c r="E92" i="30"/>
  <c r="D92" i="30"/>
  <c r="C92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AX77" i="30"/>
  <c r="AW77" i="30"/>
  <c r="AV77" i="30"/>
  <c r="AU77" i="30"/>
  <c r="AT77" i="30"/>
  <c r="AS77" i="30"/>
  <c r="AR77" i="30"/>
  <c r="AQ77" i="30"/>
  <c r="AP77" i="30"/>
  <c r="AO77" i="30"/>
  <c r="AN77" i="30"/>
  <c r="AM77" i="30"/>
  <c r="AL77" i="30"/>
  <c r="AK77" i="30"/>
  <c r="AJ77" i="30"/>
  <c r="AI77" i="30"/>
  <c r="AH77" i="30"/>
  <c r="AG77" i="30"/>
  <c r="AF77" i="30"/>
  <c r="AE77" i="30"/>
  <c r="AD77" i="30"/>
  <c r="AC77" i="30"/>
  <c r="AB77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AF58" i="30"/>
  <c r="AE58" i="30"/>
  <c r="AD58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AU40" i="30"/>
  <c r="AT40" i="30"/>
  <c r="AS40" i="30"/>
  <c r="AR40" i="30"/>
  <c r="AQ40" i="30"/>
  <c r="AP40" i="30"/>
  <c r="AO40" i="30"/>
  <c r="AN40" i="30"/>
  <c r="AM40" i="30"/>
  <c r="AL40" i="30"/>
  <c r="AK40" i="30"/>
  <c r="AJ40" i="30"/>
  <c r="AI40" i="30"/>
  <c r="AH40" i="30"/>
  <c r="AG40" i="30"/>
  <c r="AF40" i="30"/>
  <c r="AE40" i="30"/>
  <c r="AD40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CH188" i="29"/>
  <c r="CG188" i="29"/>
  <c r="CF188" i="29"/>
  <c r="CE188" i="29"/>
  <c r="CD188" i="29"/>
  <c r="CC188" i="29"/>
  <c r="CB188" i="29"/>
  <c r="CA188" i="29"/>
  <c r="BZ188" i="29"/>
  <c r="BY188" i="29"/>
  <c r="BX188" i="29"/>
  <c r="BW188" i="29"/>
  <c r="BV188" i="29"/>
  <c r="BU188" i="29"/>
  <c r="BT188" i="29"/>
  <c r="BS188" i="29"/>
  <c r="BR188" i="29"/>
  <c r="BQ188" i="29"/>
  <c r="BP188" i="29"/>
  <c r="BO188" i="29"/>
  <c r="BN188" i="29"/>
  <c r="BM188" i="29"/>
  <c r="BL188" i="29"/>
  <c r="BK188" i="29"/>
  <c r="BJ188" i="29"/>
  <c r="BI188" i="29"/>
  <c r="BH188" i="29"/>
  <c r="BG188" i="29"/>
  <c r="BF188" i="29"/>
  <c r="BE188" i="29"/>
  <c r="BD188" i="29"/>
  <c r="BC188" i="29"/>
  <c r="BB188" i="29"/>
  <c r="BA188" i="29"/>
  <c r="AZ188" i="29"/>
  <c r="AY188" i="29"/>
  <c r="AX188" i="29"/>
  <c r="AW188" i="29"/>
  <c r="AV188" i="29"/>
  <c r="AU188" i="29"/>
  <c r="AT188" i="29"/>
  <c r="AS188" i="29"/>
  <c r="AR188" i="29"/>
  <c r="AQ188" i="29"/>
  <c r="AP188" i="29"/>
  <c r="AO188" i="29"/>
  <c r="AN188" i="29"/>
  <c r="AM188" i="29"/>
  <c r="AL188" i="29"/>
  <c r="AK188" i="29"/>
  <c r="AJ188" i="29"/>
  <c r="AI188" i="29"/>
  <c r="AH188" i="29"/>
  <c r="AG188" i="29"/>
  <c r="AF188" i="29"/>
  <c r="AE188" i="29"/>
  <c r="AD188" i="29"/>
  <c r="AC188" i="29"/>
  <c r="AB188" i="29"/>
  <c r="AA188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CH181" i="29"/>
  <c r="CG181" i="29"/>
  <c r="CF181" i="29"/>
  <c r="CE181" i="29"/>
  <c r="CD181" i="29"/>
  <c r="CC181" i="29"/>
  <c r="CB181" i="29"/>
  <c r="CA181" i="29"/>
  <c r="BZ181" i="29"/>
  <c r="BY181" i="29"/>
  <c r="BX181" i="29"/>
  <c r="BW181" i="29"/>
  <c r="BV181" i="29"/>
  <c r="BU181" i="29"/>
  <c r="BT181" i="29"/>
  <c r="BS181" i="29"/>
  <c r="BR181" i="29"/>
  <c r="BQ181" i="29"/>
  <c r="BP181" i="29"/>
  <c r="BO181" i="29"/>
  <c r="BN181" i="29"/>
  <c r="BM181" i="29"/>
  <c r="BL181" i="29"/>
  <c r="BK181" i="29"/>
  <c r="BJ181" i="29"/>
  <c r="BI181" i="29"/>
  <c r="BH181" i="29"/>
  <c r="BG181" i="29"/>
  <c r="BF181" i="29"/>
  <c r="BE181" i="29"/>
  <c r="BD181" i="29"/>
  <c r="BC181" i="29"/>
  <c r="BB181" i="29"/>
  <c r="BA181" i="29"/>
  <c r="AZ181" i="29"/>
  <c r="AY181" i="29"/>
  <c r="AX181" i="29"/>
  <c r="AW181" i="29"/>
  <c r="AV181" i="29"/>
  <c r="AU181" i="29"/>
  <c r="AT181" i="29"/>
  <c r="AS181" i="29"/>
  <c r="AR181" i="29"/>
  <c r="AQ181" i="29"/>
  <c r="AP181" i="29"/>
  <c r="AO181" i="29"/>
  <c r="AN181" i="29"/>
  <c r="AM181" i="29"/>
  <c r="AL181" i="29"/>
  <c r="AK181" i="29"/>
  <c r="AJ181" i="29"/>
  <c r="AI181" i="29"/>
  <c r="AH181" i="29"/>
  <c r="AG181" i="29"/>
  <c r="AF181" i="29"/>
  <c r="AE181" i="29"/>
  <c r="AD181" i="29"/>
  <c r="AC181" i="29"/>
  <c r="AB181" i="29"/>
  <c r="AA181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CH161" i="29"/>
  <c r="CG161" i="29"/>
  <c r="CF161" i="29"/>
  <c r="CE161" i="29"/>
  <c r="CD161" i="29"/>
  <c r="CC161" i="29"/>
  <c r="CB161" i="29"/>
  <c r="CA161" i="29"/>
  <c r="BZ161" i="29"/>
  <c r="BY161" i="29"/>
  <c r="BX161" i="29"/>
  <c r="BW161" i="29"/>
  <c r="BV161" i="29"/>
  <c r="BU161" i="29"/>
  <c r="BT161" i="29"/>
  <c r="BS161" i="29"/>
  <c r="BR161" i="29"/>
  <c r="BQ161" i="29"/>
  <c r="BP161" i="29"/>
  <c r="BO161" i="29"/>
  <c r="BN161" i="29"/>
  <c r="BM161" i="29"/>
  <c r="BL161" i="29"/>
  <c r="BK161" i="29"/>
  <c r="BJ161" i="29"/>
  <c r="BI161" i="29"/>
  <c r="BH161" i="29"/>
  <c r="BG161" i="29"/>
  <c r="BF161" i="29"/>
  <c r="BE161" i="29"/>
  <c r="BD161" i="29"/>
  <c r="BC161" i="29"/>
  <c r="BB161" i="29"/>
  <c r="BA161" i="29"/>
  <c r="AZ161" i="29"/>
  <c r="AY161" i="29"/>
  <c r="AX161" i="29"/>
  <c r="AW161" i="29"/>
  <c r="AV161" i="29"/>
  <c r="AU161" i="29"/>
  <c r="AT161" i="29"/>
  <c r="AS161" i="29"/>
  <c r="AR161" i="29"/>
  <c r="AQ161" i="29"/>
  <c r="AP161" i="29"/>
  <c r="AO161" i="29"/>
  <c r="AN161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Y161" i="29"/>
  <c r="X161" i="29"/>
  <c r="W161" i="29"/>
  <c r="V161" i="29"/>
  <c r="U161" i="29"/>
  <c r="T161" i="29"/>
  <c r="S161" i="29"/>
  <c r="R161" i="29"/>
  <c r="Q161" i="29"/>
  <c r="P161" i="29"/>
  <c r="O161" i="29"/>
  <c r="N161" i="29"/>
  <c r="M161" i="29"/>
  <c r="L161" i="29"/>
  <c r="K161" i="29"/>
  <c r="J161" i="29"/>
  <c r="I161" i="29"/>
  <c r="H161" i="29"/>
  <c r="G161" i="29"/>
  <c r="F161" i="29"/>
  <c r="E161" i="29"/>
  <c r="D161" i="29"/>
  <c r="C161" i="29"/>
  <c r="CH142" i="29"/>
  <c r="CG142" i="29"/>
  <c r="CF142" i="29"/>
  <c r="CE142" i="29"/>
  <c r="CD142" i="29"/>
  <c r="CC142" i="29"/>
  <c r="CB142" i="29"/>
  <c r="CA142" i="29"/>
  <c r="BZ142" i="29"/>
  <c r="BY142" i="29"/>
  <c r="BX142" i="29"/>
  <c r="BW142" i="29"/>
  <c r="BV142" i="29"/>
  <c r="BU142" i="29"/>
  <c r="BT142" i="29"/>
  <c r="BS142" i="29"/>
  <c r="BR142" i="29"/>
  <c r="BQ142" i="29"/>
  <c r="BP142" i="29"/>
  <c r="BO142" i="29"/>
  <c r="BN142" i="29"/>
  <c r="BM142" i="29"/>
  <c r="BL142" i="29"/>
  <c r="BK142" i="29"/>
  <c r="BJ142" i="29"/>
  <c r="BI142" i="29"/>
  <c r="BH142" i="29"/>
  <c r="BG142" i="29"/>
  <c r="BF142" i="29"/>
  <c r="BE142" i="29"/>
  <c r="BD142" i="29"/>
  <c r="BC142" i="29"/>
  <c r="BB142" i="29"/>
  <c r="BA142" i="29"/>
  <c r="AZ142" i="29"/>
  <c r="AY142" i="29"/>
  <c r="AX142" i="29"/>
  <c r="AW142" i="29"/>
  <c r="AV142" i="29"/>
  <c r="AU142" i="29"/>
  <c r="AT142" i="29"/>
  <c r="AS142" i="29"/>
  <c r="AR142" i="29"/>
  <c r="AQ142" i="29"/>
  <c r="AP142" i="29"/>
  <c r="AO142" i="29"/>
  <c r="AN142" i="29"/>
  <c r="AM142" i="29"/>
  <c r="AL142" i="29"/>
  <c r="AK142" i="29"/>
  <c r="AJ142" i="29"/>
  <c r="AI142" i="29"/>
  <c r="AH142" i="29"/>
  <c r="AG142" i="29"/>
  <c r="AF142" i="29"/>
  <c r="AE142" i="29"/>
  <c r="AD142" i="29"/>
  <c r="AC142" i="29"/>
  <c r="AB142" i="29"/>
  <c r="AA142" i="29"/>
  <c r="Z142" i="29"/>
  <c r="Y142" i="29"/>
  <c r="X142" i="29"/>
  <c r="W142" i="29"/>
  <c r="V142" i="29"/>
  <c r="U142" i="29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F142" i="29"/>
  <c r="E142" i="29"/>
  <c r="D142" i="29"/>
  <c r="C142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CH92" i="29"/>
  <c r="CG92" i="29"/>
  <c r="CF92" i="29"/>
  <c r="CE92" i="29"/>
  <c r="CD92" i="29"/>
  <c r="CC92" i="29"/>
  <c r="CB92" i="29"/>
  <c r="CA92" i="29"/>
  <c r="BZ92" i="29"/>
  <c r="BY92" i="29"/>
  <c r="BX92" i="29"/>
  <c r="BW92" i="29"/>
  <c r="BV92" i="29"/>
  <c r="BU92" i="29"/>
  <c r="BT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CH77" i="29"/>
  <c r="CG77" i="29"/>
  <c r="CF77" i="29"/>
  <c r="CE77" i="29"/>
  <c r="CD77" i="29"/>
  <c r="CC77" i="29"/>
  <c r="CB77" i="29"/>
  <c r="CA77" i="29"/>
  <c r="BZ77" i="29"/>
  <c r="BY77" i="29"/>
  <c r="BX77" i="29"/>
  <c r="BW77" i="29"/>
  <c r="BV77" i="29"/>
  <c r="BU77" i="29"/>
  <c r="BT77" i="29"/>
  <c r="BS77" i="29"/>
  <c r="BR77" i="29"/>
  <c r="BQ77" i="29"/>
  <c r="BP77" i="29"/>
  <c r="BO77" i="29"/>
  <c r="BN77" i="29"/>
  <c r="BM77" i="29"/>
  <c r="BL77" i="29"/>
  <c r="BK77" i="29"/>
  <c r="BJ77" i="29"/>
  <c r="BI77" i="29"/>
  <c r="BH77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CH58" i="29"/>
  <c r="CG58" i="29"/>
  <c r="CF58" i="29"/>
  <c r="CE58" i="29"/>
  <c r="CD58" i="29"/>
  <c r="CC58" i="29"/>
  <c r="CB58" i="29"/>
  <c r="CA58" i="29"/>
  <c r="BZ58" i="29"/>
  <c r="BY58" i="29"/>
  <c r="BX58" i="29"/>
  <c r="BW58" i="29"/>
  <c r="BV58" i="29"/>
  <c r="BU58" i="29"/>
  <c r="BT58" i="29"/>
  <c r="BS58" i="29"/>
  <c r="BR58" i="29"/>
  <c r="BQ58" i="29"/>
  <c r="BP58" i="29"/>
  <c r="BO58" i="29"/>
  <c r="BN58" i="29"/>
  <c r="BM58" i="29"/>
  <c r="BL58" i="29"/>
  <c r="BK58" i="29"/>
  <c r="BJ58" i="29"/>
  <c r="BI58" i="29"/>
  <c r="BH58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CH40" i="29"/>
  <c r="CG40" i="29"/>
  <c r="CF40" i="29"/>
  <c r="CE40" i="29"/>
  <c r="CD40" i="29"/>
  <c r="CC40" i="29"/>
  <c r="CB40" i="29"/>
  <c r="CA40" i="29"/>
  <c r="BZ40" i="29"/>
  <c r="BY40" i="29"/>
  <c r="BX40" i="29"/>
  <c r="BW40" i="29"/>
  <c r="BV40" i="29"/>
  <c r="BU40" i="29"/>
  <c r="BT40" i="29"/>
  <c r="BS40" i="29"/>
  <c r="BR40" i="29"/>
  <c r="BQ40" i="29"/>
  <c r="BP40" i="29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CH22" i="29"/>
  <c r="CG22" i="29"/>
  <c r="CF22" i="29"/>
  <c r="CE22" i="29"/>
  <c r="CD22" i="29"/>
  <c r="CC22" i="29"/>
  <c r="CB22" i="29"/>
  <c r="CA22" i="29"/>
  <c r="BZ22" i="29"/>
  <c r="BY22" i="29"/>
  <c r="BX22" i="29"/>
  <c r="BW22" i="29"/>
  <c r="BV22" i="29"/>
  <c r="BU22" i="29"/>
  <c r="BT22" i="29"/>
  <c r="BS22" i="29"/>
  <c r="BR22" i="29"/>
  <c r="BQ22" i="29"/>
  <c r="BP22" i="29"/>
  <c r="BO22" i="29"/>
  <c r="BN22" i="29"/>
  <c r="BM22" i="29"/>
  <c r="BL22" i="29"/>
  <c r="BK22" i="29"/>
  <c r="BJ22" i="29"/>
  <c r="BI22" i="29"/>
  <c r="BH22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CH92" i="10"/>
  <c r="CG92" i="10"/>
  <c r="CF92" i="10"/>
  <c r="CE92" i="10"/>
  <c r="CD92" i="10"/>
  <c r="CC92" i="10"/>
  <c r="CB92" i="10"/>
  <c r="CA92" i="10"/>
  <c r="BZ92" i="10"/>
  <c r="BY92" i="10"/>
  <c r="BX92" i="10"/>
  <c r="BW92" i="10"/>
  <c r="BV92" i="10"/>
  <c r="BU92" i="10"/>
  <c r="BT92" i="10"/>
  <c r="BS92" i="10"/>
  <c r="BR92" i="10"/>
  <c r="BQ92" i="10"/>
  <c r="BP92" i="10"/>
  <c r="BO92" i="10"/>
  <c r="BN92" i="10"/>
  <c r="BM92" i="10"/>
  <c r="BL92" i="10"/>
  <c r="BK92" i="10"/>
  <c r="BJ92" i="10"/>
  <c r="BI92" i="10"/>
  <c r="BH92" i="10"/>
  <c r="BG92" i="10"/>
  <c r="BF92" i="10"/>
  <c r="BE92" i="10"/>
  <c r="BD92" i="10"/>
  <c r="BC92" i="10"/>
  <c r="BB92" i="10"/>
  <c r="BA92" i="10"/>
  <c r="AZ92" i="10"/>
  <c r="AY92" i="10"/>
  <c r="AX92" i="10"/>
  <c r="AW92" i="10"/>
  <c r="AV92" i="10"/>
  <c r="AU92" i="10"/>
  <c r="AT92" i="10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CH77" i="10"/>
  <c r="CG77" i="10"/>
  <c r="CF77" i="10"/>
  <c r="CE77" i="10"/>
  <c r="CD77" i="10"/>
  <c r="CC77" i="10"/>
  <c r="CB77" i="10"/>
  <c r="CA77" i="10"/>
  <c r="BZ77" i="10"/>
  <c r="BY77" i="10"/>
  <c r="BX77" i="10"/>
  <c r="BW77" i="10"/>
  <c r="BV77" i="10"/>
  <c r="BU77" i="10"/>
  <c r="BT77" i="10"/>
  <c r="BS77" i="10"/>
  <c r="BR77" i="10"/>
  <c r="BQ77" i="10"/>
  <c r="BP77" i="10"/>
  <c r="BO77" i="10"/>
  <c r="BN77" i="10"/>
  <c r="BM77" i="10"/>
  <c r="BL77" i="10"/>
  <c r="BK77" i="10"/>
  <c r="BJ77" i="10"/>
  <c r="BI77" i="10"/>
  <c r="BH77" i="10"/>
  <c r="BG77" i="10"/>
  <c r="BF77" i="10"/>
  <c r="BE77" i="10"/>
  <c r="BD77" i="10"/>
  <c r="BC77" i="10"/>
  <c r="BB77" i="10"/>
  <c r="BA77" i="10"/>
  <c r="AZ77" i="10"/>
  <c r="AY77" i="10"/>
  <c r="AX77" i="10"/>
  <c r="AW77" i="10"/>
  <c r="AV77" i="10"/>
  <c r="AU77" i="10"/>
  <c r="AT77" i="10"/>
  <c r="AS77" i="10"/>
  <c r="AR77" i="10"/>
  <c r="AQ77" i="10"/>
  <c r="AP77" i="10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CH58" i="10"/>
  <c r="CG58" i="10"/>
  <c r="CF58" i="10"/>
  <c r="CE58" i="10"/>
  <c r="CD58" i="10"/>
  <c r="CC58" i="10"/>
  <c r="CB58" i="10"/>
  <c r="CA58" i="10"/>
  <c r="BZ58" i="10"/>
  <c r="BY58" i="10"/>
  <c r="BX58" i="10"/>
  <c r="BW58" i="10"/>
  <c r="BV58" i="10"/>
  <c r="BU58" i="10"/>
  <c r="BT58" i="10"/>
  <c r="BS58" i="10"/>
  <c r="BR58" i="10"/>
  <c r="BQ58" i="10"/>
  <c r="BP58" i="10"/>
  <c r="BO58" i="10"/>
  <c r="BN58" i="10"/>
  <c r="BM58" i="10"/>
  <c r="BL58" i="10"/>
  <c r="BK58" i="10"/>
  <c r="BJ58" i="10"/>
  <c r="BI58" i="10"/>
  <c r="BH58" i="10"/>
  <c r="BG58" i="10"/>
  <c r="BF58" i="10"/>
  <c r="BE58" i="10"/>
  <c r="BD58" i="10"/>
  <c r="BC58" i="10"/>
  <c r="BB58" i="10"/>
  <c r="BA58" i="10"/>
  <c r="AZ58" i="10"/>
  <c r="AY58" i="10"/>
  <c r="AX58" i="10"/>
  <c r="AW58" i="10"/>
  <c r="AV58" i="10"/>
  <c r="AU58" i="10"/>
  <c r="AT58" i="10"/>
  <c r="AS58" i="10"/>
  <c r="AR58" i="10"/>
  <c r="AQ58" i="10"/>
  <c r="AP58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CH40" i="10"/>
  <c r="CG40" i="10"/>
  <c r="CF40" i="10"/>
  <c r="CE40" i="10"/>
  <c r="CD40" i="10"/>
  <c r="CC40" i="10"/>
  <c r="CB40" i="10"/>
  <c r="CA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CH22" i="10"/>
  <c r="CG22" i="10"/>
  <c r="CF22" i="10"/>
  <c r="CE22" i="10"/>
  <c r="CD22" i="10"/>
  <c r="CC22" i="10"/>
  <c r="CB22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CH65" i="2"/>
  <c r="CG65" i="2"/>
  <c r="CF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63" i="40" s="1"/>
  <c r="BI3" i="40"/>
  <c r="BH3" i="40"/>
  <c r="BG3" i="40"/>
  <c r="BF3" i="40"/>
  <c r="BE3" i="40"/>
  <c r="BE19" i="40" s="1"/>
  <c r="BD3" i="40"/>
  <c r="BD163" i="40" s="1"/>
  <c r="BC3" i="40"/>
  <c r="BC163" i="40" s="1"/>
  <c r="BB3" i="40"/>
  <c r="BB131" i="40" s="1"/>
  <c r="BA3" i="40"/>
  <c r="BA131" i="40" s="1"/>
  <c r="AZ3" i="40"/>
  <c r="AY3" i="40"/>
  <c r="AT3" i="40"/>
  <c r="AS3" i="40"/>
  <c r="AS35" i="40" s="1"/>
  <c r="AR3" i="40"/>
  <c r="AR19" i="40" s="1"/>
  <c r="AQ3" i="40"/>
  <c r="AQ115" i="40" s="1"/>
  <c r="AQ19" i="40"/>
  <c r="AP3" i="40"/>
  <c r="AO3" i="40"/>
  <c r="AN3" i="40"/>
  <c r="AM3" i="40"/>
  <c r="AL3" i="40"/>
  <c r="AL35" i="40" s="1"/>
  <c r="AK3" i="40"/>
  <c r="AK51" i="40" s="1"/>
  <c r="AJ3" i="40"/>
  <c r="AJ19" i="40"/>
  <c r="AI3" i="40"/>
  <c r="AI19" i="40" s="1"/>
  <c r="AD3" i="40"/>
  <c r="AC3" i="40"/>
  <c r="AB3" i="40"/>
  <c r="AB83" i="40" s="1"/>
  <c r="AA3" i="40"/>
  <c r="AA163" i="40" s="1"/>
  <c r="Z3" i="40"/>
  <c r="Z163" i="40" s="1"/>
  <c r="Y3" i="40"/>
  <c r="Y163" i="40" s="1"/>
  <c r="X3" i="40"/>
  <c r="X163" i="40" s="1"/>
  <c r="W3" i="40"/>
  <c r="W163" i="40" s="1"/>
  <c r="V3" i="40"/>
  <c r="U3" i="40"/>
  <c r="U163" i="40" s="1"/>
  <c r="T3" i="40"/>
  <c r="T147" i="40" s="1"/>
  <c r="S3" i="40"/>
  <c r="S147" i="40" s="1"/>
  <c r="BI163" i="40"/>
  <c r="BF163" i="40"/>
  <c r="BB163" i="40"/>
  <c r="AZ163" i="40"/>
  <c r="AY163" i="40"/>
  <c r="BI147" i="40"/>
  <c r="BF147" i="40"/>
  <c r="BC147" i="40"/>
  <c r="AZ147" i="40"/>
  <c r="AY147" i="40"/>
  <c r="BJ131" i="40"/>
  <c r="BI131" i="40"/>
  <c r="BF131" i="40"/>
  <c r="BC131" i="40"/>
  <c r="AZ131" i="40"/>
  <c r="AY131" i="40"/>
  <c r="BJ115" i="40"/>
  <c r="BI115" i="40"/>
  <c r="BH115" i="40"/>
  <c r="BG115" i="40"/>
  <c r="BF115" i="40"/>
  <c r="AZ115" i="40"/>
  <c r="AY115" i="40"/>
  <c r="BJ99" i="40"/>
  <c r="BI99" i="40"/>
  <c r="BF99" i="40"/>
  <c r="BC99" i="40"/>
  <c r="BB99" i="40"/>
  <c r="BA99" i="40"/>
  <c r="AZ99" i="40"/>
  <c r="AY99" i="40"/>
  <c r="BJ83" i="40"/>
  <c r="BI83" i="40"/>
  <c r="BF83" i="40"/>
  <c r="AZ83" i="40"/>
  <c r="AY83" i="40"/>
  <c r="BJ67" i="40"/>
  <c r="BI67" i="40"/>
  <c r="BH67" i="40"/>
  <c r="BG67" i="40"/>
  <c r="BF67" i="40"/>
  <c r="BC67" i="40"/>
  <c r="AZ67" i="40"/>
  <c r="AY67" i="40"/>
  <c r="BJ51" i="40"/>
  <c r="BI51" i="40"/>
  <c r="BF51" i="40"/>
  <c r="BB51" i="40"/>
  <c r="BA51" i="40"/>
  <c r="AZ51" i="40"/>
  <c r="AY51" i="40"/>
  <c r="BJ35" i="40"/>
  <c r="BI35" i="40"/>
  <c r="BF35" i="40"/>
  <c r="BC35" i="40"/>
  <c r="AZ35" i="40"/>
  <c r="AY35" i="40"/>
  <c r="BJ19" i="40"/>
  <c r="BI19" i="40"/>
  <c r="BF19" i="40"/>
  <c r="AZ19" i="40"/>
  <c r="AY19" i="40"/>
  <c r="AT19" i="40"/>
  <c r="AP19" i="40"/>
  <c r="AO19" i="40"/>
  <c r="AN19" i="40"/>
  <c r="AM19" i="40"/>
  <c r="AT35" i="40"/>
  <c r="AP35" i="40"/>
  <c r="AO35" i="40"/>
  <c r="AN35" i="40"/>
  <c r="AM35" i="40"/>
  <c r="AK35" i="40"/>
  <c r="AI35" i="40"/>
  <c r="AT51" i="40"/>
  <c r="AP51" i="40"/>
  <c r="AO51" i="40"/>
  <c r="AN51" i="40"/>
  <c r="AM51" i="40"/>
  <c r="AT67" i="40"/>
  <c r="AQ67" i="40"/>
  <c r="AP67" i="40"/>
  <c r="AO67" i="40"/>
  <c r="AN67" i="40"/>
  <c r="AM67" i="40"/>
  <c r="AJ67" i="40"/>
  <c r="AI67" i="40"/>
  <c r="AT83" i="40"/>
  <c r="AP83" i="40"/>
  <c r="AO83" i="40"/>
  <c r="AN83" i="40"/>
  <c r="AM83" i="40"/>
  <c r="AT99" i="40"/>
  <c r="AR99" i="40"/>
  <c r="AP99" i="40"/>
  <c r="AO99" i="40"/>
  <c r="AN99" i="40"/>
  <c r="AM99" i="40"/>
  <c r="AI99" i="40"/>
  <c r="AT115" i="40"/>
  <c r="AP115" i="40"/>
  <c r="AO115" i="40"/>
  <c r="AN115" i="40"/>
  <c r="AM115" i="40"/>
  <c r="AT131" i="40"/>
  <c r="AQ131" i="40"/>
  <c r="AP131" i="40"/>
  <c r="AO131" i="40"/>
  <c r="AN131" i="40"/>
  <c r="AM131" i="40"/>
  <c r="AJ131" i="40"/>
  <c r="AI131" i="40"/>
  <c r="AT147" i="40"/>
  <c r="AP147" i="40"/>
  <c r="AO147" i="40"/>
  <c r="AN147" i="40"/>
  <c r="AM147" i="40"/>
  <c r="AI147" i="40"/>
  <c r="AT163" i="40"/>
  <c r="AP163" i="40"/>
  <c r="AO163" i="40"/>
  <c r="AN163" i="40"/>
  <c r="AM163" i="40"/>
  <c r="AD163" i="40"/>
  <c r="AC163" i="40"/>
  <c r="V163" i="40"/>
  <c r="AD147" i="40"/>
  <c r="AC147" i="40"/>
  <c r="X147" i="40"/>
  <c r="W147" i="40"/>
  <c r="V147" i="40"/>
  <c r="U147" i="40"/>
  <c r="AD131" i="40"/>
  <c r="AC131" i="40"/>
  <c r="X131" i="40"/>
  <c r="W131" i="40"/>
  <c r="V131" i="40"/>
  <c r="S131" i="40"/>
  <c r="AD115" i="40"/>
  <c r="AC115" i="40"/>
  <c r="V115" i="40"/>
  <c r="AD99" i="40"/>
  <c r="AC99" i="40"/>
  <c r="AB99" i="40"/>
  <c r="Z99" i="40"/>
  <c r="Y99" i="40"/>
  <c r="X99" i="40"/>
  <c r="W99" i="40"/>
  <c r="V99" i="40"/>
  <c r="AD83" i="40"/>
  <c r="AC83" i="40"/>
  <c r="V83" i="40"/>
  <c r="S83" i="40"/>
  <c r="AD67" i="40"/>
  <c r="AC67" i="40"/>
  <c r="X67" i="40"/>
  <c r="W67" i="40"/>
  <c r="V67" i="40"/>
  <c r="AD51" i="40"/>
  <c r="AC51" i="40"/>
  <c r="V51" i="40"/>
  <c r="U51" i="40"/>
  <c r="AD35" i="40"/>
  <c r="AC35" i="40"/>
  <c r="X35" i="40"/>
  <c r="W35" i="40"/>
  <c r="V35" i="40"/>
  <c r="AD19" i="40"/>
  <c r="AC19" i="40"/>
  <c r="Z19" i="40"/>
  <c r="Y19" i="40"/>
  <c r="V1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47" i="40"/>
  <c r="M147" i="40"/>
  <c r="L147" i="40"/>
  <c r="K147" i="40"/>
  <c r="J147" i="40"/>
  <c r="I147" i="40"/>
  <c r="H147" i="40"/>
  <c r="G147" i="40"/>
  <c r="F147" i="40"/>
  <c r="E147" i="40"/>
  <c r="D147" i="40"/>
  <c r="C147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D21" i="28"/>
  <c r="W19" i="40"/>
  <c r="W51" i="40"/>
  <c r="W83" i="40"/>
  <c r="W115" i="40"/>
  <c r="AI163" i="40"/>
  <c r="AI115" i="40"/>
  <c r="AI83" i="40"/>
  <c r="AI51" i="40"/>
  <c r="BC19" i="40"/>
  <c r="BC51" i="40"/>
  <c r="BC83" i="40"/>
  <c r="BC115" i="40"/>
  <c r="X19" i="40"/>
  <c r="X51" i="40"/>
  <c r="X83" i="40"/>
  <c r="X115" i="40"/>
  <c r="AJ163" i="40"/>
  <c r="AJ51" i="40"/>
  <c r="BD83" i="40"/>
  <c r="CR50" i="28"/>
  <c r="CR46" i="28"/>
  <c r="CR42" i="28"/>
  <c r="K40" i="28" s="1"/>
  <c r="CR38" i="28"/>
  <c r="K36" i="28" s="1"/>
  <c r="DD49" i="28"/>
  <c r="DD48" i="28"/>
  <c r="DD47" i="28"/>
  <c r="DE47" i="28" s="1"/>
  <c r="DD45" i="28"/>
  <c r="DD44" i="28"/>
  <c r="DD43" i="28"/>
  <c r="DD41" i="28"/>
  <c r="DD40" i="28"/>
  <c r="DD39" i="28"/>
  <c r="DD37" i="28"/>
  <c r="DD36" i="28"/>
  <c r="DD35" i="28"/>
  <c r="DE35" i="28" s="1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U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V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S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S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R88" i="29"/>
  <c r="Q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V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R86" i="29"/>
  <c r="Q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R84" i="29"/>
  <c r="Q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V83" i="29"/>
  <c r="U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R82" i="29"/>
  <c r="Q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V81" i="29"/>
  <c r="U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Z80" i="29"/>
  <c r="Y80" i="29"/>
  <c r="R80" i="29"/>
  <c r="Q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V79" i="29"/>
  <c r="U79" i="29"/>
  <c r="P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W78" i="29"/>
  <c r="S78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Y90" i="10"/>
  <c r="X90" i="10"/>
  <c r="W90" i="10"/>
  <c r="V90" i="10"/>
  <c r="U90" i="10"/>
  <c r="T90" i="10"/>
  <c r="S90" i="10"/>
  <c r="S90" i="29"/>
  <c r="R90" i="10"/>
  <c r="R90" i="29"/>
  <c r="Q90" i="10"/>
  <c r="P90" i="10"/>
  <c r="O90" i="10"/>
  <c r="Z89" i="10"/>
  <c r="Y89" i="10"/>
  <c r="X89" i="10"/>
  <c r="W89" i="10"/>
  <c r="W89" i="29"/>
  <c r="V89" i="10"/>
  <c r="V89" i="29"/>
  <c r="U89" i="10"/>
  <c r="U89" i="29"/>
  <c r="T89" i="10"/>
  <c r="S89" i="10"/>
  <c r="R89" i="10"/>
  <c r="Q89" i="10"/>
  <c r="P89" i="10"/>
  <c r="O89" i="10"/>
  <c r="O89" i="31"/>
  <c r="AF88" i="10"/>
  <c r="Z88" i="10"/>
  <c r="Y88" i="10"/>
  <c r="Y88" i="29"/>
  <c r="X88" i="10"/>
  <c r="W88" i="10"/>
  <c r="V88" i="10"/>
  <c r="U88" i="10"/>
  <c r="U88" i="29"/>
  <c r="T88" i="10"/>
  <c r="T88" i="29"/>
  <c r="S88" i="10"/>
  <c r="S88" i="29"/>
  <c r="R88" i="10"/>
  <c r="Q88" i="10"/>
  <c r="P88" i="10"/>
  <c r="O88" i="10"/>
  <c r="AB87" i="10"/>
  <c r="Z87" i="10"/>
  <c r="Z87" i="29"/>
  <c r="Y87" i="10"/>
  <c r="Y87" i="29"/>
  <c r="X87" i="10"/>
  <c r="X87" i="29"/>
  <c r="W87" i="10"/>
  <c r="V87" i="10"/>
  <c r="U87" i="10"/>
  <c r="U87" i="29"/>
  <c r="T87" i="10"/>
  <c r="S87" i="10"/>
  <c r="S87" i="29"/>
  <c r="R87" i="10"/>
  <c r="R87" i="29"/>
  <c r="Q87" i="10"/>
  <c r="Q87" i="29"/>
  <c r="P87" i="10"/>
  <c r="P87" i="29"/>
  <c r="O87" i="10"/>
  <c r="Z86" i="10"/>
  <c r="Y86" i="10"/>
  <c r="X86" i="10"/>
  <c r="W86" i="10"/>
  <c r="V86" i="10"/>
  <c r="U86" i="10"/>
  <c r="T86" i="10"/>
  <c r="T86" i="29"/>
  <c r="S86" i="10"/>
  <c r="S86" i="29"/>
  <c r="R86" i="10"/>
  <c r="Q86" i="10"/>
  <c r="P86" i="10"/>
  <c r="O86" i="10"/>
  <c r="O86" i="30"/>
  <c r="AL85" i="10"/>
  <c r="AL85" i="29"/>
  <c r="Z85" i="10"/>
  <c r="Y85" i="10"/>
  <c r="X85" i="10"/>
  <c r="W85" i="10"/>
  <c r="V85" i="10"/>
  <c r="U85" i="10"/>
  <c r="T85" i="10"/>
  <c r="S85" i="10"/>
  <c r="S85" i="30"/>
  <c r="R85" i="10"/>
  <c r="R85" i="30"/>
  <c r="Q85" i="10"/>
  <c r="P85" i="10"/>
  <c r="O85" i="10"/>
  <c r="AH84" i="10"/>
  <c r="AD84" i="10"/>
  <c r="AD84" i="30"/>
  <c r="Z84" i="10"/>
  <c r="Y84" i="10"/>
  <c r="X84" i="10"/>
  <c r="W84" i="10"/>
  <c r="V84" i="10"/>
  <c r="U84" i="10"/>
  <c r="T84" i="10"/>
  <c r="S84" i="10"/>
  <c r="R84" i="10"/>
  <c r="Q84" i="10"/>
  <c r="P84" i="10"/>
  <c r="O84" i="10"/>
  <c r="AV83" i="10"/>
  <c r="BH83" i="10"/>
  <c r="Z83" i="10"/>
  <c r="Y83" i="10"/>
  <c r="X83" i="10"/>
  <c r="AJ83" i="10"/>
  <c r="W83" i="10"/>
  <c r="W83" i="29"/>
  <c r="V83" i="10"/>
  <c r="U83" i="10"/>
  <c r="T83" i="10"/>
  <c r="S83" i="10"/>
  <c r="R83" i="10"/>
  <c r="Q83" i="10"/>
  <c r="P83" i="10"/>
  <c r="P83" i="29"/>
  <c r="O83" i="10"/>
  <c r="O83" i="29"/>
  <c r="Z82" i="10"/>
  <c r="Y82" i="10"/>
  <c r="Y82" i="31"/>
  <c r="X82" i="10"/>
  <c r="W82" i="10"/>
  <c r="V82" i="10"/>
  <c r="U82" i="10"/>
  <c r="T82" i="10"/>
  <c r="T82" i="29"/>
  <c r="S82" i="10"/>
  <c r="S82" i="29"/>
  <c r="R82" i="10"/>
  <c r="R82" i="31"/>
  <c r="Q82" i="10"/>
  <c r="P82" i="10"/>
  <c r="O82" i="10"/>
  <c r="O82" i="30"/>
  <c r="Z81" i="10"/>
  <c r="Y81" i="10"/>
  <c r="X81" i="10"/>
  <c r="X81" i="29"/>
  <c r="W81" i="10"/>
  <c r="W81" i="29"/>
  <c r="V81" i="10"/>
  <c r="U81" i="10"/>
  <c r="T81" i="10"/>
  <c r="S81" i="10"/>
  <c r="R81" i="10"/>
  <c r="Q81" i="10"/>
  <c r="P81" i="10"/>
  <c r="P81" i="29"/>
  <c r="O81" i="10"/>
  <c r="O81" i="29"/>
  <c r="Z80" i="10"/>
  <c r="Y80" i="10"/>
  <c r="X80" i="10"/>
  <c r="W80" i="10"/>
  <c r="V80" i="10"/>
  <c r="U80" i="10"/>
  <c r="T80" i="10"/>
  <c r="T80" i="29"/>
  <c r="S80" i="10"/>
  <c r="S80" i="29"/>
  <c r="R80" i="10"/>
  <c r="Q80" i="10"/>
  <c r="P80" i="10"/>
  <c r="O80" i="10"/>
  <c r="O80" i="30"/>
  <c r="Z79" i="10"/>
  <c r="Y79" i="10"/>
  <c r="X79" i="10"/>
  <c r="W79" i="10"/>
  <c r="W79" i="29"/>
  <c r="V79" i="10"/>
  <c r="U79" i="10"/>
  <c r="T79" i="10"/>
  <c r="S79" i="10"/>
  <c r="R79" i="10"/>
  <c r="Q79" i="10"/>
  <c r="P79" i="10"/>
  <c r="O79" i="10"/>
  <c r="O79" i="29"/>
  <c r="Z78" i="10"/>
  <c r="Z78" i="30"/>
  <c r="Y78" i="10"/>
  <c r="Y78" i="30"/>
  <c r="X78" i="10"/>
  <c r="W78" i="10"/>
  <c r="V78" i="10"/>
  <c r="U78" i="10"/>
  <c r="T78" i="10"/>
  <c r="S78" i="10"/>
  <c r="S78" i="31"/>
  <c r="R78" i="10"/>
  <c r="Q78" i="10"/>
  <c r="P78" i="10"/>
  <c r="O78" i="10"/>
  <c r="Z75" i="2"/>
  <c r="Y75" i="2"/>
  <c r="X75" i="2"/>
  <c r="W75" i="2"/>
  <c r="AI75" i="2"/>
  <c r="AI75" i="32"/>
  <c r="V75" i="2"/>
  <c r="U75" i="2"/>
  <c r="T75" i="2"/>
  <c r="S75" i="2"/>
  <c r="R75" i="2"/>
  <c r="Q75" i="2"/>
  <c r="P75" i="2"/>
  <c r="O75" i="2"/>
  <c r="AA75" i="2"/>
  <c r="AA75" i="32"/>
  <c r="Z74" i="2"/>
  <c r="Y74" i="2"/>
  <c r="X74" i="2"/>
  <c r="W74" i="2"/>
  <c r="W74" i="32"/>
  <c r="V74" i="2"/>
  <c r="U74" i="2"/>
  <c r="T74" i="2"/>
  <c r="S74" i="2"/>
  <c r="AE74" i="2"/>
  <c r="AE74" i="32"/>
  <c r="R74" i="2"/>
  <c r="Q74" i="2"/>
  <c r="P74" i="2"/>
  <c r="O74" i="2"/>
  <c r="Z73" i="2"/>
  <c r="Y73" i="2"/>
  <c r="X73" i="2"/>
  <c r="W73" i="2"/>
  <c r="AI73" i="2"/>
  <c r="V73" i="2"/>
  <c r="U73" i="2"/>
  <c r="T73" i="2"/>
  <c r="S73" i="2"/>
  <c r="S73" i="32"/>
  <c r="R73" i="2"/>
  <c r="Q73" i="2"/>
  <c r="P73" i="2"/>
  <c r="O73" i="2"/>
  <c r="AA73" i="2"/>
  <c r="AA73" i="32"/>
  <c r="Z72" i="2"/>
  <c r="Y72" i="2"/>
  <c r="X72" i="2"/>
  <c r="W72" i="2"/>
  <c r="W72" i="32"/>
  <c r="V72" i="2"/>
  <c r="U72" i="2"/>
  <c r="T72" i="2"/>
  <c r="S72" i="2"/>
  <c r="S72" i="32"/>
  <c r="R72" i="2"/>
  <c r="Q72" i="2"/>
  <c r="P72" i="2"/>
  <c r="O72" i="2"/>
  <c r="O72" i="32"/>
  <c r="Z71" i="2"/>
  <c r="Y71" i="2"/>
  <c r="X71" i="2"/>
  <c r="W71" i="2"/>
  <c r="AI71" i="2"/>
  <c r="AI71" i="32"/>
  <c r="V71" i="2"/>
  <c r="U71" i="2"/>
  <c r="T71" i="2"/>
  <c r="S71" i="2"/>
  <c r="R71" i="2"/>
  <c r="Q71" i="2"/>
  <c r="P71" i="2"/>
  <c r="O71" i="2"/>
  <c r="AA71" i="2"/>
  <c r="AA71" i="32"/>
  <c r="Z70" i="2"/>
  <c r="Y70" i="2"/>
  <c r="X70" i="2"/>
  <c r="W70" i="2"/>
  <c r="V70" i="2"/>
  <c r="U70" i="2"/>
  <c r="T70" i="2"/>
  <c r="S70" i="2"/>
  <c r="AE70" i="2"/>
  <c r="R70" i="2"/>
  <c r="Q70" i="2"/>
  <c r="P70" i="2"/>
  <c r="P70" i="32"/>
  <c r="O70" i="2"/>
  <c r="Z69" i="2"/>
  <c r="Y69" i="2"/>
  <c r="X69" i="2"/>
  <c r="X69" i="32"/>
  <c r="W69" i="2"/>
  <c r="AI69" i="2"/>
  <c r="V69" i="2"/>
  <c r="U69" i="2"/>
  <c r="T69" i="2"/>
  <c r="S69" i="2"/>
  <c r="R69" i="2"/>
  <c r="Q69" i="2"/>
  <c r="P69" i="2"/>
  <c r="O69" i="2"/>
  <c r="AA69" i="2"/>
  <c r="Z68" i="2"/>
  <c r="Y68" i="2"/>
  <c r="X68" i="2"/>
  <c r="W68" i="2"/>
  <c r="V68" i="2"/>
  <c r="U68" i="2"/>
  <c r="T68" i="2"/>
  <c r="T68" i="32"/>
  <c r="S68" i="2"/>
  <c r="AE68" i="2"/>
  <c r="R68" i="2"/>
  <c r="Q68" i="2"/>
  <c r="P68" i="2"/>
  <c r="O68" i="2"/>
  <c r="Z67" i="2"/>
  <c r="Y67" i="2"/>
  <c r="X67" i="2"/>
  <c r="AJ67" i="2"/>
  <c r="AJ67" i="32"/>
  <c r="W67" i="2"/>
  <c r="AI67" i="2"/>
  <c r="V67" i="2"/>
  <c r="U67" i="2"/>
  <c r="AG67" i="2"/>
  <c r="T67" i="2"/>
  <c r="AF67" i="2"/>
  <c r="AF67" i="32"/>
  <c r="S67" i="2"/>
  <c r="R67" i="2"/>
  <c r="Q67" i="2"/>
  <c r="P67" i="2"/>
  <c r="P67" i="32"/>
  <c r="O67" i="2"/>
  <c r="AA67" i="2"/>
  <c r="Z66" i="2"/>
  <c r="AL66" i="2"/>
  <c r="AX66" i="2"/>
  <c r="BJ66" i="2"/>
  <c r="BV66" i="2"/>
  <c r="CH66" i="2"/>
  <c r="CH66" i="32"/>
  <c r="Y66" i="2"/>
  <c r="AK66" i="2"/>
  <c r="AW66" i="2"/>
  <c r="BI66" i="2"/>
  <c r="X66" i="2"/>
  <c r="AJ66" i="2"/>
  <c r="AJ66" i="32"/>
  <c r="W66" i="2"/>
  <c r="AI66" i="2"/>
  <c r="AU66" i="2"/>
  <c r="BG66" i="2"/>
  <c r="BS66" i="2"/>
  <c r="CE66" i="2"/>
  <c r="CE66" i="32"/>
  <c r="V66" i="2"/>
  <c r="AH66" i="2"/>
  <c r="AT66" i="2"/>
  <c r="BF66" i="2"/>
  <c r="BR66" i="2"/>
  <c r="U66" i="2"/>
  <c r="AG66" i="2"/>
  <c r="AS66" i="2"/>
  <c r="BE66" i="2"/>
  <c r="BQ66" i="2"/>
  <c r="T66" i="2"/>
  <c r="AF66" i="2"/>
  <c r="AF66" i="32"/>
  <c r="S66" i="2"/>
  <c r="AE66" i="2"/>
  <c r="AQ66" i="2"/>
  <c r="BC66" i="2"/>
  <c r="BO66" i="2"/>
  <c r="CA66" i="2"/>
  <c r="CA66" i="32"/>
  <c r="R66" i="2"/>
  <c r="AD66" i="2"/>
  <c r="AP66" i="2"/>
  <c r="BB66" i="2"/>
  <c r="BN66" i="2"/>
  <c r="BZ66" i="2"/>
  <c r="BZ66" i="32"/>
  <c r="Q66" i="2"/>
  <c r="AC66" i="2"/>
  <c r="AO66" i="2"/>
  <c r="BA66" i="2"/>
  <c r="BM66" i="2"/>
  <c r="BY66" i="2"/>
  <c r="BY66" i="32"/>
  <c r="P66" i="2"/>
  <c r="AB66" i="2"/>
  <c r="AB66" i="32"/>
  <c r="O66" i="2"/>
  <c r="O66" i="32"/>
  <c r="BT83" i="10"/>
  <c r="BH83" i="36"/>
  <c r="BH83" i="35"/>
  <c r="BH83" i="34"/>
  <c r="BH83" i="33"/>
  <c r="BH83" i="31"/>
  <c r="BH83" i="30"/>
  <c r="BH83" i="29"/>
  <c r="AJ89" i="10"/>
  <c r="X89" i="36"/>
  <c r="X89" i="35"/>
  <c r="X89" i="34"/>
  <c r="X89" i="33"/>
  <c r="X89" i="31"/>
  <c r="X89" i="30"/>
  <c r="X89" i="29"/>
  <c r="V84" i="36"/>
  <c r="V84" i="35"/>
  <c r="V84" i="34"/>
  <c r="V84" i="33"/>
  <c r="V84" i="31"/>
  <c r="V84" i="30"/>
  <c r="V84" i="29"/>
  <c r="AB85" i="10"/>
  <c r="P85" i="36"/>
  <c r="P85" i="35"/>
  <c r="P85" i="34"/>
  <c r="P85" i="33"/>
  <c r="P85" i="31"/>
  <c r="P85" i="30"/>
  <c r="P85" i="29"/>
  <c r="AJ85" i="10"/>
  <c r="X85" i="36"/>
  <c r="X85" i="35"/>
  <c r="X85" i="34"/>
  <c r="X85" i="33"/>
  <c r="X85" i="31"/>
  <c r="X85" i="30"/>
  <c r="X85" i="29"/>
  <c r="AF87" i="10"/>
  <c r="T87" i="36"/>
  <c r="T87" i="35"/>
  <c r="T87" i="34"/>
  <c r="T87" i="33"/>
  <c r="T87" i="31"/>
  <c r="T87" i="30"/>
  <c r="T87" i="29"/>
  <c r="AH88" i="10"/>
  <c r="V88" i="36"/>
  <c r="V88" i="35"/>
  <c r="V88" i="34"/>
  <c r="V88" i="33"/>
  <c r="V88" i="31"/>
  <c r="V88" i="30"/>
  <c r="V88" i="29"/>
  <c r="AC89" i="10"/>
  <c r="Q89" i="36"/>
  <c r="Q89" i="35"/>
  <c r="Q89" i="34"/>
  <c r="Q89" i="33"/>
  <c r="Q89" i="31"/>
  <c r="Q89" i="30"/>
  <c r="Q89" i="29"/>
  <c r="AK89" i="10"/>
  <c r="Y89" i="36"/>
  <c r="Y89" i="35"/>
  <c r="Y89" i="34"/>
  <c r="Y89" i="33"/>
  <c r="Y89" i="31"/>
  <c r="AG90" i="10"/>
  <c r="U90" i="36"/>
  <c r="U90" i="35"/>
  <c r="U90" i="34"/>
  <c r="U90" i="33"/>
  <c r="U90" i="31"/>
  <c r="U90" i="30"/>
  <c r="U90" i="29"/>
  <c r="AJ78" i="10"/>
  <c r="X78" i="35"/>
  <c r="X78" i="36"/>
  <c r="X78" i="34"/>
  <c r="X78" i="33"/>
  <c r="X78" i="31"/>
  <c r="X78" i="29"/>
  <c r="AJ80" i="10"/>
  <c r="X80" i="36"/>
  <c r="X80" i="35"/>
  <c r="X80" i="34"/>
  <c r="X80" i="33"/>
  <c r="X80" i="31"/>
  <c r="X80" i="30"/>
  <c r="X80" i="29"/>
  <c r="AB82" i="10"/>
  <c r="P82" i="36"/>
  <c r="P82" i="35"/>
  <c r="P82" i="34"/>
  <c r="P82" i="33"/>
  <c r="P82" i="31"/>
  <c r="P82" i="30"/>
  <c r="P82" i="29"/>
  <c r="T83" i="36"/>
  <c r="T83" i="35"/>
  <c r="T83" i="34"/>
  <c r="T83" i="33"/>
  <c r="T83" i="31"/>
  <c r="T83" i="30"/>
  <c r="T83" i="29"/>
  <c r="AF84" i="10"/>
  <c r="T84" i="36"/>
  <c r="T84" i="35"/>
  <c r="T84" i="34"/>
  <c r="T84" i="33"/>
  <c r="T84" i="31"/>
  <c r="T84" i="30"/>
  <c r="T84" i="29"/>
  <c r="V85" i="36"/>
  <c r="V85" i="35"/>
  <c r="V85" i="34"/>
  <c r="V85" i="33"/>
  <c r="V85" i="30"/>
  <c r="V85" i="31"/>
  <c r="AH85" i="10"/>
  <c r="AJ86" i="10"/>
  <c r="X86" i="36"/>
  <c r="X86" i="35"/>
  <c r="X86" i="34"/>
  <c r="X86" i="33"/>
  <c r="X86" i="31"/>
  <c r="X86" i="30"/>
  <c r="X86" i="29"/>
  <c r="AB89" i="10"/>
  <c r="P89" i="36"/>
  <c r="P89" i="35"/>
  <c r="P89" i="34"/>
  <c r="P89" i="33"/>
  <c r="P89" i="31"/>
  <c r="P89" i="30"/>
  <c r="P89" i="29"/>
  <c r="AG87" i="10"/>
  <c r="U87" i="36"/>
  <c r="U87" i="35"/>
  <c r="U87" i="34"/>
  <c r="U87" i="33"/>
  <c r="U87" i="31"/>
  <c r="U87" i="30"/>
  <c r="AA88" i="10"/>
  <c r="O88" i="36"/>
  <c r="O88" i="35"/>
  <c r="O88" i="34"/>
  <c r="O88" i="33"/>
  <c r="O88" i="31"/>
  <c r="O88" i="29"/>
  <c r="O88" i="30"/>
  <c r="AI88" i="10"/>
  <c r="W88" i="36"/>
  <c r="W88" i="35"/>
  <c r="W88" i="34"/>
  <c r="W88" i="33"/>
  <c r="W88" i="31"/>
  <c r="W88" i="30"/>
  <c r="W88" i="29"/>
  <c r="X78" i="30"/>
  <c r="AB80" i="10"/>
  <c r="P80" i="36"/>
  <c r="P80" i="35"/>
  <c r="P80" i="34"/>
  <c r="P80" i="33"/>
  <c r="P80" i="31"/>
  <c r="P80" i="30"/>
  <c r="P80" i="29"/>
  <c r="AF78" i="10"/>
  <c r="T78" i="36"/>
  <c r="T78" i="35"/>
  <c r="T78" i="34"/>
  <c r="T78" i="30"/>
  <c r="T78" i="33"/>
  <c r="T78" i="31"/>
  <c r="AB79" i="10"/>
  <c r="P79" i="36"/>
  <c r="P79" i="35"/>
  <c r="P79" i="34"/>
  <c r="P79" i="33"/>
  <c r="P79" i="31"/>
  <c r="P79" i="30"/>
  <c r="AJ79" i="10"/>
  <c r="X79" i="36"/>
  <c r="X79" i="35"/>
  <c r="X79" i="34"/>
  <c r="X79" i="33"/>
  <c r="X79" i="30"/>
  <c r="AJ83" i="36"/>
  <c r="AJ83" i="35"/>
  <c r="AJ83" i="34"/>
  <c r="AJ83" i="33"/>
  <c r="AJ83" i="31"/>
  <c r="AJ83" i="30"/>
  <c r="AJ83" i="29"/>
  <c r="AE89" i="10"/>
  <c r="S89" i="36"/>
  <c r="S89" i="34"/>
  <c r="S89" i="35"/>
  <c r="S89" i="33"/>
  <c r="S89" i="31"/>
  <c r="S89" i="30"/>
  <c r="S89" i="29"/>
  <c r="AA90" i="10"/>
  <c r="O90" i="36"/>
  <c r="O90" i="35"/>
  <c r="O90" i="34"/>
  <c r="O90" i="33"/>
  <c r="O90" i="31"/>
  <c r="O90" i="30"/>
  <c r="O90" i="29"/>
  <c r="AI90" i="10"/>
  <c r="W90" i="36"/>
  <c r="W90" i="34"/>
  <c r="W90" i="35"/>
  <c r="W90" i="33"/>
  <c r="W90" i="31"/>
  <c r="W90" i="29"/>
  <c r="W90" i="30"/>
  <c r="X79" i="29"/>
  <c r="AG78" i="10"/>
  <c r="U78" i="36"/>
  <c r="U78" i="35"/>
  <c r="U78" i="34"/>
  <c r="U78" i="30"/>
  <c r="U78" i="33"/>
  <c r="U78" i="31"/>
  <c r="AC81" i="10"/>
  <c r="Q81" i="36"/>
  <c r="Q81" i="34"/>
  <c r="Q81" i="35"/>
  <c r="Q81" i="33"/>
  <c r="Q81" i="31"/>
  <c r="Q81" i="30"/>
  <c r="Q81" i="29"/>
  <c r="Y83" i="36"/>
  <c r="Y83" i="35"/>
  <c r="Y83" i="34"/>
  <c r="Y83" i="33"/>
  <c r="Y83" i="31"/>
  <c r="Y83" i="30"/>
  <c r="AK83" i="10"/>
  <c r="Y83" i="29"/>
  <c r="AX85" i="10"/>
  <c r="AL85" i="36"/>
  <c r="AL85" i="35"/>
  <c r="AL85" i="34"/>
  <c r="AL85" i="33"/>
  <c r="AL85" i="31"/>
  <c r="AL85" i="30"/>
  <c r="AA87" i="10"/>
  <c r="O87" i="36"/>
  <c r="O87" i="35"/>
  <c r="O87" i="34"/>
  <c r="O87" i="31"/>
  <c r="O87" i="33"/>
  <c r="O87" i="30"/>
  <c r="O87" i="29"/>
  <c r="AC88" i="10"/>
  <c r="Q88" i="36"/>
  <c r="Q88" i="35"/>
  <c r="Q88" i="34"/>
  <c r="Q88" i="33"/>
  <c r="Q88" i="31"/>
  <c r="Q88" i="30"/>
  <c r="T78" i="29"/>
  <c r="Y89" i="30"/>
  <c r="AB78" i="10"/>
  <c r="P78" i="36"/>
  <c r="P78" i="35"/>
  <c r="P78" i="34"/>
  <c r="P78" i="33"/>
  <c r="P78" i="31"/>
  <c r="P78" i="29"/>
  <c r="P78" i="30"/>
  <c r="AF79" i="10"/>
  <c r="T79" i="36"/>
  <c r="T79" i="35"/>
  <c r="T79" i="34"/>
  <c r="T79" i="33"/>
  <c r="T79" i="31"/>
  <c r="T79" i="30"/>
  <c r="T79" i="29"/>
  <c r="AF81" i="10"/>
  <c r="T81" i="36"/>
  <c r="T81" i="35"/>
  <c r="T81" i="34"/>
  <c r="T81" i="33"/>
  <c r="T81" i="31"/>
  <c r="T81" i="30"/>
  <c r="T81" i="29"/>
  <c r="AJ82" i="10"/>
  <c r="X82" i="36"/>
  <c r="X82" i="35"/>
  <c r="X82" i="34"/>
  <c r="X82" i="33"/>
  <c r="X82" i="31"/>
  <c r="X82" i="30"/>
  <c r="X82" i="29"/>
  <c r="AT84" i="10"/>
  <c r="AH84" i="36"/>
  <c r="AH84" i="35"/>
  <c r="AH84" i="34"/>
  <c r="AH84" i="33"/>
  <c r="AH84" i="30"/>
  <c r="AH84" i="31"/>
  <c r="AB86" i="10"/>
  <c r="P86" i="36"/>
  <c r="P86" i="35"/>
  <c r="P86" i="34"/>
  <c r="P86" i="33"/>
  <c r="P86" i="31"/>
  <c r="P86" i="30"/>
  <c r="P86" i="29"/>
  <c r="V85" i="29"/>
  <c r="AV83" i="36"/>
  <c r="AV83" i="35"/>
  <c r="AV83" i="34"/>
  <c r="AV83" i="33"/>
  <c r="AV83" i="31"/>
  <c r="AV83" i="30"/>
  <c r="AV83" i="29"/>
  <c r="AC79" i="10"/>
  <c r="Q79" i="36"/>
  <c r="Q79" i="35"/>
  <c r="Q79" i="34"/>
  <c r="Q79" i="33"/>
  <c r="Q79" i="31"/>
  <c r="Q79" i="29"/>
  <c r="Q79" i="30"/>
  <c r="AG80" i="10"/>
  <c r="U80" i="36"/>
  <c r="U80" i="35"/>
  <c r="U80" i="34"/>
  <c r="U80" i="33"/>
  <c r="U80" i="31"/>
  <c r="U80" i="29"/>
  <c r="U80" i="30"/>
  <c r="AK81" i="10"/>
  <c r="Y81" i="36"/>
  <c r="Y81" i="35"/>
  <c r="Y81" i="34"/>
  <c r="Y81" i="33"/>
  <c r="Y81" i="31"/>
  <c r="Y81" i="30"/>
  <c r="Y81" i="29"/>
  <c r="AC83" i="10"/>
  <c r="Q83" i="36"/>
  <c r="Q83" i="35"/>
  <c r="Q83" i="34"/>
  <c r="Q83" i="33"/>
  <c r="Q83" i="31"/>
  <c r="Q83" i="30"/>
  <c r="Q83" i="29"/>
  <c r="AG86" i="10"/>
  <c r="U86" i="36"/>
  <c r="U86" i="35"/>
  <c r="U86" i="34"/>
  <c r="U86" i="33"/>
  <c r="U86" i="31"/>
  <c r="U86" i="30"/>
  <c r="U86" i="29"/>
  <c r="AK88" i="10"/>
  <c r="Y88" i="36"/>
  <c r="Y88" i="35"/>
  <c r="Y88" i="34"/>
  <c r="Y88" i="33"/>
  <c r="Y88" i="31"/>
  <c r="Y88" i="30"/>
  <c r="AD79" i="10"/>
  <c r="R79" i="36"/>
  <c r="R79" i="35"/>
  <c r="R79" i="34"/>
  <c r="R79" i="33"/>
  <c r="R79" i="31"/>
  <c r="R79" i="29"/>
  <c r="R79" i="30"/>
  <c r="AD81" i="10"/>
  <c r="R81" i="36"/>
  <c r="R81" i="35"/>
  <c r="R81" i="34"/>
  <c r="R81" i="33"/>
  <c r="R81" i="31"/>
  <c r="R81" i="29"/>
  <c r="R81" i="30"/>
  <c r="Z83" i="36"/>
  <c r="Z83" i="35"/>
  <c r="Z83" i="34"/>
  <c r="Z83" i="33"/>
  <c r="Z83" i="31"/>
  <c r="AL83" i="10"/>
  <c r="Z83" i="29"/>
  <c r="Z83" i="30"/>
  <c r="U78" i="29"/>
  <c r="AH84" i="29"/>
  <c r="X79" i="31"/>
  <c r="T90" i="36"/>
  <c r="T90" i="35"/>
  <c r="T90" i="34"/>
  <c r="T90" i="33"/>
  <c r="T90" i="31"/>
  <c r="T90" i="30"/>
  <c r="AF90" i="10"/>
  <c r="T90" i="29"/>
  <c r="AK79" i="10"/>
  <c r="Y79" i="36"/>
  <c r="Y79" i="35"/>
  <c r="Y79" i="34"/>
  <c r="Y79" i="33"/>
  <c r="Y79" i="31"/>
  <c r="Y79" i="30"/>
  <c r="Y79" i="29"/>
  <c r="AG82" i="10"/>
  <c r="U82" i="36"/>
  <c r="U82" i="35"/>
  <c r="U82" i="34"/>
  <c r="U82" i="33"/>
  <c r="U82" i="31"/>
  <c r="U82" i="30"/>
  <c r="U82" i="29"/>
  <c r="AI87" i="10"/>
  <c r="W87" i="36"/>
  <c r="W87" i="35"/>
  <c r="W87" i="34"/>
  <c r="W87" i="33"/>
  <c r="W87" i="31"/>
  <c r="W87" i="30"/>
  <c r="W87" i="29"/>
  <c r="AH78" i="10"/>
  <c r="V78" i="36"/>
  <c r="V78" i="35"/>
  <c r="V78" i="34"/>
  <c r="V78" i="33"/>
  <c r="V78" i="31"/>
  <c r="V78" i="30"/>
  <c r="V78" i="29"/>
  <c r="AL79" i="10"/>
  <c r="Z79" i="36"/>
  <c r="Z79" i="35"/>
  <c r="Z79" i="34"/>
  <c r="Z79" i="33"/>
  <c r="Z79" i="31"/>
  <c r="Z79" i="30"/>
  <c r="Z79" i="29"/>
  <c r="AH80" i="10"/>
  <c r="V80" i="36"/>
  <c r="V80" i="35"/>
  <c r="V80" i="34"/>
  <c r="V80" i="33"/>
  <c r="V80" i="31"/>
  <c r="V80" i="29"/>
  <c r="V80" i="30"/>
  <c r="AL81" i="10"/>
  <c r="Z81" i="36"/>
  <c r="Z81" i="35"/>
  <c r="Z81" i="34"/>
  <c r="Z81" i="33"/>
  <c r="Z81" i="31"/>
  <c r="Z81" i="30"/>
  <c r="Z81" i="29"/>
  <c r="AH82" i="10"/>
  <c r="V82" i="36"/>
  <c r="V82" i="35"/>
  <c r="V82" i="34"/>
  <c r="V82" i="33"/>
  <c r="V82" i="31"/>
  <c r="V82" i="29"/>
  <c r="V82" i="30"/>
  <c r="AD83" i="10"/>
  <c r="R83" i="36"/>
  <c r="R83" i="35"/>
  <c r="R83" i="34"/>
  <c r="R83" i="33"/>
  <c r="R83" i="31"/>
  <c r="R83" i="30"/>
  <c r="R83" i="29"/>
  <c r="AH86" i="10"/>
  <c r="V86" i="36"/>
  <c r="V86" i="35"/>
  <c r="V86" i="34"/>
  <c r="V86" i="33"/>
  <c r="V86" i="31"/>
  <c r="V86" i="29"/>
  <c r="V86" i="30"/>
  <c r="AF83" i="10"/>
  <c r="AE84" i="10"/>
  <c r="S84" i="36"/>
  <c r="S84" i="35"/>
  <c r="S84" i="34"/>
  <c r="S84" i="31"/>
  <c r="S84" i="33"/>
  <c r="S84" i="30"/>
  <c r="S84" i="29"/>
  <c r="AP84" i="10"/>
  <c r="AD84" i="36"/>
  <c r="AD84" i="35"/>
  <c r="AD84" i="34"/>
  <c r="AD84" i="33"/>
  <c r="AD84" i="31"/>
  <c r="AD84" i="29"/>
  <c r="AG85" i="10"/>
  <c r="U85" i="36"/>
  <c r="U85" i="35"/>
  <c r="U85" i="33"/>
  <c r="U85" i="34"/>
  <c r="U85" i="30"/>
  <c r="U85" i="31"/>
  <c r="U85" i="29"/>
  <c r="Y89" i="29"/>
  <c r="Z87" i="30"/>
  <c r="T88" i="31"/>
  <c r="AI78" i="10"/>
  <c r="W78" i="36"/>
  <c r="W78" i="35"/>
  <c r="W78" i="34"/>
  <c r="W78" i="33"/>
  <c r="W78" i="31"/>
  <c r="AE79" i="10"/>
  <c r="S79" i="36"/>
  <c r="S79" i="35"/>
  <c r="S79" i="34"/>
  <c r="S79" i="33"/>
  <c r="S79" i="31"/>
  <c r="AA80" i="10"/>
  <c r="O80" i="36"/>
  <c r="O80" i="35"/>
  <c r="O80" i="34"/>
  <c r="O80" i="33"/>
  <c r="O80" i="31"/>
  <c r="AI80" i="10"/>
  <c r="W80" i="36"/>
  <c r="W80" i="35"/>
  <c r="W80" i="34"/>
  <c r="W80" i="33"/>
  <c r="W80" i="31"/>
  <c r="AE81" i="10"/>
  <c r="S81" i="36"/>
  <c r="S81" i="35"/>
  <c r="S81" i="34"/>
  <c r="S81" i="33"/>
  <c r="S81" i="31"/>
  <c r="AA82" i="10"/>
  <c r="O82" i="35"/>
  <c r="O82" i="36"/>
  <c r="O82" i="34"/>
  <c r="O82" i="33"/>
  <c r="O82" i="31"/>
  <c r="AI82" i="10"/>
  <c r="W82" i="36"/>
  <c r="W82" i="35"/>
  <c r="W82" i="34"/>
  <c r="W82" i="33"/>
  <c r="W82" i="31"/>
  <c r="AE83" i="10"/>
  <c r="S83" i="36"/>
  <c r="S83" i="35"/>
  <c r="S83" i="34"/>
  <c r="S83" i="33"/>
  <c r="S83" i="31"/>
  <c r="AB83" i="10"/>
  <c r="AG84" i="10"/>
  <c r="U84" i="36"/>
  <c r="U84" i="35"/>
  <c r="U84" i="34"/>
  <c r="U84" i="33"/>
  <c r="U84" i="31"/>
  <c r="U84" i="30"/>
  <c r="AA85" i="10"/>
  <c r="O85" i="36"/>
  <c r="O85" i="35"/>
  <c r="O85" i="34"/>
  <c r="O85" i="33"/>
  <c r="O85" i="31"/>
  <c r="O85" i="30"/>
  <c r="AI85" i="10"/>
  <c r="W85" i="36"/>
  <c r="W85" i="35"/>
  <c r="W85" i="34"/>
  <c r="W85" i="33"/>
  <c r="W85" i="31"/>
  <c r="W85" i="30"/>
  <c r="AA86" i="10"/>
  <c r="O86" i="36"/>
  <c r="O86" i="35"/>
  <c r="O86" i="34"/>
  <c r="O86" i="33"/>
  <c r="O86" i="31"/>
  <c r="AI86" i="10"/>
  <c r="W86" i="36"/>
  <c r="W86" i="35"/>
  <c r="W86" i="34"/>
  <c r="W86" i="33"/>
  <c r="W86" i="31"/>
  <c r="AH87" i="10"/>
  <c r="V87" i="36"/>
  <c r="V87" i="35"/>
  <c r="V87" i="34"/>
  <c r="V87" i="31"/>
  <c r="V87" i="33"/>
  <c r="V87" i="30"/>
  <c r="AB88" i="10"/>
  <c r="P88" i="36"/>
  <c r="P88" i="35"/>
  <c r="P88" i="34"/>
  <c r="P88" i="33"/>
  <c r="P88" i="31"/>
  <c r="AJ88" i="10"/>
  <c r="X88" i="36"/>
  <c r="X88" i="34"/>
  <c r="X88" i="35"/>
  <c r="X88" i="33"/>
  <c r="X88" i="31"/>
  <c r="X88" i="30"/>
  <c r="AD89" i="10"/>
  <c r="R89" i="36"/>
  <c r="R89" i="35"/>
  <c r="R89" i="34"/>
  <c r="R89" i="33"/>
  <c r="R89" i="31"/>
  <c r="R89" i="30"/>
  <c r="AL89" i="10"/>
  <c r="Z89" i="36"/>
  <c r="Z89" i="35"/>
  <c r="Z89" i="34"/>
  <c r="Z89" i="33"/>
  <c r="Z89" i="31"/>
  <c r="Z89" i="30"/>
  <c r="AH90" i="10"/>
  <c r="V90" i="36"/>
  <c r="V90" i="35"/>
  <c r="V90" i="34"/>
  <c r="V90" i="33"/>
  <c r="V90" i="31"/>
  <c r="O85" i="29"/>
  <c r="W85" i="29"/>
  <c r="T80" i="30"/>
  <c r="X83" i="29"/>
  <c r="R89" i="29"/>
  <c r="W82" i="30"/>
  <c r="W86" i="30"/>
  <c r="AC78" i="10"/>
  <c r="Q78" i="36"/>
  <c r="Q78" i="34"/>
  <c r="Q78" i="35"/>
  <c r="Q78" i="33"/>
  <c r="Q78" i="31"/>
  <c r="AK78" i="10"/>
  <c r="Y78" i="36"/>
  <c r="Y78" i="35"/>
  <c r="Y78" i="34"/>
  <c r="Y78" i="33"/>
  <c r="Y78" i="31"/>
  <c r="AG79" i="10"/>
  <c r="U79" i="36"/>
  <c r="U79" i="35"/>
  <c r="U79" i="34"/>
  <c r="U79" i="33"/>
  <c r="U79" i="31"/>
  <c r="U79" i="30"/>
  <c r="AC80" i="10"/>
  <c r="Q80" i="36"/>
  <c r="Q80" i="35"/>
  <c r="Q80" i="34"/>
  <c r="Q80" i="33"/>
  <c r="Q80" i="31"/>
  <c r="Q80" i="30"/>
  <c r="AK80" i="10"/>
  <c r="Y80" i="36"/>
  <c r="Y80" i="35"/>
  <c r="Y80" i="34"/>
  <c r="Y80" i="31"/>
  <c r="Y80" i="30"/>
  <c r="Y80" i="33"/>
  <c r="AG81" i="10"/>
  <c r="U81" i="36"/>
  <c r="U81" i="35"/>
  <c r="U81" i="34"/>
  <c r="U81" i="33"/>
  <c r="U81" i="30"/>
  <c r="AC82" i="10"/>
  <c r="Q82" i="36"/>
  <c r="Q82" i="35"/>
  <c r="Q82" i="34"/>
  <c r="Q82" i="33"/>
  <c r="Q82" i="31"/>
  <c r="Q82" i="30"/>
  <c r="AK82" i="10"/>
  <c r="Y82" i="36"/>
  <c r="Y82" i="35"/>
  <c r="Y82" i="34"/>
  <c r="Y82" i="33"/>
  <c r="Y82" i="30"/>
  <c r="U83" i="36"/>
  <c r="U83" i="35"/>
  <c r="U83" i="34"/>
  <c r="U83" i="33"/>
  <c r="U83" i="31"/>
  <c r="U83" i="30"/>
  <c r="AG83" i="10"/>
  <c r="AA84" i="10"/>
  <c r="O84" i="36"/>
  <c r="O84" i="35"/>
  <c r="O84" i="34"/>
  <c r="O84" i="33"/>
  <c r="O84" i="31"/>
  <c r="AI84" i="10"/>
  <c r="W84" i="36"/>
  <c r="W84" i="35"/>
  <c r="W84" i="33"/>
  <c r="W84" i="31"/>
  <c r="W84" i="34"/>
  <c r="AC85" i="10"/>
  <c r="Q85" i="36"/>
  <c r="Q85" i="35"/>
  <c r="Q85" i="34"/>
  <c r="Q85" i="33"/>
  <c r="Q85" i="31"/>
  <c r="Q85" i="30"/>
  <c r="AK85" i="10"/>
  <c r="Y85" i="36"/>
  <c r="Y85" i="35"/>
  <c r="Y85" i="34"/>
  <c r="Y85" i="33"/>
  <c r="Y85" i="31"/>
  <c r="Y85" i="30"/>
  <c r="AC86" i="10"/>
  <c r="Q86" i="36"/>
  <c r="Q86" i="35"/>
  <c r="Q86" i="34"/>
  <c r="Q86" i="33"/>
  <c r="Q86" i="31"/>
  <c r="Q86" i="30"/>
  <c r="AK86" i="10"/>
  <c r="Y86" i="36"/>
  <c r="Y86" i="35"/>
  <c r="Y86" i="34"/>
  <c r="Y86" i="33"/>
  <c r="Y86" i="31"/>
  <c r="Y86" i="30"/>
  <c r="P87" i="36"/>
  <c r="P87" i="35"/>
  <c r="P87" i="34"/>
  <c r="P87" i="33"/>
  <c r="P87" i="31"/>
  <c r="P87" i="30"/>
  <c r="AJ87" i="10"/>
  <c r="X87" i="36"/>
  <c r="X87" i="35"/>
  <c r="X87" i="34"/>
  <c r="X87" i="33"/>
  <c r="X87" i="31"/>
  <c r="X87" i="30"/>
  <c r="AD88" i="10"/>
  <c r="R88" i="36"/>
  <c r="R88" i="35"/>
  <c r="R88" i="34"/>
  <c r="R88" i="31"/>
  <c r="R88" i="33"/>
  <c r="R88" i="30"/>
  <c r="AL88" i="10"/>
  <c r="Z88" i="36"/>
  <c r="Z88" i="35"/>
  <c r="Z88" i="34"/>
  <c r="Z88" i="31"/>
  <c r="AF89" i="10"/>
  <c r="T89" i="36"/>
  <c r="T89" i="35"/>
  <c r="T89" i="34"/>
  <c r="T89" i="33"/>
  <c r="T89" i="31"/>
  <c r="T89" i="30"/>
  <c r="T89" i="29"/>
  <c r="AB90" i="10"/>
  <c r="P90" i="36"/>
  <c r="P90" i="35"/>
  <c r="P90" i="34"/>
  <c r="P90" i="33"/>
  <c r="P90" i="30"/>
  <c r="P90" i="29"/>
  <c r="P90" i="31"/>
  <c r="AJ90" i="10"/>
  <c r="X90" i="36"/>
  <c r="X90" i="35"/>
  <c r="X90" i="34"/>
  <c r="X90" i="33"/>
  <c r="X90" i="31"/>
  <c r="X90" i="29"/>
  <c r="X90" i="30"/>
  <c r="U84" i="29"/>
  <c r="Q85" i="29"/>
  <c r="Y85" i="29"/>
  <c r="Q78" i="30"/>
  <c r="S79" i="30"/>
  <c r="S81" i="30"/>
  <c r="AD78" i="10"/>
  <c r="R78" i="36"/>
  <c r="R78" i="35"/>
  <c r="R78" i="34"/>
  <c r="R78" i="33"/>
  <c r="R78" i="31"/>
  <c r="AL78" i="10"/>
  <c r="Z78" i="36"/>
  <c r="Z78" i="35"/>
  <c r="Z78" i="34"/>
  <c r="Z78" i="33"/>
  <c r="Z78" i="31"/>
  <c r="AH79" i="10"/>
  <c r="V79" i="36"/>
  <c r="V79" i="35"/>
  <c r="V79" i="33"/>
  <c r="V79" i="30"/>
  <c r="V79" i="34"/>
  <c r="AD80" i="10"/>
  <c r="R80" i="36"/>
  <c r="R80" i="35"/>
  <c r="R80" i="34"/>
  <c r="R80" i="33"/>
  <c r="R80" i="30"/>
  <c r="AL80" i="10"/>
  <c r="Z80" i="36"/>
  <c r="Z80" i="35"/>
  <c r="Z80" i="34"/>
  <c r="Z80" i="31"/>
  <c r="Z80" i="30"/>
  <c r="Z80" i="33"/>
  <c r="AH81" i="10"/>
  <c r="V81" i="36"/>
  <c r="V81" i="35"/>
  <c r="V81" i="34"/>
  <c r="V81" i="33"/>
  <c r="V81" i="30"/>
  <c r="V81" i="31"/>
  <c r="AD82" i="10"/>
  <c r="R82" i="36"/>
  <c r="R82" i="35"/>
  <c r="R82" i="33"/>
  <c r="R82" i="30"/>
  <c r="R82" i="34"/>
  <c r="AL82" i="10"/>
  <c r="Z82" i="36"/>
  <c r="Z82" i="35"/>
  <c r="Z82" i="34"/>
  <c r="Z82" i="33"/>
  <c r="Z82" i="30"/>
  <c r="Z82" i="31"/>
  <c r="AH83" i="10"/>
  <c r="V83" i="36"/>
  <c r="V83" i="35"/>
  <c r="V83" i="34"/>
  <c r="V83" i="33"/>
  <c r="V83" i="31"/>
  <c r="V83" i="30"/>
  <c r="AB84" i="10"/>
  <c r="P84" i="36"/>
  <c r="P84" i="35"/>
  <c r="P84" i="34"/>
  <c r="P84" i="33"/>
  <c r="P84" i="31"/>
  <c r="P84" i="30"/>
  <c r="AJ84" i="10"/>
  <c r="X84" i="36"/>
  <c r="X84" i="35"/>
  <c r="X84" i="33"/>
  <c r="X84" i="31"/>
  <c r="X84" i="34"/>
  <c r="X84" i="30"/>
  <c r="R85" i="36"/>
  <c r="R85" i="35"/>
  <c r="R85" i="34"/>
  <c r="R85" i="33"/>
  <c r="R85" i="31"/>
  <c r="Z85" i="36"/>
  <c r="Z85" i="35"/>
  <c r="Z85" i="34"/>
  <c r="Z85" i="33"/>
  <c r="Z85" i="31"/>
  <c r="AD86" i="10"/>
  <c r="R86" i="36"/>
  <c r="R86" i="35"/>
  <c r="R86" i="34"/>
  <c r="R86" i="31"/>
  <c r="R86" i="33"/>
  <c r="R86" i="30"/>
  <c r="AL86" i="10"/>
  <c r="Z86" i="36"/>
  <c r="Z86" i="35"/>
  <c r="Z86" i="34"/>
  <c r="Z86" i="31"/>
  <c r="Z86" i="33"/>
  <c r="Z86" i="30"/>
  <c r="AC87" i="10"/>
  <c r="Q87" i="36"/>
  <c r="Q87" i="35"/>
  <c r="Q87" i="34"/>
  <c r="Q87" i="33"/>
  <c r="Q87" i="31"/>
  <c r="Q87" i="30"/>
  <c r="AK87" i="10"/>
  <c r="Y87" i="36"/>
  <c r="Y87" i="35"/>
  <c r="Y87" i="34"/>
  <c r="Y87" i="33"/>
  <c r="Y87" i="31"/>
  <c r="Y87" i="30"/>
  <c r="AE88" i="10"/>
  <c r="S88" i="36"/>
  <c r="S88" i="35"/>
  <c r="S88" i="34"/>
  <c r="S88" i="30"/>
  <c r="S88" i="31"/>
  <c r="AR88" i="10"/>
  <c r="AF88" i="36"/>
  <c r="AF88" i="34"/>
  <c r="AF88" i="35"/>
  <c r="AF88" i="33"/>
  <c r="AF88" i="31"/>
  <c r="AF88" i="30"/>
  <c r="AG89" i="10"/>
  <c r="U89" i="36"/>
  <c r="U89" i="35"/>
  <c r="U89" i="34"/>
  <c r="U89" i="33"/>
  <c r="U89" i="31"/>
  <c r="U89" i="30"/>
  <c r="AC90" i="10"/>
  <c r="Q90" i="36"/>
  <c r="Q90" i="35"/>
  <c r="Q90" i="34"/>
  <c r="Q90" i="33"/>
  <c r="Q90" i="31"/>
  <c r="Q90" i="30"/>
  <c r="Q90" i="29"/>
  <c r="AK90" i="10"/>
  <c r="Y90" i="36"/>
  <c r="Y90" i="35"/>
  <c r="Y90" i="34"/>
  <c r="Y90" i="33"/>
  <c r="Y90" i="31"/>
  <c r="Y90" i="30"/>
  <c r="Y90" i="29"/>
  <c r="Q78" i="29"/>
  <c r="Y78" i="29"/>
  <c r="R85" i="29"/>
  <c r="Z85" i="29"/>
  <c r="R78" i="30"/>
  <c r="W80" i="30"/>
  <c r="O84" i="30"/>
  <c r="Z85" i="30"/>
  <c r="AE78" i="10"/>
  <c r="S78" i="36"/>
  <c r="S78" i="35"/>
  <c r="S78" i="34"/>
  <c r="S78" i="33"/>
  <c r="AA79" i="10"/>
  <c r="O79" i="36"/>
  <c r="O79" i="35"/>
  <c r="O79" i="34"/>
  <c r="O79" i="33"/>
  <c r="O79" i="31"/>
  <c r="O79" i="30"/>
  <c r="AI79" i="10"/>
  <c r="W79" i="36"/>
  <c r="W79" i="35"/>
  <c r="W79" i="33"/>
  <c r="W79" i="31"/>
  <c r="W79" i="30"/>
  <c r="W79" i="34"/>
  <c r="AE80" i="10"/>
  <c r="S80" i="36"/>
  <c r="S80" i="35"/>
  <c r="S80" i="34"/>
  <c r="S80" i="33"/>
  <c r="S80" i="31"/>
  <c r="S80" i="30"/>
  <c r="AA81" i="10"/>
  <c r="O81" i="36"/>
  <c r="O81" i="35"/>
  <c r="O81" i="34"/>
  <c r="O81" i="33"/>
  <c r="O81" i="31"/>
  <c r="O81" i="30"/>
  <c r="AI81" i="10"/>
  <c r="W81" i="36"/>
  <c r="W81" i="35"/>
  <c r="W81" i="34"/>
  <c r="W81" i="33"/>
  <c r="W81" i="31"/>
  <c r="W81" i="30"/>
  <c r="AE82" i="10"/>
  <c r="S82" i="36"/>
  <c r="S82" i="35"/>
  <c r="S82" i="34"/>
  <c r="S82" i="33"/>
  <c r="S82" i="31"/>
  <c r="S82" i="30"/>
  <c r="AA83" i="10"/>
  <c r="O83" i="36"/>
  <c r="O83" i="35"/>
  <c r="O83" i="34"/>
  <c r="O83" i="31"/>
  <c r="O83" i="33"/>
  <c r="O83" i="30"/>
  <c r="AI83" i="10"/>
  <c r="W83" i="36"/>
  <c r="W83" i="35"/>
  <c r="W83" i="34"/>
  <c r="W83" i="33"/>
  <c r="W83" i="31"/>
  <c r="W83" i="30"/>
  <c r="AC84" i="10"/>
  <c r="Q84" i="36"/>
  <c r="Q84" i="35"/>
  <c r="Q84" i="34"/>
  <c r="Q84" i="33"/>
  <c r="Q84" i="31"/>
  <c r="Q84" i="30"/>
  <c r="AK84" i="10"/>
  <c r="Y84" i="36"/>
  <c r="Y84" i="35"/>
  <c r="Y84" i="34"/>
  <c r="Y84" i="33"/>
  <c r="Y84" i="31"/>
  <c r="Y84" i="30"/>
  <c r="AE85" i="10"/>
  <c r="S85" i="35"/>
  <c r="S85" i="36"/>
  <c r="S85" i="34"/>
  <c r="S85" i="33"/>
  <c r="S85" i="31"/>
  <c r="AD85" i="10"/>
  <c r="S86" i="36"/>
  <c r="S86" i="35"/>
  <c r="S86" i="34"/>
  <c r="S86" i="33"/>
  <c r="S86" i="31"/>
  <c r="S86" i="30"/>
  <c r="AE86" i="10"/>
  <c r="AD87" i="10"/>
  <c r="R87" i="36"/>
  <c r="R87" i="35"/>
  <c r="R87" i="34"/>
  <c r="R87" i="33"/>
  <c r="R87" i="31"/>
  <c r="AL87" i="10"/>
  <c r="Z87" i="36"/>
  <c r="Z87" i="35"/>
  <c r="Z87" i="34"/>
  <c r="Z87" i="33"/>
  <c r="Z87" i="31"/>
  <c r="T88" i="36"/>
  <c r="T88" i="35"/>
  <c r="T88" i="34"/>
  <c r="T88" i="33"/>
  <c r="T88" i="30"/>
  <c r="AH89" i="10"/>
  <c r="V89" i="36"/>
  <c r="V89" i="35"/>
  <c r="V89" i="34"/>
  <c r="V89" i="33"/>
  <c r="V89" i="31"/>
  <c r="V89" i="30"/>
  <c r="AD90" i="10"/>
  <c r="R90" i="36"/>
  <c r="R90" i="35"/>
  <c r="R90" i="34"/>
  <c r="R90" i="31"/>
  <c r="R90" i="33"/>
  <c r="R90" i="30"/>
  <c r="AL90" i="10"/>
  <c r="Z90" i="36"/>
  <c r="Z90" i="35"/>
  <c r="Z90" i="34"/>
  <c r="Z90" i="33"/>
  <c r="Z90" i="31"/>
  <c r="Z90" i="30"/>
  <c r="R78" i="29"/>
  <c r="Z78" i="29"/>
  <c r="S79" i="29"/>
  <c r="O80" i="29"/>
  <c r="W80" i="29"/>
  <c r="S81" i="29"/>
  <c r="O82" i="29"/>
  <c r="W82" i="29"/>
  <c r="S83" i="29"/>
  <c r="O84" i="29"/>
  <c r="W84" i="29"/>
  <c r="S85" i="29"/>
  <c r="O86" i="29"/>
  <c r="W86" i="29"/>
  <c r="V90" i="29"/>
  <c r="S78" i="30"/>
  <c r="P88" i="30"/>
  <c r="R80" i="31"/>
  <c r="S88" i="33"/>
  <c r="AF80" i="10"/>
  <c r="T80" i="36"/>
  <c r="T80" i="35"/>
  <c r="T80" i="34"/>
  <c r="T80" i="33"/>
  <c r="AB81" i="10"/>
  <c r="P81" i="36"/>
  <c r="P81" i="35"/>
  <c r="P81" i="34"/>
  <c r="P81" i="33"/>
  <c r="P81" i="31"/>
  <c r="P81" i="30"/>
  <c r="AJ81" i="10"/>
  <c r="X81" i="36"/>
  <c r="X81" i="35"/>
  <c r="X81" i="34"/>
  <c r="X81" i="33"/>
  <c r="X81" i="31"/>
  <c r="X81" i="30"/>
  <c r="AF82" i="10"/>
  <c r="T82" i="36"/>
  <c r="T82" i="35"/>
  <c r="T82" i="34"/>
  <c r="T82" i="33"/>
  <c r="T82" i="31"/>
  <c r="T82" i="30"/>
  <c r="P83" i="36"/>
  <c r="P83" i="35"/>
  <c r="P83" i="34"/>
  <c r="P83" i="33"/>
  <c r="P83" i="31"/>
  <c r="P83" i="30"/>
  <c r="X83" i="36"/>
  <c r="X83" i="35"/>
  <c r="X83" i="34"/>
  <c r="X83" i="33"/>
  <c r="X83" i="31"/>
  <c r="X83" i="30"/>
  <c r="R84" i="36"/>
  <c r="R84" i="35"/>
  <c r="R84" i="34"/>
  <c r="R84" i="33"/>
  <c r="R84" i="31"/>
  <c r="R84" i="30"/>
  <c r="AL84" i="10"/>
  <c r="Z84" i="36"/>
  <c r="Z84" i="35"/>
  <c r="Z84" i="34"/>
  <c r="Z84" i="33"/>
  <c r="Z84" i="31"/>
  <c r="Z84" i="30"/>
  <c r="AF85" i="10"/>
  <c r="T85" i="36"/>
  <c r="T85" i="35"/>
  <c r="T85" i="34"/>
  <c r="T85" i="33"/>
  <c r="T85" i="31"/>
  <c r="T85" i="30"/>
  <c r="T86" i="36"/>
  <c r="T86" i="35"/>
  <c r="T86" i="34"/>
  <c r="T86" i="33"/>
  <c r="T86" i="31"/>
  <c r="T86" i="30"/>
  <c r="AF86" i="10"/>
  <c r="AE87" i="10"/>
  <c r="S87" i="36"/>
  <c r="S87" i="35"/>
  <c r="S87" i="34"/>
  <c r="S87" i="33"/>
  <c r="S87" i="31"/>
  <c r="AN87" i="10"/>
  <c r="AB87" i="36"/>
  <c r="AB87" i="35"/>
  <c r="AB87" i="34"/>
  <c r="AB87" i="33"/>
  <c r="AB87" i="31"/>
  <c r="AB87" i="30"/>
  <c r="AG88" i="10"/>
  <c r="U88" i="36"/>
  <c r="U88" i="35"/>
  <c r="U88" i="34"/>
  <c r="U88" i="33"/>
  <c r="U88" i="31"/>
  <c r="U88" i="30"/>
  <c r="AA89" i="10"/>
  <c r="O89" i="36"/>
  <c r="O89" i="35"/>
  <c r="O89" i="34"/>
  <c r="O89" i="33"/>
  <c r="O89" i="30"/>
  <c r="AI89" i="10"/>
  <c r="W89" i="36"/>
  <c r="W89" i="35"/>
  <c r="W89" i="34"/>
  <c r="W89" i="33"/>
  <c r="W89" i="31"/>
  <c r="W89" i="30"/>
  <c r="AE90" i="10"/>
  <c r="S90" i="36"/>
  <c r="S90" i="35"/>
  <c r="S90" i="34"/>
  <c r="S90" i="33"/>
  <c r="S90" i="30"/>
  <c r="S90" i="31"/>
  <c r="P84" i="29"/>
  <c r="X84" i="29"/>
  <c r="T85" i="29"/>
  <c r="AB87" i="29"/>
  <c r="P88" i="29"/>
  <c r="X88" i="29"/>
  <c r="AF88" i="29"/>
  <c r="Z90" i="29"/>
  <c r="W78" i="30"/>
  <c r="W84" i="30"/>
  <c r="R87" i="30"/>
  <c r="Z88" i="30"/>
  <c r="V79" i="31"/>
  <c r="T80" i="31"/>
  <c r="Z88" i="33"/>
  <c r="AB67" i="2"/>
  <c r="AN67" i="2"/>
  <c r="AN67" i="32"/>
  <c r="BO66" i="32"/>
  <c r="AB70" i="2"/>
  <c r="AB70" i="32"/>
  <c r="R66" i="32"/>
  <c r="Z66" i="32"/>
  <c r="AP66" i="32"/>
  <c r="AX66" i="32"/>
  <c r="W75" i="32"/>
  <c r="AI73" i="32"/>
  <c r="AU73" i="2"/>
  <c r="AU73" i="32"/>
  <c r="AC72" i="2"/>
  <c r="Q72" i="32"/>
  <c r="BF66" i="32"/>
  <c r="AD67" i="2"/>
  <c r="R67" i="32"/>
  <c r="AL67" i="2"/>
  <c r="Z67" i="32"/>
  <c r="AG68" i="2"/>
  <c r="U68" i="32"/>
  <c r="AC69" i="2"/>
  <c r="Q69" i="32"/>
  <c r="AK69" i="2"/>
  <c r="Y69" i="32"/>
  <c r="AF70" i="2"/>
  <c r="AF70" i="32"/>
  <c r="T70" i="32"/>
  <c r="AH71" i="2"/>
  <c r="AH71" i="32"/>
  <c r="V71" i="32"/>
  <c r="AD72" i="2"/>
  <c r="R72" i="32"/>
  <c r="AL72" i="2"/>
  <c r="Z72" i="32"/>
  <c r="AH73" i="2"/>
  <c r="V73" i="32"/>
  <c r="AA74" i="2"/>
  <c r="AA74" i="32"/>
  <c r="O74" i="32"/>
  <c r="AD75" i="2"/>
  <c r="AD75" i="32"/>
  <c r="R75" i="32"/>
  <c r="AL75" i="2"/>
  <c r="AL75" i="32"/>
  <c r="Z75" i="32"/>
  <c r="S66" i="32"/>
  <c r="AI66" i="32"/>
  <c r="AQ66" i="32"/>
  <c r="BG66" i="32"/>
  <c r="O67" i="32"/>
  <c r="O69" i="32"/>
  <c r="AB69" i="2"/>
  <c r="AB69" i="32"/>
  <c r="P69" i="32"/>
  <c r="AK72" i="2"/>
  <c r="Y72" i="32"/>
  <c r="AE67" i="2"/>
  <c r="S67" i="32"/>
  <c r="AH68" i="2"/>
  <c r="V68" i="32"/>
  <c r="AD69" i="2"/>
  <c r="R69" i="32"/>
  <c r="AL69" i="2"/>
  <c r="Z69" i="32"/>
  <c r="AG70" i="2"/>
  <c r="U70" i="32"/>
  <c r="AB74" i="2"/>
  <c r="P74" i="32"/>
  <c r="AJ74" i="2"/>
  <c r="X74" i="32"/>
  <c r="AE75" i="2"/>
  <c r="AE75" i="32"/>
  <c r="S75" i="32"/>
  <c r="T66" i="32"/>
  <c r="BS66" i="32"/>
  <c r="W69" i="32"/>
  <c r="S74" i="32"/>
  <c r="AK67" i="2"/>
  <c r="Y67" i="32"/>
  <c r="AH74" i="2"/>
  <c r="V74" i="32"/>
  <c r="BU66" i="2"/>
  <c r="BI66" i="32"/>
  <c r="AA68" i="2"/>
  <c r="O68" i="32"/>
  <c r="AI68" i="2"/>
  <c r="W68" i="32"/>
  <c r="AE69" i="2"/>
  <c r="S69" i="32"/>
  <c r="AJ69" i="2"/>
  <c r="AH70" i="2"/>
  <c r="V70" i="32"/>
  <c r="AB71" i="2"/>
  <c r="P71" i="32"/>
  <c r="AJ71" i="2"/>
  <c r="X71" i="32"/>
  <c r="AF72" i="2"/>
  <c r="T72" i="32"/>
  <c r="AB73" i="2"/>
  <c r="P73" i="32"/>
  <c r="AJ73" i="2"/>
  <c r="X73" i="32"/>
  <c r="AC74" i="2"/>
  <c r="AC74" i="32"/>
  <c r="Q74" i="32"/>
  <c r="AK74" i="2"/>
  <c r="AK74" i="32"/>
  <c r="Y74" i="32"/>
  <c r="AF75" i="2"/>
  <c r="T75" i="32"/>
  <c r="U66" i="32"/>
  <c r="AC66" i="32"/>
  <c r="AK66" i="32"/>
  <c r="AS66" i="32"/>
  <c r="BA66" i="32"/>
  <c r="BJ66" i="32"/>
  <c r="T67" i="32"/>
  <c r="O71" i="32"/>
  <c r="CD66" i="2"/>
  <c r="CD66" i="32"/>
  <c r="BR66" i="32"/>
  <c r="AQ70" i="2"/>
  <c r="AE70" i="32"/>
  <c r="AC75" i="2"/>
  <c r="Q75" i="32"/>
  <c r="AH66" i="32"/>
  <c r="AS67" i="2"/>
  <c r="AG67" i="32"/>
  <c r="AB68" i="2"/>
  <c r="AB68" i="32"/>
  <c r="P68" i="32"/>
  <c r="AJ68" i="2"/>
  <c r="AJ68" i="32"/>
  <c r="X68" i="32"/>
  <c r="AF69" i="2"/>
  <c r="AF69" i="32"/>
  <c r="T69" i="32"/>
  <c r="AA70" i="2"/>
  <c r="O70" i="32"/>
  <c r="AI70" i="2"/>
  <c r="W70" i="32"/>
  <c r="AC71" i="2"/>
  <c r="Q71" i="32"/>
  <c r="AK71" i="2"/>
  <c r="Y71" i="32"/>
  <c r="AG72" i="2"/>
  <c r="U72" i="32"/>
  <c r="AC73" i="2"/>
  <c r="Q73" i="32"/>
  <c r="AK73" i="2"/>
  <c r="Y73" i="32"/>
  <c r="AD74" i="2"/>
  <c r="R74" i="32"/>
  <c r="AL74" i="2"/>
  <c r="Z74" i="32"/>
  <c r="AG75" i="2"/>
  <c r="U75" i="32"/>
  <c r="V66" i="32"/>
  <c r="AD66" i="32"/>
  <c r="AL66" i="32"/>
  <c r="AT66" i="32"/>
  <c r="BB66" i="32"/>
  <c r="U67" i="32"/>
  <c r="S68" i="32"/>
  <c r="W71" i="32"/>
  <c r="AC67" i="2"/>
  <c r="Q67" i="32"/>
  <c r="AG71" i="2"/>
  <c r="U71" i="32"/>
  <c r="AK75" i="2"/>
  <c r="Y75" i="32"/>
  <c r="AA66" i="2"/>
  <c r="AH67" i="2"/>
  <c r="V67" i="32"/>
  <c r="AC68" i="2"/>
  <c r="Q68" i="32"/>
  <c r="AK68" i="2"/>
  <c r="Y68" i="32"/>
  <c r="AG69" i="2"/>
  <c r="U69" i="32"/>
  <c r="AJ70" i="2"/>
  <c r="AJ70" i="32"/>
  <c r="X70" i="32"/>
  <c r="AD71" i="2"/>
  <c r="R71" i="32"/>
  <c r="AL71" i="2"/>
  <c r="AL71" i="32"/>
  <c r="Z71" i="32"/>
  <c r="AH72" i="2"/>
  <c r="V72" i="32"/>
  <c r="AD73" i="2"/>
  <c r="R73" i="32"/>
  <c r="AL73" i="2"/>
  <c r="Z73" i="32"/>
  <c r="AI74" i="2"/>
  <c r="AI74" i="32"/>
  <c r="AH75" i="2"/>
  <c r="AH75" i="32"/>
  <c r="V75" i="32"/>
  <c r="W66" i="32"/>
  <c r="AE66" i="32"/>
  <c r="AU66" i="32"/>
  <c r="BC66" i="32"/>
  <c r="BV66" i="32"/>
  <c r="W67" i="32"/>
  <c r="O73" i="32"/>
  <c r="AU67" i="2"/>
  <c r="AI67" i="32"/>
  <c r="AD68" i="2"/>
  <c r="R68" i="32"/>
  <c r="AL68" i="2"/>
  <c r="Z68" i="32"/>
  <c r="AH69" i="2"/>
  <c r="V69" i="32"/>
  <c r="AC70" i="2"/>
  <c r="Q70" i="32"/>
  <c r="AK70" i="2"/>
  <c r="Y70" i="32"/>
  <c r="AE71" i="2"/>
  <c r="AE71" i="32"/>
  <c r="S71" i="32"/>
  <c r="AE73" i="2"/>
  <c r="AE73" i="32"/>
  <c r="AF74" i="2"/>
  <c r="T74" i="32"/>
  <c r="P66" i="32"/>
  <c r="X66" i="32"/>
  <c r="BM66" i="32"/>
  <c r="X67" i="32"/>
  <c r="S70" i="32"/>
  <c r="W73" i="32"/>
  <c r="AG73" i="2"/>
  <c r="U73" i="32"/>
  <c r="AM67" i="2"/>
  <c r="AA67" i="32"/>
  <c r="CC66" i="2"/>
  <c r="CC66" i="32"/>
  <c r="BQ66" i="32"/>
  <c r="AQ68" i="2"/>
  <c r="AE68" i="32"/>
  <c r="AM69" i="2"/>
  <c r="AA69" i="32"/>
  <c r="AU69" i="2"/>
  <c r="AI69" i="32"/>
  <c r="AD70" i="2"/>
  <c r="R70" i="32"/>
  <c r="AL70" i="2"/>
  <c r="Z70" i="32"/>
  <c r="AF71" i="2"/>
  <c r="T71" i="32"/>
  <c r="AB72" i="2"/>
  <c r="P72" i="32"/>
  <c r="AJ72" i="2"/>
  <c r="X72" i="32"/>
  <c r="AF73" i="2"/>
  <c r="T73" i="32"/>
  <c r="AG74" i="2"/>
  <c r="AG74" i="32"/>
  <c r="U74" i="32"/>
  <c r="AB75" i="2"/>
  <c r="P75" i="32"/>
  <c r="AJ75" i="2"/>
  <c r="X75" i="32"/>
  <c r="Q66" i="32"/>
  <c r="Y66" i="32"/>
  <c r="AG66" i="32"/>
  <c r="AO66" i="32"/>
  <c r="AW66" i="32"/>
  <c r="BE66" i="32"/>
  <c r="BN66" i="32"/>
  <c r="AB67" i="32"/>
  <c r="O75" i="32"/>
  <c r="AV66" i="2"/>
  <c r="AV66" i="32"/>
  <c r="AR67" i="2"/>
  <c r="AR67" i="32"/>
  <c r="AV67" i="2"/>
  <c r="AV67" i="32"/>
  <c r="AR66" i="2"/>
  <c r="AR66" i="32"/>
  <c r="AZ67" i="2"/>
  <c r="AZ67" i="32"/>
  <c r="AN66" i="2"/>
  <c r="AN66" i="32"/>
  <c r="AF68" i="2"/>
  <c r="AF68" i="32"/>
  <c r="AT71" i="2"/>
  <c r="AT71" i="32"/>
  <c r="AX71" i="2"/>
  <c r="AX71" i="32"/>
  <c r="AE72" i="2"/>
  <c r="AE72" i="32"/>
  <c r="AI72" i="2"/>
  <c r="AI72" i="32"/>
  <c r="AA72" i="2"/>
  <c r="AA72" i="32"/>
  <c r="AM73" i="2"/>
  <c r="AM73" i="32"/>
  <c r="AQ73" i="2"/>
  <c r="AQ73" i="32"/>
  <c r="AP75" i="2"/>
  <c r="AP75" i="32"/>
  <c r="AU71" i="2"/>
  <c r="AU71" i="32"/>
  <c r="AM71" i="2"/>
  <c r="AM71" i="32"/>
  <c r="AM74" i="2"/>
  <c r="AM74" i="32"/>
  <c r="AQ74" i="2"/>
  <c r="AQ74" i="32"/>
  <c r="AU74" i="2"/>
  <c r="AU74" i="32"/>
  <c r="AU75" i="2"/>
  <c r="AU75" i="32"/>
  <c r="AM75" i="2"/>
  <c r="AM75" i="32"/>
  <c r="AZ87" i="10"/>
  <c r="AN87" i="36"/>
  <c r="AN87" i="35"/>
  <c r="AN87" i="34"/>
  <c r="AN87" i="33"/>
  <c r="AN87" i="31"/>
  <c r="AN87" i="30"/>
  <c r="AN87" i="29"/>
  <c r="AP87" i="10"/>
  <c r="AD87" i="36"/>
  <c r="AD87" i="35"/>
  <c r="AD87" i="34"/>
  <c r="AD87" i="31"/>
  <c r="AD87" i="33"/>
  <c r="AD87" i="30"/>
  <c r="AD87" i="29"/>
  <c r="AP89" i="10"/>
  <c r="AD89" i="36"/>
  <c r="AD89" i="35"/>
  <c r="AD89" i="34"/>
  <c r="AD89" i="33"/>
  <c r="AD89" i="31"/>
  <c r="AD89" i="30"/>
  <c r="AD89" i="29"/>
  <c r="AM82" i="10"/>
  <c r="AA82" i="36"/>
  <c r="AA82" i="35"/>
  <c r="AA82" i="34"/>
  <c r="AA82" i="33"/>
  <c r="AA82" i="31"/>
  <c r="AA82" i="30"/>
  <c r="AA82" i="29"/>
  <c r="AT88" i="10"/>
  <c r="AH88" i="36"/>
  <c r="AH88" i="35"/>
  <c r="AH88" i="34"/>
  <c r="AH88" i="31"/>
  <c r="AH88" i="33"/>
  <c r="AH88" i="30"/>
  <c r="AH88" i="29"/>
  <c r="AF83" i="36"/>
  <c r="AF83" i="35"/>
  <c r="AF83" i="33"/>
  <c r="AF83" i="31"/>
  <c r="AF83" i="30"/>
  <c r="AF83" i="34"/>
  <c r="AF83" i="29"/>
  <c r="AR83" i="10"/>
  <c r="AP83" i="10"/>
  <c r="AD83" i="36"/>
  <c r="AD83" i="35"/>
  <c r="AD83" i="34"/>
  <c r="AD83" i="33"/>
  <c r="AD83" i="30"/>
  <c r="AD83" i="31"/>
  <c r="AD83" i="29"/>
  <c r="AT80" i="10"/>
  <c r="AH80" i="36"/>
  <c r="AH80" i="35"/>
  <c r="AH80" i="33"/>
  <c r="AH80" i="34"/>
  <c r="AH80" i="30"/>
  <c r="AH80" i="29"/>
  <c r="AH80" i="31"/>
  <c r="AT78" i="10"/>
  <c r="AH78" i="36"/>
  <c r="AH78" i="35"/>
  <c r="AH78" i="34"/>
  <c r="AH78" i="33"/>
  <c r="AH78" i="31"/>
  <c r="AH78" i="30"/>
  <c r="AH78" i="29"/>
  <c r="AU87" i="10"/>
  <c r="AI87" i="35"/>
  <c r="AI87" i="36"/>
  <c r="AI87" i="34"/>
  <c r="AI87" i="33"/>
  <c r="AI87" i="31"/>
  <c r="AI87" i="29"/>
  <c r="AI87" i="30"/>
  <c r="AW79" i="10"/>
  <c r="AK79" i="36"/>
  <c r="AK79" i="35"/>
  <c r="AK79" i="34"/>
  <c r="AK79" i="33"/>
  <c r="AK79" i="30"/>
  <c r="AK79" i="31"/>
  <c r="AK79" i="29"/>
  <c r="AS78" i="10"/>
  <c r="AG78" i="36"/>
  <c r="AG78" i="35"/>
  <c r="AG78" i="34"/>
  <c r="AG78" i="33"/>
  <c r="AG78" i="31"/>
  <c r="AG78" i="30"/>
  <c r="AG78" i="29"/>
  <c r="AP85" i="10"/>
  <c r="AD85" i="36"/>
  <c r="AD85" i="35"/>
  <c r="AD85" i="34"/>
  <c r="AD85" i="33"/>
  <c r="AD85" i="31"/>
  <c r="AD85" i="30"/>
  <c r="AD85" i="29"/>
  <c r="AU81" i="10"/>
  <c r="AI81" i="36"/>
  <c r="AI81" i="35"/>
  <c r="AI81" i="34"/>
  <c r="AI81" i="33"/>
  <c r="AI81" i="31"/>
  <c r="AI81" i="29"/>
  <c r="AI81" i="30"/>
  <c r="AS89" i="10"/>
  <c r="AG89" i="36"/>
  <c r="AG89" i="35"/>
  <c r="AG89" i="34"/>
  <c r="AG89" i="33"/>
  <c r="AG89" i="31"/>
  <c r="AG89" i="30"/>
  <c r="AG89" i="29"/>
  <c r="AW89" i="10"/>
  <c r="AK89" i="36"/>
  <c r="AK89" i="35"/>
  <c r="AK89" i="34"/>
  <c r="AK89" i="31"/>
  <c r="AK89" i="30"/>
  <c r="AK89" i="33"/>
  <c r="AK89" i="29"/>
  <c r="AN85" i="10"/>
  <c r="AB85" i="36"/>
  <c r="AB85" i="35"/>
  <c r="AB85" i="34"/>
  <c r="AB85" i="33"/>
  <c r="AB85" i="31"/>
  <c r="AB85" i="30"/>
  <c r="AB85" i="29"/>
  <c r="AS88" i="10"/>
  <c r="AG88" i="36"/>
  <c r="AG88" i="35"/>
  <c r="AG88" i="34"/>
  <c r="AG88" i="33"/>
  <c r="AG88" i="31"/>
  <c r="AG88" i="30"/>
  <c r="AG88" i="29"/>
  <c r="AQ86" i="10"/>
  <c r="AE86" i="36"/>
  <c r="AE86" i="35"/>
  <c r="AE86" i="34"/>
  <c r="AE86" i="33"/>
  <c r="AE86" i="31"/>
  <c r="AE86" i="29"/>
  <c r="AE86" i="30"/>
  <c r="AP86" i="10"/>
  <c r="AD86" i="36"/>
  <c r="AD86" i="35"/>
  <c r="AD86" i="34"/>
  <c r="AD86" i="33"/>
  <c r="AD86" i="31"/>
  <c r="AD86" i="29"/>
  <c r="AD86" i="30"/>
  <c r="AN90" i="10"/>
  <c r="AB90" i="36"/>
  <c r="AB90" i="35"/>
  <c r="AB90" i="34"/>
  <c r="AB90" i="33"/>
  <c r="AB90" i="31"/>
  <c r="AB90" i="30"/>
  <c r="AB90" i="29"/>
  <c r="AS79" i="10"/>
  <c r="AG79" i="36"/>
  <c r="AG79" i="35"/>
  <c r="AG79" i="34"/>
  <c r="AG79" i="33"/>
  <c r="AG79" i="31"/>
  <c r="AG79" i="29"/>
  <c r="AG79" i="30"/>
  <c r="AX89" i="10"/>
  <c r="AL89" i="36"/>
  <c r="AL89" i="35"/>
  <c r="AL89" i="34"/>
  <c r="AL89" i="31"/>
  <c r="AL89" i="30"/>
  <c r="AL89" i="33"/>
  <c r="AL89" i="29"/>
  <c r="AS85" i="10"/>
  <c r="AG85" i="36"/>
  <c r="AG85" i="35"/>
  <c r="AG85" i="34"/>
  <c r="AG85" i="33"/>
  <c r="AG85" i="31"/>
  <c r="AG85" i="30"/>
  <c r="AG85" i="29"/>
  <c r="AT82" i="10"/>
  <c r="AH82" i="36"/>
  <c r="AH82" i="35"/>
  <c r="AH82" i="34"/>
  <c r="AH82" i="33"/>
  <c r="AH82" i="31"/>
  <c r="AH82" i="30"/>
  <c r="AH82" i="29"/>
  <c r="AM89" i="10"/>
  <c r="AA89" i="36"/>
  <c r="AA89" i="35"/>
  <c r="AA89" i="34"/>
  <c r="AA89" i="33"/>
  <c r="AA89" i="31"/>
  <c r="AA89" i="30"/>
  <c r="AA89" i="29"/>
  <c r="AN81" i="10"/>
  <c r="AB81" i="36"/>
  <c r="AB81" i="35"/>
  <c r="AB81" i="34"/>
  <c r="AB81" i="33"/>
  <c r="AB81" i="31"/>
  <c r="AB81" i="30"/>
  <c r="AB81" i="29"/>
  <c r="AX87" i="10"/>
  <c r="AL87" i="36"/>
  <c r="AL87" i="35"/>
  <c r="AL87" i="34"/>
  <c r="AL87" i="31"/>
  <c r="AL87" i="33"/>
  <c r="AL87" i="30"/>
  <c r="AL87" i="29"/>
  <c r="AM83" i="10"/>
  <c r="AA83" i="36"/>
  <c r="AA83" i="35"/>
  <c r="AA83" i="34"/>
  <c r="AA83" i="33"/>
  <c r="AA83" i="31"/>
  <c r="AA83" i="29"/>
  <c r="AA83" i="30"/>
  <c r="AX86" i="10"/>
  <c r="AL86" i="36"/>
  <c r="AL86" i="35"/>
  <c r="AL86" i="34"/>
  <c r="AL86" i="33"/>
  <c r="AL86" i="31"/>
  <c r="AL86" i="30"/>
  <c r="AL86" i="29"/>
  <c r="AV84" i="10"/>
  <c r="AJ84" i="36"/>
  <c r="AJ84" i="35"/>
  <c r="AJ84" i="34"/>
  <c r="AJ84" i="33"/>
  <c r="AJ84" i="31"/>
  <c r="AJ84" i="30"/>
  <c r="AJ84" i="29"/>
  <c r="AM84" i="10"/>
  <c r="AA84" i="36"/>
  <c r="AA84" i="35"/>
  <c r="AA84" i="34"/>
  <c r="AA84" i="33"/>
  <c r="AA84" i="31"/>
  <c r="AA84" i="30"/>
  <c r="AA84" i="29"/>
  <c r="AO80" i="10"/>
  <c r="AC80" i="35"/>
  <c r="AC80" i="36"/>
  <c r="AC80" i="34"/>
  <c r="AC80" i="33"/>
  <c r="AC80" i="31"/>
  <c r="AC80" i="30"/>
  <c r="AC80" i="29"/>
  <c r="AT90" i="10"/>
  <c r="AH90" i="36"/>
  <c r="AH90" i="35"/>
  <c r="AH90" i="34"/>
  <c r="AH90" i="31"/>
  <c r="AH90" i="33"/>
  <c r="AH90" i="30"/>
  <c r="AH90" i="29"/>
  <c r="AU86" i="10"/>
  <c r="AI86" i="36"/>
  <c r="AI86" i="35"/>
  <c r="AI86" i="34"/>
  <c r="AI86" i="33"/>
  <c r="AI86" i="31"/>
  <c r="AI86" i="30"/>
  <c r="AI86" i="29"/>
  <c r="AU82" i="10"/>
  <c r="AI82" i="36"/>
  <c r="AI82" i="35"/>
  <c r="AI82" i="34"/>
  <c r="AI82" i="31"/>
  <c r="AI82" i="33"/>
  <c r="AI82" i="30"/>
  <c r="AI82" i="29"/>
  <c r="AM80" i="10"/>
  <c r="AA80" i="36"/>
  <c r="AA80" i="35"/>
  <c r="AA80" i="33"/>
  <c r="AA80" i="31"/>
  <c r="AA80" i="30"/>
  <c r="AA80" i="34"/>
  <c r="AA80" i="29"/>
  <c r="BF84" i="10"/>
  <c r="AT84" i="36"/>
  <c r="AT84" i="35"/>
  <c r="AT84" i="34"/>
  <c r="AT84" i="33"/>
  <c r="AT84" i="31"/>
  <c r="AT84" i="29"/>
  <c r="AT84" i="30"/>
  <c r="AV82" i="10"/>
  <c r="AJ82" i="36"/>
  <c r="AJ82" i="35"/>
  <c r="AJ82" i="34"/>
  <c r="AJ82" i="33"/>
  <c r="AJ82" i="31"/>
  <c r="AJ82" i="30"/>
  <c r="AJ82" i="29"/>
  <c r="AR81" i="10"/>
  <c r="AF81" i="36"/>
  <c r="AF81" i="35"/>
  <c r="AF81" i="34"/>
  <c r="AF81" i="33"/>
  <c r="AF81" i="31"/>
  <c r="AF81" i="30"/>
  <c r="AF81" i="29"/>
  <c r="AR79" i="10"/>
  <c r="AF79" i="36"/>
  <c r="AF79" i="35"/>
  <c r="AF79" i="34"/>
  <c r="AF79" i="33"/>
  <c r="AF79" i="31"/>
  <c r="AF79" i="29"/>
  <c r="AF79" i="30"/>
  <c r="AN78" i="10"/>
  <c r="AB78" i="36"/>
  <c r="AB78" i="35"/>
  <c r="AB78" i="34"/>
  <c r="AB78" i="33"/>
  <c r="AB78" i="31"/>
  <c r="AB78" i="29"/>
  <c r="AB78" i="30"/>
  <c r="BJ85" i="10"/>
  <c r="AX85" i="36"/>
  <c r="AX85" i="35"/>
  <c r="AX85" i="34"/>
  <c r="AX85" i="33"/>
  <c r="AX85" i="31"/>
  <c r="AX85" i="29"/>
  <c r="AX85" i="30"/>
  <c r="AO81" i="10"/>
  <c r="AC81" i="35"/>
  <c r="AC81" i="36"/>
  <c r="AC81" i="34"/>
  <c r="AC81" i="33"/>
  <c r="AC81" i="31"/>
  <c r="AC81" i="30"/>
  <c r="AC81" i="29"/>
  <c r="AU90" i="10"/>
  <c r="AI90" i="36"/>
  <c r="AI90" i="35"/>
  <c r="AI90" i="34"/>
  <c r="AI90" i="33"/>
  <c r="AI90" i="30"/>
  <c r="AI90" i="31"/>
  <c r="AI90" i="29"/>
  <c r="AM90" i="10"/>
  <c r="AA90" i="36"/>
  <c r="AA90" i="35"/>
  <c r="AA90" i="34"/>
  <c r="AA90" i="33"/>
  <c r="AA90" i="31"/>
  <c r="AA90" i="30"/>
  <c r="AA90" i="29"/>
  <c r="AQ89" i="10"/>
  <c r="AE89" i="36"/>
  <c r="AE89" i="35"/>
  <c r="AE89" i="34"/>
  <c r="AE89" i="33"/>
  <c r="AE89" i="31"/>
  <c r="AE89" i="30"/>
  <c r="AE89" i="29"/>
  <c r="AV78" i="10"/>
  <c r="AJ78" i="36"/>
  <c r="AJ78" i="35"/>
  <c r="AJ78" i="34"/>
  <c r="AJ78" i="33"/>
  <c r="AJ78" i="31"/>
  <c r="AJ78" i="29"/>
  <c r="AJ78" i="30"/>
  <c r="AS90" i="10"/>
  <c r="AG90" i="36"/>
  <c r="AG90" i="35"/>
  <c r="AG90" i="34"/>
  <c r="AG90" i="33"/>
  <c r="AG90" i="31"/>
  <c r="AG90" i="30"/>
  <c r="AG90" i="29"/>
  <c r="AQ84" i="10"/>
  <c r="AE84" i="36"/>
  <c r="AE84" i="35"/>
  <c r="AE84" i="34"/>
  <c r="AE84" i="33"/>
  <c r="AE84" i="31"/>
  <c r="AE84" i="29"/>
  <c r="AE84" i="30"/>
  <c r="AQ78" i="10"/>
  <c r="AE78" i="36"/>
  <c r="AE78" i="35"/>
  <c r="AE78" i="34"/>
  <c r="AE78" i="33"/>
  <c r="AE78" i="31"/>
  <c r="AE78" i="30"/>
  <c r="AE78" i="29"/>
  <c r="AX84" i="10"/>
  <c r="AL84" i="36"/>
  <c r="AL84" i="35"/>
  <c r="AL84" i="34"/>
  <c r="AL84" i="33"/>
  <c r="AL84" i="31"/>
  <c r="AL84" i="29"/>
  <c r="AL84" i="30"/>
  <c r="AV81" i="10"/>
  <c r="AJ81" i="36"/>
  <c r="AJ81" i="35"/>
  <c r="AJ81" i="34"/>
  <c r="AJ81" i="33"/>
  <c r="AJ81" i="31"/>
  <c r="AJ81" i="30"/>
  <c r="AJ81" i="29"/>
  <c r="AU83" i="10"/>
  <c r="AI83" i="36"/>
  <c r="AI83" i="35"/>
  <c r="AI83" i="34"/>
  <c r="AI83" i="33"/>
  <c r="AI83" i="31"/>
  <c r="AI83" i="29"/>
  <c r="AI83" i="30"/>
  <c r="AO87" i="10"/>
  <c r="AC87" i="36"/>
  <c r="AC87" i="35"/>
  <c r="AC87" i="34"/>
  <c r="AC87" i="33"/>
  <c r="AC87" i="31"/>
  <c r="AC87" i="30"/>
  <c r="AC87" i="29"/>
  <c r="AX80" i="10"/>
  <c r="AL80" i="36"/>
  <c r="AL80" i="35"/>
  <c r="AL80" i="34"/>
  <c r="AL80" i="33"/>
  <c r="AL80" i="31"/>
  <c r="AL80" i="29"/>
  <c r="AL80" i="30"/>
  <c r="AP78" i="10"/>
  <c r="AD78" i="36"/>
  <c r="AD78" i="35"/>
  <c r="AD78" i="34"/>
  <c r="AD78" i="33"/>
  <c r="AD78" i="30"/>
  <c r="AD78" i="31"/>
  <c r="AD78" i="29"/>
  <c r="AS83" i="10"/>
  <c r="AG83" i="36"/>
  <c r="AG83" i="35"/>
  <c r="AG83" i="33"/>
  <c r="AG83" i="31"/>
  <c r="AG83" i="34"/>
  <c r="AG83" i="30"/>
  <c r="AG83" i="29"/>
  <c r="AW80" i="10"/>
  <c r="AK80" i="36"/>
  <c r="AK80" i="35"/>
  <c r="AK80" i="34"/>
  <c r="AK80" i="33"/>
  <c r="AK80" i="31"/>
  <c r="AK80" i="29"/>
  <c r="AK80" i="30"/>
  <c r="AR90" i="10"/>
  <c r="AF90" i="36"/>
  <c r="AF90" i="35"/>
  <c r="AF90" i="34"/>
  <c r="AF90" i="33"/>
  <c r="AF90" i="31"/>
  <c r="AF90" i="29"/>
  <c r="AF90" i="30"/>
  <c r="AW88" i="10"/>
  <c r="AK88" i="36"/>
  <c r="AK88" i="35"/>
  <c r="AK88" i="34"/>
  <c r="AK88" i="33"/>
  <c r="AK88" i="31"/>
  <c r="AK88" i="29"/>
  <c r="AK88" i="30"/>
  <c r="AS86" i="10"/>
  <c r="AG86" i="36"/>
  <c r="AG86" i="35"/>
  <c r="AG86" i="34"/>
  <c r="AG86" i="33"/>
  <c r="AG86" i="31"/>
  <c r="AG86" i="30"/>
  <c r="AG86" i="29"/>
  <c r="AO83" i="10"/>
  <c r="AC83" i="36"/>
  <c r="AC83" i="35"/>
  <c r="AC83" i="34"/>
  <c r="AC83" i="33"/>
  <c r="AC83" i="31"/>
  <c r="AC83" i="30"/>
  <c r="AC83" i="29"/>
  <c r="AW81" i="10"/>
  <c r="AK81" i="36"/>
  <c r="AK81" i="35"/>
  <c r="AK81" i="34"/>
  <c r="AK81" i="33"/>
  <c r="AK81" i="31"/>
  <c r="AK81" i="30"/>
  <c r="AK81" i="29"/>
  <c r="AS80" i="10"/>
  <c r="AG80" i="36"/>
  <c r="AG80" i="35"/>
  <c r="AG80" i="34"/>
  <c r="AG80" i="33"/>
  <c r="AG80" i="31"/>
  <c r="AG80" i="30"/>
  <c r="AG80" i="29"/>
  <c r="AO79" i="10"/>
  <c r="AC79" i="35"/>
  <c r="AC79" i="34"/>
  <c r="AC79" i="36"/>
  <c r="AC79" i="33"/>
  <c r="AC79" i="31"/>
  <c r="AC79" i="30"/>
  <c r="AC79" i="29"/>
  <c r="AB86" i="36"/>
  <c r="AB86" i="35"/>
  <c r="AB86" i="34"/>
  <c r="AB86" i="33"/>
  <c r="AB86" i="31"/>
  <c r="AB86" i="30"/>
  <c r="AB86" i="29"/>
  <c r="AN86" i="10"/>
  <c r="AO88" i="10"/>
  <c r="AC88" i="36"/>
  <c r="AC88" i="35"/>
  <c r="AC88" i="34"/>
  <c r="AC88" i="33"/>
  <c r="AC88" i="30"/>
  <c r="AC88" i="29"/>
  <c r="AC88" i="31"/>
  <c r="AM87" i="10"/>
  <c r="AA87" i="36"/>
  <c r="AA87" i="35"/>
  <c r="AA87" i="34"/>
  <c r="AA87" i="33"/>
  <c r="AA87" i="31"/>
  <c r="AA87" i="29"/>
  <c r="AA87" i="30"/>
  <c r="AN82" i="10"/>
  <c r="AB82" i="36"/>
  <c r="AB82" i="35"/>
  <c r="AB82" i="34"/>
  <c r="AB82" i="33"/>
  <c r="AB82" i="31"/>
  <c r="AB82" i="30"/>
  <c r="AB82" i="29"/>
  <c r="AV80" i="10"/>
  <c r="AJ80" i="36"/>
  <c r="AJ80" i="35"/>
  <c r="AJ80" i="34"/>
  <c r="AJ80" i="33"/>
  <c r="AJ80" i="31"/>
  <c r="AJ80" i="29"/>
  <c r="AJ80" i="30"/>
  <c r="AO86" i="10"/>
  <c r="AC86" i="36"/>
  <c r="AC86" i="35"/>
  <c r="AC86" i="34"/>
  <c r="AC86" i="33"/>
  <c r="AC86" i="31"/>
  <c r="AC86" i="30"/>
  <c r="AC86" i="29"/>
  <c r="BB84" i="10"/>
  <c r="AP84" i="36"/>
  <c r="AP84" i="35"/>
  <c r="AP84" i="34"/>
  <c r="AP84" i="33"/>
  <c r="AP84" i="30"/>
  <c r="AP84" i="31"/>
  <c r="AP84" i="29"/>
  <c r="AV85" i="10"/>
  <c r="AJ85" i="36"/>
  <c r="AJ85" i="35"/>
  <c r="AJ85" i="34"/>
  <c r="AJ85" i="33"/>
  <c r="AJ85" i="31"/>
  <c r="AJ85" i="30"/>
  <c r="AJ85" i="29"/>
  <c r="AX90" i="10"/>
  <c r="AL90" i="36"/>
  <c r="AL90" i="35"/>
  <c r="AL90" i="34"/>
  <c r="AL90" i="33"/>
  <c r="AL90" i="31"/>
  <c r="AL90" i="30"/>
  <c r="AL90" i="29"/>
  <c r="AQ82" i="10"/>
  <c r="AE82" i="35"/>
  <c r="AE82" i="36"/>
  <c r="AE82" i="34"/>
  <c r="AE82" i="33"/>
  <c r="AE82" i="31"/>
  <c r="AE82" i="29"/>
  <c r="AE82" i="30"/>
  <c r="AV90" i="10"/>
  <c r="AJ90" i="36"/>
  <c r="AJ90" i="35"/>
  <c r="AJ90" i="34"/>
  <c r="AJ90" i="33"/>
  <c r="AJ90" i="31"/>
  <c r="AJ90" i="30"/>
  <c r="AJ90" i="29"/>
  <c r="AR89" i="10"/>
  <c r="AF89" i="36"/>
  <c r="AF89" i="35"/>
  <c r="AF89" i="34"/>
  <c r="AF89" i="33"/>
  <c r="AF89" i="31"/>
  <c r="AF89" i="30"/>
  <c r="AF89" i="29"/>
  <c r="AW86" i="10"/>
  <c r="AK86" i="36"/>
  <c r="AK86" i="35"/>
  <c r="AK86" i="34"/>
  <c r="AK86" i="33"/>
  <c r="AK86" i="31"/>
  <c r="AK86" i="30"/>
  <c r="AK86" i="29"/>
  <c r="AT86" i="10"/>
  <c r="AH86" i="36"/>
  <c r="AH86" i="35"/>
  <c r="AH86" i="34"/>
  <c r="AH86" i="31"/>
  <c r="AH86" i="33"/>
  <c r="AH86" i="30"/>
  <c r="AH86" i="29"/>
  <c r="AX81" i="10"/>
  <c r="AL81" i="36"/>
  <c r="AL81" i="35"/>
  <c r="AL81" i="33"/>
  <c r="AL81" i="34"/>
  <c r="AL81" i="31"/>
  <c r="AL81" i="30"/>
  <c r="AL81" i="29"/>
  <c r="AX79" i="10"/>
  <c r="AL79" i="36"/>
  <c r="AL79" i="35"/>
  <c r="AL79" i="34"/>
  <c r="AL79" i="33"/>
  <c r="AL79" i="30"/>
  <c r="AL79" i="31"/>
  <c r="AL79" i="29"/>
  <c r="AS82" i="10"/>
  <c r="AG82" i="36"/>
  <c r="AG82" i="35"/>
  <c r="AG82" i="34"/>
  <c r="AG82" i="33"/>
  <c r="AG82" i="31"/>
  <c r="AG82" i="30"/>
  <c r="AG82" i="29"/>
  <c r="AU89" i="10"/>
  <c r="AI89" i="36"/>
  <c r="AI89" i="35"/>
  <c r="AI89" i="34"/>
  <c r="AI89" i="33"/>
  <c r="AI89" i="31"/>
  <c r="AI89" i="29"/>
  <c r="AI89" i="30"/>
  <c r="AR85" i="10"/>
  <c r="AF85" i="36"/>
  <c r="AF85" i="35"/>
  <c r="AF85" i="34"/>
  <c r="AF85" i="33"/>
  <c r="AF85" i="31"/>
  <c r="AF85" i="30"/>
  <c r="AF85" i="29"/>
  <c r="AR82" i="10"/>
  <c r="AF82" i="36"/>
  <c r="AF82" i="35"/>
  <c r="AF82" i="34"/>
  <c r="AF82" i="33"/>
  <c r="AF82" i="31"/>
  <c r="AF82" i="30"/>
  <c r="AF82" i="29"/>
  <c r="AO84" i="10"/>
  <c r="AC84" i="36"/>
  <c r="AC84" i="35"/>
  <c r="AC84" i="34"/>
  <c r="AC84" i="33"/>
  <c r="AC84" i="31"/>
  <c r="AC84" i="30"/>
  <c r="AC84" i="29"/>
  <c r="AM79" i="10"/>
  <c r="AA79" i="36"/>
  <c r="AA79" i="35"/>
  <c r="AA79" i="34"/>
  <c r="AA79" i="33"/>
  <c r="AA79" i="31"/>
  <c r="AA79" i="29"/>
  <c r="AA79" i="30"/>
  <c r="AW87" i="10"/>
  <c r="AK87" i="36"/>
  <c r="AK87" i="35"/>
  <c r="AK87" i="34"/>
  <c r="AK87" i="33"/>
  <c r="AK87" i="31"/>
  <c r="AK87" i="30"/>
  <c r="AK87" i="29"/>
  <c r="AT81" i="10"/>
  <c r="AH81" i="36"/>
  <c r="AH81" i="35"/>
  <c r="AH81" i="34"/>
  <c r="AH81" i="33"/>
  <c r="AH81" i="31"/>
  <c r="AH81" i="30"/>
  <c r="AH81" i="29"/>
  <c r="AV87" i="10"/>
  <c r="AJ87" i="36"/>
  <c r="AJ87" i="35"/>
  <c r="AJ87" i="34"/>
  <c r="AJ87" i="33"/>
  <c r="AJ87" i="31"/>
  <c r="AJ87" i="30"/>
  <c r="AJ87" i="29"/>
  <c r="AU84" i="10"/>
  <c r="AI84" i="36"/>
  <c r="AI84" i="35"/>
  <c r="AI84" i="34"/>
  <c r="AI84" i="33"/>
  <c r="AI84" i="31"/>
  <c r="AI84" i="30"/>
  <c r="AI84" i="29"/>
  <c r="AS81" i="10"/>
  <c r="AG81" i="36"/>
  <c r="AG81" i="35"/>
  <c r="AG81" i="34"/>
  <c r="AG81" i="33"/>
  <c r="AG81" i="31"/>
  <c r="AG81" i="30"/>
  <c r="AG81" i="29"/>
  <c r="AT87" i="10"/>
  <c r="AH87" i="36"/>
  <c r="AH87" i="35"/>
  <c r="AH87" i="34"/>
  <c r="AH87" i="33"/>
  <c r="AH87" i="31"/>
  <c r="AH87" i="29"/>
  <c r="AH87" i="30"/>
  <c r="AQ83" i="10"/>
  <c r="AE83" i="36"/>
  <c r="AE83" i="35"/>
  <c r="AE83" i="34"/>
  <c r="AE83" i="33"/>
  <c r="AE83" i="31"/>
  <c r="AE83" i="30"/>
  <c r="AE83" i="29"/>
  <c r="AU80" i="10"/>
  <c r="AI80" i="36"/>
  <c r="AI80" i="35"/>
  <c r="AI80" i="34"/>
  <c r="AI80" i="33"/>
  <c r="AI80" i="31"/>
  <c r="AI80" i="30"/>
  <c r="AI80" i="29"/>
  <c r="AP81" i="10"/>
  <c r="AD81" i="36"/>
  <c r="AD81" i="35"/>
  <c r="AD81" i="34"/>
  <c r="AD81" i="33"/>
  <c r="AD81" i="31"/>
  <c r="AD81" i="30"/>
  <c r="AD81" i="29"/>
  <c r="AP79" i="10"/>
  <c r="AD79" i="36"/>
  <c r="AD79" i="35"/>
  <c r="AD79" i="34"/>
  <c r="AD79" i="33"/>
  <c r="AD79" i="31"/>
  <c r="AD79" i="30"/>
  <c r="AD79" i="29"/>
  <c r="AK83" i="36"/>
  <c r="AK83" i="35"/>
  <c r="AK83" i="34"/>
  <c r="AK83" i="33"/>
  <c r="AK83" i="30"/>
  <c r="AK83" i="31"/>
  <c r="AW83" i="10"/>
  <c r="AK83" i="29"/>
  <c r="AR84" i="10"/>
  <c r="AF84" i="36"/>
  <c r="AF84" i="35"/>
  <c r="AF84" i="34"/>
  <c r="AF84" i="33"/>
  <c r="AF84" i="31"/>
  <c r="AF84" i="30"/>
  <c r="AF84" i="29"/>
  <c r="AQ79" i="10"/>
  <c r="AE79" i="36"/>
  <c r="AE79" i="35"/>
  <c r="AE79" i="34"/>
  <c r="AE79" i="33"/>
  <c r="AE79" i="31"/>
  <c r="AE79" i="30"/>
  <c r="AE79" i="29"/>
  <c r="AF87" i="36"/>
  <c r="AF87" i="35"/>
  <c r="AF87" i="34"/>
  <c r="AF87" i="33"/>
  <c r="AF87" i="30"/>
  <c r="AF87" i="29"/>
  <c r="AF87" i="31"/>
  <c r="AR87" i="10"/>
  <c r="AO90" i="10"/>
  <c r="AC90" i="36"/>
  <c r="AC90" i="35"/>
  <c r="AC90" i="34"/>
  <c r="AC90" i="33"/>
  <c r="AC90" i="31"/>
  <c r="AC90" i="30"/>
  <c r="AC90" i="29"/>
  <c r="AN84" i="10"/>
  <c r="AB84" i="36"/>
  <c r="AB84" i="35"/>
  <c r="AB84" i="34"/>
  <c r="AB84" i="33"/>
  <c r="AB84" i="31"/>
  <c r="AB84" i="30"/>
  <c r="AB84" i="29"/>
  <c r="AQ90" i="10"/>
  <c r="AE90" i="35"/>
  <c r="AE90" i="36"/>
  <c r="AE90" i="34"/>
  <c r="AE90" i="33"/>
  <c r="AE90" i="31"/>
  <c r="AE90" i="29"/>
  <c r="AE90" i="30"/>
  <c r="AW84" i="10"/>
  <c r="AK84" i="36"/>
  <c r="AK84" i="35"/>
  <c r="AK84" i="34"/>
  <c r="AK84" i="33"/>
  <c r="AK84" i="31"/>
  <c r="AK84" i="30"/>
  <c r="AK84" i="29"/>
  <c r="AU79" i="10"/>
  <c r="AI79" i="36"/>
  <c r="AI79" i="35"/>
  <c r="AI79" i="34"/>
  <c r="AI79" i="33"/>
  <c r="AI79" i="31"/>
  <c r="AI79" i="29"/>
  <c r="AI79" i="30"/>
  <c r="AQ88" i="10"/>
  <c r="AE88" i="36"/>
  <c r="AE88" i="35"/>
  <c r="AE88" i="34"/>
  <c r="AE88" i="33"/>
  <c r="AE88" i="31"/>
  <c r="AE88" i="30"/>
  <c r="AE88" i="29"/>
  <c r="AP82" i="10"/>
  <c r="AD82" i="36"/>
  <c r="AD82" i="35"/>
  <c r="AD82" i="34"/>
  <c r="AD82" i="33"/>
  <c r="AD82" i="31"/>
  <c r="AD82" i="29"/>
  <c r="AD82" i="30"/>
  <c r="AX78" i="10"/>
  <c r="AL78" i="36"/>
  <c r="AL78" i="35"/>
  <c r="AL78" i="34"/>
  <c r="AL78" i="33"/>
  <c r="AL78" i="31"/>
  <c r="AL78" i="30"/>
  <c r="AL78" i="29"/>
  <c r="AP88" i="10"/>
  <c r="AD88" i="36"/>
  <c r="AD88" i="35"/>
  <c r="AD88" i="34"/>
  <c r="AD88" i="33"/>
  <c r="AD88" i="30"/>
  <c r="AD88" i="31"/>
  <c r="AD88" i="29"/>
  <c r="AO78" i="10"/>
  <c r="AC78" i="36"/>
  <c r="AC78" i="35"/>
  <c r="AC78" i="34"/>
  <c r="AC78" i="33"/>
  <c r="AC78" i="31"/>
  <c r="AC78" i="30"/>
  <c r="AC78" i="29"/>
  <c r="AN88" i="10"/>
  <c r="AB88" i="36"/>
  <c r="AB88" i="35"/>
  <c r="AB88" i="34"/>
  <c r="AB88" i="33"/>
  <c r="AB88" i="31"/>
  <c r="AB88" i="29"/>
  <c r="AB88" i="30"/>
  <c r="AS84" i="10"/>
  <c r="AG84" i="36"/>
  <c r="AG84" i="35"/>
  <c r="AG84" i="34"/>
  <c r="AG84" i="33"/>
  <c r="AG84" i="31"/>
  <c r="AG84" i="30"/>
  <c r="AG84" i="29"/>
  <c r="AR78" i="10"/>
  <c r="AF78" i="36"/>
  <c r="AF78" i="35"/>
  <c r="AF78" i="34"/>
  <c r="AF78" i="33"/>
  <c r="AF78" i="31"/>
  <c r="AF78" i="30"/>
  <c r="AF78" i="29"/>
  <c r="AN80" i="10"/>
  <c r="AB80" i="36"/>
  <c r="AB80" i="35"/>
  <c r="AB80" i="34"/>
  <c r="AB80" i="33"/>
  <c r="AB80" i="31"/>
  <c r="AB80" i="30"/>
  <c r="AB80" i="29"/>
  <c r="AS87" i="10"/>
  <c r="AG87" i="36"/>
  <c r="AG87" i="34"/>
  <c r="AG87" i="35"/>
  <c r="AG87" i="33"/>
  <c r="AG87" i="31"/>
  <c r="AG87" i="30"/>
  <c r="AG87" i="29"/>
  <c r="AN89" i="10"/>
  <c r="AB89" i="36"/>
  <c r="AB89" i="35"/>
  <c r="AB89" i="34"/>
  <c r="AB89" i="33"/>
  <c r="AB89" i="31"/>
  <c r="AB89" i="30"/>
  <c r="AB89" i="29"/>
  <c r="AJ86" i="36"/>
  <c r="AJ86" i="35"/>
  <c r="AJ86" i="34"/>
  <c r="AJ86" i="33"/>
  <c r="AJ86" i="30"/>
  <c r="AJ86" i="29"/>
  <c r="AJ86" i="31"/>
  <c r="AV86" i="10"/>
  <c r="AO89" i="10"/>
  <c r="AC89" i="36"/>
  <c r="AC89" i="35"/>
  <c r="AC89" i="34"/>
  <c r="AC89" i="33"/>
  <c r="AC89" i="31"/>
  <c r="AC89" i="30"/>
  <c r="AC89" i="29"/>
  <c r="AQ87" i="10"/>
  <c r="AE87" i="36"/>
  <c r="AE87" i="35"/>
  <c r="AE87" i="34"/>
  <c r="AE87" i="33"/>
  <c r="AE87" i="31"/>
  <c r="AE87" i="30"/>
  <c r="AE87" i="29"/>
  <c r="AQ85" i="10"/>
  <c r="AE85" i="36"/>
  <c r="AE85" i="35"/>
  <c r="AE85" i="34"/>
  <c r="AE85" i="31"/>
  <c r="AE85" i="30"/>
  <c r="AE85" i="33"/>
  <c r="AE85" i="29"/>
  <c r="AQ80" i="10"/>
  <c r="AE80" i="36"/>
  <c r="AE80" i="35"/>
  <c r="AE80" i="34"/>
  <c r="AE80" i="33"/>
  <c r="AE80" i="31"/>
  <c r="AE80" i="29"/>
  <c r="AE80" i="30"/>
  <c r="AX88" i="10"/>
  <c r="AL88" i="36"/>
  <c r="AL88" i="35"/>
  <c r="AL88" i="34"/>
  <c r="AL88" i="33"/>
  <c r="AL88" i="31"/>
  <c r="AL88" i="29"/>
  <c r="AL88" i="30"/>
  <c r="AO85" i="10"/>
  <c r="AC85" i="36"/>
  <c r="AC85" i="35"/>
  <c r="AC85" i="34"/>
  <c r="AC85" i="33"/>
  <c r="AC85" i="31"/>
  <c r="AC85" i="30"/>
  <c r="AC85" i="29"/>
  <c r="AO82" i="10"/>
  <c r="AC82" i="36"/>
  <c r="AC82" i="35"/>
  <c r="AC82" i="34"/>
  <c r="AC82" i="33"/>
  <c r="AC82" i="31"/>
  <c r="AC82" i="30"/>
  <c r="AC82" i="29"/>
  <c r="AM85" i="10"/>
  <c r="AA85" i="35"/>
  <c r="AA85" i="36"/>
  <c r="AA85" i="34"/>
  <c r="AA85" i="33"/>
  <c r="AA85" i="31"/>
  <c r="AA85" i="30"/>
  <c r="AA85" i="29"/>
  <c r="AN83" i="10"/>
  <c r="AB83" i="36"/>
  <c r="AB83" i="35"/>
  <c r="AB83" i="34"/>
  <c r="AB83" i="33"/>
  <c r="AB83" i="31"/>
  <c r="AB83" i="30"/>
  <c r="AB83" i="29"/>
  <c r="AQ81" i="10"/>
  <c r="AE81" i="36"/>
  <c r="AE81" i="35"/>
  <c r="AE81" i="34"/>
  <c r="AE81" i="31"/>
  <c r="AE81" i="33"/>
  <c r="AE81" i="30"/>
  <c r="AE81" i="29"/>
  <c r="AU78" i="10"/>
  <c r="AI78" i="36"/>
  <c r="AI78" i="35"/>
  <c r="AI78" i="34"/>
  <c r="AI78" i="33"/>
  <c r="AI78" i="31"/>
  <c r="AI78" i="30"/>
  <c r="AI78" i="29"/>
  <c r="AN79" i="10"/>
  <c r="AB79" i="36"/>
  <c r="AB79" i="35"/>
  <c r="AB79" i="34"/>
  <c r="AB79" i="33"/>
  <c r="AB79" i="31"/>
  <c r="AB79" i="30"/>
  <c r="AB79" i="29"/>
  <c r="AU88" i="10"/>
  <c r="AI88" i="36"/>
  <c r="AI88" i="35"/>
  <c r="AI88" i="34"/>
  <c r="AI88" i="33"/>
  <c r="AI88" i="31"/>
  <c r="AI88" i="30"/>
  <c r="AI88" i="29"/>
  <c r="AM88" i="10"/>
  <c r="AA88" i="36"/>
  <c r="AA88" i="34"/>
  <c r="AA88" i="35"/>
  <c r="AA88" i="31"/>
  <c r="AA88" i="30"/>
  <c r="AA88" i="33"/>
  <c r="AA88" i="29"/>
  <c r="AT85" i="10"/>
  <c r="AH85" i="36"/>
  <c r="AH85" i="35"/>
  <c r="AH85" i="34"/>
  <c r="AH85" i="33"/>
  <c r="AH85" i="31"/>
  <c r="AH85" i="30"/>
  <c r="AH85" i="29"/>
  <c r="AP90" i="10"/>
  <c r="AD90" i="36"/>
  <c r="AD90" i="35"/>
  <c r="AD90" i="34"/>
  <c r="AD90" i="33"/>
  <c r="AD90" i="30"/>
  <c r="AD90" i="31"/>
  <c r="AD90" i="29"/>
  <c r="AT83" i="10"/>
  <c r="AH83" i="36"/>
  <c r="AH83" i="35"/>
  <c r="AH83" i="34"/>
  <c r="AH83" i="33"/>
  <c r="AH83" i="31"/>
  <c r="AH83" i="29"/>
  <c r="AH83" i="30"/>
  <c r="AM86" i="10"/>
  <c r="AA86" i="36"/>
  <c r="AA86" i="35"/>
  <c r="AA86" i="34"/>
  <c r="AA86" i="33"/>
  <c r="AA86" i="31"/>
  <c r="AA86" i="30"/>
  <c r="AA86" i="29"/>
  <c r="AW90" i="10"/>
  <c r="AK90" i="36"/>
  <c r="AK90" i="35"/>
  <c r="AK90" i="34"/>
  <c r="AK90" i="33"/>
  <c r="AK90" i="31"/>
  <c r="AK90" i="30"/>
  <c r="AK90" i="29"/>
  <c r="AP80" i="10"/>
  <c r="AD80" i="36"/>
  <c r="AD80" i="34"/>
  <c r="AD80" i="35"/>
  <c r="AD80" i="33"/>
  <c r="AD80" i="31"/>
  <c r="AD80" i="29"/>
  <c r="AD80" i="30"/>
  <c r="AR69" i="2"/>
  <c r="AR69" i="32"/>
  <c r="AR86" i="10"/>
  <c r="AF86" i="36"/>
  <c r="AF86" i="35"/>
  <c r="AF86" i="34"/>
  <c r="AF86" i="33"/>
  <c r="AF86" i="31"/>
  <c r="AF86" i="30"/>
  <c r="AF86" i="29"/>
  <c r="AR80" i="10"/>
  <c r="AF80" i="36"/>
  <c r="AF80" i="35"/>
  <c r="AF80" i="34"/>
  <c r="AF80" i="31"/>
  <c r="AF80" i="33"/>
  <c r="AF80" i="30"/>
  <c r="AF80" i="29"/>
  <c r="AT89" i="10"/>
  <c r="AH89" i="36"/>
  <c r="AH89" i="35"/>
  <c r="AH89" i="34"/>
  <c r="AH89" i="33"/>
  <c r="AH89" i="31"/>
  <c r="AH89" i="29"/>
  <c r="AH89" i="30"/>
  <c r="AM81" i="10"/>
  <c r="AA81" i="36"/>
  <c r="AA81" i="35"/>
  <c r="AA81" i="34"/>
  <c r="AA81" i="33"/>
  <c r="AA81" i="31"/>
  <c r="AA81" i="30"/>
  <c r="AA81" i="29"/>
  <c r="BD88" i="10"/>
  <c r="AR88" i="36"/>
  <c r="AR88" i="35"/>
  <c r="AR88" i="34"/>
  <c r="AR88" i="33"/>
  <c r="AR88" i="31"/>
  <c r="AR88" i="30"/>
  <c r="AR88" i="29"/>
  <c r="AX82" i="10"/>
  <c r="AL82" i="36"/>
  <c r="AL82" i="35"/>
  <c r="AL82" i="34"/>
  <c r="AL82" i="33"/>
  <c r="AL82" i="31"/>
  <c r="AL82" i="30"/>
  <c r="AL82" i="29"/>
  <c r="AT79" i="10"/>
  <c r="AH79" i="36"/>
  <c r="AH79" i="35"/>
  <c r="AH79" i="34"/>
  <c r="AH79" i="33"/>
  <c r="AH79" i="31"/>
  <c r="AH79" i="29"/>
  <c r="AH79" i="30"/>
  <c r="AW85" i="10"/>
  <c r="AK85" i="36"/>
  <c r="AK85" i="35"/>
  <c r="AK85" i="34"/>
  <c r="AK85" i="33"/>
  <c r="AK85" i="31"/>
  <c r="AK85" i="30"/>
  <c r="AK85" i="29"/>
  <c r="AW82" i="10"/>
  <c r="AK82" i="36"/>
  <c r="AK82" i="35"/>
  <c r="AK82" i="34"/>
  <c r="AK82" i="33"/>
  <c r="AK82" i="31"/>
  <c r="AK82" i="30"/>
  <c r="AK82" i="29"/>
  <c r="AW78" i="10"/>
  <c r="AK78" i="36"/>
  <c r="AK78" i="35"/>
  <c r="AK78" i="34"/>
  <c r="AK78" i="33"/>
  <c r="AK78" i="31"/>
  <c r="AK78" i="30"/>
  <c r="AK78" i="29"/>
  <c r="AJ88" i="36"/>
  <c r="AJ88" i="35"/>
  <c r="AJ88" i="34"/>
  <c r="AJ88" i="33"/>
  <c r="AJ88" i="31"/>
  <c r="AJ88" i="30"/>
  <c r="AV88" i="10"/>
  <c r="AJ88" i="29"/>
  <c r="AU85" i="10"/>
  <c r="AI85" i="36"/>
  <c r="AI85" i="35"/>
  <c r="AI85" i="34"/>
  <c r="AI85" i="33"/>
  <c r="AI85" i="31"/>
  <c r="AI85" i="29"/>
  <c r="AI85" i="30"/>
  <c r="AX83" i="10"/>
  <c r="AL83" i="36"/>
  <c r="AL83" i="35"/>
  <c r="AL83" i="34"/>
  <c r="AL83" i="33"/>
  <c r="AL83" i="30"/>
  <c r="AL83" i="31"/>
  <c r="AL83" i="29"/>
  <c r="AV79" i="10"/>
  <c r="AJ79" i="36"/>
  <c r="AJ79" i="35"/>
  <c r="AJ79" i="34"/>
  <c r="AJ79" i="33"/>
  <c r="AJ79" i="30"/>
  <c r="AJ79" i="29"/>
  <c r="AJ79" i="31"/>
  <c r="AV89" i="10"/>
  <c r="AJ89" i="36"/>
  <c r="AJ89" i="34"/>
  <c r="AJ89" i="35"/>
  <c r="AJ89" i="33"/>
  <c r="AJ89" i="31"/>
  <c r="AJ89" i="29"/>
  <c r="AJ89" i="30"/>
  <c r="CF83" i="10"/>
  <c r="BT83" i="36"/>
  <c r="BT83" i="35"/>
  <c r="BT83" i="34"/>
  <c r="BT83" i="33"/>
  <c r="BT83" i="31"/>
  <c r="BT83" i="30"/>
  <c r="BT83" i="29"/>
  <c r="AT75" i="2"/>
  <c r="AT75" i="32"/>
  <c r="AX75" i="2"/>
  <c r="AX75" i="32"/>
  <c r="AN69" i="2"/>
  <c r="AN69" i="32"/>
  <c r="AN68" i="2"/>
  <c r="AN68" i="32"/>
  <c r="AN70" i="2"/>
  <c r="AZ70" i="2"/>
  <c r="AQ75" i="2"/>
  <c r="AQ75" i="32"/>
  <c r="AV68" i="2"/>
  <c r="AV68" i="32"/>
  <c r="AQ71" i="2"/>
  <c r="AQ71" i="32"/>
  <c r="AW74" i="2"/>
  <c r="AW74" i="32"/>
  <c r="BG73" i="2"/>
  <c r="BG73" i="32"/>
  <c r="AV71" i="2"/>
  <c r="AJ71" i="32"/>
  <c r="AN75" i="2"/>
  <c r="AB75" i="32"/>
  <c r="AN72" i="2"/>
  <c r="AB72" i="32"/>
  <c r="BG69" i="2"/>
  <c r="AU69" i="32"/>
  <c r="AY67" i="2"/>
  <c r="AM67" i="32"/>
  <c r="AM66" i="2"/>
  <c r="AA66" i="32"/>
  <c r="AS75" i="2"/>
  <c r="AG75" i="32"/>
  <c r="AO73" i="2"/>
  <c r="AC73" i="32"/>
  <c r="AU70" i="2"/>
  <c r="AI70" i="32"/>
  <c r="AU68" i="2"/>
  <c r="AI68" i="32"/>
  <c r="AW67" i="2"/>
  <c r="AK67" i="32"/>
  <c r="AV74" i="2"/>
  <c r="AJ74" i="32"/>
  <c r="AP69" i="2"/>
  <c r="AD69" i="32"/>
  <c r="AX72" i="2"/>
  <c r="AL72" i="32"/>
  <c r="AO70" i="2"/>
  <c r="AC70" i="32"/>
  <c r="BG67" i="2"/>
  <c r="AU67" i="32"/>
  <c r="AT72" i="2"/>
  <c r="AH72" i="32"/>
  <c r="AS69" i="2"/>
  <c r="AG69" i="32"/>
  <c r="AV73" i="2"/>
  <c r="AJ73" i="32"/>
  <c r="AN71" i="2"/>
  <c r="AB71" i="32"/>
  <c r="AW69" i="2"/>
  <c r="AK69" i="32"/>
  <c r="AP67" i="2"/>
  <c r="AD67" i="32"/>
  <c r="AR71" i="2"/>
  <c r="AF71" i="32"/>
  <c r="AY69" i="2"/>
  <c r="AM69" i="32"/>
  <c r="AS73" i="2"/>
  <c r="AG73" i="32"/>
  <c r="AR74" i="2"/>
  <c r="AF74" i="32"/>
  <c r="AW75" i="2"/>
  <c r="AK75" i="32"/>
  <c r="AX74" i="2"/>
  <c r="AL74" i="32"/>
  <c r="AS72" i="2"/>
  <c r="AG72" i="32"/>
  <c r="AM70" i="2"/>
  <c r="AA70" i="32"/>
  <c r="BE67" i="2"/>
  <c r="AS67" i="32"/>
  <c r="AM68" i="2"/>
  <c r="AA68" i="32"/>
  <c r="AN74" i="2"/>
  <c r="AB74" i="32"/>
  <c r="AT68" i="2"/>
  <c r="AH68" i="32"/>
  <c r="AP72" i="2"/>
  <c r="AD72" i="32"/>
  <c r="AT67" i="2"/>
  <c r="AH67" i="32"/>
  <c r="AT69" i="2"/>
  <c r="AH69" i="32"/>
  <c r="AW68" i="2"/>
  <c r="AK68" i="32"/>
  <c r="AR75" i="2"/>
  <c r="AF75" i="32"/>
  <c r="AN73" i="2"/>
  <c r="AB73" i="32"/>
  <c r="AT70" i="2"/>
  <c r="AH70" i="32"/>
  <c r="AO69" i="2"/>
  <c r="AC69" i="32"/>
  <c r="AP73" i="2"/>
  <c r="AD73" i="32"/>
  <c r="AS74" i="2"/>
  <c r="AS74" i="32"/>
  <c r="AO74" i="2"/>
  <c r="AO74" i="32"/>
  <c r="AV70" i="2"/>
  <c r="AV70" i="32"/>
  <c r="AR73" i="2"/>
  <c r="AF73" i="32"/>
  <c r="AX70" i="2"/>
  <c r="AL70" i="32"/>
  <c r="BC68" i="2"/>
  <c r="AQ68" i="32"/>
  <c r="AS71" i="2"/>
  <c r="AG71" i="32"/>
  <c r="AP74" i="2"/>
  <c r="AD74" i="32"/>
  <c r="AW71" i="2"/>
  <c r="AK71" i="32"/>
  <c r="AV69" i="2"/>
  <c r="AJ69" i="32"/>
  <c r="CG66" i="2"/>
  <c r="CG66" i="32"/>
  <c r="BU66" i="32"/>
  <c r="AS70" i="2"/>
  <c r="AG70" i="32"/>
  <c r="AQ67" i="2"/>
  <c r="AE67" i="32"/>
  <c r="AO72" i="2"/>
  <c r="AC72" i="32"/>
  <c r="AP68" i="2"/>
  <c r="AD68" i="32"/>
  <c r="BC70" i="2"/>
  <c r="AQ70" i="32"/>
  <c r="AX67" i="2"/>
  <c r="AL67" i="32"/>
  <c r="AX68" i="2"/>
  <c r="AL68" i="32"/>
  <c r="AX73" i="2"/>
  <c r="AL73" i="32"/>
  <c r="AP71" i="2"/>
  <c r="AD71" i="32"/>
  <c r="AO68" i="2"/>
  <c r="AC68" i="32"/>
  <c r="AO75" i="2"/>
  <c r="AC75" i="32"/>
  <c r="AR72" i="2"/>
  <c r="AF72" i="32"/>
  <c r="AN70" i="32"/>
  <c r="AS68" i="2"/>
  <c r="AG68" i="32"/>
  <c r="AW70" i="2"/>
  <c r="AK70" i="32"/>
  <c r="AR70" i="2"/>
  <c r="AR70" i="32"/>
  <c r="AV75" i="2"/>
  <c r="AJ75" i="32"/>
  <c r="AV72" i="2"/>
  <c r="AJ72" i="32"/>
  <c r="AP70" i="2"/>
  <c r="AD70" i="32"/>
  <c r="AO67" i="2"/>
  <c r="AC67" i="32"/>
  <c r="AW73" i="2"/>
  <c r="AK73" i="32"/>
  <c r="AO71" i="2"/>
  <c r="AC71" i="32"/>
  <c r="AQ69" i="2"/>
  <c r="AE69" i="32"/>
  <c r="AT74" i="2"/>
  <c r="AH74" i="32"/>
  <c r="AX69" i="2"/>
  <c r="AL69" i="32"/>
  <c r="AW72" i="2"/>
  <c r="AK72" i="32"/>
  <c r="AT73" i="2"/>
  <c r="AH73" i="32"/>
  <c r="BF75" i="2"/>
  <c r="BF75" i="32"/>
  <c r="BC74" i="2"/>
  <c r="BC74" i="32"/>
  <c r="BJ71" i="2"/>
  <c r="BJ71" i="32"/>
  <c r="AY75" i="2"/>
  <c r="AY75" i="32"/>
  <c r="BG71" i="2"/>
  <c r="BG71" i="32"/>
  <c r="BB75" i="2"/>
  <c r="BB75" i="32"/>
  <c r="AQ72" i="2"/>
  <c r="AQ72" i="32"/>
  <c r="AR68" i="2"/>
  <c r="AR68" i="32"/>
  <c r="BL67" i="2"/>
  <c r="BL67" i="32"/>
  <c r="BD67" i="2"/>
  <c r="BD67" i="32"/>
  <c r="BG75" i="2"/>
  <c r="BG75" i="32"/>
  <c r="AY74" i="2"/>
  <c r="AY74" i="32"/>
  <c r="AM72" i="2"/>
  <c r="AM72" i="32"/>
  <c r="BF71" i="2"/>
  <c r="BF71" i="32"/>
  <c r="AZ66" i="2"/>
  <c r="AZ66" i="32"/>
  <c r="AY71" i="2"/>
  <c r="AY71" i="32"/>
  <c r="AY73" i="2"/>
  <c r="AY73" i="32"/>
  <c r="BG74" i="2"/>
  <c r="BG74" i="32"/>
  <c r="BC73" i="2"/>
  <c r="BC73" i="32"/>
  <c r="AU72" i="2"/>
  <c r="AU72" i="32"/>
  <c r="AZ69" i="2"/>
  <c r="AZ69" i="32"/>
  <c r="AZ68" i="2"/>
  <c r="AZ68" i="32"/>
  <c r="BD66" i="2"/>
  <c r="BD66" i="32"/>
  <c r="BH67" i="2"/>
  <c r="BH67" i="32"/>
  <c r="BH66" i="2"/>
  <c r="BH66" i="32"/>
  <c r="BH88" i="10"/>
  <c r="AV88" i="36"/>
  <c r="AV88" i="35"/>
  <c r="AV88" i="34"/>
  <c r="AV88" i="33"/>
  <c r="AV88" i="31"/>
  <c r="AV88" i="29"/>
  <c r="AV88" i="30"/>
  <c r="BH86" i="10"/>
  <c r="AV86" i="36"/>
  <c r="AV86" i="35"/>
  <c r="AV86" i="34"/>
  <c r="AV86" i="33"/>
  <c r="AV86" i="31"/>
  <c r="AV86" i="30"/>
  <c r="AV86" i="29"/>
  <c r="BD87" i="10"/>
  <c r="AR87" i="36"/>
  <c r="AR87" i="35"/>
  <c r="AR87" i="34"/>
  <c r="AR87" i="33"/>
  <c r="AR87" i="31"/>
  <c r="AR87" i="30"/>
  <c r="AR87" i="29"/>
  <c r="AZ86" i="10"/>
  <c r="AN86" i="36"/>
  <c r="AN86" i="35"/>
  <c r="AN86" i="33"/>
  <c r="AN86" i="34"/>
  <c r="AN86" i="31"/>
  <c r="AN86" i="30"/>
  <c r="AN86" i="29"/>
  <c r="BD83" i="10"/>
  <c r="AR83" i="36"/>
  <c r="AR83" i="35"/>
  <c r="AR83" i="34"/>
  <c r="AR83" i="33"/>
  <c r="AR83" i="31"/>
  <c r="AR83" i="30"/>
  <c r="AR83" i="29"/>
  <c r="BI83" i="10"/>
  <c r="AW83" i="36"/>
  <c r="AW83" i="35"/>
  <c r="AW83" i="34"/>
  <c r="AW83" i="33"/>
  <c r="AW83" i="31"/>
  <c r="AW83" i="30"/>
  <c r="AW83" i="29"/>
  <c r="BJ75" i="2"/>
  <c r="BJ75" i="32"/>
  <c r="BD69" i="2"/>
  <c r="BD69" i="32"/>
  <c r="CF83" i="36"/>
  <c r="CF83" i="35"/>
  <c r="CF83" i="34"/>
  <c r="CF83" i="33"/>
  <c r="CF83" i="31"/>
  <c r="CF83" i="30"/>
  <c r="CF83" i="29"/>
  <c r="BH89" i="10"/>
  <c r="AV89" i="36"/>
  <c r="AV89" i="35"/>
  <c r="AV89" i="34"/>
  <c r="AV89" i="33"/>
  <c r="AV89" i="30"/>
  <c r="AV89" i="31"/>
  <c r="AV89" i="29"/>
  <c r="BH79" i="10"/>
  <c r="AV79" i="36"/>
  <c r="AV79" i="35"/>
  <c r="AV79" i="34"/>
  <c r="AV79" i="33"/>
  <c r="AV79" i="31"/>
  <c r="AV79" i="29"/>
  <c r="AV79" i="30"/>
  <c r="BJ83" i="10"/>
  <c r="AX83" i="36"/>
  <c r="AX83" i="35"/>
  <c r="AX83" i="34"/>
  <c r="AX83" i="33"/>
  <c r="AX83" i="31"/>
  <c r="AX83" i="30"/>
  <c r="AX83" i="29"/>
  <c r="BG85" i="10"/>
  <c r="AU85" i="36"/>
  <c r="AU85" i="35"/>
  <c r="AU85" i="34"/>
  <c r="AU85" i="33"/>
  <c r="AU85" i="31"/>
  <c r="AU85" i="30"/>
  <c r="AU85" i="29"/>
  <c r="BI78" i="10"/>
  <c r="AW78" i="36"/>
  <c r="AW78" i="35"/>
  <c r="AW78" i="34"/>
  <c r="AW78" i="33"/>
  <c r="AW78" i="31"/>
  <c r="AW78" i="30"/>
  <c r="AW78" i="29"/>
  <c r="BI82" i="10"/>
  <c r="AW82" i="36"/>
  <c r="AW82" i="35"/>
  <c r="AW82" i="34"/>
  <c r="AW82" i="33"/>
  <c r="AW82" i="31"/>
  <c r="AW82" i="30"/>
  <c r="AW82" i="29"/>
  <c r="BI85" i="10"/>
  <c r="AW85" i="36"/>
  <c r="AW85" i="35"/>
  <c r="AW85" i="34"/>
  <c r="AW85" i="33"/>
  <c r="AW85" i="31"/>
  <c r="AW85" i="30"/>
  <c r="AW85" i="29"/>
  <c r="BF79" i="10"/>
  <c r="AT79" i="36"/>
  <c r="AT79" i="35"/>
  <c r="AT79" i="34"/>
  <c r="AT79" i="33"/>
  <c r="AT79" i="31"/>
  <c r="AT79" i="30"/>
  <c r="AT79" i="29"/>
  <c r="BJ82" i="10"/>
  <c r="AX82" i="36"/>
  <c r="AX82" i="35"/>
  <c r="AX82" i="34"/>
  <c r="AX82" i="33"/>
  <c r="AX82" i="30"/>
  <c r="AX82" i="31"/>
  <c r="AX82" i="29"/>
  <c r="BP88" i="10"/>
  <c r="BD88" i="36"/>
  <c r="BD88" i="35"/>
  <c r="BD88" i="34"/>
  <c r="BD88" i="33"/>
  <c r="BD88" i="31"/>
  <c r="BD88" i="30"/>
  <c r="BD88" i="29"/>
  <c r="AY81" i="10"/>
  <c r="AM81" i="36"/>
  <c r="AM81" i="35"/>
  <c r="AM81" i="33"/>
  <c r="AM81" i="34"/>
  <c r="AM81" i="31"/>
  <c r="AM81" i="30"/>
  <c r="AM81" i="29"/>
  <c r="BF89" i="10"/>
  <c r="AT89" i="36"/>
  <c r="AT89" i="35"/>
  <c r="AT89" i="34"/>
  <c r="AT89" i="33"/>
  <c r="AT89" i="31"/>
  <c r="AT89" i="29"/>
  <c r="AT89" i="30"/>
  <c r="BD80" i="10"/>
  <c r="AR80" i="36"/>
  <c r="AR80" i="35"/>
  <c r="AR80" i="34"/>
  <c r="AR80" i="33"/>
  <c r="AR80" i="31"/>
  <c r="AR80" i="30"/>
  <c r="AR80" i="29"/>
  <c r="AR86" i="36"/>
  <c r="AR86" i="35"/>
  <c r="AR86" i="34"/>
  <c r="AR86" i="33"/>
  <c r="AR86" i="31"/>
  <c r="AR86" i="30"/>
  <c r="AR86" i="29"/>
  <c r="BD86" i="10"/>
  <c r="BB80" i="10"/>
  <c r="AP80" i="36"/>
  <c r="AP80" i="35"/>
  <c r="AP80" i="34"/>
  <c r="AP80" i="33"/>
  <c r="AP80" i="30"/>
  <c r="AP80" i="31"/>
  <c r="AP80" i="29"/>
  <c r="BI90" i="10"/>
  <c r="AW90" i="36"/>
  <c r="AW90" i="35"/>
  <c r="AW90" i="34"/>
  <c r="AW90" i="33"/>
  <c r="AW90" i="31"/>
  <c r="AW90" i="30"/>
  <c r="AW90" i="29"/>
  <c r="AY86" i="10"/>
  <c r="AM86" i="36"/>
  <c r="AM86" i="35"/>
  <c r="AM86" i="34"/>
  <c r="AM86" i="33"/>
  <c r="AM86" i="31"/>
  <c r="AM86" i="30"/>
  <c r="AM86" i="29"/>
  <c r="BF83" i="10"/>
  <c r="AT83" i="36"/>
  <c r="AT83" i="35"/>
  <c r="AT83" i="34"/>
  <c r="AT83" i="33"/>
  <c r="AT83" i="31"/>
  <c r="AT83" i="30"/>
  <c r="AT83" i="29"/>
  <c r="BB90" i="10"/>
  <c r="AP90" i="36"/>
  <c r="AP90" i="35"/>
  <c r="AP90" i="34"/>
  <c r="AP90" i="33"/>
  <c r="AP90" i="31"/>
  <c r="AP90" i="30"/>
  <c r="AP90" i="29"/>
  <c r="BF85" i="10"/>
  <c r="AT85" i="36"/>
  <c r="AT85" i="35"/>
  <c r="AT85" i="34"/>
  <c r="AT85" i="33"/>
  <c r="AT85" i="30"/>
  <c r="AT85" i="31"/>
  <c r="AT85" i="29"/>
  <c r="AY88" i="10"/>
  <c r="AM88" i="36"/>
  <c r="AM88" i="35"/>
  <c r="AM88" i="34"/>
  <c r="AM88" i="33"/>
  <c r="AM88" i="31"/>
  <c r="AM88" i="30"/>
  <c r="AM88" i="29"/>
  <c r="BG88" i="10"/>
  <c r="AU88" i="36"/>
  <c r="AU88" i="35"/>
  <c r="AU88" i="34"/>
  <c r="AU88" i="33"/>
  <c r="AU88" i="31"/>
  <c r="AU88" i="29"/>
  <c r="AU88" i="30"/>
  <c r="AZ79" i="10"/>
  <c r="AN79" i="36"/>
  <c r="AN79" i="35"/>
  <c r="AN79" i="34"/>
  <c r="AN79" i="33"/>
  <c r="AN79" i="31"/>
  <c r="AN79" i="30"/>
  <c r="AN79" i="29"/>
  <c r="BG78" i="10"/>
  <c r="AU78" i="36"/>
  <c r="AU78" i="35"/>
  <c r="AU78" i="33"/>
  <c r="AU78" i="34"/>
  <c r="AU78" i="30"/>
  <c r="AU78" i="31"/>
  <c r="AU78" i="29"/>
  <c r="BC81" i="10"/>
  <c r="AQ81" i="36"/>
  <c r="AQ81" i="35"/>
  <c r="AQ81" i="34"/>
  <c r="AQ81" i="33"/>
  <c r="AQ81" i="31"/>
  <c r="AQ81" i="29"/>
  <c r="AQ81" i="30"/>
  <c r="AZ83" i="10"/>
  <c r="AN83" i="36"/>
  <c r="AN83" i="35"/>
  <c r="AN83" i="34"/>
  <c r="AN83" i="33"/>
  <c r="AN83" i="31"/>
  <c r="AN83" i="30"/>
  <c r="AN83" i="29"/>
  <c r="AY85" i="10"/>
  <c r="AM85" i="36"/>
  <c r="AM85" i="35"/>
  <c r="AM85" i="34"/>
  <c r="AM85" i="33"/>
  <c r="AM85" i="31"/>
  <c r="AM85" i="30"/>
  <c r="AM85" i="29"/>
  <c r="BA82" i="10"/>
  <c r="AO82" i="36"/>
  <c r="AO82" i="35"/>
  <c r="AO82" i="34"/>
  <c r="AO82" i="33"/>
  <c r="AO82" i="31"/>
  <c r="AO82" i="30"/>
  <c r="AO82" i="29"/>
  <c r="BA85" i="10"/>
  <c r="AO85" i="36"/>
  <c r="AO85" i="35"/>
  <c r="AO85" i="34"/>
  <c r="AO85" i="33"/>
  <c r="AO85" i="31"/>
  <c r="AO85" i="30"/>
  <c r="AO85" i="29"/>
  <c r="BJ88" i="10"/>
  <c r="AX88" i="36"/>
  <c r="AX88" i="35"/>
  <c r="AX88" i="34"/>
  <c r="AX88" i="31"/>
  <c r="AX88" i="33"/>
  <c r="AX88" i="30"/>
  <c r="AX88" i="29"/>
  <c r="BC80" i="10"/>
  <c r="AQ80" i="36"/>
  <c r="AQ80" i="35"/>
  <c r="AQ80" i="34"/>
  <c r="AQ80" i="33"/>
  <c r="AQ80" i="31"/>
  <c r="AQ80" i="30"/>
  <c r="AQ80" i="29"/>
  <c r="BC85" i="10"/>
  <c r="AQ85" i="36"/>
  <c r="AQ85" i="35"/>
  <c r="AQ85" i="33"/>
  <c r="AQ85" i="31"/>
  <c r="AQ85" i="34"/>
  <c r="AQ85" i="29"/>
  <c r="AQ85" i="30"/>
  <c r="BC87" i="10"/>
  <c r="AQ87" i="35"/>
  <c r="AQ87" i="36"/>
  <c r="AQ87" i="34"/>
  <c r="AQ87" i="33"/>
  <c r="AQ87" i="31"/>
  <c r="AQ87" i="30"/>
  <c r="AQ87" i="29"/>
  <c r="BA89" i="10"/>
  <c r="AO89" i="36"/>
  <c r="AO89" i="35"/>
  <c r="AO89" i="34"/>
  <c r="AO89" i="33"/>
  <c r="AO89" i="31"/>
  <c r="AO89" i="30"/>
  <c r="AO89" i="29"/>
  <c r="AZ89" i="10"/>
  <c r="AN89" i="36"/>
  <c r="AN89" i="35"/>
  <c r="AN89" i="34"/>
  <c r="AN89" i="33"/>
  <c r="AN89" i="31"/>
  <c r="AN89" i="30"/>
  <c r="AN89" i="29"/>
  <c r="BE87" i="10"/>
  <c r="AS87" i="36"/>
  <c r="AS87" i="35"/>
  <c r="AS87" i="34"/>
  <c r="AS87" i="33"/>
  <c r="AS87" i="31"/>
  <c r="AS87" i="30"/>
  <c r="AS87" i="29"/>
  <c r="AZ80" i="10"/>
  <c r="AN80" i="36"/>
  <c r="AN80" i="35"/>
  <c r="AN80" i="34"/>
  <c r="AN80" i="33"/>
  <c r="AN80" i="31"/>
  <c r="AN80" i="30"/>
  <c r="AN80" i="29"/>
  <c r="BD78" i="10"/>
  <c r="AR78" i="36"/>
  <c r="AR78" i="35"/>
  <c r="AR78" i="34"/>
  <c r="AR78" i="33"/>
  <c r="AR78" i="31"/>
  <c r="AR78" i="29"/>
  <c r="AR78" i="30"/>
  <c r="BE84" i="10"/>
  <c r="AS84" i="36"/>
  <c r="AS84" i="35"/>
  <c r="AS84" i="34"/>
  <c r="AS84" i="33"/>
  <c r="AS84" i="31"/>
  <c r="AS84" i="30"/>
  <c r="AS84" i="29"/>
  <c r="AZ88" i="10"/>
  <c r="AN88" i="36"/>
  <c r="AN88" i="34"/>
  <c r="AN88" i="35"/>
  <c r="AN88" i="33"/>
  <c r="AN88" i="31"/>
  <c r="AN88" i="30"/>
  <c r="AN88" i="29"/>
  <c r="BA78" i="10"/>
  <c r="AO78" i="36"/>
  <c r="AO78" i="35"/>
  <c r="AO78" i="34"/>
  <c r="AO78" i="33"/>
  <c r="AO78" i="31"/>
  <c r="AO78" i="30"/>
  <c r="AO78" i="29"/>
  <c r="BB88" i="10"/>
  <c r="AP88" i="36"/>
  <c r="AP88" i="35"/>
  <c r="AP88" i="34"/>
  <c r="AP88" i="31"/>
  <c r="AP88" i="33"/>
  <c r="AP88" i="30"/>
  <c r="AP88" i="29"/>
  <c r="BJ78" i="10"/>
  <c r="AX78" i="36"/>
  <c r="AX78" i="35"/>
  <c r="AX78" i="34"/>
  <c r="AX78" i="33"/>
  <c r="AX78" i="31"/>
  <c r="AX78" i="30"/>
  <c r="AX78" i="29"/>
  <c r="BB82" i="10"/>
  <c r="AP82" i="36"/>
  <c r="AP82" i="35"/>
  <c r="AP82" i="34"/>
  <c r="AP82" i="33"/>
  <c r="AP82" i="31"/>
  <c r="AP82" i="30"/>
  <c r="AP82" i="29"/>
  <c r="BC88" i="10"/>
  <c r="AQ88" i="36"/>
  <c r="AQ88" i="35"/>
  <c r="AQ88" i="34"/>
  <c r="AQ88" i="33"/>
  <c r="AQ88" i="30"/>
  <c r="AQ88" i="31"/>
  <c r="AQ88" i="29"/>
  <c r="BG79" i="10"/>
  <c r="AU79" i="36"/>
  <c r="AU79" i="35"/>
  <c r="AU79" i="34"/>
  <c r="AU79" i="33"/>
  <c r="AU79" i="31"/>
  <c r="AU79" i="30"/>
  <c r="AU79" i="29"/>
  <c r="BI84" i="10"/>
  <c r="AW84" i="36"/>
  <c r="AW84" i="35"/>
  <c r="AW84" i="34"/>
  <c r="AW84" i="33"/>
  <c r="AW84" i="31"/>
  <c r="AW84" i="30"/>
  <c r="AW84" i="29"/>
  <c r="BC90" i="10"/>
  <c r="AQ90" i="36"/>
  <c r="AQ90" i="35"/>
  <c r="AQ90" i="34"/>
  <c r="AQ90" i="33"/>
  <c r="AQ90" i="30"/>
  <c r="AQ90" i="31"/>
  <c r="AQ90" i="29"/>
  <c r="AZ84" i="10"/>
  <c r="AN84" i="36"/>
  <c r="AN84" i="35"/>
  <c r="AN84" i="34"/>
  <c r="AN84" i="33"/>
  <c r="AN84" i="31"/>
  <c r="AN84" i="30"/>
  <c r="AN84" i="29"/>
  <c r="BA90" i="10"/>
  <c r="AO90" i="36"/>
  <c r="AO90" i="35"/>
  <c r="AO90" i="34"/>
  <c r="AO90" i="33"/>
  <c r="AO90" i="31"/>
  <c r="AO90" i="30"/>
  <c r="AO90" i="29"/>
  <c r="BC79" i="10"/>
  <c r="AQ79" i="36"/>
  <c r="AQ79" i="35"/>
  <c r="AQ79" i="34"/>
  <c r="AQ79" i="33"/>
  <c r="AQ79" i="31"/>
  <c r="AQ79" i="29"/>
  <c r="AQ79" i="30"/>
  <c r="BD84" i="10"/>
  <c r="AR84" i="36"/>
  <c r="AR84" i="35"/>
  <c r="AR84" i="34"/>
  <c r="AR84" i="33"/>
  <c r="AR84" i="31"/>
  <c r="AR84" i="30"/>
  <c r="AR84" i="29"/>
  <c r="BB79" i="10"/>
  <c r="AP79" i="36"/>
  <c r="AP79" i="35"/>
  <c r="AP79" i="34"/>
  <c r="AP79" i="33"/>
  <c r="AP79" i="31"/>
  <c r="AP79" i="30"/>
  <c r="AP79" i="29"/>
  <c r="BB81" i="10"/>
  <c r="AP81" i="36"/>
  <c r="AP81" i="34"/>
  <c r="AP81" i="35"/>
  <c r="AP81" i="33"/>
  <c r="AP81" i="31"/>
  <c r="AP81" i="29"/>
  <c r="AP81" i="30"/>
  <c r="BG80" i="10"/>
  <c r="AU80" i="36"/>
  <c r="AU80" i="35"/>
  <c r="AU80" i="34"/>
  <c r="AU80" i="33"/>
  <c r="AU80" i="31"/>
  <c r="AU80" i="29"/>
  <c r="AU80" i="30"/>
  <c r="BC83" i="10"/>
  <c r="AQ83" i="36"/>
  <c r="AQ83" i="35"/>
  <c r="AQ83" i="33"/>
  <c r="AQ83" i="34"/>
  <c r="AQ83" i="31"/>
  <c r="AQ83" i="30"/>
  <c r="AQ83" i="29"/>
  <c r="BF87" i="10"/>
  <c r="AT87" i="36"/>
  <c r="AT87" i="35"/>
  <c r="AT87" i="34"/>
  <c r="AT87" i="31"/>
  <c r="AT87" i="30"/>
  <c r="AT87" i="29"/>
  <c r="AT87" i="33"/>
  <c r="BE81" i="10"/>
  <c r="AS81" i="36"/>
  <c r="AS81" i="35"/>
  <c r="AS81" i="34"/>
  <c r="AS81" i="33"/>
  <c r="AS81" i="31"/>
  <c r="AS81" i="30"/>
  <c r="AS81" i="29"/>
  <c r="BG84" i="10"/>
  <c r="AU84" i="35"/>
  <c r="AU84" i="36"/>
  <c r="AU84" i="34"/>
  <c r="AU84" i="33"/>
  <c r="AU84" i="31"/>
  <c r="AU84" i="29"/>
  <c r="AU84" i="30"/>
  <c r="BH87" i="10"/>
  <c r="AV87" i="36"/>
  <c r="AV87" i="35"/>
  <c r="AV87" i="34"/>
  <c r="AV87" i="33"/>
  <c r="AV87" i="31"/>
  <c r="AV87" i="30"/>
  <c r="AV87" i="29"/>
  <c r="BF81" i="10"/>
  <c r="AT81" i="36"/>
  <c r="AT81" i="35"/>
  <c r="AT81" i="34"/>
  <c r="AT81" i="33"/>
  <c r="AT81" i="30"/>
  <c r="AT81" i="31"/>
  <c r="AT81" i="29"/>
  <c r="BI87" i="10"/>
  <c r="AW87" i="36"/>
  <c r="AW87" i="35"/>
  <c r="AW87" i="34"/>
  <c r="AW87" i="33"/>
  <c r="AW87" i="31"/>
  <c r="AW87" i="30"/>
  <c r="AW87" i="29"/>
  <c r="AY79" i="10"/>
  <c r="AM79" i="36"/>
  <c r="AM79" i="35"/>
  <c r="AM79" i="34"/>
  <c r="AM79" i="33"/>
  <c r="AM79" i="31"/>
  <c r="AM79" i="30"/>
  <c r="AM79" i="29"/>
  <c r="BA84" i="10"/>
  <c r="AO84" i="36"/>
  <c r="AO84" i="35"/>
  <c r="AO84" i="34"/>
  <c r="AO84" i="33"/>
  <c r="AO84" i="30"/>
  <c r="AO84" i="31"/>
  <c r="AO84" i="29"/>
  <c r="BD82" i="10"/>
  <c r="AR82" i="36"/>
  <c r="AR82" i="35"/>
  <c r="AR82" i="34"/>
  <c r="AR82" i="33"/>
  <c r="AR82" i="31"/>
  <c r="AR82" i="30"/>
  <c r="AR82" i="29"/>
  <c r="BD85" i="10"/>
  <c r="AR85" i="36"/>
  <c r="AR85" i="35"/>
  <c r="AR85" i="34"/>
  <c r="AR85" i="33"/>
  <c r="AR85" i="31"/>
  <c r="AR85" i="30"/>
  <c r="AR85" i="29"/>
  <c r="BG89" i="10"/>
  <c r="AU89" i="36"/>
  <c r="AU89" i="35"/>
  <c r="AU89" i="34"/>
  <c r="AU89" i="33"/>
  <c r="AU89" i="30"/>
  <c r="AU89" i="31"/>
  <c r="AU89" i="29"/>
  <c r="BE82" i="10"/>
  <c r="AS82" i="36"/>
  <c r="AS82" i="35"/>
  <c r="AS82" i="33"/>
  <c r="AS82" i="31"/>
  <c r="AS82" i="34"/>
  <c r="AS82" i="30"/>
  <c r="AS82" i="29"/>
  <c r="BJ79" i="10"/>
  <c r="AX79" i="36"/>
  <c r="AX79" i="35"/>
  <c r="AX79" i="34"/>
  <c r="AX79" i="33"/>
  <c r="AX79" i="31"/>
  <c r="AX79" i="29"/>
  <c r="AX79" i="30"/>
  <c r="BJ81" i="10"/>
  <c r="AX81" i="36"/>
  <c r="AX81" i="35"/>
  <c r="AX81" i="34"/>
  <c r="AX81" i="33"/>
  <c r="AX81" i="31"/>
  <c r="AX81" i="29"/>
  <c r="AX81" i="30"/>
  <c r="BF86" i="10"/>
  <c r="AT86" i="36"/>
  <c r="AT86" i="35"/>
  <c r="AT86" i="34"/>
  <c r="AT86" i="33"/>
  <c r="AT86" i="31"/>
  <c r="AT86" i="29"/>
  <c r="AT86" i="30"/>
  <c r="BI86" i="10"/>
  <c r="AW86" i="36"/>
  <c r="AW86" i="35"/>
  <c r="AW86" i="34"/>
  <c r="AW86" i="33"/>
  <c r="AW86" i="31"/>
  <c r="AW86" i="30"/>
  <c r="AW86" i="29"/>
  <c r="BD89" i="10"/>
  <c r="AR89" i="36"/>
  <c r="AR89" i="34"/>
  <c r="AR89" i="35"/>
  <c r="AR89" i="33"/>
  <c r="AR89" i="31"/>
  <c r="AR89" i="29"/>
  <c r="AR89" i="30"/>
  <c r="BH90" i="10"/>
  <c r="AV90" i="36"/>
  <c r="AV90" i="35"/>
  <c r="AV90" i="34"/>
  <c r="AV90" i="33"/>
  <c r="AV90" i="31"/>
  <c r="AV90" i="30"/>
  <c r="AV90" i="29"/>
  <c r="BC82" i="10"/>
  <c r="AQ82" i="36"/>
  <c r="AQ82" i="35"/>
  <c r="AQ82" i="34"/>
  <c r="AQ82" i="33"/>
  <c r="AQ82" i="31"/>
  <c r="AQ82" i="30"/>
  <c r="AQ82" i="29"/>
  <c r="BJ90" i="10"/>
  <c r="AX90" i="36"/>
  <c r="AX90" i="35"/>
  <c r="AX90" i="34"/>
  <c r="AX90" i="31"/>
  <c r="AX90" i="33"/>
  <c r="AX90" i="30"/>
  <c r="AX90" i="29"/>
  <c r="AV85" i="36"/>
  <c r="AV85" i="35"/>
  <c r="AV85" i="34"/>
  <c r="AV85" i="33"/>
  <c r="AV85" i="31"/>
  <c r="AV85" i="30"/>
  <c r="AV85" i="29"/>
  <c r="BH85" i="10"/>
  <c r="BN84" i="10"/>
  <c r="BB84" i="36"/>
  <c r="BB84" i="35"/>
  <c r="BB84" i="34"/>
  <c r="BB84" i="33"/>
  <c r="BB84" i="31"/>
  <c r="BB84" i="30"/>
  <c r="BB84" i="29"/>
  <c r="BA86" i="10"/>
  <c r="AO86" i="36"/>
  <c r="AO86" i="35"/>
  <c r="AO86" i="34"/>
  <c r="AO86" i="33"/>
  <c r="AO86" i="31"/>
  <c r="AO86" i="30"/>
  <c r="AO86" i="29"/>
  <c r="BH80" i="10"/>
  <c r="AV80" i="36"/>
  <c r="AV80" i="35"/>
  <c r="AV80" i="34"/>
  <c r="AV80" i="31"/>
  <c r="AV80" i="33"/>
  <c r="AV80" i="30"/>
  <c r="AV80" i="29"/>
  <c r="AZ82" i="10"/>
  <c r="AN82" i="36"/>
  <c r="AN82" i="35"/>
  <c r="AN82" i="34"/>
  <c r="AN82" i="33"/>
  <c r="AN82" i="31"/>
  <c r="AN82" i="30"/>
  <c r="AN82" i="29"/>
  <c r="AY87" i="10"/>
  <c r="AM87" i="36"/>
  <c r="AM87" i="35"/>
  <c r="AM87" i="34"/>
  <c r="AM87" i="33"/>
  <c r="AM87" i="31"/>
  <c r="AM87" i="30"/>
  <c r="AM87" i="29"/>
  <c r="BA88" i="10"/>
  <c r="AO88" i="36"/>
  <c r="AO88" i="35"/>
  <c r="AO88" i="34"/>
  <c r="AO88" i="33"/>
  <c r="AO88" i="31"/>
  <c r="AO88" i="30"/>
  <c r="AO88" i="29"/>
  <c r="BA79" i="10"/>
  <c r="AO79" i="36"/>
  <c r="AO79" i="35"/>
  <c r="AO79" i="34"/>
  <c r="AO79" i="33"/>
  <c r="AO79" i="31"/>
  <c r="AO79" i="30"/>
  <c r="AO79" i="29"/>
  <c r="BE80" i="10"/>
  <c r="AS80" i="36"/>
  <c r="AS80" i="35"/>
  <c r="AS80" i="34"/>
  <c r="AS80" i="33"/>
  <c r="AS80" i="31"/>
  <c r="AS80" i="30"/>
  <c r="AS80" i="29"/>
  <c r="BI81" i="10"/>
  <c r="AW81" i="36"/>
  <c r="AW81" i="35"/>
  <c r="AW81" i="34"/>
  <c r="AW81" i="33"/>
  <c r="AW81" i="31"/>
  <c r="AW81" i="30"/>
  <c r="AW81" i="29"/>
  <c r="BA83" i="10"/>
  <c r="AO83" i="36"/>
  <c r="AO83" i="35"/>
  <c r="AO83" i="33"/>
  <c r="AO83" i="34"/>
  <c r="AO83" i="31"/>
  <c r="AO83" i="30"/>
  <c r="AO83" i="29"/>
  <c r="BE86" i="10"/>
  <c r="AS86" i="36"/>
  <c r="AS86" i="35"/>
  <c r="AS86" i="34"/>
  <c r="AS86" i="33"/>
  <c r="AS86" i="30"/>
  <c r="AS86" i="29"/>
  <c r="AS86" i="31"/>
  <c r="BI88" i="10"/>
  <c r="AW88" i="36"/>
  <c r="AW88" i="35"/>
  <c r="AW88" i="34"/>
  <c r="AW88" i="33"/>
  <c r="AW88" i="31"/>
  <c r="AW88" i="30"/>
  <c r="AW88" i="29"/>
  <c r="AR90" i="36"/>
  <c r="AR90" i="35"/>
  <c r="AR90" i="34"/>
  <c r="AR90" i="33"/>
  <c r="AR90" i="31"/>
  <c r="AR90" i="30"/>
  <c r="AR90" i="29"/>
  <c r="BD90" i="10"/>
  <c r="BI80" i="10"/>
  <c r="AW80" i="36"/>
  <c r="AW80" i="35"/>
  <c r="AW80" i="34"/>
  <c r="AW80" i="33"/>
  <c r="AW80" i="31"/>
  <c r="AW80" i="30"/>
  <c r="AW80" i="29"/>
  <c r="BE83" i="10"/>
  <c r="AS83" i="36"/>
  <c r="AS83" i="35"/>
  <c r="AS83" i="34"/>
  <c r="AS83" i="33"/>
  <c r="AS83" i="31"/>
  <c r="AS83" i="30"/>
  <c r="AS83" i="29"/>
  <c r="BB78" i="10"/>
  <c r="AP78" i="36"/>
  <c r="AP78" i="35"/>
  <c r="AP78" i="34"/>
  <c r="AP78" i="33"/>
  <c r="AP78" i="31"/>
  <c r="AP78" i="29"/>
  <c r="AP78" i="30"/>
  <c r="BJ80" i="10"/>
  <c r="AX80" i="36"/>
  <c r="AX80" i="35"/>
  <c r="AX80" i="34"/>
  <c r="AX80" i="33"/>
  <c r="AX80" i="31"/>
  <c r="AX80" i="30"/>
  <c r="AX80" i="29"/>
  <c r="BA87" i="10"/>
  <c r="AO87" i="36"/>
  <c r="AO87" i="35"/>
  <c r="AO87" i="34"/>
  <c r="AO87" i="33"/>
  <c r="AO87" i="30"/>
  <c r="AO87" i="29"/>
  <c r="AO87" i="31"/>
  <c r="BG83" i="10"/>
  <c r="AU83" i="36"/>
  <c r="AU83" i="35"/>
  <c r="AU83" i="34"/>
  <c r="AU83" i="31"/>
  <c r="AU83" i="33"/>
  <c r="AU83" i="30"/>
  <c r="AU83" i="29"/>
  <c r="BH81" i="10"/>
  <c r="AV81" i="36"/>
  <c r="AV81" i="35"/>
  <c r="AV81" i="34"/>
  <c r="AV81" i="33"/>
  <c r="AV81" i="31"/>
  <c r="AV81" i="30"/>
  <c r="AV81" i="29"/>
  <c r="BJ84" i="10"/>
  <c r="AX84" i="36"/>
  <c r="AX84" i="35"/>
  <c r="AX84" i="34"/>
  <c r="AX84" i="33"/>
  <c r="AX84" i="31"/>
  <c r="AX84" i="30"/>
  <c r="AX84" i="29"/>
  <c r="BC78" i="10"/>
  <c r="AQ78" i="36"/>
  <c r="AQ78" i="35"/>
  <c r="AQ78" i="34"/>
  <c r="AQ78" i="33"/>
  <c r="AQ78" i="31"/>
  <c r="AQ78" i="29"/>
  <c r="AQ78" i="30"/>
  <c r="BC84" i="10"/>
  <c r="AQ84" i="36"/>
  <c r="AQ84" i="35"/>
  <c r="AQ84" i="34"/>
  <c r="AQ84" i="33"/>
  <c r="AQ84" i="31"/>
  <c r="AQ84" i="30"/>
  <c r="AQ84" i="29"/>
  <c r="BE90" i="10"/>
  <c r="AS90" i="36"/>
  <c r="AS90" i="35"/>
  <c r="AS90" i="34"/>
  <c r="AS90" i="33"/>
  <c r="AS90" i="30"/>
  <c r="AS90" i="29"/>
  <c r="AS90" i="31"/>
  <c r="BH78" i="10"/>
  <c r="AV78" i="36"/>
  <c r="AV78" i="35"/>
  <c r="AV78" i="34"/>
  <c r="AV78" i="33"/>
  <c r="AV78" i="31"/>
  <c r="AV78" i="30"/>
  <c r="AV78" i="29"/>
  <c r="BC89" i="10"/>
  <c r="AQ89" i="36"/>
  <c r="AQ89" i="35"/>
  <c r="AQ89" i="34"/>
  <c r="AQ89" i="33"/>
  <c r="AQ89" i="31"/>
  <c r="AQ89" i="30"/>
  <c r="AQ89" i="29"/>
  <c r="AY90" i="10"/>
  <c r="AM90" i="36"/>
  <c r="AM90" i="34"/>
  <c r="AM90" i="35"/>
  <c r="AM90" i="33"/>
  <c r="AM90" i="31"/>
  <c r="AM90" i="30"/>
  <c r="AM90" i="29"/>
  <c r="BG90" i="10"/>
  <c r="AU90" i="36"/>
  <c r="AU90" i="35"/>
  <c r="AU90" i="34"/>
  <c r="AU90" i="33"/>
  <c r="AU90" i="31"/>
  <c r="AU90" i="30"/>
  <c r="AU90" i="29"/>
  <c r="BA81" i="10"/>
  <c r="AO81" i="36"/>
  <c r="AO81" i="35"/>
  <c r="AO81" i="34"/>
  <c r="AO81" i="33"/>
  <c r="AO81" i="31"/>
  <c r="AO81" i="30"/>
  <c r="AO81" i="29"/>
  <c r="BV85" i="10"/>
  <c r="BJ85" i="36"/>
  <c r="BJ85" i="35"/>
  <c r="BJ85" i="34"/>
  <c r="BJ85" i="31"/>
  <c r="BJ85" i="30"/>
  <c r="BJ85" i="33"/>
  <c r="BJ85" i="29"/>
  <c r="AZ78" i="10"/>
  <c r="AN78" i="36"/>
  <c r="AN78" i="35"/>
  <c r="AN78" i="33"/>
  <c r="AN78" i="31"/>
  <c r="AN78" i="34"/>
  <c r="AN78" i="30"/>
  <c r="AN78" i="29"/>
  <c r="BD79" i="10"/>
  <c r="AR79" i="36"/>
  <c r="AR79" i="34"/>
  <c r="AR79" i="35"/>
  <c r="AR79" i="31"/>
  <c r="AR79" i="30"/>
  <c r="AR79" i="29"/>
  <c r="AR79" i="33"/>
  <c r="BD81" i="10"/>
  <c r="AR81" i="36"/>
  <c r="AR81" i="35"/>
  <c r="AR81" i="34"/>
  <c r="AR81" i="33"/>
  <c r="AR81" i="31"/>
  <c r="AR81" i="30"/>
  <c r="AR81" i="29"/>
  <c r="BH82" i="10"/>
  <c r="AV82" i="36"/>
  <c r="AV82" i="35"/>
  <c r="AV82" i="34"/>
  <c r="AV82" i="33"/>
  <c r="AV82" i="31"/>
  <c r="AV82" i="30"/>
  <c r="AV82" i="29"/>
  <c r="BR84" i="10"/>
  <c r="BF84" i="36"/>
  <c r="BF84" i="35"/>
  <c r="BF84" i="34"/>
  <c r="BF84" i="31"/>
  <c r="BF84" i="30"/>
  <c r="BF84" i="33"/>
  <c r="BF84" i="29"/>
  <c r="AY80" i="10"/>
  <c r="AM80" i="36"/>
  <c r="AM80" i="35"/>
  <c r="AM80" i="34"/>
  <c r="AM80" i="33"/>
  <c r="AM80" i="31"/>
  <c r="AM80" i="29"/>
  <c r="AM80" i="30"/>
  <c r="BG82" i="10"/>
  <c r="AU82" i="36"/>
  <c r="AU82" i="35"/>
  <c r="AU82" i="34"/>
  <c r="AU82" i="33"/>
  <c r="AU82" i="31"/>
  <c r="AU82" i="29"/>
  <c r="AU82" i="30"/>
  <c r="BG86" i="10"/>
  <c r="AU86" i="36"/>
  <c r="AU86" i="35"/>
  <c r="AU86" i="33"/>
  <c r="AU86" i="34"/>
  <c r="AU86" i="31"/>
  <c r="AU86" i="29"/>
  <c r="AU86" i="30"/>
  <c r="BF90" i="10"/>
  <c r="AT90" i="36"/>
  <c r="AT90" i="35"/>
  <c r="AT90" i="34"/>
  <c r="AT90" i="33"/>
  <c r="AT90" i="31"/>
  <c r="AT90" i="30"/>
  <c r="AT90" i="29"/>
  <c r="BA80" i="10"/>
  <c r="AO80" i="36"/>
  <c r="AO80" i="35"/>
  <c r="AO80" i="34"/>
  <c r="AO80" i="33"/>
  <c r="AO80" i="30"/>
  <c r="AO80" i="31"/>
  <c r="AO80" i="29"/>
  <c r="AY84" i="10"/>
  <c r="AM84" i="35"/>
  <c r="AM84" i="36"/>
  <c r="AM84" i="33"/>
  <c r="AM84" i="34"/>
  <c r="AM84" i="31"/>
  <c r="AM84" i="29"/>
  <c r="AM84" i="30"/>
  <c r="BH84" i="10"/>
  <c r="AV84" i="36"/>
  <c r="AV84" i="35"/>
  <c r="AV84" i="34"/>
  <c r="AV84" i="33"/>
  <c r="AV84" i="31"/>
  <c r="AV84" i="30"/>
  <c r="AV84" i="29"/>
  <c r="BJ86" i="10"/>
  <c r="AX86" i="36"/>
  <c r="AX86" i="35"/>
  <c r="AX86" i="34"/>
  <c r="AX86" i="31"/>
  <c r="AX86" i="33"/>
  <c r="AX86" i="30"/>
  <c r="AX86" i="29"/>
  <c r="AY83" i="10"/>
  <c r="AM83" i="36"/>
  <c r="AM83" i="35"/>
  <c r="AM83" i="34"/>
  <c r="AM83" i="33"/>
  <c r="AM83" i="31"/>
  <c r="AM83" i="30"/>
  <c r="AM83" i="29"/>
  <c r="BJ87" i="10"/>
  <c r="AX87" i="36"/>
  <c r="AX87" i="35"/>
  <c r="AX87" i="34"/>
  <c r="AX87" i="33"/>
  <c r="AX87" i="31"/>
  <c r="AX87" i="30"/>
  <c r="AX87" i="29"/>
  <c r="AZ81" i="10"/>
  <c r="AN81" i="36"/>
  <c r="AN81" i="35"/>
  <c r="AN81" i="34"/>
  <c r="AN81" i="33"/>
  <c r="AN81" i="31"/>
  <c r="AN81" i="30"/>
  <c r="AN81" i="29"/>
  <c r="AY89" i="10"/>
  <c r="AM89" i="36"/>
  <c r="AM89" i="35"/>
  <c r="AM89" i="34"/>
  <c r="AM89" i="33"/>
  <c r="AM89" i="30"/>
  <c r="AM89" i="31"/>
  <c r="AM89" i="29"/>
  <c r="BF82" i="10"/>
  <c r="AT82" i="36"/>
  <c r="AT82" i="34"/>
  <c r="AT82" i="35"/>
  <c r="AT82" i="33"/>
  <c r="AT82" i="31"/>
  <c r="AT82" i="29"/>
  <c r="AT82" i="30"/>
  <c r="BE85" i="10"/>
  <c r="AS85" i="36"/>
  <c r="AS85" i="35"/>
  <c r="AS85" i="34"/>
  <c r="AS85" i="33"/>
  <c r="AS85" i="31"/>
  <c r="AS85" i="30"/>
  <c r="AS85" i="29"/>
  <c r="BJ89" i="10"/>
  <c r="AX89" i="36"/>
  <c r="AX89" i="35"/>
  <c r="AX89" i="34"/>
  <c r="AX89" i="33"/>
  <c r="AX89" i="31"/>
  <c r="AX89" i="30"/>
  <c r="AX89" i="29"/>
  <c r="BE79" i="10"/>
  <c r="AS79" i="35"/>
  <c r="AS79" i="36"/>
  <c r="AS79" i="34"/>
  <c r="AS79" i="31"/>
  <c r="AS79" i="30"/>
  <c r="AS79" i="33"/>
  <c r="AS79" i="29"/>
  <c r="AZ90" i="10"/>
  <c r="AN90" i="36"/>
  <c r="AN90" i="35"/>
  <c r="AN90" i="34"/>
  <c r="AN90" i="33"/>
  <c r="AN90" i="31"/>
  <c r="AN90" i="30"/>
  <c r="AN90" i="29"/>
  <c r="BB86" i="10"/>
  <c r="AP86" i="36"/>
  <c r="AP86" i="35"/>
  <c r="AP86" i="34"/>
  <c r="AP86" i="31"/>
  <c r="AP86" i="30"/>
  <c r="AP86" i="33"/>
  <c r="AP86" i="29"/>
  <c r="BC86" i="10"/>
  <c r="AQ86" i="36"/>
  <c r="AQ86" i="35"/>
  <c r="AQ86" i="34"/>
  <c r="AQ86" i="31"/>
  <c r="AQ86" i="33"/>
  <c r="AQ86" i="30"/>
  <c r="AQ86" i="29"/>
  <c r="BE88" i="10"/>
  <c r="AS88" i="36"/>
  <c r="AS88" i="35"/>
  <c r="AS88" i="34"/>
  <c r="AS88" i="33"/>
  <c r="AS88" i="31"/>
  <c r="AS88" i="30"/>
  <c r="AS88" i="29"/>
  <c r="AZ85" i="10"/>
  <c r="AN85" i="36"/>
  <c r="AN85" i="35"/>
  <c r="AN85" i="34"/>
  <c r="AN85" i="33"/>
  <c r="AN85" i="31"/>
  <c r="AN85" i="30"/>
  <c r="AN85" i="29"/>
  <c r="BI89" i="10"/>
  <c r="AW89" i="36"/>
  <c r="AW89" i="35"/>
  <c r="AW89" i="34"/>
  <c r="AW89" i="33"/>
  <c r="AW89" i="31"/>
  <c r="AW89" i="30"/>
  <c r="AW89" i="29"/>
  <c r="BE89" i="10"/>
  <c r="AS89" i="36"/>
  <c r="AS89" i="35"/>
  <c r="AS89" i="34"/>
  <c r="AS89" i="33"/>
  <c r="AS89" i="31"/>
  <c r="AS89" i="30"/>
  <c r="AS89" i="29"/>
  <c r="BG81" i="10"/>
  <c r="AU81" i="35"/>
  <c r="AU81" i="36"/>
  <c r="AU81" i="34"/>
  <c r="AU81" i="33"/>
  <c r="AU81" i="31"/>
  <c r="AU81" i="30"/>
  <c r="AU81" i="29"/>
  <c r="BB85" i="10"/>
  <c r="AP85" i="36"/>
  <c r="AP85" i="35"/>
  <c r="AP85" i="34"/>
  <c r="AP85" i="33"/>
  <c r="AP85" i="31"/>
  <c r="AP85" i="29"/>
  <c r="AP85" i="30"/>
  <c r="BE78" i="10"/>
  <c r="AS78" i="36"/>
  <c r="AS78" i="35"/>
  <c r="AS78" i="34"/>
  <c r="AS78" i="33"/>
  <c r="AS78" i="29"/>
  <c r="AS78" i="31"/>
  <c r="AS78" i="30"/>
  <c r="BI79" i="10"/>
  <c r="AW79" i="36"/>
  <c r="AW79" i="35"/>
  <c r="AW79" i="34"/>
  <c r="AW79" i="33"/>
  <c r="AW79" i="31"/>
  <c r="AW79" i="29"/>
  <c r="AW79" i="30"/>
  <c r="BG87" i="10"/>
  <c r="AU87" i="36"/>
  <c r="AU87" i="35"/>
  <c r="AU87" i="34"/>
  <c r="AU87" i="31"/>
  <c r="AU87" i="30"/>
  <c r="AU87" i="29"/>
  <c r="AU87" i="33"/>
  <c r="BF78" i="10"/>
  <c r="AT78" i="36"/>
  <c r="AT78" i="35"/>
  <c r="AT78" i="34"/>
  <c r="AT78" i="33"/>
  <c r="AT78" i="30"/>
  <c r="AT78" i="31"/>
  <c r="AT78" i="29"/>
  <c r="BF80" i="10"/>
  <c r="AT80" i="36"/>
  <c r="AT80" i="35"/>
  <c r="AT80" i="34"/>
  <c r="AT80" i="33"/>
  <c r="AT80" i="31"/>
  <c r="AT80" i="29"/>
  <c r="AT80" i="30"/>
  <c r="BB83" i="10"/>
  <c r="AP83" i="36"/>
  <c r="AP83" i="35"/>
  <c r="AP83" i="34"/>
  <c r="AP83" i="33"/>
  <c r="AP83" i="31"/>
  <c r="AP83" i="30"/>
  <c r="AP83" i="29"/>
  <c r="BF88" i="10"/>
  <c r="AT88" i="36"/>
  <c r="AT88" i="35"/>
  <c r="AT88" i="34"/>
  <c r="AT88" i="33"/>
  <c r="AT88" i="31"/>
  <c r="AT88" i="30"/>
  <c r="AT88" i="29"/>
  <c r="AY82" i="10"/>
  <c r="AM82" i="35"/>
  <c r="AM82" i="36"/>
  <c r="AM82" i="34"/>
  <c r="AM82" i="33"/>
  <c r="AM82" i="31"/>
  <c r="AM82" i="30"/>
  <c r="AM82" i="29"/>
  <c r="BB89" i="10"/>
  <c r="AP89" i="36"/>
  <c r="AP89" i="35"/>
  <c r="AP89" i="34"/>
  <c r="AP89" i="33"/>
  <c r="AP89" i="31"/>
  <c r="AP89" i="30"/>
  <c r="AP89" i="29"/>
  <c r="BB87" i="10"/>
  <c r="AP87" i="36"/>
  <c r="AP87" i="35"/>
  <c r="AP87" i="34"/>
  <c r="AP87" i="33"/>
  <c r="AP87" i="31"/>
  <c r="AP87" i="30"/>
  <c r="AP87" i="29"/>
  <c r="BL87" i="10"/>
  <c r="AZ87" i="36"/>
  <c r="AZ87" i="35"/>
  <c r="AZ87" i="34"/>
  <c r="AZ87" i="33"/>
  <c r="AZ87" i="31"/>
  <c r="AZ87" i="30"/>
  <c r="AZ87" i="29"/>
  <c r="BC71" i="2"/>
  <c r="BC71" i="32"/>
  <c r="BC75" i="2"/>
  <c r="BC75" i="32"/>
  <c r="BH70" i="2"/>
  <c r="BH70" i="32"/>
  <c r="BS73" i="2"/>
  <c r="BS73" i="32"/>
  <c r="BI74" i="2"/>
  <c r="BI74" i="32"/>
  <c r="BH68" i="2"/>
  <c r="BH68" i="32"/>
  <c r="BJ73" i="2"/>
  <c r="AX73" i="32"/>
  <c r="BE71" i="2"/>
  <c r="AS71" i="32"/>
  <c r="BA74" i="2"/>
  <c r="BA74" i="32"/>
  <c r="BF74" i="2"/>
  <c r="AT74" i="32"/>
  <c r="BA67" i="2"/>
  <c r="AO67" i="32"/>
  <c r="AZ73" i="2"/>
  <c r="AN73" i="32"/>
  <c r="BF67" i="2"/>
  <c r="AT67" i="32"/>
  <c r="AY68" i="2"/>
  <c r="AM68" i="32"/>
  <c r="BJ74" i="2"/>
  <c r="AX74" i="32"/>
  <c r="BK69" i="2"/>
  <c r="AY69" i="32"/>
  <c r="AZ71" i="2"/>
  <c r="AN71" i="32"/>
  <c r="BS67" i="2"/>
  <c r="BG67" i="32"/>
  <c r="BH74" i="2"/>
  <c r="AV74" i="32"/>
  <c r="BA73" i="2"/>
  <c r="AO73" i="32"/>
  <c r="BS69" i="2"/>
  <c r="BG69" i="32"/>
  <c r="BD72" i="2"/>
  <c r="AR72" i="32"/>
  <c r="BI70" i="2"/>
  <c r="AW70" i="32"/>
  <c r="BA75" i="2"/>
  <c r="AO75" i="32"/>
  <c r="BJ68" i="2"/>
  <c r="AX68" i="32"/>
  <c r="BA72" i="2"/>
  <c r="AO72" i="32"/>
  <c r="AV69" i="32"/>
  <c r="BH69" i="2"/>
  <c r="BO68" i="2"/>
  <c r="BC68" i="32"/>
  <c r="BF73" i="2"/>
  <c r="AT73" i="32"/>
  <c r="BC69" i="2"/>
  <c r="AQ69" i="32"/>
  <c r="BB70" i="2"/>
  <c r="AP70" i="32"/>
  <c r="BB73" i="2"/>
  <c r="AP73" i="32"/>
  <c r="BD75" i="2"/>
  <c r="AR75" i="32"/>
  <c r="BB72" i="2"/>
  <c r="AP72" i="32"/>
  <c r="BQ67" i="2"/>
  <c r="BE67" i="32"/>
  <c r="BI75" i="2"/>
  <c r="AW75" i="32"/>
  <c r="BD71" i="2"/>
  <c r="AR71" i="32"/>
  <c r="BH73" i="2"/>
  <c r="AV73" i="32"/>
  <c r="BA70" i="2"/>
  <c r="AO70" i="32"/>
  <c r="BI67" i="2"/>
  <c r="AW67" i="32"/>
  <c r="BE75" i="2"/>
  <c r="AS75" i="32"/>
  <c r="AZ72" i="2"/>
  <c r="AN72" i="32"/>
  <c r="BE68" i="2"/>
  <c r="AS68" i="32"/>
  <c r="BA68" i="2"/>
  <c r="AO68" i="32"/>
  <c r="BJ67" i="2"/>
  <c r="AX67" i="32"/>
  <c r="BC67" i="2"/>
  <c r="AQ67" i="32"/>
  <c r="BI71" i="2"/>
  <c r="AW71" i="32"/>
  <c r="BJ70" i="2"/>
  <c r="AX70" i="32"/>
  <c r="BI72" i="2"/>
  <c r="AW72" i="32"/>
  <c r="BA71" i="2"/>
  <c r="AO71" i="32"/>
  <c r="BH72" i="2"/>
  <c r="AV72" i="32"/>
  <c r="BA69" i="2"/>
  <c r="AO69" i="32"/>
  <c r="BI68" i="2"/>
  <c r="AW68" i="32"/>
  <c r="BF68" i="2"/>
  <c r="AT68" i="32"/>
  <c r="AY70" i="2"/>
  <c r="AM70" i="32"/>
  <c r="BD74" i="2"/>
  <c r="AR74" i="32"/>
  <c r="BB67" i="2"/>
  <c r="AP67" i="32"/>
  <c r="BE69" i="2"/>
  <c r="AS69" i="32"/>
  <c r="BJ72" i="2"/>
  <c r="AX72" i="32"/>
  <c r="BG68" i="2"/>
  <c r="AU68" i="32"/>
  <c r="AY66" i="2"/>
  <c r="AM66" i="32"/>
  <c r="AZ75" i="2"/>
  <c r="AN75" i="32"/>
  <c r="BB68" i="2"/>
  <c r="AP68" i="32"/>
  <c r="BL70" i="2"/>
  <c r="AZ70" i="32"/>
  <c r="AP71" i="32"/>
  <c r="BB71" i="2"/>
  <c r="BO70" i="2"/>
  <c r="BC70" i="32"/>
  <c r="BE70" i="2"/>
  <c r="AS70" i="32"/>
  <c r="BB74" i="2"/>
  <c r="AP74" i="32"/>
  <c r="BD73" i="2"/>
  <c r="AR73" i="32"/>
  <c r="BE74" i="2"/>
  <c r="BE74" i="32"/>
  <c r="BD70" i="2"/>
  <c r="BD70" i="32"/>
  <c r="BJ69" i="2"/>
  <c r="AX69" i="32"/>
  <c r="BI73" i="2"/>
  <c r="AW73" i="32"/>
  <c r="BH75" i="2"/>
  <c r="AV75" i="32"/>
  <c r="BF70" i="2"/>
  <c r="AT70" i="32"/>
  <c r="BF69" i="2"/>
  <c r="AT69" i="32"/>
  <c r="AZ74" i="2"/>
  <c r="AN74" i="32"/>
  <c r="BE72" i="2"/>
  <c r="AS72" i="32"/>
  <c r="BE73" i="2"/>
  <c r="AS73" i="32"/>
  <c r="BI69" i="2"/>
  <c r="AW69" i="32"/>
  <c r="BF72" i="2"/>
  <c r="AT72" i="32"/>
  <c r="BB69" i="2"/>
  <c r="AP69" i="32"/>
  <c r="BG70" i="2"/>
  <c r="AU70" i="32"/>
  <c r="BK67" i="2"/>
  <c r="AY67" i="32"/>
  <c r="BH71" i="2"/>
  <c r="AV71" i="32"/>
  <c r="BP66" i="2"/>
  <c r="BP66" i="32"/>
  <c r="BO73" i="2"/>
  <c r="BO73" i="32"/>
  <c r="BS75" i="2"/>
  <c r="BS75" i="32"/>
  <c r="BO74" i="2"/>
  <c r="BO74" i="32"/>
  <c r="BT66" i="2"/>
  <c r="BT66" i="32"/>
  <c r="BT70" i="2"/>
  <c r="BT70" i="32"/>
  <c r="BK71" i="2"/>
  <c r="BK71" i="32"/>
  <c r="BL66" i="2"/>
  <c r="BL66" i="32"/>
  <c r="AY72" i="2"/>
  <c r="AY72" i="32"/>
  <c r="BP67" i="2"/>
  <c r="BP67" i="32"/>
  <c r="BX67" i="2"/>
  <c r="BX67" i="32"/>
  <c r="BP69" i="2"/>
  <c r="BP69" i="32"/>
  <c r="BD68" i="2"/>
  <c r="BD68" i="32"/>
  <c r="BN75" i="2"/>
  <c r="BN75" i="32"/>
  <c r="BL69" i="2"/>
  <c r="BL69" i="32"/>
  <c r="BO71" i="2"/>
  <c r="BO71" i="32"/>
  <c r="BO75" i="2"/>
  <c r="BO75" i="32"/>
  <c r="BS71" i="2"/>
  <c r="BS71" i="32"/>
  <c r="BT67" i="2"/>
  <c r="BT67" i="32"/>
  <c r="BG72" i="2"/>
  <c r="BG72" i="32"/>
  <c r="BS74" i="2"/>
  <c r="BS74" i="32"/>
  <c r="BK73" i="2"/>
  <c r="BK73" i="32"/>
  <c r="BK74" i="2"/>
  <c r="BK74" i="32"/>
  <c r="BC72" i="2"/>
  <c r="BC72" i="32"/>
  <c r="CE73" i="2"/>
  <c r="CE73" i="32"/>
  <c r="BL68" i="2"/>
  <c r="BL68" i="32"/>
  <c r="BV75" i="2"/>
  <c r="BV75" i="32"/>
  <c r="BU74" i="2"/>
  <c r="BU74" i="32"/>
  <c r="BR71" i="2"/>
  <c r="BR71" i="32"/>
  <c r="BK75" i="2"/>
  <c r="BK75" i="32"/>
  <c r="BV71" i="2"/>
  <c r="BV71" i="32"/>
  <c r="BR75" i="2"/>
  <c r="BR75" i="32"/>
  <c r="C2" i="29"/>
  <c r="D2" i="29"/>
  <c r="E2" i="29"/>
  <c r="F2" i="29"/>
  <c r="G2" i="29"/>
  <c r="H2" i="29"/>
  <c r="I2" i="29"/>
  <c r="J2" i="29"/>
  <c r="K2" i="29"/>
  <c r="L2" i="29"/>
  <c r="M2" i="29"/>
  <c r="N2" i="29"/>
  <c r="O2" i="29"/>
  <c r="P2" i="29"/>
  <c r="Q2" i="29"/>
  <c r="R2" i="29"/>
  <c r="S2" i="29"/>
  <c r="T2" i="29"/>
  <c r="U2" i="29"/>
  <c r="V2" i="29"/>
  <c r="W2" i="29"/>
  <c r="X2" i="29"/>
  <c r="Y2" i="29"/>
  <c r="Z2" i="29"/>
  <c r="AA2" i="29"/>
  <c r="AB2" i="29"/>
  <c r="AC2" i="29"/>
  <c r="AD2" i="29"/>
  <c r="AE2" i="29"/>
  <c r="AF2" i="29"/>
  <c r="AG2" i="29"/>
  <c r="AH2" i="29"/>
  <c r="AI2" i="29"/>
  <c r="AJ2" i="29"/>
  <c r="AK2" i="29"/>
  <c r="AL2" i="29"/>
  <c r="AM2" i="29"/>
  <c r="AN2" i="29"/>
  <c r="AO2" i="29"/>
  <c r="AP2" i="29"/>
  <c r="AQ2" i="29"/>
  <c r="AR2" i="29"/>
  <c r="AS2" i="29"/>
  <c r="AT2" i="29"/>
  <c r="AU2" i="29"/>
  <c r="AV2" i="29"/>
  <c r="AW2" i="29"/>
  <c r="AX2" i="29"/>
  <c r="AY2" i="29"/>
  <c r="AZ2" i="29"/>
  <c r="BA2" i="29"/>
  <c r="BB2" i="29"/>
  <c r="BC2" i="29"/>
  <c r="BD2" i="29"/>
  <c r="BE2" i="29"/>
  <c r="BF2" i="29"/>
  <c r="BG2" i="29"/>
  <c r="BH2" i="29"/>
  <c r="BI2" i="29"/>
  <c r="BJ2" i="29"/>
  <c r="BK2" i="29"/>
  <c r="BL2" i="29"/>
  <c r="BM2" i="29"/>
  <c r="BN2" i="29"/>
  <c r="BO2" i="29"/>
  <c r="BP2" i="29"/>
  <c r="BQ2" i="29"/>
  <c r="BR2" i="29"/>
  <c r="BS2" i="29"/>
  <c r="BT2" i="29"/>
  <c r="BU2" i="29"/>
  <c r="BV2" i="29"/>
  <c r="BW2" i="29"/>
  <c r="BX2" i="29"/>
  <c r="BY2" i="29"/>
  <c r="BZ2" i="29"/>
  <c r="CA2" i="29"/>
  <c r="CB2" i="29"/>
  <c r="CC2" i="29"/>
  <c r="CD2" i="29"/>
  <c r="CE2" i="29"/>
  <c r="CF2" i="29"/>
  <c r="CG2" i="29"/>
  <c r="CH2" i="29"/>
  <c r="C2" i="10"/>
  <c r="D2" i="10"/>
  <c r="E2" i="10"/>
  <c r="F2" i="10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L2" i="10"/>
  <c r="AM2" i="10"/>
  <c r="AN2" i="10"/>
  <c r="AO2" i="10"/>
  <c r="AP2" i="10"/>
  <c r="AQ2" i="10"/>
  <c r="AR2" i="10"/>
  <c r="AS2" i="10"/>
  <c r="AT2" i="10"/>
  <c r="AU2" i="10"/>
  <c r="AV2" i="10"/>
  <c r="AW2" i="10"/>
  <c r="AX2" i="10"/>
  <c r="AY2" i="10"/>
  <c r="AZ2" i="10"/>
  <c r="BA2" i="10"/>
  <c r="BB2" i="10"/>
  <c r="BC2" i="10"/>
  <c r="BD2" i="10"/>
  <c r="BE2" i="10"/>
  <c r="BF2" i="10"/>
  <c r="BG2" i="10"/>
  <c r="BH2" i="10"/>
  <c r="BI2" i="10"/>
  <c r="BJ2" i="10"/>
  <c r="BK2" i="10"/>
  <c r="BL2" i="10"/>
  <c r="BM2" i="10"/>
  <c r="BN2" i="10"/>
  <c r="BO2" i="10"/>
  <c r="BP2" i="10"/>
  <c r="BQ2" i="10"/>
  <c r="BR2" i="10"/>
  <c r="BS2" i="10"/>
  <c r="BT2" i="10"/>
  <c r="BU2" i="10"/>
  <c r="BV2" i="10"/>
  <c r="BW2" i="10"/>
  <c r="BX2" i="10"/>
  <c r="BY2" i="10"/>
  <c r="BZ2" i="10"/>
  <c r="CA2" i="10"/>
  <c r="CB2" i="10"/>
  <c r="CC2" i="10"/>
  <c r="CD2" i="10"/>
  <c r="CE2" i="10"/>
  <c r="CF2" i="10"/>
  <c r="CG2" i="10"/>
  <c r="CH2" i="10"/>
  <c r="CH212" i="31"/>
  <c r="CG212" i="31"/>
  <c r="CF212" i="31"/>
  <c r="CE212" i="31"/>
  <c r="CD212" i="31"/>
  <c r="CC212" i="31"/>
  <c r="CB212" i="31"/>
  <c r="CA212" i="31"/>
  <c r="BZ212" i="31"/>
  <c r="BY212" i="31"/>
  <c r="BX212" i="31"/>
  <c r="BW212" i="31"/>
  <c r="CH211" i="31"/>
  <c r="CG211" i="31"/>
  <c r="CF211" i="31"/>
  <c r="CE211" i="31"/>
  <c r="CD211" i="31"/>
  <c r="CC211" i="31"/>
  <c r="CB211" i="31"/>
  <c r="CA211" i="31"/>
  <c r="BZ211" i="31"/>
  <c r="BY211" i="31"/>
  <c r="BX211" i="31"/>
  <c r="BW211" i="31"/>
  <c r="CH210" i="31"/>
  <c r="CG210" i="31"/>
  <c r="CF210" i="31"/>
  <c r="CE210" i="31"/>
  <c r="CD210" i="31"/>
  <c r="CC210" i="31"/>
  <c r="CB210" i="31"/>
  <c r="CA210" i="31"/>
  <c r="BZ210" i="31"/>
  <c r="BY210" i="31"/>
  <c r="BX210" i="31"/>
  <c r="BW210" i="31"/>
  <c r="CH209" i="31"/>
  <c r="CG209" i="31"/>
  <c r="CF209" i="31"/>
  <c r="CE209" i="31"/>
  <c r="CD209" i="31"/>
  <c r="CC209" i="31"/>
  <c r="CB209" i="31"/>
  <c r="CA209" i="31"/>
  <c r="BZ209" i="31"/>
  <c r="BY209" i="31"/>
  <c r="BX209" i="31"/>
  <c r="BW209" i="31"/>
  <c r="CH208" i="31"/>
  <c r="CG208" i="31"/>
  <c r="CF208" i="31"/>
  <c r="CE208" i="31"/>
  <c r="CD208" i="31"/>
  <c r="CC208" i="31"/>
  <c r="CB208" i="31"/>
  <c r="CA208" i="31"/>
  <c r="BZ208" i="31"/>
  <c r="BY208" i="31"/>
  <c r="BX208" i="31"/>
  <c r="BW208" i="31"/>
  <c r="CH207" i="31"/>
  <c r="CG207" i="31"/>
  <c r="CF207" i="31"/>
  <c r="CE207" i="31"/>
  <c r="CD207" i="31"/>
  <c r="CC207" i="31"/>
  <c r="CB207" i="31"/>
  <c r="CA207" i="31"/>
  <c r="BZ207" i="31"/>
  <c r="BY207" i="31"/>
  <c r="BX207" i="31"/>
  <c r="BW207" i="31"/>
  <c r="CH206" i="31"/>
  <c r="CG206" i="31"/>
  <c r="CF206" i="31"/>
  <c r="CE206" i="31"/>
  <c r="CD206" i="31"/>
  <c r="CC206" i="31"/>
  <c r="CB206" i="31"/>
  <c r="CA206" i="31"/>
  <c r="BZ206" i="31"/>
  <c r="BY206" i="31"/>
  <c r="BX206" i="31"/>
  <c r="BW206" i="31"/>
  <c r="CH205" i="31"/>
  <c r="CG205" i="31"/>
  <c r="CF205" i="31"/>
  <c r="CE205" i="31"/>
  <c r="CD205" i="31"/>
  <c r="CC205" i="31"/>
  <c r="CB205" i="31"/>
  <c r="CA205" i="31"/>
  <c r="BZ205" i="31"/>
  <c r="BY205" i="31"/>
  <c r="BX205" i="31"/>
  <c r="BW205" i="31"/>
  <c r="CH204" i="31"/>
  <c r="CG204" i="31"/>
  <c r="CF204" i="31"/>
  <c r="CE204" i="31"/>
  <c r="CD204" i="31"/>
  <c r="CC204" i="31"/>
  <c r="CB204" i="31"/>
  <c r="CA204" i="31"/>
  <c r="BZ204" i="31"/>
  <c r="BY204" i="31"/>
  <c r="BX204" i="31"/>
  <c r="BW204" i="31"/>
  <c r="CH203" i="31"/>
  <c r="CG203" i="31"/>
  <c r="CF203" i="31"/>
  <c r="CE203" i="31"/>
  <c r="CD203" i="31"/>
  <c r="CC203" i="31"/>
  <c r="CB203" i="31"/>
  <c r="CA203" i="31"/>
  <c r="BZ203" i="31"/>
  <c r="BY203" i="31"/>
  <c r="BX203" i="31"/>
  <c r="BW203" i="31"/>
  <c r="CH202" i="31"/>
  <c r="CG202" i="31"/>
  <c r="CF202" i="31"/>
  <c r="CE202" i="31"/>
  <c r="CD202" i="31"/>
  <c r="CC202" i="31"/>
  <c r="CB202" i="31"/>
  <c r="CA202" i="31"/>
  <c r="BZ202" i="31"/>
  <c r="BY202" i="31"/>
  <c r="BX202" i="31"/>
  <c r="BW202" i="31"/>
  <c r="CH201" i="31"/>
  <c r="CG201" i="31"/>
  <c r="CF201" i="31"/>
  <c r="CE201" i="31"/>
  <c r="CD201" i="31"/>
  <c r="CC201" i="31"/>
  <c r="CB201" i="31"/>
  <c r="CA201" i="31"/>
  <c r="BZ201" i="31"/>
  <c r="BY201" i="31"/>
  <c r="BX201" i="31"/>
  <c r="BW201" i="31"/>
  <c r="CH200" i="31"/>
  <c r="CG200" i="31"/>
  <c r="CF200" i="31"/>
  <c r="CE200" i="31"/>
  <c r="CD200" i="31"/>
  <c r="CC200" i="31"/>
  <c r="CB200" i="31"/>
  <c r="CA200" i="31"/>
  <c r="BZ200" i="31"/>
  <c r="BY200" i="31"/>
  <c r="BX200" i="31"/>
  <c r="BW200" i="31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CH212" i="29"/>
  <c r="CG212" i="29"/>
  <c r="CF212" i="29"/>
  <c r="CE212" i="29"/>
  <c r="CD212" i="29"/>
  <c r="CC212" i="29"/>
  <c r="CB212" i="29"/>
  <c r="CA212" i="29"/>
  <c r="BZ212" i="29"/>
  <c r="BY212" i="29"/>
  <c r="BX212" i="29"/>
  <c r="BW212" i="29"/>
  <c r="CH211" i="29"/>
  <c r="CG211" i="29"/>
  <c r="CF211" i="29"/>
  <c r="CE211" i="29"/>
  <c r="CD211" i="29"/>
  <c r="CC211" i="29"/>
  <c r="CB211" i="29"/>
  <c r="CA211" i="29"/>
  <c r="BZ211" i="29"/>
  <c r="BY211" i="29"/>
  <c r="BX211" i="29"/>
  <c r="BW211" i="29"/>
  <c r="CH210" i="29"/>
  <c r="CG210" i="29"/>
  <c r="CF210" i="29"/>
  <c r="CE210" i="29"/>
  <c r="CD210" i="29"/>
  <c r="CC210" i="29"/>
  <c r="CB210" i="29"/>
  <c r="CA210" i="29"/>
  <c r="BZ210" i="29"/>
  <c r="BY210" i="29"/>
  <c r="BX210" i="29"/>
  <c r="BW210" i="29"/>
  <c r="CH209" i="29"/>
  <c r="CG209" i="29"/>
  <c r="CF209" i="29"/>
  <c r="CE209" i="29"/>
  <c r="CD209" i="29"/>
  <c r="CC209" i="29"/>
  <c r="CB209" i="29"/>
  <c r="CA209" i="29"/>
  <c r="BZ209" i="29"/>
  <c r="BY209" i="29"/>
  <c r="BX209" i="29"/>
  <c r="BW209" i="29"/>
  <c r="CH208" i="29"/>
  <c r="CG208" i="29"/>
  <c r="CF208" i="29"/>
  <c r="CE208" i="29"/>
  <c r="CD208" i="29"/>
  <c r="CC208" i="29"/>
  <c r="CB208" i="29"/>
  <c r="CA208" i="29"/>
  <c r="BZ208" i="29"/>
  <c r="BY208" i="29"/>
  <c r="BX208" i="29"/>
  <c r="BW208" i="29"/>
  <c r="CH207" i="29"/>
  <c r="CG207" i="29"/>
  <c r="CF207" i="29"/>
  <c r="CE207" i="29"/>
  <c r="CD207" i="29"/>
  <c r="CC207" i="29"/>
  <c r="CB207" i="29"/>
  <c r="CA207" i="29"/>
  <c r="BZ207" i="29"/>
  <c r="BY207" i="29"/>
  <c r="BX207" i="29"/>
  <c r="BW207" i="29"/>
  <c r="CH206" i="29"/>
  <c r="CG206" i="29"/>
  <c r="CF206" i="29"/>
  <c r="CE206" i="29"/>
  <c r="CD206" i="29"/>
  <c r="CC206" i="29"/>
  <c r="CB206" i="29"/>
  <c r="CA206" i="29"/>
  <c r="BZ206" i="29"/>
  <c r="BY206" i="29"/>
  <c r="BX206" i="29"/>
  <c r="BW206" i="29"/>
  <c r="CH205" i="29"/>
  <c r="CG205" i="29"/>
  <c r="CF205" i="29"/>
  <c r="CE205" i="29"/>
  <c r="CD205" i="29"/>
  <c r="CC205" i="29"/>
  <c r="CB205" i="29"/>
  <c r="CA205" i="29"/>
  <c r="BZ205" i="29"/>
  <c r="BY205" i="29"/>
  <c r="BX205" i="29"/>
  <c r="BW205" i="29"/>
  <c r="CH204" i="29"/>
  <c r="CG204" i="29"/>
  <c r="CF204" i="29"/>
  <c r="CE204" i="29"/>
  <c r="CD204" i="29"/>
  <c r="CC204" i="29"/>
  <c r="CB204" i="29"/>
  <c r="CA204" i="29"/>
  <c r="BZ204" i="29"/>
  <c r="BY204" i="29"/>
  <c r="BX204" i="29"/>
  <c r="BW204" i="29"/>
  <c r="CH203" i="29"/>
  <c r="CG203" i="29"/>
  <c r="CF203" i="29"/>
  <c r="CE203" i="29"/>
  <c r="CD203" i="29"/>
  <c r="CC203" i="29"/>
  <c r="CB203" i="29"/>
  <c r="CA203" i="29"/>
  <c r="BZ203" i="29"/>
  <c r="BY203" i="29"/>
  <c r="BX203" i="29"/>
  <c r="BW203" i="29"/>
  <c r="CH202" i="29"/>
  <c r="CG202" i="29"/>
  <c r="CF202" i="29"/>
  <c r="CE202" i="29"/>
  <c r="CD202" i="29"/>
  <c r="CC202" i="29"/>
  <c r="CB202" i="29"/>
  <c r="CA202" i="29"/>
  <c r="BZ202" i="29"/>
  <c r="BY202" i="29"/>
  <c r="BX202" i="29"/>
  <c r="BW202" i="29"/>
  <c r="CH201" i="29"/>
  <c r="CG201" i="29"/>
  <c r="CF201" i="29"/>
  <c r="CE201" i="29"/>
  <c r="CD201" i="29"/>
  <c r="CC201" i="29"/>
  <c r="CB201" i="29"/>
  <c r="CA201" i="29"/>
  <c r="BZ201" i="29"/>
  <c r="BY201" i="29"/>
  <c r="BX201" i="29"/>
  <c r="BW201" i="29"/>
  <c r="CH200" i="29"/>
  <c r="CG200" i="29"/>
  <c r="CF200" i="29"/>
  <c r="CE200" i="29"/>
  <c r="CD200" i="29"/>
  <c r="CC200" i="29"/>
  <c r="CB200" i="29"/>
  <c r="CA200" i="29"/>
  <c r="BZ200" i="29"/>
  <c r="BY200" i="29"/>
  <c r="BX200" i="29"/>
  <c r="BW200" i="29"/>
  <c r="BX87" i="10"/>
  <c r="BL87" i="36"/>
  <c r="BL87" i="35"/>
  <c r="BL87" i="34"/>
  <c r="BL87" i="33"/>
  <c r="BL87" i="31"/>
  <c r="BL87" i="30"/>
  <c r="BL87" i="29"/>
  <c r="BN87" i="10"/>
  <c r="BB87" i="36"/>
  <c r="BB87" i="35"/>
  <c r="BB87" i="34"/>
  <c r="BB87" i="31"/>
  <c r="BB87" i="33"/>
  <c r="BB87" i="30"/>
  <c r="BB87" i="29"/>
  <c r="BN89" i="10"/>
  <c r="BB89" i="36"/>
  <c r="BB89" i="35"/>
  <c r="BB89" i="34"/>
  <c r="BB89" i="31"/>
  <c r="BB89" i="33"/>
  <c r="BB89" i="30"/>
  <c r="BB89" i="29"/>
  <c r="BK82" i="10"/>
  <c r="AY82" i="36"/>
  <c r="AY82" i="35"/>
  <c r="AY82" i="34"/>
  <c r="AY82" i="33"/>
  <c r="AY82" i="31"/>
  <c r="AY82" i="30"/>
  <c r="AY82" i="29"/>
  <c r="BR88" i="10"/>
  <c r="BF88" i="36"/>
  <c r="BF88" i="35"/>
  <c r="BF88" i="34"/>
  <c r="BF88" i="31"/>
  <c r="BF88" i="33"/>
  <c r="BF88" i="30"/>
  <c r="BF88" i="29"/>
  <c r="BN83" i="10"/>
  <c r="BB83" i="36"/>
  <c r="BB83" i="35"/>
  <c r="BB83" i="34"/>
  <c r="BB83" i="33"/>
  <c r="BB83" i="31"/>
  <c r="BB83" i="30"/>
  <c r="BB83" i="29"/>
  <c r="BR80" i="10"/>
  <c r="BF80" i="36"/>
  <c r="BF80" i="35"/>
  <c r="BF80" i="34"/>
  <c r="BF80" i="33"/>
  <c r="BF80" i="31"/>
  <c r="BF80" i="30"/>
  <c r="BF80" i="29"/>
  <c r="BR78" i="10"/>
  <c r="BF78" i="36"/>
  <c r="BF78" i="35"/>
  <c r="BF78" i="34"/>
  <c r="BF78" i="33"/>
  <c r="BF78" i="31"/>
  <c r="BF78" i="30"/>
  <c r="BF78" i="29"/>
  <c r="BS87" i="10"/>
  <c r="BG87" i="36"/>
  <c r="BG87" i="35"/>
  <c r="BG87" i="34"/>
  <c r="BG87" i="33"/>
  <c r="BG87" i="31"/>
  <c r="BG87" i="29"/>
  <c r="BG87" i="30"/>
  <c r="BU79" i="10"/>
  <c r="BI79" i="36"/>
  <c r="BI79" i="35"/>
  <c r="BI79" i="34"/>
  <c r="BI79" i="33"/>
  <c r="BI79" i="30"/>
  <c r="BI79" i="31"/>
  <c r="BI79" i="29"/>
  <c r="BQ78" i="10"/>
  <c r="BE78" i="36"/>
  <c r="BE78" i="35"/>
  <c r="BE78" i="34"/>
  <c r="BE78" i="33"/>
  <c r="BE78" i="31"/>
  <c r="BE78" i="30"/>
  <c r="BE78" i="29"/>
  <c r="BN85" i="10"/>
  <c r="BB85" i="36"/>
  <c r="BB85" i="35"/>
  <c r="BB85" i="34"/>
  <c r="BB85" i="33"/>
  <c r="BB85" i="30"/>
  <c r="BB85" i="31"/>
  <c r="BB85" i="29"/>
  <c r="BS81" i="10"/>
  <c r="BG81" i="36"/>
  <c r="BG81" i="35"/>
  <c r="BG81" i="34"/>
  <c r="BG81" i="33"/>
  <c r="BG81" i="31"/>
  <c r="BG81" i="30"/>
  <c r="BG81" i="29"/>
  <c r="BQ89" i="10"/>
  <c r="BE89" i="36"/>
  <c r="BE89" i="35"/>
  <c r="BE89" i="34"/>
  <c r="BE89" i="33"/>
  <c r="BE89" i="30"/>
  <c r="BE89" i="31"/>
  <c r="BE89" i="29"/>
  <c r="BU89" i="10"/>
  <c r="BI89" i="36"/>
  <c r="BI89" i="35"/>
  <c r="BI89" i="34"/>
  <c r="BI89" i="33"/>
  <c r="BI89" i="31"/>
  <c r="BI89" i="30"/>
  <c r="BI89" i="29"/>
  <c r="BL85" i="10"/>
  <c r="AZ85" i="36"/>
  <c r="AZ85" i="35"/>
  <c r="AZ85" i="34"/>
  <c r="AZ85" i="33"/>
  <c r="AZ85" i="31"/>
  <c r="AZ85" i="30"/>
  <c r="AZ85" i="29"/>
  <c r="BQ88" i="10"/>
  <c r="BE88" i="36"/>
  <c r="BE88" i="35"/>
  <c r="BE88" i="34"/>
  <c r="BE88" i="33"/>
  <c r="BE88" i="31"/>
  <c r="BE88" i="30"/>
  <c r="BE88" i="29"/>
  <c r="BO86" i="10"/>
  <c r="BC86" i="35"/>
  <c r="BC86" i="36"/>
  <c r="BC86" i="34"/>
  <c r="BC86" i="33"/>
  <c r="BC86" i="31"/>
  <c r="BC86" i="29"/>
  <c r="BC86" i="30"/>
  <c r="BN86" i="10"/>
  <c r="BB86" i="36"/>
  <c r="BB86" i="35"/>
  <c r="BB86" i="34"/>
  <c r="BB86" i="33"/>
  <c r="BB86" i="31"/>
  <c r="BB86" i="29"/>
  <c r="BB86" i="30"/>
  <c r="BL90" i="10"/>
  <c r="AZ90" i="36"/>
  <c r="AZ90" i="35"/>
  <c r="AZ90" i="34"/>
  <c r="AZ90" i="33"/>
  <c r="AZ90" i="31"/>
  <c r="AZ90" i="30"/>
  <c r="AZ90" i="29"/>
  <c r="BQ79" i="10"/>
  <c r="BE79" i="36"/>
  <c r="BE79" i="35"/>
  <c r="BE79" i="34"/>
  <c r="BE79" i="33"/>
  <c r="BE79" i="31"/>
  <c r="BE79" i="30"/>
  <c r="BE79" i="29"/>
  <c r="BV89" i="10"/>
  <c r="BJ89" i="36"/>
  <c r="BJ89" i="35"/>
  <c r="BJ89" i="34"/>
  <c r="BJ89" i="33"/>
  <c r="BJ89" i="31"/>
  <c r="BJ89" i="30"/>
  <c r="BJ89" i="29"/>
  <c r="BQ85" i="10"/>
  <c r="BE85" i="36"/>
  <c r="BE85" i="35"/>
  <c r="BE85" i="34"/>
  <c r="BE85" i="33"/>
  <c r="BE85" i="31"/>
  <c r="BE85" i="30"/>
  <c r="BE85" i="29"/>
  <c r="BR82" i="10"/>
  <c r="BF82" i="36"/>
  <c r="BF82" i="35"/>
  <c r="BF82" i="34"/>
  <c r="BF82" i="33"/>
  <c r="BF82" i="30"/>
  <c r="BF82" i="31"/>
  <c r="BF82" i="29"/>
  <c r="BK89" i="10"/>
  <c r="AY89" i="36"/>
  <c r="AY89" i="35"/>
  <c r="AY89" i="34"/>
  <c r="AY89" i="33"/>
  <c r="AY89" i="31"/>
  <c r="AY89" i="30"/>
  <c r="AY89" i="29"/>
  <c r="BL81" i="10"/>
  <c r="AZ81" i="36"/>
  <c r="AZ81" i="35"/>
  <c r="AZ81" i="34"/>
  <c r="AZ81" i="33"/>
  <c r="AZ81" i="31"/>
  <c r="AZ81" i="30"/>
  <c r="AZ81" i="29"/>
  <c r="BV87" i="10"/>
  <c r="BJ87" i="36"/>
  <c r="BJ87" i="35"/>
  <c r="BJ87" i="34"/>
  <c r="BJ87" i="31"/>
  <c r="BJ87" i="33"/>
  <c r="BJ87" i="30"/>
  <c r="BJ87" i="29"/>
  <c r="BK83" i="10"/>
  <c r="AY83" i="36"/>
  <c r="AY83" i="35"/>
  <c r="AY83" i="33"/>
  <c r="AY83" i="34"/>
  <c r="AY83" i="31"/>
  <c r="AY83" i="29"/>
  <c r="AY83" i="30"/>
  <c r="BV86" i="10"/>
  <c r="BJ86" i="36"/>
  <c r="BJ86" i="35"/>
  <c r="BJ86" i="34"/>
  <c r="BJ86" i="33"/>
  <c r="BJ86" i="31"/>
  <c r="BJ86" i="29"/>
  <c r="BJ86" i="30"/>
  <c r="BT84" i="10"/>
  <c r="BH84" i="36"/>
  <c r="BH84" i="35"/>
  <c r="BH84" i="34"/>
  <c r="BH84" i="33"/>
  <c r="BH84" i="31"/>
  <c r="BH84" i="30"/>
  <c r="BH84" i="29"/>
  <c r="BK84" i="10"/>
  <c r="AY84" i="36"/>
  <c r="AY84" i="35"/>
  <c r="AY84" i="34"/>
  <c r="AY84" i="31"/>
  <c r="AY84" i="30"/>
  <c r="AY84" i="33"/>
  <c r="AY84" i="29"/>
  <c r="BM80" i="10"/>
  <c r="BA80" i="36"/>
  <c r="BA80" i="35"/>
  <c r="BA80" i="34"/>
  <c r="BA80" i="33"/>
  <c r="BA80" i="31"/>
  <c r="BA80" i="29"/>
  <c r="BA80" i="30"/>
  <c r="BR90" i="10"/>
  <c r="BF90" i="36"/>
  <c r="BF90" i="35"/>
  <c r="BF90" i="34"/>
  <c r="BF90" i="33"/>
  <c r="BF90" i="31"/>
  <c r="BF90" i="30"/>
  <c r="BF90" i="29"/>
  <c r="BS86" i="10"/>
  <c r="BG86" i="36"/>
  <c r="BG86" i="35"/>
  <c r="BG86" i="34"/>
  <c r="BG86" i="33"/>
  <c r="BG86" i="31"/>
  <c r="BG86" i="30"/>
  <c r="BG86" i="29"/>
  <c r="BS82" i="10"/>
  <c r="BG82" i="36"/>
  <c r="BG82" i="35"/>
  <c r="BG82" i="34"/>
  <c r="BG82" i="33"/>
  <c r="BG82" i="31"/>
  <c r="BG82" i="30"/>
  <c r="BG82" i="29"/>
  <c r="BK80" i="10"/>
  <c r="AY80" i="36"/>
  <c r="AY80" i="35"/>
  <c r="AY80" i="34"/>
  <c r="AY80" i="33"/>
  <c r="AY80" i="31"/>
  <c r="AY80" i="30"/>
  <c r="AY80" i="29"/>
  <c r="CD84" i="10"/>
  <c r="BR84" i="36"/>
  <c r="BR84" i="35"/>
  <c r="BR84" i="34"/>
  <c r="BR84" i="33"/>
  <c r="BR84" i="31"/>
  <c r="BR84" i="29"/>
  <c r="BR84" i="30"/>
  <c r="BT82" i="10"/>
  <c r="BH82" i="36"/>
  <c r="BH82" i="35"/>
  <c r="BH82" i="34"/>
  <c r="BH82" i="33"/>
  <c r="BH82" i="31"/>
  <c r="BH82" i="30"/>
  <c r="BH82" i="29"/>
  <c r="BP81" i="10"/>
  <c r="BD81" i="36"/>
  <c r="BD81" i="35"/>
  <c r="BD81" i="34"/>
  <c r="BD81" i="33"/>
  <c r="BD81" i="31"/>
  <c r="BD81" i="30"/>
  <c r="BD81" i="29"/>
  <c r="BP79" i="10"/>
  <c r="BD79" i="36"/>
  <c r="BD79" i="35"/>
  <c r="BD79" i="34"/>
  <c r="BD79" i="33"/>
  <c r="BD79" i="31"/>
  <c r="BD79" i="30"/>
  <c r="BD79" i="29"/>
  <c r="BL78" i="10"/>
  <c r="AZ78" i="36"/>
  <c r="AZ78" i="35"/>
  <c r="AZ78" i="34"/>
  <c r="AZ78" i="33"/>
  <c r="AZ78" i="31"/>
  <c r="AZ78" i="29"/>
  <c r="AZ78" i="30"/>
  <c r="CH85" i="10"/>
  <c r="BV85" i="36"/>
  <c r="BV85" i="35"/>
  <c r="BV85" i="34"/>
  <c r="BV85" i="33"/>
  <c r="BV85" i="31"/>
  <c r="BV85" i="29"/>
  <c r="BV85" i="30"/>
  <c r="BM81" i="10"/>
  <c r="BA81" i="36"/>
  <c r="BA81" i="35"/>
  <c r="BA81" i="34"/>
  <c r="BA81" i="33"/>
  <c r="BA81" i="30"/>
  <c r="BA81" i="31"/>
  <c r="BA81" i="29"/>
  <c r="BS90" i="10"/>
  <c r="BG90" i="36"/>
  <c r="BG90" i="35"/>
  <c r="BG90" i="34"/>
  <c r="BG90" i="33"/>
  <c r="BG90" i="30"/>
  <c r="BG90" i="31"/>
  <c r="BG90" i="29"/>
  <c r="BK90" i="10"/>
  <c r="AY90" i="36"/>
  <c r="AY90" i="35"/>
  <c r="AY90" i="34"/>
  <c r="AY90" i="33"/>
  <c r="AY90" i="31"/>
  <c r="AY90" i="30"/>
  <c r="AY90" i="29"/>
  <c r="BO89" i="10"/>
  <c r="BC89" i="36"/>
  <c r="BC89" i="35"/>
  <c r="BC89" i="34"/>
  <c r="BC89" i="33"/>
  <c r="BC89" i="31"/>
  <c r="BC89" i="30"/>
  <c r="BC89" i="29"/>
  <c r="BT78" i="10"/>
  <c r="BH78" i="36"/>
  <c r="BH78" i="35"/>
  <c r="BH78" i="34"/>
  <c r="BH78" i="33"/>
  <c r="BH78" i="31"/>
  <c r="BH78" i="30"/>
  <c r="BH78" i="29"/>
  <c r="BQ90" i="10"/>
  <c r="BE90" i="36"/>
  <c r="BE90" i="35"/>
  <c r="BE90" i="34"/>
  <c r="BE90" i="33"/>
  <c r="BE90" i="31"/>
  <c r="BE90" i="30"/>
  <c r="BE90" i="29"/>
  <c r="BO84" i="10"/>
  <c r="BC84" i="36"/>
  <c r="BC84" i="35"/>
  <c r="BC84" i="34"/>
  <c r="BC84" i="33"/>
  <c r="BC84" i="31"/>
  <c r="BC84" i="30"/>
  <c r="BC84" i="29"/>
  <c r="BO78" i="10"/>
  <c r="BC78" i="36"/>
  <c r="BC78" i="35"/>
  <c r="BC78" i="34"/>
  <c r="BC78" i="33"/>
  <c r="BC78" i="31"/>
  <c r="BC78" i="30"/>
  <c r="BC78" i="29"/>
  <c r="BV84" i="10"/>
  <c r="BJ84" i="36"/>
  <c r="BJ84" i="35"/>
  <c r="BJ84" i="34"/>
  <c r="BJ84" i="33"/>
  <c r="BJ84" i="31"/>
  <c r="BJ84" i="29"/>
  <c r="BJ84" i="30"/>
  <c r="BT81" i="10"/>
  <c r="BH81" i="36"/>
  <c r="BH81" i="35"/>
  <c r="BH81" i="34"/>
  <c r="BH81" i="33"/>
  <c r="BH81" i="31"/>
  <c r="BH81" i="30"/>
  <c r="BH81" i="29"/>
  <c r="BS83" i="10"/>
  <c r="BG83" i="36"/>
  <c r="BG83" i="35"/>
  <c r="BG83" i="34"/>
  <c r="BG83" i="33"/>
  <c r="BG83" i="31"/>
  <c r="BG83" i="29"/>
  <c r="BG83" i="30"/>
  <c r="BM87" i="10"/>
  <c r="BA87" i="36"/>
  <c r="BA87" i="35"/>
  <c r="BA87" i="34"/>
  <c r="BA87" i="33"/>
  <c r="BA87" i="31"/>
  <c r="BA87" i="30"/>
  <c r="BA87" i="29"/>
  <c r="BV80" i="10"/>
  <c r="BJ80" i="36"/>
  <c r="BJ80" i="35"/>
  <c r="BJ80" i="34"/>
  <c r="BJ80" i="33"/>
  <c r="BJ80" i="31"/>
  <c r="BJ80" i="29"/>
  <c r="BJ80" i="30"/>
  <c r="BN78" i="10"/>
  <c r="BB78" i="36"/>
  <c r="BB78" i="35"/>
  <c r="BB78" i="34"/>
  <c r="BB78" i="33"/>
  <c r="BB78" i="31"/>
  <c r="BB78" i="29"/>
  <c r="BB78" i="30"/>
  <c r="BQ83" i="10"/>
  <c r="BE83" i="36"/>
  <c r="BE83" i="35"/>
  <c r="BE83" i="34"/>
  <c r="BE83" i="33"/>
  <c r="BE83" i="31"/>
  <c r="BE83" i="30"/>
  <c r="BE83" i="29"/>
  <c r="BU80" i="10"/>
  <c r="BI80" i="36"/>
  <c r="BI80" i="35"/>
  <c r="BI80" i="34"/>
  <c r="BI80" i="33"/>
  <c r="BI80" i="31"/>
  <c r="BI80" i="30"/>
  <c r="BI80" i="29"/>
  <c r="BU88" i="10"/>
  <c r="BI88" i="36"/>
  <c r="BI88" i="35"/>
  <c r="BI88" i="34"/>
  <c r="BI88" i="33"/>
  <c r="BI88" i="31"/>
  <c r="BI88" i="30"/>
  <c r="BI88" i="29"/>
  <c r="BQ86" i="10"/>
  <c r="BE86" i="36"/>
  <c r="BE86" i="35"/>
  <c r="BE86" i="34"/>
  <c r="BE86" i="33"/>
  <c r="BE86" i="31"/>
  <c r="BE86" i="30"/>
  <c r="BE86" i="29"/>
  <c r="BM83" i="10"/>
  <c r="BA83" i="36"/>
  <c r="BA83" i="35"/>
  <c r="BA83" i="34"/>
  <c r="BA83" i="33"/>
  <c r="BA83" i="31"/>
  <c r="BA83" i="30"/>
  <c r="BA83" i="29"/>
  <c r="BU81" i="10"/>
  <c r="BI81" i="36"/>
  <c r="BI81" i="35"/>
  <c r="BI81" i="34"/>
  <c r="BI81" i="33"/>
  <c r="BI81" i="31"/>
  <c r="BI81" i="30"/>
  <c r="BI81" i="29"/>
  <c r="BQ80" i="10"/>
  <c r="BE80" i="36"/>
  <c r="BE80" i="35"/>
  <c r="BE80" i="34"/>
  <c r="BE80" i="33"/>
  <c r="BE80" i="31"/>
  <c r="BE80" i="30"/>
  <c r="BE80" i="29"/>
  <c r="BM79" i="10"/>
  <c r="BA79" i="36"/>
  <c r="BA79" i="35"/>
  <c r="BA79" i="34"/>
  <c r="BA79" i="33"/>
  <c r="BA79" i="31"/>
  <c r="BA79" i="30"/>
  <c r="BA79" i="29"/>
  <c r="BM88" i="10"/>
  <c r="BA88" i="36"/>
  <c r="BA88" i="35"/>
  <c r="BA88" i="34"/>
  <c r="BA88" i="33"/>
  <c r="BA88" i="31"/>
  <c r="BA88" i="30"/>
  <c r="BA88" i="29"/>
  <c r="BK87" i="10"/>
  <c r="AY87" i="36"/>
  <c r="AY87" i="35"/>
  <c r="AY87" i="34"/>
  <c r="AY87" i="33"/>
  <c r="AY87" i="31"/>
  <c r="AY87" i="29"/>
  <c r="AY87" i="30"/>
  <c r="BL82" i="10"/>
  <c r="AZ82" i="36"/>
  <c r="AZ82" i="35"/>
  <c r="AZ82" i="34"/>
  <c r="AZ82" i="33"/>
  <c r="AZ82" i="31"/>
  <c r="AZ82" i="30"/>
  <c r="AZ82" i="29"/>
  <c r="BT80" i="10"/>
  <c r="BH80" i="36"/>
  <c r="BH80" i="35"/>
  <c r="BH80" i="34"/>
  <c r="BH80" i="33"/>
  <c r="BH80" i="31"/>
  <c r="BH80" i="30"/>
  <c r="BH80" i="29"/>
  <c r="BM86" i="10"/>
  <c r="BA86" i="36"/>
  <c r="BA86" i="35"/>
  <c r="BA86" i="34"/>
  <c r="BA86" i="33"/>
  <c r="BA86" i="31"/>
  <c r="BA86" i="30"/>
  <c r="BA86" i="29"/>
  <c r="BZ84" i="10"/>
  <c r="BN84" i="36"/>
  <c r="BN84" i="35"/>
  <c r="BN84" i="34"/>
  <c r="BN84" i="33"/>
  <c r="BN84" i="30"/>
  <c r="BN84" i="31"/>
  <c r="BN84" i="29"/>
  <c r="BV90" i="10"/>
  <c r="BJ90" i="36"/>
  <c r="BJ90" i="35"/>
  <c r="BJ90" i="34"/>
  <c r="BJ90" i="33"/>
  <c r="BJ90" i="31"/>
  <c r="BJ90" i="30"/>
  <c r="BJ90" i="29"/>
  <c r="BO82" i="10"/>
  <c r="BC82" i="36"/>
  <c r="BC82" i="35"/>
  <c r="BC82" i="33"/>
  <c r="BC82" i="34"/>
  <c r="BC82" i="31"/>
  <c r="BC82" i="29"/>
  <c r="BC82" i="30"/>
  <c r="BT90" i="10"/>
  <c r="BH90" i="36"/>
  <c r="BH90" i="35"/>
  <c r="BH90" i="34"/>
  <c r="BH90" i="33"/>
  <c r="BH90" i="31"/>
  <c r="BH90" i="30"/>
  <c r="BH90" i="29"/>
  <c r="BP89" i="10"/>
  <c r="BD89" i="36"/>
  <c r="BD89" i="35"/>
  <c r="BD89" i="34"/>
  <c r="BD89" i="33"/>
  <c r="BD89" i="31"/>
  <c r="BD89" i="29"/>
  <c r="BD89" i="30"/>
  <c r="BU86" i="10"/>
  <c r="BI86" i="36"/>
  <c r="BI86" i="35"/>
  <c r="BI86" i="34"/>
  <c r="BI86" i="33"/>
  <c r="BI86" i="31"/>
  <c r="BI86" i="30"/>
  <c r="BI86" i="29"/>
  <c r="BR86" i="10"/>
  <c r="BF86" i="36"/>
  <c r="BF86" i="35"/>
  <c r="BF86" i="34"/>
  <c r="BF86" i="31"/>
  <c r="BF86" i="33"/>
  <c r="BF86" i="30"/>
  <c r="BF86" i="29"/>
  <c r="BV81" i="10"/>
  <c r="BJ81" i="36"/>
  <c r="BJ81" i="35"/>
  <c r="BJ81" i="34"/>
  <c r="BJ81" i="33"/>
  <c r="BJ81" i="31"/>
  <c r="BJ81" i="30"/>
  <c r="BJ81" i="29"/>
  <c r="BV79" i="10"/>
  <c r="BJ79" i="36"/>
  <c r="BJ79" i="35"/>
  <c r="BJ79" i="34"/>
  <c r="BJ79" i="33"/>
  <c r="BJ79" i="30"/>
  <c r="BJ79" i="31"/>
  <c r="BJ79" i="29"/>
  <c r="BQ82" i="10"/>
  <c r="BE82" i="36"/>
  <c r="BE82" i="35"/>
  <c r="BE82" i="34"/>
  <c r="BE82" i="33"/>
  <c r="BE82" i="30"/>
  <c r="BE82" i="31"/>
  <c r="BE82" i="29"/>
  <c r="BS89" i="10"/>
  <c r="BG89" i="36"/>
  <c r="BG89" i="35"/>
  <c r="BG89" i="34"/>
  <c r="BG89" i="33"/>
  <c r="BG89" i="31"/>
  <c r="BG89" i="30"/>
  <c r="BG89" i="29"/>
  <c r="BP85" i="10"/>
  <c r="BD85" i="36"/>
  <c r="BD85" i="35"/>
  <c r="BD85" i="34"/>
  <c r="BD85" i="33"/>
  <c r="BD85" i="31"/>
  <c r="BD85" i="30"/>
  <c r="BD85" i="29"/>
  <c r="BP82" i="10"/>
  <c r="BD82" i="36"/>
  <c r="BD82" i="35"/>
  <c r="BD82" i="34"/>
  <c r="BD82" i="33"/>
  <c r="BD82" i="31"/>
  <c r="BD82" i="30"/>
  <c r="BD82" i="29"/>
  <c r="BM84" i="10"/>
  <c r="BA84" i="36"/>
  <c r="BA84" i="34"/>
  <c r="BA84" i="35"/>
  <c r="BA84" i="33"/>
  <c r="BA84" i="31"/>
  <c r="BA84" i="30"/>
  <c r="BA84" i="29"/>
  <c r="BK79" i="10"/>
  <c r="AY79" i="36"/>
  <c r="AY79" i="35"/>
  <c r="AY79" i="34"/>
  <c r="AY79" i="33"/>
  <c r="AY79" i="29"/>
  <c r="AY79" i="31"/>
  <c r="AY79" i="30"/>
  <c r="BU87" i="10"/>
  <c r="BI87" i="36"/>
  <c r="BI87" i="35"/>
  <c r="BI87" i="34"/>
  <c r="BI87" i="33"/>
  <c r="BI87" i="31"/>
  <c r="BI87" i="30"/>
  <c r="BI87" i="29"/>
  <c r="BR81" i="10"/>
  <c r="BF81" i="36"/>
  <c r="BF81" i="35"/>
  <c r="BF81" i="34"/>
  <c r="BF81" i="33"/>
  <c r="BF81" i="31"/>
  <c r="BF81" i="30"/>
  <c r="BF81" i="29"/>
  <c r="BT87" i="10"/>
  <c r="BH87" i="35"/>
  <c r="BH87" i="36"/>
  <c r="BH87" i="34"/>
  <c r="BH87" i="33"/>
  <c r="BH87" i="31"/>
  <c r="BH87" i="30"/>
  <c r="BH87" i="29"/>
  <c r="BS84" i="10"/>
  <c r="BG84" i="36"/>
  <c r="BG84" i="35"/>
  <c r="BG84" i="34"/>
  <c r="BG84" i="33"/>
  <c r="BG84" i="31"/>
  <c r="BG84" i="30"/>
  <c r="BG84" i="29"/>
  <c r="BQ81" i="10"/>
  <c r="BE81" i="36"/>
  <c r="BE81" i="35"/>
  <c r="BE81" i="34"/>
  <c r="BE81" i="33"/>
  <c r="BE81" i="31"/>
  <c r="BE81" i="30"/>
  <c r="BE81" i="29"/>
  <c r="BR87" i="10"/>
  <c r="BF87" i="36"/>
  <c r="BF87" i="35"/>
  <c r="BF87" i="34"/>
  <c r="BF87" i="33"/>
  <c r="BF87" i="31"/>
  <c r="BF87" i="29"/>
  <c r="BF87" i="30"/>
  <c r="BO83" i="10"/>
  <c r="BC83" i="36"/>
  <c r="BC83" i="35"/>
  <c r="BC83" i="34"/>
  <c r="BC83" i="33"/>
  <c r="BC83" i="31"/>
  <c r="BC83" i="30"/>
  <c r="BC83" i="29"/>
  <c r="BS80" i="10"/>
  <c r="BG80" i="36"/>
  <c r="BG80" i="35"/>
  <c r="BG80" i="34"/>
  <c r="BG80" i="33"/>
  <c r="BG80" i="31"/>
  <c r="BG80" i="30"/>
  <c r="BG80" i="29"/>
  <c r="BN81" i="10"/>
  <c r="BB81" i="36"/>
  <c r="BB81" i="35"/>
  <c r="BB81" i="34"/>
  <c r="BB81" i="33"/>
  <c r="BB81" i="30"/>
  <c r="BB81" i="31"/>
  <c r="BB81" i="29"/>
  <c r="BN79" i="10"/>
  <c r="BB79" i="36"/>
  <c r="BB79" i="35"/>
  <c r="BB79" i="33"/>
  <c r="BB79" i="34"/>
  <c r="BB79" i="31"/>
  <c r="BB79" i="30"/>
  <c r="BB79" i="29"/>
  <c r="BP84" i="10"/>
  <c r="BD84" i="36"/>
  <c r="BD84" i="35"/>
  <c r="BD84" i="34"/>
  <c r="BD84" i="33"/>
  <c r="BD84" i="31"/>
  <c r="BD84" i="30"/>
  <c r="BD84" i="29"/>
  <c r="BO79" i="10"/>
  <c r="BC79" i="36"/>
  <c r="BC79" i="35"/>
  <c r="BC79" i="33"/>
  <c r="BC79" i="34"/>
  <c r="BC79" i="31"/>
  <c r="BC79" i="30"/>
  <c r="BC79" i="29"/>
  <c r="BM90" i="10"/>
  <c r="BA90" i="36"/>
  <c r="BA90" i="35"/>
  <c r="BA90" i="34"/>
  <c r="BA90" i="31"/>
  <c r="BA90" i="30"/>
  <c r="BA90" i="33"/>
  <c r="BA90" i="29"/>
  <c r="BL84" i="10"/>
  <c r="AZ84" i="36"/>
  <c r="AZ84" i="35"/>
  <c r="AZ84" i="34"/>
  <c r="AZ84" i="33"/>
  <c r="AZ84" i="31"/>
  <c r="AZ84" i="30"/>
  <c r="AZ84" i="29"/>
  <c r="BO90" i="10"/>
  <c r="BC90" i="36"/>
  <c r="BC90" i="34"/>
  <c r="BC90" i="35"/>
  <c r="BC90" i="33"/>
  <c r="BC90" i="29"/>
  <c r="BC90" i="30"/>
  <c r="BC90" i="31"/>
  <c r="BU84" i="10"/>
  <c r="BI84" i="36"/>
  <c r="BI84" i="35"/>
  <c r="BI84" i="34"/>
  <c r="BI84" i="33"/>
  <c r="BI84" i="31"/>
  <c r="BI84" i="30"/>
  <c r="BI84" i="29"/>
  <c r="BS79" i="10"/>
  <c r="BG79" i="36"/>
  <c r="BG79" i="35"/>
  <c r="BG79" i="34"/>
  <c r="BG79" i="33"/>
  <c r="BG79" i="31"/>
  <c r="BG79" i="29"/>
  <c r="BG79" i="30"/>
  <c r="BO88" i="10"/>
  <c r="BC88" i="36"/>
  <c r="BC88" i="35"/>
  <c r="BC88" i="34"/>
  <c r="BC88" i="33"/>
  <c r="BC88" i="31"/>
  <c r="BC88" i="30"/>
  <c r="BC88" i="29"/>
  <c r="BN82" i="10"/>
  <c r="BB82" i="36"/>
  <c r="BB82" i="35"/>
  <c r="BB82" i="34"/>
  <c r="BB82" i="33"/>
  <c r="BB82" i="31"/>
  <c r="BB82" i="29"/>
  <c r="BB82" i="30"/>
  <c r="BV78" i="10"/>
  <c r="BJ78" i="36"/>
  <c r="BJ78" i="34"/>
  <c r="BJ78" i="35"/>
  <c r="BJ78" i="33"/>
  <c r="BJ78" i="31"/>
  <c r="BJ78" i="30"/>
  <c r="BJ78" i="29"/>
  <c r="BN88" i="10"/>
  <c r="BB88" i="36"/>
  <c r="BB88" i="35"/>
  <c r="BB88" i="34"/>
  <c r="BB88" i="33"/>
  <c r="BB88" i="31"/>
  <c r="BB88" i="30"/>
  <c r="BB88" i="29"/>
  <c r="BM78" i="10"/>
  <c r="BA78" i="36"/>
  <c r="BA78" i="35"/>
  <c r="BA78" i="34"/>
  <c r="BA78" i="33"/>
  <c r="BA78" i="31"/>
  <c r="BA78" i="29"/>
  <c r="BA78" i="30"/>
  <c r="BL88" i="10"/>
  <c r="AZ88" i="36"/>
  <c r="AZ88" i="35"/>
  <c r="AZ88" i="34"/>
  <c r="AZ88" i="33"/>
  <c r="AZ88" i="31"/>
  <c r="AZ88" i="30"/>
  <c r="AZ88" i="29"/>
  <c r="BQ84" i="10"/>
  <c r="BE84" i="36"/>
  <c r="BE84" i="35"/>
  <c r="BE84" i="34"/>
  <c r="BE84" i="33"/>
  <c r="BE84" i="31"/>
  <c r="BE84" i="30"/>
  <c r="BE84" i="29"/>
  <c r="BP78" i="10"/>
  <c r="BD78" i="36"/>
  <c r="BD78" i="35"/>
  <c r="BD78" i="34"/>
  <c r="BD78" i="33"/>
  <c r="BD78" i="31"/>
  <c r="BD78" i="30"/>
  <c r="BD78" i="29"/>
  <c r="BL80" i="10"/>
  <c r="AZ80" i="36"/>
  <c r="AZ80" i="35"/>
  <c r="AZ80" i="34"/>
  <c r="AZ80" i="33"/>
  <c r="AZ80" i="31"/>
  <c r="AZ80" i="29"/>
  <c r="AZ80" i="30"/>
  <c r="BQ87" i="10"/>
  <c r="BE87" i="36"/>
  <c r="BE87" i="35"/>
  <c r="BE87" i="34"/>
  <c r="BE87" i="33"/>
  <c r="BE87" i="31"/>
  <c r="BE87" i="30"/>
  <c r="BE87" i="29"/>
  <c r="BL89" i="10"/>
  <c r="AZ89" i="36"/>
  <c r="AZ89" i="35"/>
  <c r="AZ89" i="34"/>
  <c r="AZ89" i="33"/>
  <c r="AZ89" i="31"/>
  <c r="AZ89" i="30"/>
  <c r="AZ89" i="29"/>
  <c r="BM89" i="10"/>
  <c r="BA89" i="36"/>
  <c r="BA89" i="35"/>
  <c r="BA89" i="34"/>
  <c r="BA89" i="31"/>
  <c r="BA89" i="33"/>
  <c r="BA89" i="30"/>
  <c r="BA89" i="29"/>
  <c r="BO87" i="10"/>
  <c r="BC87" i="36"/>
  <c r="BC87" i="35"/>
  <c r="BC87" i="34"/>
  <c r="BC87" i="33"/>
  <c r="BC87" i="31"/>
  <c r="BC87" i="30"/>
  <c r="BC87" i="29"/>
  <c r="BO85" i="10"/>
  <c r="BC85" i="36"/>
  <c r="BC85" i="35"/>
  <c r="BC85" i="34"/>
  <c r="BC85" i="33"/>
  <c r="BC85" i="31"/>
  <c r="BC85" i="30"/>
  <c r="BC85" i="29"/>
  <c r="BO80" i="10"/>
  <c r="BC80" i="36"/>
  <c r="BC80" i="35"/>
  <c r="BC80" i="34"/>
  <c r="BC80" i="33"/>
  <c r="BC80" i="31"/>
  <c r="BC80" i="29"/>
  <c r="BC80" i="30"/>
  <c r="BV88" i="10"/>
  <c r="BJ88" i="36"/>
  <c r="BJ88" i="35"/>
  <c r="BJ88" i="34"/>
  <c r="BJ88" i="33"/>
  <c r="BJ88" i="30"/>
  <c r="BJ88" i="31"/>
  <c r="BJ88" i="29"/>
  <c r="BM85" i="10"/>
  <c r="BA85" i="36"/>
  <c r="BA85" i="35"/>
  <c r="BA85" i="34"/>
  <c r="BA85" i="33"/>
  <c r="BA85" i="30"/>
  <c r="BA85" i="31"/>
  <c r="BA85" i="29"/>
  <c r="BM82" i="10"/>
  <c r="BA82" i="36"/>
  <c r="BA82" i="35"/>
  <c r="BA82" i="33"/>
  <c r="BA82" i="31"/>
  <c r="BA82" i="34"/>
  <c r="BA82" i="30"/>
  <c r="BA82" i="29"/>
  <c r="BK85" i="10"/>
  <c r="AY85" i="35"/>
  <c r="AY85" i="36"/>
  <c r="AY85" i="34"/>
  <c r="AY85" i="33"/>
  <c r="AY85" i="31"/>
  <c r="AY85" i="29"/>
  <c r="AY85" i="30"/>
  <c r="BL83" i="10"/>
  <c r="AZ83" i="36"/>
  <c r="AZ83" i="35"/>
  <c r="AZ83" i="33"/>
  <c r="AZ83" i="34"/>
  <c r="AZ83" i="31"/>
  <c r="AZ83" i="30"/>
  <c r="AZ83" i="29"/>
  <c r="BO81" i="10"/>
  <c r="BC81" i="36"/>
  <c r="BC81" i="35"/>
  <c r="BC81" i="34"/>
  <c r="BC81" i="33"/>
  <c r="BC81" i="31"/>
  <c r="BC81" i="30"/>
  <c r="BC81" i="29"/>
  <c r="BS78" i="10"/>
  <c r="BG78" i="36"/>
  <c r="BG78" i="35"/>
  <c r="BG78" i="34"/>
  <c r="BG78" i="33"/>
  <c r="BG78" i="31"/>
  <c r="BG78" i="30"/>
  <c r="BG78" i="29"/>
  <c r="BL79" i="10"/>
  <c r="AZ79" i="36"/>
  <c r="AZ79" i="35"/>
  <c r="AZ79" i="34"/>
  <c r="AZ79" i="33"/>
  <c r="AZ79" i="31"/>
  <c r="AZ79" i="30"/>
  <c r="AZ79" i="29"/>
  <c r="BS88" i="10"/>
  <c r="BG88" i="36"/>
  <c r="BG88" i="35"/>
  <c r="BG88" i="34"/>
  <c r="BG88" i="31"/>
  <c r="BG88" i="30"/>
  <c r="BG88" i="33"/>
  <c r="BG88" i="29"/>
  <c r="BK88" i="10"/>
  <c r="AY88" i="36"/>
  <c r="AY88" i="35"/>
  <c r="AY88" i="34"/>
  <c r="AY88" i="30"/>
  <c r="AY88" i="31"/>
  <c r="AY88" i="33"/>
  <c r="AY88" i="29"/>
  <c r="BR85" i="10"/>
  <c r="BF85" i="36"/>
  <c r="BF85" i="35"/>
  <c r="BF85" i="34"/>
  <c r="BF85" i="33"/>
  <c r="BF85" i="31"/>
  <c r="BF85" i="30"/>
  <c r="BF85" i="29"/>
  <c r="BN90" i="10"/>
  <c r="BB90" i="36"/>
  <c r="BB90" i="35"/>
  <c r="BB90" i="34"/>
  <c r="BB90" i="33"/>
  <c r="BB90" i="31"/>
  <c r="BB90" i="30"/>
  <c r="BB90" i="29"/>
  <c r="BR83" i="10"/>
  <c r="BF83" i="36"/>
  <c r="BF83" i="35"/>
  <c r="BF83" i="34"/>
  <c r="BF83" i="33"/>
  <c r="BF83" i="31"/>
  <c r="BF83" i="29"/>
  <c r="BF83" i="30"/>
  <c r="BK86" i="10"/>
  <c r="AY86" i="36"/>
  <c r="AY86" i="35"/>
  <c r="AY86" i="34"/>
  <c r="AY86" i="33"/>
  <c r="AY86" i="31"/>
  <c r="AY86" i="30"/>
  <c r="AY86" i="29"/>
  <c r="BU90" i="10"/>
  <c r="BI90" i="36"/>
  <c r="BI90" i="35"/>
  <c r="BI90" i="34"/>
  <c r="BI90" i="33"/>
  <c r="BI90" i="31"/>
  <c r="BI90" i="30"/>
  <c r="BI90" i="29"/>
  <c r="BN80" i="10"/>
  <c r="BB80" i="36"/>
  <c r="BB80" i="35"/>
  <c r="BB80" i="34"/>
  <c r="BB80" i="33"/>
  <c r="BB80" i="31"/>
  <c r="BB80" i="29"/>
  <c r="BB80" i="30"/>
  <c r="BP80" i="10"/>
  <c r="BD80" i="36"/>
  <c r="BD80" i="34"/>
  <c r="BD80" i="35"/>
  <c r="BD80" i="33"/>
  <c r="BD80" i="31"/>
  <c r="BD80" i="30"/>
  <c r="BD80" i="29"/>
  <c r="BR89" i="10"/>
  <c r="BF89" i="36"/>
  <c r="BF89" i="35"/>
  <c r="BF89" i="34"/>
  <c r="BF89" i="33"/>
  <c r="BF89" i="31"/>
  <c r="BF89" i="30"/>
  <c r="BF89" i="29"/>
  <c r="BK81" i="10"/>
  <c r="AY81" i="36"/>
  <c r="AY81" i="35"/>
  <c r="AY81" i="34"/>
  <c r="AY81" i="33"/>
  <c r="AY81" i="31"/>
  <c r="AY81" i="29"/>
  <c r="AY81" i="30"/>
  <c r="CB88" i="10"/>
  <c r="BP88" i="36"/>
  <c r="BP88" i="35"/>
  <c r="BP88" i="34"/>
  <c r="BP88" i="33"/>
  <c r="BP88" i="31"/>
  <c r="BP88" i="30"/>
  <c r="BP88" i="29"/>
  <c r="BV82" i="10"/>
  <c r="BJ82" i="36"/>
  <c r="BJ82" i="35"/>
  <c r="BJ82" i="34"/>
  <c r="BJ82" i="33"/>
  <c r="BJ82" i="31"/>
  <c r="BJ82" i="29"/>
  <c r="BJ82" i="30"/>
  <c r="BR79" i="10"/>
  <c r="BF79" i="36"/>
  <c r="BF79" i="35"/>
  <c r="BF79" i="34"/>
  <c r="BF79" i="33"/>
  <c r="BF79" i="31"/>
  <c r="BF79" i="30"/>
  <c r="BF79" i="29"/>
  <c r="BU85" i="10"/>
  <c r="BI85" i="36"/>
  <c r="BI85" i="35"/>
  <c r="BI85" i="34"/>
  <c r="BI85" i="33"/>
  <c r="BI85" i="31"/>
  <c r="BI85" i="30"/>
  <c r="BI85" i="29"/>
  <c r="BU82" i="10"/>
  <c r="BI82" i="36"/>
  <c r="BI82" i="35"/>
  <c r="BI82" i="34"/>
  <c r="BI82" i="33"/>
  <c r="BI82" i="31"/>
  <c r="BI82" i="30"/>
  <c r="BI82" i="29"/>
  <c r="BU78" i="10"/>
  <c r="BI78" i="36"/>
  <c r="BI78" i="35"/>
  <c r="BI78" i="34"/>
  <c r="BI78" i="33"/>
  <c r="BI78" i="30"/>
  <c r="BI78" i="29"/>
  <c r="BI78" i="31"/>
  <c r="BS85" i="10"/>
  <c r="BG85" i="36"/>
  <c r="BG85" i="35"/>
  <c r="BG85" i="34"/>
  <c r="BG85" i="33"/>
  <c r="BG85" i="31"/>
  <c r="BG85" i="30"/>
  <c r="BG85" i="29"/>
  <c r="BV83" i="10"/>
  <c r="BJ83" i="36"/>
  <c r="BJ83" i="35"/>
  <c r="BJ83" i="34"/>
  <c r="BJ83" i="33"/>
  <c r="BJ83" i="30"/>
  <c r="BJ83" i="31"/>
  <c r="BJ83" i="29"/>
  <c r="BT79" i="10"/>
  <c r="BH79" i="36"/>
  <c r="BH79" i="35"/>
  <c r="BH79" i="34"/>
  <c r="BH79" i="31"/>
  <c r="BH79" i="33"/>
  <c r="BH79" i="30"/>
  <c r="BH79" i="29"/>
  <c r="BT89" i="10"/>
  <c r="BH89" i="36"/>
  <c r="BH89" i="35"/>
  <c r="BH89" i="34"/>
  <c r="BH89" i="33"/>
  <c r="BH89" i="31"/>
  <c r="BH89" i="30"/>
  <c r="BH89" i="29"/>
  <c r="BP90" i="10"/>
  <c r="BD90" i="36"/>
  <c r="BD90" i="35"/>
  <c r="BD90" i="34"/>
  <c r="BD90" i="33"/>
  <c r="BD90" i="29"/>
  <c r="BD90" i="30"/>
  <c r="BD90" i="31"/>
  <c r="BT85" i="10"/>
  <c r="BH85" i="36"/>
  <c r="BH85" i="35"/>
  <c r="BH85" i="34"/>
  <c r="BH85" i="33"/>
  <c r="BH85" i="31"/>
  <c r="BH85" i="30"/>
  <c r="BH85" i="29"/>
  <c r="BP86" i="10"/>
  <c r="BD86" i="36"/>
  <c r="BD86" i="35"/>
  <c r="BD86" i="34"/>
  <c r="BD86" i="33"/>
  <c r="BD86" i="31"/>
  <c r="BD86" i="30"/>
  <c r="BD86" i="29"/>
  <c r="BU83" i="10"/>
  <c r="BI83" i="36"/>
  <c r="BI83" i="35"/>
  <c r="BI83" i="34"/>
  <c r="BI83" i="33"/>
  <c r="BI83" i="31"/>
  <c r="BI83" i="30"/>
  <c r="BI83" i="29"/>
  <c r="BP83" i="10"/>
  <c r="BD83" i="36"/>
  <c r="BD83" i="35"/>
  <c r="BD83" i="34"/>
  <c r="BD83" i="33"/>
  <c r="BD83" i="31"/>
  <c r="BD83" i="30"/>
  <c r="BD83" i="29"/>
  <c r="BL86" i="10"/>
  <c r="AZ86" i="36"/>
  <c r="AZ86" i="35"/>
  <c r="AZ86" i="34"/>
  <c r="AZ86" i="33"/>
  <c r="AZ86" i="31"/>
  <c r="AZ86" i="30"/>
  <c r="AZ86" i="29"/>
  <c r="BP87" i="10"/>
  <c r="BD87" i="36"/>
  <c r="BD87" i="35"/>
  <c r="BD87" i="34"/>
  <c r="BD87" i="33"/>
  <c r="BD87" i="31"/>
  <c r="BD87" i="30"/>
  <c r="BD87" i="29"/>
  <c r="BT86" i="10"/>
  <c r="BH86" i="36"/>
  <c r="BH86" i="35"/>
  <c r="BH86" i="34"/>
  <c r="BH86" i="33"/>
  <c r="BH86" i="31"/>
  <c r="BH86" i="30"/>
  <c r="BH86" i="29"/>
  <c r="BT88" i="10"/>
  <c r="BH88" i="36"/>
  <c r="BH88" i="35"/>
  <c r="BH88" i="34"/>
  <c r="BH88" i="33"/>
  <c r="BH88" i="31"/>
  <c r="BH88" i="29"/>
  <c r="BH88" i="30"/>
  <c r="BT68" i="2"/>
  <c r="BT68" i="32"/>
  <c r="BP70" i="2"/>
  <c r="BP70" i="32"/>
  <c r="BM74" i="2"/>
  <c r="BM74" i="32"/>
  <c r="BR69" i="2"/>
  <c r="BF69" i="32"/>
  <c r="BQ70" i="2"/>
  <c r="BE70" i="32"/>
  <c r="AY70" i="32"/>
  <c r="BK70" i="2"/>
  <c r="BU71" i="2"/>
  <c r="BI71" i="32"/>
  <c r="BM70" i="2"/>
  <c r="BA70" i="32"/>
  <c r="BN70" i="2"/>
  <c r="BB70" i="32"/>
  <c r="BW67" i="2"/>
  <c r="BW67" i="32"/>
  <c r="BK67" i="32"/>
  <c r="BN68" i="2"/>
  <c r="BB68" i="32"/>
  <c r="BV72" i="2"/>
  <c r="BJ72" i="32"/>
  <c r="BT72" i="2"/>
  <c r="BH72" i="32"/>
  <c r="BQ68" i="2"/>
  <c r="BE68" i="32"/>
  <c r="CC67" i="2"/>
  <c r="CC67" i="32"/>
  <c r="BQ67" i="32"/>
  <c r="BG70" i="32"/>
  <c r="BS70" i="2"/>
  <c r="BQ73" i="2"/>
  <c r="BE73" i="32"/>
  <c r="BR70" i="2"/>
  <c r="BF70" i="32"/>
  <c r="BO70" i="32"/>
  <c r="CA70" i="2"/>
  <c r="CA70" i="32"/>
  <c r="BL75" i="2"/>
  <c r="AZ75" i="32"/>
  <c r="BQ69" i="2"/>
  <c r="BE69" i="32"/>
  <c r="BR68" i="2"/>
  <c r="BF68" i="32"/>
  <c r="BM71" i="2"/>
  <c r="BA71" i="32"/>
  <c r="BO67" i="2"/>
  <c r="BC67" i="32"/>
  <c r="BL72" i="2"/>
  <c r="AZ72" i="32"/>
  <c r="BT73" i="2"/>
  <c r="BH73" i="32"/>
  <c r="BN72" i="2"/>
  <c r="BB72" i="32"/>
  <c r="BO69" i="2"/>
  <c r="BC69" i="32"/>
  <c r="BM72" i="2"/>
  <c r="BA72" i="32"/>
  <c r="BP72" i="2"/>
  <c r="BD72" i="32"/>
  <c r="CE67" i="2"/>
  <c r="CE67" i="32"/>
  <c r="BS67" i="32"/>
  <c r="BK68" i="2"/>
  <c r="AY68" i="32"/>
  <c r="BR74" i="2"/>
  <c r="BF74" i="32"/>
  <c r="BU69" i="2"/>
  <c r="BI69" i="32"/>
  <c r="BT74" i="2"/>
  <c r="BH74" i="32"/>
  <c r="BB71" i="32"/>
  <c r="BN71" i="2"/>
  <c r="BV69" i="2"/>
  <c r="BJ69" i="32"/>
  <c r="BN69" i="2"/>
  <c r="BB69" i="32"/>
  <c r="BQ72" i="2"/>
  <c r="BE72" i="32"/>
  <c r="BT75" i="2"/>
  <c r="BH75" i="32"/>
  <c r="BP73" i="2"/>
  <c r="BD73" i="32"/>
  <c r="BK66" i="2"/>
  <c r="AY66" i="32"/>
  <c r="BN67" i="2"/>
  <c r="BB67" i="32"/>
  <c r="BU68" i="2"/>
  <c r="BI68" i="32"/>
  <c r="BU72" i="2"/>
  <c r="BI72" i="32"/>
  <c r="BV67" i="2"/>
  <c r="BJ67" i="32"/>
  <c r="BQ75" i="2"/>
  <c r="BE75" i="32"/>
  <c r="BP71" i="2"/>
  <c r="BD71" i="32"/>
  <c r="BP75" i="2"/>
  <c r="BD75" i="32"/>
  <c r="BR73" i="2"/>
  <c r="BF73" i="32"/>
  <c r="BV68" i="2"/>
  <c r="BJ68" i="32"/>
  <c r="CE69" i="2"/>
  <c r="CE69" i="32"/>
  <c r="BS69" i="32"/>
  <c r="BL71" i="2"/>
  <c r="AZ71" i="32"/>
  <c r="BR67" i="2"/>
  <c r="BF67" i="32"/>
  <c r="BM67" i="2"/>
  <c r="BA67" i="32"/>
  <c r="BQ71" i="2"/>
  <c r="BE71" i="32"/>
  <c r="BU70" i="2"/>
  <c r="BI70" i="32"/>
  <c r="BQ74" i="2"/>
  <c r="BQ74" i="32"/>
  <c r="BT71" i="2"/>
  <c r="BH71" i="32"/>
  <c r="BR72" i="2"/>
  <c r="BF72" i="32"/>
  <c r="BL74" i="2"/>
  <c r="AZ74" i="32"/>
  <c r="BU73" i="2"/>
  <c r="BI73" i="32"/>
  <c r="BN74" i="2"/>
  <c r="BB74" i="32"/>
  <c r="BX70" i="2"/>
  <c r="BX70" i="32"/>
  <c r="BL70" i="32"/>
  <c r="BS68" i="2"/>
  <c r="BG68" i="32"/>
  <c r="BP74" i="2"/>
  <c r="BD74" i="32"/>
  <c r="BM69" i="2"/>
  <c r="BA69" i="32"/>
  <c r="BV70" i="2"/>
  <c r="BJ70" i="32"/>
  <c r="BM68" i="2"/>
  <c r="BA68" i="32"/>
  <c r="BU67" i="2"/>
  <c r="BI67" i="32"/>
  <c r="BU75" i="2"/>
  <c r="BI75" i="32"/>
  <c r="BN73" i="2"/>
  <c r="BB73" i="32"/>
  <c r="CA68" i="2"/>
  <c r="CA68" i="32"/>
  <c r="BO68" i="32"/>
  <c r="BM75" i="2"/>
  <c r="BA75" i="32"/>
  <c r="BM73" i="2"/>
  <c r="BA73" i="32"/>
  <c r="BW69" i="2"/>
  <c r="BW69" i="32"/>
  <c r="BK69" i="32"/>
  <c r="BL73" i="2"/>
  <c r="AZ73" i="32"/>
  <c r="BV74" i="2"/>
  <c r="BJ74" i="32"/>
  <c r="BH69" i="32"/>
  <c r="BT69" i="2"/>
  <c r="BV73" i="2"/>
  <c r="BJ73" i="32"/>
  <c r="BW75" i="2"/>
  <c r="BW75" i="32"/>
  <c r="CE74" i="2"/>
  <c r="CE74" i="32"/>
  <c r="BK72" i="2"/>
  <c r="BK72" i="32"/>
  <c r="BW71" i="2"/>
  <c r="BW71" i="32"/>
  <c r="CA73" i="2"/>
  <c r="CA73" i="32"/>
  <c r="CD75" i="2"/>
  <c r="CD75" i="32"/>
  <c r="BY74" i="2"/>
  <c r="BY74" i="32"/>
  <c r="CD71" i="2"/>
  <c r="CD71" i="32"/>
  <c r="CH75" i="2"/>
  <c r="CH75" i="32"/>
  <c r="BW74" i="2"/>
  <c r="BW74" i="32"/>
  <c r="CF67" i="2"/>
  <c r="CF67" i="32"/>
  <c r="CA75" i="2"/>
  <c r="CA75" i="32"/>
  <c r="BX69" i="2"/>
  <c r="BX69" i="32"/>
  <c r="BP68" i="2"/>
  <c r="BP68" i="32"/>
  <c r="CF70" i="2"/>
  <c r="CF70" i="32"/>
  <c r="CA74" i="2"/>
  <c r="CA74" i="32"/>
  <c r="BW73" i="2"/>
  <c r="BW73" i="32"/>
  <c r="BS72" i="2"/>
  <c r="BS72" i="32"/>
  <c r="CE71" i="2"/>
  <c r="CE71" i="32"/>
  <c r="CB69" i="2"/>
  <c r="CB69" i="32"/>
  <c r="CF66" i="2"/>
  <c r="CF66" i="32"/>
  <c r="CE75" i="2"/>
  <c r="CE75" i="32"/>
  <c r="CH71" i="2"/>
  <c r="CH71" i="32"/>
  <c r="CG74" i="2"/>
  <c r="CG74" i="32"/>
  <c r="BX68" i="2"/>
  <c r="BX68" i="32"/>
  <c r="BO72" i="2"/>
  <c r="BO72" i="32"/>
  <c r="CA71" i="2"/>
  <c r="CA71" i="32"/>
  <c r="BZ75" i="2"/>
  <c r="BZ75" i="32"/>
  <c r="CB67" i="2"/>
  <c r="CB67" i="32"/>
  <c r="BX66" i="2"/>
  <c r="BX66" i="32"/>
  <c r="CB66" i="2"/>
  <c r="CB66" i="32"/>
  <c r="CF88" i="10"/>
  <c r="BT88" i="36"/>
  <c r="BT88" i="35"/>
  <c r="BT88" i="34"/>
  <c r="BT88" i="33"/>
  <c r="BT88" i="29"/>
  <c r="BT88" i="30"/>
  <c r="BT88" i="31"/>
  <c r="CF86" i="10"/>
  <c r="BT86" i="36"/>
  <c r="BT86" i="35"/>
  <c r="BT86" i="34"/>
  <c r="BT86" i="33"/>
  <c r="BT86" i="31"/>
  <c r="BT86" i="30"/>
  <c r="BT86" i="29"/>
  <c r="CB87" i="10"/>
  <c r="BP87" i="36"/>
  <c r="BP87" i="35"/>
  <c r="BP87" i="34"/>
  <c r="BP87" i="33"/>
  <c r="BP87" i="31"/>
  <c r="BP87" i="30"/>
  <c r="BP87" i="29"/>
  <c r="BX86" i="10"/>
  <c r="BL86" i="36"/>
  <c r="BL86" i="35"/>
  <c r="BL86" i="34"/>
  <c r="BL86" i="33"/>
  <c r="BL86" i="31"/>
  <c r="BL86" i="30"/>
  <c r="BL86" i="29"/>
  <c r="CB83" i="10"/>
  <c r="BP83" i="36"/>
  <c r="BP83" i="35"/>
  <c r="BP83" i="34"/>
  <c r="BP83" i="33"/>
  <c r="BP83" i="31"/>
  <c r="BP83" i="30"/>
  <c r="BP83" i="29"/>
  <c r="CG83" i="10"/>
  <c r="BU83" i="36"/>
  <c r="BU83" i="35"/>
  <c r="BU83" i="34"/>
  <c r="BU83" i="33"/>
  <c r="BU83" i="31"/>
  <c r="BU83" i="30"/>
  <c r="BU83" i="29"/>
  <c r="CB86" i="10"/>
  <c r="BP86" i="36"/>
  <c r="BP86" i="35"/>
  <c r="BP86" i="34"/>
  <c r="BP86" i="33"/>
  <c r="BP86" i="31"/>
  <c r="BP86" i="30"/>
  <c r="BP86" i="29"/>
  <c r="CF85" i="10"/>
  <c r="BT85" i="36"/>
  <c r="BT85" i="35"/>
  <c r="BT85" i="34"/>
  <c r="BT85" i="33"/>
  <c r="BT85" i="31"/>
  <c r="BT85" i="30"/>
  <c r="BT85" i="29"/>
  <c r="CB90" i="10"/>
  <c r="BP90" i="36"/>
  <c r="BP90" i="35"/>
  <c r="BP90" i="34"/>
  <c r="BP90" i="33"/>
  <c r="BP90" i="31"/>
  <c r="BP90" i="30"/>
  <c r="BP90" i="29"/>
  <c r="CF89" i="10"/>
  <c r="BT89" i="36"/>
  <c r="BT89" i="35"/>
  <c r="BT89" i="34"/>
  <c r="BT89" i="33"/>
  <c r="BT89" i="31"/>
  <c r="BT89" i="30"/>
  <c r="BT89" i="29"/>
  <c r="CF79" i="10"/>
  <c r="BT79" i="36"/>
  <c r="BT79" i="35"/>
  <c r="BT79" i="34"/>
  <c r="BT79" i="33"/>
  <c r="BT79" i="31"/>
  <c r="BT79" i="30"/>
  <c r="BT79" i="29"/>
  <c r="CH83" i="10"/>
  <c r="BV83" i="36"/>
  <c r="BV83" i="35"/>
  <c r="BV83" i="34"/>
  <c r="BV83" i="33"/>
  <c r="BV83" i="31"/>
  <c r="BV83" i="30"/>
  <c r="BV83" i="29"/>
  <c r="CE85" i="10"/>
  <c r="BS85" i="36"/>
  <c r="BS85" i="34"/>
  <c r="BS85" i="35"/>
  <c r="BS85" i="33"/>
  <c r="BS85" i="31"/>
  <c r="BS85" i="30"/>
  <c r="BS85" i="29"/>
  <c r="CG78" i="10"/>
  <c r="BU78" i="36"/>
  <c r="BU78" i="35"/>
  <c r="BU78" i="34"/>
  <c r="BU78" i="30"/>
  <c r="BU78" i="33"/>
  <c r="BU78" i="31"/>
  <c r="BU78" i="29"/>
  <c r="CG82" i="10"/>
  <c r="BU82" i="36"/>
  <c r="BU82" i="35"/>
  <c r="BU82" i="33"/>
  <c r="BU82" i="34"/>
  <c r="BU82" i="31"/>
  <c r="BU82" i="30"/>
  <c r="BU82" i="29"/>
  <c r="CG85" i="10"/>
  <c r="BU85" i="36"/>
  <c r="BU85" i="35"/>
  <c r="BU85" i="34"/>
  <c r="BU85" i="33"/>
  <c r="BU85" i="31"/>
  <c r="BU85" i="30"/>
  <c r="BU85" i="29"/>
  <c r="CD79" i="10"/>
  <c r="BR79" i="36"/>
  <c r="BR79" i="35"/>
  <c r="BR79" i="34"/>
  <c r="BR79" i="33"/>
  <c r="BR79" i="31"/>
  <c r="BR79" i="30"/>
  <c r="BR79" i="29"/>
  <c r="CH82" i="10"/>
  <c r="BV82" i="36"/>
  <c r="BV82" i="35"/>
  <c r="BV82" i="34"/>
  <c r="BV82" i="31"/>
  <c r="BV82" i="30"/>
  <c r="BV82" i="33"/>
  <c r="BV82" i="29"/>
  <c r="CB88" i="36"/>
  <c r="CB88" i="35"/>
  <c r="CB88" i="34"/>
  <c r="CB88" i="33"/>
  <c r="CB88" i="31"/>
  <c r="CB88" i="29"/>
  <c r="CB88" i="30"/>
  <c r="BW81" i="10"/>
  <c r="BK81" i="36"/>
  <c r="BK81" i="35"/>
  <c r="BK81" i="34"/>
  <c r="BK81" i="31"/>
  <c r="BK81" i="30"/>
  <c r="BK81" i="33"/>
  <c r="BK81" i="29"/>
  <c r="CD89" i="10"/>
  <c r="BR89" i="36"/>
  <c r="BR89" i="35"/>
  <c r="BR89" i="34"/>
  <c r="BR89" i="31"/>
  <c r="BR89" i="33"/>
  <c r="BR89" i="30"/>
  <c r="BR89" i="29"/>
  <c r="CB80" i="10"/>
  <c r="BP80" i="36"/>
  <c r="BP80" i="35"/>
  <c r="BP80" i="34"/>
  <c r="BP80" i="33"/>
  <c r="BP80" i="31"/>
  <c r="BP80" i="30"/>
  <c r="BP80" i="29"/>
  <c r="BZ80" i="10"/>
  <c r="BN80" i="36"/>
  <c r="BN80" i="35"/>
  <c r="BN80" i="34"/>
  <c r="BN80" i="33"/>
  <c r="BN80" i="30"/>
  <c r="BN80" i="31"/>
  <c r="BN80" i="29"/>
  <c r="CG90" i="10"/>
  <c r="BU90" i="36"/>
  <c r="BU90" i="35"/>
  <c r="BU90" i="34"/>
  <c r="BU90" i="33"/>
  <c r="BU90" i="31"/>
  <c r="BU90" i="30"/>
  <c r="BU90" i="29"/>
  <c r="BW86" i="10"/>
  <c r="BK86" i="35"/>
  <c r="BK86" i="36"/>
  <c r="BK86" i="34"/>
  <c r="BK86" i="33"/>
  <c r="BK86" i="31"/>
  <c r="BK86" i="29"/>
  <c r="BK86" i="30"/>
  <c r="CD83" i="10"/>
  <c r="BR83" i="36"/>
  <c r="BR83" i="35"/>
  <c r="BR83" i="33"/>
  <c r="BR83" i="34"/>
  <c r="BR83" i="30"/>
  <c r="BR83" i="31"/>
  <c r="BR83" i="29"/>
  <c r="BZ90" i="10"/>
  <c r="BN90" i="36"/>
  <c r="BN90" i="35"/>
  <c r="BN90" i="34"/>
  <c r="BN90" i="31"/>
  <c r="BN90" i="33"/>
  <c r="BN90" i="30"/>
  <c r="BN90" i="29"/>
  <c r="CD85" i="10"/>
  <c r="BR85" i="36"/>
  <c r="BR85" i="35"/>
  <c r="BR85" i="34"/>
  <c r="BR85" i="33"/>
  <c r="BR85" i="31"/>
  <c r="BR85" i="30"/>
  <c r="BR85" i="29"/>
  <c r="BW88" i="10"/>
  <c r="BK88" i="36"/>
  <c r="BK88" i="34"/>
  <c r="BK88" i="35"/>
  <c r="BK88" i="33"/>
  <c r="BK88" i="31"/>
  <c r="BK88" i="30"/>
  <c r="BK88" i="29"/>
  <c r="CE88" i="10"/>
  <c r="BS88" i="36"/>
  <c r="BS88" i="34"/>
  <c r="BS88" i="35"/>
  <c r="BS88" i="33"/>
  <c r="BS88" i="29"/>
  <c r="BS88" i="30"/>
  <c r="BS88" i="31"/>
  <c r="BX79" i="10"/>
  <c r="BL79" i="36"/>
  <c r="BL79" i="35"/>
  <c r="BL79" i="34"/>
  <c r="BL79" i="33"/>
  <c r="BL79" i="31"/>
  <c r="BL79" i="29"/>
  <c r="BL79" i="30"/>
  <c r="CE78" i="10"/>
  <c r="BS78" i="36"/>
  <c r="BS78" i="35"/>
  <c r="BS78" i="34"/>
  <c r="BS78" i="33"/>
  <c r="BS78" i="31"/>
  <c r="BS78" i="29"/>
  <c r="BS78" i="30"/>
  <c r="CA81" i="10"/>
  <c r="BO81" i="35"/>
  <c r="BO81" i="36"/>
  <c r="BO81" i="34"/>
  <c r="BO81" i="33"/>
  <c r="BO81" i="31"/>
  <c r="BO81" i="29"/>
  <c r="BO81" i="30"/>
  <c r="BX83" i="10"/>
  <c r="BL83" i="36"/>
  <c r="BL83" i="35"/>
  <c r="BL83" i="34"/>
  <c r="BL83" i="33"/>
  <c r="BL83" i="31"/>
  <c r="BL83" i="30"/>
  <c r="BL83" i="29"/>
  <c r="BW85" i="10"/>
  <c r="BK85" i="36"/>
  <c r="BK85" i="35"/>
  <c r="BK85" i="34"/>
  <c r="BK85" i="31"/>
  <c r="BK85" i="30"/>
  <c r="BK85" i="33"/>
  <c r="BK85" i="29"/>
  <c r="BY82" i="10"/>
  <c r="BM82" i="36"/>
  <c r="BM82" i="35"/>
  <c r="BM82" i="34"/>
  <c r="BM82" i="33"/>
  <c r="BM82" i="31"/>
  <c r="BM82" i="30"/>
  <c r="BM82" i="29"/>
  <c r="BY85" i="10"/>
  <c r="BM85" i="36"/>
  <c r="BM85" i="35"/>
  <c r="BM85" i="34"/>
  <c r="BM85" i="33"/>
  <c r="BM85" i="31"/>
  <c r="BM85" i="30"/>
  <c r="BM85" i="29"/>
  <c r="CH88" i="10"/>
  <c r="BV88" i="36"/>
  <c r="BV88" i="35"/>
  <c r="BV88" i="34"/>
  <c r="BV88" i="31"/>
  <c r="BV88" i="33"/>
  <c r="BV88" i="30"/>
  <c r="BV88" i="29"/>
  <c r="CA80" i="10"/>
  <c r="BO80" i="36"/>
  <c r="BO80" i="35"/>
  <c r="BO80" i="34"/>
  <c r="BO80" i="33"/>
  <c r="BO80" i="31"/>
  <c r="BO80" i="30"/>
  <c r="BO80" i="29"/>
  <c r="CA85" i="10"/>
  <c r="BO85" i="36"/>
  <c r="BO85" i="35"/>
  <c r="BO85" i="34"/>
  <c r="BO85" i="33"/>
  <c r="BO85" i="31"/>
  <c r="BO85" i="29"/>
  <c r="BO85" i="30"/>
  <c r="CA87" i="10"/>
  <c r="BO87" i="36"/>
  <c r="BO87" i="35"/>
  <c r="BO87" i="34"/>
  <c r="BO87" i="33"/>
  <c r="BO87" i="31"/>
  <c r="BO87" i="29"/>
  <c r="BO87" i="30"/>
  <c r="BY89" i="10"/>
  <c r="BM89" i="36"/>
  <c r="BM89" i="35"/>
  <c r="BM89" i="34"/>
  <c r="BM89" i="33"/>
  <c r="BM89" i="31"/>
  <c r="BM89" i="30"/>
  <c r="BM89" i="29"/>
  <c r="BX89" i="10"/>
  <c r="BL89" i="36"/>
  <c r="BL89" i="35"/>
  <c r="BL89" i="34"/>
  <c r="BL89" i="33"/>
  <c r="BL89" i="31"/>
  <c r="BL89" i="30"/>
  <c r="BL89" i="29"/>
  <c r="CC87" i="10"/>
  <c r="BQ87" i="36"/>
  <c r="BQ87" i="35"/>
  <c r="BQ87" i="34"/>
  <c r="BQ87" i="33"/>
  <c r="BQ87" i="31"/>
  <c r="BQ87" i="30"/>
  <c r="BQ87" i="29"/>
  <c r="BX80" i="10"/>
  <c r="BL80" i="36"/>
  <c r="BL80" i="35"/>
  <c r="BL80" i="34"/>
  <c r="BL80" i="33"/>
  <c r="BL80" i="31"/>
  <c r="BL80" i="30"/>
  <c r="BL80" i="29"/>
  <c r="CB78" i="10"/>
  <c r="BP78" i="36"/>
  <c r="BP78" i="35"/>
  <c r="BP78" i="34"/>
  <c r="BP78" i="33"/>
  <c r="BP78" i="31"/>
  <c r="BP78" i="29"/>
  <c r="BP78" i="30"/>
  <c r="CC84" i="10"/>
  <c r="BQ84" i="36"/>
  <c r="BQ84" i="34"/>
  <c r="BQ84" i="35"/>
  <c r="BQ84" i="33"/>
  <c r="BQ84" i="31"/>
  <c r="BQ84" i="30"/>
  <c r="BQ84" i="29"/>
  <c r="BX88" i="10"/>
  <c r="BL88" i="36"/>
  <c r="BL88" i="35"/>
  <c r="BL88" i="34"/>
  <c r="BL88" i="33"/>
  <c r="BL88" i="31"/>
  <c r="BL88" i="30"/>
  <c r="BL88" i="29"/>
  <c r="BY78" i="10"/>
  <c r="BM78" i="36"/>
  <c r="BM78" i="35"/>
  <c r="BM78" i="34"/>
  <c r="BM78" i="33"/>
  <c r="BM78" i="31"/>
  <c r="BM78" i="30"/>
  <c r="BM78" i="29"/>
  <c r="BZ88" i="10"/>
  <c r="BN88" i="36"/>
  <c r="BN88" i="35"/>
  <c r="BN88" i="34"/>
  <c r="BN88" i="31"/>
  <c r="BN88" i="33"/>
  <c r="BN88" i="30"/>
  <c r="BN88" i="29"/>
  <c r="CH78" i="10"/>
  <c r="BV78" i="36"/>
  <c r="BV78" i="35"/>
  <c r="BV78" i="34"/>
  <c r="BV78" i="33"/>
  <c r="BV78" i="31"/>
  <c r="BV78" i="30"/>
  <c r="BV78" i="29"/>
  <c r="BZ82" i="10"/>
  <c r="BN82" i="36"/>
  <c r="BN82" i="35"/>
  <c r="BN82" i="34"/>
  <c r="BN82" i="33"/>
  <c r="BN82" i="31"/>
  <c r="BN82" i="30"/>
  <c r="BN82" i="29"/>
  <c r="CA88" i="10"/>
  <c r="BO88" i="36"/>
  <c r="BO88" i="35"/>
  <c r="BO88" i="34"/>
  <c r="BO88" i="33"/>
  <c r="BO88" i="31"/>
  <c r="BO88" i="30"/>
  <c r="BO88" i="29"/>
  <c r="CE79" i="10"/>
  <c r="BS79" i="36"/>
  <c r="BS79" i="35"/>
  <c r="BS79" i="34"/>
  <c r="BS79" i="33"/>
  <c r="BS79" i="31"/>
  <c r="BS79" i="30"/>
  <c r="BS79" i="29"/>
  <c r="CG84" i="10"/>
  <c r="BU84" i="36"/>
  <c r="BU84" i="35"/>
  <c r="BU84" i="34"/>
  <c r="BU84" i="33"/>
  <c r="BU84" i="30"/>
  <c r="BU84" i="31"/>
  <c r="BU84" i="29"/>
  <c r="CA90" i="10"/>
  <c r="BO90" i="36"/>
  <c r="BO90" i="35"/>
  <c r="BO90" i="34"/>
  <c r="BO90" i="33"/>
  <c r="BO90" i="31"/>
  <c r="BO90" i="30"/>
  <c r="BO90" i="29"/>
  <c r="BX84" i="10"/>
  <c r="BL84" i="36"/>
  <c r="BL84" i="35"/>
  <c r="BL84" i="34"/>
  <c r="BL84" i="33"/>
  <c r="BL84" i="31"/>
  <c r="BL84" i="30"/>
  <c r="BL84" i="29"/>
  <c r="BY90" i="10"/>
  <c r="BM90" i="36"/>
  <c r="BM90" i="35"/>
  <c r="BM90" i="34"/>
  <c r="BM90" i="33"/>
  <c r="BM90" i="31"/>
  <c r="BM90" i="30"/>
  <c r="BM90" i="29"/>
  <c r="CA79" i="10"/>
  <c r="BO79" i="36"/>
  <c r="BO79" i="35"/>
  <c r="BO79" i="34"/>
  <c r="BO79" i="33"/>
  <c r="BO79" i="31"/>
  <c r="BO79" i="29"/>
  <c r="BO79" i="30"/>
  <c r="CB84" i="10"/>
  <c r="BP84" i="36"/>
  <c r="BP84" i="35"/>
  <c r="BP84" i="34"/>
  <c r="BP84" i="33"/>
  <c r="BP84" i="31"/>
  <c r="BP84" i="30"/>
  <c r="BP84" i="29"/>
  <c r="BZ79" i="10"/>
  <c r="BN79" i="36"/>
  <c r="BN79" i="35"/>
  <c r="BN79" i="34"/>
  <c r="BN79" i="33"/>
  <c r="BN79" i="31"/>
  <c r="BN79" i="29"/>
  <c r="BN79" i="30"/>
  <c r="BZ81" i="10"/>
  <c r="BN81" i="36"/>
  <c r="BN81" i="34"/>
  <c r="BN81" i="35"/>
  <c r="BN81" i="33"/>
  <c r="BN81" i="31"/>
  <c r="BN81" i="30"/>
  <c r="BN81" i="29"/>
  <c r="CE80" i="10"/>
  <c r="BS80" i="36"/>
  <c r="BS80" i="35"/>
  <c r="BS80" i="34"/>
  <c r="BS80" i="33"/>
  <c r="BS80" i="31"/>
  <c r="BS80" i="29"/>
  <c r="BS80" i="30"/>
  <c r="CA83" i="10"/>
  <c r="BO83" i="35"/>
  <c r="BO83" i="36"/>
  <c r="BO83" i="34"/>
  <c r="BO83" i="33"/>
  <c r="BO83" i="31"/>
  <c r="BO83" i="29"/>
  <c r="BO83" i="30"/>
  <c r="CD87" i="10"/>
  <c r="BR87" i="36"/>
  <c r="BR87" i="35"/>
  <c r="BR87" i="34"/>
  <c r="BR87" i="31"/>
  <c r="BR87" i="33"/>
  <c r="BR87" i="30"/>
  <c r="BR87" i="29"/>
  <c r="CC81" i="10"/>
  <c r="BQ81" i="36"/>
  <c r="BQ81" i="35"/>
  <c r="BQ81" i="34"/>
  <c r="BQ81" i="33"/>
  <c r="BQ81" i="31"/>
  <c r="BQ81" i="30"/>
  <c r="BQ81" i="29"/>
  <c r="CE84" i="10"/>
  <c r="BS84" i="35"/>
  <c r="BS84" i="36"/>
  <c r="BS84" i="34"/>
  <c r="BS84" i="33"/>
  <c r="BS84" i="31"/>
  <c r="BS84" i="29"/>
  <c r="BS84" i="30"/>
  <c r="CF87" i="10"/>
  <c r="BT87" i="36"/>
  <c r="BT87" i="35"/>
  <c r="BT87" i="34"/>
  <c r="BT87" i="33"/>
  <c r="BT87" i="31"/>
  <c r="BT87" i="30"/>
  <c r="BT87" i="29"/>
  <c r="CD81" i="10"/>
  <c r="BR81" i="36"/>
  <c r="BR81" i="35"/>
  <c r="BR81" i="34"/>
  <c r="BR81" i="33"/>
  <c r="BR81" i="31"/>
  <c r="BR81" i="30"/>
  <c r="BR81" i="29"/>
  <c r="CG87" i="10"/>
  <c r="BU87" i="36"/>
  <c r="BU87" i="35"/>
  <c r="BU87" i="34"/>
  <c r="BU87" i="33"/>
  <c r="BU87" i="31"/>
  <c r="BU87" i="30"/>
  <c r="BU87" i="29"/>
  <c r="BW79" i="10"/>
  <c r="BK79" i="36"/>
  <c r="BK79" i="35"/>
  <c r="BK79" i="34"/>
  <c r="BK79" i="33"/>
  <c r="BK79" i="31"/>
  <c r="BK79" i="30"/>
  <c r="BK79" i="29"/>
  <c r="BY84" i="10"/>
  <c r="BM84" i="36"/>
  <c r="BM84" i="35"/>
  <c r="BM84" i="34"/>
  <c r="BM84" i="33"/>
  <c r="BM84" i="31"/>
  <c r="BM84" i="30"/>
  <c r="BM84" i="29"/>
  <c r="CB82" i="10"/>
  <c r="BP82" i="36"/>
  <c r="BP82" i="35"/>
  <c r="BP82" i="34"/>
  <c r="BP82" i="33"/>
  <c r="BP82" i="31"/>
  <c r="BP82" i="30"/>
  <c r="BP82" i="29"/>
  <c r="CB85" i="10"/>
  <c r="BP85" i="36"/>
  <c r="BP85" i="35"/>
  <c r="BP85" i="33"/>
  <c r="BP85" i="31"/>
  <c r="BP85" i="34"/>
  <c r="BP85" i="30"/>
  <c r="BP85" i="29"/>
  <c r="CE89" i="10"/>
  <c r="BS89" i="36"/>
  <c r="BS89" i="35"/>
  <c r="BS89" i="34"/>
  <c r="BS89" i="33"/>
  <c r="BS89" i="30"/>
  <c r="BS89" i="31"/>
  <c r="BS89" i="29"/>
  <c r="CC82" i="10"/>
  <c r="BQ82" i="36"/>
  <c r="BQ82" i="35"/>
  <c r="BQ82" i="34"/>
  <c r="BQ82" i="33"/>
  <c r="BQ82" i="31"/>
  <c r="BQ82" i="30"/>
  <c r="BQ82" i="29"/>
  <c r="CH79" i="10"/>
  <c r="BV79" i="36"/>
  <c r="BV79" i="35"/>
  <c r="BV79" i="34"/>
  <c r="BV79" i="33"/>
  <c r="BV79" i="31"/>
  <c r="BV79" i="30"/>
  <c r="BV79" i="29"/>
  <c r="CH81" i="10"/>
  <c r="BV81" i="36"/>
  <c r="BV81" i="35"/>
  <c r="BV81" i="34"/>
  <c r="BV81" i="33"/>
  <c r="BV81" i="31"/>
  <c r="BV81" i="29"/>
  <c r="BV81" i="30"/>
  <c r="CD86" i="10"/>
  <c r="BR86" i="36"/>
  <c r="BR86" i="35"/>
  <c r="BR86" i="34"/>
  <c r="BR86" i="33"/>
  <c r="BR86" i="31"/>
  <c r="BR86" i="30"/>
  <c r="BR86" i="29"/>
  <c r="CG86" i="10"/>
  <c r="BU86" i="36"/>
  <c r="BU86" i="35"/>
  <c r="BU86" i="34"/>
  <c r="BU86" i="33"/>
  <c r="BU86" i="31"/>
  <c r="BU86" i="30"/>
  <c r="BU86" i="29"/>
  <c r="CB89" i="10"/>
  <c r="BP89" i="36"/>
  <c r="BP89" i="35"/>
  <c r="BP89" i="34"/>
  <c r="BP89" i="33"/>
  <c r="BP89" i="29"/>
  <c r="BP89" i="31"/>
  <c r="BP89" i="30"/>
  <c r="CF90" i="10"/>
  <c r="BT90" i="36"/>
  <c r="BT90" i="35"/>
  <c r="BT90" i="34"/>
  <c r="BT90" i="33"/>
  <c r="BT90" i="31"/>
  <c r="BT90" i="30"/>
  <c r="BT90" i="29"/>
  <c r="CA82" i="10"/>
  <c r="BO82" i="36"/>
  <c r="BO82" i="35"/>
  <c r="BO82" i="34"/>
  <c r="BO82" i="31"/>
  <c r="BO82" i="33"/>
  <c r="BO82" i="30"/>
  <c r="BO82" i="29"/>
  <c r="CH90" i="10"/>
  <c r="BV90" i="36"/>
  <c r="BV90" i="35"/>
  <c r="BV90" i="34"/>
  <c r="BV90" i="33"/>
  <c r="BV90" i="31"/>
  <c r="BV90" i="29"/>
  <c r="BV90" i="30"/>
  <c r="BZ84" i="36"/>
  <c r="BZ84" i="35"/>
  <c r="BZ84" i="34"/>
  <c r="BZ84" i="33"/>
  <c r="BZ84" i="31"/>
  <c r="BZ84" i="29"/>
  <c r="BZ84" i="30"/>
  <c r="BY86" i="10"/>
  <c r="BM86" i="36"/>
  <c r="BM86" i="35"/>
  <c r="BM86" i="34"/>
  <c r="BM86" i="33"/>
  <c r="BM86" i="31"/>
  <c r="BM86" i="30"/>
  <c r="BM86" i="29"/>
  <c r="CF80" i="10"/>
  <c r="BT80" i="36"/>
  <c r="BT80" i="35"/>
  <c r="BT80" i="34"/>
  <c r="BT80" i="33"/>
  <c r="BT80" i="31"/>
  <c r="BT80" i="30"/>
  <c r="BT80" i="29"/>
  <c r="BX82" i="10"/>
  <c r="BL82" i="36"/>
  <c r="BL82" i="35"/>
  <c r="BL82" i="33"/>
  <c r="BL82" i="34"/>
  <c r="BL82" i="31"/>
  <c r="BL82" i="30"/>
  <c r="BL82" i="29"/>
  <c r="BW87" i="10"/>
  <c r="BK87" i="36"/>
  <c r="BK87" i="35"/>
  <c r="BK87" i="34"/>
  <c r="BK87" i="33"/>
  <c r="BK87" i="31"/>
  <c r="BK87" i="30"/>
  <c r="BK87" i="29"/>
  <c r="BY88" i="10"/>
  <c r="BM88" i="36"/>
  <c r="BM88" i="35"/>
  <c r="BM88" i="34"/>
  <c r="BM88" i="33"/>
  <c r="BM88" i="31"/>
  <c r="BM88" i="30"/>
  <c r="BM88" i="29"/>
  <c r="BY79" i="10"/>
  <c r="BM79" i="36"/>
  <c r="BM79" i="35"/>
  <c r="BM79" i="34"/>
  <c r="BM79" i="33"/>
  <c r="BM79" i="31"/>
  <c r="BM79" i="29"/>
  <c r="BM79" i="30"/>
  <c r="CC80" i="10"/>
  <c r="BQ80" i="36"/>
  <c r="BQ80" i="35"/>
  <c r="BQ80" i="34"/>
  <c r="BQ80" i="33"/>
  <c r="BQ80" i="31"/>
  <c r="BQ80" i="30"/>
  <c r="BQ80" i="29"/>
  <c r="CG81" i="10"/>
  <c r="BU81" i="36"/>
  <c r="BU81" i="35"/>
  <c r="BU81" i="34"/>
  <c r="BU81" i="33"/>
  <c r="BU81" i="31"/>
  <c r="BU81" i="30"/>
  <c r="BU81" i="29"/>
  <c r="BY83" i="10"/>
  <c r="BM83" i="36"/>
  <c r="BM83" i="35"/>
  <c r="BM83" i="34"/>
  <c r="BM83" i="33"/>
  <c r="BM83" i="31"/>
  <c r="BM83" i="30"/>
  <c r="BM83" i="29"/>
  <c r="CC86" i="10"/>
  <c r="BQ86" i="36"/>
  <c r="BQ86" i="35"/>
  <c r="BQ86" i="34"/>
  <c r="BQ86" i="33"/>
  <c r="BQ86" i="31"/>
  <c r="BQ86" i="30"/>
  <c r="BQ86" i="29"/>
  <c r="CG88" i="10"/>
  <c r="BU88" i="36"/>
  <c r="BU88" i="35"/>
  <c r="BU88" i="34"/>
  <c r="BU88" i="33"/>
  <c r="BU88" i="31"/>
  <c r="BU88" i="30"/>
  <c r="BU88" i="29"/>
  <c r="CG80" i="10"/>
  <c r="BU80" i="36"/>
  <c r="BU80" i="35"/>
  <c r="BU80" i="34"/>
  <c r="BU80" i="33"/>
  <c r="BU80" i="30"/>
  <c r="BU80" i="31"/>
  <c r="BU80" i="29"/>
  <c r="CC83" i="10"/>
  <c r="BQ83" i="36"/>
  <c r="BQ83" i="35"/>
  <c r="BQ83" i="33"/>
  <c r="BQ83" i="34"/>
  <c r="BQ83" i="30"/>
  <c r="BQ83" i="31"/>
  <c r="BQ83" i="29"/>
  <c r="BZ78" i="10"/>
  <c r="BN78" i="36"/>
  <c r="BN78" i="35"/>
  <c r="BN78" i="34"/>
  <c r="BN78" i="33"/>
  <c r="BN78" i="31"/>
  <c r="BN78" i="30"/>
  <c r="BN78" i="29"/>
  <c r="CH80" i="10"/>
  <c r="BV80" i="36"/>
  <c r="BV80" i="35"/>
  <c r="BV80" i="34"/>
  <c r="BV80" i="33"/>
  <c r="BV80" i="30"/>
  <c r="BV80" i="31"/>
  <c r="BV80" i="29"/>
  <c r="BY87" i="10"/>
  <c r="BM87" i="36"/>
  <c r="BM87" i="35"/>
  <c r="BM87" i="34"/>
  <c r="BM87" i="33"/>
  <c r="BM87" i="31"/>
  <c r="BM87" i="30"/>
  <c r="BM87" i="29"/>
  <c r="CE83" i="10"/>
  <c r="BS83" i="36"/>
  <c r="BS83" i="35"/>
  <c r="BS83" i="34"/>
  <c r="BS83" i="33"/>
  <c r="BS83" i="31"/>
  <c r="BS83" i="30"/>
  <c r="BS83" i="29"/>
  <c r="CF81" i="10"/>
  <c r="BT81" i="36"/>
  <c r="BT81" i="35"/>
  <c r="BT81" i="34"/>
  <c r="BT81" i="33"/>
  <c r="BT81" i="31"/>
  <c r="BT81" i="30"/>
  <c r="BT81" i="29"/>
  <c r="CH84" i="10"/>
  <c r="BV84" i="36"/>
  <c r="BV84" i="35"/>
  <c r="BV84" i="34"/>
  <c r="BV84" i="33"/>
  <c r="BV84" i="30"/>
  <c r="BV84" i="31"/>
  <c r="BV84" i="29"/>
  <c r="CA78" i="10"/>
  <c r="BO78" i="36"/>
  <c r="BO78" i="35"/>
  <c r="BO78" i="34"/>
  <c r="BO78" i="33"/>
  <c r="BO78" i="31"/>
  <c r="BO78" i="30"/>
  <c r="BO78" i="29"/>
  <c r="CA84" i="10"/>
  <c r="BO84" i="36"/>
  <c r="BO84" i="35"/>
  <c r="BO84" i="34"/>
  <c r="BO84" i="33"/>
  <c r="BO84" i="31"/>
  <c r="BO84" i="30"/>
  <c r="BO84" i="29"/>
  <c r="CC90" i="10"/>
  <c r="BQ90" i="36"/>
  <c r="BQ90" i="35"/>
  <c r="BQ90" i="34"/>
  <c r="BQ90" i="33"/>
  <c r="BQ90" i="30"/>
  <c r="BQ90" i="31"/>
  <c r="BQ90" i="29"/>
  <c r="CF78" i="10"/>
  <c r="BT78" i="36"/>
  <c r="BT78" i="35"/>
  <c r="BT78" i="34"/>
  <c r="BT78" i="30"/>
  <c r="BT78" i="33"/>
  <c r="BT78" i="31"/>
  <c r="BT78" i="29"/>
  <c r="CA89" i="10"/>
  <c r="BO89" i="36"/>
  <c r="BO89" i="35"/>
  <c r="BO89" i="34"/>
  <c r="BO89" i="33"/>
  <c r="BO89" i="31"/>
  <c r="BO89" i="29"/>
  <c r="BO89" i="30"/>
  <c r="BW90" i="10"/>
  <c r="BK90" i="36"/>
  <c r="BK90" i="35"/>
  <c r="BK90" i="34"/>
  <c r="BK90" i="33"/>
  <c r="BK90" i="31"/>
  <c r="BK90" i="29"/>
  <c r="BK90" i="30"/>
  <c r="CE90" i="10"/>
  <c r="BS90" i="36"/>
  <c r="BS90" i="35"/>
  <c r="BS90" i="34"/>
  <c r="BS90" i="33"/>
  <c r="BS90" i="31"/>
  <c r="BS90" i="30"/>
  <c r="BS90" i="29"/>
  <c r="BY81" i="10"/>
  <c r="BM81" i="36"/>
  <c r="BM81" i="35"/>
  <c r="BM81" i="34"/>
  <c r="BM81" i="33"/>
  <c r="BM81" i="31"/>
  <c r="BM81" i="30"/>
  <c r="BM81" i="29"/>
  <c r="CH85" i="36"/>
  <c r="CH85" i="35"/>
  <c r="CH85" i="34"/>
  <c r="CH85" i="31"/>
  <c r="CH85" i="33"/>
  <c r="CH85" i="30"/>
  <c r="CH85" i="29"/>
  <c r="BX78" i="10"/>
  <c r="BL78" i="36"/>
  <c r="BL78" i="35"/>
  <c r="BL78" i="34"/>
  <c r="BL78" i="33"/>
  <c r="BL78" i="31"/>
  <c r="BL78" i="30"/>
  <c r="BL78" i="29"/>
  <c r="CB79" i="10"/>
  <c r="BP79" i="36"/>
  <c r="BP79" i="34"/>
  <c r="BP79" i="35"/>
  <c r="BP79" i="33"/>
  <c r="BP79" i="31"/>
  <c r="BP79" i="30"/>
  <c r="BP79" i="29"/>
  <c r="CB81" i="10"/>
  <c r="BP81" i="36"/>
  <c r="BP81" i="35"/>
  <c r="BP81" i="34"/>
  <c r="BP81" i="33"/>
  <c r="BP81" i="31"/>
  <c r="BP81" i="30"/>
  <c r="BP81" i="29"/>
  <c r="CF82" i="10"/>
  <c r="BT82" i="36"/>
  <c r="BT82" i="35"/>
  <c r="BT82" i="33"/>
  <c r="BT82" i="34"/>
  <c r="BT82" i="31"/>
  <c r="BT82" i="30"/>
  <c r="BT82" i="29"/>
  <c r="CD84" i="36"/>
  <c r="CD84" i="35"/>
  <c r="CD84" i="34"/>
  <c r="CD84" i="33"/>
  <c r="CD84" i="31"/>
  <c r="CD84" i="30"/>
  <c r="CD84" i="29"/>
  <c r="BW80" i="10"/>
  <c r="BK80" i="36"/>
  <c r="BK80" i="35"/>
  <c r="BK80" i="34"/>
  <c r="BK80" i="33"/>
  <c r="BK80" i="31"/>
  <c r="BK80" i="29"/>
  <c r="BK80" i="30"/>
  <c r="CE82" i="10"/>
  <c r="BS82" i="36"/>
  <c r="BS82" i="35"/>
  <c r="BS82" i="34"/>
  <c r="BS82" i="33"/>
  <c r="BS82" i="31"/>
  <c r="BS82" i="30"/>
  <c r="BS82" i="29"/>
  <c r="CE86" i="10"/>
  <c r="BS86" i="36"/>
  <c r="BS86" i="35"/>
  <c r="BS86" i="34"/>
  <c r="BS86" i="33"/>
  <c r="BS86" i="31"/>
  <c r="BS86" i="30"/>
  <c r="BS86" i="29"/>
  <c r="CD90" i="10"/>
  <c r="BR90" i="36"/>
  <c r="BR90" i="35"/>
  <c r="BR90" i="34"/>
  <c r="BR90" i="33"/>
  <c r="BR90" i="30"/>
  <c r="BR90" i="31"/>
  <c r="BR90" i="29"/>
  <c r="BY80" i="10"/>
  <c r="BM80" i="36"/>
  <c r="BM80" i="35"/>
  <c r="BM80" i="34"/>
  <c r="BM80" i="33"/>
  <c r="BM80" i="31"/>
  <c r="BM80" i="30"/>
  <c r="BM80" i="29"/>
  <c r="BW84" i="10"/>
  <c r="BK84" i="36"/>
  <c r="BK84" i="35"/>
  <c r="BK84" i="34"/>
  <c r="BK84" i="33"/>
  <c r="BK84" i="31"/>
  <c r="BK84" i="29"/>
  <c r="BK84" i="30"/>
  <c r="CF84" i="10"/>
  <c r="BT84" i="36"/>
  <c r="BT84" i="35"/>
  <c r="BT84" i="34"/>
  <c r="BT84" i="33"/>
  <c r="BT84" i="31"/>
  <c r="BT84" i="30"/>
  <c r="BT84" i="29"/>
  <c r="CH86" i="10"/>
  <c r="BV86" i="36"/>
  <c r="BV86" i="35"/>
  <c r="BV86" i="34"/>
  <c r="BV86" i="31"/>
  <c r="BV86" i="30"/>
  <c r="BV86" i="33"/>
  <c r="BV86" i="29"/>
  <c r="BW83" i="10"/>
  <c r="BK83" i="36"/>
  <c r="BK83" i="35"/>
  <c r="BK83" i="34"/>
  <c r="BK83" i="33"/>
  <c r="BK83" i="31"/>
  <c r="BK83" i="30"/>
  <c r="BK83" i="29"/>
  <c r="CH87" i="10"/>
  <c r="BV87" i="36"/>
  <c r="BV87" i="35"/>
  <c r="BV87" i="34"/>
  <c r="BV87" i="33"/>
  <c r="BV87" i="30"/>
  <c r="BV87" i="29"/>
  <c r="BV87" i="31"/>
  <c r="BX81" i="10"/>
  <c r="BL81" i="36"/>
  <c r="BL81" i="35"/>
  <c r="BL81" i="34"/>
  <c r="BL81" i="33"/>
  <c r="BL81" i="31"/>
  <c r="BL81" i="30"/>
  <c r="BL81" i="29"/>
  <c r="BW89" i="10"/>
  <c r="BK89" i="36"/>
  <c r="BK89" i="35"/>
  <c r="BK89" i="34"/>
  <c r="BK89" i="33"/>
  <c r="BK89" i="31"/>
  <c r="BK89" i="30"/>
  <c r="BK89" i="29"/>
  <c r="CD82" i="10"/>
  <c r="BR82" i="36"/>
  <c r="BR82" i="35"/>
  <c r="BR82" i="34"/>
  <c r="BR82" i="33"/>
  <c r="BR82" i="31"/>
  <c r="BR82" i="30"/>
  <c r="BR82" i="29"/>
  <c r="CC85" i="10"/>
  <c r="BQ85" i="36"/>
  <c r="BQ85" i="35"/>
  <c r="BQ85" i="34"/>
  <c r="BQ85" i="33"/>
  <c r="BQ85" i="31"/>
  <c r="BQ85" i="30"/>
  <c r="BQ85" i="29"/>
  <c r="CH89" i="10"/>
  <c r="BV89" i="36"/>
  <c r="BV89" i="35"/>
  <c r="BV89" i="34"/>
  <c r="BV89" i="33"/>
  <c r="BV89" i="31"/>
  <c r="BV89" i="30"/>
  <c r="BV89" i="29"/>
  <c r="CC79" i="10"/>
  <c r="BQ79" i="36"/>
  <c r="BQ79" i="35"/>
  <c r="BQ79" i="34"/>
  <c r="BQ79" i="33"/>
  <c r="BQ79" i="31"/>
  <c r="BQ79" i="30"/>
  <c r="BQ79" i="29"/>
  <c r="BX90" i="10"/>
  <c r="BL90" i="36"/>
  <c r="BL90" i="35"/>
  <c r="BL90" i="34"/>
  <c r="BL90" i="33"/>
  <c r="BL90" i="31"/>
  <c r="BL90" i="29"/>
  <c r="BL90" i="30"/>
  <c r="BZ86" i="10"/>
  <c r="BN86" i="36"/>
  <c r="BN86" i="35"/>
  <c r="BN86" i="34"/>
  <c r="BN86" i="31"/>
  <c r="BN86" i="33"/>
  <c r="BN86" i="30"/>
  <c r="BN86" i="29"/>
  <c r="CA86" i="10"/>
  <c r="BO86" i="36"/>
  <c r="BO86" i="35"/>
  <c r="BO86" i="34"/>
  <c r="BO86" i="31"/>
  <c r="BO86" i="30"/>
  <c r="BO86" i="33"/>
  <c r="BO86" i="29"/>
  <c r="CC88" i="10"/>
  <c r="BQ88" i="36"/>
  <c r="BQ88" i="35"/>
  <c r="BQ88" i="34"/>
  <c r="BQ88" i="33"/>
  <c r="BQ88" i="31"/>
  <c r="BQ88" i="30"/>
  <c r="BQ88" i="29"/>
  <c r="BX85" i="10"/>
  <c r="BL85" i="36"/>
  <c r="BL85" i="35"/>
  <c r="BL85" i="34"/>
  <c r="BL85" i="33"/>
  <c r="BL85" i="31"/>
  <c r="BL85" i="30"/>
  <c r="BL85" i="29"/>
  <c r="CG89" i="10"/>
  <c r="BU89" i="36"/>
  <c r="BU89" i="35"/>
  <c r="BU89" i="34"/>
  <c r="BU89" i="33"/>
  <c r="BU89" i="31"/>
  <c r="BU89" i="30"/>
  <c r="BU89" i="29"/>
  <c r="CC89" i="10"/>
  <c r="BQ89" i="36"/>
  <c r="BQ89" i="35"/>
  <c r="BQ89" i="34"/>
  <c r="BQ89" i="31"/>
  <c r="BQ89" i="33"/>
  <c r="BQ89" i="30"/>
  <c r="BQ89" i="29"/>
  <c r="CE81" i="10"/>
  <c r="BS81" i="36"/>
  <c r="BS81" i="35"/>
  <c r="BS81" i="34"/>
  <c r="BS81" i="33"/>
  <c r="BS81" i="31"/>
  <c r="BS81" i="30"/>
  <c r="BS81" i="29"/>
  <c r="BZ85" i="10"/>
  <c r="BN85" i="36"/>
  <c r="BN85" i="35"/>
  <c r="BN85" i="34"/>
  <c r="BN85" i="33"/>
  <c r="BN85" i="31"/>
  <c r="BN85" i="30"/>
  <c r="BN85" i="29"/>
  <c r="CC78" i="10"/>
  <c r="BQ78" i="36"/>
  <c r="BQ78" i="35"/>
  <c r="BQ78" i="34"/>
  <c r="BQ78" i="33"/>
  <c r="BQ78" i="31"/>
  <c r="BQ78" i="29"/>
  <c r="BQ78" i="30"/>
  <c r="CG79" i="10"/>
  <c r="BU79" i="36"/>
  <c r="BU79" i="35"/>
  <c r="BU79" i="34"/>
  <c r="BU79" i="33"/>
  <c r="BU79" i="31"/>
  <c r="BU79" i="30"/>
  <c r="BU79" i="29"/>
  <c r="CE87" i="10"/>
  <c r="BS87" i="36"/>
  <c r="BS87" i="35"/>
  <c r="BS87" i="34"/>
  <c r="BS87" i="33"/>
  <c r="BS87" i="31"/>
  <c r="BS87" i="30"/>
  <c r="BS87" i="29"/>
  <c r="CD78" i="10"/>
  <c r="BR78" i="36"/>
  <c r="BR78" i="35"/>
  <c r="BR78" i="34"/>
  <c r="BR78" i="33"/>
  <c r="BR78" i="31"/>
  <c r="BR78" i="29"/>
  <c r="BR78" i="30"/>
  <c r="CD80" i="10"/>
  <c r="BR80" i="36"/>
  <c r="BR80" i="35"/>
  <c r="BR80" i="34"/>
  <c r="BR80" i="33"/>
  <c r="BR80" i="31"/>
  <c r="BR80" i="29"/>
  <c r="BR80" i="30"/>
  <c r="BZ83" i="10"/>
  <c r="BN83" i="36"/>
  <c r="BN83" i="35"/>
  <c r="BN83" i="34"/>
  <c r="BN83" i="33"/>
  <c r="BN83" i="31"/>
  <c r="BN83" i="29"/>
  <c r="BN83" i="30"/>
  <c r="CD88" i="10"/>
  <c r="BR88" i="36"/>
  <c r="BR88" i="35"/>
  <c r="BR88" i="34"/>
  <c r="BR88" i="33"/>
  <c r="BR88" i="31"/>
  <c r="BR88" i="29"/>
  <c r="BR88" i="30"/>
  <c r="BW82" i="10"/>
  <c r="BK82" i="36"/>
  <c r="BK82" i="35"/>
  <c r="BK82" i="33"/>
  <c r="BK82" i="34"/>
  <c r="BK82" i="31"/>
  <c r="BK82" i="29"/>
  <c r="BK82" i="30"/>
  <c r="BZ89" i="10"/>
  <c r="BN89" i="36"/>
  <c r="BN89" i="35"/>
  <c r="BN89" i="34"/>
  <c r="BN89" i="33"/>
  <c r="BN89" i="31"/>
  <c r="BN89" i="30"/>
  <c r="BN89" i="29"/>
  <c r="BZ87" i="10"/>
  <c r="BN87" i="36"/>
  <c r="BN87" i="35"/>
  <c r="BN87" i="34"/>
  <c r="BN87" i="33"/>
  <c r="BN87" i="31"/>
  <c r="BN87" i="29"/>
  <c r="BN87" i="30"/>
  <c r="BX87" i="36"/>
  <c r="BX87" i="35"/>
  <c r="BX87" i="34"/>
  <c r="BX87" i="33"/>
  <c r="BX87" i="31"/>
  <c r="BX87" i="30"/>
  <c r="BX87" i="29"/>
  <c r="CF68" i="2"/>
  <c r="CF68" i="32"/>
  <c r="CB70" i="2"/>
  <c r="CB70" i="32"/>
  <c r="BT69" i="32"/>
  <c r="CF69" i="2"/>
  <c r="CF69" i="32"/>
  <c r="BY67" i="2"/>
  <c r="BY67" i="32"/>
  <c r="BM67" i="32"/>
  <c r="CH68" i="2"/>
  <c r="CH68" i="32"/>
  <c r="BV68" i="32"/>
  <c r="CC75" i="2"/>
  <c r="CC75" i="32"/>
  <c r="BQ75" i="32"/>
  <c r="BZ67" i="2"/>
  <c r="BZ67" i="32"/>
  <c r="BN67" i="32"/>
  <c r="CC72" i="2"/>
  <c r="CC72" i="32"/>
  <c r="BQ72" i="32"/>
  <c r="CF74" i="2"/>
  <c r="CF74" i="32"/>
  <c r="BT74" i="32"/>
  <c r="BZ72" i="2"/>
  <c r="BZ72" i="32"/>
  <c r="BN72" i="32"/>
  <c r="BY71" i="2"/>
  <c r="BY71" i="32"/>
  <c r="BM71" i="32"/>
  <c r="BZ68" i="2"/>
  <c r="BZ68" i="32"/>
  <c r="BN68" i="32"/>
  <c r="CG71" i="2"/>
  <c r="CG71" i="32"/>
  <c r="BU71" i="32"/>
  <c r="BY73" i="2"/>
  <c r="BY73" i="32"/>
  <c r="BM73" i="32"/>
  <c r="CG75" i="2"/>
  <c r="CG75" i="32"/>
  <c r="BU75" i="32"/>
  <c r="BY69" i="2"/>
  <c r="BY69" i="32"/>
  <c r="BM69" i="32"/>
  <c r="BZ74" i="2"/>
  <c r="BZ74" i="32"/>
  <c r="BN74" i="32"/>
  <c r="CF71" i="2"/>
  <c r="CF71" i="32"/>
  <c r="BT71" i="32"/>
  <c r="BK70" i="32"/>
  <c r="BW70" i="2"/>
  <c r="BW70" i="32"/>
  <c r="CH70" i="2"/>
  <c r="CH70" i="32"/>
  <c r="BV70" i="32"/>
  <c r="CD67" i="2"/>
  <c r="CD67" i="32"/>
  <c r="BR67" i="32"/>
  <c r="CD73" i="2"/>
  <c r="CD73" i="32"/>
  <c r="BR73" i="32"/>
  <c r="CH67" i="2"/>
  <c r="CH67" i="32"/>
  <c r="BV67" i="32"/>
  <c r="BW66" i="2"/>
  <c r="BW66" i="32"/>
  <c r="BK66" i="32"/>
  <c r="BZ69" i="2"/>
  <c r="BZ69" i="32"/>
  <c r="BN69" i="32"/>
  <c r="CG69" i="2"/>
  <c r="CG69" i="32"/>
  <c r="BU69" i="32"/>
  <c r="CB72" i="2"/>
  <c r="CB72" i="32"/>
  <c r="BP72" i="32"/>
  <c r="CF73" i="2"/>
  <c r="CF73" i="32"/>
  <c r="BT73" i="32"/>
  <c r="CD68" i="2"/>
  <c r="CD68" i="32"/>
  <c r="BR68" i="32"/>
  <c r="CD70" i="2"/>
  <c r="CD70" i="32"/>
  <c r="BR70" i="32"/>
  <c r="CC68" i="2"/>
  <c r="CC68" i="32"/>
  <c r="BQ68" i="32"/>
  <c r="CH74" i="2"/>
  <c r="CH74" i="32"/>
  <c r="BV74" i="32"/>
  <c r="BY75" i="2"/>
  <c r="BY75" i="32"/>
  <c r="BM75" i="32"/>
  <c r="CG67" i="2"/>
  <c r="CG67" i="32"/>
  <c r="BU67" i="32"/>
  <c r="CB74" i="2"/>
  <c r="CB74" i="32"/>
  <c r="BP74" i="32"/>
  <c r="CG73" i="2"/>
  <c r="CG73" i="32"/>
  <c r="BU73" i="32"/>
  <c r="CH73" i="2"/>
  <c r="CH73" i="32"/>
  <c r="BV73" i="32"/>
  <c r="CC74" i="2"/>
  <c r="CC74" i="32"/>
  <c r="CG70" i="2"/>
  <c r="CG70" i="32"/>
  <c r="BU70" i="32"/>
  <c r="BX71" i="2"/>
  <c r="BX71" i="32"/>
  <c r="BL71" i="32"/>
  <c r="CB75" i="2"/>
  <c r="CB75" i="32"/>
  <c r="BP75" i="32"/>
  <c r="CG72" i="2"/>
  <c r="CG72" i="32"/>
  <c r="BU72" i="32"/>
  <c r="CB73" i="2"/>
  <c r="CB73" i="32"/>
  <c r="BP73" i="32"/>
  <c r="CH69" i="2"/>
  <c r="CH69" i="32"/>
  <c r="BV69" i="32"/>
  <c r="CD74" i="2"/>
  <c r="CD74" i="32"/>
  <c r="BR74" i="32"/>
  <c r="BY72" i="2"/>
  <c r="BY72" i="32"/>
  <c r="BM72" i="32"/>
  <c r="BX72" i="2"/>
  <c r="BX72" i="32"/>
  <c r="BL72" i="32"/>
  <c r="CC69" i="2"/>
  <c r="CC69" i="32"/>
  <c r="BQ69" i="32"/>
  <c r="CC73" i="2"/>
  <c r="CC73" i="32"/>
  <c r="BQ73" i="32"/>
  <c r="CF72" i="2"/>
  <c r="CF72" i="32"/>
  <c r="BT72" i="32"/>
  <c r="BZ70" i="2"/>
  <c r="BZ70" i="32"/>
  <c r="BN70" i="32"/>
  <c r="CC70" i="2"/>
  <c r="CC70" i="32"/>
  <c r="BQ70" i="32"/>
  <c r="BZ73" i="2"/>
  <c r="BZ73" i="32"/>
  <c r="BN73" i="32"/>
  <c r="BX73" i="2"/>
  <c r="BX73" i="32"/>
  <c r="BL73" i="32"/>
  <c r="BY68" i="2"/>
  <c r="BY68" i="32"/>
  <c r="BM68" i="32"/>
  <c r="CE68" i="2"/>
  <c r="CE68" i="32"/>
  <c r="BS68" i="32"/>
  <c r="BX74" i="2"/>
  <c r="BX74" i="32"/>
  <c r="BL74" i="32"/>
  <c r="BN71" i="32"/>
  <c r="BZ71" i="2"/>
  <c r="BZ71" i="32"/>
  <c r="BS70" i="32"/>
  <c r="CE70" i="2"/>
  <c r="CE70" i="32"/>
  <c r="CD72" i="2"/>
  <c r="CD72" i="32"/>
  <c r="BR72" i="32"/>
  <c r="CC71" i="2"/>
  <c r="CC71" i="32"/>
  <c r="BQ71" i="32"/>
  <c r="CB71" i="2"/>
  <c r="CB71" i="32"/>
  <c r="BP71" i="32"/>
  <c r="CG68" i="2"/>
  <c r="CG68" i="32"/>
  <c r="BU68" i="32"/>
  <c r="CF75" i="2"/>
  <c r="CF75" i="32"/>
  <c r="BT75" i="32"/>
  <c r="BW68" i="2"/>
  <c r="BW68" i="32"/>
  <c r="BK68" i="32"/>
  <c r="CA69" i="2"/>
  <c r="CA69" i="32"/>
  <c r="BO69" i="32"/>
  <c r="CA67" i="2"/>
  <c r="CA67" i="32"/>
  <c r="BO67" i="32"/>
  <c r="BX75" i="2"/>
  <c r="BX75" i="32"/>
  <c r="BL75" i="32"/>
  <c r="CH72" i="2"/>
  <c r="CH72" i="32"/>
  <c r="BV72" i="32"/>
  <c r="BY70" i="2"/>
  <c r="BY70" i="32"/>
  <c r="BM70" i="32"/>
  <c r="CD69" i="2"/>
  <c r="CD69" i="32"/>
  <c r="BR69" i="32"/>
  <c r="CA72" i="2"/>
  <c r="CA72" i="32"/>
  <c r="BW72" i="2"/>
  <c r="BW72" i="32"/>
  <c r="CE72" i="2"/>
  <c r="CE72" i="32"/>
  <c r="CB68" i="2"/>
  <c r="CB68" i="32"/>
  <c r="CA82" i="36"/>
  <c r="CA82" i="35"/>
  <c r="CA82" i="34"/>
  <c r="CA82" i="33"/>
  <c r="CA82" i="31"/>
  <c r="CA82" i="29"/>
  <c r="CA82" i="30"/>
  <c r="CH81" i="36"/>
  <c r="CH81" i="35"/>
  <c r="CH81" i="34"/>
  <c r="CH81" i="33"/>
  <c r="CH81" i="30"/>
  <c r="CH81" i="31"/>
  <c r="CH81" i="29"/>
  <c r="BW79" i="36"/>
  <c r="BW79" i="35"/>
  <c r="BW79" i="34"/>
  <c r="BW79" i="33"/>
  <c r="BW79" i="31"/>
  <c r="BW79" i="29"/>
  <c r="BW79" i="30"/>
  <c r="CC81" i="36"/>
  <c r="CC81" i="35"/>
  <c r="CC81" i="34"/>
  <c r="CC81" i="33"/>
  <c r="CC81" i="31"/>
  <c r="CC81" i="30"/>
  <c r="CC81" i="29"/>
  <c r="CB84" i="36"/>
  <c r="CB84" i="35"/>
  <c r="CB84" i="34"/>
  <c r="CB84" i="33"/>
  <c r="CB84" i="31"/>
  <c r="CB84" i="30"/>
  <c r="CB84" i="29"/>
  <c r="CE79" i="36"/>
  <c r="CE79" i="35"/>
  <c r="CE79" i="34"/>
  <c r="CE79" i="33"/>
  <c r="CE79" i="31"/>
  <c r="CE79" i="29"/>
  <c r="CE79" i="30"/>
  <c r="BZ88" i="36"/>
  <c r="BZ88" i="35"/>
  <c r="BZ88" i="34"/>
  <c r="BZ88" i="33"/>
  <c r="BZ88" i="31"/>
  <c r="BZ88" i="30"/>
  <c r="BZ88" i="29"/>
  <c r="BX80" i="36"/>
  <c r="BX80" i="35"/>
  <c r="BX80" i="34"/>
  <c r="BX80" i="33"/>
  <c r="BX80" i="31"/>
  <c r="BX80" i="30"/>
  <c r="BX80" i="29"/>
  <c r="CA80" i="36"/>
  <c r="CA80" i="35"/>
  <c r="CA80" i="34"/>
  <c r="CA80" i="33"/>
  <c r="CA80" i="31"/>
  <c r="CA80" i="29"/>
  <c r="CA80" i="30"/>
  <c r="BX83" i="36"/>
  <c r="BX83" i="35"/>
  <c r="BX83" i="34"/>
  <c r="BX83" i="33"/>
  <c r="BX83" i="31"/>
  <c r="BX83" i="30"/>
  <c r="BX83" i="29"/>
  <c r="CE88" i="36"/>
  <c r="CE88" i="35"/>
  <c r="CE88" i="34"/>
  <c r="CE88" i="30"/>
  <c r="CE88" i="33"/>
  <c r="CE88" i="31"/>
  <c r="CE88" i="29"/>
  <c r="CB80" i="36"/>
  <c r="CB80" i="34"/>
  <c r="CB80" i="35"/>
  <c r="CB80" i="33"/>
  <c r="CB80" i="31"/>
  <c r="CB80" i="30"/>
  <c r="CB80" i="29"/>
  <c r="CE90" i="36"/>
  <c r="CE90" i="35"/>
  <c r="CE90" i="34"/>
  <c r="CE90" i="33"/>
  <c r="CE90" i="30"/>
  <c r="CE90" i="31"/>
  <c r="CE90" i="29"/>
  <c r="CA89" i="36"/>
  <c r="CA89" i="35"/>
  <c r="CA89" i="34"/>
  <c r="CA89" i="33"/>
  <c r="CA89" i="31"/>
  <c r="CA89" i="30"/>
  <c r="CA89" i="29"/>
  <c r="CC90" i="36"/>
  <c r="CC90" i="35"/>
  <c r="CC90" i="34"/>
  <c r="CC90" i="33"/>
  <c r="CC90" i="31"/>
  <c r="CC90" i="30"/>
  <c r="CC90" i="29"/>
  <c r="CA78" i="36"/>
  <c r="CA78" i="35"/>
  <c r="CA78" i="34"/>
  <c r="CA78" i="33"/>
  <c r="CA78" i="31"/>
  <c r="CA78" i="29"/>
  <c r="CA78" i="30"/>
  <c r="CF81" i="36"/>
  <c r="CF81" i="35"/>
  <c r="CF81" i="34"/>
  <c r="CF81" i="33"/>
  <c r="CF81" i="31"/>
  <c r="CF81" i="30"/>
  <c r="CF81" i="29"/>
  <c r="BY87" i="36"/>
  <c r="BY87" i="35"/>
  <c r="BY87" i="34"/>
  <c r="BY87" i="33"/>
  <c r="BY87" i="31"/>
  <c r="BY87" i="30"/>
  <c r="BY87" i="29"/>
  <c r="BZ78" i="36"/>
  <c r="BZ78" i="35"/>
  <c r="BZ78" i="34"/>
  <c r="BZ78" i="33"/>
  <c r="BZ78" i="31"/>
  <c r="BZ78" i="30"/>
  <c r="BZ78" i="29"/>
  <c r="CG80" i="36"/>
  <c r="CG80" i="35"/>
  <c r="CG80" i="34"/>
  <c r="CG80" i="33"/>
  <c r="CG80" i="31"/>
  <c r="CG80" i="30"/>
  <c r="CG80" i="29"/>
  <c r="CC86" i="36"/>
  <c r="CC86" i="35"/>
  <c r="CC86" i="34"/>
  <c r="CC86" i="33"/>
  <c r="CC86" i="31"/>
  <c r="CC86" i="30"/>
  <c r="CC86" i="29"/>
  <c r="CG81" i="36"/>
  <c r="CG81" i="35"/>
  <c r="CG81" i="34"/>
  <c r="CG81" i="33"/>
  <c r="CG81" i="30"/>
  <c r="CG81" i="31"/>
  <c r="CG81" i="29"/>
  <c r="BY79" i="36"/>
  <c r="BY79" i="35"/>
  <c r="BY79" i="34"/>
  <c r="BY79" i="33"/>
  <c r="BY79" i="30"/>
  <c r="BY79" i="31"/>
  <c r="BY79" i="29"/>
  <c r="BW87" i="36"/>
  <c r="BW87" i="35"/>
  <c r="BW87" i="34"/>
  <c r="BW87" i="33"/>
  <c r="BW87" i="31"/>
  <c r="BW87" i="30"/>
  <c r="BW87" i="29"/>
  <c r="CF80" i="36"/>
  <c r="CF80" i="35"/>
  <c r="CF80" i="34"/>
  <c r="CF80" i="33"/>
  <c r="CF80" i="31"/>
  <c r="CF80" i="30"/>
  <c r="CF80" i="29"/>
  <c r="CF82" i="36"/>
  <c r="CF82" i="35"/>
  <c r="CF82" i="34"/>
  <c r="CF82" i="33"/>
  <c r="CF82" i="31"/>
  <c r="CF82" i="30"/>
  <c r="CF82" i="29"/>
  <c r="CB81" i="36"/>
  <c r="CB81" i="35"/>
  <c r="CB81" i="34"/>
  <c r="CB81" i="33"/>
  <c r="CB81" i="31"/>
  <c r="CB81" i="30"/>
  <c r="CB81" i="29"/>
  <c r="CB79" i="36"/>
  <c r="CB79" i="35"/>
  <c r="CB79" i="34"/>
  <c r="CB79" i="33"/>
  <c r="CB79" i="31"/>
  <c r="CB79" i="29"/>
  <c r="CB79" i="30"/>
  <c r="BX78" i="36"/>
  <c r="BX78" i="35"/>
  <c r="BX78" i="34"/>
  <c r="BX78" i="33"/>
  <c r="BX78" i="31"/>
  <c r="BX78" i="30"/>
  <c r="BX78" i="29"/>
  <c r="CB89" i="36"/>
  <c r="CB89" i="35"/>
  <c r="CB89" i="34"/>
  <c r="CB89" i="33"/>
  <c r="CB89" i="31"/>
  <c r="CB89" i="30"/>
  <c r="CB89" i="29"/>
  <c r="CE89" i="36"/>
  <c r="CE89" i="35"/>
  <c r="CE89" i="34"/>
  <c r="CE89" i="33"/>
  <c r="CE89" i="31"/>
  <c r="CE89" i="30"/>
  <c r="CE89" i="29"/>
  <c r="CD81" i="36"/>
  <c r="CD81" i="35"/>
  <c r="CD81" i="34"/>
  <c r="CD81" i="33"/>
  <c r="CD81" i="31"/>
  <c r="CD81" i="29"/>
  <c r="CD81" i="30"/>
  <c r="CA83" i="36"/>
  <c r="CA83" i="35"/>
  <c r="CA83" i="34"/>
  <c r="CA83" i="31"/>
  <c r="CA83" i="30"/>
  <c r="CA83" i="29"/>
  <c r="CA83" i="33"/>
  <c r="BY90" i="36"/>
  <c r="BY90" i="35"/>
  <c r="BY90" i="34"/>
  <c r="BY90" i="33"/>
  <c r="BY90" i="31"/>
  <c r="BY90" i="30"/>
  <c r="BY90" i="29"/>
  <c r="CA88" i="36"/>
  <c r="CA88" i="35"/>
  <c r="CA88" i="34"/>
  <c r="CA88" i="33"/>
  <c r="CA88" i="31"/>
  <c r="CA88" i="29"/>
  <c r="CA88" i="30"/>
  <c r="BX88" i="36"/>
  <c r="BX88" i="35"/>
  <c r="BX88" i="34"/>
  <c r="BX88" i="33"/>
  <c r="BX88" i="31"/>
  <c r="BX88" i="30"/>
  <c r="BX88" i="29"/>
  <c r="BX89" i="36"/>
  <c r="BX89" i="35"/>
  <c r="BX89" i="34"/>
  <c r="BX89" i="33"/>
  <c r="BX89" i="31"/>
  <c r="BX89" i="29"/>
  <c r="BX89" i="30"/>
  <c r="CH88" i="36"/>
  <c r="CH88" i="35"/>
  <c r="CH88" i="34"/>
  <c r="CH88" i="33"/>
  <c r="CH88" i="31"/>
  <c r="CH88" i="30"/>
  <c r="CH88" i="29"/>
  <c r="CA81" i="36"/>
  <c r="CA81" i="35"/>
  <c r="CA81" i="34"/>
  <c r="CA81" i="33"/>
  <c r="CA81" i="31"/>
  <c r="CA81" i="30"/>
  <c r="CA81" i="29"/>
  <c r="BW88" i="36"/>
  <c r="BW88" i="35"/>
  <c r="BW88" i="34"/>
  <c r="BW88" i="33"/>
  <c r="BW88" i="30"/>
  <c r="BW88" i="31"/>
  <c r="BW88" i="29"/>
  <c r="BZ80" i="36"/>
  <c r="BZ80" i="35"/>
  <c r="BZ80" i="34"/>
  <c r="BZ80" i="33"/>
  <c r="BZ80" i="31"/>
  <c r="BZ80" i="29"/>
  <c r="BZ80" i="30"/>
  <c r="BY81" i="36"/>
  <c r="BY81" i="35"/>
  <c r="BY81" i="34"/>
  <c r="BY81" i="33"/>
  <c r="BY81" i="31"/>
  <c r="BY81" i="30"/>
  <c r="BY81" i="29"/>
  <c r="BW90" i="36"/>
  <c r="BW90" i="35"/>
  <c r="BW90" i="34"/>
  <c r="BW90" i="33"/>
  <c r="BW90" i="31"/>
  <c r="BW90" i="30"/>
  <c r="BW90" i="29"/>
  <c r="CF78" i="36"/>
  <c r="CF78" i="35"/>
  <c r="CF78" i="34"/>
  <c r="CF78" i="33"/>
  <c r="CF78" i="31"/>
  <c r="CF78" i="30"/>
  <c r="CF78" i="29"/>
  <c r="CA84" i="35"/>
  <c r="CA84" i="36"/>
  <c r="CA84" i="34"/>
  <c r="CA84" i="33"/>
  <c r="CA84" i="31"/>
  <c r="CA84" i="29"/>
  <c r="CA84" i="30"/>
  <c r="CH84" i="36"/>
  <c r="CH84" i="35"/>
  <c r="CH84" i="34"/>
  <c r="CH84" i="33"/>
  <c r="CH84" i="31"/>
  <c r="CH84" i="30"/>
  <c r="CH84" i="29"/>
  <c r="CE83" i="36"/>
  <c r="CE83" i="35"/>
  <c r="CE83" i="34"/>
  <c r="CE83" i="33"/>
  <c r="CE83" i="31"/>
  <c r="CE83" i="29"/>
  <c r="CE83" i="30"/>
  <c r="CH80" i="36"/>
  <c r="CH80" i="35"/>
  <c r="CH80" i="34"/>
  <c r="CH80" i="33"/>
  <c r="CH80" i="31"/>
  <c r="CH80" i="30"/>
  <c r="CH80" i="29"/>
  <c r="CC83" i="36"/>
  <c r="CC83" i="35"/>
  <c r="CC83" i="34"/>
  <c r="CC83" i="33"/>
  <c r="CC83" i="31"/>
  <c r="CC83" i="30"/>
  <c r="CC83" i="29"/>
  <c r="CG88" i="36"/>
  <c r="CG88" i="35"/>
  <c r="CG88" i="34"/>
  <c r="CG88" i="33"/>
  <c r="CG88" i="31"/>
  <c r="CG88" i="30"/>
  <c r="CG88" i="29"/>
  <c r="BY83" i="36"/>
  <c r="BY83" i="35"/>
  <c r="BY83" i="34"/>
  <c r="BY83" i="33"/>
  <c r="BY83" i="31"/>
  <c r="BY83" i="30"/>
  <c r="BY83" i="29"/>
  <c r="CC80" i="36"/>
  <c r="CC80" i="35"/>
  <c r="CC80" i="34"/>
  <c r="CC80" i="33"/>
  <c r="CC80" i="31"/>
  <c r="CC80" i="30"/>
  <c r="CC80" i="29"/>
  <c r="BY88" i="36"/>
  <c r="BY88" i="35"/>
  <c r="BY88" i="34"/>
  <c r="BY88" i="33"/>
  <c r="BY88" i="31"/>
  <c r="BY88" i="30"/>
  <c r="BY88" i="29"/>
  <c r="BX82" i="36"/>
  <c r="BX82" i="35"/>
  <c r="BX82" i="34"/>
  <c r="BX82" i="33"/>
  <c r="BX82" i="31"/>
  <c r="BX82" i="30"/>
  <c r="BX82" i="29"/>
  <c r="BY86" i="36"/>
  <c r="BY86" i="35"/>
  <c r="BY86" i="34"/>
  <c r="BY86" i="33"/>
  <c r="BY86" i="31"/>
  <c r="BY86" i="30"/>
  <c r="BY86" i="29"/>
  <c r="BZ87" i="36"/>
  <c r="BZ87" i="35"/>
  <c r="BZ87" i="34"/>
  <c r="BZ87" i="31"/>
  <c r="BZ87" i="30"/>
  <c r="BZ87" i="33"/>
  <c r="BZ87" i="29"/>
  <c r="BZ89" i="36"/>
  <c r="BZ89" i="35"/>
  <c r="BZ89" i="34"/>
  <c r="BZ89" i="33"/>
  <c r="BZ89" i="31"/>
  <c r="BZ89" i="29"/>
  <c r="BZ89" i="30"/>
  <c r="BW82" i="36"/>
  <c r="BW82" i="35"/>
  <c r="BW82" i="34"/>
  <c r="BW82" i="33"/>
  <c r="BW82" i="31"/>
  <c r="BW82" i="30"/>
  <c r="BW82" i="29"/>
  <c r="CD88" i="36"/>
  <c r="CD88" i="35"/>
  <c r="CD88" i="34"/>
  <c r="CD88" i="31"/>
  <c r="CD88" i="33"/>
  <c r="CD88" i="30"/>
  <c r="CD88" i="29"/>
  <c r="BZ83" i="36"/>
  <c r="BZ83" i="35"/>
  <c r="BZ83" i="34"/>
  <c r="BZ83" i="31"/>
  <c r="BZ83" i="30"/>
  <c r="BZ83" i="33"/>
  <c r="BZ83" i="29"/>
  <c r="CD80" i="36"/>
  <c r="CD80" i="35"/>
  <c r="CD80" i="34"/>
  <c r="CD80" i="33"/>
  <c r="CD80" i="31"/>
  <c r="CD80" i="30"/>
  <c r="CD80" i="29"/>
  <c r="CD78" i="36"/>
  <c r="CD78" i="35"/>
  <c r="CD78" i="33"/>
  <c r="CD78" i="34"/>
  <c r="CD78" i="31"/>
  <c r="CD78" i="30"/>
  <c r="CD78" i="29"/>
  <c r="CE87" i="36"/>
  <c r="CE87" i="35"/>
  <c r="CE87" i="34"/>
  <c r="CE87" i="33"/>
  <c r="CE87" i="29"/>
  <c r="CE87" i="31"/>
  <c r="CE87" i="30"/>
  <c r="CG79" i="36"/>
  <c r="CG79" i="35"/>
  <c r="CG79" i="34"/>
  <c r="CG79" i="33"/>
  <c r="CG79" i="31"/>
  <c r="CG79" i="30"/>
  <c r="CG79" i="29"/>
  <c r="CC78" i="36"/>
  <c r="CC78" i="35"/>
  <c r="CC78" i="34"/>
  <c r="CC78" i="33"/>
  <c r="CC78" i="31"/>
  <c r="CC78" i="30"/>
  <c r="CC78" i="29"/>
  <c r="BZ85" i="36"/>
  <c r="BZ85" i="35"/>
  <c r="BZ85" i="34"/>
  <c r="BZ85" i="31"/>
  <c r="BZ85" i="33"/>
  <c r="BZ85" i="30"/>
  <c r="BZ85" i="29"/>
  <c r="CE81" i="35"/>
  <c r="CE81" i="36"/>
  <c r="CE81" i="34"/>
  <c r="CE81" i="33"/>
  <c r="CE81" i="31"/>
  <c r="CE81" i="29"/>
  <c r="CE81" i="30"/>
  <c r="CC89" i="36"/>
  <c r="CC89" i="35"/>
  <c r="CC89" i="34"/>
  <c r="CC89" i="33"/>
  <c r="CC89" i="31"/>
  <c r="CC89" i="30"/>
  <c r="CC89" i="29"/>
  <c r="CG89" i="36"/>
  <c r="CG89" i="35"/>
  <c r="CG89" i="34"/>
  <c r="CG89" i="31"/>
  <c r="CG89" i="33"/>
  <c r="CG89" i="30"/>
  <c r="CG89" i="29"/>
  <c r="BX85" i="36"/>
  <c r="BX85" i="35"/>
  <c r="BX85" i="34"/>
  <c r="BX85" i="33"/>
  <c r="BX85" i="31"/>
  <c r="BX85" i="30"/>
  <c r="BX85" i="29"/>
  <c r="CC88" i="36"/>
  <c r="CC88" i="35"/>
  <c r="CC88" i="34"/>
  <c r="CC88" i="33"/>
  <c r="CC88" i="31"/>
  <c r="CC88" i="30"/>
  <c r="CC88" i="29"/>
  <c r="CA86" i="36"/>
  <c r="CA86" i="35"/>
  <c r="CA86" i="34"/>
  <c r="CA86" i="33"/>
  <c r="CA86" i="31"/>
  <c r="CA86" i="29"/>
  <c r="CA86" i="30"/>
  <c r="BZ86" i="36"/>
  <c r="BZ86" i="35"/>
  <c r="BZ86" i="34"/>
  <c r="BZ86" i="33"/>
  <c r="BZ86" i="29"/>
  <c r="BZ86" i="31"/>
  <c r="BZ86" i="30"/>
  <c r="BX90" i="36"/>
  <c r="BX90" i="35"/>
  <c r="BX90" i="34"/>
  <c r="BX90" i="33"/>
  <c r="BX90" i="31"/>
  <c r="BX90" i="29"/>
  <c r="BX90" i="30"/>
  <c r="CC79" i="36"/>
  <c r="CC79" i="35"/>
  <c r="CC79" i="34"/>
  <c r="CC79" i="33"/>
  <c r="CC79" i="31"/>
  <c r="CC79" i="29"/>
  <c r="CC79" i="30"/>
  <c r="CH89" i="36"/>
  <c r="CH89" i="35"/>
  <c r="CH89" i="34"/>
  <c r="CH89" i="31"/>
  <c r="CH89" i="33"/>
  <c r="CH89" i="30"/>
  <c r="CH89" i="29"/>
  <c r="CC85" i="36"/>
  <c r="CC85" i="35"/>
  <c r="CC85" i="34"/>
  <c r="CC85" i="33"/>
  <c r="CC85" i="31"/>
  <c r="CC85" i="30"/>
  <c r="CC85" i="29"/>
  <c r="CD82" i="36"/>
  <c r="CD82" i="35"/>
  <c r="CD82" i="34"/>
  <c r="CD82" i="33"/>
  <c r="CD82" i="30"/>
  <c r="CD82" i="31"/>
  <c r="CD82" i="29"/>
  <c r="BW89" i="36"/>
  <c r="BW89" i="35"/>
  <c r="BW89" i="34"/>
  <c r="BW89" i="33"/>
  <c r="BW89" i="31"/>
  <c r="BW89" i="30"/>
  <c r="BW89" i="29"/>
  <c r="BX81" i="36"/>
  <c r="BX81" i="35"/>
  <c r="BX81" i="34"/>
  <c r="BX81" i="33"/>
  <c r="BX81" i="31"/>
  <c r="BX81" i="30"/>
  <c r="BX81" i="29"/>
  <c r="CH87" i="36"/>
  <c r="CH87" i="35"/>
  <c r="CH87" i="34"/>
  <c r="CH87" i="31"/>
  <c r="CH87" i="33"/>
  <c r="CH87" i="30"/>
  <c r="CH87" i="29"/>
  <c r="BW83" i="35"/>
  <c r="BW83" i="36"/>
  <c r="BW83" i="34"/>
  <c r="BW83" i="33"/>
  <c r="BW83" i="31"/>
  <c r="BW83" i="30"/>
  <c r="BW83" i="29"/>
  <c r="CH86" i="36"/>
  <c r="CH86" i="35"/>
  <c r="CH86" i="34"/>
  <c r="CH86" i="33"/>
  <c r="CH86" i="31"/>
  <c r="CH86" i="29"/>
  <c r="CH86" i="30"/>
  <c r="CF84" i="36"/>
  <c r="CF84" i="35"/>
  <c r="CF84" i="34"/>
  <c r="CF84" i="33"/>
  <c r="CF84" i="31"/>
  <c r="CF84" i="30"/>
  <c r="CF84" i="29"/>
  <c r="BW84" i="36"/>
  <c r="BW84" i="35"/>
  <c r="BW84" i="34"/>
  <c r="BW84" i="33"/>
  <c r="BW84" i="31"/>
  <c r="BW84" i="30"/>
  <c r="BW84" i="29"/>
  <c r="BY80" i="36"/>
  <c r="BY80" i="35"/>
  <c r="BY80" i="34"/>
  <c r="BY80" i="33"/>
  <c r="BY80" i="31"/>
  <c r="BY80" i="30"/>
  <c r="BY80" i="29"/>
  <c r="CD90" i="36"/>
  <c r="CD90" i="35"/>
  <c r="CD90" i="34"/>
  <c r="CD90" i="33"/>
  <c r="CD90" i="31"/>
  <c r="CD90" i="30"/>
  <c r="CD90" i="29"/>
  <c r="CE86" i="36"/>
  <c r="CE86" i="35"/>
  <c r="CE86" i="34"/>
  <c r="CE86" i="33"/>
  <c r="CE86" i="31"/>
  <c r="CE86" i="30"/>
  <c r="CE86" i="29"/>
  <c r="CE82" i="36"/>
  <c r="CE82" i="35"/>
  <c r="CE82" i="34"/>
  <c r="CE82" i="33"/>
  <c r="CE82" i="31"/>
  <c r="CE82" i="30"/>
  <c r="CE82" i="29"/>
  <c r="BW80" i="36"/>
  <c r="BW80" i="35"/>
  <c r="BW80" i="34"/>
  <c r="BW80" i="33"/>
  <c r="BW80" i="31"/>
  <c r="BW80" i="30"/>
  <c r="BW80" i="29"/>
  <c r="CF90" i="36"/>
  <c r="CF90" i="35"/>
  <c r="CF90" i="34"/>
  <c r="CF90" i="33"/>
  <c r="CF90" i="31"/>
  <c r="CF90" i="30"/>
  <c r="CF90" i="29"/>
  <c r="CB85" i="36"/>
  <c r="CB85" i="35"/>
  <c r="CB85" i="34"/>
  <c r="CB85" i="33"/>
  <c r="CB85" i="30"/>
  <c r="CB85" i="31"/>
  <c r="CB85" i="29"/>
  <c r="BZ81" i="36"/>
  <c r="BZ81" i="35"/>
  <c r="BZ81" i="34"/>
  <c r="BZ81" i="33"/>
  <c r="BZ81" i="30"/>
  <c r="BZ81" i="31"/>
  <c r="BZ81" i="29"/>
  <c r="BY78" i="36"/>
  <c r="BY78" i="35"/>
  <c r="BY78" i="34"/>
  <c r="BY78" i="33"/>
  <c r="BY78" i="31"/>
  <c r="BY78" i="30"/>
  <c r="BY78" i="29"/>
  <c r="BY85" i="36"/>
  <c r="BY85" i="35"/>
  <c r="BY85" i="34"/>
  <c r="BY85" i="33"/>
  <c r="BY85" i="31"/>
  <c r="BY85" i="30"/>
  <c r="BY85" i="29"/>
  <c r="BW86" i="36"/>
  <c r="BW86" i="35"/>
  <c r="BW86" i="34"/>
  <c r="BW86" i="31"/>
  <c r="BW86" i="33"/>
  <c r="BW86" i="30"/>
  <c r="BW86" i="29"/>
  <c r="BY84" i="36"/>
  <c r="BY84" i="35"/>
  <c r="BY84" i="34"/>
  <c r="BY84" i="33"/>
  <c r="BY84" i="31"/>
  <c r="BY84" i="30"/>
  <c r="BY84" i="29"/>
  <c r="BX84" i="36"/>
  <c r="BX84" i="35"/>
  <c r="BX84" i="34"/>
  <c r="BX84" i="33"/>
  <c r="BX84" i="31"/>
  <c r="BX84" i="30"/>
  <c r="BX84" i="29"/>
  <c r="BY89" i="36"/>
  <c r="BY89" i="35"/>
  <c r="BY89" i="34"/>
  <c r="BY89" i="33"/>
  <c r="BY89" i="31"/>
  <c r="BY89" i="30"/>
  <c r="BY89" i="29"/>
  <c r="CD83" i="36"/>
  <c r="CD83" i="35"/>
  <c r="CD83" i="34"/>
  <c r="CD83" i="33"/>
  <c r="CD83" i="31"/>
  <c r="CD83" i="30"/>
  <c r="CD83" i="29"/>
  <c r="CH90" i="36"/>
  <c r="CH90" i="35"/>
  <c r="CH90" i="34"/>
  <c r="CH90" i="33"/>
  <c r="CH90" i="31"/>
  <c r="CH90" i="29"/>
  <c r="CH90" i="30"/>
  <c r="CD86" i="36"/>
  <c r="CD86" i="35"/>
  <c r="CD86" i="34"/>
  <c r="CD86" i="31"/>
  <c r="CD86" i="33"/>
  <c r="CD86" i="30"/>
  <c r="CD86" i="29"/>
  <c r="CC82" i="36"/>
  <c r="CC82" i="35"/>
  <c r="CC82" i="34"/>
  <c r="CC82" i="33"/>
  <c r="CC82" i="31"/>
  <c r="CC82" i="30"/>
  <c r="CC82" i="29"/>
  <c r="CG87" i="36"/>
  <c r="CG87" i="35"/>
  <c r="CG87" i="34"/>
  <c r="CG87" i="33"/>
  <c r="CG87" i="31"/>
  <c r="CG87" i="30"/>
  <c r="CG87" i="29"/>
  <c r="CE84" i="36"/>
  <c r="CE84" i="35"/>
  <c r="CE84" i="34"/>
  <c r="CE84" i="31"/>
  <c r="CE84" i="30"/>
  <c r="CE84" i="33"/>
  <c r="CE84" i="29"/>
  <c r="CE80" i="36"/>
  <c r="CE80" i="35"/>
  <c r="CE80" i="34"/>
  <c r="CE80" i="31"/>
  <c r="CE80" i="30"/>
  <c r="CE80" i="29"/>
  <c r="CE80" i="33"/>
  <c r="CA79" i="36"/>
  <c r="CA79" i="35"/>
  <c r="CA79" i="34"/>
  <c r="CA79" i="33"/>
  <c r="CA79" i="31"/>
  <c r="CA79" i="30"/>
  <c r="CA79" i="29"/>
  <c r="CG84" i="36"/>
  <c r="CG84" i="35"/>
  <c r="CG84" i="34"/>
  <c r="CG84" i="33"/>
  <c r="CG84" i="31"/>
  <c r="CG84" i="30"/>
  <c r="CG84" i="29"/>
  <c r="CH78" i="36"/>
  <c r="CH78" i="35"/>
  <c r="CH78" i="34"/>
  <c r="CH78" i="33"/>
  <c r="CH78" i="31"/>
  <c r="CH78" i="29"/>
  <c r="CH78" i="30"/>
  <c r="CB78" i="36"/>
  <c r="CB78" i="35"/>
  <c r="CB78" i="34"/>
  <c r="CB78" i="33"/>
  <c r="CB78" i="31"/>
  <c r="CB78" i="29"/>
  <c r="CB78" i="30"/>
  <c r="CA87" i="36"/>
  <c r="CA87" i="35"/>
  <c r="CA87" i="34"/>
  <c r="CA87" i="31"/>
  <c r="CA87" i="30"/>
  <c r="CA87" i="33"/>
  <c r="CA87" i="29"/>
  <c r="BY82" i="36"/>
  <c r="BY82" i="35"/>
  <c r="BY82" i="34"/>
  <c r="BY82" i="33"/>
  <c r="BY82" i="31"/>
  <c r="BY82" i="30"/>
  <c r="BY82" i="29"/>
  <c r="BX79" i="36"/>
  <c r="BX79" i="35"/>
  <c r="BX79" i="34"/>
  <c r="BX79" i="33"/>
  <c r="BX79" i="30"/>
  <c r="BX79" i="29"/>
  <c r="BX79" i="31"/>
  <c r="BZ90" i="36"/>
  <c r="BZ90" i="35"/>
  <c r="BZ90" i="34"/>
  <c r="BZ90" i="33"/>
  <c r="BZ90" i="31"/>
  <c r="BZ90" i="30"/>
  <c r="BZ90" i="29"/>
  <c r="CD89" i="36"/>
  <c r="CD89" i="35"/>
  <c r="CD89" i="34"/>
  <c r="CD89" i="33"/>
  <c r="CD89" i="31"/>
  <c r="CD89" i="30"/>
  <c r="CD89" i="29"/>
  <c r="CG86" i="36"/>
  <c r="CG86" i="35"/>
  <c r="CG86" i="34"/>
  <c r="CG86" i="33"/>
  <c r="CG86" i="31"/>
  <c r="CG86" i="30"/>
  <c r="CG86" i="29"/>
  <c r="CH79" i="36"/>
  <c r="CH79" i="35"/>
  <c r="CH79" i="33"/>
  <c r="CH79" i="34"/>
  <c r="CH79" i="30"/>
  <c r="CH79" i="31"/>
  <c r="CH79" i="29"/>
  <c r="CB82" i="36"/>
  <c r="CB82" i="35"/>
  <c r="CB82" i="34"/>
  <c r="CB82" i="33"/>
  <c r="CB82" i="31"/>
  <c r="CB82" i="30"/>
  <c r="CB82" i="29"/>
  <c r="CF87" i="36"/>
  <c r="CF87" i="35"/>
  <c r="CF87" i="34"/>
  <c r="CF87" i="33"/>
  <c r="CF87" i="31"/>
  <c r="CF87" i="30"/>
  <c r="CF87" i="29"/>
  <c r="CD87" i="36"/>
  <c r="CD87" i="35"/>
  <c r="CD87" i="34"/>
  <c r="CD87" i="33"/>
  <c r="CD87" i="31"/>
  <c r="CD87" i="30"/>
  <c r="CD87" i="29"/>
  <c r="BZ79" i="36"/>
  <c r="BZ79" i="35"/>
  <c r="BZ79" i="34"/>
  <c r="BZ79" i="33"/>
  <c r="BZ79" i="30"/>
  <c r="BZ79" i="31"/>
  <c r="BZ79" i="29"/>
  <c r="CA90" i="36"/>
  <c r="CA90" i="35"/>
  <c r="CA90" i="34"/>
  <c r="CA90" i="33"/>
  <c r="CA90" i="31"/>
  <c r="CA90" i="30"/>
  <c r="CA90" i="29"/>
  <c r="BZ82" i="36"/>
  <c r="BZ82" i="35"/>
  <c r="BZ82" i="34"/>
  <c r="BZ82" i="33"/>
  <c r="BZ82" i="31"/>
  <c r="BZ82" i="29"/>
  <c r="BZ82" i="30"/>
  <c r="CC84" i="36"/>
  <c r="CC84" i="35"/>
  <c r="CC84" i="34"/>
  <c r="CC84" i="33"/>
  <c r="CC84" i="31"/>
  <c r="CC84" i="30"/>
  <c r="CC84" i="29"/>
  <c r="CC87" i="36"/>
  <c r="CC87" i="35"/>
  <c r="CC87" i="34"/>
  <c r="CC87" i="33"/>
  <c r="CC87" i="31"/>
  <c r="CC87" i="30"/>
  <c r="CC87" i="29"/>
  <c r="CA85" i="36"/>
  <c r="CA85" i="35"/>
  <c r="CA85" i="34"/>
  <c r="CA85" i="33"/>
  <c r="CA85" i="31"/>
  <c r="CA85" i="30"/>
  <c r="CA85" i="29"/>
  <c r="BW85" i="36"/>
  <c r="BW85" i="35"/>
  <c r="BW85" i="33"/>
  <c r="BW85" i="34"/>
  <c r="BW85" i="31"/>
  <c r="BW85" i="29"/>
  <c r="BW85" i="30"/>
  <c r="CE78" i="36"/>
  <c r="CE78" i="35"/>
  <c r="CE78" i="34"/>
  <c r="CE78" i="33"/>
  <c r="CE78" i="31"/>
  <c r="CE78" i="30"/>
  <c r="CE78" i="29"/>
  <c r="CD85" i="36"/>
  <c r="CD85" i="35"/>
  <c r="CD85" i="34"/>
  <c r="CD85" i="33"/>
  <c r="CD85" i="31"/>
  <c r="CD85" i="29"/>
  <c r="CD85" i="30"/>
  <c r="CG90" i="36"/>
  <c r="CG90" i="35"/>
  <c r="CG90" i="34"/>
  <c r="CG90" i="33"/>
  <c r="CG90" i="31"/>
  <c r="CG90" i="29"/>
  <c r="CG90" i="30"/>
  <c r="BW81" i="36"/>
  <c r="BW81" i="35"/>
  <c r="BW81" i="34"/>
  <c r="BW81" i="33"/>
  <c r="BW81" i="31"/>
  <c r="BW81" i="29"/>
  <c r="BW81" i="30"/>
  <c r="CH82" i="36"/>
  <c r="CH82" i="35"/>
  <c r="CH82" i="34"/>
  <c r="CH82" i="33"/>
  <c r="CH82" i="31"/>
  <c r="CH82" i="29"/>
  <c r="CH82" i="30"/>
  <c r="CD79" i="36"/>
  <c r="CD79" i="35"/>
  <c r="CD79" i="34"/>
  <c r="CD79" i="33"/>
  <c r="CD79" i="31"/>
  <c r="CD79" i="29"/>
  <c r="CD79" i="30"/>
  <c r="CG85" i="36"/>
  <c r="CG85" i="35"/>
  <c r="CG85" i="34"/>
  <c r="CG85" i="33"/>
  <c r="CG85" i="31"/>
  <c r="CG85" i="30"/>
  <c r="CG85" i="29"/>
  <c r="CG82" i="36"/>
  <c r="CG82" i="35"/>
  <c r="CG82" i="34"/>
  <c r="CG82" i="33"/>
  <c r="CG82" i="31"/>
  <c r="CG82" i="30"/>
  <c r="CG82" i="29"/>
  <c r="CG78" i="36"/>
  <c r="CG78" i="35"/>
  <c r="CG78" i="34"/>
  <c r="CG78" i="33"/>
  <c r="CG78" i="31"/>
  <c r="CG78" i="29"/>
  <c r="CG78" i="30"/>
  <c r="CE85" i="35"/>
  <c r="CE85" i="36"/>
  <c r="CE85" i="34"/>
  <c r="CE85" i="33"/>
  <c r="CE85" i="31"/>
  <c r="CE85" i="29"/>
  <c r="CE85" i="30"/>
  <c r="CH83" i="36"/>
  <c r="CH83" i="35"/>
  <c r="CH83" i="34"/>
  <c r="CH83" i="33"/>
  <c r="CH83" i="31"/>
  <c r="CH83" i="30"/>
  <c r="CH83" i="29"/>
  <c r="CF79" i="36"/>
  <c r="CF79" i="35"/>
  <c r="CF79" i="34"/>
  <c r="CF79" i="33"/>
  <c r="CF79" i="31"/>
  <c r="CF79" i="30"/>
  <c r="CF79" i="29"/>
  <c r="CF89" i="36"/>
  <c r="CF89" i="35"/>
  <c r="CF89" i="34"/>
  <c r="CF89" i="33"/>
  <c r="CF89" i="31"/>
  <c r="CF89" i="30"/>
  <c r="CF89" i="29"/>
  <c r="CB90" i="36"/>
  <c r="CB90" i="35"/>
  <c r="CB90" i="34"/>
  <c r="CB90" i="33"/>
  <c r="CB90" i="31"/>
  <c r="CB90" i="30"/>
  <c r="CB90" i="29"/>
  <c r="CF85" i="36"/>
  <c r="CF85" i="35"/>
  <c r="CF85" i="34"/>
  <c r="CF85" i="33"/>
  <c r="CF85" i="31"/>
  <c r="CF85" i="30"/>
  <c r="CF85" i="29"/>
  <c r="CB86" i="36"/>
  <c r="CB86" i="35"/>
  <c r="CB86" i="34"/>
  <c r="CB86" i="33"/>
  <c r="CB86" i="31"/>
  <c r="CB86" i="30"/>
  <c r="CB86" i="29"/>
  <c r="CG83" i="36"/>
  <c r="CG83" i="35"/>
  <c r="CG83" i="34"/>
  <c r="CG83" i="33"/>
  <c r="CG83" i="31"/>
  <c r="CG83" i="30"/>
  <c r="CG83" i="29"/>
  <c r="CB83" i="36"/>
  <c r="CB83" i="35"/>
  <c r="CB83" i="34"/>
  <c r="CB83" i="33"/>
  <c r="CB83" i="31"/>
  <c r="CB83" i="30"/>
  <c r="CB83" i="29"/>
  <c r="BX86" i="36"/>
  <c r="BX86" i="35"/>
  <c r="BX86" i="34"/>
  <c r="BX86" i="33"/>
  <c r="BX86" i="31"/>
  <c r="BX86" i="30"/>
  <c r="BX86" i="29"/>
  <c r="CB87" i="36"/>
  <c r="CB87" i="35"/>
  <c r="CB87" i="34"/>
  <c r="CB87" i="33"/>
  <c r="CB87" i="31"/>
  <c r="CB87" i="30"/>
  <c r="CB87" i="29"/>
  <c r="CF86" i="36"/>
  <c r="CF86" i="35"/>
  <c r="CF86" i="34"/>
  <c r="CF86" i="33"/>
  <c r="CF86" i="31"/>
  <c r="CF86" i="30"/>
  <c r="CF86" i="29"/>
  <c r="CF88" i="36"/>
  <c r="CF88" i="35"/>
  <c r="CF88" i="34"/>
  <c r="CF88" i="33"/>
  <c r="CF88" i="31"/>
  <c r="CF88" i="30"/>
  <c r="CF88" i="29"/>
  <c r="CH53" i="36"/>
  <c r="CG53" i="36"/>
  <c r="CF53" i="36"/>
  <c r="CE53" i="36"/>
  <c r="CD53" i="36"/>
  <c r="CC53" i="36"/>
  <c r="CB53" i="36"/>
  <c r="CA53" i="36"/>
  <c r="BZ53" i="36"/>
  <c r="BY53" i="36"/>
  <c r="BX53" i="36"/>
  <c r="BW53" i="36"/>
  <c r="BV53" i="36"/>
  <c r="BU53" i="36"/>
  <c r="BT53" i="36"/>
  <c r="BT52" i="36"/>
  <c r="BT51" i="36"/>
  <c r="BT50" i="36"/>
  <c r="BT49" i="36"/>
  <c r="BT48" i="36"/>
  <c r="BT47" i="36"/>
  <c r="BT46" i="36"/>
  <c r="BT45" i="36"/>
  <c r="BT44" i="36"/>
  <c r="BT43" i="36"/>
  <c r="BT42" i="36"/>
  <c r="BT41" i="36"/>
  <c r="BS53" i="36"/>
  <c r="BR53" i="36"/>
  <c r="BQ53" i="36"/>
  <c r="BP53" i="36"/>
  <c r="BO53" i="36"/>
  <c r="BN53" i="36"/>
  <c r="BM53" i="36"/>
  <c r="BL53" i="36"/>
  <c r="BL52" i="36"/>
  <c r="BL51" i="36"/>
  <c r="BL50" i="36"/>
  <c r="BL49" i="36"/>
  <c r="BL48" i="36"/>
  <c r="BL47" i="36"/>
  <c r="BL46" i="36"/>
  <c r="BL45" i="36"/>
  <c r="BL44" i="36"/>
  <c r="BL43" i="36"/>
  <c r="BL42" i="36"/>
  <c r="BL41" i="36"/>
  <c r="BK53" i="36"/>
  <c r="BJ53" i="36"/>
  <c r="BI53" i="36"/>
  <c r="BH53" i="36"/>
  <c r="BG53" i="36"/>
  <c r="BF53" i="36"/>
  <c r="BE53" i="36"/>
  <c r="BD53" i="36"/>
  <c r="BD52" i="36"/>
  <c r="BD51" i="36"/>
  <c r="BD50" i="36"/>
  <c r="BD49" i="36"/>
  <c r="BD48" i="36"/>
  <c r="BD47" i="36"/>
  <c r="BD46" i="36"/>
  <c r="BD45" i="36"/>
  <c r="BD44" i="36"/>
  <c r="BD43" i="36"/>
  <c r="BD42" i="36"/>
  <c r="BD41" i="36"/>
  <c r="BC53" i="36"/>
  <c r="BB53" i="36"/>
  <c r="BA53" i="36"/>
  <c r="AZ53" i="36"/>
  <c r="AY53" i="36"/>
  <c r="AX53" i="36"/>
  <c r="AW53" i="36"/>
  <c r="AV53" i="36"/>
  <c r="AU53" i="36"/>
  <c r="AT53" i="36"/>
  <c r="AS53" i="36"/>
  <c r="AR53" i="36"/>
  <c r="AQ53" i="36"/>
  <c r="AP53" i="36"/>
  <c r="AO53" i="36"/>
  <c r="AN53" i="36"/>
  <c r="AM53" i="36"/>
  <c r="AL53" i="36"/>
  <c r="AK53" i="36"/>
  <c r="AJ53" i="36"/>
  <c r="AI53" i="36"/>
  <c r="AH53" i="36"/>
  <c r="AG53" i="36"/>
  <c r="AF53" i="36"/>
  <c r="AF52" i="36"/>
  <c r="AF51" i="36"/>
  <c r="AF50" i="36"/>
  <c r="AF49" i="36"/>
  <c r="AF48" i="36"/>
  <c r="AF47" i="36"/>
  <c r="AF46" i="36"/>
  <c r="AF45" i="36"/>
  <c r="AF44" i="36"/>
  <c r="AF43" i="36"/>
  <c r="AF42" i="36"/>
  <c r="AF41" i="36"/>
  <c r="AE53" i="36"/>
  <c r="AD53" i="36"/>
  <c r="AC53" i="36"/>
  <c r="AB53" i="36"/>
  <c r="AA53" i="36"/>
  <c r="Z53" i="36"/>
  <c r="Y53" i="36"/>
  <c r="X53" i="36"/>
  <c r="W53" i="36"/>
  <c r="V53" i="36"/>
  <c r="T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CH52" i="36"/>
  <c r="CG52" i="36"/>
  <c r="CF52" i="36"/>
  <c r="CE52" i="36"/>
  <c r="CD52" i="36"/>
  <c r="CC52" i="36"/>
  <c r="CB52" i="36"/>
  <c r="CA52" i="36"/>
  <c r="BZ52" i="36"/>
  <c r="BY52" i="36"/>
  <c r="BX52" i="36"/>
  <c r="BW52" i="36"/>
  <c r="BV52" i="36"/>
  <c r="BU52" i="36"/>
  <c r="BS52" i="36"/>
  <c r="BR52" i="36"/>
  <c r="BQ52" i="36"/>
  <c r="BP52" i="36"/>
  <c r="BO52" i="36"/>
  <c r="BN52" i="36"/>
  <c r="BM52" i="36"/>
  <c r="BK52" i="36"/>
  <c r="BJ52" i="36"/>
  <c r="BI52" i="36"/>
  <c r="BH52" i="36"/>
  <c r="BG52" i="36"/>
  <c r="BF52" i="36"/>
  <c r="BE52" i="36"/>
  <c r="BC52" i="36"/>
  <c r="BB52" i="36"/>
  <c r="BA52" i="36"/>
  <c r="AZ52" i="36"/>
  <c r="AY52" i="36"/>
  <c r="AX52" i="36"/>
  <c r="AW52" i="36"/>
  <c r="AV52" i="36"/>
  <c r="AU52" i="36"/>
  <c r="AT52" i="36"/>
  <c r="AS52" i="36"/>
  <c r="AR52" i="36"/>
  <c r="AQ52" i="36"/>
  <c r="AP52" i="36"/>
  <c r="AO52" i="36"/>
  <c r="AN52" i="36"/>
  <c r="AM52" i="36"/>
  <c r="AL52" i="36"/>
  <c r="AK52" i="36"/>
  <c r="AJ52" i="36"/>
  <c r="AI52" i="36"/>
  <c r="AI51" i="36"/>
  <c r="AI50" i="36"/>
  <c r="AI49" i="36"/>
  <c r="AI48" i="36"/>
  <c r="AI47" i="36"/>
  <c r="AI46" i="36"/>
  <c r="AI45" i="36"/>
  <c r="AI44" i="36"/>
  <c r="AI43" i="36"/>
  <c r="AI42" i="36"/>
  <c r="AI41" i="36"/>
  <c r="AH52" i="36"/>
  <c r="AG52" i="36"/>
  <c r="AE52" i="36"/>
  <c r="AE51" i="36"/>
  <c r="AE50" i="36"/>
  <c r="AE49" i="36"/>
  <c r="AE48" i="36"/>
  <c r="AE47" i="36"/>
  <c r="AE46" i="36"/>
  <c r="AE45" i="36"/>
  <c r="AE44" i="36"/>
  <c r="AE43" i="36"/>
  <c r="AE42" i="36"/>
  <c r="AE41" i="36"/>
  <c r="AD52" i="36"/>
  <c r="AC52" i="36"/>
  <c r="AB52" i="36"/>
  <c r="AA52" i="36"/>
  <c r="AA51" i="36"/>
  <c r="AA50" i="36"/>
  <c r="AA49" i="36"/>
  <c r="AA48" i="36"/>
  <c r="AA47" i="36"/>
  <c r="AA46" i="36"/>
  <c r="AA45" i="36"/>
  <c r="AA44" i="36"/>
  <c r="AA43" i="36"/>
  <c r="AA42" i="36"/>
  <c r="AA41" i="36"/>
  <c r="Z52" i="36"/>
  <c r="Y52" i="36"/>
  <c r="X52" i="36"/>
  <c r="X51" i="36"/>
  <c r="X50" i="36"/>
  <c r="X49" i="36"/>
  <c r="X48" i="36"/>
  <c r="X47" i="36"/>
  <c r="X46" i="36"/>
  <c r="X45" i="36"/>
  <c r="X44" i="36"/>
  <c r="X43" i="36"/>
  <c r="X42" i="36"/>
  <c r="X41" i="36"/>
  <c r="W52" i="36"/>
  <c r="V52" i="36"/>
  <c r="T52" i="36"/>
  <c r="S52" i="36"/>
  <c r="S51" i="36"/>
  <c r="S50" i="36"/>
  <c r="S49" i="36"/>
  <c r="S48" i="36"/>
  <c r="S47" i="36"/>
  <c r="S46" i="36"/>
  <c r="S45" i="36"/>
  <c r="S44" i="36"/>
  <c r="S43" i="36"/>
  <c r="S42" i="36"/>
  <c r="S41" i="36"/>
  <c r="R52" i="36"/>
  <c r="Q52" i="36"/>
  <c r="P52" i="36"/>
  <c r="P51" i="36"/>
  <c r="P50" i="36"/>
  <c r="P49" i="36"/>
  <c r="P48" i="36"/>
  <c r="P47" i="36"/>
  <c r="P46" i="36"/>
  <c r="P45" i="36"/>
  <c r="P44" i="36"/>
  <c r="P43" i="36"/>
  <c r="P42" i="36"/>
  <c r="P41" i="36"/>
  <c r="O52" i="36"/>
  <c r="N52" i="36"/>
  <c r="M52" i="36"/>
  <c r="L52" i="36"/>
  <c r="K52" i="36"/>
  <c r="K51" i="36"/>
  <c r="K50" i="36"/>
  <c r="K49" i="36"/>
  <c r="K48" i="36"/>
  <c r="K47" i="36"/>
  <c r="K46" i="36"/>
  <c r="K45" i="36"/>
  <c r="K44" i="36"/>
  <c r="K43" i="36"/>
  <c r="K42" i="36"/>
  <c r="K41" i="36"/>
  <c r="J52" i="36"/>
  <c r="I52" i="36"/>
  <c r="H52" i="36"/>
  <c r="H51" i="36"/>
  <c r="H50" i="36"/>
  <c r="H49" i="36"/>
  <c r="H48" i="36"/>
  <c r="H47" i="36"/>
  <c r="H46" i="36"/>
  <c r="H45" i="36"/>
  <c r="H44" i="36"/>
  <c r="H43" i="36"/>
  <c r="H42" i="36"/>
  <c r="H41" i="36"/>
  <c r="G52" i="36"/>
  <c r="CH51" i="36"/>
  <c r="CG51" i="36"/>
  <c r="CF51" i="36"/>
  <c r="CE51" i="36"/>
  <c r="CE50" i="36"/>
  <c r="CE49" i="36"/>
  <c r="CE48" i="36"/>
  <c r="CE47" i="36"/>
  <c r="CE46" i="36"/>
  <c r="CE45" i="36"/>
  <c r="CE44" i="36"/>
  <c r="CE43" i="36"/>
  <c r="CE42" i="36"/>
  <c r="CE41" i="36"/>
  <c r="CD51" i="36"/>
  <c r="CC51" i="36"/>
  <c r="CB51" i="36"/>
  <c r="CB50" i="36"/>
  <c r="CB49" i="36"/>
  <c r="CB48" i="36"/>
  <c r="CB47" i="36"/>
  <c r="CB46" i="36"/>
  <c r="CB45" i="36"/>
  <c r="CB44" i="36"/>
  <c r="CB43" i="36"/>
  <c r="CB42" i="36"/>
  <c r="CB41" i="36"/>
  <c r="CA51" i="36"/>
  <c r="BZ51" i="36"/>
  <c r="BY51" i="36"/>
  <c r="BX51" i="36"/>
  <c r="BW51" i="36"/>
  <c r="BV51" i="36"/>
  <c r="BU51" i="36"/>
  <c r="BS51" i="36"/>
  <c r="BR51" i="36"/>
  <c r="BQ51" i="36"/>
  <c r="BP51" i="36"/>
  <c r="BO51" i="36"/>
  <c r="BN51" i="36"/>
  <c r="BM51" i="36"/>
  <c r="BK51" i="36"/>
  <c r="BJ51" i="36"/>
  <c r="BI51" i="36"/>
  <c r="BH51" i="36"/>
  <c r="BG51" i="36"/>
  <c r="BF51" i="36"/>
  <c r="BE51" i="36"/>
  <c r="BC51" i="36"/>
  <c r="BB51" i="36"/>
  <c r="BA51" i="36"/>
  <c r="AZ51" i="36"/>
  <c r="AY51" i="36"/>
  <c r="AX51" i="36"/>
  <c r="AW51" i="36"/>
  <c r="AV51" i="36"/>
  <c r="AV50" i="36"/>
  <c r="AV49" i="36"/>
  <c r="AV48" i="36"/>
  <c r="AV47" i="36"/>
  <c r="AV46" i="36"/>
  <c r="AV45" i="36"/>
  <c r="AV44" i="36"/>
  <c r="AV43" i="36"/>
  <c r="AV42" i="36"/>
  <c r="AV41" i="36"/>
  <c r="AU51" i="36"/>
  <c r="AT51" i="36"/>
  <c r="AS51" i="36"/>
  <c r="AR51" i="36"/>
  <c r="AQ51" i="36"/>
  <c r="AP51" i="36"/>
  <c r="AO51" i="36"/>
  <c r="AN51" i="36"/>
  <c r="AN50" i="36"/>
  <c r="AN49" i="36"/>
  <c r="AN48" i="36"/>
  <c r="AN47" i="36"/>
  <c r="AN46" i="36"/>
  <c r="AN45" i="36"/>
  <c r="AN44" i="36"/>
  <c r="AN43" i="36"/>
  <c r="AN42" i="36"/>
  <c r="AN41" i="36"/>
  <c r="AM51" i="36"/>
  <c r="AL51" i="36"/>
  <c r="AK51" i="36"/>
  <c r="AJ51" i="36"/>
  <c r="AH51" i="36"/>
  <c r="AG51" i="36"/>
  <c r="AD51" i="36"/>
  <c r="AD50" i="36"/>
  <c r="AD49" i="36"/>
  <c r="AD48" i="36"/>
  <c r="AD47" i="36"/>
  <c r="AD46" i="36"/>
  <c r="AD45" i="36"/>
  <c r="AD44" i="36"/>
  <c r="AD43" i="36"/>
  <c r="AD42" i="36"/>
  <c r="AD41" i="36"/>
  <c r="AC51" i="36"/>
  <c r="AB51" i="36"/>
  <c r="Z51" i="36"/>
  <c r="Y51" i="36"/>
  <c r="W51" i="36"/>
  <c r="V51" i="36"/>
  <c r="V50" i="36"/>
  <c r="V49" i="36"/>
  <c r="V48" i="36"/>
  <c r="V47" i="36"/>
  <c r="V46" i="36"/>
  <c r="V45" i="36"/>
  <c r="V44" i="36"/>
  <c r="V43" i="36"/>
  <c r="V42" i="36"/>
  <c r="V41" i="36"/>
  <c r="T51" i="36"/>
  <c r="R51" i="36"/>
  <c r="Q51" i="36"/>
  <c r="O51" i="36"/>
  <c r="N51" i="36"/>
  <c r="N50" i="36"/>
  <c r="N49" i="36"/>
  <c r="N48" i="36"/>
  <c r="N47" i="36"/>
  <c r="N46" i="36"/>
  <c r="N45" i="36"/>
  <c r="N44" i="36"/>
  <c r="N43" i="36"/>
  <c r="N42" i="36"/>
  <c r="N41" i="36"/>
  <c r="M51" i="36"/>
  <c r="L51" i="36"/>
  <c r="J51" i="36"/>
  <c r="I51" i="36"/>
  <c r="G51" i="36"/>
  <c r="CH50" i="36"/>
  <c r="CH49" i="36"/>
  <c r="CH48" i="36"/>
  <c r="CH47" i="36"/>
  <c r="CH46" i="36"/>
  <c r="CH45" i="36"/>
  <c r="CH44" i="36"/>
  <c r="CH43" i="36"/>
  <c r="CH42" i="36"/>
  <c r="CH41" i="36"/>
  <c r="CG50" i="36"/>
  <c r="CF50" i="36"/>
  <c r="CD50" i="36"/>
  <c r="CC50" i="36"/>
  <c r="CA50" i="36"/>
  <c r="BZ50" i="36"/>
  <c r="BZ49" i="36"/>
  <c r="BZ48" i="36"/>
  <c r="BZ47" i="36"/>
  <c r="BZ46" i="36"/>
  <c r="BZ45" i="36"/>
  <c r="BZ44" i="36"/>
  <c r="BZ43" i="36"/>
  <c r="BZ42" i="36"/>
  <c r="BZ41" i="36"/>
  <c r="BY50" i="36"/>
  <c r="BX50" i="36"/>
  <c r="BW50" i="36"/>
  <c r="BV50" i="36"/>
  <c r="BU50" i="36"/>
  <c r="BS50" i="36"/>
  <c r="BR50" i="36"/>
  <c r="BR49" i="36"/>
  <c r="BR48" i="36"/>
  <c r="BR47" i="36"/>
  <c r="BR46" i="36"/>
  <c r="BR45" i="36"/>
  <c r="BR44" i="36"/>
  <c r="BR43" i="36"/>
  <c r="BR42" i="36"/>
  <c r="BR41" i="36"/>
  <c r="BQ50" i="36"/>
  <c r="BP50" i="36"/>
  <c r="BO50" i="36"/>
  <c r="BN50" i="36"/>
  <c r="BM50" i="36"/>
  <c r="BK50" i="36"/>
  <c r="BJ50" i="36"/>
  <c r="BJ49" i="36"/>
  <c r="BJ48" i="36"/>
  <c r="BJ47" i="36"/>
  <c r="BJ46" i="36"/>
  <c r="BJ45" i="36"/>
  <c r="BJ44" i="36"/>
  <c r="BJ43" i="36"/>
  <c r="BJ42" i="36"/>
  <c r="BJ41" i="36"/>
  <c r="BI50" i="36"/>
  <c r="BH50" i="36"/>
  <c r="BG50" i="36"/>
  <c r="BF50" i="36"/>
  <c r="BE50" i="36"/>
  <c r="BC50" i="36"/>
  <c r="BB50" i="36"/>
  <c r="BB49" i="36"/>
  <c r="BB48" i="36"/>
  <c r="BB47" i="36"/>
  <c r="BB46" i="36"/>
  <c r="BB45" i="36"/>
  <c r="BB44" i="36"/>
  <c r="BB43" i="36"/>
  <c r="BB42" i="36"/>
  <c r="BB41" i="36"/>
  <c r="BA50" i="36"/>
  <c r="AZ50" i="36"/>
  <c r="AY50" i="36"/>
  <c r="AX50" i="36"/>
  <c r="AW50" i="36"/>
  <c r="AU50" i="36"/>
  <c r="AT50" i="36"/>
  <c r="AT49" i="36"/>
  <c r="AT48" i="36"/>
  <c r="AT47" i="36"/>
  <c r="AT46" i="36"/>
  <c r="AT45" i="36"/>
  <c r="AT44" i="36"/>
  <c r="AT43" i="36"/>
  <c r="AT42" i="36"/>
  <c r="AT41" i="36"/>
  <c r="AS50" i="36"/>
  <c r="AR50" i="36"/>
  <c r="AQ50" i="36"/>
  <c r="AP50" i="36"/>
  <c r="AO50" i="36"/>
  <c r="AM50" i="36"/>
  <c r="AL50" i="36"/>
  <c r="AL49" i="36"/>
  <c r="AL48" i="36"/>
  <c r="AL47" i="36"/>
  <c r="AL46" i="36"/>
  <c r="AL45" i="36"/>
  <c r="AL44" i="36"/>
  <c r="AL43" i="36"/>
  <c r="AL42" i="36"/>
  <c r="AL41" i="36"/>
  <c r="AK50" i="36"/>
  <c r="AJ50" i="36"/>
  <c r="AH50" i="36"/>
  <c r="AG50" i="36"/>
  <c r="AG49" i="36"/>
  <c r="AG48" i="36"/>
  <c r="AG47" i="36"/>
  <c r="AG46" i="36"/>
  <c r="AG45" i="36"/>
  <c r="AG44" i="36"/>
  <c r="AG43" i="36"/>
  <c r="AG42" i="36"/>
  <c r="AG41" i="36"/>
  <c r="AC50" i="36"/>
  <c r="AB50" i="36"/>
  <c r="AB49" i="36"/>
  <c r="AB48" i="36"/>
  <c r="AB47" i="36"/>
  <c r="AB46" i="36"/>
  <c r="AB45" i="36"/>
  <c r="AB44" i="36"/>
  <c r="AB43" i="36"/>
  <c r="AB42" i="36"/>
  <c r="AB41" i="36"/>
  <c r="Z50" i="36"/>
  <c r="Y50" i="36"/>
  <c r="W50" i="36"/>
  <c r="W49" i="36"/>
  <c r="W48" i="36"/>
  <c r="W47" i="36"/>
  <c r="W46" i="36"/>
  <c r="W45" i="36"/>
  <c r="W44" i="36"/>
  <c r="W43" i="36"/>
  <c r="W42" i="36"/>
  <c r="W41" i="36"/>
  <c r="T50" i="36"/>
  <c r="T49" i="36"/>
  <c r="T48" i="36"/>
  <c r="T47" i="36"/>
  <c r="T46" i="36"/>
  <c r="T45" i="36"/>
  <c r="T44" i="36"/>
  <c r="T43" i="36"/>
  <c r="T42" i="36"/>
  <c r="T41" i="36"/>
  <c r="R50" i="36"/>
  <c r="Q50" i="36"/>
  <c r="O50" i="36"/>
  <c r="O49" i="36"/>
  <c r="O48" i="36"/>
  <c r="O47" i="36"/>
  <c r="O46" i="36"/>
  <c r="O45" i="36"/>
  <c r="O44" i="36"/>
  <c r="O43" i="36"/>
  <c r="O42" i="36"/>
  <c r="O41" i="36"/>
  <c r="M50" i="36"/>
  <c r="L50" i="36"/>
  <c r="L49" i="36"/>
  <c r="L48" i="36"/>
  <c r="L47" i="36"/>
  <c r="L46" i="36"/>
  <c r="L45" i="36"/>
  <c r="L44" i="36"/>
  <c r="L43" i="36"/>
  <c r="L42" i="36"/>
  <c r="L41" i="36"/>
  <c r="J50" i="36"/>
  <c r="I50" i="36"/>
  <c r="G50" i="36"/>
  <c r="G49" i="36"/>
  <c r="G48" i="36"/>
  <c r="G47" i="36"/>
  <c r="G46" i="36"/>
  <c r="G45" i="36"/>
  <c r="G44" i="36"/>
  <c r="G43" i="36"/>
  <c r="G42" i="36"/>
  <c r="G41" i="36"/>
  <c r="G55" i="36" s="1"/>
  <c r="CG49" i="36"/>
  <c r="CF49" i="36"/>
  <c r="CF48" i="36"/>
  <c r="CF47" i="36"/>
  <c r="CF46" i="36"/>
  <c r="CF45" i="36"/>
  <c r="CF44" i="36"/>
  <c r="CF43" i="36"/>
  <c r="CF42" i="36"/>
  <c r="CF41" i="36"/>
  <c r="CD49" i="36"/>
  <c r="CC49" i="36"/>
  <c r="CA49" i="36"/>
  <c r="BY49" i="36"/>
  <c r="BX49" i="36"/>
  <c r="BX48" i="36"/>
  <c r="BX47" i="36"/>
  <c r="BX46" i="36"/>
  <c r="BX45" i="36"/>
  <c r="BX44" i="36"/>
  <c r="BX43" i="36"/>
  <c r="BX42" i="36"/>
  <c r="BX41" i="36"/>
  <c r="BW49" i="36"/>
  <c r="BV49" i="36"/>
  <c r="BU49" i="36"/>
  <c r="BS49" i="36"/>
  <c r="BQ49" i="36"/>
  <c r="BP49" i="36"/>
  <c r="BP48" i="36"/>
  <c r="BP47" i="36"/>
  <c r="BP46" i="36"/>
  <c r="BP45" i="36"/>
  <c r="BP44" i="36"/>
  <c r="BP43" i="36"/>
  <c r="BP42" i="36"/>
  <c r="BP41" i="36"/>
  <c r="BO49" i="36"/>
  <c r="BN49" i="36"/>
  <c r="BM49" i="36"/>
  <c r="BK49" i="36"/>
  <c r="BI49" i="36"/>
  <c r="BH49" i="36"/>
  <c r="BH48" i="36"/>
  <c r="BH47" i="36"/>
  <c r="BH46" i="36"/>
  <c r="BH45" i="36"/>
  <c r="BH44" i="36"/>
  <c r="BH43" i="36"/>
  <c r="BH42" i="36"/>
  <c r="BH41" i="36"/>
  <c r="BG49" i="36"/>
  <c r="BF49" i="36"/>
  <c r="BE49" i="36"/>
  <c r="BC49" i="36"/>
  <c r="BA49" i="36"/>
  <c r="AZ49" i="36"/>
  <c r="AZ48" i="36"/>
  <c r="AZ47" i="36"/>
  <c r="AZ46" i="36"/>
  <c r="AZ45" i="36"/>
  <c r="AZ44" i="36"/>
  <c r="AZ43" i="36"/>
  <c r="AZ42" i="36"/>
  <c r="AZ41" i="36"/>
  <c r="AY49" i="36"/>
  <c r="AX49" i="36"/>
  <c r="AW49" i="36"/>
  <c r="AU49" i="36"/>
  <c r="AS49" i="36"/>
  <c r="AR49" i="36"/>
  <c r="AR48" i="36"/>
  <c r="AR47" i="36"/>
  <c r="AR46" i="36"/>
  <c r="AR45" i="36"/>
  <c r="AR44" i="36"/>
  <c r="AR43" i="36"/>
  <c r="AR42" i="36"/>
  <c r="AR41" i="36"/>
  <c r="AQ49" i="36"/>
  <c r="AP49" i="36"/>
  <c r="AO49" i="36"/>
  <c r="AM49" i="36"/>
  <c r="AK49" i="36"/>
  <c r="AJ49" i="36"/>
  <c r="AJ48" i="36"/>
  <c r="AJ47" i="36"/>
  <c r="AJ46" i="36"/>
  <c r="AJ45" i="36"/>
  <c r="AJ44" i="36"/>
  <c r="AJ43" i="36"/>
  <c r="AJ42" i="36"/>
  <c r="AJ41" i="36"/>
  <c r="AH49" i="36"/>
  <c r="AC49" i="36"/>
  <c r="Z49" i="36"/>
  <c r="Z48" i="36"/>
  <c r="Z47" i="36"/>
  <c r="Z46" i="36"/>
  <c r="Z45" i="36"/>
  <c r="Z44" i="36"/>
  <c r="Z43" i="36"/>
  <c r="Z42" i="36"/>
  <c r="Z41" i="36"/>
  <c r="Y49" i="36"/>
  <c r="R49" i="36"/>
  <c r="R48" i="36"/>
  <c r="R47" i="36"/>
  <c r="R46" i="36"/>
  <c r="R45" i="36"/>
  <c r="R44" i="36"/>
  <c r="R43" i="36"/>
  <c r="R42" i="36"/>
  <c r="R41" i="36"/>
  <c r="Q49" i="36"/>
  <c r="M49" i="36"/>
  <c r="J49" i="36"/>
  <c r="J48" i="36"/>
  <c r="J47" i="36"/>
  <c r="J46" i="36"/>
  <c r="J45" i="36"/>
  <c r="J44" i="36"/>
  <c r="J43" i="36"/>
  <c r="J42" i="36"/>
  <c r="J41" i="36"/>
  <c r="I49" i="36"/>
  <c r="CG48" i="36"/>
  <c r="CD48" i="36"/>
  <c r="CD47" i="36"/>
  <c r="CD46" i="36"/>
  <c r="CD45" i="36"/>
  <c r="CD44" i="36"/>
  <c r="CD43" i="36"/>
  <c r="CD42" i="36"/>
  <c r="CD41" i="36"/>
  <c r="CC48" i="36"/>
  <c r="CA48" i="36"/>
  <c r="BY48" i="36"/>
  <c r="BW48" i="36"/>
  <c r="BV48" i="36"/>
  <c r="BV47" i="36"/>
  <c r="BV46" i="36"/>
  <c r="BV45" i="36"/>
  <c r="BV44" i="36"/>
  <c r="BV43" i="36"/>
  <c r="BV42" i="36"/>
  <c r="BV41" i="36"/>
  <c r="BU48" i="36"/>
  <c r="BS48" i="36"/>
  <c r="BQ48" i="36"/>
  <c r="BO48" i="36"/>
  <c r="BN48" i="36"/>
  <c r="BN47" i="36"/>
  <c r="BN46" i="36"/>
  <c r="BN45" i="36"/>
  <c r="BN44" i="36"/>
  <c r="BN43" i="36"/>
  <c r="BN42" i="36"/>
  <c r="BN41" i="36"/>
  <c r="BM48" i="36"/>
  <c r="BK48" i="36"/>
  <c r="BI48" i="36"/>
  <c r="BG48" i="36"/>
  <c r="BF48" i="36"/>
  <c r="BF47" i="36"/>
  <c r="BF46" i="36"/>
  <c r="BF45" i="36"/>
  <c r="BF44" i="36"/>
  <c r="BF43" i="36"/>
  <c r="BF42" i="36"/>
  <c r="BF41" i="36"/>
  <c r="BE48" i="36"/>
  <c r="BC48" i="36"/>
  <c r="BA48" i="36"/>
  <c r="AY48" i="36"/>
  <c r="AX48" i="36"/>
  <c r="AX47" i="36"/>
  <c r="AX46" i="36"/>
  <c r="AX45" i="36"/>
  <c r="AX44" i="36"/>
  <c r="AX43" i="36"/>
  <c r="AX42" i="36"/>
  <c r="AX41" i="36"/>
  <c r="AW48" i="36"/>
  <c r="AU48" i="36"/>
  <c r="AS48" i="36"/>
  <c r="AQ48" i="36"/>
  <c r="AP48" i="36"/>
  <c r="AP47" i="36"/>
  <c r="AP46" i="36"/>
  <c r="AP45" i="36"/>
  <c r="AP44" i="36"/>
  <c r="AP43" i="36"/>
  <c r="AP42" i="36"/>
  <c r="AP41" i="36"/>
  <c r="AO48" i="36"/>
  <c r="AM48" i="36"/>
  <c r="AK48" i="36"/>
  <c r="AH48" i="36"/>
  <c r="AC48" i="36"/>
  <c r="Y48" i="36"/>
  <c r="Q48" i="36"/>
  <c r="M48" i="36"/>
  <c r="I48" i="36"/>
  <c r="CG47" i="36"/>
  <c r="CC47" i="36"/>
  <c r="CA47" i="36"/>
  <c r="BY47" i="36"/>
  <c r="BW47" i="36"/>
  <c r="BU47" i="36"/>
  <c r="BS47" i="36"/>
  <c r="BQ47" i="36"/>
  <c r="BO47" i="36"/>
  <c r="BM47" i="36"/>
  <c r="BK47" i="36"/>
  <c r="BI47" i="36"/>
  <c r="BG47" i="36"/>
  <c r="BE47" i="36"/>
  <c r="BC47" i="36"/>
  <c r="BA47" i="36"/>
  <c r="AY47" i="36"/>
  <c r="AW47" i="36"/>
  <c r="AU47" i="36"/>
  <c r="AS47" i="36"/>
  <c r="AQ47" i="36"/>
  <c r="AO47" i="36"/>
  <c r="AM47" i="36"/>
  <c r="AK47" i="36"/>
  <c r="AH47" i="36"/>
  <c r="AC47" i="36"/>
  <c r="Y47" i="36"/>
  <c r="Q47" i="36"/>
  <c r="M47" i="36"/>
  <c r="I47" i="36"/>
  <c r="CG46" i="36"/>
  <c r="CC46" i="36"/>
  <c r="CA46" i="36"/>
  <c r="BY46" i="36"/>
  <c r="BW46" i="36"/>
  <c r="BU46" i="36"/>
  <c r="BS46" i="36"/>
  <c r="BQ46" i="36"/>
  <c r="BO46" i="36"/>
  <c r="BM46" i="36"/>
  <c r="BK46" i="36"/>
  <c r="BI46" i="36"/>
  <c r="BG46" i="36"/>
  <c r="BE46" i="36"/>
  <c r="BC46" i="36"/>
  <c r="BA46" i="36"/>
  <c r="AY46" i="36"/>
  <c r="AW46" i="36"/>
  <c r="AU46" i="36"/>
  <c r="AS46" i="36"/>
  <c r="AQ46" i="36"/>
  <c r="AO46" i="36"/>
  <c r="AM46" i="36"/>
  <c r="AK46" i="36"/>
  <c r="AH46" i="36"/>
  <c r="AC46" i="36"/>
  <c r="Y46" i="36"/>
  <c r="Q46" i="36"/>
  <c r="M46" i="36"/>
  <c r="I46" i="36"/>
  <c r="CG45" i="36"/>
  <c r="CC45" i="36"/>
  <c r="CA45" i="36"/>
  <c r="BY45" i="36"/>
  <c r="BW45" i="36"/>
  <c r="BU45" i="36"/>
  <c r="BS45" i="36"/>
  <c r="BQ45" i="36"/>
  <c r="BO45" i="36"/>
  <c r="BM45" i="36"/>
  <c r="BK45" i="36"/>
  <c r="BI45" i="36"/>
  <c r="BG45" i="36"/>
  <c r="BE45" i="36"/>
  <c r="BC45" i="36"/>
  <c r="BA45" i="36"/>
  <c r="AY45" i="36"/>
  <c r="AW45" i="36"/>
  <c r="AU45" i="36"/>
  <c r="AS45" i="36"/>
  <c r="AQ45" i="36"/>
  <c r="AO45" i="36"/>
  <c r="AM45" i="36"/>
  <c r="AK45" i="36"/>
  <c r="AH45" i="36"/>
  <c r="AC45" i="36"/>
  <c r="Y45" i="36"/>
  <c r="Q45" i="36"/>
  <c r="M45" i="36"/>
  <c r="I45" i="36"/>
  <c r="CG44" i="36"/>
  <c r="CC44" i="36"/>
  <c r="CA44" i="36"/>
  <c r="BY44" i="36"/>
  <c r="BW44" i="36"/>
  <c r="BU44" i="36"/>
  <c r="BS44" i="36"/>
  <c r="BQ44" i="36"/>
  <c r="BO44" i="36"/>
  <c r="BM44" i="36"/>
  <c r="BK44" i="36"/>
  <c r="BI44" i="36"/>
  <c r="BG44" i="36"/>
  <c r="BE44" i="36"/>
  <c r="BC44" i="36"/>
  <c r="BA44" i="36"/>
  <c r="AY44" i="36"/>
  <c r="AW44" i="36"/>
  <c r="AU44" i="36"/>
  <c r="AS44" i="36"/>
  <c r="AQ44" i="36"/>
  <c r="AO44" i="36"/>
  <c r="AM44" i="36"/>
  <c r="AK44" i="36"/>
  <c r="AH44" i="36"/>
  <c r="AC44" i="36"/>
  <c r="Y44" i="36"/>
  <c r="Q44" i="36"/>
  <c r="M44" i="36"/>
  <c r="I44" i="36"/>
  <c r="I43" i="36"/>
  <c r="I42" i="36"/>
  <c r="I41" i="36"/>
  <c r="CG43" i="36"/>
  <c r="CC43" i="36"/>
  <c r="CC42" i="36"/>
  <c r="CC41" i="36"/>
  <c r="CA43" i="36"/>
  <c r="BY43" i="36"/>
  <c r="BW43" i="36"/>
  <c r="BU43" i="36"/>
  <c r="BU42" i="36"/>
  <c r="BU41" i="36"/>
  <c r="BS43" i="36"/>
  <c r="BQ43" i="36"/>
  <c r="BO43" i="36"/>
  <c r="BM43" i="36"/>
  <c r="BM42" i="36"/>
  <c r="BM41" i="36"/>
  <c r="BK43" i="36"/>
  <c r="BI43" i="36"/>
  <c r="BG43" i="36"/>
  <c r="BE43" i="36"/>
  <c r="BE42" i="36"/>
  <c r="BE41" i="36"/>
  <c r="BC43" i="36"/>
  <c r="BA43" i="36"/>
  <c r="AY43" i="36"/>
  <c r="AW43" i="36"/>
  <c r="AW42" i="36"/>
  <c r="AW41" i="36"/>
  <c r="AU43" i="36"/>
  <c r="AS43" i="36"/>
  <c r="AQ43" i="36"/>
  <c r="AO43" i="36"/>
  <c r="AO42" i="36"/>
  <c r="AO41" i="36"/>
  <c r="AM43" i="36"/>
  <c r="AK43" i="36"/>
  <c r="AH43" i="36"/>
  <c r="AC43" i="36"/>
  <c r="Y43" i="36"/>
  <c r="Q43" i="36"/>
  <c r="M43" i="36"/>
  <c r="CG42" i="36"/>
  <c r="CA42" i="36"/>
  <c r="CA41" i="36"/>
  <c r="BY42" i="36"/>
  <c r="BW42" i="36"/>
  <c r="BS42" i="36"/>
  <c r="BS41" i="36"/>
  <c r="BQ42" i="36"/>
  <c r="BO42" i="36"/>
  <c r="BK42" i="36"/>
  <c r="BK41" i="36"/>
  <c r="BI42" i="36"/>
  <c r="BG42" i="36"/>
  <c r="BC42" i="36"/>
  <c r="BC41" i="36"/>
  <c r="BA42" i="36"/>
  <c r="AY42" i="36"/>
  <c r="AU42" i="36"/>
  <c r="AU41" i="36"/>
  <c r="AS42" i="36"/>
  <c r="AQ42" i="36"/>
  <c r="AM42" i="36"/>
  <c r="AM41" i="36"/>
  <c r="AK42" i="36"/>
  <c r="AH42" i="36"/>
  <c r="AC42" i="36"/>
  <c r="AC41" i="36"/>
  <c r="Y42" i="36"/>
  <c r="Q42" i="36"/>
  <c r="M42" i="36"/>
  <c r="M41" i="36"/>
  <c r="CG41" i="36"/>
  <c r="BY41" i="36"/>
  <c r="BW41" i="36"/>
  <c r="BQ41" i="36"/>
  <c r="BO41" i="36"/>
  <c r="BI41" i="36"/>
  <c r="BG41" i="36"/>
  <c r="BA41" i="36"/>
  <c r="AY41" i="36"/>
  <c r="AS41" i="36"/>
  <c r="AQ41" i="36"/>
  <c r="AK41" i="36"/>
  <c r="AH41" i="36"/>
  <c r="Y41" i="36"/>
  <c r="Q41" i="36"/>
  <c r="G53" i="35"/>
  <c r="H53" i="35"/>
  <c r="I53" i="35"/>
  <c r="J53" i="35"/>
  <c r="K53" i="35"/>
  <c r="L53" i="35"/>
  <c r="M53" i="35"/>
  <c r="N53" i="35"/>
  <c r="O53" i="35"/>
  <c r="P53" i="35"/>
  <c r="Q53" i="35"/>
  <c r="R53" i="35"/>
  <c r="S53" i="35"/>
  <c r="T53" i="35"/>
  <c r="V53" i="35"/>
  <c r="W53" i="35" s="1"/>
  <c r="X53" i="35" s="1"/>
  <c r="Y53" i="35" s="1"/>
  <c r="Z53" i="35" s="1"/>
  <c r="AA53" i="35" s="1"/>
  <c r="AB53" i="35" s="1"/>
  <c r="AC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AN53" i="35" s="1"/>
  <c r="AO53" i="35" s="1"/>
  <c r="AP53" i="35" s="1"/>
  <c r="AQ53" i="35" s="1"/>
  <c r="AR53" i="35" s="1"/>
  <c r="AS53" i="35" s="1"/>
  <c r="AT53" i="35" s="1"/>
  <c r="AU53" i="35" s="1"/>
  <c r="AV53" i="35" s="1"/>
  <c r="AW53" i="35" s="1"/>
  <c r="AX53" i="35" s="1"/>
  <c r="AY53" i="35" s="1"/>
  <c r="AZ53" i="35" s="1"/>
  <c r="BA53" i="35" s="1"/>
  <c r="BB53" i="35" s="1"/>
  <c r="BC53" i="35" s="1"/>
  <c r="BD53" i="35" s="1"/>
  <c r="BE53" i="35" s="1"/>
  <c r="BF53" i="35" s="1"/>
  <c r="BG53" i="35" s="1"/>
  <c r="BH53" i="35" s="1"/>
  <c r="BI53" i="35" s="1"/>
  <c r="BJ53" i="35" s="1"/>
  <c r="BK53" i="35" s="1"/>
  <c r="BL53" i="35" s="1"/>
  <c r="BM53" i="35" s="1"/>
  <c r="BN53" i="35" s="1"/>
  <c r="BO53" i="35" s="1"/>
  <c r="BP53" i="35" s="1"/>
  <c r="BQ53" i="35" s="1"/>
  <c r="BR53" i="35" s="1"/>
  <c r="BS53" i="35" s="1"/>
  <c r="BT53" i="35" s="1"/>
  <c r="BU53" i="35" s="1"/>
  <c r="BV53" i="35" s="1"/>
  <c r="BW53" i="35" s="1"/>
  <c r="BX53" i="35" s="1"/>
  <c r="BY53" i="35" s="1"/>
  <c r="BZ53" i="35" s="1"/>
  <c r="CA53" i="35" s="1"/>
  <c r="CB53" i="35" s="1"/>
  <c r="CC53" i="35" s="1"/>
  <c r="CD53" i="35" s="1"/>
  <c r="CE53" i="35" s="1"/>
  <c r="CF53" i="35" s="1"/>
  <c r="CG53" i="35" s="1"/>
  <c r="CH53" i="35" s="1"/>
  <c r="G52" i="35"/>
  <c r="H52" i="35"/>
  <c r="I52" i="35"/>
  <c r="J52" i="35"/>
  <c r="K52" i="35"/>
  <c r="L52" i="35"/>
  <c r="M52" i="35"/>
  <c r="N52" i="35"/>
  <c r="O52" i="35"/>
  <c r="P52" i="35"/>
  <c r="Q52" i="35"/>
  <c r="R52" i="35"/>
  <c r="S52" i="35"/>
  <c r="T52" i="35"/>
  <c r="V52" i="35"/>
  <c r="W52" i="35"/>
  <c r="X52" i="35" s="1"/>
  <c r="Y52" i="35" s="1"/>
  <c r="Z52" i="35" s="1"/>
  <c r="AA52" i="35" s="1"/>
  <c r="AB52" i="35" s="1"/>
  <c r="AC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AN52" i="35" s="1"/>
  <c r="AO52" i="35" s="1"/>
  <c r="AP52" i="35" s="1"/>
  <c r="AQ52" i="35" s="1"/>
  <c r="AR52" i="35" s="1"/>
  <c r="AS52" i="35" s="1"/>
  <c r="AT52" i="35" s="1"/>
  <c r="AU52" i="35" s="1"/>
  <c r="AV52" i="35" s="1"/>
  <c r="AW52" i="35" s="1"/>
  <c r="AX52" i="35" s="1"/>
  <c r="AY52" i="35" s="1"/>
  <c r="AZ52" i="35" s="1"/>
  <c r="BA52" i="35" s="1"/>
  <c r="BB52" i="35" s="1"/>
  <c r="BC52" i="35" s="1"/>
  <c r="BD52" i="35" s="1"/>
  <c r="BE52" i="35" s="1"/>
  <c r="BF52" i="35" s="1"/>
  <c r="BG52" i="35" s="1"/>
  <c r="BH52" i="35" s="1"/>
  <c r="BI52" i="35" s="1"/>
  <c r="BJ52" i="35" s="1"/>
  <c r="BK52" i="35" s="1"/>
  <c r="BL52" i="35" s="1"/>
  <c r="BM52" i="35" s="1"/>
  <c r="BN52" i="35" s="1"/>
  <c r="BO52" i="35" s="1"/>
  <c r="BP52" i="35" s="1"/>
  <c r="BQ52" i="35" s="1"/>
  <c r="BR52" i="35" s="1"/>
  <c r="BS52" i="35" s="1"/>
  <c r="BT52" i="35" s="1"/>
  <c r="BU52" i="35" s="1"/>
  <c r="BV52" i="35" s="1"/>
  <c r="BW52" i="35" s="1"/>
  <c r="BX52" i="35" s="1"/>
  <c r="BY52" i="35" s="1"/>
  <c r="BZ52" i="35" s="1"/>
  <c r="CA52" i="35" s="1"/>
  <c r="CB52" i="35" s="1"/>
  <c r="CC52" i="35" s="1"/>
  <c r="CD52" i="35" s="1"/>
  <c r="CE52" i="35" s="1"/>
  <c r="CF52" i="35" s="1"/>
  <c r="CG52" i="35" s="1"/>
  <c r="CH52" i="35" s="1"/>
  <c r="G51" i="35"/>
  <c r="H51" i="35"/>
  <c r="I51" i="35"/>
  <c r="J51" i="35"/>
  <c r="K51" i="35"/>
  <c r="L51" i="35"/>
  <c r="M51" i="35"/>
  <c r="N51" i="35"/>
  <c r="O51" i="35"/>
  <c r="P51" i="35"/>
  <c r="Q51" i="35"/>
  <c r="R51" i="35"/>
  <c r="S51" i="35"/>
  <c r="T51" i="35"/>
  <c r="V51" i="35"/>
  <c r="W51" i="35" s="1"/>
  <c r="X51" i="35" s="1"/>
  <c r="Y51" i="35" s="1"/>
  <c r="Z51" i="35" s="1"/>
  <c r="AA51" i="35" s="1"/>
  <c r="AB51" i="35" s="1"/>
  <c r="AC51" i="35" s="1"/>
  <c r="AD51" i="35" s="1"/>
  <c r="AE51" i="35" s="1"/>
  <c r="AF51" i="35" s="1"/>
  <c r="AG51" i="35" s="1"/>
  <c r="AH51" i="35" s="1"/>
  <c r="AI51" i="35" s="1"/>
  <c r="AJ51" i="35" s="1"/>
  <c r="AK51" i="35" s="1"/>
  <c r="AL51" i="35" s="1"/>
  <c r="AM51" i="35" s="1"/>
  <c r="AN51" i="35" s="1"/>
  <c r="AO51" i="35" s="1"/>
  <c r="AP51" i="35" s="1"/>
  <c r="AQ51" i="35" s="1"/>
  <c r="AR51" i="35" s="1"/>
  <c r="AS51" i="35" s="1"/>
  <c r="AT51" i="35" s="1"/>
  <c r="AU51" i="35" s="1"/>
  <c r="AV51" i="35" s="1"/>
  <c r="AW51" i="35" s="1"/>
  <c r="AX51" i="35" s="1"/>
  <c r="AY51" i="35" s="1"/>
  <c r="AZ51" i="35" s="1"/>
  <c r="BA51" i="35" s="1"/>
  <c r="BB51" i="35" s="1"/>
  <c r="BC51" i="35" s="1"/>
  <c r="BD51" i="35" s="1"/>
  <c r="BE51" i="35" s="1"/>
  <c r="BF51" i="35" s="1"/>
  <c r="BG51" i="35" s="1"/>
  <c r="BH51" i="35" s="1"/>
  <c r="BI51" i="35" s="1"/>
  <c r="BJ51" i="35" s="1"/>
  <c r="BK51" i="35" s="1"/>
  <c r="BL51" i="35" s="1"/>
  <c r="BM51" i="35" s="1"/>
  <c r="BN51" i="35" s="1"/>
  <c r="BO51" i="35" s="1"/>
  <c r="BP51" i="35" s="1"/>
  <c r="BQ51" i="35" s="1"/>
  <c r="BR51" i="35" s="1"/>
  <c r="BS51" i="35" s="1"/>
  <c r="BT51" i="35" s="1"/>
  <c r="BU51" i="35" s="1"/>
  <c r="BV51" i="35" s="1"/>
  <c r="BW51" i="35" s="1"/>
  <c r="BX51" i="35" s="1"/>
  <c r="BY51" i="35" s="1"/>
  <c r="BZ51" i="35" s="1"/>
  <c r="CA51" i="35" s="1"/>
  <c r="CB51" i="35" s="1"/>
  <c r="CC51" i="35" s="1"/>
  <c r="CD51" i="35" s="1"/>
  <c r="CE51" i="35" s="1"/>
  <c r="CF51" i="35" s="1"/>
  <c r="CG51" i="35" s="1"/>
  <c r="CH51" i="35" s="1"/>
  <c r="G50" i="35"/>
  <c r="H50" i="35"/>
  <c r="I50" i="35"/>
  <c r="J50" i="35"/>
  <c r="K50" i="35"/>
  <c r="L50" i="35"/>
  <c r="M50" i="35"/>
  <c r="N50" i="35"/>
  <c r="O50" i="35"/>
  <c r="P50" i="35"/>
  <c r="Q50" i="35"/>
  <c r="R50" i="35"/>
  <c r="S50" i="35"/>
  <c r="T50" i="35"/>
  <c r="V50" i="35"/>
  <c r="W50" i="35" s="1"/>
  <c r="X50" i="35" s="1"/>
  <c r="Y50" i="35"/>
  <c r="Z50" i="35" s="1"/>
  <c r="AA50" i="35" s="1"/>
  <c r="AB50" i="35" s="1"/>
  <c r="AC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AN50" i="35" s="1"/>
  <c r="AO50" i="35" s="1"/>
  <c r="AP50" i="35" s="1"/>
  <c r="AQ50" i="35" s="1"/>
  <c r="AR50" i="35" s="1"/>
  <c r="AS50" i="35" s="1"/>
  <c r="AT50" i="35" s="1"/>
  <c r="AU50" i="35" s="1"/>
  <c r="AV50" i="35" s="1"/>
  <c r="AW50" i="35" s="1"/>
  <c r="AX50" i="35" s="1"/>
  <c r="AY50" i="35" s="1"/>
  <c r="AZ50" i="35" s="1"/>
  <c r="BA50" i="35" s="1"/>
  <c r="BB50" i="35" s="1"/>
  <c r="BC50" i="35" s="1"/>
  <c r="BD50" i="35" s="1"/>
  <c r="BE50" i="35" s="1"/>
  <c r="BF50" i="35" s="1"/>
  <c r="BG50" i="35" s="1"/>
  <c r="BH50" i="35" s="1"/>
  <c r="BI50" i="35" s="1"/>
  <c r="BJ50" i="35" s="1"/>
  <c r="BK50" i="35" s="1"/>
  <c r="BL50" i="35" s="1"/>
  <c r="BM50" i="35" s="1"/>
  <c r="BN50" i="35" s="1"/>
  <c r="BO50" i="35" s="1"/>
  <c r="BP50" i="35" s="1"/>
  <c r="BQ50" i="35" s="1"/>
  <c r="BR50" i="35" s="1"/>
  <c r="BS50" i="35" s="1"/>
  <c r="BT50" i="35" s="1"/>
  <c r="BU50" i="35" s="1"/>
  <c r="BV50" i="35" s="1"/>
  <c r="BW50" i="35" s="1"/>
  <c r="BX50" i="35" s="1"/>
  <c r="BY50" i="35" s="1"/>
  <c r="BZ50" i="35" s="1"/>
  <c r="CA50" i="35" s="1"/>
  <c r="CB50" i="35" s="1"/>
  <c r="CC50" i="35" s="1"/>
  <c r="CD50" i="35" s="1"/>
  <c r="CE50" i="35" s="1"/>
  <c r="CF50" i="35" s="1"/>
  <c r="CG50" i="35" s="1"/>
  <c r="CH50" i="35" s="1"/>
  <c r="G49" i="35"/>
  <c r="H49" i="35"/>
  <c r="I49" i="35"/>
  <c r="J49" i="35"/>
  <c r="K49" i="35"/>
  <c r="L49" i="35"/>
  <c r="M49" i="35"/>
  <c r="N49" i="35"/>
  <c r="O49" i="35"/>
  <c r="P49" i="35"/>
  <c r="Q49" i="35"/>
  <c r="R49" i="35"/>
  <c r="S49" i="35"/>
  <c r="T49" i="35"/>
  <c r="V49" i="35"/>
  <c r="W49" i="35" s="1"/>
  <c r="X49" i="35" s="1"/>
  <c r="Y49" i="35" s="1"/>
  <c r="Z49" i="35"/>
  <c r="AA49" i="35" s="1"/>
  <c r="AB49" i="35" s="1"/>
  <c r="AC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AN49" i="35" s="1"/>
  <c r="AO49" i="35" s="1"/>
  <c r="AP49" i="35" s="1"/>
  <c r="AQ49" i="35" s="1"/>
  <c r="AR49" i="35" s="1"/>
  <c r="AS49" i="35" s="1"/>
  <c r="AT49" i="35" s="1"/>
  <c r="AU49" i="35" s="1"/>
  <c r="AV49" i="35" s="1"/>
  <c r="AW49" i="35" s="1"/>
  <c r="AX49" i="35" s="1"/>
  <c r="AY49" i="35" s="1"/>
  <c r="AZ49" i="35" s="1"/>
  <c r="BA49" i="35" s="1"/>
  <c r="BB49" i="35" s="1"/>
  <c r="BC49" i="35" s="1"/>
  <c r="BD49" i="35" s="1"/>
  <c r="BE49" i="35" s="1"/>
  <c r="BF49" i="35" s="1"/>
  <c r="BG49" i="35" s="1"/>
  <c r="BH49" i="35" s="1"/>
  <c r="BI49" i="35" s="1"/>
  <c r="BJ49" i="35" s="1"/>
  <c r="BK49" i="35" s="1"/>
  <c r="BL49" i="35" s="1"/>
  <c r="BM49" i="35" s="1"/>
  <c r="BN49" i="35" s="1"/>
  <c r="BO49" i="35" s="1"/>
  <c r="BP49" i="35" s="1"/>
  <c r="BQ49" i="35" s="1"/>
  <c r="BR49" i="35" s="1"/>
  <c r="BS49" i="35" s="1"/>
  <c r="BT49" i="35" s="1"/>
  <c r="BU49" i="35" s="1"/>
  <c r="BV49" i="35" s="1"/>
  <c r="BW49" i="35" s="1"/>
  <c r="BX49" i="35" s="1"/>
  <c r="BY49" i="35" s="1"/>
  <c r="BZ49" i="35" s="1"/>
  <c r="CA49" i="35" s="1"/>
  <c r="CB49" i="35" s="1"/>
  <c r="CC49" i="35" s="1"/>
  <c r="CD49" i="35" s="1"/>
  <c r="CE49" i="35" s="1"/>
  <c r="CF49" i="35" s="1"/>
  <c r="CG49" i="35" s="1"/>
  <c r="CH49" i="35" s="1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V48" i="35"/>
  <c r="W48" i="35" s="1"/>
  <c r="X48" i="35" s="1"/>
  <c r="Y48" i="35" s="1"/>
  <c r="Z48" i="35" s="1"/>
  <c r="AA48" i="35" s="1"/>
  <c r="AB48" i="35" s="1"/>
  <c r="AC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AN48" i="35" s="1"/>
  <c r="AO48" i="35" s="1"/>
  <c r="AP48" i="35" s="1"/>
  <c r="AQ48" i="35" s="1"/>
  <c r="AR48" i="35" s="1"/>
  <c r="AS48" i="35" s="1"/>
  <c r="AT48" i="35" s="1"/>
  <c r="AU48" i="35" s="1"/>
  <c r="AV48" i="35" s="1"/>
  <c r="AW48" i="35" s="1"/>
  <c r="AX48" i="35" s="1"/>
  <c r="AY48" i="35" s="1"/>
  <c r="AZ48" i="35" s="1"/>
  <c r="BA48" i="35" s="1"/>
  <c r="BB48" i="35" s="1"/>
  <c r="BC48" i="35" s="1"/>
  <c r="BD48" i="35" s="1"/>
  <c r="BE48" i="35" s="1"/>
  <c r="BF48" i="35" s="1"/>
  <c r="BG48" i="35" s="1"/>
  <c r="BH48" i="35" s="1"/>
  <c r="BI48" i="35" s="1"/>
  <c r="BJ48" i="35" s="1"/>
  <c r="BK48" i="35" s="1"/>
  <c r="BL48" i="35" s="1"/>
  <c r="BM48" i="35" s="1"/>
  <c r="BN48" i="35" s="1"/>
  <c r="BO48" i="35" s="1"/>
  <c r="BP48" i="35" s="1"/>
  <c r="BQ48" i="35" s="1"/>
  <c r="BR48" i="35" s="1"/>
  <c r="BS48" i="35" s="1"/>
  <c r="BT48" i="35" s="1"/>
  <c r="BU48" i="35" s="1"/>
  <c r="BV48" i="35" s="1"/>
  <c r="BW48" i="35" s="1"/>
  <c r="BX48" i="35" s="1"/>
  <c r="BY48" i="35" s="1"/>
  <c r="BZ48" i="35" s="1"/>
  <c r="CA48" i="35" s="1"/>
  <c r="CB48" i="35" s="1"/>
  <c r="CC48" i="35" s="1"/>
  <c r="CD48" i="35" s="1"/>
  <c r="CE48" i="35" s="1"/>
  <c r="CF48" i="35" s="1"/>
  <c r="CG48" i="35" s="1"/>
  <c r="CH48" i="35" s="1"/>
  <c r="G47" i="35"/>
  <c r="H47" i="35"/>
  <c r="I47" i="35"/>
  <c r="J47" i="35"/>
  <c r="K47" i="35"/>
  <c r="L47" i="35"/>
  <c r="M47" i="35"/>
  <c r="N47" i="35"/>
  <c r="O47" i="35"/>
  <c r="P47" i="35"/>
  <c r="Q47" i="35"/>
  <c r="R47" i="35"/>
  <c r="S47" i="35"/>
  <c r="T47" i="35"/>
  <c r="V47" i="35"/>
  <c r="W47" i="35" s="1"/>
  <c r="X47" i="35" s="1"/>
  <c r="Y47" i="35" s="1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AN47" i="35" s="1"/>
  <c r="AO47" i="35" s="1"/>
  <c r="AP47" i="35" s="1"/>
  <c r="AQ47" i="35" s="1"/>
  <c r="AR47" i="35" s="1"/>
  <c r="AS47" i="35" s="1"/>
  <c r="AT47" i="35" s="1"/>
  <c r="AU47" i="35" s="1"/>
  <c r="AV47" i="35" s="1"/>
  <c r="AW47" i="35" s="1"/>
  <c r="AX47" i="35" s="1"/>
  <c r="AY47" i="35" s="1"/>
  <c r="AZ47" i="35" s="1"/>
  <c r="BA47" i="35" s="1"/>
  <c r="BB47" i="35" s="1"/>
  <c r="BC47" i="35" s="1"/>
  <c r="BD47" i="35" s="1"/>
  <c r="BE47" i="35" s="1"/>
  <c r="BF47" i="35" s="1"/>
  <c r="BG47" i="35" s="1"/>
  <c r="BH47" i="35" s="1"/>
  <c r="BI47" i="35" s="1"/>
  <c r="BJ47" i="35" s="1"/>
  <c r="BK47" i="35" s="1"/>
  <c r="BL47" i="35" s="1"/>
  <c r="BM47" i="35" s="1"/>
  <c r="BN47" i="35" s="1"/>
  <c r="BO47" i="35" s="1"/>
  <c r="BP47" i="35" s="1"/>
  <c r="BQ47" i="35" s="1"/>
  <c r="BR47" i="35" s="1"/>
  <c r="BS47" i="35" s="1"/>
  <c r="BT47" i="35" s="1"/>
  <c r="BU47" i="35" s="1"/>
  <c r="BV47" i="35" s="1"/>
  <c r="BW47" i="35" s="1"/>
  <c r="BX47" i="35" s="1"/>
  <c r="BY47" i="35" s="1"/>
  <c r="BZ47" i="35" s="1"/>
  <c r="CA47" i="35" s="1"/>
  <c r="CB47" i="35" s="1"/>
  <c r="CC47" i="35" s="1"/>
  <c r="CD47" i="35" s="1"/>
  <c r="CE47" i="35" s="1"/>
  <c r="CF47" i="35" s="1"/>
  <c r="CG47" i="35" s="1"/>
  <c r="CH47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V46" i="35"/>
  <c r="W46" i="35" s="1"/>
  <c r="X46" i="35" s="1"/>
  <c r="Y46" i="35" s="1"/>
  <c r="Z46" i="35" s="1"/>
  <c r="AA46" i="35" s="1"/>
  <c r="AB46" i="35" s="1"/>
  <c r="AC46" i="35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AN46" i="35" s="1"/>
  <c r="AO46" i="35" s="1"/>
  <c r="AP46" i="35" s="1"/>
  <c r="AQ46" i="35" s="1"/>
  <c r="AR46" i="35" s="1"/>
  <c r="AS46" i="35" s="1"/>
  <c r="AT46" i="35" s="1"/>
  <c r="AU46" i="35" s="1"/>
  <c r="AV46" i="35" s="1"/>
  <c r="AW46" i="35" s="1"/>
  <c r="AX46" i="35" s="1"/>
  <c r="AY46" i="35" s="1"/>
  <c r="AZ46" i="35" s="1"/>
  <c r="BA46" i="35" s="1"/>
  <c r="BB46" i="35" s="1"/>
  <c r="BC46" i="35" s="1"/>
  <c r="BD46" i="35" s="1"/>
  <c r="BE46" i="35" s="1"/>
  <c r="BF46" i="35" s="1"/>
  <c r="BG46" i="35" s="1"/>
  <c r="BH46" i="35" s="1"/>
  <c r="BI46" i="35" s="1"/>
  <c r="BJ46" i="35" s="1"/>
  <c r="BK46" i="35" s="1"/>
  <c r="BL46" i="35" s="1"/>
  <c r="BM46" i="35" s="1"/>
  <c r="BN46" i="35" s="1"/>
  <c r="BO46" i="35" s="1"/>
  <c r="BP46" i="35" s="1"/>
  <c r="BQ46" i="35" s="1"/>
  <c r="BR46" i="35" s="1"/>
  <c r="BS46" i="35" s="1"/>
  <c r="BT46" i="35" s="1"/>
  <c r="BU46" i="35" s="1"/>
  <c r="BV46" i="35" s="1"/>
  <c r="BW46" i="35" s="1"/>
  <c r="BX46" i="35" s="1"/>
  <c r="BY46" i="35" s="1"/>
  <c r="BZ46" i="35" s="1"/>
  <c r="CA46" i="35" s="1"/>
  <c r="CB46" i="35" s="1"/>
  <c r="CC46" i="35" s="1"/>
  <c r="CD46" i="35" s="1"/>
  <c r="CE46" i="35" s="1"/>
  <c r="CF46" i="35" s="1"/>
  <c r="CG46" i="35" s="1"/>
  <c r="CH46" i="35" s="1"/>
  <c r="G45" i="35"/>
  <c r="H45" i="35"/>
  <c r="I45" i="35"/>
  <c r="J45" i="35"/>
  <c r="K45" i="35"/>
  <c r="L45" i="35"/>
  <c r="M45" i="35"/>
  <c r="N45" i="35"/>
  <c r="O45" i="35"/>
  <c r="P45" i="35"/>
  <c r="Q45" i="35"/>
  <c r="R45" i="35"/>
  <c r="S45" i="35"/>
  <c r="T45" i="35"/>
  <c r="V45" i="35"/>
  <c r="W45" i="35" s="1"/>
  <c r="X45" i="35" s="1"/>
  <c r="Y45" i="35" s="1"/>
  <c r="Z45" i="35" s="1"/>
  <c r="AA45" i="35" s="1"/>
  <c r="AB45" i="35" s="1"/>
  <c r="AC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AN45" i="35" s="1"/>
  <c r="AO45" i="35" s="1"/>
  <c r="AP45" i="35" s="1"/>
  <c r="AQ45" i="35" s="1"/>
  <c r="AR45" i="35" s="1"/>
  <c r="AS45" i="35" s="1"/>
  <c r="AT45" i="35" s="1"/>
  <c r="AU45" i="35" s="1"/>
  <c r="AV45" i="35" s="1"/>
  <c r="AW45" i="35" s="1"/>
  <c r="AX45" i="35" s="1"/>
  <c r="AY45" i="35" s="1"/>
  <c r="AZ45" i="35" s="1"/>
  <c r="BA45" i="35" s="1"/>
  <c r="BB45" i="35" s="1"/>
  <c r="BC45" i="35" s="1"/>
  <c r="BD45" i="35" s="1"/>
  <c r="BE45" i="35" s="1"/>
  <c r="BF45" i="35" s="1"/>
  <c r="BG45" i="35" s="1"/>
  <c r="BH45" i="35" s="1"/>
  <c r="BI45" i="35" s="1"/>
  <c r="BJ45" i="35" s="1"/>
  <c r="BK45" i="35" s="1"/>
  <c r="BL45" i="35" s="1"/>
  <c r="BM45" i="35" s="1"/>
  <c r="BN45" i="35" s="1"/>
  <c r="BO45" i="35" s="1"/>
  <c r="BP45" i="35" s="1"/>
  <c r="BQ45" i="35" s="1"/>
  <c r="BR45" i="35" s="1"/>
  <c r="BS45" i="35" s="1"/>
  <c r="BT45" i="35" s="1"/>
  <c r="BU45" i="35" s="1"/>
  <c r="BV45" i="35" s="1"/>
  <c r="BW45" i="35" s="1"/>
  <c r="BX45" i="35" s="1"/>
  <c r="BY45" i="35" s="1"/>
  <c r="BZ45" i="35" s="1"/>
  <c r="CA45" i="35" s="1"/>
  <c r="CB45" i="35" s="1"/>
  <c r="CC45" i="35" s="1"/>
  <c r="CD45" i="35" s="1"/>
  <c r="CE45" i="35" s="1"/>
  <c r="CF45" i="35" s="1"/>
  <c r="CG45" i="35" s="1"/>
  <c r="CH45" i="35" s="1"/>
  <c r="G44" i="35"/>
  <c r="H44" i="35"/>
  <c r="I44" i="35"/>
  <c r="J44" i="35"/>
  <c r="K44" i="35"/>
  <c r="L44" i="35"/>
  <c r="M44" i="35"/>
  <c r="N44" i="35"/>
  <c r="O44" i="35"/>
  <c r="P44" i="35"/>
  <c r="Q44" i="35"/>
  <c r="R44" i="35"/>
  <c r="S44" i="35"/>
  <c r="T44" i="35"/>
  <c r="V44" i="35"/>
  <c r="W44" i="35"/>
  <c r="X44" i="35" s="1"/>
  <c r="Y44" i="35" s="1"/>
  <c r="Z44" i="35" s="1"/>
  <c r="AA44" i="35" s="1"/>
  <c r="AB44" i="35" s="1"/>
  <c r="AC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AN44" i="35" s="1"/>
  <c r="AO44" i="35" s="1"/>
  <c r="AP44" i="35" s="1"/>
  <c r="AQ44" i="35" s="1"/>
  <c r="AR44" i="35" s="1"/>
  <c r="AS44" i="35" s="1"/>
  <c r="AT44" i="35" s="1"/>
  <c r="AU44" i="35" s="1"/>
  <c r="AV44" i="35" s="1"/>
  <c r="AW44" i="35" s="1"/>
  <c r="AX44" i="35" s="1"/>
  <c r="AY44" i="35" s="1"/>
  <c r="AZ44" i="35" s="1"/>
  <c r="BA44" i="35" s="1"/>
  <c r="BB44" i="35" s="1"/>
  <c r="BC44" i="35" s="1"/>
  <c r="BD44" i="35" s="1"/>
  <c r="BE44" i="35" s="1"/>
  <c r="BF44" i="35" s="1"/>
  <c r="BG44" i="35" s="1"/>
  <c r="BH44" i="35" s="1"/>
  <c r="BI44" i="35" s="1"/>
  <c r="BJ44" i="35" s="1"/>
  <c r="BK44" i="35" s="1"/>
  <c r="BL44" i="35" s="1"/>
  <c r="BM44" i="35" s="1"/>
  <c r="BN44" i="35" s="1"/>
  <c r="BO44" i="35" s="1"/>
  <c r="BP44" i="35" s="1"/>
  <c r="BQ44" i="35" s="1"/>
  <c r="BR44" i="35" s="1"/>
  <c r="BS44" i="35" s="1"/>
  <c r="BT44" i="35" s="1"/>
  <c r="BU44" i="35" s="1"/>
  <c r="BV44" i="35" s="1"/>
  <c r="BW44" i="35" s="1"/>
  <c r="BX44" i="35" s="1"/>
  <c r="BY44" i="35" s="1"/>
  <c r="BZ44" i="35" s="1"/>
  <c r="CA44" i="35" s="1"/>
  <c r="CB44" i="35" s="1"/>
  <c r="CC44" i="35" s="1"/>
  <c r="CD44" i="35" s="1"/>
  <c r="CE44" i="35" s="1"/>
  <c r="CF44" i="35" s="1"/>
  <c r="CG44" i="35" s="1"/>
  <c r="CH44" i="35" s="1"/>
  <c r="G43" i="35"/>
  <c r="H43" i="35"/>
  <c r="I43" i="35"/>
  <c r="J43" i="35"/>
  <c r="K43" i="35"/>
  <c r="L43" i="35"/>
  <c r="M43" i="35"/>
  <c r="N43" i="35"/>
  <c r="O43" i="35"/>
  <c r="P43" i="35"/>
  <c r="Q43" i="35"/>
  <c r="R43" i="35"/>
  <c r="S43" i="35"/>
  <c r="T43" i="35"/>
  <c r="V43" i="35"/>
  <c r="W43" i="35"/>
  <c r="X43" i="35"/>
  <c r="Y43" i="35" s="1"/>
  <c r="Z43" i="35" s="1"/>
  <c r="AA43" i="35" s="1"/>
  <c r="AB43" i="35" s="1"/>
  <c r="AC43" i="35" s="1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AN43" i="35" s="1"/>
  <c r="AO43" i="35" s="1"/>
  <c r="AP43" i="35" s="1"/>
  <c r="AQ43" i="35" s="1"/>
  <c r="AR43" i="35" s="1"/>
  <c r="AS43" i="35" s="1"/>
  <c r="AT43" i="35" s="1"/>
  <c r="AU43" i="35" s="1"/>
  <c r="AV43" i="35" s="1"/>
  <c r="AW43" i="35" s="1"/>
  <c r="AX43" i="35" s="1"/>
  <c r="AY43" i="35" s="1"/>
  <c r="AZ43" i="35" s="1"/>
  <c r="BA43" i="35" s="1"/>
  <c r="BB43" i="35" s="1"/>
  <c r="BC43" i="35" s="1"/>
  <c r="BD43" i="35" s="1"/>
  <c r="BE43" i="35" s="1"/>
  <c r="BF43" i="35" s="1"/>
  <c r="BG43" i="35" s="1"/>
  <c r="BH43" i="35" s="1"/>
  <c r="BI43" i="35" s="1"/>
  <c r="BJ43" i="35" s="1"/>
  <c r="BK43" i="35" s="1"/>
  <c r="BL43" i="35" s="1"/>
  <c r="BM43" i="35" s="1"/>
  <c r="BN43" i="35" s="1"/>
  <c r="BO43" i="35" s="1"/>
  <c r="BP43" i="35" s="1"/>
  <c r="BQ43" i="35" s="1"/>
  <c r="BR43" i="35" s="1"/>
  <c r="BS43" i="35" s="1"/>
  <c r="BT43" i="35" s="1"/>
  <c r="BU43" i="35" s="1"/>
  <c r="BV43" i="35" s="1"/>
  <c r="BW43" i="35" s="1"/>
  <c r="BX43" i="35" s="1"/>
  <c r="BY43" i="35" s="1"/>
  <c r="BZ43" i="35" s="1"/>
  <c r="CA43" i="35" s="1"/>
  <c r="CB43" i="35" s="1"/>
  <c r="CC43" i="35" s="1"/>
  <c r="CD43" i="35" s="1"/>
  <c r="CE43" i="35" s="1"/>
  <c r="CF43" i="35" s="1"/>
  <c r="CG43" i="35" s="1"/>
  <c r="CH43" i="35" s="1"/>
  <c r="H42" i="35"/>
  <c r="I42" i="35"/>
  <c r="J42" i="35"/>
  <c r="K42" i="35"/>
  <c r="L42" i="35"/>
  <c r="M42" i="35"/>
  <c r="N42" i="35"/>
  <c r="O42" i="35"/>
  <c r="P42" i="35"/>
  <c r="Q42" i="35"/>
  <c r="R42" i="35"/>
  <c r="S42" i="35"/>
  <c r="T42" i="35"/>
  <c r="V42" i="35"/>
  <c r="W42" i="35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AN42" i="35" s="1"/>
  <c r="AO42" i="35" s="1"/>
  <c r="AP42" i="35" s="1"/>
  <c r="AQ42" i="35" s="1"/>
  <c r="AR42" i="35" s="1"/>
  <c r="AS42" i="35" s="1"/>
  <c r="AT42" i="35" s="1"/>
  <c r="AU42" i="35" s="1"/>
  <c r="AV42" i="35" s="1"/>
  <c r="AW42" i="35" s="1"/>
  <c r="AX42" i="35" s="1"/>
  <c r="AY42" i="35" s="1"/>
  <c r="AZ42" i="35" s="1"/>
  <c r="BA42" i="35" s="1"/>
  <c r="BB42" i="35" s="1"/>
  <c r="BC42" i="35" s="1"/>
  <c r="BD42" i="35" s="1"/>
  <c r="BE42" i="35" s="1"/>
  <c r="BF42" i="35" s="1"/>
  <c r="BG42" i="35" s="1"/>
  <c r="BH42" i="35" s="1"/>
  <c r="BI42" i="35" s="1"/>
  <c r="BJ42" i="35" s="1"/>
  <c r="BK42" i="35" s="1"/>
  <c r="BL42" i="35" s="1"/>
  <c r="BM42" i="35" s="1"/>
  <c r="BN42" i="35" s="1"/>
  <c r="BO42" i="35" s="1"/>
  <c r="BP42" i="35" s="1"/>
  <c r="BQ42" i="35" s="1"/>
  <c r="BR42" i="35" s="1"/>
  <c r="BS42" i="35" s="1"/>
  <c r="BT42" i="35" s="1"/>
  <c r="BU42" i="35" s="1"/>
  <c r="BV42" i="35" s="1"/>
  <c r="BW42" i="35" s="1"/>
  <c r="BX42" i="35" s="1"/>
  <c r="BY42" i="35" s="1"/>
  <c r="BZ42" i="35" s="1"/>
  <c r="CA42" i="35" s="1"/>
  <c r="CB42" i="35" s="1"/>
  <c r="CC42" i="35" s="1"/>
  <c r="CD42" i="35" s="1"/>
  <c r="CE42" i="35" s="1"/>
  <c r="CF42" i="35" s="1"/>
  <c r="CG42" i="35" s="1"/>
  <c r="CH42" i="35" s="1"/>
  <c r="G42" i="35"/>
  <c r="G41" i="35"/>
  <c r="H41" i="35" s="1"/>
  <c r="G53" i="34"/>
  <c r="H53" i="34"/>
  <c r="I53" i="34"/>
  <c r="J53" i="34"/>
  <c r="K53" i="34"/>
  <c r="L53" i="34"/>
  <c r="M53" i="34"/>
  <c r="N53" i="34"/>
  <c r="O53" i="34"/>
  <c r="P53" i="34"/>
  <c r="Q53" i="34"/>
  <c r="R53" i="34"/>
  <c r="S53" i="34"/>
  <c r="T53" i="34"/>
  <c r="V53" i="34"/>
  <c r="W53" i="34" s="1"/>
  <c r="X53" i="34" s="1"/>
  <c r="Y53" i="34" s="1"/>
  <c r="Z53" i="34" s="1"/>
  <c r="AA53" i="34" s="1"/>
  <c r="AB53" i="34" s="1"/>
  <c r="AC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AN53" i="34" s="1"/>
  <c r="AO53" i="34" s="1"/>
  <c r="AP53" i="34" s="1"/>
  <c r="AQ53" i="34" s="1"/>
  <c r="AR53" i="34" s="1"/>
  <c r="AS53" i="34" s="1"/>
  <c r="AT53" i="34" s="1"/>
  <c r="AU53" i="34" s="1"/>
  <c r="AV53" i="34" s="1"/>
  <c r="AW53" i="34" s="1"/>
  <c r="AX53" i="34" s="1"/>
  <c r="AY53" i="34" s="1"/>
  <c r="AZ53" i="34" s="1"/>
  <c r="BA53" i="34" s="1"/>
  <c r="BB53" i="34" s="1"/>
  <c r="BC53" i="34" s="1"/>
  <c r="BD53" i="34" s="1"/>
  <c r="BE53" i="34" s="1"/>
  <c r="BF53" i="34" s="1"/>
  <c r="BG53" i="34" s="1"/>
  <c r="BH53" i="34" s="1"/>
  <c r="BI53" i="34" s="1"/>
  <c r="BJ53" i="34" s="1"/>
  <c r="BK53" i="34" s="1"/>
  <c r="BL53" i="34" s="1"/>
  <c r="BM53" i="34" s="1"/>
  <c r="BN53" i="34" s="1"/>
  <c r="BO53" i="34" s="1"/>
  <c r="BP53" i="34" s="1"/>
  <c r="BQ53" i="34" s="1"/>
  <c r="BR53" i="34" s="1"/>
  <c r="BS53" i="34" s="1"/>
  <c r="BT53" i="34" s="1"/>
  <c r="BU53" i="34" s="1"/>
  <c r="BV53" i="34" s="1"/>
  <c r="BW53" i="34" s="1"/>
  <c r="BX53" i="34" s="1"/>
  <c r="BY53" i="34" s="1"/>
  <c r="BZ53" i="34" s="1"/>
  <c r="CA53" i="34" s="1"/>
  <c r="CB53" i="34" s="1"/>
  <c r="CC53" i="34" s="1"/>
  <c r="CD53" i="34" s="1"/>
  <c r="CE53" i="34" s="1"/>
  <c r="CF53" i="34" s="1"/>
  <c r="CG53" i="34" s="1"/>
  <c r="CH53" i="34" s="1"/>
  <c r="G52" i="34"/>
  <c r="H52" i="34"/>
  <c r="I52" i="34"/>
  <c r="J52" i="34"/>
  <c r="K52" i="34"/>
  <c r="L52" i="34"/>
  <c r="M52" i="34"/>
  <c r="N52" i="34"/>
  <c r="O52" i="34"/>
  <c r="P52" i="34"/>
  <c r="Q52" i="34"/>
  <c r="R52" i="34"/>
  <c r="S52" i="34"/>
  <c r="T52" i="34"/>
  <c r="V52" i="34"/>
  <c r="W52" i="34" s="1"/>
  <c r="X52" i="34" s="1"/>
  <c r="Y52" i="34" s="1"/>
  <c r="Z52" i="34" s="1"/>
  <c r="AA52" i="34" s="1"/>
  <c r="AB52" i="34" s="1"/>
  <c r="AC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AN52" i="34" s="1"/>
  <c r="AO52" i="34" s="1"/>
  <c r="AP52" i="34" s="1"/>
  <c r="AQ52" i="34" s="1"/>
  <c r="AR52" i="34" s="1"/>
  <c r="AS52" i="34" s="1"/>
  <c r="AT52" i="34" s="1"/>
  <c r="AU52" i="34" s="1"/>
  <c r="AV52" i="34" s="1"/>
  <c r="AW52" i="34" s="1"/>
  <c r="AX52" i="34" s="1"/>
  <c r="AY52" i="34" s="1"/>
  <c r="AZ52" i="34" s="1"/>
  <c r="BA52" i="34" s="1"/>
  <c r="BB52" i="34" s="1"/>
  <c r="BC52" i="34" s="1"/>
  <c r="BD52" i="34" s="1"/>
  <c r="BE52" i="34" s="1"/>
  <c r="BF52" i="34" s="1"/>
  <c r="BG52" i="34" s="1"/>
  <c r="BH52" i="34" s="1"/>
  <c r="BI52" i="34" s="1"/>
  <c r="BJ52" i="34" s="1"/>
  <c r="BK52" i="34" s="1"/>
  <c r="BL52" i="34" s="1"/>
  <c r="BM52" i="34" s="1"/>
  <c r="BN52" i="34" s="1"/>
  <c r="BO52" i="34" s="1"/>
  <c r="BP52" i="34" s="1"/>
  <c r="BQ52" i="34" s="1"/>
  <c r="BR52" i="34" s="1"/>
  <c r="BS52" i="34" s="1"/>
  <c r="BT52" i="34" s="1"/>
  <c r="BU52" i="34" s="1"/>
  <c r="BV52" i="34" s="1"/>
  <c r="BW52" i="34" s="1"/>
  <c r="BX52" i="34" s="1"/>
  <c r="BY52" i="34" s="1"/>
  <c r="BZ52" i="34" s="1"/>
  <c r="CA52" i="34" s="1"/>
  <c r="CB52" i="34" s="1"/>
  <c r="CC52" i="34" s="1"/>
  <c r="CD52" i="34" s="1"/>
  <c r="CE52" i="34" s="1"/>
  <c r="CF52" i="34" s="1"/>
  <c r="CG52" i="34" s="1"/>
  <c r="CH52" i="34" s="1"/>
  <c r="G51" i="34"/>
  <c r="H51" i="34"/>
  <c r="I51" i="34"/>
  <c r="J51" i="34"/>
  <c r="K51" i="34"/>
  <c r="L51" i="34"/>
  <c r="M51" i="34"/>
  <c r="N51" i="34"/>
  <c r="O51" i="34"/>
  <c r="P51" i="34"/>
  <c r="Q51" i="34"/>
  <c r="R51" i="34"/>
  <c r="S51" i="34"/>
  <c r="T51" i="34"/>
  <c r="V51" i="34"/>
  <c r="W51" i="34" s="1"/>
  <c r="X51" i="34" s="1"/>
  <c r="Y51" i="34" s="1"/>
  <c r="Z51" i="34" s="1"/>
  <c r="AA51" i="34" s="1"/>
  <c r="AB51" i="34" s="1"/>
  <c r="AC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AN51" i="34" s="1"/>
  <c r="AO51" i="34" s="1"/>
  <c r="AP51" i="34" s="1"/>
  <c r="AQ51" i="34" s="1"/>
  <c r="AR51" i="34" s="1"/>
  <c r="AS51" i="34" s="1"/>
  <c r="AT51" i="34" s="1"/>
  <c r="AU51" i="34" s="1"/>
  <c r="AV51" i="34" s="1"/>
  <c r="AW51" i="34" s="1"/>
  <c r="AX51" i="34" s="1"/>
  <c r="AY51" i="34" s="1"/>
  <c r="AZ51" i="34" s="1"/>
  <c r="BA51" i="34" s="1"/>
  <c r="BB51" i="34" s="1"/>
  <c r="BC51" i="34" s="1"/>
  <c r="BD51" i="34" s="1"/>
  <c r="BE51" i="34" s="1"/>
  <c r="BF51" i="34" s="1"/>
  <c r="BG51" i="34" s="1"/>
  <c r="BH51" i="34" s="1"/>
  <c r="BI51" i="34" s="1"/>
  <c r="BJ51" i="34" s="1"/>
  <c r="BK51" i="34" s="1"/>
  <c r="BL51" i="34" s="1"/>
  <c r="BM51" i="34" s="1"/>
  <c r="BN51" i="34" s="1"/>
  <c r="BO51" i="34" s="1"/>
  <c r="BP51" i="34" s="1"/>
  <c r="BQ51" i="34" s="1"/>
  <c r="BR51" i="34" s="1"/>
  <c r="BS51" i="34" s="1"/>
  <c r="BT51" i="34" s="1"/>
  <c r="BU51" i="34" s="1"/>
  <c r="BV51" i="34" s="1"/>
  <c r="BW51" i="34" s="1"/>
  <c r="BX51" i="34" s="1"/>
  <c r="BY51" i="34" s="1"/>
  <c r="BZ51" i="34" s="1"/>
  <c r="CA51" i="34" s="1"/>
  <c r="CB51" i="34" s="1"/>
  <c r="CC51" i="34" s="1"/>
  <c r="CD51" i="34" s="1"/>
  <c r="CE51" i="34" s="1"/>
  <c r="CF51" i="34" s="1"/>
  <c r="CG51" i="34" s="1"/>
  <c r="CH51" i="34" s="1"/>
  <c r="G50" i="34"/>
  <c r="H50" i="34"/>
  <c r="I50" i="34"/>
  <c r="J50" i="34"/>
  <c r="K50" i="34"/>
  <c r="L50" i="34"/>
  <c r="M50" i="34"/>
  <c r="N50" i="34"/>
  <c r="O50" i="34"/>
  <c r="P50" i="34"/>
  <c r="Q50" i="34"/>
  <c r="R50" i="34"/>
  <c r="S50" i="34"/>
  <c r="T50" i="34"/>
  <c r="V50" i="34"/>
  <c r="W50" i="34" s="1"/>
  <c r="X50" i="34" s="1"/>
  <c r="Y50" i="34" s="1"/>
  <c r="Z50" i="34" s="1"/>
  <c r="AA50" i="34" s="1"/>
  <c r="AB50" i="34" s="1"/>
  <c r="AC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AN50" i="34" s="1"/>
  <c r="AO50" i="34" s="1"/>
  <c r="AP50" i="34" s="1"/>
  <c r="AQ50" i="34" s="1"/>
  <c r="AR50" i="34" s="1"/>
  <c r="AS50" i="34" s="1"/>
  <c r="AT50" i="34" s="1"/>
  <c r="AU50" i="34" s="1"/>
  <c r="AV50" i="34" s="1"/>
  <c r="AW50" i="34" s="1"/>
  <c r="AX50" i="34" s="1"/>
  <c r="AY50" i="34" s="1"/>
  <c r="AZ50" i="34" s="1"/>
  <c r="BA50" i="34" s="1"/>
  <c r="BB50" i="34" s="1"/>
  <c r="BC50" i="34" s="1"/>
  <c r="BD50" i="34" s="1"/>
  <c r="BE50" i="34" s="1"/>
  <c r="BF50" i="34" s="1"/>
  <c r="BG50" i="34" s="1"/>
  <c r="BH50" i="34" s="1"/>
  <c r="BI50" i="34" s="1"/>
  <c r="BJ50" i="34" s="1"/>
  <c r="BK50" i="34" s="1"/>
  <c r="BL50" i="34" s="1"/>
  <c r="BM50" i="34" s="1"/>
  <c r="BN50" i="34" s="1"/>
  <c r="BO50" i="34" s="1"/>
  <c r="BP50" i="34" s="1"/>
  <c r="BQ50" i="34" s="1"/>
  <c r="BR50" i="34" s="1"/>
  <c r="BS50" i="34" s="1"/>
  <c r="BT50" i="34" s="1"/>
  <c r="BU50" i="34" s="1"/>
  <c r="BV50" i="34" s="1"/>
  <c r="BW50" i="34" s="1"/>
  <c r="BX50" i="34" s="1"/>
  <c r="BY50" i="34" s="1"/>
  <c r="BZ50" i="34" s="1"/>
  <c r="CA50" i="34" s="1"/>
  <c r="CB50" i="34" s="1"/>
  <c r="CC50" i="34" s="1"/>
  <c r="CD50" i="34" s="1"/>
  <c r="CE50" i="34" s="1"/>
  <c r="CF50" i="34" s="1"/>
  <c r="CG50" i="34" s="1"/>
  <c r="CH50" i="34" s="1"/>
  <c r="G49" i="34"/>
  <c r="H49" i="34"/>
  <c r="I49" i="34"/>
  <c r="J49" i="34"/>
  <c r="K49" i="34"/>
  <c r="L49" i="34"/>
  <c r="M49" i="34"/>
  <c r="N49" i="34"/>
  <c r="O49" i="34"/>
  <c r="P49" i="34"/>
  <c r="Q49" i="34"/>
  <c r="R49" i="34"/>
  <c r="S49" i="34"/>
  <c r="T49" i="34"/>
  <c r="V49" i="34"/>
  <c r="W49" i="34" s="1"/>
  <c r="X49" i="34" s="1"/>
  <c r="Y49" i="34" s="1"/>
  <c r="Z49" i="34" s="1"/>
  <c r="AA49" i="34" s="1"/>
  <c r="AB49" i="34" s="1"/>
  <c r="AC49" i="34" s="1"/>
  <c r="AD49" i="34" s="1"/>
  <c r="AE49" i="34" s="1"/>
  <c r="AF49" i="34" s="1"/>
  <c r="AG49" i="34" s="1"/>
  <c r="AH49" i="34" s="1"/>
  <c r="AI49" i="34" s="1"/>
  <c r="AJ49" i="34" s="1"/>
  <c r="AK49" i="34" s="1"/>
  <c r="AL49" i="34" s="1"/>
  <c r="AM49" i="34" s="1"/>
  <c r="AN49" i="34" s="1"/>
  <c r="AO49" i="34" s="1"/>
  <c r="AP49" i="34" s="1"/>
  <c r="AQ49" i="34" s="1"/>
  <c r="AR49" i="34" s="1"/>
  <c r="AS49" i="34" s="1"/>
  <c r="AT49" i="34" s="1"/>
  <c r="AU49" i="34" s="1"/>
  <c r="AV49" i="34" s="1"/>
  <c r="AW49" i="34" s="1"/>
  <c r="AX49" i="34" s="1"/>
  <c r="AY49" i="34" s="1"/>
  <c r="AZ49" i="34" s="1"/>
  <c r="BA49" i="34" s="1"/>
  <c r="BB49" i="34" s="1"/>
  <c r="BC49" i="34" s="1"/>
  <c r="BD49" i="34" s="1"/>
  <c r="BE49" i="34" s="1"/>
  <c r="BF49" i="34" s="1"/>
  <c r="BG49" i="34" s="1"/>
  <c r="BH49" i="34" s="1"/>
  <c r="BI49" i="34" s="1"/>
  <c r="BJ49" i="34" s="1"/>
  <c r="BK49" i="34" s="1"/>
  <c r="BL49" i="34" s="1"/>
  <c r="BM49" i="34" s="1"/>
  <c r="BN49" i="34" s="1"/>
  <c r="BO49" i="34" s="1"/>
  <c r="BP49" i="34" s="1"/>
  <c r="BQ49" i="34" s="1"/>
  <c r="BR49" i="34" s="1"/>
  <c r="BS49" i="34" s="1"/>
  <c r="BT49" i="34" s="1"/>
  <c r="BU49" i="34" s="1"/>
  <c r="BV49" i="34" s="1"/>
  <c r="BW49" i="34" s="1"/>
  <c r="BX49" i="34" s="1"/>
  <c r="BY49" i="34" s="1"/>
  <c r="BZ49" i="34" s="1"/>
  <c r="CA49" i="34" s="1"/>
  <c r="CB49" i="34" s="1"/>
  <c r="CC49" i="34" s="1"/>
  <c r="CD49" i="34" s="1"/>
  <c r="CE49" i="34" s="1"/>
  <c r="CF49" i="34" s="1"/>
  <c r="CG49" i="34" s="1"/>
  <c r="CH49" i="34" s="1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V48" i="34"/>
  <c r="W48" i="34"/>
  <c r="X48" i="34" s="1"/>
  <c r="Y48" i="34" s="1"/>
  <c r="Z48" i="34" s="1"/>
  <c r="AA48" i="34" s="1"/>
  <c r="AB48" i="34" s="1"/>
  <c r="AC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AN48" i="34" s="1"/>
  <c r="AO48" i="34" s="1"/>
  <c r="AP48" i="34" s="1"/>
  <c r="AQ48" i="34" s="1"/>
  <c r="AR48" i="34" s="1"/>
  <c r="AS48" i="34" s="1"/>
  <c r="AT48" i="34" s="1"/>
  <c r="AU48" i="34" s="1"/>
  <c r="AV48" i="34" s="1"/>
  <c r="AW48" i="34" s="1"/>
  <c r="AX48" i="34" s="1"/>
  <c r="AY48" i="34" s="1"/>
  <c r="AZ48" i="34" s="1"/>
  <c r="BA48" i="34" s="1"/>
  <c r="BB48" i="34" s="1"/>
  <c r="BC48" i="34" s="1"/>
  <c r="BD48" i="34" s="1"/>
  <c r="BE48" i="34" s="1"/>
  <c r="BF48" i="34" s="1"/>
  <c r="BG48" i="34" s="1"/>
  <c r="BH48" i="34" s="1"/>
  <c r="BI48" i="34" s="1"/>
  <c r="BJ48" i="34" s="1"/>
  <c r="BK48" i="34" s="1"/>
  <c r="BL48" i="34" s="1"/>
  <c r="BM48" i="34" s="1"/>
  <c r="BN48" i="34" s="1"/>
  <c r="BO48" i="34" s="1"/>
  <c r="BP48" i="34" s="1"/>
  <c r="BQ48" i="34" s="1"/>
  <c r="BR48" i="34" s="1"/>
  <c r="BS48" i="34" s="1"/>
  <c r="BT48" i="34" s="1"/>
  <c r="BU48" i="34" s="1"/>
  <c r="BV48" i="34" s="1"/>
  <c r="BW48" i="34" s="1"/>
  <c r="BX48" i="34" s="1"/>
  <c r="BY48" i="34" s="1"/>
  <c r="BZ48" i="34" s="1"/>
  <c r="CA48" i="34" s="1"/>
  <c r="CB48" i="34" s="1"/>
  <c r="CC48" i="34" s="1"/>
  <c r="CD48" i="34" s="1"/>
  <c r="CE48" i="34" s="1"/>
  <c r="CF48" i="34" s="1"/>
  <c r="CG48" i="34" s="1"/>
  <c r="CH48" i="34" s="1"/>
  <c r="G47" i="34"/>
  <c r="H47" i="34"/>
  <c r="I47" i="34"/>
  <c r="J47" i="34"/>
  <c r="K47" i="34"/>
  <c r="L47" i="34"/>
  <c r="M47" i="34"/>
  <c r="N47" i="34"/>
  <c r="O47" i="34"/>
  <c r="P47" i="34"/>
  <c r="Q47" i="34"/>
  <c r="R47" i="34"/>
  <c r="S47" i="34"/>
  <c r="T47" i="34"/>
  <c r="V47" i="34"/>
  <c r="W47" i="34" s="1"/>
  <c r="X47" i="34" s="1"/>
  <c r="Y47" i="34" s="1"/>
  <c r="Z47" i="34" s="1"/>
  <c r="AA47" i="34" s="1"/>
  <c r="AB47" i="34" s="1"/>
  <c r="AC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AN47" i="34" s="1"/>
  <c r="AO47" i="34" s="1"/>
  <c r="AP47" i="34" s="1"/>
  <c r="AQ47" i="34" s="1"/>
  <c r="AR47" i="34" s="1"/>
  <c r="AS47" i="34" s="1"/>
  <c r="AT47" i="34" s="1"/>
  <c r="AU47" i="34" s="1"/>
  <c r="AV47" i="34" s="1"/>
  <c r="AW47" i="34" s="1"/>
  <c r="AX47" i="34" s="1"/>
  <c r="AY47" i="34" s="1"/>
  <c r="AZ47" i="34" s="1"/>
  <c r="BA47" i="34" s="1"/>
  <c r="BB47" i="34" s="1"/>
  <c r="BC47" i="34" s="1"/>
  <c r="BD47" i="34" s="1"/>
  <c r="BE47" i="34" s="1"/>
  <c r="BF47" i="34" s="1"/>
  <c r="BG47" i="34" s="1"/>
  <c r="BH47" i="34" s="1"/>
  <c r="BI47" i="34" s="1"/>
  <c r="BJ47" i="34" s="1"/>
  <c r="BK47" i="34" s="1"/>
  <c r="BL47" i="34" s="1"/>
  <c r="BM47" i="34" s="1"/>
  <c r="BN47" i="34" s="1"/>
  <c r="BO47" i="34" s="1"/>
  <c r="BP47" i="34" s="1"/>
  <c r="BQ47" i="34" s="1"/>
  <c r="BR47" i="34" s="1"/>
  <c r="BS47" i="34" s="1"/>
  <c r="BT47" i="34" s="1"/>
  <c r="BU47" i="34" s="1"/>
  <c r="BV47" i="34" s="1"/>
  <c r="BW47" i="34" s="1"/>
  <c r="BX47" i="34" s="1"/>
  <c r="BY47" i="34" s="1"/>
  <c r="BZ47" i="34" s="1"/>
  <c r="CA47" i="34" s="1"/>
  <c r="CB47" i="34" s="1"/>
  <c r="CC47" i="34" s="1"/>
  <c r="CD47" i="34" s="1"/>
  <c r="CE47" i="34" s="1"/>
  <c r="CF47" i="34" s="1"/>
  <c r="CG47" i="34" s="1"/>
  <c r="CH47" i="34" s="1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V46" i="34"/>
  <c r="W46" i="34" s="1"/>
  <c r="X46" i="34" s="1"/>
  <c r="Y46" i="34" s="1"/>
  <c r="Z46" i="34" s="1"/>
  <c r="AA46" i="34" s="1"/>
  <c r="AB46" i="34" s="1"/>
  <c r="AC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AN46" i="34" s="1"/>
  <c r="AO46" i="34" s="1"/>
  <c r="AP46" i="34" s="1"/>
  <c r="AQ46" i="34" s="1"/>
  <c r="AR46" i="34" s="1"/>
  <c r="AS46" i="34" s="1"/>
  <c r="AT46" i="34" s="1"/>
  <c r="AU46" i="34" s="1"/>
  <c r="AV46" i="34" s="1"/>
  <c r="AW46" i="34" s="1"/>
  <c r="AX46" i="34" s="1"/>
  <c r="AY46" i="34" s="1"/>
  <c r="AZ46" i="34" s="1"/>
  <c r="BA46" i="34" s="1"/>
  <c r="BB46" i="34" s="1"/>
  <c r="BC46" i="34" s="1"/>
  <c r="BD46" i="34" s="1"/>
  <c r="BE46" i="34" s="1"/>
  <c r="BF46" i="34" s="1"/>
  <c r="BG46" i="34" s="1"/>
  <c r="BH46" i="34" s="1"/>
  <c r="BI46" i="34" s="1"/>
  <c r="BJ46" i="34" s="1"/>
  <c r="BK46" i="34" s="1"/>
  <c r="BL46" i="34" s="1"/>
  <c r="BM46" i="34" s="1"/>
  <c r="BN46" i="34" s="1"/>
  <c r="BO46" i="34" s="1"/>
  <c r="BP46" i="34" s="1"/>
  <c r="BQ46" i="34" s="1"/>
  <c r="BR46" i="34" s="1"/>
  <c r="BS46" i="34" s="1"/>
  <c r="BT46" i="34" s="1"/>
  <c r="BU46" i="34" s="1"/>
  <c r="BV46" i="34" s="1"/>
  <c r="BW46" i="34" s="1"/>
  <c r="BX46" i="34" s="1"/>
  <c r="BY46" i="34" s="1"/>
  <c r="BZ46" i="34" s="1"/>
  <c r="CA46" i="34" s="1"/>
  <c r="CB46" i="34" s="1"/>
  <c r="CC46" i="34" s="1"/>
  <c r="CD46" i="34" s="1"/>
  <c r="CE46" i="34" s="1"/>
  <c r="CF46" i="34" s="1"/>
  <c r="CG46" i="34" s="1"/>
  <c r="CH46" i="34" s="1"/>
  <c r="G45" i="34"/>
  <c r="H45" i="34"/>
  <c r="I45" i="34"/>
  <c r="J45" i="34"/>
  <c r="K45" i="34"/>
  <c r="L45" i="34"/>
  <c r="M45" i="34"/>
  <c r="N45" i="34"/>
  <c r="O45" i="34"/>
  <c r="P45" i="34"/>
  <c r="Q45" i="34"/>
  <c r="R45" i="34"/>
  <c r="S45" i="34"/>
  <c r="T45" i="34"/>
  <c r="V45" i="34"/>
  <c r="W45" i="34" s="1"/>
  <c r="X45" i="34" s="1"/>
  <c r="Y45" i="34" s="1"/>
  <c r="Z45" i="34" s="1"/>
  <c r="AA45" i="34" s="1"/>
  <c r="AB45" i="34" s="1"/>
  <c r="AC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AN45" i="34" s="1"/>
  <c r="AO45" i="34" s="1"/>
  <c r="AP45" i="34" s="1"/>
  <c r="AQ45" i="34" s="1"/>
  <c r="AR45" i="34" s="1"/>
  <c r="AS45" i="34" s="1"/>
  <c r="AT45" i="34" s="1"/>
  <c r="AU45" i="34" s="1"/>
  <c r="AV45" i="34" s="1"/>
  <c r="AW45" i="34" s="1"/>
  <c r="AX45" i="34" s="1"/>
  <c r="AY45" i="34" s="1"/>
  <c r="AZ45" i="34" s="1"/>
  <c r="BA45" i="34" s="1"/>
  <c r="BB45" i="34" s="1"/>
  <c r="BC45" i="34" s="1"/>
  <c r="BD45" i="34" s="1"/>
  <c r="BE45" i="34" s="1"/>
  <c r="BF45" i="34" s="1"/>
  <c r="BG45" i="34" s="1"/>
  <c r="BH45" i="34" s="1"/>
  <c r="BI45" i="34" s="1"/>
  <c r="BJ45" i="34" s="1"/>
  <c r="BK45" i="34" s="1"/>
  <c r="BL45" i="34" s="1"/>
  <c r="BM45" i="34" s="1"/>
  <c r="BN45" i="34" s="1"/>
  <c r="BO45" i="34" s="1"/>
  <c r="BP45" i="34" s="1"/>
  <c r="BQ45" i="34" s="1"/>
  <c r="BR45" i="34" s="1"/>
  <c r="BS45" i="34" s="1"/>
  <c r="BT45" i="34" s="1"/>
  <c r="BU45" i="34" s="1"/>
  <c r="BV45" i="34" s="1"/>
  <c r="BW45" i="34" s="1"/>
  <c r="BX45" i="34" s="1"/>
  <c r="BY45" i="34" s="1"/>
  <c r="BZ45" i="34" s="1"/>
  <c r="CA45" i="34" s="1"/>
  <c r="CB45" i="34" s="1"/>
  <c r="CC45" i="34" s="1"/>
  <c r="CD45" i="34" s="1"/>
  <c r="CE45" i="34" s="1"/>
  <c r="CF45" i="34" s="1"/>
  <c r="CG45" i="34" s="1"/>
  <c r="CH45" i="34" s="1"/>
  <c r="G44" i="34"/>
  <c r="H44" i="34"/>
  <c r="I44" i="34"/>
  <c r="J44" i="34"/>
  <c r="K44" i="34"/>
  <c r="L44" i="34"/>
  <c r="M44" i="34"/>
  <c r="N44" i="34"/>
  <c r="O44" i="34"/>
  <c r="P44" i="34"/>
  <c r="Q44" i="34"/>
  <c r="R44" i="34"/>
  <c r="S44" i="34"/>
  <c r="T44" i="34"/>
  <c r="V44" i="34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AN44" i="34" s="1"/>
  <c r="AO44" i="34" s="1"/>
  <c r="AP44" i="34" s="1"/>
  <c r="AQ44" i="34" s="1"/>
  <c r="AR44" i="34" s="1"/>
  <c r="AS44" i="34" s="1"/>
  <c r="AT44" i="34" s="1"/>
  <c r="AU44" i="34" s="1"/>
  <c r="AV44" i="34" s="1"/>
  <c r="AW44" i="34" s="1"/>
  <c r="AX44" i="34" s="1"/>
  <c r="AY44" i="34" s="1"/>
  <c r="AZ44" i="34" s="1"/>
  <c r="BA44" i="34" s="1"/>
  <c r="BB44" i="34" s="1"/>
  <c r="BC44" i="34" s="1"/>
  <c r="BD44" i="34" s="1"/>
  <c r="BE44" i="34" s="1"/>
  <c r="BF44" i="34" s="1"/>
  <c r="BG44" i="34" s="1"/>
  <c r="BH44" i="34" s="1"/>
  <c r="BI44" i="34" s="1"/>
  <c r="BJ44" i="34" s="1"/>
  <c r="BK44" i="34" s="1"/>
  <c r="BL44" i="34" s="1"/>
  <c r="BM44" i="34" s="1"/>
  <c r="BN44" i="34" s="1"/>
  <c r="BO44" i="34" s="1"/>
  <c r="BP44" i="34" s="1"/>
  <c r="BQ44" i="34" s="1"/>
  <c r="BR44" i="34" s="1"/>
  <c r="BS44" i="34" s="1"/>
  <c r="BT44" i="34" s="1"/>
  <c r="BU44" i="34" s="1"/>
  <c r="BV44" i="34" s="1"/>
  <c r="BW44" i="34" s="1"/>
  <c r="BX44" i="34" s="1"/>
  <c r="BY44" i="34" s="1"/>
  <c r="BZ44" i="34" s="1"/>
  <c r="CA44" i="34" s="1"/>
  <c r="CB44" i="34" s="1"/>
  <c r="CC44" i="34" s="1"/>
  <c r="CD44" i="34" s="1"/>
  <c r="CE44" i="34" s="1"/>
  <c r="CF44" i="34" s="1"/>
  <c r="CG44" i="34" s="1"/>
  <c r="CH44" i="34" s="1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T43" i="34"/>
  <c r="V43" i="34"/>
  <c r="W43" i="34" s="1"/>
  <c r="X43" i="34" s="1"/>
  <c r="Y43" i="34" s="1"/>
  <c r="Z43" i="34" s="1"/>
  <c r="AA43" i="34" s="1"/>
  <c r="AB43" i="34" s="1"/>
  <c r="AC43" i="34" s="1"/>
  <c r="AD43" i="34" s="1"/>
  <c r="AE43" i="34" s="1"/>
  <c r="AF43" i="34" s="1"/>
  <c r="AG43" i="34" s="1"/>
  <c r="AH43" i="34" s="1"/>
  <c r="AI43" i="34" s="1"/>
  <c r="AJ43" i="34" s="1"/>
  <c r="AK43" i="34" s="1"/>
  <c r="AL43" i="34" s="1"/>
  <c r="AM43" i="34" s="1"/>
  <c r="AN43" i="34" s="1"/>
  <c r="AO43" i="34" s="1"/>
  <c r="AP43" i="34" s="1"/>
  <c r="AQ43" i="34" s="1"/>
  <c r="AR43" i="34" s="1"/>
  <c r="AS43" i="34" s="1"/>
  <c r="AT43" i="34" s="1"/>
  <c r="AU43" i="34" s="1"/>
  <c r="AV43" i="34" s="1"/>
  <c r="AW43" i="34" s="1"/>
  <c r="AX43" i="34" s="1"/>
  <c r="AY43" i="34" s="1"/>
  <c r="AZ43" i="34" s="1"/>
  <c r="BA43" i="34" s="1"/>
  <c r="BB43" i="34" s="1"/>
  <c r="BC43" i="34" s="1"/>
  <c r="BD43" i="34"/>
  <c r="BE43" i="34" s="1"/>
  <c r="BF43" i="34" s="1"/>
  <c r="BG43" i="34" s="1"/>
  <c r="BH43" i="34" s="1"/>
  <c r="BI43" i="34" s="1"/>
  <c r="BJ43" i="34" s="1"/>
  <c r="BK43" i="34" s="1"/>
  <c r="BL43" i="34" s="1"/>
  <c r="BM43" i="34" s="1"/>
  <c r="BN43" i="34" s="1"/>
  <c r="BO43" i="34" s="1"/>
  <c r="BP43" i="34" s="1"/>
  <c r="BQ43" i="34" s="1"/>
  <c r="BR43" i="34" s="1"/>
  <c r="BS43" i="34" s="1"/>
  <c r="BT43" i="34" s="1"/>
  <c r="BU43" i="34" s="1"/>
  <c r="BV43" i="34" s="1"/>
  <c r="BW43" i="34" s="1"/>
  <c r="BX43" i="34" s="1"/>
  <c r="BY43" i="34" s="1"/>
  <c r="BZ43" i="34" s="1"/>
  <c r="CA43" i="34" s="1"/>
  <c r="CB43" i="34" s="1"/>
  <c r="CC43" i="34" s="1"/>
  <c r="CD43" i="34" s="1"/>
  <c r="CE43" i="34" s="1"/>
  <c r="CF43" i="34" s="1"/>
  <c r="CG43" i="34" s="1"/>
  <c r="CH43" i="34" s="1"/>
  <c r="G42" i="34"/>
  <c r="H42" i="34"/>
  <c r="I42" i="34"/>
  <c r="J42" i="34"/>
  <c r="K42" i="34"/>
  <c r="L42" i="34"/>
  <c r="M42" i="34"/>
  <c r="N42" i="34"/>
  <c r="O42" i="34"/>
  <c r="P42" i="34"/>
  <c r="Q42" i="34"/>
  <c r="R42" i="34"/>
  <c r="S42" i="34"/>
  <c r="T42" i="34"/>
  <c r="V42" i="34"/>
  <c r="W42" i="34" s="1"/>
  <c r="X42" i="34" s="1"/>
  <c r="Y42" i="34" s="1"/>
  <c r="Z42" i="34" s="1"/>
  <c r="AA42" i="34" s="1"/>
  <c r="AB42" i="34" s="1"/>
  <c r="AC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AN42" i="34" s="1"/>
  <c r="AO42" i="34" s="1"/>
  <c r="AP42" i="34" s="1"/>
  <c r="AQ42" i="34" s="1"/>
  <c r="AR42" i="34" s="1"/>
  <c r="AS42" i="34" s="1"/>
  <c r="AT42" i="34" s="1"/>
  <c r="AU42" i="34" s="1"/>
  <c r="AV42" i="34" s="1"/>
  <c r="AW42" i="34" s="1"/>
  <c r="AX42" i="34" s="1"/>
  <c r="AY42" i="34" s="1"/>
  <c r="AZ42" i="34" s="1"/>
  <c r="BA42" i="34" s="1"/>
  <c r="BB42" i="34" s="1"/>
  <c r="BC42" i="34" s="1"/>
  <c r="BD42" i="34" s="1"/>
  <c r="BE42" i="34" s="1"/>
  <c r="BF42" i="34" s="1"/>
  <c r="BG42" i="34" s="1"/>
  <c r="BH42" i="34" s="1"/>
  <c r="BI42" i="34" s="1"/>
  <c r="BJ42" i="34" s="1"/>
  <c r="BK42" i="34" s="1"/>
  <c r="BL42" i="34" s="1"/>
  <c r="BM42" i="34" s="1"/>
  <c r="BN42" i="34" s="1"/>
  <c r="BO42" i="34" s="1"/>
  <c r="BP42" i="34" s="1"/>
  <c r="BQ42" i="34" s="1"/>
  <c r="BR42" i="34" s="1"/>
  <c r="BS42" i="34" s="1"/>
  <c r="BT42" i="34" s="1"/>
  <c r="BU42" i="34" s="1"/>
  <c r="BV42" i="34" s="1"/>
  <c r="BW42" i="34" s="1"/>
  <c r="BX42" i="34" s="1"/>
  <c r="BY42" i="34" s="1"/>
  <c r="BZ42" i="34" s="1"/>
  <c r="CA42" i="34" s="1"/>
  <c r="CB42" i="34" s="1"/>
  <c r="CC42" i="34" s="1"/>
  <c r="CD42" i="34" s="1"/>
  <c r="CE42" i="34" s="1"/>
  <c r="CF42" i="34" s="1"/>
  <c r="CG42" i="34" s="1"/>
  <c r="CH42" i="34" s="1"/>
  <c r="G41" i="34"/>
  <c r="G53" i="33"/>
  <c r="H53" i="33"/>
  <c r="I53" i="33"/>
  <c r="J53" i="33"/>
  <c r="K53" i="33"/>
  <c r="L53" i="33"/>
  <c r="M53" i="33"/>
  <c r="N53" i="33"/>
  <c r="O53" i="33"/>
  <c r="P53" i="33"/>
  <c r="Q53" i="33"/>
  <c r="R53" i="33"/>
  <c r="S53" i="33"/>
  <c r="T53" i="33"/>
  <c r="V53" i="33"/>
  <c r="W53" i="33" s="1"/>
  <c r="X53" i="33" s="1"/>
  <c r="Y53" i="33" s="1"/>
  <c r="Z53" i="33" s="1"/>
  <c r="AA53" i="33" s="1"/>
  <c r="AB53" i="33" s="1"/>
  <c r="AC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AN53" i="33" s="1"/>
  <c r="AO53" i="33" s="1"/>
  <c r="AP53" i="33" s="1"/>
  <c r="AQ53" i="33" s="1"/>
  <c r="AR53" i="33" s="1"/>
  <c r="AS53" i="33" s="1"/>
  <c r="AT53" i="33" s="1"/>
  <c r="AU53" i="33" s="1"/>
  <c r="AV53" i="33" s="1"/>
  <c r="AW53" i="33" s="1"/>
  <c r="AX53" i="33" s="1"/>
  <c r="AY53" i="33" s="1"/>
  <c r="AZ53" i="33" s="1"/>
  <c r="BA53" i="33" s="1"/>
  <c r="BB53" i="33" s="1"/>
  <c r="BC53" i="33" s="1"/>
  <c r="BD53" i="33" s="1"/>
  <c r="BE53" i="33" s="1"/>
  <c r="BF53" i="33" s="1"/>
  <c r="BG53" i="33" s="1"/>
  <c r="BH53" i="33" s="1"/>
  <c r="BI53" i="33" s="1"/>
  <c r="BJ53" i="33" s="1"/>
  <c r="BK53" i="33" s="1"/>
  <c r="BL53" i="33" s="1"/>
  <c r="BM53" i="33" s="1"/>
  <c r="BN53" i="33" s="1"/>
  <c r="BO53" i="33" s="1"/>
  <c r="BP53" i="33" s="1"/>
  <c r="BQ53" i="33" s="1"/>
  <c r="BR53" i="33" s="1"/>
  <c r="BS53" i="33" s="1"/>
  <c r="BT53" i="33" s="1"/>
  <c r="BU53" i="33" s="1"/>
  <c r="BV53" i="33" s="1"/>
  <c r="BW53" i="33" s="1"/>
  <c r="BX53" i="33" s="1"/>
  <c r="BY53" i="33" s="1"/>
  <c r="BZ53" i="33" s="1"/>
  <c r="CA53" i="33" s="1"/>
  <c r="CB53" i="33" s="1"/>
  <c r="CC53" i="33" s="1"/>
  <c r="CD53" i="33" s="1"/>
  <c r="CE53" i="33" s="1"/>
  <c r="CF53" i="33" s="1"/>
  <c r="CG53" i="33" s="1"/>
  <c r="CH53" i="33" s="1"/>
  <c r="G52" i="33"/>
  <c r="H52" i="33"/>
  <c r="I52" i="33"/>
  <c r="J52" i="33"/>
  <c r="K52" i="33"/>
  <c r="L52" i="33"/>
  <c r="M52" i="33"/>
  <c r="N52" i="33"/>
  <c r="O52" i="33"/>
  <c r="P52" i="33"/>
  <c r="Q52" i="33"/>
  <c r="R52" i="33"/>
  <c r="S52" i="33"/>
  <c r="T52" i="33"/>
  <c r="V52" i="33"/>
  <c r="W52" i="33" s="1"/>
  <c r="X52" i="33" s="1"/>
  <c r="Y52" i="33" s="1"/>
  <c r="Z52" i="33" s="1"/>
  <c r="AA52" i="33"/>
  <c r="AB52" i="33" s="1"/>
  <c r="AC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AN52" i="33" s="1"/>
  <c r="AO52" i="33" s="1"/>
  <c r="AP52" i="33" s="1"/>
  <c r="AQ52" i="33" s="1"/>
  <c r="AR52" i="33" s="1"/>
  <c r="AS52" i="33" s="1"/>
  <c r="AT52" i="33" s="1"/>
  <c r="AU52" i="33" s="1"/>
  <c r="AV52" i="33" s="1"/>
  <c r="AW52" i="33" s="1"/>
  <c r="AX52" i="33" s="1"/>
  <c r="AY52" i="33" s="1"/>
  <c r="AZ52" i="33" s="1"/>
  <c r="BA52" i="33" s="1"/>
  <c r="BB52" i="33" s="1"/>
  <c r="BC52" i="33" s="1"/>
  <c r="BD52" i="33" s="1"/>
  <c r="BE52" i="33" s="1"/>
  <c r="BF52" i="33" s="1"/>
  <c r="BG52" i="33" s="1"/>
  <c r="BH52" i="33" s="1"/>
  <c r="BI52" i="33" s="1"/>
  <c r="BJ52" i="33" s="1"/>
  <c r="BK52" i="33" s="1"/>
  <c r="BL52" i="33" s="1"/>
  <c r="BM52" i="33" s="1"/>
  <c r="BN52" i="33" s="1"/>
  <c r="BO52" i="33" s="1"/>
  <c r="BP52" i="33" s="1"/>
  <c r="BQ52" i="33" s="1"/>
  <c r="BR52" i="33" s="1"/>
  <c r="BS52" i="33" s="1"/>
  <c r="BT52" i="33" s="1"/>
  <c r="BU52" i="33" s="1"/>
  <c r="BV52" i="33" s="1"/>
  <c r="BW52" i="33" s="1"/>
  <c r="BX52" i="33" s="1"/>
  <c r="BY52" i="33" s="1"/>
  <c r="BZ52" i="33" s="1"/>
  <c r="CA52" i="33" s="1"/>
  <c r="CB52" i="33" s="1"/>
  <c r="CC52" i="33" s="1"/>
  <c r="CD52" i="33" s="1"/>
  <c r="CE52" i="33" s="1"/>
  <c r="CF52" i="33" s="1"/>
  <c r="CG52" i="33" s="1"/>
  <c r="CH52" i="33" s="1"/>
  <c r="G51" i="33"/>
  <c r="H51" i="33"/>
  <c r="I51" i="33"/>
  <c r="J51" i="33"/>
  <c r="K51" i="33"/>
  <c r="L51" i="33"/>
  <c r="M51" i="33"/>
  <c r="N51" i="33"/>
  <c r="O51" i="33"/>
  <c r="P51" i="33"/>
  <c r="Q51" i="33"/>
  <c r="R51" i="33"/>
  <c r="S51" i="33"/>
  <c r="T51" i="33"/>
  <c r="V51" i="33"/>
  <c r="W51" i="33" s="1"/>
  <c r="X51" i="33" s="1"/>
  <c r="Y51" i="33" s="1"/>
  <c r="Z51" i="33" s="1"/>
  <c r="AA51" i="33" s="1"/>
  <c r="AB51" i="33"/>
  <c r="AC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AN51" i="33" s="1"/>
  <c r="AO51" i="33" s="1"/>
  <c r="AP51" i="33" s="1"/>
  <c r="AQ51" i="33" s="1"/>
  <c r="AR51" i="33" s="1"/>
  <c r="AS51" i="33" s="1"/>
  <c r="AT51" i="33" s="1"/>
  <c r="AU51" i="33" s="1"/>
  <c r="AV51" i="33" s="1"/>
  <c r="AW51" i="33" s="1"/>
  <c r="AX51" i="33" s="1"/>
  <c r="AY51" i="33" s="1"/>
  <c r="AZ51" i="33" s="1"/>
  <c r="BA51" i="33" s="1"/>
  <c r="BB51" i="33" s="1"/>
  <c r="BC51" i="33" s="1"/>
  <c r="BD51" i="33" s="1"/>
  <c r="BE51" i="33" s="1"/>
  <c r="BF51" i="33" s="1"/>
  <c r="BG51" i="33" s="1"/>
  <c r="BH51" i="33" s="1"/>
  <c r="BI51" i="33" s="1"/>
  <c r="BJ51" i="33" s="1"/>
  <c r="BK51" i="33" s="1"/>
  <c r="BL51" i="33" s="1"/>
  <c r="BM51" i="33" s="1"/>
  <c r="BN51" i="33" s="1"/>
  <c r="BO51" i="33" s="1"/>
  <c r="BP51" i="33" s="1"/>
  <c r="BQ51" i="33" s="1"/>
  <c r="BR51" i="33" s="1"/>
  <c r="BS51" i="33" s="1"/>
  <c r="BT51" i="33" s="1"/>
  <c r="BU51" i="33" s="1"/>
  <c r="BV51" i="33" s="1"/>
  <c r="BW51" i="33" s="1"/>
  <c r="BX51" i="33" s="1"/>
  <c r="BY51" i="33" s="1"/>
  <c r="BZ51" i="33" s="1"/>
  <c r="CA51" i="33" s="1"/>
  <c r="CB51" i="33" s="1"/>
  <c r="CC51" i="33" s="1"/>
  <c r="CD51" i="33" s="1"/>
  <c r="CE51" i="33" s="1"/>
  <c r="CF51" i="33" s="1"/>
  <c r="CG51" i="33" s="1"/>
  <c r="CH51" i="33" s="1"/>
  <c r="G50" i="33"/>
  <c r="H50" i="33"/>
  <c r="I50" i="33"/>
  <c r="J50" i="33"/>
  <c r="K50" i="33"/>
  <c r="L50" i="33"/>
  <c r="M50" i="33"/>
  <c r="N50" i="33"/>
  <c r="O50" i="33"/>
  <c r="P50" i="33"/>
  <c r="Q50" i="33"/>
  <c r="R50" i="33"/>
  <c r="S50" i="33"/>
  <c r="T50" i="33"/>
  <c r="V50" i="33"/>
  <c r="W50" i="33" s="1"/>
  <c r="X50" i="33" s="1"/>
  <c r="Y50" i="33" s="1"/>
  <c r="Z50" i="33" s="1"/>
  <c r="AA50" i="33" s="1"/>
  <c r="AB50" i="33" s="1"/>
  <c r="AC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AN50" i="33" s="1"/>
  <c r="AO50" i="33" s="1"/>
  <c r="AP50" i="33" s="1"/>
  <c r="AQ50" i="33" s="1"/>
  <c r="AR50" i="33" s="1"/>
  <c r="AS50" i="33" s="1"/>
  <c r="AT50" i="33" s="1"/>
  <c r="AU50" i="33" s="1"/>
  <c r="AV50" i="33" s="1"/>
  <c r="AW50" i="33" s="1"/>
  <c r="AX50" i="33" s="1"/>
  <c r="AY50" i="33" s="1"/>
  <c r="AZ50" i="33" s="1"/>
  <c r="BA50" i="33" s="1"/>
  <c r="BB50" i="33" s="1"/>
  <c r="BC50" i="33" s="1"/>
  <c r="BD50" i="33" s="1"/>
  <c r="BE50" i="33" s="1"/>
  <c r="BF50" i="33" s="1"/>
  <c r="BG50" i="33" s="1"/>
  <c r="BH50" i="33" s="1"/>
  <c r="BI50" i="33" s="1"/>
  <c r="BJ50" i="33" s="1"/>
  <c r="BK50" i="33" s="1"/>
  <c r="BL50" i="33" s="1"/>
  <c r="BM50" i="33" s="1"/>
  <c r="BN50" i="33" s="1"/>
  <c r="BO50" i="33" s="1"/>
  <c r="BP50" i="33" s="1"/>
  <c r="BQ50" i="33" s="1"/>
  <c r="BR50" i="33" s="1"/>
  <c r="BS50" i="33" s="1"/>
  <c r="BT50" i="33" s="1"/>
  <c r="BU50" i="33" s="1"/>
  <c r="BV50" i="33" s="1"/>
  <c r="BW50" i="33" s="1"/>
  <c r="BX50" i="33" s="1"/>
  <c r="BY50" i="33" s="1"/>
  <c r="BZ50" i="33" s="1"/>
  <c r="CA50" i="33" s="1"/>
  <c r="CB50" i="33" s="1"/>
  <c r="CC50" i="33" s="1"/>
  <c r="CD50" i="33" s="1"/>
  <c r="CE50" i="33" s="1"/>
  <c r="CF50" i="33" s="1"/>
  <c r="CG50" i="33" s="1"/>
  <c r="CH50" i="33" s="1"/>
  <c r="G49" i="33"/>
  <c r="H49" i="33"/>
  <c r="I49" i="33"/>
  <c r="J49" i="33"/>
  <c r="K49" i="33"/>
  <c r="L49" i="33"/>
  <c r="M49" i="33"/>
  <c r="N49" i="33"/>
  <c r="O49" i="33"/>
  <c r="P49" i="33"/>
  <c r="Q49" i="33"/>
  <c r="R49" i="33"/>
  <c r="S49" i="33"/>
  <c r="T49" i="33"/>
  <c r="V49" i="33"/>
  <c r="W49" i="33"/>
  <c r="X49" i="33" s="1"/>
  <c r="Y49" i="33" s="1"/>
  <c r="Z49" i="33" s="1"/>
  <c r="AA49" i="33" s="1"/>
  <c r="AB49" i="33" s="1"/>
  <c r="AC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AN49" i="33" s="1"/>
  <c r="AO49" i="33" s="1"/>
  <c r="AP49" i="33" s="1"/>
  <c r="AQ49" i="33" s="1"/>
  <c r="AR49" i="33" s="1"/>
  <c r="AS49" i="33" s="1"/>
  <c r="AT49" i="33" s="1"/>
  <c r="AU49" i="33" s="1"/>
  <c r="AV49" i="33" s="1"/>
  <c r="AW49" i="33" s="1"/>
  <c r="AX49" i="33" s="1"/>
  <c r="AY49" i="33" s="1"/>
  <c r="AZ49" i="33" s="1"/>
  <c r="BA49" i="33" s="1"/>
  <c r="BB49" i="33" s="1"/>
  <c r="BC49" i="33" s="1"/>
  <c r="BD49" i="33" s="1"/>
  <c r="BE49" i="33" s="1"/>
  <c r="BF49" i="33" s="1"/>
  <c r="BG49" i="33" s="1"/>
  <c r="BH49" i="33" s="1"/>
  <c r="BI49" i="33" s="1"/>
  <c r="BJ49" i="33" s="1"/>
  <c r="BK49" i="33" s="1"/>
  <c r="BL49" i="33" s="1"/>
  <c r="BM49" i="33" s="1"/>
  <c r="BN49" i="33" s="1"/>
  <c r="BO49" i="33" s="1"/>
  <c r="BP49" i="33" s="1"/>
  <c r="BQ49" i="33" s="1"/>
  <c r="BR49" i="33" s="1"/>
  <c r="BS49" i="33" s="1"/>
  <c r="BT49" i="33" s="1"/>
  <c r="BU49" i="33" s="1"/>
  <c r="BV49" i="33" s="1"/>
  <c r="BW49" i="33" s="1"/>
  <c r="BX49" i="33" s="1"/>
  <c r="BY49" i="33" s="1"/>
  <c r="BZ49" i="33" s="1"/>
  <c r="CA49" i="33" s="1"/>
  <c r="CB49" i="33" s="1"/>
  <c r="CC49" i="33" s="1"/>
  <c r="CD49" i="33" s="1"/>
  <c r="CE49" i="33" s="1"/>
  <c r="CF49" i="33" s="1"/>
  <c r="CG49" i="33" s="1"/>
  <c r="CH49" i="33" s="1"/>
  <c r="G48" i="33"/>
  <c r="H48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V48" i="33"/>
  <c r="W48" i="33"/>
  <c r="X48" i="33" s="1"/>
  <c r="Y48" i="33" s="1"/>
  <c r="Z48" i="33" s="1"/>
  <c r="AA48" i="33" s="1"/>
  <c r="AB48" i="33" s="1"/>
  <c r="AC48" i="33" s="1"/>
  <c r="AD48" i="33" s="1"/>
  <c r="AE48" i="33" s="1"/>
  <c r="AF48" i="33" s="1"/>
  <c r="AG48" i="33" s="1"/>
  <c r="AH48" i="33" s="1"/>
  <c r="AI48" i="33" s="1"/>
  <c r="AJ48" i="33" s="1"/>
  <c r="AK48" i="33" s="1"/>
  <c r="AL48" i="33" s="1"/>
  <c r="AM48" i="33" s="1"/>
  <c r="AN48" i="33" s="1"/>
  <c r="AO48" i="33" s="1"/>
  <c r="AP48" i="33" s="1"/>
  <c r="AQ48" i="33" s="1"/>
  <c r="AR48" i="33" s="1"/>
  <c r="AS48" i="33" s="1"/>
  <c r="AT48" i="33" s="1"/>
  <c r="AU48" i="33" s="1"/>
  <c r="AV48" i="33" s="1"/>
  <c r="AW48" i="33" s="1"/>
  <c r="AX48" i="33" s="1"/>
  <c r="AY48" i="33" s="1"/>
  <c r="AZ48" i="33" s="1"/>
  <c r="BA48" i="33" s="1"/>
  <c r="BB48" i="33" s="1"/>
  <c r="BC48" i="33" s="1"/>
  <c r="BD48" i="33" s="1"/>
  <c r="BE48" i="33" s="1"/>
  <c r="BF48" i="33" s="1"/>
  <c r="BG48" i="33" s="1"/>
  <c r="BH48" i="33" s="1"/>
  <c r="BI48" i="33" s="1"/>
  <c r="BJ48" i="33" s="1"/>
  <c r="BK48" i="33" s="1"/>
  <c r="BL48" i="33" s="1"/>
  <c r="BM48" i="33" s="1"/>
  <c r="BN48" i="33" s="1"/>
  <c r="BO48" i="33" s="1"/>
  <c r="BP48" i="33" s="1"/>
  <c r="BQ48" i="33" s="1"/>
  <c r="BR48" i="33" s="1"/>
  <c r="BS48" i="33" s="1"/>
  <c r="BT48" i="33" s="1"/>
  <c r="BU48" i="33" s="1"/>
  <c r="BV48" i="33" s="1"/>
  <c r="BW48" i="33" s="1"/>
  <c r="BX48" i="33" s="1"/>
  <c r="BY48" i="33" s="1"/>
  <c r="BZ48" i="33" s="1"/>
  <c r="CA48" i="33" s="1"/>
  <c r="CB48" i="33" s="1"/>
  <c r="CC48" i="33" s="1"/>
  <c r="CD48" i="33" s="1"/>
  <c r="CE48" i="33" s="1"/>
  <c r="CF48" i="33" s="1"/>
  <c r="CG48" i="33" s="1"/>
  <c r="CH48" i="33" s="1"/>
  <c r="K47" i="33"/>
  <c r="L47" i="33"/>
  <c r="M47" i="33"/>
  <c r="N47" i="33"/>
  <c r="O47" i="33"/>
  <c r="P47" i="33"/>
  <c r="Q47" i="33"/>
  <c r="R47" i="33"/>
  <c r="S47" i="33"/>
  <c r="T47" i="33"/>
  <c r="V47" i="33"/>
  <c r="W47" i="33" s="1"/>
  <c r="X47" i="33" s="1"/>
  <c r="Y47" i="33" s="1"/>
  <c r="Z47" i="33" s="1"/>
  <c r="AA47" i="33" s="1"/>
  <c r="AB47" i="33" s="1"/>
  <c r="AC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AN47" i="33" s="1"/>
  <c r="AO47" i="33" s="1"/>
  <c r="AP47" i="33" s="1"/>
  <c r="AQ47" i="33" s="1"/>
  <c r="AR47" i="33" s="1"/>
  <c r="AS47" i="33" s="1"/>
  <c r="AT47" i="33" s="1"/>
  <c r="AU47" i="33" s="1"/>
  <c r="AV47" i="33" s="1"/>
  <c r="AW47" i="33" s="1"/>
  <c r="AX47" i="33" s="1"/>
  <c r="AY47" i="33" s="1"/>
  <c r="AZ47" i="33" s="1"/>
  <c r="BA47" i="33" s="1"/>
  <c r="BB47" i="33" s="1"/>
  <c r="BC47" i="33" s="1"/>
  <c r="BD47" i="33" s="1"/>
  <c r="BE47" i="33" s="1"/>
  <c r="BF47" i="33" s="1"/>
  <c r="BG47" i="33" s="1"/>
  <c r="BH47" i="33" s="1"/>
  <c r="BI47" i="33" s="1"/>
  <c r="BJ47" i="33" s="1"/>
  <c r="BK47" i="33" s="1"/>
  <c r="BL47" i="33" s="1"/>
  <c r="BM47" i="33" s="1"/>
  <c r="BN47" i="33" s="1"/>
  <c r="BO47" i="33" s="1"/>
  <c r="BP47" i="33" s="1"/>
  <c r="BQ47" i="33" s="1"/>
  <c r="BR47" i="33" s="1"/>
  <c r="BS47" i="33" s="1"/>
  <c r="BT47" i="33" s="1"/>
  <c r="BU47" i="33" s="1"/>
  <c r="BV47" i="33" s="1"/>
  <c r="BW47" i="33" s="1"/>
  <c r="BX47" i="33" s="1"/>
  <c r="BY47" i="33" s="1"/>
  <c r="BZ47" i="33" s="1"/>
  <c r="CA47" i="33" s="1"/>
  <c r="CB47" i="33" s="1"/>
  <c r="CC47" i="33" s="1"/>
  <c r="CD47" i="33" s="1"/>
  <c r="CE47" i="33" s="1"/>
  <c r="CF47" i="33" s="1"/>
  <c r="CG47" i="33" s="1"/>
  <c r="CH47" i="33" s="1"/>
  <c r="G47" i="33"/>
  <c r="H47" i="33"/>
  <c r="I47" i="33"/>
  <c r="J47" i="33"/>
  <c r="G46" i="33"/>
  <c r="H46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V46" i="33"/>
  <c r="W46" i="33" s="1"/>
  <c r="X46" i="33" s="1"/>
  <c r="Y46" i="33" s="1"/>
  <c r="Z46" i="33" s="1"/>
  <c r="AA46" i="33" s="1"/>
  <c r="AB46" i="33" s="1"/>
  <c r="AC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AN46" i="33" s="1"/>
  <c r="AO46" i="33" s="1"/>
  <c r="AP46" i="33" s="1"/>
  <c r="AQ46" i="33" s="1"/>
  <c r="AR46" i="33" s="1"/>
  <c r="AS46" i="33" s="1"/>
  <c r="AT46" i="33" s="1"/>
  <c r="AU46" i="33" s="1"/>
  <c r="AV46" i="33" s="1"/>
  <c r="AW46" i="33" s="1"/>
  <c r="AX46" i="33" s="1"/>
  <c r="AY46" i="33" s="1"/>
  <c r="AZ46" i="33" s="1"/>
  <c r="BA46" i="33" s="1"/>
  <c r="BB46" i="33" s="1"/>
  <c r="BC46" i="33" s="1"/>
  <c r="BD46" i="33" s="1"/>
  <c r="BE46" i="33" s="1"/>
  <c r="BF46" i="33" s="1"/>
  <c r="BG46" i="33" s="1"/>
  <c r="BH46" i="33" s="1"/>
  <c r="BI46" i="33" s="1"/>
  <c r="BJ46" i="33" s="1"/>
  <c r="BK46" i="33" s="1"/>
  <c r="BL46" i="33" s="1"/>
  <c r="BM46" i="33" s="1"/>
  <c r="BN46" i="33" s="1"/>
  <c r="BO46" i="33" s="1"/>
  <c r="BP46" i="33" s="1"/>
  <c r="BQ46" i="33" s="1"/>
  <c r="BR46" i="33" s="1"/>
  <c r="BS46" i="33" s="1"/>
  <c r="BT46" i="33" s="1"/>
  <c r="BU46" i="33" s="1"/>
  <c r="BV46" i="33" s="1"/>
  <c r="BW46" i="33" s="1"/>
  <c r="BX46" i="33" s="1"/>
  <c r="BY46" i="33" s="1"/>
  <c r="BZ46" i="33" s="1"/>
  <c r="CA46" i="33" s="1"/>
  <c r="CB46" i="33" s="1"/>
  <c r="CC46" i="33" s="1"/>
  <c r="CD46" i="33" s="1"/>
  <c r="CE46" i="33" s="1"/>
  <c r="CF46" i="33" s="1"/>
  <c r="CG46" i="33" s="1"/>
  <c r="CH46" i="33" s="1"/>
  <c r="G45" i="33"/>
  <c r="H45" i="33"/>
  <c r="I45" i="33"/>
  <c r="J45" i="33"/>
  <c r="K45" i="33"/>
  <c r="L45" i="33"/>
  <c r="M45" i="33"/>
  <c r="N45" i="33"/>
  <c r="O45" i="33"/>
  <c r="P45" i="33"/>
  <c r="Q45" i="33"/>
  <c r="R45" i="33"/>
  <c r="S45" i="33"/>
  <c r="T45" i="33"/>
  <c r="V45" i="33"/>
  <c r="W45" i="33" s="1"/>
  <c r="X45" i="33" s="1"/>
  <c r="Y45" i="33" s="1"/>
  <c r="Z45" i="33" s="1"/>
  <c r="AA45" i="33" s="1"/>
  <c r="AB45" i="33" s="1"/>
  <c r="AC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AN45" i="33" s="1"/>
  <c r="AO45" i="33" s="1"/>
  <c r="AP45" i="33" s="1"/>
  <c r="AQ45" i="33" s="1"/>
  <c r="AR45" i="33" s="1"/>
  <c r="AS45" i="33" s="1"/>
  <c r="AT45" i="33" s="1"/>
  <c r="AU45" i="33" s="1"/>
  <c r="AV45" i="33" s="1"/>
  <c r="AW45" i="33" s="1"/>
  <c r="AX45" i="33" s="1"/>
  <c r="AY45" i="33" s="1"/>
  <c r="AZ45" i="33" s="1"/>
  <c r="BA45" i="33" s="1"/>
  <c r="BB45" i="33" s="1"/>
  <c r="BC45" i="33" s="1"/>
  <c r="BD45" i="33" s="1"/>
  <c r="BE45" i="33" s="1"/>
  <c r="BF45" i="33" s="1"/>
  <c r="BG45" i="33" s="1"/>
  <c r="BH45" i="33" s="1"/>
  <c r="BI45" i="33" s="1"/>
  <c r="BJ45" i="33" s="1"/>
  <c r="BK45" i="33" s="1"/>
  <c r="BL45" i="33" s="1"/>
  <c r="BM45" i="33" s="1"/>
  <c r="BN45" i="33" s="1"/>
  <c r="BO45" i="33" s="1"/>
  <c r="BP45" i="33" s="1"/>
  <c r="BQ45" i="33" s="1"/>
  <c r="BR45" i="33" s="1"/>
  <c r="BS45" i="33" s="1"/>
  <c r="BT45" i="33" s="1"/>
  <c r="BU45" i="33" s="1"/>
  <c r="BV45" i="33" s="1"/>
  <c r="BW45" i="33" s="1"/>
  <c r="BX45" i="33" s="1"/>
  <c r="BY45" i="33" s="1"/>
  <c r="BZ45" i="33" s="1"/>
  <c r="CA45" i="33" s="1"/>
  <c r="CB45" i="33" s="1"/>
  <c r="CC45" i="33" s="1"/>
  <c r="CD45" i="33" s="1"/>
  <c r="CE45" i="33" s="1"/>
  <c r="CF45" i="33" s="1"/>
  <c r="CG45" i="33" s="1"/>
  <c r="CH45" i="33" s="1"/>
  <c r="G44" i="33"/>
  <c r="H44" i="33"/>
  <c r="I44" i="33"/>
  <c r="J44" i="33"/>
  <c r="K44" i="33"/>
  <c r="L44" i="33"/>
  <c r="M44" i="33"/>
  <c r="N44" i="33"/>
  <c r="O44" i="33"/>
  <c r="P44" i="33"/>
  <c r="Q44" i="33"/>
  <c r="R44" i="33"/>
  <c r="S44" i="33"/>
  <c r="T44" i="33"/>
  <c r="V44" i="33"/>
  <c r="W44" i="33" s="1"/>
  <c r="X44" i="33" s="1"/>
  <c r="Y44" i="33" s="1"/>
  <c r="Z44" i="33" s="1"/>
  <c r="AA44" i="33"/>
  <c r="AB44" i="33" s="1"/>
  <c r="AC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AN44" i="33" s="1"/>
  <c r="AO44" i="33" s="1"/>
  <c r="AP44" i="33" s="1"/>
  <c r="AQ44" i="33" s="1"/>
  <c r="AR44" i="33" s="1"/>
  <c r="AS44" i="33" s="1"/>
  <c r="AT44" i="33" s="1"/>
  <c r="AU44" i="33" s="1"/>
  <c r="AV44" i="33" s="1"/>
  <c r="AW44" i="33" s="1"/>
  <c r="AX44" i="33" s="1"/>
  <c r="AY44" i="33" s="1"/>
  <c r="AZ44" i="33" s="1"/>
  <c r="BA44" i="33" s="1"/>
  <c r="BB44" i="33" s="1"/>
  <c r="BC44" i="33" s="1"/>
  <c r="BD44" i="33" s="1"/>
  <c r="BE44" i="33" s="1"/>
  <c r="BF44" i="33" s="1"/>
  <c r="BG44" i="33" s="1"/>
  <c r="BH44" i="33" s="1"/>
  <c r="BI44" i="33" s="1"/>
  <c r="BJ44" i="33" s="1"/>
  <c r="BK44" i="33" s="1"/>
  <c r="BL44" i="33" s="1"/>
  <c r="BM44" i="33" s="1"/>
  <c r="BN44" i="33" s="1"/>
  <c r="BO44" i="33" s="1"/>
  <c r="BP44" i="33" s="1"/>
  <c r="BQ44" i="33" s="1"/>
  <c r="BR44" i="33" s="1"/>
  <c r="BS44" i="33" s="1"/>
  <c r="BT44" i="33" s="1"/>
  <c r="BU44" i="33" s="1"/>
  <c r="BV44" i="33" s="1"/>
  <c r="BW44" i="33" s="1"/>
  <c r="BX44" i="33" s="1"/>
  <c r="BY44" i="33" s="1"/>
  <c r="BZ44" i="33" s="1"/>
  <c r="CA44" i="33" s="1"/>
  <c r="CB44" i="33" s="1"/>
  <c r="CC44" i="33" s="1"/>
  <c r="CD44" i="33" s="1"/>
  <c r="CE44" i="33" s="1"/>
  <c r="CF44" i="33" s="1"/>
  <c r="CG44" i="33" s="1"/>
  <c r="CH44" i="33" s="1"/>
  <c r="K43" i="33"/>
  <c r="L43" i="33"/>
  <c r="M43" i="33"/>
  <c r="N43" i="33"/>
  <c r="O43" i="33"/>
  <c r="P43" i="33"/>
  <c r="Q43" i="33"/>
  <c r="R43" i="33"/>
  <c r="S43" i="33"/>
  <c r="T43" i="33"/>
  <c r="V43" i="33"/>
  <c r="W43" i="33" s="1"/>
  <c r="X43" i="33" s="1"/>
  <c r="Y43" i="33" s="1"/>
  <c r="Z43" i="33" s="1"/>
  <c r="AA43" i="33" s="1"/>
  <c r="AB43" i="33" s="1"/>
  <c r="AC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AN43" i="33" s="1"/>
  <c r="AO43" i="33" s="1"/>
  <c r="AP43" i="33" s="1"/>
  <c r="AQ43" i="33" s="1"/>
  <c r="AR43" i="33" s="1"/>
  <c r="AS43" i="33" s="1"/>
  <c r="AT43" i="33" s="1"/>
  <c r="AU43" i="33" s="1"/>
  <c r="AV43" i="33" s="1"/>
  <c r="AW43" i="33" s="1"/>
  <c r="AX43" i="33" s="1"/>
  <c r="AY43" i="33" s="1"/>
  <c r="AZ43" i="33" s="1"/>
  <c r="BA43" i="33" s="1"/>
  <c r="BB43" i="33" s="1"/>
  <c r="BC43" i="33" s="1"/>
  <c r="BD43" i="33" s="1"/>
  <c r="BE43" i="33" s="1"/>
  <c r="BF43" i="33" s="1"/>
  <c r="BG43" i="33" s="1"/>
  <c r="BH43" i="33" s="1"/>
  <c r="BI43" i="33" s="1"/>
  <c r="BJ43" i="33" s="1"/>
  <c r="BK43" i="33" s="1"/>
  <c r="BL43" i="33" s="1"/>
  <c r="BM43" i="33" s="1"/>
  <c r="BN43" i="33" s="1"/>
  <c r="BO43" i="33" s="1"/>
  <c r="BP43" i="33" s="1"/>
  <c r="BQ43" i="33" s="1"/>
  <c r="BR43" i="33" s="1"/>
  <c r="BS43" i="33" s="1"/>
  <c r="BT43" i="33" s="1"/>
  <c r="BU43" i="33" s="1"/>
  <c r="BV43" i="33" s="1"/>
  <c r="BW43" i="33" s="1"/>
  <c r="BX43" i="33" s="1"/>
  <c r="BY43" i="33" s="1"/>
  <c r="BZ43" i="33" s="1"/>
  <c r="CA43" i="33" s="1"/>
  <c r="CB43" i="33" s="1"/>
  <c r="CC43" i="33" s="1"/>
  <c r="CD43" i="33" s="1"/>
  <c r="CE43" i="33" s="1"/>
  <c r="CF43" i="33" s="1"/>
  <c r="CG43" i="33" s="1"/>
  <c r="CH43" i="33" s="1"/>
  <c r="G43" i="33"/>
  <c r="H43" i="33"/>
  <c r="I43" i="33"/>
  <c r="J43" i="33"/>
  <c r="G42" i="33"/>
  <c r="H42" i="33"/>
  <c r="I42" i="33"/>
  <c r="J42" i="33"/>
  <c r="K42" i="33"/>
  <c r="L42" i="33"/>
  <c r="M42" i="33"/>
  <c r="N42" i="33"/>
  <c r="O42" i="33"/>
  <c r="P42" i="33"/>
  <c r="Q42" i="33"/>
  <c r="R42" i="33"/>
  <c r="S42" i="33"/>
  <c r="T42" i="33"/>
  <c r="V42" i="33"/>
  <c r="W42" i="33" s="1"/>
  <c r="X42" i="33" s="1"/>
  <c r="Y42" i="33" s="1"/>
  <c r="Z42" i="33" s="1"/>
  <c r="AA42" i="33" s="1"/>
  <c r="AB42" i="33" s="1"/>
  <c r="AC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AN42" i="33" s="1"/>
  <c r="AO42" i="33" s="1"/>
  <c r="AP42" i="33" s="1"/>
  <c r="AQ42" i="33" s="1"/>
  <c r="AR42" i="33" s="1"/>
  <c r="AS42" i="33" s="1"/>
  <c r="AT42" i="33" s="1"/>
  <c r="AU42" i="33" s="1"/>
  <c r="AV42" i="33" s="1"/>
  <c r="AW42" i="33" s="1"/>
  <c r="AX42" i="33" s="1"/>
  <c r="AY42" i="33" s="1"/>
  <c r="AZ42" i="33" s="1"/>
  <c r="BA42" i="33" s="1"/>
  <c r="BB42" i="33" s="1"/>
  <c r="BC42" i="33" s="1"/>
  <c r="BD42" i="33" s="1"/>
  <c r="BE42" i="33" s="1"/>
  <c r="BF42" i="33" s="1"/>
  <c r="BG42" i="33" s="1"/>
  <c r="BH42" i="33" s="1"/>
  <c r="BI42" i="33" s="1"/>
  <c r="BJ42" i="33" s="1"/>
  <c r="BK42" i="33" s="1"/>
  <c r="BL42" i="33" s="1"/>
  <c r="BM42" i="33" s="1"/>
  <c r="BN42" i="33" s="1"/>
  <c r="BO42" i="33" s="1"/>
  <c r="BP42" i="33" s="1"/>
  <c r="BQ42" i="33" s="1"/>
  <c r="BR42" i="33" s="1"/>
  <c r="BS42" i="33" s="1"/>
  <c r="BT42" i="33" s="1"/>
  <c r="BU42" i="33" s="1"/>
  <c r="BV42" i="33" s="1"/>
  <c r="BW42" i="33" s="1"/>
  <c r="BX42" i="33" s="1"/>
  <c r="BY42" i="33" s="1"/>
  <c r="BZ42" i="33" s="1"/>
  <c r="CA42" i="33" s="1"/>
  <c r="CB42" i="33" s="1"/>
  <c r="CC42" i="33" s="1"/>
  <c r="CD42" i="33" s="1"/>
  <c r="CE42" i="33" s="1"/>
  <c r="CF42" i="33" s="1"/>
  <c r="CG42" i="33" s="1"/>
  <c r="CH42" i="33" s="1"/>
  <c r="G41" i="33"/>
  <c r="H41" i="33" s="1"/>
  <c r="G45" i="32"/>
  <c r="H45" i="32"/>
  <c r="I45" i="32"/>
  <c r="J45" i="32"/>
  <c r="K45" i="32"/>
  <c r="L45" i="32"/>
  <c r="M45" i="32"/>
  <c r="N45" i="32"/>
  <c r="O45" i="32"/>
  <c r="P45" i="32"/>
  <c r="Q45" i="32"/>
  <c r="R45" i="32"/>
  <c r="S45" i="32"/>
  <c r="T45" i="32"/>
  <c r="U45" i="32"/>
  <c r="V45" i="32"/>
  <c r="W45" i="32"/>
  <c r="X45" i="32"/>
  <c r="Y45" i="32"/>
  <c r="Z45" i="32"/>
  <c r="AA45" i="32"/>
  <c r="AB45" i="32"/>
  <c r="AC45" i="32"/>
  <c r="AD45" i="32"/>
  <c r="AE45" i="32"/>
  <c r="AF45" i="32"/>
  <c r="AG45" i="32"/>
  <c r="AH45" i="32"/>
  <c r="AI45" i="32"/>
  <c r="AJ45" i="32"/>
  <c r="AK45" i="32"/>
  <c r="AL45" i="32"/>
  <c r="AM45" i="32"/>
  <c r="AN45" i="32"/>
  <c r="AO45" i="32"/>
  <c r="AP45" i="32"/>
  <c r="AQ45" i="32"/>
  <c r="AR45" i="32"/>
  <c r="AS45" i="32"/>
  <c r="AT45" i="32"/>
  <c r="AU45" i="32"/>
  <c r="AV45" i="32"/>
  <c r="AW45" i="32"/>
  <c r="AX45" i="32"/>
  <c r="AY45" i="32"/>
  <c r="AZ45" i="32"/>
  <c r="BA45" i="32"/>
  <c r="BB45" i="32"/>
  <c r="BC45" i="32"/>
  <c r="BD45" i="32"/>
  <c r="BE45" i="32"/>
  <c r="BF45" i="32"/>
  <c r="BG45" i="32"/>
  <c r="BH45" i="32"/>
  <c r="BI45" i="32"/>
  <c r="BJ45" i="32"/>
  <c r="BK45" i="32"/>
  <c r="BL45" i="32"/>
  <c r="BM45" i="32"/>
  <c r="BN45" i="32"/>
  <c r="BO45" i="32"/>
  <c r="BP45" i="32"/>
  <c r="BQ45" i="32"/>
  <c r="BR45" i="32"/>
  <c r="BS45" i="32"/>
  <c r="BT45" i="32"/>
  <c r="BU45" i="32"/>
  <c r="BV45" i="32"/>
  <c r="BW45" i="32"/>
  <c r="BX45" i="32"/>
  <c r="BY45" i="32"/>
  <c r="BZ45" i="32"/>
  <c r="CA45" i="32"/>
  <c r="CB45" i="32"/>
  <c r="CC45" i="32"/>
  <c r="CD45" i="32"/>
  <c r="CE45" i="32"/>
  <c r="CF45" i="32"/>
  <c r="CG45" i="32"/>
  <c r="CH45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V44" i="32"/>
  <c r="W44" i="32" s="1"/>
  <c r="X44" i="32" s="1"/>
  <c r="Y44" i="32" s="1"/>
  <c r="Z44" i="32" s="1"/>
  <c r="AA44" i="32" s="1"/>
  <c r="AB44" i="32" s="1"/>
  <c r="AC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AN44" i="32" s="1"/>
  <c r="AO44" i="32" s="1"/>
  <c r="AP44" i="32" s="1"/>
  <c r="AQ44" i="32" s="1"/>
  <c r="AR44" i="32" s="1"/>
  <c r="AS44" i="32" s="1"/>
  <c r="AT44" i="32" s="1"/>
  <c r="AU44" i="32" s="1"/>
  <c r="AV44" i="32" s="1"/>
  <c r="AW44" i="32" s="1"/>
  <c r="AX44" i="32" s="1"/>
  <c r="AY44" i="32" s="1"/>
  <c r="AZ44" i="32" s="1"/>
  <c r="BA44" i="32" s="1"/>
  <c r="BB44" i="32" s="1"/>
  <c r="BC44" i="32" s="1"/>
  <c r="BD44" i="32" s="1"/>
  <c r="BE44" i="32" s="1"/>
  <c r="BF44" i="32" s="1"/>
  <c r="BG44" i="32" s="1"/>
  <c r="BH44" i="32" s="1"/>
  <c r="BI44" i="32" s="1"/>
  <c r="BJ44" i="32" s="1"/>
  <c r="BK44" i="32" s="1"/>
  <c r="BL44" i="32" s="1"/>
  <c r="BM44" i="32" s="1"/>
  <c r="BN44" i="32" s="1"/>
  <c r="BO44" i="32" s="1"/>
  <c r="BP44" i="32" s="1"/>
  <c r="BQ44" i="32" s="1"/>
  <c r="BR44" i="32" s="1"/>
  <c r="BS44" i="32" s="1"/>
  <c r="BT44" i="32" s="1"/>
  <c r="BU44" i="32" s="1"/>
  <c r="BV44" i="32" s="1"/>
  <c r="BW44" i="32" s="1"/>
  <c r="BX44" i="32" s="1"/>
  <c r="BY44" i="32" s="1"/>
  <c r="BZ44" i="32" s="1"/>
  <c r="CA44" i="32" s="1"/>
  <c r="CB44" i="32" s="1"/>
  <c r="CC44" i="32" s="1"/>
  <c r="CD44" i="32" s="1"/>
  <c r="CE44" i="32" s="1"/>
  <c r="CF44" i="32" s="1"/>
  <c r="CG44" i="32" s="1"/>
  <c r="CH44" i="32" s="1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T43" i="32"/>
  <c r="V43" i="32"/>
  <c r="W43" i="32" s="1"/>
  <c r="X43" i="32" s="1"/>
  <c r="Y43" i="32" s="1"/>
  <c r="Z43" i="32" s="1"/>
  <c r="AA43" i="32"/>
  <c r="AB43" i="32" s="1"/>
  <c r="AC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AN43" i="32" s="1"/>
  <c r="AO43" i="32" s="1"/>
  <c r="AP43" i="32" s="1"/>
  <c r="AQ43" i="32" s="1"/>
  <c r="AR43" i="32" s="1"/>
  <c r="AS43" i="32" s="1"/>
  <c r="AT43" i="32" s="1"/>
  <c r="AU43" i="32" s="1"/>
  <c r="AV43" i="32" s="1"/>
  <c r="AW43" i="32" s="1"/>
  <c r="AX43" i="32" s="1"/>
  <c r="AY43" i="32" s="1"/>
  <c r="AZ43" i="32" s="1"/>
  <c r="BA43" i="32" s="1"/>
  <c r="BB43" i="32" s="1"/>
  <c r="BC43" i="32" s="1"/>
  <c r="BD43" i="32" s="1"/>
  <c r="BE43" i="32" s="1"/>
  <c r="BF43" i="32" s="1"/>
  <c r="BG43" i="32" s="1"/>
  <c r="BH43" i="32" s="1"/>
  <c r="BI43" i="32" s="1"/>
  <c r="BJ43" i="32" s="1"/>
  <c r="BK43" i="32" s="1"/>
  <c r="BL43" i="32" s="1"/>
  <c r="BM43" i="32" s="1"/>
  <c r="BN43" i="32" s="1"/>
  <c r="BO43" i="32" s="1"/>
  <c r="BP43" i="32" s="1"/>
  <c r="BQ43" i="32" s="1"/>
  <c r="BR43" i="32" s="1"/>
  <c r="BS43" i="32" s="1"/>
  <c r="BT43" i="32" s="1"/>
  <c r="BU43" i="32" s="1"/>
  <c r="BV43" i="32" s="1"/>
  <c r="BW43" i="32" s="1"/>
  <c r="BX43" i="32" s="1"/>
  <c r="BY43" i="32" s="1"/>
  <c r="BZ43" i="32" s="1"/>
  <c r="CA43" i="32" s="1"/>
  <c r="CB43" i="32" s="1"/>
  <c r="CC43" i="32" s="1"/>
  <c r="CD43" i="32" s="1"/>
  <c r="CE43" i="32" s="1"/>
  <c r="CF43" i="32" s="1"/>
  <c r="CG43" i="32" s="1"/>
  <c r="CH43" i="32" s="1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T42" i="32"/>
  <c r="V42" i="32"/>
  <c r="W42" i="32" s="1"/>
  <c r="X42" i="32" s="1"/>
  <c r="Y42" i="32" s="1"/>
  <c r="Z42" i="32" s="1"/>
  <c r="AA42" i="32" s="1"/>
  <c r="AB42" i="32"/>
  <c r="AC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AN42" i="32" s="1"/>
  <c r="AO42" i="32" s="1"/>
  <c r="AP42" i="32" s="1"/>
  <c r="AQ42" i="32" s="1"/>
  <c r="AR42" i="32" s="1"/>
  <c r="AS42" i="32" s="1"/>
  <c r="AT42" i="32" s="1"/>
  <c r="AU42" i="32" s="1"/>
  <c r="AV42" i="32" s="1"/>
  <c r="AW42" i="32" s="1"/>
  <c r="AX42" i="32" s="1"/>
  <c r="AY42" i="32" s="1"/>
  <c r="AZ42" i="32" s="1"/>
  <c r="BA42" i="32" s="1"/>
  <c r="BB42" i="32" s="1"/>
  <c r="BC42" i="32" s="1"/>
  <c r="BD42" i="32" s="1"/>
  <c r="BE42" i="32" s="1"/>
  <c r="BF42" i="32" s="1"/>
  <c r="BG42" i="32" s="1"/>
  <c r="BH42" i="32" s="1"/>
  <c r="BI42" i="32" s="1"/>
  <c r="BJ42" i="32" s="1"/>
  <c r="BK42" i="32" s="1"/>
  <c r="BL42" i="32" s="1"/>
  <c r="BM42" i="32" s="1"/>
  <c r="BN42" i="32" s="1"/>
  <c r="BO42" i="32" s="1"/>
  <c r="BP42" i="32" s="1"/>
  <c r="BQ42" i="32" s="1"/>
  <c r="BR42" i="32" s="1"/>
  <c r="BS42" i="32" s="1"/>
  <c r="BT42" i="32" s="1"/>
  <c r="BU42" i="32" s="1"/>
  <c r="BV42" i="32" s="1"/>
  <c r="BW42" i="32" s="1"/>
  <c r="BX42" i="32" s="1"/>
  <c r="BY42" i="32" s="1"/>
  <c r="BZ42" i="32" s="1"/>
  <c r="CA42" i="32" s="1"/>
  <c r="CB42" i="32" s="1"/>
  <c r="CC42" i="32" s="1"/>
  <c r="CD42" i="32" s="1"/>
  <c r="CE42" i="32" s="1"/>
  <c r="CF42" i="32" s="1"/>
  <c r="CG42" i="32" s="1"/>
  <c r="CH42" i="32" s="1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V41" i="32"/>
  <c r="W41" i="32" s="1"/>
  <c r="X41" i="32" s="1"/>
  <c r="Y41" i="32" s="1"/>
  <c r="Z41" i="32" s="1"/>
  <c r="AA41" i="32" s="1"/>
  <c r="AB41" i="32" s="1"/>
  <c r="AC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AN41" i="32" s="1"/>
  <c r="AO41" i="32" s="1"/>
  <c r="AP41" i="32" s="1"/>
  <c r="AQ41" i="32" s="1"/>
  <c r="AR41" i="32" s="1"/>
  <c r="AS41" i="32" s="1"/>
  <c r="AT41" i="32" s="1"/>
  <c r="AU41" i="32" s="1"/>
  <c r="AV41" i="32" s="1"/>
  <c r="AW41" i="32" s="1"/>
  <c r="AX41" i="32" s="1"/>
  <c r="AY41" i="32" s="1"/>
  <c r="AZ41" i="32" s="1"/>
  <c r="BA41" i="32" s="1"/>
  <c r="BB41" i="32" s="1"/>
  <c r="BC41" i="32" s="1"/>
  <c r="BD41" i="32" s="1"/>
  <c r="BE41" i="32" s="1"/>
  <c r="BF41" i="32" s="1"/>
  <c r="BG41" i="32" s="1"/>
  <c r="BH41" i="32" s="1"/>
  <c r="BI41" i="32" s="1"/>
  <c r="BJ41" i="32" s="1"/>
  <c r="BK41" i="32" s="1"/>
  <c r="BL41" i="32" s="1"/>
  <c r="BM41" i="32" s="1"/>
  <c r="BN41" i="32" s="1"/>
  <c r="BO41" i="32" s="1"/>
  <c r="BP41" i="32" s="1"/>
  <c r="BQ41" i="32" s="1"/>
  <c r="BR41" i="32" s="1"/>
  <c r="BS41" i="32" s="1"/>
  <c r="BT41" i="32" s="1"/>
  <c r="BU41" i="32" s="1"/>
  <c r="BV41" i="32" s="1"/>
  <c r="BW41" i="32" s="1"/>
  <c r="BX41" i="32" s="1"/>
  <c r="BY41" i="32" s="1"/>
  <c r="BZ41" i="32" s="1"/>
  <c r="CA41" i="32" s="1"/>
  <c r="CB41" i="32" s="1"/>
  <c r="CC41" i="32" s="1"/>
  <c r="CD41" i="32" s="1"/>
  <c r="CE41" i="32" s="1"/>
  <c r="CF41" i="32" s="1"/>
  <c r="CG41" i="32" s="1"/>
  <c r="CH41" i="32" s="1"/>
  <c r="G40" i="32"/>
  <c r="H40" i="32"/>
  <c r="I40" i="32"/>
  <c r="J40" i="32"/>
  <c r="K40" i="32"/>
  <c r="L40" i="32"/>
  <c r="M40" i="32"/>
  <c r="N40" i="32"/>
  <c r="O40" i="32"/>
  <c r="P40" i="32"/>
  <c r="Q40" i="32"/>
  <c r="R40" i="32"/>
  <c r="S40" i="32"/>
  <c r="T40" i="32"/>
  <c r="V40" i="32"/>
  <c r="W40" i="32"/>
  <c r="X40" i="32" s="1"/>
  <c r="Y40" i="32" s="1"/>
  <c r="Z40" i="32" s="1"/>
  <c r="AA40" i="32" s="1"/>
  <c r="AB40" i="32" s="1"/>
  <c r="AC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AN40" i="32" s="1"/>
  <c r="AO40" i="32" s="1"/>
  <c r="AP40" i="32" s="1"/>
  <c r="AQ40" i="32" s="1"/>
  <c r="AR40" i="32" s="1"/>
  <c r="AS40" i="32" s="1"/>
  <c r="AT40" i="32" s="1"/>
  <c r="AU40" i="32" s="1"/>
  <c r="AV40" i="32" s="1"/>
  <c r="AW40" i="32" s="1"/>
  <c r="AX40" i="32" s="1"/>
  <c r="AY40" i="32" s="1"/>
  <c r="AZ40" i="32" s="1"/>
  <c r="BA40" i="32" s="1"/>
  <c r="BB40" i="32" s="1"/>
  <c r="BC40" i="32" s="1"/>
  <c r="BD40" i="32" s="1"/>
  <c r="BE40" i="32" s="1"/>
  <c r="BF40" i="32" s="1"/>
  <c r="BG40" i="32" s="1"/>
  <c r="BH40" i="32" s="1"/>
  <c r="BI40" i="32" s="1"/>
  <c r="BJ40" i="32" s="1"/>
  <c r="BK40" i="32" s="1"/>
  <c r="BL40" i="32" s="1"/>
  <c r="BM40" i="32" s="1"/>
  <c r="BN40" i="32" s="1"/>
  <c r="BO40" i="32" s="1"/>
  <c r="BP40" i="32" s="1"/>
  <c r="BQ40" i="32" s="1"/>
  <c r="BR40" i="32" s="1"/>
  <c r="BS40" i="32" s="1"/>
  <c r="BT40" i="32" s="1"/>
  <c r="BU40" i="32" s="1"/>
  <c r="BV40" i="32" s="1"/>
  <c r="BW40" i="32" s="1"/>
  <c r="BX40" i="32" s="1"/>
  <c r="BY40" i="32" s="1"/>
  <c r="BZ40" i="32" s="1"/>
  <c r="CA40" i="32" s="1"/>
  <c r="CB40" i="32" s="1"/>
  <c r="CC40" i="32" s="1"/>
  <c r="CD40" i="32" s="1"/>
  <c r="CE40" i="32" s="1"/>
  <c r="CF40" i="32" s="1"/>
  <c r="CG40" i="32" s="1"/>
  <c r="CH40" i="32" s="1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V39" i="32"/>
  <c r="W39" i="32"/>
  <c r="X39" i="32" s="1"/>
  <c r="Y39" i="32" s="1"/>
  <c r="Z39" i="32" s="1"/>
  <c r="AA39" i="32" s="1"/>
  <c r="AB39" i="32" s="1"/>
  <c r="AC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AN39" i="32" s="1"/>
  <c r="AO39" i="32" s="1"/>
  <c r="AP39" i="32" s="1"/>
  <c r="AQ39" i="32" s="1"/>
  <c r="AR39" i="32" s="1"/>
  <c r="AS39" i="32" s="1"/>
  <c r="AT39" i="32" s="1"/>
  <c r="AU39" i="32" s="1"/>
  <c r="AV39" i="32" s="1"/>
  <c r="AW39" i="32" s="1"/>
  <c r="AX39" i="32" s="1"/>
  <c r="AY39" i="32" s="1"/>
  <c r="AZ39" i="32" s="1"/>
  <c r="BA39" i="32" s="1"/>
  <c r="BB39" i="32" s="1"/>
  <c r="BC39" i="32" s="1"/>
  <c r="BD39" i="32" s="1"/>
  <c r="BE39" i="32" s="1"/>
  <c r="BF39" i="32" s="1"/>
  <c r="BG39" i="32" s="1"/>
  <c r="BH39" i="32" s="1"/>
  <c r="BI39" i="32" s="1"/>
  <c r="BJ39" i="32" s="1"/>
  <c r="BK39" i="32" s="1"/>
  <c r="BL39" i="32" s="1"/>
  <c r="BM39" i="32" s="1"/>
  <c r="BN39" i="32" s="1"/>
  <c r="BO39" i="32" s="1"/>
  <c r="BP39" i="32" s="1"/>
  <c r="BQ39" i="32" s="1"/>
  <c r="BR39" i="32" s="1"/>
  <c r="BS39" i="32" s="1"/>
  <c r="BT39" i="32" s="1"/>
  <c r="BU39" i="32" s="1"/>
  <c r="BV39" i="32" s="1"/>
  <c r="BW39" i="32" s="1"/>
  <c r="BX39" i="32" s="1"/>
  <c r="BY39" i="32" s="1"/>
  <c r="BZ39" i="32" s="1"/>
  <c r="CA39" i="32" s="1"/>
  <c r="CB39" i="32" s="1"/>
  <c r="CC39" i="32" s="1"/>
  <c r="CD39" i="32" s="1"/>
  <c r="CE39" i="32" s="1"/>
  <c r="CF39" i="32" s="1"/>
  <c r="CG39" i="32" s="1"/>
  <c r="CH39" i="32" s="1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V38" i="32"/>
  <c r="W38" i="32" s="1"/>
  <c r="X38" i="32" s="1"/>
  <c r="Y38" i="32" s="1"/>
  <c r="Z38" i="32" s="1"/>
  <c r="AA38" i="32" s="1"/>
  <c r="AB38" i="32" s="1"/>
  <c r="AC38" i="32" s="1"/>
  <c r="AD38" i="32" s="1"/>
  <c r="AE38" i="32" s="1"/>
  <c r="AF38" i="32" s="1"/>
  <c r="AG38" i="32" s="1"/>
  <c r="AH38" i="32" s="1"/>
  <c r="AI38" i="32" s="1"/>
  <c r="AJ38" i="32" s="1"/>
  <c r="AK38" i="32" s="1"/>
  <c r="AL38" i="32" s="1"/>
  <c r="AM38" i="32" s="1"/>
  <c r="AN38" i="32" s="1"/>
  <c r="AO38" i="32" s="1"/>
  <c r="AP38" i="32" s="1"/>
  <c r="AQ38" i="32" s="1"/>
  <c r="AR38" i="32" s="1"/>
  <c r="AS38" i="32" s="1"/>
  <c r="AT38" i="32" s="1"/>
  <c r="AU38" i="32" s="1"/>
  <c r="AV38" i="32" s="1"/>
  <c r="AW38" i="32" s="1"/>
  <c r="AX38" i="32" s="1"/>
  <c r="AY38" i="32" s="1"/>
  <c r="AZ38" i="32" s="1"/>
  <c r="BA38" i="32" s="1"/>
  <c r="BB38" i="32" s="1"/>
  <c r="BC38" i="32" s="1"/>
  <c r="BD38" i="32" s="1"/>
  <c r="BE38" i="32" s="1"/>
  <c r="BF38" i="32" s="1"/>
  <c r="BG38" i="32" s="1"/>
  <c r="BH38" i="32" s="1"/>
  <c r="BI38" i="32" s="1"/>
  <c r="BJ38" i="32" s="1"/>
  <c r="BK38" i="32" s="1"/>
  <c r="BL38" i="32" s="1"/>
  <c r="BM38" i="32" s="1"/>
  <c r="BN38" i="32" s="1"/>
  <c r="BO38" i="32" s="1"/>
  <c r="BP38" i="32" s="1"/>
  <c r="BQ38" i="32" s="1"/>
  <c r="BR38" i="32" s="1"/>
  <c r="BS38" i="32" s="1"/>
  <c r="BT38" i="32" s="1"/>
  <c r="BU38" i="32" s="1"/>
  <c r="BV38" i="32" s="1"/>
  <c r="BW38" i="32" s="1"/>
  <c r="BX38" i="32" s="1"/>
  <c r="BY38" i="32" s="1"/>
  <c r="BZ38" i="32" s="1"/>
  <c r="CA38" i="32" s="1"/>
  <c r="CB38" i="32" s="1"/>
  <c r="CC38" i="32" s="1"/>
  <c r="CD38" i="32" s="1"/>
  <c r="CE38" i="32" s="1"/>
  <c r="CF38" i="32" s="1"/>
  <c r="CG38" i="32" s="1"/>
  <c r="CH38" i="32" s="1"/>
  <c r="H37" i="32"/>
  <c r="I37" i="32"/>
  <c r="J37" i="32"/>
  <c r="K37" i="32"/>
  <c r="L37" i="32"/>
  <c r="M37" i="32"/>
  <c r="N37" i="32"/>
  <c r="O37" i="32"/>
  <c r="P37" i="32"/>
  <c r="Q37" i="32"/>
  <c r="R37" i="32"/>
  <c r="S37" i="32"/>
  <c r="T37" i="32"/>
  <c r="V37" i="32"/>
  <c r="W37" i="32" s="1"/>
  <c r="X37" i="32" s="1"/>
  <c r="Y37" i="32" s="1"/>
  <c r="Z37" i="32" s="1"/>
  <c r="AA37" i="32" s="1"/>
  <c r="AB37" i="32" s="1"/>
  <c r="AC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AN37" i="32" s="1"/>
  <c r="AO37" i="32" s="1"/>
  <c r="AP37" i="32" s="1"/>
  <c r="AQ37" i="32" s="1"/>
  <c r="AR37" i="32" s="1"/>
  <c r="AS37" i="32" s="1"/>
  <c r="AT37" i="32" s="1"/>
  <c r="AU37" i="32" s="1"/>
  <c r="AV37" i="32" s="1"/>
  <c r="AW37" i="32" s="1"/>
  <c r="AX37" i="32" s="1"/>
  <c r="AY37" i="32" s="1"/>
  <c r="AZ37" i="32" s="1"/>
  <c r="BA37" i="32" s="1"/>
  <c r="BB37" i="32" s="1"/>
  <c r="BC37" i="32" s="1"/>
  <c r="BD37" i="32" s="1"/>
  <c r="BE37" i="32" s="1"/>
  <c r="BF37" i="32" s="1"/>
  <c r="BG37" i="32" s="1"/>
  <c r="BH37" i="32" s="1"/>
  <c r="BI37" i="32" s="1"/>
  <c r="BJ37" i="32" s="1"/>
  <c r="BK37" i="32" s="1"/>
  <c r="BL37" i="32" s="1"/>
  <c r="BM37" i="32" s="1"/>
  <c r="BN37" i="32" s="1"/>
  <c r="BO37" i="32" s="1"/>
  <c r="BP37" i="32" s="1"/>
  <c r="BQ37" i="32" s="1"/>
  <c r="BR37" i="32" s="1"/>
  <c r="BS37" i="32" s="1"/>
  <c r="BT37" i="32" s="1"/>
  <c r="BU37" i="32" s="1"/>
  <c r="BV37" i="32" s="1"/>
  <c r="BW37" i="32" s="1"/>
  <c r="BX37" i="32" s="1"/>
  <c r="BY37" i="32" s="1"/>
  <c r="BZ37" i="32" s="1"/>
  <c r="CA37" i="32" s="1"/>
  <c r="CB37" i="32" s="1"/>
  <c r="CC37" i="32" s="1"/>
  <c r="CD37" i="32" s="1"/>
  <c r="CE37" i="32" s="1"/>
  <c r="CF37" i="32" s="1"/>
  <c r="CG37" i="32" s="1"/>
  <c r="CH37" i="32" s="1"/>
  <c r="G37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V36" i="32"/>
  <c r="W36" i="32" s="1"/>
  <c r="X36" i="32" s="1"/>
  <c r="Y36" i="32" s="1"/>
  <c r="Z36" i="32" s="1"/>
  <c r="H35" i="32"/>
  <c r="I35" i="32"/>
  <c r="J35" i="32"/>
  <c r="K35" i="32"/>
  <c r="L35" i="32"/>
  <c r="M35" i="32"/>
  <c r="N35" i="32"/>
  <c r="O35" i="32"/>
  <c r="P35" i="32"/>
  <c r="Q35" i="32"/>
  <c r="R35" i="32"/>
  <c r="S35" i="32"/>
  <c r="T35" i="32"/>
  <c r="V35" i="32"/>
  <c r="W35" i="32" s="1"/>
  <c r="X35" i="32" s="1"/>
  <c r="Y35" i="32" s="1"/>
  <c r="Z35" i="32" s="1"/>
  <c r="AA35" i="32" s="1"/>
  <c r="AB35" i="32" s="1"/>
  <c r="AC35" i="32" s="1"/>
  <c r="AD35" i="32" s="1"/>
  <c r="AE35" i="32" s="1"/>
  <c r="AF35" i="32" s="1"/>
  <c r="AG35" i="32" s="1"/>
  <c r="AH35" i="32" s="1"/>
  <c r="AI35" i="32" s="1"/>
  <c r="G35" i="32"/>
  <c r="G53" i="31"/>
  <c r="H53" i="31"/>
  <c r="I53" i="31"/>
  <c r="J53" i="31"/>
  <c r="K53" i="31"/>
  <c r="L53" i="31"/>
  <c r="M53" i="31"/>
  <c r="N53" i="31"/>
  <c r="O53" i="31"/>
  <c r="P53" i="31"/>
  <c r="Q53" i="31"/>
  <c r="R53" i="31"/>
  <c r="S53" i="31"/>
  <c r="T53" i="31"/>
  <c r="V53" i="31"/>
  <c r="W53" i="31" s="1"/>
  <c r="X53" i="31" s="1"/>
  <c r="Y53" i="31" s="1"/>
  <c r="Z53" i="31" s="1"/>
  <c r="AA53" i="31" s="1"/>
  <c r="AB53" i="31" s="1"/>
  <c r="AC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AN53" i="31" s="1"/>
  <c r="AO53" i="31" s="1"/>
  <c r="AP53" i="31" s="1"/>
  <c r="AQ53" i="31" s="1"/>
  <c r="AR53" i="31" s="1"/>
  <c r="AS53" i="31" s="1"/>
  <c r="AT53" i="31" s="1"/>
  <c r="AU53" i="31" s="1"/>
  <c r="AV53" i="31" s="1"/>
  <c r="AW53" i="31" s="1"/>
  <c r="AX53" i="31" s="1"/>
  <c r="AY53" i="31" s="1"/>
  <c r="AZ53" i="31" s="1"/>
  <c r="BA53" i="31" s="1"/>
  <c r="BB53" i="31" s="1"/>
  <c r="BC53" i="31" s="1"/>
  <c r="BD53" i="31" s="1"/>
  <c r="BE53" i="31" s="1"/>
  <c r="BF53" i="31" s="1"/>
  <c r="BG53" i="31" s="1"/>
  <c r="BH53" i="31" s="1"/>
  <c r="BI53" i="31" s="1"/>
  <c r="BJ53" i="31" s="1"/>
  <c r="BK53" i="31" s="1"/>
  <c r="BL53" i="31" s="1"/>
  <c r="BM53" i="31" s="1"/>
  <c r="BN53" i="31" s="1"/>
  <c r="BO53" i="31" s="1"/>
  <c r="BP53" i="31" s="1"/>
  <c r="BQ53" i="31" s="1"/>
  <c r="BR53" i="31" s="1"/>
  <c r="BS53" i="31" s="1"/>
  <c r="BT53" i="31" s="1"/>
  <c r="BU53" i="31" s="1"/>
  <c r="BV53" i="31" s="1"/>
  <c r="BW53" i="31" s="1"/>
  <c r="BX53" i="31" s="1"/>
  <c r="BY53" i="31" s="1"/>
  <c r="BZ53" i="31" s="1"/>
  <c r="CA53" i="31" s="1"/>
  <c r="CB53" i="31" s="1"/>
  <c r="CC53" i="31" s="1"/>
  <c r="CD53" i="31" s="1"/>
  <c r="CE53" i="31" s="1"/>
  <c r="CF53" i="31" s="1"/>
  <c r="CG53" i="31" s="1"/>
  <c r="CH53" i="31" s="1"/>
  <c r="O52" i="31"/>
  <c r="P52" i="31"/>
  <c r="Q52" i="31"/>
  <c r="R52" i="31"/>
  <c r="S52" i="31"/>
  <c r="T52" i="31"/>
  <c r="V52" i="31"/>
  <c r="W52" i="31" s="1"/>
  <c r="X52" i="31" s="1"/>
  <c r="Y52" i="31" s="1"/>
  <c r="Z52" i="31" s="1"/>
  <c r="AA52" i="31" s="1"/>
  <c r="AB52" i="31" s="1"/>
  <c r="AC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AN52" i="31" s="1"/>
  <c r="AO52" i="31" s="1"/>
  <c r="AP52" i="31" s="1"/>
  <c r="AQ52" i="31" s="1"/>
  <c r="AR52" i="31" s="1"/>
  <c r="AS52" i="31" s="1"/>
  <c r="AT52" i="31" s="1"/>
  <c r="AU52" i="31" s="1"/>
  <c r="AV52" i="31" s="1"/>
  <c r="AW52" i="31" s="1"/>
  <c r="AX52" i="31" s="1"/>
  <c r="AY52" i="31" s="1"/>
  <c r="AZ52" i="31" s="1"/>
  <c r="BA52" i="31" s="1"/>
  <c r="BB52" i="31" s="1"/>
  <c r="BC52" i="31" s="1"/>
  <c r="BD52" i="31" s="1"/>
  <c r="BE52" i="31" s="1"/>
  <c r="BF52" i="31" s="1"/>
  <c r="BG52" i="31" s="1"/>
  <c r="BH52" i="31" s="1"/>
  <c r="BI52" i="31" s="1"/>
  <c r="BJ52" i="31" s="1"/>
  <c r="BK52" i="31" s="1"/>
  <c r="BL52" i="31" s="1"/>
  <c r="BM52" i="31" s="1"/>
  <c r="BN52" i="31" s="1"/>
  <c r="BO52" i="31" s="1"/>
  <c r="BP52" i="31" s="1"/>
  <c r="BQ52" i="31" s="1"/>
  <c r="BR52" i="31" s="1"/>
  <c r="BS52" i="31" s="1"/>
  <c r="BT52" i="31" s="1"/>
  <c r="BU52" i="31" s="1"/>
  <c r="BV52" i="31" s="1"/>
  <c r="BW52" i="31" s="1"/>
  <c r="BX52" i="31" s="1"/>
  <c r="BY52" i="31" s="1"/>
  <c r="BZ52" i="31" s="1"/>
  <c r="CA52" i="31" s="1"/>
  <c r="CB52" i="31" s="1"/>
  <c r="CC52" i="31" s="1"/>
  <c r="CD52" i="31" s="1"/>
  <c r="CE52" i="31" s="1"/>
  <c r="CF52" i="31" s="1"/>
  <c r="CG52" i="31" s="1"/>
  <c r="CH52" i="31" s="1"/>
  <c r="K52" i="31"/>
  <c r="L52" i="31"/>
  <c r="M52" i="31"/>
  <c r="N52" i="31"/>
  <c r="G52" i="31"/>
  <c r="H52" i="31"/>
  <c r="I52" i="31"/>
  <c r="J52" i="31"/>
  <c r="G51" i="31"/>
  <c r="H51" i="31"/>
  <c r="I51" i="31"/>
  <c r="J51" i="31"/>
  <c r="K51" i="31"/>
  <c r="L51" i="31"/>
  <c r="M51" i="31"/>
  <c r="N51" i="31"/>
  <c r="O51" i="31"/>
  <c r="P51" i="31"/>
  <c r="Q51" i="31"/>
  <c r="R51" i="31"/>
  <c r="S51" i="31"/>
  <c r="T51" i="31"/>
  <c r="V51" i="31"/>
  <c r="W51" i="31" s="1"/>
  <c r="X51" i="31" s="1"/>
  <c r="Y51" i="31" s="1"/>
  <c r="Z51" i="31" s="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AN51" i="31" s="1"/>
  <c r="AO51" i="31" s="1"/>
  <c r="AP51" i="31" s="1"/>
  <c r="AQ51" i="31" s="1"/>
  <c r="AR51" i="31" s="1"/>
  <c r="AS51" i="31" s="1"/>
  <c r="AT51" i="31" s="1"/>
  <c r="AU51" i="31" s="1"/>
  <c r="AV51" i="31" s="1"/>
  <c r="AW51" i="31" s="1"/>
  <c r="AX51" i="31" s="1"/>
  <c r="AY51" i="31" s="1"/>
  <c r="AZ51" i="31" s="1"/>
  <c r="BA51" i="31" s="1"/>
  <c r="BB51" i="31" s="1"/>
  <c r="BC51" i="31" s="1"/>
  <c r="BD51" i="31" s="1"/>
  <c r="BE51" i="31" s="1"/>
  <c r="BF51" i="31" s="1"/>
  <c r="BG51" i="31" s="1"/>
  <c r="BH51" i="31" s="1"/>
  <c r="BI51" i="31" s="1"/>
  <c r="BJ51" i="31" s="1"/>
  <c r="BK51" i="31" s="1"/>
  <c r="BL51" i="31" s="1"/>
  <c r="BM51" i="31" s="1"/>
  <c r="BN51" i="31" s="1"/>
  <c r="BO51" i="31" s="1"/>
  <c r="BP51" i="31" s="1"/>
  <c r="BQ51" i="31" s="1"/>
  <c r="BR51" i="31" s="1"/>
  <c r="BS51" i="31" s="1"/>
  <c r="BT51" i="31" s="1"/>
  <c r="BU51" i="31" s="1"/>
  <c r="BV51" i="31" s="1"/>
  <c r="BW51" i="31" s="1"/>
  <c r="BX51" i="31" s="1"/>
  <c r="BY51" i="31" s="1"/>
  <c r="BZ51" i="31" s="1"/>
  <c r="CA51" i="31" s="1"/>
  <c r="CB51" i="31" s="1"/>
  <c r="CC51" i="31" s="1"/>
  <c r="CD51" i="31" s="1"/>
  <c r="CE51" i="31" s="1"/>
  <c r="CF51" i="31" s="1"/>
  <c r="CG51" i="31" s="1"/>
  <c r="CH51" i="31" s="1"/>
  <c r="G50" i="31"/>
  <c r="H50" i="31"/>
  <c r="I50" i="31"/>
  <c r="J50" i="31"/>
  <c r="K50" i="31"/>
  <c r="L50" i="31"/>
  <c r="M50" i="31"/>
  <c r="N50" i="31"/>
  <c r="O50" i="31"/>
  <c r="P50" i="31"/>
  <c r="Q50" i="31"/>
  <c r="R50" i="31"/>
  <c r="S50" i="31"/>
  <c r="T50" i="31"/>
  <c r="V50" i="31"/>
  <c r="W50" i="31" s="1"/>
  <c r="X50" i="31" s="1"/>
  <c r="Y50" i="31" s="1"/>
  <c r="Z50" i="31" s="1"/>
  <c r="AA50" i="31" s="1"/>
  <c r="AB50" i="31" s="1"/>
  <c r="AC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AN50" i="31" s="1"/>
  <c r="AO50" i="31" s="1"/>
  <c r="AP50" i="31" s="1"/>
  <c r="AQ50" i="31" s="1"/>
  <c r="AR50" i="31" s="1"/>
  <c r="AS50" i="31" s="1"/>
  <c r="AT50" i="31" s="1"/>
  <c r="AU50" i="31" s="1"/>
  <c r="AV50" i="31" s="1"/>
  <c r="AW50" i="31" s="1"/>
  <c r="AX50" i="31" s="1"/>
  <c r="AY50" i="31" s="1"/>
  <c r="AZ50" i="31" s="1"/>
  <c r="BA50" i="31" s="1"/>
  <c r="BB50" i="31" s="1"/>
  <c r="BC50" i="31" s="1"/>
  <c r="BD50" i="31" s="1"/>
  <c r="BE50" i="31" s="1"/>
  <c r="BF50" i="31" s="1"/>
  <c r="BG50" i="31" s="1"/>
  <c r="BH50" i="31" s="1"/>
  <c r="BI50" i="31" s="1"/>
  <c r="BJ50" i="31" s="1"/>
  <c r="BK50" i="31" s="1"/>
  <c r="BL50" i="31" s="1"/>
  <c r="BM50" i="31" s="1"/>
  <c r="BN50" i="31" s="1"/>
  <c r="BO50" i="31" s="1"/>
  <c r="BP50" i="31" s="1"/>
  <c r="BQ50" i="31" s="1"/>
  <c r="BR50" i="31" s="1"/>
  <c r="BS50" i="31" s="1"/>
  <c r="BT50" i="31" s="1"/>
  <c r="BU50" i="31" s="1"/>
  <c r="BV50" i="31" s="1"/>
  <c r="BW50" i="31" s="1"/>
  <c r="BX50" i="31" s="1"/>
  <c r="BY50" i="31" s="1"/>
  <c r="BZ50" i="31" s="1"/>
  <c r="CA50" i="31" s="1"/>
  <c r="CB50" i="31" s="1"/>
  <c r="CC50" i="31" s="1"/>
  <c r="CD50" i="31" s="1"/>
  <c r="CE50" i="31" s="1"/>
  <c r="CF50" i="31" s="1"/>
  <c r="CG50" i="31" s="1"/>
  <c r="CH50" i="31" s="1"/>
  <c r="G49" i="31"/>
  <c r="H49" i="31"/>
  <c r="I49" i="31"/>
  <c r="J49" i="31"/>
  <c r="K49" i="31"/>
  <c r="L49" i="31"/>
  <c r="M49" i="31"/>
  <c r="N49" i="31"/>
  <c r="O49" i="31"/>
  <c r="P49" i="31"/>
  <c r="Q49" i="31"/>
  <c r="R49" i="31"/>
  <c r="S49" i="31"/>
  <c r="T49" i="31"/>
  <c r="V49" i="31"/>
  <c r="W49" i="31"/>
  <c r="X49" i="31" s="1"/>
  <c r="Y49" i="31" s="1"/>
  <c r="Z49" i="31" s="1"/>
  <c r="AA49" i="31" s="1"/>
  <c r="AB49" i="31" s="1"/>
  <c r="AC49" i="31" s="1"/>
  <c r="AD49" i="31" s="1"/>
  <c r="AE49" i="31" s="1"/>
  <c r="AF49" i="31" s="1"/>
  <c r="AG49" i="31" s="1"/>
  <c r="AH49" i="31" s="1"/>
  <c r="AI49" i="31" s="1"/>
  <c r="AJ49" i="31" s="1"/>
  <c r="AK49" i="31" s="1"/>
  <c r="AL49" i="31" s="1"/>
  <c r="AM49" i="31" s="1"/>
  <c r="AN49" i="31" s="1"/>
  <c r="AO49" i="31" s="1"/>
  <c r="AP49" i="31" s="1"/>
  <c r="AQ49" i="31" s="1"/>
  <c r="AR49" i="31" s="1"/>
  <c r="AS49" i="31" s="1"/>
  <c r="AT49" i="31" s="1"/>
  <c r="AU49" i="31" s="1"/>
  <c r="AV49" i="31" s="1"/>
  <c r="AW49" i="31" s="1"/>
  <c r="AX49" i="31" s="1"/>
  <c r="AY49" i="31" s="1"/>
  <c r="AZ49" i="31" s="1"/>
  <c r="BA49" i="31" s="1"/>
  <c r="BB49" i="31" s="1"/>
  <c r="BC49" i="31" s="1"/>
  <c r="BD49" i="31" s="1"/>
  <c r="BE49" i="31" s="1"/>
  <c r="BF49" i="31" s="1"/>
  <c r="BG49" i="31" s="1"/>
  <c r="BH49" i="31" s="1"/>
  <c r="BI49" i="31" s="1"/>
  <c r="BJ49" i="31" s="1"/>
  <c r="BK49" i="31" s="1"/>
  <c r="BL49" i="31" s="1"/>
  <c r="BM49" i="31" s="1"/>
  <c r="BN49" i="31" s="1"/>
  <c r="BO49" i="31" s="1"/>
  <c r="BP49" i="31" s="1"/>
  <c r="BQ49" i="31" s="1"/>
  <c r="BR49" i="31" s="1"/>
  <c r="BS49" i="31" s="1"/>
  <c r="BT49" i="31" s="1"/>
  <c r="BU49" i="31" s="1"/>
  <c r="BV49" i="31" s="1"/>
  <c r="BW49" i="31" s="1"/>
  <c r="BX49" i="31" s="1"/>
  <c r="BY49" i="31" s="1"/>
  <c r="BZ49" i="31" s="1"/>
  <c r="CA49" i="31" s="1"/>
  <c r="CB49" i="31" s="1"/>
  <c r="CC49" i="31" s="1"/>
  <c r="CD49" i="31" s="1"/>
  <c r="CE49" i="31" s="1"/>
  <c r="CF49" i="31" s="1"/>
  <c r="CG49" i="31" s="1"/>
  <c r="CH49" i="31" s="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V48" i="31"/>
  <c r="W48" i="31"/>
  <c r="X48" i="31" s="1"/>
  <c r="Y48" i="31" s="1"/>
  <c r="Z48" i="31" s="1"/>
  <c r="AA48" i="31" s="1"/>
  <c r="AB48" i="31" s="1"/>
  <c r="AC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AN48" i="31" s="1"/>
  <c r="AO48" i="31" s="1"/>
  <c r="AP48" i="31" s="1"/>
  <c r="AQ48" i="31" s="1"/>
  <c r="AR48" i="31" s="1"/>
  <c r="AS48" i="31" s="1"/>
  <c r="AT48" i="31" s="1"/>
  <c r="AU48" i="31" s="1"/>
  <c r="AV48" i="31" s="1"/>
  <c r="AW48" i="31" s="1"/>
  <c r="AX48" i="31" s="1"/>
  <c r="AY48" i="31" s="1"/>
  <c r="AZ48" i="31" s="1"/>
  <c r="BA48" i="31" s="1"/>
  <c r="BB48" i="31" s="1"/>
  <c r="BC48" i="31" s="1"/>
  <c r="BD48" i="31" s="1"/>
  <c r="BE48" i="31" s="1"/>
  <c r="BF48" i="31" s="1"/>
  <c r="BG48" i="31" s="1"/>
  <c r="BH48" i="31" s="1"/>
  <c r="BI48" i="31" s="1"/>
  <c r="BJ48" i="31" s="1"/>
  <c r="BK48" i="31" s="1"/>
  <c r="BL48" i="31" s="1"/>
  <c r="BM48" i="31" s="1"/>
  <c r="BN48" i="31" s="1"/>
  <c r="BO48" i="31" s="1"/>
  <c r="BP48" i="31" s="1"/>
  <c r="BQ48" i="31" s="1"/>
  <c r="BR48" i="31" s="1"/>
  <c r="BS48" i="31" s="1"/>
  <c r="BT48" i="31" s="1"/>
  <c r="BU48" i="31" s="1"/>
  <c r="BV48" i="31" s="1"/>
  <c r="BW48" i="31" s="1"/>
  <c r="BX48" i="31" s="1"/>
  <c r="BY48" i="31" s="1"/>
  <c r="BZ48" i="31" s="1"/>
  <c r="CA48" i="31" s="1"/>
  <c r="CB48" i="31" s="1"/>
  <c r="CC48" i="31" s="1"/>
  <c r="CD48" i="31" s="1"/>
  <c r="CE48" i="31" s="1"/>
  <c r="CF48" i="31" s="1"/>
  <c r="CG48" i="31" s="1"/>
  <c r="CH48" i="31" s="1"/>
  <c r="I47" i="31"/>
  <c r="J47" i="31"/>
  <c r="K47" i="31"/>
  <c r="L47" i="31"/>
  <c r="M47" i="31"/>
  <c r="N47" i="31"/>
  <c r="O47" i="31"/>
  <c r="P47" i="31"/>
  <c r="Q47" i="31"/>
  <c r="R47" i="31"/>
  <c r="S47" i="31"/>
  <c r="T47" i="31"/>
  <c r="V47" i="3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AN47" i="31" s="1"/>
  <c r="AO47" i="31" s="1"/>
  <c r="AP47" i="31" s="1"/>
  <c r="AQ47" i="31" s="1"/>
  <c r="AR47" i="31" s="1"/>
  <c r="AS47" i="31" s="1"/>
  <c r="AT47" i="31" s="1"/>
  <c r="AU47" i="31" s="1"/>
  <c r="AV47" i="31" s="1"/>
  <c r="AW47" i="31" s="1"/>
  <c r="AX47" i="31" s="1"/>
  <c r="AY47" i="31" s="1"/>
  <c r="AZ47" i="31" s="1"/>
  <c r="BA47" i="31" s="1"/>
  <c r="BB47" i="31" s="1"/>
  <c r="BC47" i="31" s="1"/>
  <c r="BD47" i="31" s="1"/>
  <c r="BE47" i="31" s="1"/>
  <c r="BF47" i="31" s="1"/>
  <c r="BG47" i="31" s="1"/>
  <c r="BH47" i="31" s="1"/>
  <c r="BI47" i="31" s="1"/>
  <c r="BJ47" i="31" s="1"/>
  <c r="BK47" i="31" s="1"/>
  <c r="BL47" i="31" s="1"/>
  <c r="BM47" i="31" s="1"/>
  <c r="BN47" i="31" s="1"/>
  <c r="BO47" i="31" s="1"/>
  <c r="BP47" i="31" s="1"/>
  <c r="BQ47" i="31" s="1"/>
  <c r="BR47" i="31" s="1"/>
  <c r="BS47" i="31" s="1"/>
  <c r="BT47" i="31" s="1"/>
  <c r="BU47" i="31" s="1"/>
  <c r="BV47" i="31" s="1"/>
  <c r="BW47" i="31" s="1"/>
  <c r="BX47" i="31" s="1"/>
  <c r="BY47" i="31" s="1"/>
  <c r="BZ47" i="31" s="1"/>
  <c r="CA47" i="31" s="1"/>
  <c r="CB47" i="31" s="1"/>
  <c r="CC47" i="31" s="1"/>
  <c r="CD47" i="31" s="1"/>
  <c r="CE47" i="31" s="1"/>
  <c r="CF47" i="31" s="1"/>
  <c r="CG47" i="31" s="1"/>
  <c r="CH47" i="31" s="1"/>
  <c r="G47" i="31"/>
  <c r="H47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V46" i="31"/>
  <c r="W46" i="31" s="1"/>
  <c r="X46" i="31" s="1"/>
  <c r="Y46" i="31"/>
  <c r="Z46" i="31" s="1"/>
  <c r="AA46" i="31" s="1"/>
  <c r="AB46" i="31" s="1"/>
  <c r="AC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AN46" i="31" s="1"/>
  <c r="AO46" i="31" s="1"/>
  <c r="AP46" i="31" s="1"/>
  <c r="AQ46" i="31" s="1"/>
  <c r="AR46" i="31" s="1"/>
  <c r="AS46" i="31" s="1"/>
  <c r="AT46" i="31" s="1"/>
  <c r="AU46" i="31" s="1"/>
  <c r="AV46" i="31" s="1"/>
  <c r="AW46" i="31" s="1"/>
  <c r="AX46" i="31" s="1"/>
  <c r="AY46" i="31" s="1"/>
  <c r="AZ46" i="31" s="1"/>
  <c r="BA46" i="31" s="1"/>
  <c r="BB46" i="31" s="1"/>
  <c r="BC46" i="31" s="1"/>
  <c r="BD46" i="31" s="1"/>
  <c r="BE46" i="31" s="1"/>
  <c r="BF46" i="31" s="1"/>
  <c r="BG46" i="31" s="1"/>
  <c r="BH46" i="31" s="1"/>
  <c r="BI46" i="31" s="1"/>
  <c r="BJ46" i="31" s="1"/>
  <c r="BK46" i="31" s="1"/>
  <c r="BL46" i="31" s="1"/>
  <c r="BM46" i="31" s="1"/>
  <c r="BN46" i="31" s="1"/>
  <c r="BO46" i="31" s="1"/>
  <c r="BP46" i="31" s="1"/>
  <c r="BQ46" i="31" s="1"/>
  <c r="BR46" i="31" s="1"/>
  <c r="BS46" i="31" s="1"/>
  <c r="BT46" i="31" s="1"/>
  <c r="BU46" i="31" s="1"/>
  <c r="BV46" i="31" s="1"/>
  <c r="BW46" i="31" s="1"/>
  <c r="BX46" i="31" s="1"/>
  <c r="BY46" i="31" s="1"/>
  <c r="BZ46" i="31" s="1"/>
  <c r="CA46" i="31" s="1"/>
  <c r="CB46" i="31" s="1"/>
  <c r="CC46" i="31" s="1"/>
  <c r="CD46" i="31" s="1"/>
  <c r="CE46" i="31" s="1"/>
  <c r="CF46" i="31" s="1"/>
  <c r="CG46" i="31" s="1"/>
  <c r="CH46" i="31" s="1"/>
  <c r="G45" i="31"/>
  <c r="H45" i="31"/>
  <c r="I45" i="31"/>
  <c r="J45" i="31"/>
  <c r="K45" i="31"/>
  <c r="L45" i="31"/>
  <c r="M45" i="31"/>
  <c r="N45" i="31"/>
  <c r="O45" i="31"/>
  <c r="P45" i="31"/>
  <c r="Q45" i="31"/>
  <c r="R45" i="31"/>
  <c r="S45" i="31"/>
  <c r="T45" i="31"/>
  <c r="V45" i="31"/>
  <c r="W45" i="31" s="1"/>
  <c r="X45" i="31" s="1"/>
  <c r="Y45" i="31" s="1"/>
  <c r="Z45" i="31" s="1"/>
  <c r="AA45" i="31" s="1"/>
  <c r="AB45" i="31" s="1"/>
  <c r="AC45" i="31" s="1"/>
  <c r="AD45" i="31" s="1"/>
  <c r="AE45" i="31" s="1"/>
  <c r="AF45" i="31" s="1"/>
  <c r="AG45" i="31" s="1"/>
  <c r="AH45" i="31" s="1"/>
  <c r="AI45" i="31" s="1"/>
  <c r="AJ45" i="31" s="1"/>
  <c r="AK45" i="31" s="1"/>
  <c r="AL45" i="31" s="1"/>
  <c r="AM45" i="31" s="1"/>
  <c r="AN45" i="31" s="1"/>
  <c r="AO45" i="31" s="1"/>
  <c r="AP45" i="31" s="1"/>
  <c r="AQ45" i="31" s="1"/>
  <c r="AR45" i="31" s="1"/>
  <c r="AS45" i="31" s="1"/>
  <c r="AT45" i="31" s="1"/>
  <c r="AU45" i="31" s="1"/>
  <c r="AV45" i="31" s="1"/>
  <c r="AW45" i="31" s="1"/>
  <c r="AX45" i="31" s="1"/>
  <c r="AY45" i="31" s="1"/>
  <c r="AZ45" i="31" s="1"/>
  <c r="BA45" i="31" s="1"/>
  <c r="BB45" i="31" s="1"/>
  <c r="BC45" i="31" s="1"/>
  <c r="BD45" i="31" s="1"/>
  <c r="BE45" i="31" s="1"/>
  <c r="BF45" i="31" s="1"/>
  <c r="BG45" i="31" s="1"/>
  <c r="BH45" i="31" s="1"/>
  <c r="BI45" i="31" s="1"/>
  <c r="BJ45" i="31" s="1"/>
  <c r="BK45" i="31" s="1"/>
  <c r="BL45" i="31" s="1"/>
  <c r="BM45" i="31" s="1"/>
  <c r="BN45" i="31" s="1"/>
  <c r="BO45" i="31" s="1"/>
  <c r="BP45" i="31" s="1"/>
  <c r="BQ45" i="31" s="1"/>
  <c r="BR45" i="31" s="1"/>
  <c r="BS45" i="31" s="1"/>
  <c r="BT45" i="31" s="1"/>
  <c r="BU45" i="31" s="1"/>
  <c r="BV45" i="31" s="1"/>
  <c r="BW45" i="31" s="1"/>
  <c r="BX45" i="31" s="1"/>
  <c r="BY45" i="31" s="1"/>
  <c r="BZ45" i="31" s="1"/>
  <c r="CA45" i="31" s="1"/>
  <c r="CB45" i="31" s="1"/>
  <c r="CC45" i="31" s="1"/>
  <c r="CD45" i="31" s="1"/>
  <c r="CE45" i="31" s="1"/>
  <c r="CF45" i="31" s="1"/>
  <c r="CG45" i="31" s="1"/>
  <c r="CH45" i="31" s="1"/>
  <c r="G44" i="31"/>
  <c r="H44" i="31"/>
  <c r="I44" i="31"/>
  <c r="J44" i="31"/>
  <c r="K44" i="31"/>
  <c r="L44" i="31"/>
  <c r="M44" i="31"/>
  <c r="N44" i="31"/>
  <c r="O44" i="31"/>
  <c r="P44" i="31"/>
  <c r="Q44" i="31"/>
  <c r="R44" i="31"/>
  <c r="S44" i="31"/>
  <c r="T44" i="31"/>
  <c r="V44" i="31"/>
  <c r="W44" i="31" s="1"/>
  <c r="X44" i="31" s="1"/>
  <c r="Y44" i="31" s="1"/>
  <c r="Z44" i="31" s="1"/>
  <c r="AA44" i="31" s="1"/>
  <c r="AB44" i="31" s="1"/>
  <c r="AC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AN44" i="31" s="1"/>
  <c r="AO44" i="31" s="1"/>
  <c r="AP44" i="31" s="1"/>
  <c r="AQ44" i="31" s="1"/>
  <c r="AR44" i="31" s="1"/>
  <c r="AS44" i="31" s="1"/>
  <c r="AT44" i="31" s="1"/>
  <c r="AU44" i="31" s="1"/>
  <c r="AV44" i="31" s="1"/>
  <c r="AW44" i="31" s="1"/>
  <c r="AX44" i="31" s="1"/>
  <c r="AY44" i="31" s="1"/>
  <c r="AZ44" i="31" s="1"/>
  <c r="BA44" i="31" s="1"/>
  <c r="BB44" i="31" s="1"/>
  <c r="BC44" i="31" s="1"/>
  <c r="BD44" i="31" s="1"/>
  <c r="BE44" i="31" s="1"/>
  <c r="BF44" i="31" s="1"/>
  <c r="BG44" i="31" s="1"/>
  <c r="BH44" i="31" s="1"/>
  <c r="BI44" i="31" s="1"/>
  <c r="BJ44" i="31" s="1"/>
  <c r="BK44" i="31" s="1"/>
  <c r="BL44" i="31" s="1"/>
  <c r="BM44" i="31" s="1"/>
  <c r="BN44" i="31" s="1"/>
  <c r="BO44" i="31" s="1"/>
  <c r="BP44" i="31" s="1"/>
  <c r="BQ44" i="31" s="1"/>
  <c r="BR44" i="31" s="1"/>
  <c r="BS44" i="31" s="1"/>
  <c r="BT44" i="31" s="1"/>
  <c r="BU44" i="31" s="1"/>
  <c r="BV44" i="31" s="1"/>
  <c r="BW44" i="31" s="1"/>
  <c r="BX44" i="31" s="1"/>
  <c r="BY44" i="31" s="1"/>
  <c r="BZ44" i="31" s="1"/>
  <c r="CA44" i="31" s="1"/>
  <c r="CB44" i="31" s="1"/>
  <c r="CC44" i="31" s="1"/>
  <c r="CD44" i="31" s="1"/>
  <c r="CE44" i="31" s="1"/>
  <c r="CF44" i="31" s="1"/>
  <c r="CG44" i="31" s="1"/>
  <c r="CH44" i="31" s="1"/>
  <c r="G43" i="31"/>
  <c r="H43" i="31"/>
  <c r="I43" i="31"/>
  <c r="J43" i="31"/>
  <c r="K43" i="31"/>
  <c r="L43" i="31"/>
  <c r="M43" i="31"/>
  <c r="N43" i="31"/>
  <c r="O43" i="31"/>
  <c r="P43" i="31"/>
  <c r="Q43" i="31"/>
  <c r="R43" i="31"/>
  <c r="S43" i="31"/>
  <c r="T43" i="31"/>
  <c r="V43" i="31"/>
  <c r="W43" i="31" s="1"/>
  <c r="X43" i="31" s="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AN43" i="31" s="1"/>
  <c r="AO43" i="31" s="1"/>
  <c r="AP43" i="31" s="1"/>
  <c r="AQ43" i="31" s="1"/>
  <c r="AR43" i="31" s="1"/>
  <c r="AS43" i="31" s="1"/>
  <c r="AT43" i="31" s="1"/>
  <c r="AU43" i="31" s="1"/>
  <c r="AV43" i="31" s="1"/>
  <c r="AW43" i="31" s="1"/>
  <c r="AX43" i="31" s="1"/>
  <c r="AY43" i="31" s="1"/>
  <c r="AZ43" i="31" s="1"/>
  <c r="BA43" i="31" s="1"/>
  <c r="BB43" i="31" s="1"/>
  <c r="BC43" i="31" s="1"/>
  <c r="BD43" i="31" s="1"/>
  <c r="BE43" i="31" s="1"/>
  <c r="BF43" i="31" s="1"/>
  <c r="BG43" i="31" s="1"/>
  <c r="BH43" i="31" s="1"/>
  <c r="BI43" i="31" s="1"/>
  <c r="BJ43" i="31" s="1"/>
  <c r="BK43" i="31" s="1"/>
  <c r="BL43" i="31" s="1"/>
  <c r="BM43" i="31" s="1"/>
  <c r="BN43" i="31" s="1"/>
  <c r="BO43" i="31" s="1"/>
  <c r="BP43" i="31" s="1"/>
  <c r="BQ43" i="31" s="1"/>
  <c r="BR43" i="31" s="1"/>
  <c r="BS43" i="31" s="1"/>
  <c r="BT43" i="31" s="1"/>
  <c r="BU43" i="31" s="1"/>
  <c r="BV43" i="31" s="1"/>
  <c r="BW43" i="31" s="1"/>
  <c r="BX43" i="31" s="1"/>
  <c r="BY43" i="31" s="1"/>
  <c r="BZ43" i="31" s="1"/>
  <c r="CA43" i="31" s="1"/>
  <c r="CB43" i="31" s="1"/>
  <c r="CC43" i="31" s="1"/>
  <c r="CD43" i="31" s="1"/>
  <c r="CE43" i="31" s="1"/>
  <c r="CF43" i="31" s="1"/>
  <c r="CG43" i="31" s="1"/>
  <c r="CH43" i="31" s="1"/>
  <c r="G42" i="31"/>
  <c r="H42" i="31"/>
  <c r="I42" i="31"/>
  <c r="J42" i="31"/>
  <c r="K42" i="31"/>
  <c r="L42" i="31"/>
  <c r="M42" i="31"/>
  <c r="N42" i="31"/>
  <c r="O42" i="31"/>
  <c r="P42" i="31"/>
  <c r="Q42" i="31"/>
  <c r="R42" i="31"/>
  <c r="S42" i="31"/>
  <c r="T42" i="31"/>
  <c r="V42" i="31"/>
  <c r="W42" i="31" s="1"/>
  <c r="X42" i="31" s="1"/>
  <c r="Y42" i="31" s="1"/>
  <c r="Z42" i="31" s="1"/>
  <c r="AA42" i="31" s="1"/>
  <c r="AB42" i="31" s="1"/>
  <c r="AC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AN42" i="31" s="1"/>
  <c r="AO42" i="31" s="1"/>
  <c r="AP42" i="31" s="1"/>
  <c r="AQ42" i="31" s="1"/>
  <c r="AR42" i="31" s="1"/>
  <c r="AS42" i="31" s="1"/>
  <c r="AT42" i="31" s="1"/>
  <c r="AU42" i="31" s="1"/>
  <c r="AV42" i="31" s="1"/>
  <c r="AW42" i="31" s="1"/>
  <c r="AX42" i="31" s="1"/>
  <c r="AY42" i="31" s="1"/>
  <c r="AZ42" i="31" s="1"/>
  <c r="BA42" i="31" s="1"/>
  <c r="BB42" i="31" s="1"/>
  <c r="BC42" i="31" s="1"/>
  <c r="BD42" i="31" s="1"/>
  <c r="BE42" i="31" s="1"/>
  <c r="BF42" i="31" s="1"/>
  <c r="BG42" i="31" s="1"/>
  <c r="BH42" i="31" s="1"/>
  <c r="BI42" i="31" s="1"/>
  <c r="BJ42" i="31" s="1"/>
  <c r="BK42" i="31" s="1"/>
  <c r="BL42" i="31" s="1"/>
  <c r="BM42" i="31" s="1"/>
  <c r="BN42" i="31" s="1"/>
  <c r="BO42" i="31" s="1"/>
  <c r="BP42" i="31" s="1"/>
  <c r="BQ42" i="31" s="1"/>
  <c r="BR42" i="31" s="1"/>
  <c r="BS42" i="31" s="1"/>
  <c r="BT42" i="31" s="1"/>
  <c r="BU42" i="31" s="1"/>
  <c r="BV42" i="31" s="1"/>
  <c r="BW42" i="31" s="1"/>
  <c r="BX42" i="31" s="1"/>
  <c r="BY42" i="31" s="1"/>
  <c r="BZ42" i="31" s="1"/>
  <c r="CA42" i="31" s="1"/>
  <c r="CB42" i="31" s="1"/>
  <c r="CC42" i="31" s="1"/>
  <c r="CD42" i="31" s="1"/>
  <c r="CE42" i="31" s="1"/>
  <c r="CF42" i="31" s="1"/>
  <c r="CG42" i="31" s="1"/>
  <c r="CH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T41" i="31" s="1"/>
  <c r="V41" i="31" s="1"/>
  <c r="W41" i="31" s="1"/>
  <c r="X41" i="31" s="1"/>
  <c r="Y41" i="31" s="1"/>
  <c r="Z41" i="31" s="1"/>
  <c r="AA41" i="31" s="1"/>
  <c r="AB41" i="31" s="1"/>
  <c r="AC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AN41" i="31" s="1"/>
  <c r="AO41" i="31" s="1"/>
  <c r="AP41" i="31" s="1"/>
  <c r="AQ41" i="31" s="1"/>
  <c r="AR41" i="31" s="1"/>
  <c r="AS41" i="31" s="1"/>
  <c r="AT41" i="31" s="1"/>
  <c r="AU41" i="31" s="1"/>
  <c r="AV41" i="31" s="1"/>
  <c r="AW41" i="31" s="1"/>
  <c r="AX41" i="31" s="1"/>
  <c r="AY41" i="31" s="1"/>
  <c r="AZ41" i="31" s="1"/>
  <c r="BA41" i="31" s="1"/>
  <c r="BB41" i="31" s="1"/>
  <c r="BC41" i="31" s="1"/>
  <c r="BD41" i="31" s="1"/>
  <c r="BE41" i="31" s="1"/>
  <c r="BF41" i="31" s="1"/>
  <c r="BG41" i="31" s="1"/>
  <c r="BH41" i="31" s="1"/>
  <c r="BI41" i="31" s="1"/>
  <c r="BJ41" i="31" s="1"/>
  <c r="BK41" i="31" s="1"/>
  <c r="BL41" i="31" s="1"/>
  <c r="BM41" i="31" s="1"/>
  <c r="BN41" i="31" s="1"/>
  <c r="BO41" i="31" s="1"/>
  <c r="BP41" i="31" s="1"/>
  <c r="BQ41" i="31" s="1"/>
  <c r="BR41" i="31" s="1"/>
  <c r="BS41" i="31" s="1"/>
  <c r="BT41" i="31" s="1"/>
  <c r="BU41" i="31" s="1"/>
  <c r="BV41" i="31" s="1"/>
  <c r="BW41" i="31" s="1"/>
  <c r="BX41" i="31" s="1"/>
  <c r="BY41" i="31" s="1"/>
  <c r="BZ41" i="31" s="1"/>
  <c r="CA41" i="31" s="1"/>
  <c r="CB41" i="31" s="1"/>
  <c r="CC41" i="31" s="1"/>
  <c r="CD41" i="31" s="1"/>
  <c r="CE41" i="31" s="1"/>
  <c r="CF41" i="31" s="1"/>
  <c r="CG41" i="31" s="1"/>
  <c r="CH41" i="31" s="1"/>
  <c r="G53" i="30"/>
  <c r="H53" i="30"/>
  <c r="I53" i="30"/>
  <c r="J53" i="30"/>
  <c r="K53" i="30"/>
  <c r="L53" i="30"/>
  <c r="M53" i="30"/>
  <c r="N53" i="30"/>
  <c r="O53" i="30"/>
  <c r="P53" i="30"/>
  <c r="Q53" i="30"/>
  <c r="R53" i="30"/>
  <c r="S53" i="30"/>
  <c r="T53" i="30"/>
  <c r="V53" i="30"/>
  <c r="W53" i="30" s="1"/>
  <c r="X53" i="30" s="1"/>
  <c r="Y53" i="30" s="1"/>
  <c r="Z53" i="30" s="1"/>
  <c r="AA53" i="30" s="1"/>
  <c r="AB53" i="30" s="1"/>
  <c r="AC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AN53" i="30" s="1"/>
  <c r="AO53" i="30" s="1"/>
  <c r="AP53" i="30" s="1"/>
  <c r="AQ53" i="30" s="1"/>
  <c r="AR53" i="30" s="1"/>
  <c r="AS53" i="30" s="1"/>
  <c r="AT53" i="30" s="1"/>
  <c r="AU53" i="30" s="1"/>
  <c r="AV53" i="30" s="1"/>
  <c r="AW53" i="30" s="1"/>
  <c r="AX53" i="30" s="1"/>
  <c r="AY53" i="30" s="1"/>
  <c r="AZ53" i="30" s="1"/>
  <c r="BA53" i="30" s="1"/>
  <c r="BB53" i="30" s="1"/>
  <c r="BC53" i="30" s="1"/>
  <c r="BD53" i="30" s="1"/>
  <c r="BE53" i="30" s="1"/>
  <c r="BF53" i="30" s="1"/>
  <c r="BG53" i="30" s="1"/>
  <c r="BH53" i="30" s="1"/>
  <c r="BI53" i="30" s="1"/>
  <c r="BJ53" i="30" s="1"/>
  <c r="BK53" i="30" s="1"/>
  <c r="BL53" i="30" s="1"/>
  <c r="BM53" i="30" s="1"/>
  <c r="BN53" i="30" s="1"/>
  <c r="BO53" i="30" s="1"/>
  <c r="BP53" i="30" s="1"/>
  <c r="BQ53" i="30" s="1"/>
  <c r="BR53" i="30" s="1"/>
  <c r="BS53" i="30" s="1"/>
  <c r="BT53" i="30" s="1"/>
  <c r="BU53" i="30" s="1"/>
  <c r="BV53" i="30" s="1"/>
  <c r="BW53" i="30" s="1"/>
  <c r="BX53" i="30" s="1"/>
  <c r="BY53" i="30" s="1"/>
  <c r="BZ53" i="30" s="1"/>
  <c r="CA53" i="30" s="1"/>
  <c r="CB53" i="30" s="1"/>
  <c r="CC53" i="30" s="1"/>
  <c r="CD53" i="30" s="1"/>
  <c r="CE53" i="30" s="1"/>
  <c r="CF53" i="30" s="1"/>
  <c r="CG53" i="30" s="1"/>
  <c r="CH53" i="30" s="1"/>
  <c r="G52" i="30"/>
  <c r="H52" i="30"/>
  <c r="I52" i="30"/>
  <c r="J52" i="30"/>
  <c r="K52" i="30"/>
  <c r="L52" i="30"/>
  <c r="M52" i="30"/>
  <c r="N52" i="30"/>
  <c r="O52" i="30"/>
  <c r="P52" i="30"/>
  <c r="Q52" i="30"/>
  <c r="R52" i="30"/>
  <c r="S52" i="30"/>
  <c r="T52" i="30"/>
  <c r="V52" i="30"/>
  <c r="W52" i="30" s="1"/>
  <c r="X52" i="30" s="1"/>
  <c r="Y52" i="30" s="1"/>
  <c r="Z52" i="30"/>
  <c r="AA52" i="30" s="1"/>
  <c r="AB52" i="30" s="1"/>
  <c r="AC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AN52" i="30" s="1"/>
  <c r="AO52" i="30" s="1"/>
  <c r="AP52" i="30" s="1"/>
  <c r="AQ52" i="30" s="1"/>
  <c r="AR52" i="30" s="1"/>
  <c r="AS52" i="30" s="1"/>
  <c r="AT52" i="30" s="1"/>
  <c r="AU52" i="30" s="1"/>
  <c r="AV52" i="30" s="1"/>
  <c r="AW52" i="30" s="1"/>
  <c r="AX52" i="30" s="1"/>
  <c r="AY52" i="30" s="1"/>
  <c r="AZ52" i="30" s="1"/>
  <c r="BA52" i="30" s="1"/>
  <c r="BB52" i="30" s="1"/>
  <c r="BC52" i="30" s="1"/>
  <c r="BD52" i="30" s="1"/>
  <c r="BE52" i="30" s="1"/>
  <c r="BF52" i="30" s="1"/>
  <c r="BG52" i="30" s="1"/>
  <c r="BH52" i="30" s="1"/>
  <c r="BI52" i="30" s="1"/>
  <c r="BJ52" i="30" s="1"/>
  <c r="BK52" i="30" s="1"/>
  <c r="BL52" i="30" s="1"/>
  <c r="BM52" i="30" s="1"/>
  <c r="BN52" i="30" s="1"/>
  <c r="BO52" i="30" s="1"/>
  <c r="BP52" i="30" s="1"/>
  <c r="BQ52" i="30" s="1"/>
  <c r="BR52" i="30" s="1"/>
  <c r="BS52" i="30" s="1"/>
  <c r="BT52" i="30" s="1"/>
  <c r="BU52" i="30" s="1"/>
  <c r="BV52" i="30" s="1"/>
  <c r="BW52" i="30" s="1"/>
  <c r="BX52" i="30" s="1"/>
  <c r="BY52" i="30" s="1"/>
  <c r="BZ52" i="30" s="1"/>
  <c r="CA52" i="30" s="1"/>
  <c r="CB52" i="30" s="1"/>
  <c r="CC52" i="30" s="1"/>
  <c r="CD52" i="30" s="1"/>
  <c r="CE52" i="30" s="1"/>
  <c r="CF52" i="30" s="1"/>
  <c r="CG52" i="30" s="1"/>
  <c r="CH52" i="30" s="1"/>
  <c r="G51" i="30"/>
  <c r="H51" i="30"/>
  <c r="I51" i="30"/>
  <c r="J51" i="30"/>
  <c r="K51" i="30"/>
  <c r="L51" i="30"/>
  <c r="M51" i="30"/>
  <c r="N51" i="30"/>
  <c r="O51" i="30"/>
  <c r="P51" i="30"/>
  <c r="Q51" i="30"/>
  <c r="R51" i="30"/>
  <c r="S51" i="30"/>
  <c r="T51" i="30"/>
  <c r="V51" i="30"/>
  <c r="W51" i="30" s="1"/>
  <c r="X51" i="30" s="1"/>
  <c r="Y51" i="30" s="1"/>
  <c r="Z51" i="30" s="1"/>
  <c r="AA51" i="30" s="1"/>
  <c r="AB51" i="30" s="1"/>
  <c r="AC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AN51" i="30" s="1"/>
  <c r="AO51" i="30" s="1"/>
  <c r="AP51" i="30" s="1"/>
  <c r="AQ51" i="30" s="1"/>
  <c r="AR51" i="30" s="1"/>
  <c r="AS51" i="30" s="1"/>
  <c r="AT51" i="30" s="1"/>
  <c r="AU51" i="30" s="1"/>
  <c r="AV51" i="30" s="1"/>
  <c r="AW51" i="30" s="1"/>
  <c r="AX51" i="30" s="1"/>
  <c r="AY51" i="30" s="1"/>
  <c r="AZ51" i="30" s="1"/>
  <c r="BA51" i="30" s="1"/>
  <c r="BB51" i="30" s="1"/>
  <c r="BC51" i="30" s="1"/>
  <c r="BD51" i="30" s="1"/>
  <c r="BE51" i="30" s="1"/>
  <c r="BF51" i="30" s="1"/>
  <c r="BG51" i="30" s="1"/>
  <c r="BH51" i="30" s="1"/>
  <c r="BI51" i="30" s="1"/>
  <c r="BJ51" i="30" s="1"/>
  <c r="BK51" i="30" s="1"/>
  <c r="BL51" i="30" s="1"/>
  <c r="BM51" i="30" s="1"/>
  <c r="BN51" i="30" s="1"/>
  <c r="BO51" i="30" s="1"/>
  <c r="BP51" i="30" s="1"/>
  <c r="BQ51" i="30" s="1"/>
  <c r="BR51" i="30" s="1"/>
  <c r="BS51" i="30" s="1"/>
  <c r="BT51" i="30" s="1"/>
  <c r="BU51" i="30" s="1"/>
  <c r="BV51" i="30" s="1"/>
  <c r="BW51" i="30" s="1"/>
  <c r="BX51" i="30" s="1"/>
  <c r="BY51" i="30" s="1"/>
  <c r="BZ51" i="30" s="1"/>
  <c r="CA51" i="30" s="1"/>
  <c r="CB51" i="30" s="1"/>
  <c r="CC51" i="30" s="1"/>
  <c r="CD51" i="30" s="1"/>
  <c r="CE51" i="30" s="1"/>
  <c r="CF51" i="30" s="1"/>
  <c r="CG51" i="30" s="1"/>
  <c r="CH51" i="30" s="1"/>
  <c r="G50" i="30"/>
  <c r="H50" i="30"/>
  <c r="I50" i="30"/>
  <c r="J50" i="30"/>
  <c r="K50" i="30"/>
  <c r="L50" i="30"/>
  <c r="M50" i="30"/>
  <c r="N50" i="30"/>
  <c r="O50" i="30"/>
  <c r="P50" i="30"/>
  <c r="Q50" i="30"/>
  <c r="R50" i="30"/>
  <c r="S50" i="30"/>
  <c r="T50" i="30"/>
  <c r="V50" i="30"/>
  <c r="W50" i="30" s="1"/>
  <c r="X50" i="30" s="1"/>
  <c r="Y50" i="30" s="1"/>
  <c r="Z50" i="30" s="1"/>
  <c r="AA50" i="30" s="1"/>
  <c r="AB50" i="30"/>
  <c r="AC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AN50" i="30" s="1"/>
  <c r="AO50" i="30" s="1"/>
  <c r="AP50" i="30" s="1"/>
  <c r="AQ50" i="30" s="1"/>
  <c r="AR50" i="30" s="1"/>
  <c r="AS50" i="30" s="1"/>
  <c r="AT50" i="30" s="1"/>
  <c r="AU50" i="30" s="1"/>
  <c r="AV50" i="30" s="1"/>
  <c r="AW50" i="30" s="1"/>
  <c r="AX50" i="30" s="1"/>
  <c r="AY50" i="30" s="1"/>
  <c r="AZ50" i="30" s="1"/>
  <c r="BA50" i="30" s="1"/>
  <c r="BB50" i="30" s="1"/>
  <c r="BC50" i="30" s="1"/>
  <c r="BD50" i="30" s="1"/>
  <c r="BE50" i="30" s="1"/>
  <c r="BF50" i="30" s="1"/>
  <c r="BG50" i="30" s="1"/>
  <c r="BH50" i="30" s="1"/>
  <c r="BI50" i="30" s="1"/>
  <c r="BJ50" i="30" s="1"/>
  <c r="BK50" i="30" s="1"/>
  <c r="BL50" i="30" s="1"/>
  <c r="BM50" i="30" s="1"/>
  <c r="BN50" i="30" s="1"/>
  <c r="BO50" i="30" s="1"/>
  <c r="BP50" i="30" s="1"/>
  <c r="BQ50" i="30" s="1"/>
  <c r="BR50" i="30" s="1"/>
  <c r="BS50" i="30" s="1"/>
  <c r="BT50" i="30" s="1"/>
  <c r="BU50" i="30" s="1"/>
  <c r="BV50" i="30" s="1"/>
  <c r="BW50" i="30" s="1"/>
  <c r="BX50" i="30" s="1"/>
  <c r="BY50" i="30" s="1"/>
  <c r="BZ50" i="30" s="1"/>
  <c r="CA50" i="30" s="1"/>
  <c r="CB50" i="30" s="1"/>
  <c r="CC50" i="30" s="1"/>
  <c r="CD50" i="30" s="1"/>
  <c r="CE50" i="30" s="1"/>
  <c r="CF50" i="30" s="1"/>
  <c r="CG50" i="30" s="1"/>
  <c r="CH50" i="30" s="1"/>
  <c r="M49" i="30"/>
  <c r="N49" i="30"/>
  <c r="O49" i="30"/>
  <c r="P49" i="30"/>
  <c r="Q49" i="30"/>
  <c r="R49" i="30"/>
  <c r="S49" i="30"/>
  <c r="T49" i="30"/>
  <c r="V49" i="30"/>
  <c r="W49" i="30" s="1"/>
  <c r="X49" i="30" s="1"/>
  <c r="Y49" i="30" s="1"/>
  <c r="Z49" i="30" s="1"/>
  <c r="AA49" i="30" s="1"/>
  <c r="AB49" i="30" s="1"/>
  <c r="AC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AN49" i="30" s="1"/>
  <c r="AO49" i="30" s="1"/>
  <c r="AP49" i="30" s="1"/>
  <c r="AQ49" i="30" s="1"/>
  <c r="AR49" i="30" s="1"/>
  <c r="AS49" i="30" s="1"/>
  <c r="AT49" i="30" s="1"/>
  <c r="AU49" i="30" s="1"/>
  <c r="AV49" i="30" s="1"/>
  <c r="AW49" i="30" s="1"/>
  <c r="AX49" i="30" s="1"/>
  <c r="AY49" i="30" s="1"/>
  <c r="AZ49" i="30" s="1"/>
  <c r="BA49" i="30" s="1"/>
  <c r="BB49" i="30" s="1"/>
  <c r="BC49" i="30" s="1"/>
  <c r="BD49" i="30" s="1"/>
  <c r="BE49" i="30" s="1"/>
  <c r="BF49" i="30" s="1"/>
  <c r="BG49" i="30" s="1"/>
  <c r="BH49" i="30" s="1"/>
  <c r="BI49" i="30" s="1"/>
  <c r="BJ49" i="30" s="1"/>
  <c r="BK49" i="30" s="1"/>
  <c r="BL49" i="30" s="1"/>
  <c r="BM49" i="30" s="1"/>
  <c r="BN49" i="30" s="1"/>
  <c r="BO49" i="30" s="1"/>
  <c r="BP49" i="30" s="1"/>
  <c r="BQ49" i="30" s="1"/>
  <c r="BR49" i="30" s="1"/>
  <c r="BS49" i="30" s="1"/>
  <c r="BT49" i="30" s="1"/>
  <c r="BU49" i="30" s="1"/>
  <c r="BV49" i="30" s="1"/>
  <c r="BW49" i="30" s="1"/>
  <c r="BX49" i="30" s="1"/>
  <c r="BY49" i="30" s="1"/>
  <c r="BZ49" i="30" s="1"/>
  <c r="CA49" i="30" s="1"/>
  <c r="CB49" i="30" s="1"/>
  <c r="CC49" i="30" s="1"/>
  <c r="CD49" i="30" s="1"/>
  <c r="CE49" i="30" s="1"/>
  <c r="CF49" i="30" s="1"/>
  <c r="CG49" i="30" s="1"/>
  <c r="CH49" i="30" s="1"/>
  <c r="G49" i="30"/>
  <c r="H49" i="30"/>
  <c r="I49" i="30"/>
  <c r="J49" i="30"/>
  <c r="K49" i="30"/>
  <c r="L49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V48" i="30"/>
  <c r="W48" i="30"/>
  <c r="X48" i="30" s="1"/>
  <c r="Y48" i="30" s="1"/>
  <c r="Z48" i="30" s="1"/>
  <c r="AA48" i="30" s="1"/>
  <c r="AB48" i="30" s="1"/>
  <c r="AC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AN48" i="30" s="1"/>
  <c r="AO48" i="30" s="1"/>
  <c r="AP48" i="30" s="1"/>
  <c r="AQ48" i="30" s="1"/>
  <c r="AR48" i="30" s="1"/>
  <c r="AS48" i="30" s="1"/>
  <c r="AT48" i="30" s="1"/>
  <c r="AU48" i="30" s="1"/>
  <c r="AV48" i="30" s="1"/>
  <c r="AW48" i="30" s="1"/>
  <c r="AX48" i="30" s="1"/>
  <c r="AY48" i="30" s="1"/>
  <c r="AZ48" i="30" s="1"/>
  <c r="BA48" i="30" s="1"/>
  <c r="BB48" i="30" s="1"/>
  <c r="BC48" i="30" s="1"/>
  <c r="BD48" i="30" s="1"/>
  <c r="BE48" i="30" s="1"/>
  <c r="BF48" i="30" s="1"/>
  <c r="BG48" i="30" s="1"/>
  <c r="BH48" i="30" s="1"/>
  <c r="BI48" i="30" s="1"/>
  <c r="BJ48" i="30" s="1"/>
  <c r="BK48" i="30" s="1"/>
  <c r="BL48" i="30" s="1"/>
  <c r="BM48" i="30" s="1"/>
  <c r="BN48" i="30" s="1"/>
  <c r="BO48" i="30" s="1"/>
  <c r="BP48" i="30" s="1"/>
  <c r="BQ48" i="30" s="1"/>
  <c r="BR48" i="30" s="1"/>
  <c r="BS48" i="30" s="1"/>
  <c r="BT48" i="30" s="1"/>
  <c r="BU48" i="30" s="1"/>
  <c r="BV48" i="30" s="1"/>
  <c r="BW48" i="30" s="1"/>
  <c r="BX48" i="30" s="1"/>
  <c r="BY48" i="30" s="1"/>
  <c r="BZ48" i="30" s="1"/>
  <c r="CA48" i="30" s="1"/>
  <c r="CB48" i="30" s="1"/>
  <c r="CC48" i="30" s="1"/>
  <c r="CD48" i="30" s="1"/>
  <c r="CE48" i="30" s="1"/>
  <c r="CF48" i="30" s="1"/>
  <c r="CG48" i="30" s="1"/>
  <c r="CH48" i="30" s="1"/>
  <c r="G47" i="30"/>
  <c r="H47" i="30"/>
  <c r="I47" i="30"/>
  <c r="J47" i="30"/>
  <c r="K47" i="30"/>
  <c r="L47" i="30"/>
  <c r="M47" i="30"/>
  <c r="N47" i="30"/>
  <c r="O47" i="30"/>
  <c r="P47" i="30"/>
  <c r="Q47" i="30"/>
  <c r="R47" i="30"/>
  <c r="S47" i="30"/>
  <c r="T47" i="30"/>
  <c r="V47" i="30"/>
  <c r="W47" i="30"/>
  <c r="X47" i="30"/>
  <c r="Y47" i="30" s="1"/>
  <c r="Z47" i="30" s="1"/>
  <c r="AA47" i="30" s="1"/>
  <c r="AB47" i="30" s="1"/>
  <c r="AC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AN47" i="30" s="1"/>
  <c r="AO47" i="30" s="1"/>
  <c r="AP47" i="30" s="1"/>
  <c r="AQ47" i="30" s="1"/>
  <c r="AR47" i="30" s="1"/>
  <c r="AS47" i="30" s="1"/>
  <c r="AT47" i="30" s="1"/>
  <c r="AU47" i="30" s="1"/>
  <c r="AV47" i="30" s="1"/>
  <c r="AW47" i="30" s="1"/>
  <c r="AX47" i="30" s="1"/>
  <c r="AY47" i="30" s="1"/>
  <c r="AZ47" i="30" s="1"/>
  <c r="BA47" i="30" s="1"/>
  <c r="BB47" i="30" s="1"/>
  <c r="BC47" i="30" s="1"/>
  <c r="BD47" i="30" s="1"/>
  <c r="BE47" i="30" s="1"/>
  <c r="BF47" i="30" s="1"/>
  <c r="BG47" i="30" s="1"/>
  <c r="BH47" i="30" s="1"/>
  <c r="BI47" i="30" s="1"/>
  <c r="BJ47" i="30" s="1"/>
  <c r="BK47" i="30" s="1"/>
  <c r="BL47" i="30" s="1"/>
  <c r="BM47" i="30" s="1"/>
  <c r="BN47" i="30" s="1"/>
  <c r="BO47" i="30" s="1"/>
  <c r="BP47" i="30" s="1"/>
  <c r="BQ47" i="30" s="1"/>
  <c r="BR47" i="30" s="1"/>
  <c r="BS47" i="30" s="1"/>
  <c r="BT47" i="30" s="1"/>
  <c r="BU47" i="30" s="1"/>
  <c r="BV47" i="30" s="1"/>
  <c r="BW47" i="30" s="1"/>
  <c r="BX47" i="30" s="1"/>
  <c r="BY47" i="30" s="1"/>
  <c r="BZ47" i="30" s="1"/>
  <c r="CA47" i="30" s="1"/>
  <c r="CB47" i="30" s="1"/>
  <c r="CC47" i="30" s="1"/>
  <c r="CD47" i="30" s="1"/>
  <c r="CE47" i="30" s="1"/>
  <c r="CF47" i="30" s="1"/>
  <c r="CG47" i="30" s="1"/>
  <c r="CH47" i="30" s="1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V46" i="30"/>
  <c r="W46" i="30" s="1"/>
  <c r="X46" i="30" s="1"/>
  <c r="Y46" i="30" s="1"/>
  <c r="Z46" i="30" s="1"/>
  <c r="AA46" i="30" s="1"/>
  <c r="AB46" i="30" s="1"/>
  <c r="AC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AN46" i="30" s="1"/>
  <c r="AO46" i="30" s="1"/>
  <c r="AP46" i="30" s="1"/>
  <c r="AQ46" i="30" s="1"/>
  <c r="AR46" i="30" s="1"/>
  <c r="AS46" i="30" s="1"/>
  <c r="AT46" i="30" s="1"/>
  <c r="AU46" i="30" s="1"/>
  <c r="AV46" i="30" s="1"/>
  <c r="AW46" i="30" s="1"/>
  <c r="AX46" i="30" s="1"/>
  <c r="AY46" i="30" s="1"/>
  <c r="AZ46" i="30" s="1"/>
  <c r="BA46" i="30" s="1"/>
  <c r="BB46" i="30" s="1"/>
  <c r="BC46" i="30" s="1"/>
  <c r="BD46" i="30" s="1"/>
  <c r="BE46" i="30" s="1"/>
  <c r="BF46" i="30" s="1"/>
  <c r="BG46" i="30" s="1"/>
  <c r="BH46" i="30" s="1"/>
  <c r="BI46" i="30" s="1"/>
  <c r="BJ46" i="30" s="1"/>
  <c r="BK46" i="30" s="1"/>
  <c r="BL46" i="30" s="1"/>
  <c r="BM46" i="30" s="1"/>
  <c r="BN46" i="30" s="1"/>
  <c r="BO46" i="30" s="1"/>
  <c r="BP46" i="30" s="1"/>
  <c r="BQ46" i="30" s="1"/>
  <c r="BR46" i="30" s="1"/>
  <c r="BS46" i="30" s="1"/>
  <c r="BT46" i="30" s="1"/>
  <c r="BU46" i="30" s="1"/>
  <c r="BV46" i="30" s="1"/>
  <c r="BW46" i="30" s="1"/>
  <c r="BX46" i="30" s="1"/>
  <c r="BY46" i="30" s="1"/>
  <c r="BZ46" i="30" s="1"/>
  <c r="CA46" i="30" s="1"/>
  <c r="CB46" i="30" s="1"/>
  <c r="CC46" i="30" s="1"/>
  <c r="CD46" i="30" s="1"/>
  <c r="CE46" i="30" s="1"/>
  <c r="CF46" i="30" s="1"/>
  <c r="CG46" i="30" s="1"/>
  <c r="CH46" i="30" s="1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V45" i="30"/>
  <c r="W45" i="30" s="1"/>
  <c r="X45" i="30" s="1"/>
  <c r="Y45" i="30"/>
  <c r="Z45" i="30" s="1"/>
  <c r="AA45" i="30" s="1"/>
  <c r="AB45" i="30" s="1"/>
  <c r="AC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AN45" i="30" s="1"/>
  <c r="AO45" i="30" s="1"/>
  <c r="AP45" i="30" s="1"/>
  <c r="AQ45" i="30" s="1"/>
  <c r="AR45" i="30" s="1"/>
  <c r="AS45" i="30" s="1"/>
  <c r="AT45" i="30" s="1"/>
  <c r="AU45" i="30" s="1"/>
  <c r="AV45" i="30" s="1"/>
  <c r="AW45" i="30" s="1"/>
  <c r="AX45" i="30" s="1"/>
  <c r="AY45" i="30" s="1"/>
  <c r="AZ45" i="30" s="1"/>
  <c r="BA45" i="30" s="1"/>
  <c r="BB45" i="30" s="1"/>
  <c r="BC45" i="30" s="1"/>
  <c r="BD45" i="30" s="1"/>
  <c r="BE45" i="30" s="1"/>
  <c r="BF45" i="30" s="1"/>
  <c r="BG45" i="30" s="1"/>
  <c r="BH45" i="30" s="1"/>
  <c r="BI45" i="30" s="1"/>
  <c r="BJ45" i="30" s="1"/>
  <c r="BK45" i="30" s="1"/>
  <c r="BL45" i="30" s="1"/>
  <c r="BM45" i="30" s="1"/>
  <c r="BN45" i="30" s="1"/>
  <c r="BO45" i="30" s="1"/>
  <c r="BP45" i="30" s="1"/>
  <c r="BQ45" i="30" s="1"/>
  <c r="BR45" i="30" s="1"/>
  <c r="BS45" i="30" s="1"/>
  <c r="BT45" i="30" s="1"/>
  <c r="BU45" i="30" s="1"/>
  <c r="BV45" i="30" s="1"/>
  <c r="BW45" i="30" s="1"/>
  <c r="BX45" i="30" s="1"/>
  <c r="BY45" i="30" s="1"/>
  <c r="BZ45" i="30" s="1"/>
  <c r="CA45" i="30" s="1"/>
  <c r="CB45" i="30" s="1"/>
  <c r="CC45" i="30" s="1"/>
  <c r="CD45" i="30" s="1"/>
  <c r="CE45" i="30" s="1"/>
  <c r="CF45" i="30" s="1"/>
  <c r="CG45" i="30" s="1"/>
  <c r="CH45" i="30" s="1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V44" i="30"/>
  <c r="W44" i="30"/>
  <c r="X44" i="30" s="1"/>
  <c r="Y44" i="30" s="1"/>
  <c r="Z44" i="30"/>
  <c r="AA44" i="30" s="1"/>
  <c r="AB44" i="30" s="1"/>
  <c r="AC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AN44" i="30" s="1"/>
  <c r="AO44" i="30" s="1"/>
  <c r="AP44" i="30" s="1"/>
  <c r="AQ44" i="30" s="1"/>
  <c r="AR44" i="30" s="1"/>
  <c r="AS44" i="30" s="1"/>
  <c r="AT44" i="30" s="1"/>
  <c r="AU44" i="30" s="1"/>
  <c r="AV44" i="30" s="1"/>
  <c r="AW44" i="30" s="1"/>
  <c r="AX44" i="30" s="1"/>
  <c r="AY44" i="30" s="1"/>
  <c r="AZ44" i="30" s="1"/>
  <c r="BA44" i="30" s="1"/>
  <c r="BB44" i="30" s="1"/>
  <c r="BC44" i="30" s="1"/>
  <c r="BD44" i="30" s="1"/>
  <c r="BE44" i="30" s="1"/>
  <c r="BF44" i="30" s="1"/>
  <c r="BG44" i="30" s="1"/>
  <c r="BH44" i="30" s="1"/>
  <c r="BI44" i="30" s="1"/>
  <c r="BJ44" i="30" s="1"/>
  <c r="BK44" i="30" s="1"/>
  <c r="BL44" i="30" s="1"/>
  <c r="BM44" i="30" s="1"/>
  <c r="BN44" i="30" s="1"/>
  <c r="BO44" i="30" s="1"/>
  <c r="BP44" i="30" s="1"/>
  <c r="BQ44" i="30" s="1"/>
  <c r="BR44" i="30" s="1"/>
  <c r="BS44" i="30" s="1"/>
  <c r="BT44" i="30" s="1"/>
  <c r="BU44" i="30" s="1"/>
  <c r="BV44" i="30" s="1"/>
  <c r="BW44" i="30" s="1"/>
  <c r="BX44" i="30" s="1"/>
  <c r="BY44" i="30" s="1"/>
  <c r="BZ44" i="30" s="1"/>
  <c r="CA44" i="30" s="1"/>
  <c r="CB44" i="30" s="1"/>
  <c r="CC44" i="30" s="1"/>
  <c r="CD44" i="30" s="1"/>
  <c r="CE44" i="30" s="1"/>
  <c r="CF44" i="30" s="1"/>
  <c r="CG44" i="30" s="1"/>
  <c r="CH44" i="30" s="1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V43" i="30"/>
  <c r="W43" i="30"/>
  <c r="X43" i="30" s="1"/>
  <c r="Y43" i="30" s="1"/>
  <c r="Z43" i="30" s="1"/>
  <c r="AA43" i="30" s="1"/>
  <c r="AB43" i="30" s="1"/>
  <c r="AC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AN43" i="30" s="1"/>
  <c r="AO43" i="30" s="1"/>
  <c r="AP43" i="30" s="1"/>
  <c r="AQ43" i="30" s="1"/>
  <c r="AR43" i="30" s="1"/>
  <c r="AS43" i="30" s="1"/>
  <c r="AT43" i="30" s="1"/>
  <c r="AU43" i="30" s="1"/>
  <c r="AV43" i="30" s="1"/>
  <c r="AW43" i="30" s="1"/>
  <c r="AX43" i="30" s="1"/>
  <c r="AY43" i="30" s="1"/>
  <c r="AZ43" i="30" s="1"/>
  <c r="BA43" i="30" s="1"/>
  <c r="BB43" i="30" s="1"/>
  <c r="BC43" i="30" s="1"/>
  <c r="BD43" i="30" s="1"/>
  <c r="BE43" i="30" s="1"/>
  <c r="BF43" i="30" s="1"/>
  <c r="BG43" i="30" s="1"/>
  <c r="BH43" i="30" s="1"/>
  <c r="BI43" i="30" s="1"/>
  <c r="BJ43" i="30" s="1"/>
  <c r="BK43" i="30" s="1"/>
  <c r="BL43" i="30" s="1"/>
  <c r="BM43" i="30" s="1"/>
  <c r="BN43" i="30" s="1"/>
  <c r="BO43" i="30" s="1"/>
  <c r="BP43" i="30" s="1"/>
  <c r="BQ43" i="30" s="1"/>
  <c r="BR43" i="30" s="1"/>
  <c r="BS43" i="30" s="1"/>
  <c r="BT43" i="30" s="1"/>
  <c r="BU43" i="30" s="1"/>
  <c r="BV43" i="30" s="1"/>
  <c r="BW43" i="30" s="1"/>
  <c r="BX43" i="30" s="1"/>
  <c r="BY43" i="30" s="1"/>
  <c r="BZ43" i="30" s="1"/>
  <c r="CA43" i="30" s="1"/>
  <c r="CB43" i="30" s="1"/>
  <c r="CC43" i="30" s="1"/>
  <c r="CD43" i="30" s="1"/>
  <c r="CE43" i="30" s="1"/>
  <c r="CF43" i="30" s="1"/>
  <c r="CG43" i="30" s="1"/>
  <c r="CH43" i="30" s="1"/>
  <c r="J42" i="30"/>
  <c r="K42" i="30"/>
  <c r="L42" i="30"/>
  <c r="M42" i="30"/>
  <c r="N42" i="30"/>
  <c r="O42" i="30"/>
  <c r="P42" i="30"/>
  <c r="Q42" i="30"/>
  <c r="R42" i="30"/>
  <c r="S42" i="30"/>
  <c r="T42" i="30"/>
  <c r="V42" i="30"/>
  <c r="W42" i="30" s="1"/>
  <c r="X42" i="30" s="1"/>
  <c r="Y42" i="30" s="1"/>
  <c r="Z42" i="30" s="1"/>
  <c r="AA42" i="30" s="1"/>
  <c r="AB42" i="30" s="1"/>
  <c r="AC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AN42" i="30" s="1"/>
  <c r="AO42" i="30" s="1"/>
  <c r="AP42" i="30" s="1"/>
  <c r="AQ42" i="30" s="1"/>
  <c r="AR42" i="30" s="1"/>
  <c r="AS42" i="30" s="1"/>
  <c r="AT42" i="30" s="1"/>
  <c r="AU42" i="30" s="1"/>
  <c r="AV42" i="30" s="1"/>
  <c r="AW42" i="30" s="1"/>
  <c r="AX42" i="30" s="1"/>
  <c r="AY42" i="30" s="1"/>
  <c r="AZ42" i="30" s="1"/>
  <c r="BA42" i="30" s="1"/>
  <c r="BB42" i="30" s="1"/>
  <c r="BC42" i="30" s="1"/>
  <c r="BD42" i="30" s="1"/>
  <c r="BE42" i="30" s="1"/>
  <c r="BF42" i="30" s="1"/>
  <c r="BG42" i="30" s="1"/>
  <c r="BH42" i="30" s="1"/>
  <c r="BI42" i="30" s="1"/>
  <c r="BJ42" i="30" s="1"/>
  <c r="BK42" i="30" s="1"/>
  <c r="BL42" i="30" s="1"/>
  <c r="BM42" i="30" s="1"/>
  <c r="BN42" i="30" s="1"/>
  <c r="BO42" i="30" s="1"/>
  <c r="BP42" i="30" s="1"/>
  <c r="BQ42" i="30" s="1"/>
  <c r="BR42" i="30" s="1"/>
  <c r="BS42" i="30" s="1"/>
  <c r="BT42" i="30" s="1"/>
  <c r="BU42" i="30" s="1"/>
  <c r="BV42" i="30" s="1"/>
  <c r="BW42" i="30" s="1"/>
  <c r="BX42" i="30" s="1"/>
  <c r="BY42" i="30" s="1"/>
  <c r="BZ42" i="30" s="1"/>
  <c r="CA42" i="30" s="1"/>
  <c r="CB42" i="30" s="1"/>
  <c r="CC42" i="30" s="1"/>
  <c r="CD42" i="30" s="1"/>
  <c r="CE42" i="30" s="1"/>
  <c r="CF42" i="30" s="1"/>
  <c r="CG42" i="30" s="1"/>
  <c r="CH42" i="30" s="1"/>
  <c r="G42" i="30"/>
  <c r="H42" i="30"/>
  <c r="I42" i="30"/>
  <c r="G41" i="30"/>
  <c r="H41" i="30" s="1"/>
  <c r="I41" i="30" s="1"/>
  <c r="J41" i="30" s="1"/>
  <c r="K41" i="30" s="1"/>
  <c r="L41" i="30" s="1"/>
  <c r="G53" i="29"/>
  <c r="H53" i="29"/>
  <c r="I53" i="29"/>
  <c r="J53" i="29"/>
  <c r="K53" i="29"/>
  <c r="L53" i="29"/>
  <c r="M53" i="29"/>
  <c r="N53" i="29"/>
  <c r="O53" i="29"/>
  <c r="P53" i="29"/>
  <c r="Q53" i="29"/>
  <c r="R53" i="29"/>
  <c r="S53" i="29"/>
  <c r="T53" i="29"/>
  <c r="V53" i="29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AN53" i="29" s="1"/>
  <c r="AO53" i="29" s="1"/>
  <c r="AP53" i="29" s="1"/>
  <c r="AQ53" i="29" s="1"/>
  <c r="AR53" i="29" s="1"/>
  <c r="AS53" i="29" s="1"/>
  <c r="AT53" i="29" s="1"/>
  <c r="AU53" i="29" s="1"/>
  <c r="AV53" i="29" s="1"/>
  <c r="AW53" i="29" s="1"/>
  <c r="AX53" i="29" s="1"/>
  <c r="AY53" i="29" s="1"/>
  <c r="AZ53" i="29" s="1"/>
  <c r="BA53" i="29" s="1"/>
  <c r="BB53" i="29" s="1"/>
  <c r="BC53" i="29" s="1"/>
  <c r="BD53" i="29" s="1"/>
  <c r="BE53" i="29" s="1"/>
  <c r="BF53" i="29" s="1"/>
  <c r="BG53" i="29" s="1"/>
  <c r="BH53" i="29" s="1"/>
  <c r="BI53" i="29" s="1"/>
  <c r="BJ53" i="29" s="1"/>
  <c r="BK53" i="29" s="1"/>
  <c r="BL53" i="29" s="1"/>
  <c r="BM53" i="29" s="1"/>
  <c r="BN53" i="29" s="1"/>
  <c r="BO53" i="29" s="1"/>
  <c r="BP53" i="29" s="1"/>
  <c r="BQ53" i="29" s="1"/>
  <c r="BR53" i="29" s="1"/>
  <c r="BS53" i="29" s="1"/>
  <c r="BT53" i="29" s="1"/>
  <c r="BU53" i="29" s="1"/>
  <c r="BV53" i="29" s="1"/>
  <c r="BW53" i="29" s="1"/>
  <c r="BX53" i="29" s="1"/>
  <c r="BY53" i="29" s="1"/>
  <c r="BZ53" i="29" s="1"/>
  <c r="CA53" i="29" s="1"/>
  <c r="CB53" i="29" s="1"/>
  <c r="CC53" i="29" s="1"/>
  <c r="CD53" i="29" s="1"/>
  <c r="CE53" i="29" s="1"/>
  <c r="CF53" i="29" s="1"/>
  <c r="CG53" i="29" s="1"/>
  <c r="CH53" i="29" s="1"/>
  <c r="G52" i="29"/>
  <c r="H52" i="29"/>
  <c r="I52" i="29"/>
  <c r="J52" i="29"/>
  <c r="K52" i="29"/>
  <c r="L52" i="29"/>
  <c r="M52" i="29"/>
  <c r="N52" i="29"/>
  <c r="O52" i="29"/>
  <c r="P52" i="29"/>
  <c r="Q52" i="29"/>
  <c r="R52" i="29"/>
  <c r="S52" i="29"/>
  <c r="T52" i="29"/>
  <c r="V52" i="29"/>
  <c r="W52" i="29" s="1"/>
  <c r="X52" i="29" s="1"/>
  <c r="Y52" i="29" s="1"/>
  <c r="Z52" i="29" s="1"/>
  <c r="AA52" i="29" s="1"/>
  <c r="AB52" i="29" s="1"/>
  <c r="AC52" i="29" s="1"/>
  <c r="AD52" i="29" s="1"/>
  <c r="AE52" i="29" s="1"/>
  <c r="AF52" i="29" s="1"/>
  <c r="AG52" i="29" s="1"/>
  <c r="AH52" i="29" s="1"/>
  <c r="AI52" i="29" s="1"/>
  <c r="AJ52" i="29" s="1"/>
  <c r="AK52" i="29" s="1"/>
  <c r="AL52" i="29" s="1"/>
  <c r="AM52" i="29" s="1"/>
  <c r="AN52" i="29" s="1"/>
  <c r="AO52" i="29" s="1"/>
  <c r="AP52" i="29" s="1"/>
  <c r="AQ52" i="29" s="1"/>
  <c r="AR52" i="29" s="1"/>
  <c r="AS52" i="29" s="1"/>
  <c r="AT52" i="29" s="1"/>
  <c r="AU52" i="29" s="1"/>
  <c r="AV52" i="29" s="1"/>
  <c r="AW52" i="29" s="1"/>
  <c r="AX52" i="29" s="1"/>
  <c r="AY52" i="29" s="1"/>
  <c r="AZ52" i="29" s="1"/>
  <c r="BA52" i="29" s="1"/>
  <c r="BB52" i="29" s="1"/>
  <c r="BC52" i="29" s="1"/>
  <c r="BD52" i="29" s="1"/>
  <c r="BE52" i="29" s="1"/>
  <c r="BF52" i="29" s="1"/>
  <c r="BG52" i="29" s="1"/>
  <c r="BH52" i="29" s="1"/>
  <c r="BI52" i="29" s="1"/>
  <c r="BJ52" i="29" s="1"/>
  <c r="BK52" i="29" s="1"/>
  <c r="BL52" i="29" s="1"/>
  <c r="BM52" i="29" s="1"/>
  <c r="BN52" i="29" s="1"/>
  <c r="BO52" i="29" s="1"/>
  <c r="BP52" i="29" s="1"/>
  <c r="BQ52" i="29" s="1"/>
  <c r="BR52" i="29" s="1"/>
  <c r="BS52" i="29" s="1"/>
  <c r="BT52" i="29" s="1"/>
  <c r="BU52" i="29" s="1"/>
  <c r="BV52" i="29" s="1"/>
  <c r="BW52" i="29" s="1"/>
  <c r="BX52" i="29" s="1"/>
  <c r="BY52" i="29" s="1"/>
  <c r="BZ52" i="29" s="1"/>
  <c r="CA52" i="29" s="1"/>
  <c r="CB52" i="29" s="1"/>
  <c r="CC52" i="29" s="1"/>
  <c r="CD52" i="29" s="1"/>
  <c r="CE52" i="29" s="1"/>
  <c r="CF52" i="29" s="1"/>
  <c r="CG52" i="29" s="1"/>
  <c r="CH52" i="29" s="1"/>
  <c r="G51" i="29"/>
  <c r="H51" i="29"/>
  <c r="I51" i="29"/>
  <c r="J51" i="29"/>
  <c r="K51" i="29"/>
  <c r="L51" i="29"/>
  <c r="M51" i="29"/>
  <c r="N51" i="29"/>
  <c r="O51" i="29"/>
  <c r="P51" i="29"/>
  <c r="Q51" i="29"/>
  <c r="R51" i="29"/>
  <c r="S51" i="29"/>
  <c r="T51" i="29"/>
  <c r="V51" i="29"/>
  <c r="W51" i="29" s="1"/>
  <c r="X51" i="29" s="1"/>
  <c r="Y51" i="29" s="1"/>
  <c r="Z51" i="29" s="1"/>
  <c r="AA51" i="29" s="1"/>
  <c r="AB51" i="29" s="1"/>
  <c r="AC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AN51" i="29" s="1"/>
  <c r="AO51" i="29" s="1"/>
  <c r="AP51" i="29" s="1"/>
  <c r="AQ51" i="29" s="1"/>
  <c r="AR51" i="29" s="1"/>
  <c r="AS51" i="29" s="1"/>
  <c r="AT51" i="29" s="1"/>
  <c r="AU51" i="29" s="1"/>
  <c r="AV51" i="29" s="1"/>
  <c r="AW51" i="29" s="1"/>
  <c r="AX51" i="29" s="1"/>
  <c r="AY51" i="29" s="1"/>
  <c r="AZ51" i="29" s="1"/>
  <c r="BA51" i="29" s="1"/>
  <c r="BB51" i="29" s="1"/>
  <c r="BC51" i="29" s="1"/>
  <c r="BD51" i="29" s="1"/>
  <c r="BE51" i="29" s="1"/>
  <c r="BF51" i="29" s="1"/>
  <c r="BG51" i="29" s="1"/>
  <c r="BH51" i="29" s="1"/>
  <c r="BI51" i="29" s="1"/>
  <c r="BJ51" i="29" s="1"/>
  <c r="BK51" i="29" s="1"/>
  <c r="BL51" i="29" s="1"/>
  <c r="BM51" i="29" s="1"/>
  <c r="BN51" i="29" s="1"/>
  <c r="BO51" i="29" s="1"/>
  <c r="BP51" i="29" s="1"/>
  <c r="BQ51" i="29" s="1"/>
  <c r="BR51" i="29" s="1"/>
  <c r="BS51" i="29" s="1"/>
  <c r="BT51" i="29" s="1"/>
  <c r="BU51" i="29" s="1"/>
  <c r="BV51" i="29" s="1"/>
  <c r="BW51" i="29" s="1"/>
  <c r="BX51" i="29" s="1"/>
  <c r="BY51" i="29" s="1"/>
  <c r="BZ51" i="29" s="1"/>
  <c r="CA51" i="29" s="1"/>
  <c r="CB51" i="29" s="1"/>
  <c r="CC51" i="29" s="1"/>
  <c r="CD51" i="29" s="1"/>
  <c r="CE51" i="29" s="1"/>
  <c r="CF51" i="29" s="1"/>
  <c r="CG51" i="29" s="1"/>
  <c r="CH51" i="29" s="1"/>
  <c r="G50" i="29"/>
  <c r="H50" i="29"/>
  <c r="I50" i="29"/>
  <c r="J50" i="29"/>
  <c r="K50" i="29"/>
  <c r="L50" i="29"/>
  <c r="M50" i="29"/>
  <c r="N50" i="29"/>
  <c r="O50" i="29"/>
  <c r="P50" i="29"/>
  <c r="Q50" i="29"/>
  <c r="R50" i="29"/>
  <c r="S50" i="29"/>
  <c r="T50" i="29"/>
  <c r="V50" i="29"/>
  <c r="W50" i="29" s="1"/>
  <c r="X50" i="29" s="1"/>
  <c r="Y50" i="29" s="1"/>
  <c r="Z50" i="29" s="1"/>
  <c r="AA50" i="29" s="1"/>
  <c r="AB50" i="29"/>
  <c r="AC50" i="29" s="1"/>
  <c r="AD50" i="29" s="1"/>
  <c r="AE50" i="29" s="1"/>
  <c r="AF50" i="29" s="1"/>
  <c r="AG50" i="29" s="1"/>
  <c r="AH50" i="29" s="1"/>
  <c r="AI50" i="29" s="1"/>
  <c r="AJ50" i="29" s="1"/>
  <c r="AK50" i="29" s="1"/>
  <c r="AL50" i="29" s="1"/>
  <c r="AM50" i="29" s="1"/>
  <c r="AN50" i="29" s="1"/>
  <c r="AO50" i="29" s="1"/>
  <c r="AP50" i="29" s="1"/>
  <c r="AQ50" i="29" s="1"/>
  <c r="AR50" i="29" s="1"/>
  <c r="AS50" i="29" s="1"/>
  <c r="AT50" i="29" s="1"/>
  <c r="AU50" i="29" s="1"/>
  <c r="AV50" i="29" s="1"/>
  <c r="AW50" i="29" s="1"/>
  <c r="AX50" i="29" s="1"/>
  <c r="AY50" i="29" s="1"/>
  <c r="AZ50" i="29" s="1"/>
  <c r="BA50" i="29" s="1"/>
  <c r="BB50" i="29" s="1"/>
  <c r="BC50" i="29" s="1"/>
  <c r="BD50" i="29" s="1"/>
  <c r="BE50" i="29" s="1"/>
  <c r="BF50" i="29" s="1"/>
  <c r="BG50" i="29" s="1"/>
  <c r="BH50" i="29" s="1"/>
  <c r="BI50" i="29" s="1"/>
  <c r="BJ50" i="29" s="1"/>
  <c r="BK50" i="29" s="1"/>
  <c r="BL50" i="29" s="1"/>
  <c r="BM50" i="29" s="1"/>
  <c r="BN50" i="29" s="1"/>
  <c r="BO50" i="29" s="1"/>
  <c r="BP50" i="29" s="1"/>
  <c r="BQ50" i="29" s="1"/>
  <c r="BR50" i="29" s="1"/>
  <c r="BS50" i="29" s="1"/>
  <c r="BT50" i="29" s="1"/>
  <c r="BU50" i="29" s="1"/>
  <c r="BV50" i="29" s="1"/>
  <c r="BW50" i="29" s="1"/>
  <c r="BX50" i="29" s="1"/>
  <c r="BY50" i="29" s="1"/>
  <c r="BZ50" i="29" s="1"/>
  <c r="CA50" i="29" s="1"/>
  <c r="CB50" i="29" s="1"/>
  <c r="CC50" i="29" s="1"/>
  <c r="CD50" i="29" s="1"/>
  <c r="CE50" i="29" s="1"/>
  <c r="CF50" i="29" s="1"/>
  <c r="CG50" i="29" s="1"/>
  <c r="CH50" i="29" s="1"/>
  <c r="G49" i="29"/>
  <c r="H49" i="29"/>
  <c r="I49" i="29"/>
  <c r="J49" i="29"/>
  <c r="K49" i="29"/>
  <c r="L49" i="29"/>
  <c r="M49" i="29"/>
  <c r="N49" i="29"/>
  <c r="O49" i="29"/>
  <c r="P49" i="29"/>
  <c r="Q49" i="29"/>
  <c r="R49" i="29"/>
  <c r="S49" i="29"/>
  <c r="T49" i="29"/>
  <c r="V49" i="29"/>
  <c r="W49" i="29" s="1"/>
  <c r="X49" i="29" s="1"/>
  <c r="Y49" i="29" s="1"/>
  <c r="Z49" i="29" s="1"/>
  <c r="AA49" i="29" s="1"/>
  <c r="AB49" i="29" s="1"/>
  <c r="AC49" i="29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AN49" i="29" s="1"/>
  <c r="AO49" i="29" s="1"/>
  <c r="AP49" i="29" s="1"/>
  <c r="AQ49" i="29" s="1"/>
  <c r="AR49" i="29" s="1"/>
  <c r="AS49" i="29" s="1"/>
  <c r="AT49" i="29" s="1"/>
  <c r="AU49" i="29" s="1"/>
  <c r="AV49" i="29" s="1"/>
  <c r="AW49" i="29" s="1"/>
  <c r="AX49" i="29" s="1"/>
  <c r="AY49" i="29" s="1"/>
  <c r="AZ49" i="29" s="1"/>
  <c r="BA49" i="29" s="1"/>
  <c r="BB49" i="29" s="1"/>
  <c r="BC49" i="29" s="1"/>
  <c r="BD49" i="29" s="1"/>
  <c r="BE49" i="29" s="1"/>
  <c r="BF49" i="29" s="1"/>
  <c r="BG49" i="29" s="1"/>
  <c r="BH49" i="29" s="1"/>
  <c r="BI49" i="29" s="1"/>
  <c r="BJ49" i="29" s="1"/>
  <c r="BK49" i="29" s="1"/>
  <c r="BL49" i="29" s="1"/>
  <c r="BM49" i="29" s="1"/>
  <c r="BN49" i="29" s="1"/>
  <c r="BO49" i="29" s="1"/>
  <c r="BP49" i="29" s="1"/>
  <c r="BQ49" i="29" s="1"/>
  <c r="BR49" i="29" s="1"/>
  <c r="BS49" i="29" s="1"/>
  <c r="BT49" i="29" s="1"/>
  <c r="BU49" i="29" s="1"/>
  <c r="BV49" i="29" s="1"/>
  <c r="BW49" i="29" s="1"/>
  <c r="BX49" i="29" s="1"/>
  <c r="BY49" i="29" s="1"/>
  <c r="BZ49" i="29" s="1"/>
  <c r="CA49" i="29" s="1"/>
  <c r="CB49" i="29" s="1"/>
  <c r="CC49" i="29" s="1"/>
  <c r="CD49" i="29" s="1"/>
  <c r="CE49" i="29" s="1"/>
  <c r="CF49" i="29" s="1"/>
  <c r="CG49" i="29" s="1"/>
  <c r="CH49" i="29" s="1"/>
  <c r="G48" i="29"/>
  <c r="H48" i="29"/>
  <c r="I48" i="29"/>
  <c r="J48" i="29"/>
  <c r="K48" i="29"/>
  <c r="L48" i="29"/>
  <c r="M48" i="29"/>
  <c r="N48" i="29"/>
  <c r="O48" i="29"/>
  <c r="P48" i="29"/>
  <c r="Q48" i="29"/>
  <c r="R48" i="29"/>
  <c r="S48" i="29"/>
  <c r="T48" i="29"/>
  <c r="V48" i="29"/>
  <c r="W48" i="29" s="1"/>
  <c r="X48" i="29" s="1"/>
  <c r="Y48" i="29" s="1"/>
  <c r="Z48" i="29" s="1"/>
  <c r="AA48" i="29" s="1"/>
  <c r="AB48" i="29" s="1"/>
  <c r="AC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AN48" i="29" s="1"/>
  <c r="AO48" i="29" s="1"/>
  <c r="AP48" i="29" s="1"/>
  <c r="AQ48" i="29" s="1"/>
  <c r="AR48" i="29" s="1"/>
  <c r="AS48" i="29" s="1"/>
  <c r="AT48" i="29" s="1"/>
  <c r="AU48" i="29" s="1"/>
  <c r="AV48" i="29" s="1"/>
  <c r="AW48" i="29" s="1"/>
  <c r="AX48" i="29" s="1"/>
  <c r="AY48" i="29" s="1"/>
  <c r="AZ48" i="29" s="1"/>
  <c r="BA48" i="29" s="1"/>
  <c r="BB48" i="29" s="1"/>
  <c r="BC48" i="29" s="1"/>
  <c r="BD48" i="29" s="1"/>
  <c r="BE48" i="29" s="1"/>
  <c r="BF48" i="29" s="1"/>
  <c r="BG48" i="29" s="1"/>
  <c r="BH48" i="29" s="1"/>
  <c r="BI48" i="29" s="1"/>
  <c r="BJ48" i="29" s="1"/>
  <c r="BK48" i="29" s="1"/>
  <c r="BL48" i="29" s="1"/>
  <c r="BM48" i="29" s="1"/>
  <c r="BN48" i="29" s="1"/>
  <c r="BO48" i="29" s="1"/>
  <c r="BP48" i="29" s="1"/>
  <c r="BQ48" i="29" s="1"/>
  <c r="BR48" i="29" s="1"/>
  <c r="BS48" i="29" s="1"/>
  <c r="BT48" i="29" s="1"/>
  <c r="BU48" i="29" s="1"/>
  <c r="BV48" i="29" s="1"/>
  <c r="BW48" i="29" s="1"/>
  <c r="BX48" i="29" s="1"/>
  <c r="BY48" i="29" s="1"/>
  <c r="BZ48" i="29" s="1"/>
  <c r="CA48" i="29" s="1"/>
  <c r="CB48" i="29" s="1"/>
  <c r="CC48" i="29" s="1"/>
  <c r="CD48" i="29" s="1"/>
  <c r="CE48" i="29" s="1"/>
  <c r="CF48" i="29" s="1"/>
  <c r="CG48" i="29" s="1"/>
  <c r="CH48" i="29" s="1"/>
  <c r="G47" i="29"/>
  <c r="H47" i="29"/>
  <c r="I47" i="29"/>
  <c r="J47" i="29"/>
  <c r="K47" i="29"/>
  <c r="L47" i="29"/>
  <c r="M47" i="29"/>
  <c r="N47" i="29"/>
  <c r="O47" i="29"/>
  <c r="P47" i="29"/>
  <c r="Q47" i="29"/>
  <c r="R47" i="29"/>
  <c r="S47" i="29"/>
  <c r="T47" i="29"/>
  <c r="V47" i="29"/>
  <c r="W47" i="29"/>
  <c r="X47" i="29" s="1"/>
  <c r="Y47" i="29" s="1"/>
  <c r="Z47" i="29" s="1"/>
  <c r="AA47" i="29" s="1"/>
  <c r="AB47" i="29" s="1"/>
  <c r="AC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AN47" i="29" s="1"/>
  <c r="AO47" i="29" s="1"/>
  <c r="AP47" i="29" s="1"/>
  <c r="AQ47" i="29" s="1"/>
  <c r="AR47" i="29" s="1"/>
  <c r="AS47" i="29" s="1"/>
  <c r="AT47" i="29" s="1"/>
  <c r="AU47" i="29" s="1"/>
  <c r="AV47" i="29" s="1"/>
  <c r="AW47" i="29" s="1"/>
  <c r="AX47" i="29" s="1"/>
  <c r="AY47" i="29" s="1"/>
  <c r="AZ47" i="29" s="1"/>
  <c r="BA47" i="29" s="1"/>
  <c r="BB47" i="29" s="1"/>
  <c r="BC47" i="29" s="1"/>
  <c r="BD47" i="29" s="1"/>
  <c r="BE47" i="29" s="1"/>
  <c r="BF47" i="29" s="1"/>
  <c r="BG47" i="29" s="1"/>
  <c r="BH47" i="29" s="1"/>
  <c r="BI47" i="29" s="1"/>
  <c r="BJ47" i="29" s="1"/>
  <c r="BK47" i="29" s="1"/>
  <c r="BL47" i="29" s="1"/>
  <c r="BM47" i="29" s="1"/>
  <c r="BN47" i="29" s="1"/>
  <c r="BO47" i="29" s="1"/>
  <c r="BP47" i="29" s="1"/>
  <c r="BQ47" i="29" s="1"/>
  <c r="BR47" i="29" s="1"/>
  <c r="BS47" i="29" s="1"/>
  <c r="BT47" i="29" s="1"/>
  <c r="BU47" i="29" s="1"/>
  <c r="BV47" i="29" s="1"/>
  <c r="BW47" i="29" s="1"/>
  <c r="BX47" i="29" s="1"/>
  <c r="BY47" i="29" s="1"/>
  <c r="BZ47" i="29" s="1"/>
  <c r="CA47" i="29" s="1"/>
  <c r="CB47" i="29" s="1"/>
  <c r="CC47" i="29" s="1"/>
  <c r="CD47" i="29" s="1"/>
  <c r="CE47" i="29" s="1"/>
  <c r="CF47" i="29" s="1"/>
  <c r="CG47" i="29" s="1"/>
  <c r="CH47" i="29" s="1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V46" i="29"/>
  <c r="W46" i="29" s="1"/>
  <c r="X46" i="29" s="1"/>
  <c r="Y46" i="29" s="1"/>
  <c r="Z46" i="29" s="1"/>
  <c r="AA46" i="29" s="1"/>
  <c r="AB46" i="29" s="1"/>
  <c r="AC46" i="29" s="1"/>
  <c r="AD46" i="29" s="1"/>
  <c r="AE46" i="29" s="1"/>
  <c r="AF46" i="29" s="1"/>
  <c r="AG46" i="29" s="1"/>
  <c r="AH46" i="29" s="1"/>
  <c r="AI46" i="29" s="1"/>
  <c r="AJ46" i="29" s="1"/>
  <c r="AK46" i="29" s="1"/>
  <c r="AL46" i="29" s="1"/>
  <c r="AM46" i="29" s="1"/>
  <c r="AN46" i="29" s="1"/>
  <c r="AO46" i="29" s="1"/>
  <c r="AP46" i="29" s="1"/>
  <c r="AQ46" i="29" s="1"/>
  <c r="AR46" i="29" s="1"/>
  <c r="AS46" i="29" s="1"/>
  <c r="AT46" i="29" s="1"/>
  <c r="AU46" i="29" s="1"/>
  <c r="AV46" i="29" s="1"/>
  <c r="AW46" i="29" s="1"/>
  <c r="AX46" i="29" s="1"/>
  <c r="AY46" i="29" s="1"/>
  <c r="AZ46" i="29" s="1"/>
  <c r="BA46" i="29" s="1"/>
  <c r="BB46" i="29" s="1"/>
  <c r="BC46" i="29" s="1"/>
  <c r="BD46" i="29" s="1"/>
  <c r="BE46" i="29" s="1"/>
  <c r="BF46" i="29" s="1"/>
  <c r="BG46" i="29" s="1"/>
  <c r="BH46" i="29" s="1"/>
  <c r="BI46" i="29" s="1"/>
  <c r="BJ46" i="29" s="1"/>
  <c r="BK46" i="29" s="1"/>
  <c r="BL46" i="29" s="1"/>
  <c r="BM46" i="29" s="1"/>
  <c r="BN46" i="29" s="1"/>
  <c r="BO46" i="29" s="1"/>
  <c r="BP46" i="29" s="1"/>
  <c r="BQ46" i="29" s="1"/>
  <c r="BR46" i="29" s="1"/>
  <c r="BS46" i="29" s="1"/>
  <c r="BT46" i="29" s="1"/>
  <c r="BU46" i="29" s="1"/>
  <c r="BV46" i="29" s="1"/>
  <c r="BW46" i="29" s="1"/>
  <c r="BX46" i="29" s="1"/>
  <c r="BY46" i="29" s="1"/>
  <c r="BZ46" i="29" s="1"/>
  <c r="CA46" i="29" s="1"/>
  <c r="CB46" i="29" s="1"/>
  <c r="CC46" i="29" s="1"/>
  <c r="CD46" i="29" s="1"/>
  <c r="CE46" i="29" s="1"/>
  <c r="CF46" i="29" s="1"/>
  <c r="CG46" i="29" s="1"/>
  <c r="CH46" i="29" s="1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V45" i="29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AN45" i="29" s="1"/>
  <c r="AO45" i="29" s="1"/>
  <c r="AP45" i="29" s="1"/>
  <c r="AQ45" i="29" s="1"/>
  <c r="AR45" i="29" s="1"/>
  <c r="AS45" i="29" s="1"/>
  <c r="AT45" i="29" s="1"/>
  <c r="AU45" i="29" s="1"/>
  <c r="AV45" i="29" s="1"/>
  <c r="AW45" i="29" s="1"/>
  <c r="AX45" i="29" s="1"/>
  <c r="AY45" i="29" s="1"/>
  <c r="AZ45" i="29" s="1"/>
  <c r="BA45" i="29" s="1"/>
  <c r="BB45" i="29" s="1"/>
  <c r="BC45" i="29" s="1"/>
  <c r="BD45" i="29" s="1"/>
  <c r="BE45" i="29" s="1"/>
  <c r="BF45" i="29" s="1"/>
  <c r="BG45" i="29" s="1"/>
  <c r="BH45" i="29" s="1"/>
  <c r="BI45" i="29" s="1"/>
  <c r="BJ45" i="29" s="1"/>
  <c r="BK45" i="29" s="1"/>
  <c r="BL45" i="29" s="1"/>
  <c r="BM45" i="29" s="1"/>
  <c r="BN45" i="29" s="1"/>
  <c r="BO45" i="29" s="1"/>
  <c r="BP45" i="29" s="1"/>
  <c r="BQ45" i="29" s="1"/>
  <c r="BR45" i="29" s="1"/>
  <c r="BS45" i="29" s="1"/>
  <c r="BT45" i="29" s="1"/>
  <c r="BU45" i="29" s="1"/>
  <c r="BV45" i="29" s="1"/>
  <c r="BW45" i="29" s="1"/>
  <c r="BX45" i="29" s="1"/>
  <c r="BY45" i="29" s="1"/>
  <c r="BZ45" i="29" s="1"/>
  <c r="CA45" i="29" s="1"/>
  <c r="CB45" i="29" s="1"/>
  <c r="CC45" i="29" s="1"/>
  <c r="CD45" i="29" s="1"/>
  <c r="CE45" i="29" s="1"/>
  <c r="CF45" i="29" s="1"/>
  <c r="CG45" i="29" s="1"/>
  <c r="CH45" i="29" s="1"/>
  <c r="G45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V44" i="29"/>
  <c r="W44" i="29" s="1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AN44" i="29" s="1"/>
  <c r="AO44" i="29" s="1"/>
  <c r="AP44" i="29" s="1"/>
  <c r="AQ44" i="29" s="1"/>
  <c r="AR44" i="29" s="1"/>
  <c r="AS44" i="29" s="1"/>
  <c r="AT44" i="29" s="1"/>
  <c r="AU44" i="29" s="1"/>
  <c r="AV44" i="29" s="1"/>
  <c r="AW44" i="29" s="1"/>
  <c r="AX44" i="29" s="1"/>
  <c r="AY44" i="29" s="1"/>
  <c r="AZ44" i="29" s="1"/>
  <c r="BA44" i="29" s="1"/>
  <c r="BB44" i="29" s="1"/>
  <c r="BC44" i="29" s="1"/>
  <c r="BD44" i="29" s="1"/>
  <c r="BE44" i="29" s="1"/>
  <c r="BF44" i="29" s="1"/>
  <c r="BG44" i="29" s="1"/>
  <c r="BH44" i="29" s="1"/>
  <c r="BI44" i="29" s="1"/>
  <c r="BJ44" i="29" s="1"/>
  <c r="BK44" i="29" s="1"/>
  <c r="BL44" i="29" s="1"/>
  <c r="BM44" i="29" s="1"/>
  <c r="BN44" i="29" s="1"/>
  <c r="BO44" i="29" s="1"/>
  <c r="BP44" i="29" s="1"/>
  <c r="BQ44" i="29" s="1"/>
  <c r="BR44" i="29" s="1"/>
  <c r="BS44" i="29" s="1"/>
  <c r="BT44" i="29" s="1"/>
  <c r="BU44" i="29" s="1"/>
  <c r="BV44" i="29" s="1"/>
  <c r="BW44" i="29" s="1"/>
  <c r="BX44" i="29" s="1"/>
  <c r="BY44" i="29" s="1"/>
  <c r="BZ44" i="29" s="1"/>
  <c r="CA44" i="29" s="1"/>
  <c r="CB44" i="29" s="1"/>
  <c r="CC44" i="29" s="1"/>
  <c r="CD44" i="29" s="1"/>
  <c r="CE44" i="29" s="1"/>
  <c r="CF44" i="29" s="1"/>
  <c r="CG44" i="29" s="1"/>
  <c r="CH44" i="29" s="1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V43" i="29"/>
  <c r="W43" i="29" s="1"/>
  <c r="X43" i="29" s="1"/>
  <c r="Y43" i="29" s="1"/>
  <c r="Z43" i="29" s="1"/>
  <c r="AA43" i="29" s="1"/>
  <c r="AB43" i="29" s="1"/>
  <c r="AC43" i="29" s="1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AN43" i="29" s="1"/>
  <c r="AO43" i="29" s="1"/>
  <c r="AP43" i="29" s="1"/>
  <c r="AQ43" i="29" s="1"/>
  <c r="AR43" i="29" s="1"/>
  <c r="AS43" i="29" s="1"/>
  <c r="AT43" i="29" s="1"/>
  <c r="AU43" i="29" s="1"/>
  <c r="AV43" i="29" s="1"/>
  <c r="AW43" i="29" s="1"/>
  <c r="AX43" i="29" s="1"/>
  <c r="AY43" i="29" s="1"/>
  <c r="AZ43" i="29" s="1"/>
  <c r="BA43" i="29" s="1"/>
  <c r="BB43" i="29" s="1"/>
  <c r="BC43" i="29" s="1"/>
  <c r="BD43" i="29" s="1"/>
  <c r="BE43" i="29" s="1"/>
  <c r="BF43" i="29" s="1"/>
  <c r="BG43" i="29" s="1"/>
  <c r="BH43" i="29" s="1"/>
  <c r="BI43" i="29" s="1"/>
  <c r="BJ43" i="29" s="1"/>
  <c r="BK43" i="29" s="1"/>
  <c r="BL43" i="29" s="1"/>
  <c r="BM43" i="29" s="1"/>
  <c r="BN43" i="29" s="1"/>
  <c r="BO43" i="29" s="1"/>
  <c r="BP43" i="29" s="1"/>
  <c r="BQ43" i="29" s="1"/>
  <c r="BR43" i="29" s="1"/>
  <c r="BS43" i="29" s="1"/>
  <c r="BT43" i="29" s="1"/>
  <c r="BU43" i="29" s="1"/>
  <c r="BV43" i="29" s="1"/>
  <c r="BW43" i="29" s="1"/>
  <c r="BX43" i="29" s="1"/>
  <c r="BY43" i="29" s="1"/>
  <c r="BZ43" i="29" s="1"/>
  <c r="CA43" i="29" s="1"/>
  <c r="CB43" i="29" s="1"/>
  <c r="CC43" i="29" s="1"/>
  <c r="CD43" i="29" s="1"/>
  <c r="CE43" i="29" s="1"/>
  <c r="CF43" i="29" s="1"/>
  <c r="CG43" i="29" s="1"/>
  <c r="CH43" i="29" s="1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V42" i="29"/>
  <c r="W42" i="29" s="1"/>
  <c r="X42" i="29" s="1"/>
  <c r="Y42" i="29" s="1"/>
  <c r="Z42" i="29" s="1"/>
  <c r="AA42" i="29" s="1"/>
  <c r="AB42" i="29" s="1"/>
  <c r="AC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AN42" i="29" s="1"/>
  <c r="AO42" i="29" s="1"/>
  <c r="AP42" i="29" s="1"/>
  <c r="AQ42" i="29" s="1"/>
  <c r="AR42" i="29" s="1"/>
  <c r="AS42" i="29" s="1"/>
  <c r="AT42" i="29" s="1"/>
  <c r="AU42" i="29" s="1"/>
  <c r="AV42" i="29" s="1"/>
  <c r="AW42" i="29" s="1"/>
  <c r="AX42" i="29" s="1"/>
  <c r="AY42" i="29" s="1"/>
  <c r="AZ42" i="29" s="1"/>
  <c r="BA42" i="29" s="1"/>
  <c r="BB42" i="29" s="1"/>
  <c r="BC42" i="29" s="1"/>
  <c r="BD42" i="29" s="1"/>
  <c r="BE42" i="29" s="1"/>
  <c r="BF42" i="29" s="1"/>
  <c r="BG42" i="29" s="1"/>
  <c r="BH42" i="29" s="1"/>
  <c r="BI42" i="29" s="1"/>
  <c r="BJ42" i="29" s="1"/>
  <c r="BK42" i="29" s="1"/>
  <c r="BL42" i="29" s="1"/>
  <c r="BM42" i="29" s="1"/>
  <c r="BN42" i="29" s="1"/>
  <c r="BO42" i="29" s="1"/>
  <c r="BP42" i="29" s="1"/>
  <c r="BQ42" i="29" s="1"/>
  <c r="BR42" i="29" s="1"/>
  <c r="BS42" i="29" s="1"/>
  <c r="BT42" i="29" s="1"/>
  <c r="BU42" i="29" s="1"/>
  <c r="BV42" i="29" s="1"/>
  <c r="BW42" i="29" s="1"/>
  <c r="BX42" i="29" s="1"/>
  <c r="BY42" i="29" s="1"/>
  <c r="BZ42" i="29" s="1"/>
  <c r="CA42" i="29" s="1"/>
  <c r="CB42" i="29" s="1"/>
  <c r="CC42" i="29" s="1"/>
  <c r="CD42" i="29" s="1"/>
  <c r="CE42" i="29" s="1"/>
  <c r="CF42" i="29" s="1"/>
  <c r="CG42" i="29" s="1"/>
  <c r="CH42" i="29" s="1"/>
  <c r="G42" i="29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T41" i="29" s="1"/>
  <c r="V41" i="29" s="1"/>
  <c r="W41" i="29" s="1"/>
  <c r="X41" i="29" s="1"/>
  <c r="Y41" i="29" s="1"/>
  <c r="Z41" i="29" s="1"/>
  <c r="AA41" i="29" s="1"/>
  <c r="AB41" i="29" s="1"/>
  <c r="AC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AN41" i="29" s="1"/>
  <c r="AO41" i="29" s="1"/>
  <c r="AP41" i="29" s="1"/>
  <c r="AQ41" i="29" s="1"/>
  <c r="AR41" i="29" s="1"/>
  <c r="AS41" i="29" s="1"/>
  <c r="AT41" i="29" s="1"/>
  <c r="AU41" i="29" s="1"/>
  <c r="AV41" i="29" s="1"/>
  <c r="AW41" i="29" s="1"/>
  <c r="AX41" i="29" s="1"/>
  <c r="AY41" i="29" s="1"/>
  <c r="AZ41" i="29" s="1"/>
  <c r="BA41" i="29" s="1"/>
  <c r="BB41" i="29" s="1"/>
  <c r="BC41" i="29" s="1"/>
  <c r="BD41" i="29" s="1"/>
  <c r="BE41" i="29" s="1"/>
  <c r="BF41" i="29" s="1"/>
  <c r="BG41" i="29" s="1"/>
  <c r="BH41" i="29" s="1"/>
  <c r="BI41" i="29" s="1"/>
  <c r="BJ41" i="29" s="1"/>
  <c r="BK41" i="29" s="1"/>
  <c r="BL41" i="29" s="1"/>
  <c r="BM41" i="29" s="1"/>
  <c r="BN41" i="29" s="1"/>
  <c r="BO41" i="29" s="1"/>
  <c r="BP41" i="29" s="1"/>
  <c r="BQ41" i="29" s="1"/>
  <c r="BR41" i="29" s="1"/>
  <c r="BS41" i="29" s="1"/>
  <c r="BT41" i="29" s="1"/>
  <c r="BU41" i="29" s="1"/>
  <c r="BV41" i="29" s="1"/>
  <c r="BW41" i="29" s="1"/>
  <c r="BX41" i="29" s="1"/>
  <c r="BY41" i="29" s="1"/>
  <c r="BZ41" i="29" s="1"/>
  <c r="CA41" i="29" s="1"/>
  <c r="CB41" i="29" s="1"/>
  <c r="CC41" i="29" s="1"/>
  <c r="CD41" i="29" s="1"/>
  <c r="CE41" i="29" s="1"/>
  <c r="CF41" i="29" s="1"/>
  <c r="CG41" i="29" s="1"/>
  <c r="CH41" i="29" s="1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V53" i="10"/>
  <c r="W53" i="10" s="1"/>
  <c r="X53" i="10" s="1"/>
  <c r="Y53" i="10" s="1"/>
  <c r="Z53" i="10" s="1"/>
  <c r="AA53" i="10" s="1"/>
  <c r="AB53" i="10" s="1"/>
  <c r="AC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AN53" i="10" s="1"/>
  <c r="AO53" i="10" s="1"/>
  <c r="AP53" i="10" s="1"/>
  <c r="AQ53" i="10" s="1"/>
  <c r="AR53" i="10" s="1"/>
  <c r="AS53" i="10" s="1"/>
  <c r="AT53" i="10" s="1"/>
  <c r="AU53" i="10" s="1"/>
  <c r="AV53" i="10" s="1"/>
  <c r="AW53" i="10" s="1"/>
  <c r="AX53" i="10" s="1"/>
  <c r="AY53" i="10" s="1"/>
  <c r="AZ53" i="10" s="1"/>
  <c r="BA53" i="10" s="1"/>
  <c r="BB53" i="10" s="1"/>
  <c r="BC53" i="10" s="1"/>
  <c r="BD53" i="10" s="1"/>
  <c r="BE53" i="10" s="1"/>
  <c r="BF53" i="10" s="1"/>
  <c r="BG53" i="10" s="1"/>
  <c r="BH53" i="10" s="1"/>
  <c r="BI53" i="10" s="1"/>
  <c r="BJ53" i="10" s="1"/>
  <c r="BK53" i="10" s="1"/>
  <c r="BL53" i="10" s="1"/>
  <c r="BM53" i="10" s="1"/>
  <c r="BN53" i="10" s="1"/>
  <c r="BO53" i="10" s="1"/>
  <c r="BP53" i="10" s="1"/>
  <c r="BQ53" i="10" s="1"/>
  <c r="BR53" i="10" s="1"/>
  <c r="BS53" i="10" s="1"/>
  <c r="BT53" i="10" s="1"/>
  <c r="BU53" i="10" s="1"/>
  <c r="BV53" i="10" s="1"/>
  <c r="BW53" i="10" s="1"/>
  <c r="BX53" i="10" s="1"/>
  <c r="BY53" i="10" s="1"/>
  <c r="BZ53" i="10" s="1"/>
  <c r="CA53" i="10" s="1"/>
  <c r="CB53" i="10" s="1"/>
  <c r="CC53" i="10" s="1"/>
  <c r="CD53" i="10" s="1"/>
  <c r="CE53" i="10" s="1"/>
  <c r="CF53" i="10" s="1"/>
  <c r="CG53" i="10" s="1"/>
  <c r="CH53" i="10" s="1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V52" i="10"/>
  <c r="W52" i="10"/>
  <c r="X52" i="10" s="1"/>
  <c r="Y52" i="10" s="1"/>
  <c r="Z52" i="10" s="1"/>
  <c r="AA52" i="10" s="1"/>
  <c r="AB52" i="10" s="1"/>
  <c r="AC52" i="10" s="1"/>
  <c r="AD52" i="10" s="1"/>
  <c r="AE52" i="10" s="1"/>
  <c r="AF52" i="10" s="1"/>
  <c r="AG52" i="10" s="1"/>
  <c r="AH52" i="10" s="1"/>
  <c r="AI52" i="10" s="1"/>
  <c r="AJ52" i="10" s="1"/>
  <c r="AK52" i="10" s="1"/>
  <c r="AL52" i="10" s="1"/>
  <c r="AM52" i="10" s="1"/>
  <c r="AN52" i="10" s="1"/>
  <c r="AO52" i="10" s="1"/>
  <c r="AP52" i="10" s="1"/>
  <c r="AQ52" i="10" s="1"/>
  <c r="AR52" i="10" s="1"/>
  <c r="AS52" i="10" s="1"/>
  <c r="AT52" i="10" s="1"/>
  <c r="AU52" i="10" s="1"/>
  <c r="AV52" i="10" s="1"/>
  <c r="AW52" i="10" s="1"/>
  <c r="AX52" i="10" s="1"/>
  <c r="AY52" i="10" s="1"/>
  <c r="AZ52" i="10" s="1"/>
  <c r="BA52" i="10" s="1"/>
  <c r="BB52" i="10" s="1"/>
  <c r="BC52" i="10" s="1"/>
  <c r="BD52" i="10" s="1"/>
  <c r="BE52" i="10" s="1"/>
  <c r="BF52" i="10" s="1"/>
  <c r="BG52" i="10" s="1"/>
  <c r="BH52" i="10" s="1"/>
  <c r="BI52" i="10" s="1"/>
  <c r="BJ52" i="10" s="1"/>
  <c r="BK52" i="10" s="1"/>
  <c r="BL52" i="10" s="1"/>
  <c r="BM52" i="10" s="1"/>
  <c r="BN52" i="10" s="1"/>
  <c r="BO52" i="10" s="1"/>
  <c r="BP52" i="10" s="1"/>
  <c r="BQ52" i="10" s="1"/>
  <c r="BR52" i="10" s="1"/>
  <c r="BS52" i="10" s="1"/>
  <c r="BT52" i="10" s="1"/>
  <c r="BU52" i="10" s="1"/>
  <c r="BV52" i="10" s="1"/>
  <c r="BW52" i="10" s="1"/>
  <c r="BX52" i="10" s="1"/>
  <c r="BY52" i="10" s="1"/>
  <c r="BZ52" i="10" s="1"/>
  <c r="CA52" i="10" s="1"/>
  <c r="CB52" i="10" s="1"/>
  <c r="CC52" i="10" s="1"/>
  <c r="CD52" i="10" s="1"/>
  <c r="CE52" i="10" s="1"/>
  <c r="CF52" i="10" s="1"/>
  <c r="CG52" i="10" s="1"/>
  <c r="CH52" i="10" s="1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V51" i="10"/>
  <c r="W51" i="10" s="1"/>
  <c r="X51" i="10" s="1"/>
  <c r="Y51" i="10" s="1"/>
  <c r="Z51" i="10" s="1"/>
  <c r="AA51" i="10" s="1"/>
  <c r="AB51" i="10" s="1"/>
  <c r="AC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AN51" i="10" s="1"/>
  <c r="AO51" i="10" s="1"/>
  <c r="AP51" i="10" s="1"/>
  <c r="AQ51" i="10" s="1"/>
  <c r="AR51" i="10" s="1"/>
  <c r="AS51" i="10" s="1"/>
  <c r="AT51" i="10" s="1"/>
  <c r="AU51" i="10" s="1"/>
  <c r="AV51" i="10" s="1"/>
  <c r="AW51" i="10" s="1"/>
  <c r="AX51" i="10" s="1"/>
  <c r="AY51" i="10" s="1"/>
  <c r="AZ51" i="10" s="1"/>
  <c r="BA51" i="10" s="1"/>
  <c r="BB51" i="10" s="1"/>
  <c r="BC51" i="10" s="1"/>
  <c r="BD51" i="10" s="1"/>
  <c r="BE51" i="10" s="1"/>
  <c r="BF51" i="10" s="1"/>
  <c r="BG51" i="10" s="1"/>
  <c r="BH51" i="10" s="1"/>
  <c r="BI51" i="10" s="1"/>
  <c r="BJ51" i="10" s="1"/>
  <c r="BK51" i="10" s="1"/>
  <c r="BL51" i="10" s="1"/>
  <c r="BM51" i="10" s="1"/>
  <c r="BN51" i="10" s="1"/>
  <c r="BO51" i="10" s="1"/>
  <c r="BP51" i="10" s="1"/>
  <c r="BQ51" i="10" s="1"/>
  <c r="BR51" i="10" s="1"/>
  <c r="BS51" i="10" s="1"/>
  <c r="BT51" i="10" s="1"/>
  <c r="BU51" i="10" s="1"/>
  <c r="BV51" i="10" s="1"/>
  <c r="BW51" i="10" s="1"/>
  <c r="BX51" i="10" s="1"/>
  <c r="BY51" i="10" s="1"/>
  <c r="BZ51" i="10" s="1"/>
  <c r="CA51" i="10" s="1"/>
  <c r="CB51" i="10" s="1"/>
  <c r="CC51" i="10" s="1"/>
  <c r="CD51" i="10" s="1"/>
  <c r="CE51" i="10" s="1"/>
  <c r="CF51" i="10" s="1"/>
  <c r="CG51" i="10" s="1"/>
  <c r="CH51" i="10" s="1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V50" i="10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AN50" i="10" s="1"/>
  <c r="AO50" i="10" s="1"/>
  <c r="AP50" i="10" s="1"/>
  <c r="AQ50" i="10" s="1"/>
  <c r="AR50" i="10" s="1"/>
  <c r="AS50" i="10" s="1"/>
  <c r="AT50" i="10" s="1"/>
  <c r="AU50" i="10" s="1"/>
  <c r="AV50" i="10" s="1"/>
  <c r="AW50" i="10" s="1"/>
  <c r="AX50" i="10" s="1"/>
  <c r="AY50" i="10" s="1"/>
  <c r="AZ50" i="10" s="1"/>
  <c r="BA50" i="10" s="1"/>
  <c r="BB50" i="10" s="1"/>
  <c r="BC50" i="10" s="1"/>
  <c r="BD50" i="10" s="1"/>
  <c r="BE50" i="10" s="1"/>
  <c r="BF50" i="10" s="1"/>
  <c r="BG50" i="10" s="1"/>
  <c r="BH50" i="10" s="1"/>
  <c r="BI50" i="10" s="1"/>
  <c r="BJ50" i="10" s="1"/>
  <c r="BK50" i="10" s="1"/>
  <c r="BL50" i="10" s="1"/>
  <c r="BM50" i="10" s="1"/>
  <c r="BN50" i="10" s="1"/>
  <c r="BO50" i="10" s="1"/>
  <c r="BP50" i="10" s="1"/>
  <c r="BQ50" i="10" s="1"/>
  <c r="BR50" i="10" s="1"/>
  <c r="BS50" i="10" s="1"/>
  <c r="BT50" i="10" s="1"/>
  <c r="BU50" i="10" s="1"/>
  <c r="BV50" i="10" s="1"/>
  <c r="BW50" i="10" s="1"/>
  <c r="BX50" i="10" s="1"/>
  <c r="BY50" i="10" s="1"/>
  <c r="BZ50" i="10" s="1"/>
  <c r="CA50" i="10" s="1"/>
  <c r="CB50" i="10" s="1"/>
  <c r="CC50" i="10" s="1"/>
  <c r="CD50" i="10" s="1"/>
  <c r="CE50" i="10" s="1"/>
  <c r="CF50" i="10" s="1"/>
  <c r="CG50" i="10" s="1"/>
  <c r="CH50" i="10" s="1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V49" i="10"/>
  <c r="W49" i="10" s="1"/>
  <c r="X49" i="10" s="1"/>
  <c r="Y49" i="10" s="1"/>
  <c r="Z49" i="10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V49" i="10" s="1"/>
  <c r="AW49" i="10" s="1"/>
  <c r="AX49" i="10" s="1"/>
  <c r="AY49" i="10" s="1"/>
  <c r="AZ49" i="10" s="1"/>
  <c r="BA49" i="10" s="1"/>
  <c r="BB49" i="10" s="1"/>
  <c r="BC49" i="10" s="1"/>
  <c r="BD49" i="10" s="1"/>
  <c r="BE49" i="10" s="1"/>
  <c r="BF49" i="10" s="1"/>
  <c r="BG49" i="10" s="1"/>
  <c r="BH49" i="10" s="1"/>
  <c r="BI49" i="10" s="1"/>
  <c r="BJ49" i="10" s="1"/>
  <c r="BK49" i="10" s="1"/>
  <c r="BL49" i="10" s="1"/>
  <c r="BM49" i="10" s="1"/>
  <c r="BN49" i="10" s="1"/>
  <c r="BO49" i="10" s="1"/>
  <c r="BP49" i="10" s="1"/>
  <c r="BQ49" i="10" s="1"/>
  <c r="BR49" i="10" s="1"/>
  <c r="BS49" i="10" s="1"/>
  <c r="BT49" i="10" s="1"/>
  <c r="BU49" i="10" s="1"/>
  <c r="BV49" i="10" s="1"/>
  <c r="BW49" i="10" s="1"/>
  <c r="BX49" i="10" s="1"/>
  <c r="BY49" i="10" s="1"/>
  <c r="BZ49" i="10" s="1"/>
  <c r="CA49" i="10" s="1"/>
  <c r="CB49" i="10" s="1"/>
  <c r="CC49" i="10" s="1"/>
  <c r="CD49" i="10" s="1"/>
  <c r="CE49" i="10" s="1"/>
  <c r="CF49" i="10" s="1"/>
  <c r="CG49" i="10" s="1"/>
  <c r="CH49" i="10" s="1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V48" i="10"/>
  <c r="W48" i="10" s="1"/>
  <c r="X48" i="10" s="1"/>
  <c r="Y48" i="10" s="1"/>
  <c r="Z48" i="10" s="1"/>
  <c r="AA48" i="10" s="1"/>
  <c r="AB48" i="10" s="1"/>
  <c r="AC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AN48" i="10" s="1"/>
  <c r="AO48" i="10" s="1"/>
  <c r="AP48" i="10" s="1"/>
  <c r="AQ48" i="10" s="1"/>
  <c r="AR48" i="10" s="1"/>
  <c r="AS48" i="10" s="1"/>
  <c r="AT48" i="10" s="1"/>
  <c r="AU48" i="10" s="1"/>
  <c r="AV48" i="10" s="1"/>
  <c r="AW48" i="10" s="1"/>
  <c r="AX48" i="10" s="1"/>
  <c r="AY48" i="10" s="1"/>
  <c r="AZ48" i="10" s="1"/>
  <c r="BA48" i="10" s="1"/>
  <c r="BB48" i="10" s="1"/>
  <c r="BC48" i="10" s="1"/>
  <c r="BD48" i="10" s="1"/>
  <c r="BE48" i="10" s="1"/>
  <c r="BF48" i="10" s="1"/>
  <c r="BG48" i="10" s="1"/>
  <c r="BH48" i="10" s="1"/>
  <c r="BI48" i="10" s="1"/>
  <c r="BJ48" i="10" s="1"/>
  <c r="BK48" i="10" s="1"/>
  <c r="BL48" i="10" s="1"/>
  <c r="BM48" i="10" s="1"/>
  <c r="BN48" i="10" s="1"/>
  <c r="BO48" i="10" s="1"/>
  <c r="BP48" i="10" s="1"/>
  <c r="BQ48" i="10" s="1"/>
  <c r="BR48" i="10" s="1"/>
  <c r="BS48" i="10" s="1"/>
  <c r="BT48" i="10" s="1"/>
  <c r="BU48" i="10" s="1"/>
  <c r="BV48" i="10" s="1"/>
  <c r="BW48" i="10" s="1"/>
  <c r="BX48" i="10" s="1"/>
  <c r="BY48" i="10" s="1"/>
  <c r="BZ48" i="10" s="1"/>
  <c r="CA48" i="10" s="1"/>
  <c r="CB48" i="10" s="1"/>
  <c r="CC48" i="10" s="1"/>
  <c r="CD48" i="10" s="1"/>
  <c r="CE48" i="10" s="1"/>
  <c r="CF48" i="10" s="1"/>
  <c r="CG48" i="10" s="1"/>
  <c r="CH48" i="10" s="1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V47" i="10"/>
  <c r="W47" i="10" s="1"/>
  <c r="X47" i="10" s="1"/>
  <c r="Y47" i="10" s="1"/>
  <c r="Z47" i="10" s="1"/>
  <c r="AA47" i="10" s="1"/>
  <c r="AB47" i="10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AN47" i="10" s="1"/>
  <c r="AO47" i="10" s="1"/>
  <c r="AP47" i="10" s="1"/>
  <c r="AQ47" i="10" s="1"/>
  <c r="AR47" i="10" s="1"/>
  <c r="AS47" i="10" s="1"/>
  <c r="AT47" i="10" s="1"/>
  <c r="AU47" i="10" s="1"/>
  <c r="AV47" i="10" s="1"/>
  <c r="AW47" i="10" s="1"/>
  <c r="AX47" i="10" s="1"/>
  <c r="AY47" i="10" s="1"/>
  <c r="AZ47" i="10" s="1"/>
  <c r="BA47" i="10" s="1"/>
  <c r="BB47" i="10" s="1"/>
  <c r="BC47" i="10" s="1"/>
  <c r="BD47" i="10" s="1"/>
  <c r="BE47" i="10" s="1"/>
  <c r="BF47" i="10" s="1"/>
  <c r="BG47" i="10" s="1"/>
  <c r="BH47" i="10" s="1"/>
  <c r="BI47" i="10" s="1"/>
  <c r="BJ47" i="10" s="1"/>
  <c r="BK47" i="10" s="1"/>
  <c r="BL47" i="10" s="1"/>
  <c r="BM47" i="10" s="1"/>
  <c r="BN47" i="10" s="1"/>
  <c r="BO47" i="10" s="1"/>
  <c r="BP47" i="10" s="1"/>
  <c r="BQ47" i="10" s="1"/>
  <c r="BR47" i="10" s="1"/>
  <c r="BS47" i="10" s="1"/>
  <c r="BT47" i="10" s="1"/>
  <c r="BU47" i="10" s="1"/>
  <c r="BV47" i="10" s="1"/>
  <c r="BW47" i="10" s="1"/>
  <c r="BX47" i="10" s="1"/>
  <c r="BY47" i="10" s="1"/>
  <c r="BZ47" i="10" s="1"/>
  <c r="CA47" i="10" s="1"/>
  <c r="CB47" i="10" s="1"/>
  <c r="CC47" i="10" s="1"/>
  <c r="CD47" i="10" s="1"/>
  <c r="CE47" i="10" s="1"/>
  <c r="CF47" i="10" s="1"/>
  <c r="CG47" i="10" s="1"/>
  <c r="CH47" i="10" s="1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V46" i="10"/>
  <c r="W46" i="10"/>
  <c r="X46" i="10" s="1"/>
  <c r="Y46" i="10" s="1"/>
  <c r="Z46" i="10" s="1"/>
  <c r="AA46" i="10" s="1"/>
  <c r="AB46" i="10" s="1"/>
  <c r="AC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AN46" i="10" s="1"/>
  <c r="AO46" i="10" s="1"/>
  <c r="AP46" i="10" s="1"/>
  <c r="AQ46" i="10" s="1"/>
  <c r="AR46" i="10" s="1"/>
  <c r="AS46" i="10" s="1"/>
  <c r="AT46" i="10" s="1"/>
  <c r="AU46" i="10" s="1"/>
  <c r="AV46" i="10" s="1"/>
  <c r="AW46" i="10" s="1"/>
  <c r="AX46" i="10" s="1"/>
  <c r="AY46" i="10" s="1"/>
  <c r="AZ46" i="10" s="1"/>
  <c r="BA46" i="10" s="1"/>
  <c r="BB46" i="10" s="1"/>
  <c r="BC46" i="10" s="1"/>
  <c r="BD46" i="10" s="1"/>
  <c r="BE46" i="10" s="1"/>
  <c r="BF46" i="10" s="1"/>
  <c r="BG46" i="10" s="1"/>
  <c r="BH46" i="10" s="1"/>
  <c r="BI46" i="10" s="1"/>
  <c r="BJ46" i="10" s="1"/>
  <c r="BK46" i="10" s="1"/>
  <c r="BL46" i="10" s="1"/>
  <c r="BM46" i="10" s="1"/>
  <c r="BN46" i="10" s="1"/>
  <c r="BO46" i="10" s="1"/>
  <c r="BP46" i="10" s="1"/>
  <c r="BQ46" i="10" s="1"/>
  <c r="BR46" i="10" s="1"/>
  <c r="BS46" i="10" s="1"/>
  <c r="BT46" i="10" s="1"/>
  <c r="BU46" i="10" s="1"/>
  <c r="BV46" i="10" s="1"/>
  <c r="BW46" i="10" s="1"/>
  <c r="BX46" i="10" s="1"/>
  <c r="BY46" i="10" s="1"/>
  <c r="BZ46" i="10" s="1"/>
  <c r="CA46" i="10" s="1"/>
  <c r="CB46" i="10" s="1"/>
  <c r="CC46" i="10" s="1"/>
  <c r="CD46" i="10" s="1"/>
  <c r="CE46" i="10" s="1"/>
  <c r="CF46" i="10" s="1"/>
  <c r="CG46" i="10" s="1"/>
  <c r="CH46" i="10" s="1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V45" i="10"/>
  <c r="W45" i="10" s="1"/>
  <c r="X45" i="10" s="1"/>
  <c r="Y45" i="10" s="1"/>
  <c r="Z45" i="10" s="1"/>
  <c r="AA45" i="10" s="1"/>
  <c r="AB45" i="10" s="1"/>
  <c r="AC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AN45" i="10" s="1"/>
  <c r="AO45" i="10" s="1"/>
  <c r="AP45" i="10" s="1"/>
  <c r="AQ45" i="10" s="1"/>
  <c r="AR45" i="10" s="1"/>
  <c r="AS45" i="10" s="1"/>
  <c r="AT45" i="10" s="1"/>
  <c r="AU45" i="10" s="1"/>
  <c r="AV45" i="10" s="1"/>
  <c r="AW45" i="10" s="1"/>
  <c r="AX45" i="10" s="1"/>
  <c r="AY45" i="10" s="1"/>
  <c r="AZ45" i="10" s="1"/>
  <c r="BA45" i="10" s="1"/>
  <c r="BB45" i="10" s="1"/>
  <c r="BC45" i="10" s="1"/>
  <c r="BD45" i="10" s="1"/>
  <c r="BE45" i="10" s="1"/>
  <c r="BF45" i="10" s="1"/>
  <c r="BG45" i="10" s="1"/>
  <c r="BH45" i="10" s="1"/>
  <c r="BI45" i="10" s="1"/>
  <c r="BJ45" i="10" s="1"/>
  <c r="BK45" i="10" s="1"/>
  <c r="BL45" i="10" s="1"/>
  <c r="BM45" i="10" s="1"/>
  <c r="BN45" i="10" s="1"/>
  <c r="BO45" i="10" s="1"/>
  <c r="BP45" i="10" s="1"/>
  <c r="BQ45" i="10" s="1"/>
  <c r="BR45" i="10" s="1"/>
  <c r="BS45" i="10" s="1"/>
  <c r="BT45" i="10" s="1"/>
  <c r="BU45" i="10" s="1"/>
  <c r="BV45" i="10" s="1"/>
  <c r="BW45" i="10" s="1"/>
  <c r="BX45" i="10" s="1"/>
  <c r="BY45" i="10" s="1"/>
  <c r="BZ45" i="10" s="1"/>
  <c r="CA45" i="10" s="1"/>
  <c r="CB45" i="10" s="1"/>
  <c r="CC45" i="10" s="1"/>
  <c r="CD45" i="10" s="1"/>
  <c r="CE45" i="10" s="1"/>
  <c r="CF45" i="10" s="1"/>
  <c r="CG45" i="10" s="1"/>
  <c r="CH45" i="10" s="1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V44" i="10"/>
  <c r="W44" i="10"/>
  <c r="X44" i="10" s="1"/>
  <c r="Y44" i="10" s="1"/>
  <c r="Z44" i="10" s="1"/>
  <c r="AA44" i="10" s="1"/>
  <c r="AB44" i="10" s="1"/>
  <c r="AC44" i="10" s="1"/>
  <c r="AD44" i="10" s="1"/>
  <c r="AE44" i="10" s="1"/>
  <c r="AF44" i="10" s="1"/>
  <c r="AG44" i="10" s="1"/>
  <c r="AH44" i="10" s="1"/>
  <c r="AI44" i="10" s="1"/>
  <c r="AJ44" i="10" s="1"/>
  <c r="AK44" i="10" s="1"/>
  <c r="AL44" i="10" s="1"/>
  <c r="AM44" i="10" s="1"/>
  <c r="AN44" i="10" s="1"/>
  <c r="AO44" i="10" s="1"/>
  <c r="AP44" i="10" s="1"/>
  <c r="AQ44" i="10" s="1"/>
  <c r="AR44" i="10" s="1"/>
  <c r="AS44" i="10" s="1"/>
  <c r="AT44" i="10" s="1"/>
  <c r="AU44" i="10" s="1"/>
  <c r="AV44" i="10" s="1"/>
  <c r="AW44" i="10" s="1"/>
  <c r="AX44" i="10" s="1"/>
  <c r="AY44" i="10" s="1"/>
  <c r="AZ44" i="10" s="1"/>
  <c r="BA44" i="10" s="1"/>
  <c r="BB44" i="10" s="1"/>
  <c r="BC44" i="10" s="1"/>
  <c r="BD44" i="10" s="1"/>
  <c r="BE44" i="10" s="1"/>
  <c r="BF44" i="10" s="1"/>
  <c r="BG44" i="10" s="1"/>
  <c r="BH44" i="10" s="1"/>
  <c r="BI44" i="10" s="1"/>
  <c r="BJ44" i="10" s="1"/>
  <c r="BK44" i="10" s="1"/>
  <c r="BL44" i="10" s="1"/>
  <c r="BM44" i="10" s="1"/>
  <c r="BN44" i="10" s="1"/>
  <c r="BO44" i="10" s="1"/>
  <c r="BP44" i="10" s="1"/>
  <c r="BQ44" i="10" s="1"/>
  <c r="BR44" i="10" s="1"/>
  <c r="BS44" i="10" s="1"/>
  <c r="BT44" i="10" s="1"/>
  <c r="BU44" i="10" s="1"/>
  <c r="BV44" i="10" s="1"/>
  <c r="BW44" i="10" s="1"/>
  <c r="BX44" i="10" s="1"/>
  <c r="BY44" i="10" s="1"/>
  <c r="BZ44" i="10" s="1"/>
  <c r="CA44" i="10" s="1"/>
  <c r="CB44" i="10" s="1"/>
  <c r="CC44" i="10" s="1"/>
  <c r="CD44" i="10" s="1"/>
  <c r="CE44" i="10" s="1"/>
  <c r="CF44" i="10" s="1"/>
  <c r="CG44" i="10" s="1"/>
  <c r="CH44" i="10" s="1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V43" i="10"/>
  <c r="W43" i="10"/>
  <c r="X43" i="10" s="1"/>
  <c r="Y43" i="10" s="1"/>
  <c r="Z43" i="10" s="1"/>
  <c r="AA43" i="10" s="1"/>
  <c r="AB43" i="10" s="1"/>
  <c r="AC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AN43" i="10" s="1"/>
  <c r="AO43" i="10" s="1"/>
  <c r="AP43" i="10" s="1"/>
  <c r="AQ43" i="10" s="1"/>
  <c r="AR43" i="10" s="1"/>
  <c r="AS43" i="10" s="1"/>
  <c r="AT43" i="10" s="1"/>
  <c r="AU43" i="10" s="1"/>
  <c r="AV43" i="10" s="1"/>
  <c r="AW43" i="10" s="1"/>
  <c r="AX43" i="10" s="1"/>
  <c r="AY43" i="10" s="1"/>
  <c r="AZ43" i="10" s="1"/>
  <c r="BA43" i="10" s="1"/>
  <c r="BB43" i="10" s="1"/>
  <c r="BC43" i="10" s="1"/>
  <c r="BD43" i="10" s="1"/>
  <c r="BE43" i="10" s="1"/>
  <c r="BF43" i="10" s="1"/>
  <c r="BG43" i="10" s="1"/>
  <c r="BH43" i="10" s="1"/>
  <c r="BI43" i="10" s="1"/>
  <c r="BJ43" i="10" s="1"/>
  <c r="BK43" i="10" s="1"/>
  <c r="BL43" i="10" s="1"/>
  <c r="BM43" i="10" s="1"/>
  <c r="BN43" i="10" s="1"/>
  <c r="BO43" i="10" s="1"/>
  <c r="BP43" i="10" s="1"/>
  <c r="BQ43" i="10" s="1"/>
  <c r="BR43" i="10" s="1"/>
  <c r="BS43" i="10" s="1"/>
  <c r="BT43" i="10" s="1"/>
  <c r="BU43" i="10" s="1"/>
  <c r="BV43" i="10" s="1"/>
  <c r="BW43" i="10" s="1"/>
  <c r="BX43" i="10" s="1"/>
  <c r="BY43" i="10" s="1"/>
  <c r="BZ43" i="10" s="1"/>
  <c r="CA43" i="10" s="1"/>
  <c r="CB43" i="10" s="1"/>
  <c r="CC43" i="10" s="1"/>
  <c r="CD43" i="10" s="1"/>
  <c r="CE43" i="10" s="1"/>
  <c r="CF43" i="10" s="1"/>
  <c r="CG43" i="10" s="1"/>
  <c r="CH43" i="10" s="1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V42" i="10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AN42" i="10" s="1"/>
  <c r="AO42" i="10" s="1"/>
  <c r="AP42" i="10" s="1"/>
  <c r="AQ42" i="10" s="1"/>
  <c r="AR42" i="10" s="1"/>
  <c r="AS42" i="10" s="1"/>
  <c r="AT42" i="10" s="1"/>
  <c r="AU42" i="10" s="1"/>
  <c r="AV42" i="10" s="1"/>
  <c r="AW42" i="10" s="1"/>
  <c r="AX42" i="10" s="1"/>
  <c r="AY42" i="10" s="1"/>
  <c r="AZ42" i="10" s="1"/>
  <c r="BA42" i="10" s="1"/>
  <c r="BB42" i="10" s="1"/>
  <c r="BC42" i="10" s="1"/>
  <c r="BD42" i="10" s="1"/>
  <c r="BE42" i="10" s="1"/>
  <c r="BF42" i="10" s="1"/>
  <c r="BG42" i="10" s="1"/>
  <c r="BH42" i="10" s="1"/>
  <c r="BI42" i="10" s="1"/>
  <c r="BJ42" i="10" s="1"/>
  <c r="BK42" i="10" s="1"/>
  <c r="BL42" i="10" s="1"/>
  <c r="BM42" i="10" s="1"/>
  <c r="BN42" i="10" s="1"/>
  <c r="BO42" i="10" s="1"/>
  <c r="BP42" i="10" s="1"/>
  <c r="BQ42" i="10" s="1"/>
  <c r="BR42" i="10" s="1"/>
  <c r="BS42" i="10" s="1"/>
  <c r="BT42" i="10" s="1"/>
  <c r="BU42" i="10" s="1"/>
  <c r="BV42" i="10" s="1"/>
  <c r="BW42" i="10" s="1"/>
  <c r="BX42" i="10" s="1"/>
  <c r="BY42" i="10" s="1"/>
  <c r="BZ42" i="10" s="1"/>
  <c r="CA42" i="10" s="1"/>
  <c r="CB42" i="10" s="1"/>
  <c r="CC42" i="10" s="1"/>
  <c r="CD42" i="10" s="1"/>
  <c r="CE42" i="10" s="1"/>
  <c r="CF42" i="10" s="1"/>
  <c r="CG42" i="10" s="1"/>
  <c r="CH42" i="10" s="1"/>
  <c r="G41" i="10"/>
  <c r="H41" i="10" s="1"/>
  <c r="I41" i="10" s="1"/>
  <c r="J41" i="10" s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V44" i="2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AN44" i="2" s="1"/>
  <c r="AO44" i="2" s="1"/>
  <c r="AP44" i="2" s="1"/>
  <c r="AQ44" i="2" s="1"/>
  <c r="AR44" i="2" s="1"/>
  <c r="AS44" i="2" s="1"/>
  <c r="AT44" i="2" s="1"/>
  <c r="AU44" i="2" s="1"/>
  <c r="AV44" i="2" s="1"/>
  <c r="AW44" i="2" s="1"/>
  <c r="AX44" i="2" s="1"/>
  <c r="AY44" i="2" s="1"/>
  <c r="AZ44" i="2" s="1"/>
  <c r="BA44" i="2" s="1"/>
  <c r="BB44" i="2" s="1"/>
  <c r="BC44" i="2" s="1"/>
  <c r="BD44" i="2" s="1"/>
  <c r="BE44" i="2" s="1"/>
  <c r="BF44" i="2" s="1"/>
  <c r="BG44" i="2" s="1"/>
  <c r="BH44" i="2" s="1"/>
  <c r="BI44" i="2" s="1"/>
  <c r="BJ44" i="2" s="1"/>
  <c r="BK44" i="2" s="1"/>
  <c r="BL44" i="2" s="1"/>
  <c r="BM44" i="2" s="1"/>
  <c r="BN44" i="2" s="1"/>
  <c r="BO44" i="2" s="1"/>
  <c r="BP44" i="2" s="1"/>
  <c r="BQ44" i="2" s="1"/>
  <c r="BR44" i="2" s="1"/>
  <c r="BS44" i="2" s="1"/>
  <c r="BT44" i="2" s="1"/>
  <c r="BU44" i="2" s="1"/>
  <c r="BV44" i="2" s="1"/>
  <c r="BW44" i="2" s="1"/>
  <c r="BX44" i="2" s="1"/>
  <c r="BY44" i="2" s="1"/>
  <c r="BZ44" i="2" s="1"/>
  <c r="CA44" i="2" s="1"/>
  <c r="CB44" i="2" s="1"/>
  <c r="CC44" i="2" s="1"/>
  <c r="CD44" i="2" s="1"/>
  <c r="CE44" i="2" s="1"/>
  <c r="CF44" i="2" s="1"/>
  <c r="CG44" i="2" s="1"/>
  <c r="CH44" i="2" s="1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V43" i="2"/>
  <c r="W43" i="2" s="1"/>
  <c r="X43" i="2" s="1"/>
  <c r="Y43" i="2"/>
  <c r="Z43" i="2" s="1"/>
  <c r="AA43" i="2" s="1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AN43" i="2" s="1"/>
  <c r="AO43" i="2" s="1"/>
  <c r="AP43" i="2" s="1"/>
  <c r="AQ43" i="2" s="1"/>
  <c r="AR43" i="2" s="1"/>
  <c r="AS43" i="2" s="1"/>
  <c r="AT43" i="2" s="1"/>
  <c r="AU43" i="2" s="1"/>
  <c r="AV43" i="2" s="1"/>
  <c r="AW43" i="2" s="1"/>
  <c r="AX43" i="2" s="1"/>
  <c r="AY43" i="2" s="1"/>
  <c r="AZ43" i="2" s="1"/>
  <c r="BA43" i="2" s="1"/>
  <c r="BB43" i="2" s="1"/>
  <c r="BC43" i="2" s="1"/>
  <c r="BD43" i="2" s="1"/>
  <c r="BE43" i="2" s="1"/>
  <c r="BF43" i="2" s="1"/>
  <c r="BG43" i="2" s="1"/>
  <c r="BH43" i="2" s="1"/>
  <c r="BI43" i="2" s="1"/>
  <c r="BJ43" i="2" s="1"/>
  <c r="BK43" i="2" s="1"/>
  <c r="BL43" i="2" s="1"/>
  <c r="BM43" i="2" s="1"/>
  <c r="BN43" i="2" s="1"/>
  <c r="BO43" i="2" s="1"/>
  <c r="BP43" i="2" s="1"/>
  <c r="BQ43" i="2" s="1"/>
  <c r="BR43" i="2" s="1"/>
  <c r="BS43" i="2" s="1"/>
  <c r="BT43" i="2" s="1"/>
  <c r="BU43" i="2" s="1"/>
  <c r="BV43" i="2" s="1"/>
  <c r="BW43" i="2" s="1"/>
  <c r="BX43" i="2" s="1"/>
  <c r="BY43" i="2" s="1"/>
  <c r="BZ43" i="2" s="1"/>
  <c r="CA43" i="2" s="1"/>
  <c r="CB43" i="2" s="1"/>
  <c r="CC43" i="2" s="1"/>
  <c r="CD43" i="2" s="1"/>
  <c r="CE43" i="2" s="1"/>
  <c r="CF43" i="2" s="1"/>
  <c r="CG43" i="2" s="1"/>
  <c r="CH43" i="2" s="1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V42" i="2"/>
  <c r="W42" i="2" s="1"/>
  <c r="X42" i="2" s="1"/>
  <c r="Y42" i="2" s="1"/>
  <c r="Z42" i="2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AN42" i="2" s="1"/>
  <c r="AO42" i="2" s="1"/>
  <c r="AP42" i="2" s="1"/>
  <c r="AQ42" i="2" s="1"/>
  <c r="AR42" i="2" s="1"/>
  <c r="AS42" i="2" s="1"/>
  <c r="AT42" i="2" s="1"/>
  <c r="AU42" i="2" s="1"/>
  <c r="AV42" i="2" s="1"/>
  <c r="AW42" i="2" s="1"/>
  <c r="AX42" i="2" s="1"/>
  <c r="AY42" i="2" s="1"/>
  <c r="AZ42" i="2" s="1"/>
  <c r="BA42" i="2" s="1"/>
  <c r="BB42" i="2" s="1"/>
  <c r="BC42" i="2" s="1"/>
  <c r="BD42" i="2" s="1"/>
  <c r="BE42" i="2" s="1"/>
  <c r="BF42" i="2" s="1"/>
  <c r="BG42" i="2" s="1"/>
  <c r="BH42" i="2" s="1"/>
  <c r="BI42" i="2" s="1"/>
  <c r="BJ42" i="2" s="1"/>
  <c r="BK42" i="2" s="1"/>
  <c r="BL42" i="2" s="1"/>
  <c r="BM42" i="2" s="1"/>
  <c r="BN42" i="2" s="1"/>
  <c r="BO42" i="2" s="1"/>
  <c r="BP42" i="2" s="1"/>
  <c r="BQ42" i="2" s="1"/>
  <c r="BR42" i="2" s="1"/>
  <c r="BS42" i="2" s="1"/>
  <c r="BT42" i="2" s="1"/>
  <c r="BU42" i="2" s="1"/>
  <c r="BV42" i="2" s="1"/>
  <c r="BW42" i="2" s="1"/>
  <c r="BX42" i="2" s="1"/>
  <c r="BY42" i="2" s="1"/>
  <c r="BZ42" i="2" s="1"/>
  <c r="CA42" i="2" s="1"/>
  <c r="CB42" i="2" s="1"/>
  <c r="CC42" i="2" s="1"/>
  <c r="CD42" i="2" s="1"/>
  <c r="CE42" i="2" s="1"/>
  <c r="CF42" i="2" s="1"/>
  <c r="CG42" i="2" s="1"/>
  <c r="CH42" i="2" s="1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V41" i="2"/>
  <c r="W41" i="2" s="1"/>
  <c r="X41" i="2" s="1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AN41" i="2" s="1"/>
  <c r="AO41" i="2" s="1"/>
  <c r="AP41" i="2" s="1"/>
  <c r="AQ41" i="2" s="1"/>
  <c r="AR41" i="2" s="1"/>
  <c r="AS41" i="2" s="1"/>
  <c r="AT41" i="2" s="1"/>
  <c r="AU41" i="2" s="1"/>
  <c r="AV41" i="2" s="1"/>
  <c r="AW41" i="2" s="1"/>
  <c r="AX41" i="2" s="1"/>
  <c r="AY41" i="2" s="1"/>
  <c r="AZ41" i="2" s="1"/>
  <c r="BA41" i="2" s="1"/>
  <c r="BB41" i="2" s="1"/>
  <c r="BC41" i="2" s="1"/>
  <c r="BD41" i="2" s="1"/>
  <c r="BE41" i="2" s="1"/>
  <c r="BF41" i="2" s="1"/>
  <c r="BG41" i="2" s="1"/>
  <c r="BH41" i="2" s="1"/>
  <c r="BI41" i="2" s="1"/>
  <c r="BJ41" i="2" s="1"/>
  <c r="BK41" i="2" s="1"/>
  <c r="BL41" i="2" s="1"/>
  <c r="BM41" i="2" s="1"/>
  <c r="BN41" i="2" s="1"/>
  <c r="BO41" i="2" s="1"/>
  <c r="BP41" i="2" s="1"/>
  <c r="BQ41" i="2" s="1"/>
  <c r="BR41" i="2" s="1"/>
  <c r="BS41" i="2" s="1"/>
  <c r="BT41" i="2" s="1"/>
  <c r="BU41" i="2" s="1"/>
  <c r="BV41" i="2" s="1"/>
  <c r="BW41" i="2" s="1"/>
  <c r="BX41" i="2" s="1"/>
  <c r="BY41" i="2" s="1"/>
  <c r="BZ41" i="2" s="1"/>
  <c r="CA41" i="2" s="1"/>
  <c r="CB41" i="2" s="1"/>
  <c r="CC41" i="2" s="1"/>
  <c r="CD41" i="2" s="1"/>
  <c r="CE41" i="2" s="1"/>
  <c r="CF41" i="2" s="1"/>
  <c r="CG41" i="2" s="1"/>
  <c r="CH41" i="2" s="1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V40" i="2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AR40" i="2" s="1"/>
  <c r="AS40" i="2" s="1"/>
  <c r="AT40" i="2" s="1"/>
  <c r="AU40" i="2" s="1"/>
  <c r="AV40" i="2" s="1"/>
  <c r="AW40" i="2" s="1"/>
  <c r="AX40" i="2" s="1"/>
  <c r="AY40" i="2" s="1"/>
  <c r="AZ40" i="2" s="1"/>
  <c r="BA40" i="2" s="1"/>
  <c r="BB40" i="2" s="1"/>
  <c r="BC40" i="2" s="1"/>
  <c r="BD40" i="2" s="1"/>
  <c r="BE40" i="2" s="1"/>
  <c r="BF40" i="2" s="1"/>
  <c r="BG40" i="2" s="1"/>
  <c r="BH40" i="2" s="1"/>
  <c r="BI40" i="2" s="1"/>
  <c r="BJ40" i="2" s="1"/>
  <c r="BK40" i="2" s="1"/>
  <c r="BL40" i="2" s="1"/>
  <c r="BM40" i="2" s="1"/>
  <c r="BN40" i="2" s="1"/>
  <c r="BO40" i="2" s="1"/>
  <c r="BP40" i="2" s="1"/>
  <c r="BQ40" i="2" s="1"/>
  <c r="BR40" i="2" s="1"/>
  <c r="BS40" i="2" s="1"/>
  <c r="BT40" i="2" s="1"/>
  <c r="BU40" i="2" s="1"/>
  <c r="BV40" i="2" s="1"/>
  <c r="BW40" i="2" s="1"/>
  <c r="BX40" i="2" s="1"/>
  <c r="BY40" i="2" s="1"/>
  <c r="BZ40" i="2" s="1"/>
  <c r="CA40" i="2" s="1"/>
  <c r="CB40" i="2" s="1"/>
  <c r="CC40" i="2" s="1"/>
  <c r="CD40" i="2" s="1"/>
  <c r="CE40" i="2" s="1"/>
  <c r="CF40" i="2" s="1"/>
  <c r="CG40" i="2" s="1"/>
  <c r="CH40" i="2" s="1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V39" i="2"/>
  <c r="W39" i="2" s="1"/>
  <c r="X39" i="2" s="1"/>
  <c r="Y39" i="2" s="1"/>
  <c r="Z39" i="2" s="1"/>
  <c r="AA39" i="2" s="1"/>
  <c r="AB39" i="2" s="1"/>
  <c r="AC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AN39" i="2" s="1"/>
  <c r="AO39" i="2" s="1"/>
  <c r="AP39" i="2" s="1"/>
  <c r="AQ39" i="2" s="1"/>
  <c r="AR39" i="2" s="1"/>
  <c r="AS39" i="2" s="1"/>
  <c r="AT39" i="2" s="1"/>
  <c r="AU39" i="2" s="1"/>
  <c r="AV39" i="2" s="1"/>
  <c r="AW39" i="2" s="1"/>
  <c r="AX39" i="2" s="1"/>
  <c r="AY39" i="2" s="1"/>
  <c r="AZ39" i="2" s="1"/>
  <c r="BA39" i="2" s="1"/>
  <c r="BB39" i="2" s="1"/>
  <c r="BC39" i="2" s="1"/>
  <c r="BD39" i="2" s="1"/>
  <c r="BE39" i="2" s="1"/>
  <c r="BF39" i="2" s="1"/>
  <c r="BG39" i="2" s="1"/>
  <c r="BH39" i="2" s="1"/>
  <c r="BI39" i="2" s="1"/>
  <c r="BJ39" i="2" s="1"/>
  <c r="BK39" i="2" s="1"/>
  <c r="BL39" i="2" s="1"/>
  <c r="BM39" i="2" s="1"/>
  <c r="BN39" i="2" s="1"/>
  <c r="BO39" i="2" s="1"/>
  <c r="BP39" i="2" s="1"/>
  <c r="BQ39" i="2" s="1"/>
  <c r="BR39" i="2" s="1"/>
  <c r="BS39" i="2" s="1"/>
  <c r="BT39" i="2" s="1"/>
  <c r="BU39" i="2" s="1"/>
  <c r="BV39" i="2" s="1"/>
  <c r="BW39" i="2" s="1"/>
  <c r="BX39" i="2" s="1"/>
  <c r="BY39" i="2" s="1"/>
  <c r="BZ39" i="2" s="1"/>
  <c r="CA39" i="2" s="1"/>
  <c r="CB39" i="2" s="1"/>
  <c r="CC39" i="2" s="1"/>
  <c r="CD39" i="2" s="1"/>
  <c r="CE39" i="2" s="1"/>
  <c r="CF39" i="2" s="1"/>
  <c r="CG39" i="2" s="1"/>
  <c r="CH39" i="2" s="1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V38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V37" i="2"/>
  <c r="W37" i="2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AR37" i="2" s="1"/>
  <c r="AS37" i="2" s="1"/>
  <c r="AT37" i="2" s="1"/>
  <c r="AU37" i="2" s="1"/>
  <c r="AV37" i="2" s="1"/>
  <c r="AW37" i="2" s="1"/>
  <c r="AX37" i="2" s="1"/>
  <c r="AY37" i="2" s="1"/>
  <c r="AZ37" i="2" s="1"/>
  <c r="BA37" i="2" s="1"/>
  <c r="BB37" i="2" s="1"/>
  <c r="BC37" i="2" s="1"/>
  <c r="BD37" i="2" s="1"/>
  <c r="BE37" i="2" s="1"/>
  <c r="BF37" i="2" s="1"/>
  <c r="BG37" i="2" s="1"/>
  <c r="BH37" i="2" s="1"/>
  <c r="BI37" i="2" s="1"/>
  <c r="BJ37" i="2" s="1"/>
  <c r="BK37" i="2" s="1"/>
  <c r="BL37" i="2" s="1"/>
  <c r="BM37" i="2" s="1"/>
  <c r="BN37" i="2" s="1"/>
  <c r="BO37" i="2" s="1"/>
  <c r="BP37" i="2" s="1"/>
  <c r="BQ37" i="2" s="1"/>
  <c r="BR37" i="2" s="1"/>
  <c r="BS37" i="2" s="1"/>
  <c r="BT37" i="2" s="1"/>
  <c r="BU37" i="2" s="1"/>
  <c r="BV37" i="2" s="1"/>
  <c r="BW37" i="2" s="1"/>
  <c r="BX37" i="2" s="1"/>
  <c r="BY37" i="2" s="1"/>
  <c r="BZ37" i="2" s="1"/>
  <c r="CA37" i="2" s="1"/>
  <c r="CB37" i="2" s="1"/>
  <c r="CC37" i="2" s="1"/>
  <c r="CD37" i="2" s="1"/>
  <c r="CE37" i="2" s="1"/>
  <c r="CF37" i="2" s="1"/>
  <c r="CG37" i="2" s="1"/>
  <c r="CH37" i="2" s="1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V36" i="2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N36" i="2" s="1"/>
  <c r="AO36" i="2" s="1"/>
  <c r="AP36" i="2" s="1"/>
  <c r="AQ36" i="2" s="1"/>
  <c r="AR36" i="2" s="1"/>
  <c r="AS36" i="2" s="1"/>
  <c r="AT36" i="2" s="1"/>
  <c r="AU36" i="2" s="1"/>
  <c r="AV36" i="2" s="1"/>
  <c r="AW36" i="2" s="1"/>
  <c r="AX36" i="2" s="1"/>
  <c r="AY36" i="2" s="1"/>
  <c r="AZ36" i="2" s="1"/>
  <c r="BA36" i="2" s="1"/>
  <c r="BB36" i="2" s="1"/>
  <c r="BC36" i="2" s="1"/>
  <c r="BD36" i="2" s="1"/>
  <c r="BE36" i="2" s="1"/>
  <c r="BF36" i="2" s="1"/>
  <c r="BG36" i="2" s="1"/>
  <c r="BH36" i="2" s="1"/>
  <c r="BI36" i="2" s="1"/>
  <c r="BJ36" i="2" s="1"/>
  <c r="BK36" i="2" s="1"/>
  <c r="BL36" i="2" s="1"/>
  <c r="BM36" i="2" s="1"/>
  <c r="BN36" i="2" s="1"/>
  <c r="BO36" i="2" s="1"/>
  <c r="BP36" i="2" s="1"/>
  <c r="BQ36" i="2" s="1"/>
  <c r="BR36" i="2" s="1"/>
  <c r="BS36" i="2" s="1"/>
  <c r="BT36" i="2" s="1"/>
  <c r="BU36" i="2" s="1"/>
  <c r="BV36" i="2" s="1"/>
  <c r="BW36" i="2" s="1"/>
  <c r="BX36" i="2" s="1"/>
  <c r="BY36" i="2" s="1"/>
  <c r="BZ36" i="2" s="1"/>
  <c r="CA36" i="2" s="1"/>
  <c r="CB36" i="2" s="1"/>
  <c r="CC36" i="2" s="1"/>
  <c r="CD36" i="2" s="1"/>
  <c r="CE36" i="2" s="1"/>
  <c r="CF36" i="2" s="1"/>
  <c r="CG36" i="2" s="1"/>
  <c r="CH36" i="2" s="1"/>
  <c r="CL38" i="28"/>
  <c r="CL42" i="28"/>
  <c r="E39" i="28" s="1"/>
  <c r="CL46" i="28"/>
  <c r="CL50" i="28"/>
  <c r="E48" i="28" s="1"/>
  <c r="J100" i="41"/>
  <c r="CH156" i="29"/>
  <c r="CG156" i="29"/>
  <c r="CF156" i="29"/>
  <c r="CE156" i="29"/>
  <c r="CD156" i="29"/>
  <c r="CC156" i="29"/>
  <c r="CB156" i="29"/>
  <c r="CA156" i="29"/>
  <c r="BZ156" i="29"/>
  <c r="BY156" i="29"/>
  <c r="BX156" i="29"/>
  <c r="BW156" i="29"/>
  <c r="BV156" i="29"/>
  <c r="BU156" i="29"/>
  <c r="BT156" i="29"/>
  <c r="BS156" i="29"/>
  <c r="BR156" i="29"/>
  <c r="BQ156" i="29"/>
  <c r="BP156" i="29"/>
  <c r="BO156" i="29"/>
  <c r="BN156" i="29"/>
  <c r="BM156" i="29"/>
  <c r="BL156" i="29"/>
  <c r="BK156" i="29"/>
  <c r="BJ156" i="29"/>
  <c r="BI156" i="29"/>
  <c r="BH156" i="29"/>
  <c r="BG156" i="29"/>
  <c r="BF156" i="29"/>
  <c r="BE156" i="29"/>
  <c r="BD156" i="29"/>
  <c r="BC156" i="29"/>
  <c r="BB156" i="29"/>
  <c r="BA156" i="29"/>
  <c r="AZ156" i="29"/>
  <c r="AY156" i="29"/>
  <c r="AX156" i="29"/>
  <c r="AW156" i="29"/>
  <c r="AV156" i="29"/>
  <c r="AU156" i="29"/>
  <c r="AT156" i="29"/>
  <c r="AS156" i="29"/>
  <c r="AR156" i="29"/>
  <c r="AQ156" i="29"/>
  <c r="AP156" i="29"/>
  <c r="AO156" i="29"/>
  <c r="AN156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CJ90" i="36"/>
  <c r="CJ89" i="36"/>
  <c r="CJ88" i="36"/>
  <c r="CJ87" i="36"/>
  <c r="CJ86" i="36"/>
  <c r="CJ85" i="36"/>
  <c r="CJ84" i="36"/>
  <c r="CJ83" i="36"/>
  <c r="CJ82" i="36"/>
  <c r="CJ81" i="36"/>
  <c r="CJ90" i="35"/>
  <c r="CJ89" i="35"/>
  <c r="CJ88" i="35"/>
  <c r="CJ87" i="35"/>
  <c r="CJ86" i="35"/>
  <c r="CJ85" i="35"/>
  <c r="CJ84" i="35"/>
  <c r="CJ83" i="35"/>
  <c r="CJ82" i="35"/>
  <c r="CJ81" i="35"/>
  <c r="CJ90" i="34"/>
  <c r="CJ89" i="34"/>
  <c r="CJ88" i="34"/>
  <c r="CJ87" i="34"/>
  <c r="CJ86" i="34"/>
  <c r="CJ85" i="34"/>
  <c r="CJ84" i="34"/>
  <c r="CJ83" i="34"/>
  <c r="CJ82" i="34"/>
  <c r="CJ81" i="34"/>
  <c r="CJ90" i="33"/>
  <c r="CJ89" i="33"/>
  <c r="CJ88" i="33"/>
  <c r="CJ87" i="33"/>
  <c r="CJ86" i="33"/>
  <c r="CJ85" i="33"/>
  <c r="CJ84" i="33"/>
  <c r="CJ83" i="33"/>
  <c r="CJ82" i="33"/>
  <c r="CJ81" i="33"/>
  <c r="CJ75" i="32"/>
  <c r="CJ74" i="32"/>
  <c r="CJ73" i="32"/>
  <c r="CJ72" i="32"/>
  <c r="CJ71" i="32"/>
  <c r="CJ70" i="32"/>
  <c r="CJ68" i="32"/>
  <c r="CJ67" i="32"/>
  <c r="CJ90" i="29"/>
  <c r="CJ89" i="29"/>
  <c r="CJ88" i="29"/>
  <c r="CJ87" i="29"/>
  <c r="CJ86" i="29"/>
  <c r="CJ85" i="29"/>
  <c r="CJ84" i="29"/>
  <c r="CJ83" i="29"/>
  <c r="CJ82" i="29"/>
  <c r="CJ81" i="29"/>
  <c r="CJ90" i="10"/>
  <c r="CJ89" i="10"/>
  <c r="CJ88" i="10"/>
  <c r="CJ87" i="10"/>
  <c r="CJ86" i="10"/>
  <c r="CJ85" i="10"/>
  <c r="CJ84" i="10"/>
  <c r="CJ83" i="10"/>
  <c r="CJ82" i="10"/>
  <c r="CJ81" i="10"/>
  <c r="CJ80" i="10"/>
  <c r="CJ79" i="10"/>
  <c r="CJ78" i="10"/>
  <c r="CJ75" i="2"/>
  <c r="CJ74" i="2"/>
  <c r="CJ73" i="2"/>
  <c r="CJ72" i="2"/>
  <c r="CJ71" i="2"/>
  <c r="CJ70" i="2"/>
  <c r="CJ69" i="2"/>
  <c r="CJ68" i="2"/>
  <c r="CJ67" i="2"/>
  <c r="CJ66" i="2"/>
  <c r="CH55" i="36"/>
  <c r="CG55" i="36"/>
  <c r="CF55" i="36"/>
  <c r="CE55" i="36"/>
  <c r="CD55" i="36"/>
  <c r="CC55" i="36"/>
  <c r="CB55" i="36"/>
  <c r="CA55" i="36"/>
  <c r="BZ55" i="36"/>
  <c r="BY55" i="36"/>
  <c r="BX55" i="36"/>
  <c r="BW55" i="36"/>
  <c r="BV55" i="36"/>
  <c r="BU55" i="36"/>
  <c r="BT55" i="36"/>
  <c r="BS55" i="36"/>
  <c r="BR55" i="36"/>
  <c r="BQ55" i="36"/>
  <c r="BP55" i="36"/>
  <c r="BO55" i="36"/>
  <c r="BN55" i="36"/>
  <c r="BM55" i="36"/>
  <c r="BL55" i="36"/>
  <c r="BK55" i="36"/>
  <c r="BJ55" i="36"/>
  <c r="BI55" i="36"/>
  <c r="BH55" i="36"/>
  <c r="BG55" i="36"/>
  <c r="BF55" i="36"/>
  <c r="BE55" i="36"/>
  <c r="BD55" i="36"/>
  <c r="BC55" i="36"/>
  <c r="BB55" i="36"/>
  <c r="BA55" i="36"/>
  <c r="AZ55" i="36"/>
  <c r="AY55" i="36"/>
  <c r="AX55" i="36"/>
  <c r="AW55" i="36"/>
  <c r="AV55" i="36"/>
  <c r="AU55" i="36"/>
  <c r="AT55" i="36"/>
  <c r="AS55" i="36"/>
  <c r="AR55" i="36"/>
  <c r="AQ55" i="36"/>
  <c r="AP55" i="36"/>
  <c r="AO55" i="36"/>
  <c r="AN55" i="36"/>
  <c r="AM55" i="36"/>
  <c r="AL55" i="36"/>
  <c r="AK55" i="36"/>
  <c r="AJ55" i="36"/>
  <c r="AI55" i="36"/>
  <c r="AH55" i="36"/>
  <c r="AG55" i="36"/>
  <c r="AF55" i="36"/>
  <c r="AE55" i="36"/>
  <c r="AD55" i="36"/>
  <c r="AC55" i="36"/>
  <c r="AB55" i="36"/>
  <c r="AA55" i="36"/>
  <c r="Z55" i="36"/>
  <c r="Y55" i="36"/>
  <c r="X55" i="36"/>
  <c r="W55" i="36"/>
  <c r="V55" i="36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F46" i="2"/>
  <c r="E46" i="2"/>
  <c r="D46" i="2"/>
  <c r="C46" i="2"/>
  <c r="CH19" i="36"/>
  <c r="CG19" i="36"/>
  <c r="CF19" i="36"/>
  <c r="CE19" i="36"/>
  <c r="CD19" i="36"/>
  <c r="CC19" i="36"/>
  <c r="CB19" i="36"/>
  <c r="CA19" i="36"/>
  <c r="BZ19" i="36"/>
  <c r="BY19" i="36"/>
  <c r="BX19" i="36"/>
  <c r="BW19" i="36"/>
  <c r="BV19" i="36"/>
  <c r="BU19" i="36"/>
  <c r="BT19" i="36"/>
  <c r="BS19" i="36"/>
  <c r="BR19" i="36"/>
  <c r="BQ19" i="36"/>
  <c r="BP19" i="36"/>
  <c r="BO19" i="36"/>
  <c r="BN19" i="36"/>
  <c r="BM19" i="36"/>
  <c r="BL19" i="36"/>
  <c r="BK19" i="36"/>
  <c r="BJ19" i="36"/>
  <c r="BI19" i="36"/>
  <c r="BH19" i="36"/>
  <c r="BG19" i="36"/>
  <c r="BF19" i="36"/>
  <c r="BE19" i="36"/>
  <c r="BD19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AP19" i="36"/>
  <c r="AO19" i="36"/>
  <c r="AN19" i="36"/>
  <c r="AM19" i="36"/>
  <c r="AL19" i="36"/>
  <c r="AK19" i="36"/>
  <c r="AJ19" i="36"/>
  <c r="AI19" i="36"/>
  <c r="AH19" i="36"/>
  <c r="AG19" i="36"/>
  <c r="AF19" i="36"/>
  <c r="AE19" i="36"/>
  <c r="AD19" i="36"/>
  <c r="AC19" i="36"/>
  <c r="AB19" i="36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CH19" i="35"/>
  <c r="CG19" i="35"/>
  <c r="CF19" i="35"/>
  <c r="CE19" i="35"/>
  <c r="CD19" i="35"/>
  <c r="CC19" i="35"/>
  <c r="CB19" i="35"/>
  <c r="CA19" i="35"/>
  <c r="BZ19" i="35"/>
  <c r="BY19" i="35"/>
  <c r="BX19" i="35"/>
  <c r="BW19" i="35"/>
  <c r="BV19" i="35"/>
  <c r="BU19" i="35"/>
  <c r="BT19" i="35"/>
  <c r="BS19" i="35"/>
  <c r="BR19" i="35"/>
  <c r="BQ19" i="35"/>
  <c r="BP19" i="35"/>
  <c r="BO19" i="35"/>
  <c r="BN19" i="35"/>
  <c r="BM19" i="35"/>
  <c r="BL19" i="35"/>
  <c r="BK19" i="35"/>
  <c r="BJ19" i="35"/>
  <c r="BI19" i="35"/>
  <c r="BH19" i="35"/>
  <c r="BG19" i="35"/>
  <c r="BF19" i="35"/>
  <c r="BE19" i="35"/>
  <c r="BD19" i="35"/>
  <c r="BC19" i="35"/>
  <c r="BB19" i="35"/>
  <c r="BA19" i="35"/>
  <c r="AZ19" i="35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CH19" i="34"/>
  <c r="CG19" i="34"/>
  <c r="CF19" i="34"/>
  <c r="CE19" i="34"/>
  <c r="CD19" i="34"/>
  <c r="CC19" i="34"/>
  <c r="CB19" i="34"/>
  <c r="CA19" i="34"/>
  <c r="BZ19" i="34"/>
  <c r="BY19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L19" i="34"/>
  <c r="BK19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CH19" i="33"/>
  <c r="CG19" i="33"/>
  <c r="CF19" i="33"/>
  <c r="CE19" i="33"/>
  <c r="CD19" i="33"/>
  <c r="CC19" i="33"/>
  <c r="CB19" i="33"/>
  <c r="CA19" i="33"/>
  <c r="BZ19" i="33"/>
  <c r="BY19" i="33"/>
  <c r="BX19" i="33"/>
  <c r="BW19" i="33"/>
  <c r="BV19" i="33"/>
  <c r="BU19" i="33"/>
  <c r="BT19" i="33"/>
  <c r="BS19" i="33"/>
  <c r="BR19" i="33"/>
  <c r="BQ19" i="33"/>
  <c r="BP19" i="33"/>
  <c r="BO19" i="33"/>
  <c r="BN19" i="33"/>
  <c r="BM19" i="33"/>
  <c r="BL19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CH16" i="32"/>
  <c r="CG16" i="32"/>
  <c r="CF16" i="32"/>
  <c r="CE16" i="32"/>
  <c r="CD16" i="32"/>
  <c r="CC16" i="32"/>
  <c r="CB16" i="32"/>
  <c r="CA16" i="32"/>
  <c r="BZ16" i="32"/>
  <c r="BY16" i="32"/>
  <c r="BX16" i="32"/>
  <c r="BW16" i="32"/>
  <c r="BV16" i="32"/>
  <c r="BU16" i="32"/>
  <c r="BT16" i="32"/>
  <c r="BS16" i="32"/>
  <c r="BR16" i="32"/>
  <c r="BQ16" i="32"/>
  <c r="BP16" i="32"/>
  <c r="BO16" i="32"/>
  <c r="BN16" i="32"/>
  <c r="BM16" i="32"/>
  <c r="BL16" i="32"/>
  <c r="BK16" i="32"/>
  <c r="BJ16" i="32"/>
  <c r="BI16" i="32"/>
  <c r="BH16" i="32"/>
  <c r="BG16" i="32"/>
  <c r="BF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CH19" i="31"/>
  <c r="CG19" i="31"/>
  <c r="CF19" i="31"/>
  <c r="CE19" i="31"/>
  <c r="CD19" i="31"/>
  <c r="CC19" i="31"/>
  <c r="CB19" i="31"/>
  <c r="CA19" i="31"/>
  <c r="BZ19" i="31"/>
  <c r="BY19" i="31"/>
  <c r="BX19" i="31"/>
  <c r="BW19" i="31"/>
  <c r="BV19" i="31"/>
  <c r="BU19" i="31"/>
  <c r="BT19" i="31"/>
  <c r="BS19" i="31"/>
  <c r="BR19" i="31"/>
  <c r="BQ19" i="31"/>
  <c r="BP19" i="31"/>
  <c r="BO19" i="31"/>
  <c r="BN19" i="31"/>
  <c r="BM19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AX19" i="30"/>
  <c r="AW19" i="30"/>
  <c r="AV19" i="30"/>
  <c r="AU19" i="30"/>
  <c r="AT19" i="30"/>
  <c r="AS19" i="30"/>
  <c r="AR19" i="30"/>
  <c r="AQ19" i="30"/>
  <c r="AP19" i="30"/>
  <c r="AO19" i="30"/>
  <c r="AN19" i="30"/>
  <c r="AM19" i="30"/>
  <c r="AL19" i="30"/>
  <c r="AK19" i="30"/>
  <c r="AJ19" i="30"/>
  <c r="AI19" i="30"/>
  <c r="AH19" i="30"/>
  <c r="AG19" i="30"/>
  <c r="AF19" i="30"/>
  <c r="AE19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CH19" i="29"/>
  <c r="CG19" i="29"/>
  <c r="CF19" i="29"/>
  <c r="CE19" i="29"/>
  <c r="CD19" i="29"/>
  <c r="CC19" i="29"/>
  <c r="CB19" i="29"/>
  <c r="CA19" i="29"/>
  <c r="BZ19" i="29"/>
  <c r="BY19" i="29"/>
  <c r="BX19" i="29"/>
  <c r="BW19" i="29"/>
  <c r="BV19" i="29"/>
  <c r="BU19" i="29"/>
  <c r="BT19" i="29"/>
  <c r="BS19" i="29"/>
  <c r="BR19" i="29"/>
  <c r="BQ19" i="29"/>
  <c r="BP19" i="29"/>
  <c r="BO19" i="29"/>
  <c r="BN19" i="29"/>
  <c r="BM19" i="29"/>
  <c r="BL19" i="29"/>
  <c r="BK19" i="29"/>
  <c r="BJ19" i="29"/>
  <c r="BI19" i="29"/>
  <c r="BH19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CH19" i="10"/>
  <c r="CG19" i="10"/>
  <c r="CF19" i="10"/>
  <c r="CE19" i="10"/>
  <c r="CD19" i="10"/>
  <c r="CC19" i="10"/>
  <c r="CB19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AX80" i="28"/>
  <c r="AW80" i="28"/>
  <c r="AV80" i="28"/>
  <c r="AU80" i="28"/>
  <c r="AT80" i="28"/>
  <c r="AS80" i="28"/>
  <c r="AR80" i="28"/>
  <c r="AQ80" i="28"/>
  <c r="AP80" i="28"/>
  <c r="AO80" i="28"/>
  <c r="AN80" i="28"/>
  <c r="AM80" i="28"/>
  <c r="AL80" i="28"/>
  <c r="AK80" i="28"/>
  <c r="AJ80" i="28"/>
  <c r="AI80" i="28"/>
  <c r="AH80" i="28"/>
  <c r="AG80" i="28"/>
  <c r="AF80" i="28"/>
  <c r="AE80" i="28"/>
  <c r="AD80" i="28"/>
  <c r="AC80" i="28"/>
  <c r="AB80" i="28"/>
  <c r="AA80" i="28"/>
  <c r="Z80" i="28"/>
  <c r="Y80" i="28"/>
  <c r="X80" i="28"/>
  <c r="W80" i="28"/>
  <c r="V80" i="28"/>
  <c r="U80" i="28"/>
  <c r="T80" i="28"/>
  <c r="S80" i="28"/>
  <c r="R80" i="28"/>
  <c r="Q80" i="28"/>
  <c r="P80" i="28"/>
  <c r="O80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AX79" i="28"/>
  <c r="AW79" i="28"/>
  <c r="AV79" i="28"/>
  <c r="AU79" i="28"/>
  <c r="AT79" i="28"/>
  <c r="AS79" i="28"/>
  <c r="AR79" i="28"/>
  <c r="AQ79" i="28"/>
  <c r="AP79" i="28"/>
  <c r="AO79" i="28"/>
  <c r="AN79" i="28"/>
  <c r="AM79" i="28"/>
  <c r="AL79" i="28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AX78" i="28"/>
  <c r="AW78" i="28"/>
  <c r="AV78" i="28"/>
  <c r="AU78" i="28"/>
  <c r="AT78" i="28"/>
  <c r="AS78" i="28"/>
  <c r="AR78" i="28"/>
  <c r="AQ78" i="28"/>
  <c r="AP78" i="28"/>
  <c r="AO78" i="28"/>
  <c r="AN78" i="28"/>
  <c r="AM78" i="28"/>
  <c r="AL78" i="28"/>
  <c r="AK78" i="28"/>
  <c r="AJ78" i="28"/>
  <c r="AI78" i="28"/>
  <c r="AH78" i="28"/>
  <c r="AG78" i="28"/>
  <c r="AF78" i="28"/>
  <c r="AE78" i="28"/>
  <c r="AD78" i="28"/>
  <c r="AC78" i="28"/>
  <c r="AB78" i="28"/>
  <c r="AA78" i="28"/>
  <c r="Z78" i="28"/>
  <c r="Y78" i="28"/>
  <c r="X78" i="28"/>
  <c r="W78" i="28"/>
  <c r="V78" i="28"/>
  <c r="U78" i="28"/>
  <c r="T78" i="28"/>
  <c r="S78" i="28"/>
  <c r="R78" i="28"/>
  <c r="Q78" i="28"/>
  <c r="P78" i="28"/>
  <c r="O78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AX76" i="28"/>
  <c r="AW76" i="28"/>
  <c r="AV76" i="28"/>
  <c r="AU76" i="28"/>
  <c r="AT76" i="28"/>
  <c r="AS76" i="28"/>
  <c r="AR76" i="28"/>
  <c r="AQ76" i="28"/>
  <c r="AP76" i="28"/>
  <c r="AO76" i="28"/>
  <c r="AN76" i="28"/>
  <c r="AM76" i="28"/>
  <c r="AL76" i="28"/>
  <c r="AK76" i="28"/>
  <c r="AJ76" i="28"/>
  <c r="AI76" i="28"/>
  <c r="AH76" i="28"/>
  <c r="AG76" i="28"/>
  <c r="AF76" i="28"/>
  <c r="AE76" i="28"/>
  <c r="AD76" i="28"/>
  <c r="AC76" i="28"/>
  <c r="AB76" i="28"/>
  <c r="AA76" i="28"/>
  <c r="Z76" i="28"/>
  <c r="Y76" i="28"/>
  <c r="X76" i="28"/>
  <c r="W76" i="28"/>
  <c r="V76" i="28"/>
  <c r="U76" i="28"/>
  <c r="T76" i="28"/>
  <c r="S76" i="28"/>
  <c r="R76" i="28"/>
  <c r="Q76" i="28"/>
  <c r="P76" i="28"/>
  <c r="O76" i="28"/>
  <c r="CH72" i="28"/>
  <c r="CG72" i="28"/>
  <c r="CF72" i="28"/>
  <c r="CE72" i="28"/>
  <c r="CE64" i="28"/>
  <c r="CD72" i="28"/>
  <c r="CC72" i="28"/>
  <c r="CB72" i="28"/>
  <c r="CA72" i="28"/>
  <c r="CA64" i="28"/>
  <c r="BZ72" i="28"/>
  <c r="BY72" i="28"/>
  <c r="BX72" i="28"/>
  <c r="BW72" i="28"/>
  <c r="BW64" i="28"/>
  <c r="BV72" i="28"/>
  <c r="BU72" i="28"/>
  <c r="BT72" i="28"/>
  <c r="BS72" i="28"/>
  <c r="BR72" i="28"/>
  <c r="BQ72" i="28"/>
  <c r="BP72" i="28"/>
  <c r="BO72" i="28"/>
  <c r="BO64" i="28"/>
  <c r="BN72" i="28"/>
  <c r="BM72" i="28"/>
  <c r="BL72" i="28"/>
  <c r="BK72" i="28"/>
  <c r="BK64" i="28"/>
  <c r="BJ72" i="28"/>
  <c r="BI72" i="28"/>
  <c r="BH72" i="28"/>
  <c r="BG72" i="28"/>
  <c r="BG64" i="28"/>
  <c r="BF72" i="28"/>
  <c r="BE72" i="28"/>
  <c r="BD72" i="28"/>
  <c r="BC72" i="28"/>
  <c r="BB72" i="28"/>
  <c r="BA72" i="28"/>
  <c r="AZ72" i="28"/>
  <c r="AY72" i="28"/>
  <c r="AY64" i="28"/>
  <c r="AX72" i="28"/>
  <c r="AW72" i="28"/>
  <c r="AV72" i="28"/>
  <c r="AU72" i="28"/>
  <c r="AU64" i="28"/>
  <c r="AT72" i="28"/>
  <c r="AS72" i="28"/>
  <c r="AR72" i="28"/>
  <c r="AQ72" i="28"/>
  <c r="AQ64" i="28"/>
  <c r="AP72" i="28"/>
  <c r="AO72" i="28"/>
  <c r="AN72" i="28"/>
  <c r="AM72" i="28"/>
  <c r="AL72" i="28"/>
  <c r="AK72" i="28"/>
  <c r="AJ72" i="28"/>
  <c r="AI72" i="28"/>
  <c r="AI64" i="28"/>
  <c r="AH72" i="28"/>
  <c r="AG72" i="28"/>
  <c r="AF72" i="28"/>
  <c r="AE72" i="28"/>
  <c r="AE64" i="28"/>
  <c r="AD72" i="28"/>
  <c r="AC72" i="28"/>
  <c r="AB72" i="28"/>
  <c r="AA72" i="28"/>
  <c r="AA64" i="28"/>
  <c r="Z72" i="28"/>
  <c r="Y72" i="28"/>
  <c r="X72" i="28"/>
  <c r="W72" i="28"/>
  <c r="V72" i="28"/>
  <c r="U72" i="28"/>
  <c r="T72" i="28"/>
  <c r="S72" i="28"/>
  <c r="S64" i="28"/>
  <c r="R72" i="28"/>
  <c r="Q72" i="28"/>
  <c r="P72" i="28"/>
  <c r="O72" i="28"/>
  <c r="O64" i="28"/>
  <c r="CH71" i="28"/>
  <c r="CG71" i="28"/>
  <c r="CF71" i="28"/>
  <c r="CE71" i="28"/>
  <c r="CE63" i="28"/>
  <c r="CD71" i="28"/>
  <c r="CC71" i="28"/>
  <c r="CB71" i="28"/>
  <c r="CA71" i="28"/>
  <c r="CA63" i="28"/>
  <c r="BZ71" i="28"/>
  <c r="BY71" i="28"/>
  <c r="BX71" i="28"/>
  <c r="BW71" i="28"/>
  <c r="BW63" i="28"/>
  <c r="BV71" i="28"/>
  <c r="BU71" i="28"/>
  <c r="BT71" i="28"/>
  <c r="BS71" i="28"/>
  <c r="BS63" i="28"/>
  <c r="BR71" i="28"/>
  <c r="BQ71" i="28"/>
  <c r="BP71" i="28"/>
  <c r="BO71" i="28"/>
  <c r="BO63" i="28"/>
  <c r="BN71" i="28"/>
  <c r="BM71" i="28"/>
  <c r="BL71" i="28"/>
  <c r="BK71" i="28"/>
  <c r="BJ71" i="28"/>
  <c r="BI71" i="28"/>
  <c r="BH71" i="28"/>
  <c r="BG71" i="28"/>
  <c r="BG63" i="28"/>
  <c r="BF71" i="28"/>
  <c r="BE71" i="28"/>
  <c r="BD71" i="28"/>
  <c r="BC71" i="28"/>
  <c r="BC63" i="28"/>
  <c r="BB71" i="28"/>
  <c r="BA71" i="28"/>
  <c r="AZ71" i="28"/>
  <c r="AY71" i="28"/>
  <c r="AY63" i="28"/>
  <c r="AX71" i="28"/>
  <c r="AW71" i="28"/>
  <c r="AV71" i="28"/>
  <c r="AU71" i="28"/>
  <c r="AU63" i="28"/>
  <c r="AT71" i="28"/>
  <c r="AS71" i="28"/>
  <c r="AR71" i="28"/>
  <c r="AQ71" i="28"/>
  <c r="AQ63" i="28"/>
  <c r="AP71" i="28"/>
  <c r="AO71" i="28"/>
  <c r="AN71" i="28"/>
  <c r="AM71" i="28"/>
  <c r="AM63" i="28"/>
  <c r="AL71" i="28"/>
  <c r="AK71" i="28"/>
  <c r="AJ71" i="28"/>
  <c r="AI71" i="28"/>
  <c r="AI63" i="28"/>
  <c r="AH71" i="28"/>
  <c r="AG71" i="28"/>
  <c r="AF71" i="28"/>
  <c r="AE71" i="28"/>
  <c r="AE63" i="28"/>
  <c r="AD71" i="28"/>
  <c r="AC71" i="28"/>
  <c r="AB71" i="28"/>
  <c r="AA71" i="28"/>
  <c r="AA63" i="28"/>
  <c r="Z71" i="28"/>
  <c r="Y71" i="28"/>
  <c r="X71" i="28"/>
  <c r="W71" i="28"/>
  <c r="W63" i="28"/>
  <c r="V71" i="28"/>
  <c r="U71" i="28"/>
  <c r="T71" i="28"/>
  <c r="S71" i="28"/>
  <c r="S63" i="28"/>
  <c r="R71" i="28"/>
  <c r="Q71" i="28"/>
  <c r="P71" i="28"/>
  <c r="O71" i="28"/>
  <c r="O63" i="28"/>
  <c r="CH70" i="28"/>
  <c r="CG70" i="28"/>
  <c r="CF70" i="28"/>
  <c r="CE70" i="28"/>
  <c r="CE62" i="28"/>
  <c r="CD70" i="28"/>
  <c r="CC70" i="28"/>
  <c r="CB70" i="28"/>
  <c r="CA70" i="28"/>
  <c r="CA62" i="28"/>
  <c r="BZ70" i="28"/>
  <c r="BY70" i="28"/>
  <c r="BX70" i="28"/>
  <c r="BW70" i="28"/>
  <c r="BW62" i="28"/>
  <c r="BV70" i="28"/>
  <c r="BU70" i="28"/>
  <c r="BT70" i="28"/>
  <c r="BS70" i="28"/>
  <c r="BS62" i="28"/>
  <c r="BR70" i="28"/>
  <c r="BQ70" i="28"/>
  <c r="BP70" i="28"/>
  <c r="BO70" i="28"/>
  <c r="BO62" i="28"/>
  <c r="BN70" i="28"/>
  <c r="BM70" i="28"/>
  <c r="BL70" i="28"/>
  <c r="BK70" i="28"/>
  <c r="BK62" i="28"/>
  <c r="BJ70" i="28"/>
  <c r="BI70" i="28"/>
  <c r="BH70" i="28"/>
  <c r="BG70" i="28"/>
  <c r="BG62" i="28"/>
  <c r="BF70" i="28"/>
  <c r="BE70" i="28"/>
  <c r="BD70" i="28"/>
  <c r="BC70" i="28"/>
  <c r="BC62" i="28"/>
  <c r="BB70" i="28"/>
  <c r="BA70" i="28"/>
  <c r="AZ70" i="28"/>
  <c r="AY70" i="28"/>
  <c r="AY62" i="28"/>
  <c r="AX70" i="28"/>
  <c r="AW70" i="28"/>
  <c r="AV70" i="28"/>
  <c r="AU70" i="28"/>
  <c r="AU62" i="28"/>
  <c r="AT70" i="28"/>
  <c r="AS70" i="28"/>
  <c r="AR70" i="28"/>
  <c r="AQ70" i="28"/>
  <c r="AQ62" i="28"/>
  <c r="AP70" i="28"/>
  <c r="AO70" i="28"/>
  <c r="AN70" i="28"/>
  <c r="AM70" i="28"/>
  <c r="AM62" i="28"/>
  <c r="AL70" i="28"/>
  <c r="AK70" i="28"/>
  <c r="AJ70" i="28"/>
  <c r="AI70" i="28"/>
  <c r="AI62" i="28"/>
  <c r="AH70" i="28"/>
  <c r="AG70" i="28"/>
  <c r="AF70" i="28"/>
  <c r="AE70" i="28"/>
  <c r="AE62" i="28"/>
  <c r="AD70" i="28"/>
  <c r="AC70" i="28"/>
  <c r="AB70" i="28"/>
  <c r="AA70" i="28"/>
  <c r="AA62" i="28"/>
  <c r="Z70" i="28"/>
  <c r="Y70" i="28"/>
  <c r="X70" i="28"/>
  <c r="W70" i="28"/>
  <c r="W62" i="28"/>
  <c r="V70" i="28"/>
  <c r="U70" i="28"/>
  <c r="T70" i="28"/>
  <c r="S70" i="28"/>
  <c r="S62" i="28"/>
  <c r="R70" i="28"/>
  <c r="Q70" i="28"/>
  <c r="P70" i="28"/>
  <c r="O70" i="28"/>
  <c r="O62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AX69" i="28"/>
  <c r="AW69" i="28"/>
  <c r="AV69" i="28"/>
  <c r="AU69" i="28"/>
  <c r="AT69" i="28"/>
  <c r="AS69" i="28"/>
  <c r="AR69" i="28"/>
  <c r="AQ69" i="28"/>
  <c r="AP69" i="28"/>
  <c r="AO69" i="28"/>
  <c r="AN69" i="28"/>
  <c r="AM69" i="28"/>
  <c r="AL69" i="28"/>
  <c r="AK69" i="28"/>
  <c r="AJ69" i="28"/>
  <c r="AI69" i="28"/>
  <c r="AH69" i="28"/>
  <c r="AG69" i="28"/>
  <c r="AF69" i="28"/>
  <c r="AE69" i="28"/>
  <c r="AD69" i="28"/>
  <c r="AC69" i="28"/>
  <c r="AB69" i="28"/>
  <c r="AA69" i="28"/>
  <c r="Z69" i="28"/>
  <c r="Y69" i="28"/>
  <c r="X69" i="28"/>
  <c r="W69" i="28"/>
  <c r="V69" i="28"/>
  <c r="U69" i="28"/>
  <c r="T69" i="28"/>
  <c r="S69" i="28"/>
  <c r="R69" i="28"/>
  <c r="Q69" i="28"/>
  <c r="P69" i="28"/>
  <c r="O69" i="28"/>
  <c r="CG64" i="28"/>
  <c r="CF64" i="28"/>
  <c r="CC64" i="28"/>
  <c r="CB64" i="28"/>
  <c r="BY64" i="28"/>
  <c r="BX64" i="28"/>
  <c r="BU64" i="28"/>
  <c r="BT64" i="28"/>
  <c r="BQ64" i="28"/>
  <c r="BP64" i="28"/>
  <c r="BM64" i="28"/>
  <c r="BL64" i="28"/>
  <c r="BI64" i="28"/>
  <c r="BH64" i="28"/>
  <c r="BE64" i="28"/>
  <c r="BD64" i="28"/>
  <c r="BA64" i="28"/>
  <c r="AZ64" i="28"/>
  <c r="AW64" i="28"/>
  <c r="AV64" i="28"/>
  <c r="AS64" i="28"/>
  <c r="AR64" i="28"/>
  <c r="AO64" i="28"/>
  <c r="AN64" i="28"/>
  <c r="AK64" i="28"/>
  <c r="AJ64" i="28"/>
  <c r="AG64" i="28"/>
  <c r="AF64" i="28"/>
  <c r="AC64" i="28"/>
  <c r="AB64" i="28"/>
  <c r="Y64" i="28"/>
  <c r="X64" i="28"/>
  <c r="W64" i="28"/>
  <c r="U64" i="28"/>
  <c r="T64" i="28"/>
  <c r="Q64" i="28"/>
  <c r="P64" i="28"/>
  <c r="CH63" i="28"/>
  <c r="CD63" i="28"/>
  <c r="BZ63" i="28"/>
  <c r="BV63" i="28"/>
  <c r="BT63" i="28"/>
  <c r="BR63" i="28"/>
  <c r="BN63" i="28"/>
  <c r="BJ63" i="28"/>
  <c r="BF63" i="28"/>
  <c r="BB63" i="28"/>
  <c r="AX63" i="28"/>
  <c r="AT63" i="28"/>
  <c r="AP63" i="28"/>
  <c r="AN63" i="28"/>
  <c r="AL63" i="28"/>
  <c r="AH63" i="28"/>
  <c r="AD63" i="28"/>
  <c r="Z63" i="28"/>
  <c r="V63" i="28"/>
  <c r="R63" i="28"/>
  <c r="CH62" i="28"/>
  <c r="CG62" i="28"/>
  <c r="CD62" i="28"/>
  <c r="CC62" i="28"/>
  <c r="BZ62" i="28"/>
  <c r="BY62" i="28"/>
  <c r="BV62" i="28"/>
  <c r="BU62" i="28"/>
  <c r="BR62" i="28"/>
  <c r="BQ62" i="28"/>
  <c r="BN62" i="28"/>
  <c r="BM62" i="28"/>
  <c r="BJ62" i="28"/>
  <c r="BI62" i="28"/>
  <c r="BF62" i="28"/>
  <c r="BE62" i="28"/>
  <c r="BB62" i="28"/>
  <c r="BA62" i="28"/>
  <c r="AX62" i="28"/>
  <c r="AW62" i="28"/>
  <c r="AT62" i="28"/>
  <c r="AS62" i="28"/>
  <c r="AP62" i="28"/>
  <c r="AO62" i="28"/>
  <c r="AL62" i="28"/>
  <c r="AK62" i="28"/>
  <c r="AH62" i="28"/>
  <c r="AG62" i="28"/>
  <c r="AD62" i="28"/>
  <c r="AC62" i="28"/>
  <c r="Z62" i="28"/>
  <c r="Y62" i="28"/>
  <c r="V62" i="28"/>
  <c r="U62" i="28"/>
  <c r="R62" i="28"/>
  <c r="Q62" i="28"/>
  <c r="DA53" i="28"/>
  <c r="DA54" i="28" s="1"/>
  <c r="CZ53" i="28"/>
  <c r="CZ54" i="28" s="1"/>
  <c r="CY53" i="28"/>
  <c r="CX53" i="28"/>
  <c r="CW53" i="28"/>
  <c r="CV53" i="28"/>
  <c r="DA52" i="28"/>
  <c r="CZ52" i="28"/>
  <c r="CY52" i="28"/>
  <c r="CY54" i="28" s="1"/>
  <c r="CX52" i="28"/>
  <c r="CX54" i="28" s="1"/>
  <c r="CW52" i="28"/>
  <c r="CV52" i="28"/>
  <c r="DA51" i="28"/>
  <c r="CZ51" i="28"/>
  <c r="CY51" i="28"/>
  <c r="CX51" i="28"/>
  <c r="CW51" i="28"/>
  <c r="CW54" i="28" s="1"/>
  <c r="CV51" i="28"/>
  <c r="DD51" i="28" s="1"/>
  <c r="DA50" i="28"/>
  <c r="CZ50" i="28"/>
  <c r="CY50" i="28"/>
  <c r="CX50" i="28"/>
  <c r="CW50" i="28"/>
  <c r="CV50" i="28"/>
  <c r="CT50" i="28"/>
  <c r="CS50" i="28"/>
  <c r="L48" i="28" s="1"/>
  <c r="K47" i="28"/>
  <c r="CQ50" i="28"/>
  <c r="J47" i="28" s="1"/>
  <c r="CP50" i="28"/>
  <c r="I48" i="28" s="1"/>
  <c r="CO50" i="28"/>
  <c r="H48" i="28" s="1"/>
  <c r="CN50" i="28"/>
  <c r="G47" i="28" s="1"/>
  <c r="CM50" i="28"/>
  <c r="F47" i="28" s="1"/>
  <c r="CK50" i="28"/>
  <c r="D48" i="28" s="1"/>
  <c r="CJ50" i="28"/>
  <c r="C48" i="28" s="1"/>
  <c r="C50" i="28" s="1"/>
  <c r="DA46" i="28"/>
  <c r="CZ46" i="28"/>
  <c r="CY46" i="28"/>
  <c r="CX46" i="28"/>
  <c r="CW46" i="28"/>
  <c r="CV46" i="28"/>
  <c r="CT46" i="28"/>
  <c r="M43" i="28" s="1"/>
  <c r="CS46" i="28"/>
  <c r="K44" i="28"/>
  <c r="CQ46" i="28"/>
  <c r="CP46" i="28"/>
  <c r="I43" i="28" s="1"/>
  <c r="CO46" i="28"/>
  <c r="H44" i="28" s="1"/>
  <c r="CN46" i="28"/>
  <c r="G44" i="28" s="1"/>
  <c r="CM46" i="28"/>
  <c r="F43" i="28" s="1"/>
  <c r="CK46" i="28"/>
  <c r="D44" i="28" s="1"/>
  <c r="D46" i="28" s="1"/>
  <c r="CJ46" i="28"/>
  <c r="C43" i="28" s="1"/>
  <c r="C46" i="28" s="1"/>
  <c r="DA42" i="28"/>
  <c r="CZ42" i="28"/>
  <c r="CY42" i="28"/>
  <c r="CX42" i="28"/>
  <c r="CW42" i="28"/>
  <c r="CV42" i="28"/>
  <c r="CT42" i="28"/>
  <c r="M39" i="28" s="1"/>
  <c r="CS42" i="28"/>
  <c r="CQ42" i="28"/>
  <c r="J40" i="28" s="1"/>
  <c r="CP42" i="28"/>
  <c r="I39" i="28" s="1"/>
  <c r="CO42" i="28"/>
  <c r="H39" i="28" s="1"/>
  <c r="CN42" i="28"/>
  <c r="G40" i="28"/>
  <c r="CM42" i="28"/>
  <c r="F40" i="28"/>
  <c r="CK42" i="28"/>
  <c r="D40" i="28" s="1"/>
  <c r="D42" i="28" s="1"/>
  <c r="D39" i="28"/>
  <c r="CJ42" i="28"/>
  <c r="C40" i="28" s="1"/>
  <c r="C42" i="28" s="1"/>
  <c r="DA38" i="28"/>
  <c r="CZ38" i="28"/>
  <c r="CY38" i="28"/>
  <c r="CX38" i="28"/>
  <c r="CW38" i="28"/>
  <c r="CV38" i="28"/>
  <c r="CT38" i="28"/>
  <c r="M36" i="28" s="1"/>
  <c r="M38" i="28" s="1"/>
  <c r="CS38" i="28"/>
  <c r="CQ38" i="28"/>
  <c r="J36" i="28" s="1"/>
  <c r="CP38" i="28"/>
  <c r="I36" i="28" s="1"/>
  <c r="CO38" i="28"/>
  <c r="H36" i="28"/>
  <c r="H38" i="28" s="1"/>
  <c r="CN38" i="28"/>
  <c r="G35" i="28" s="1"/>
  <c r="CM38" i="28"/>
  <c r="F35" i="28" s="1"/>
  <c r="E36" i="28"/>
  <c r="CK38" i="28"/>
  <c r="D36" i="28"/>
  <c r="CJ38" i="28"/>
  <c r="C36" i="28"/>
  <c r="CU50" i="28"/>
  <c r="N48" i="28" s="1"/>
  <c r="CU46" i="28"/>
  <c r="N44" i="28" s="1"/>
  <c r="CU42" i="28"/>
  <c r="N39" i="28" s="1"/>
  <c r="CU38" i="28"/>
  <c r="P63" i="28"/>
  <c r="X63" i="28"/>
  <c r="AF63" i="28"/>
  <c r="AV63" i="28"/>
  <c r="BD63" i="28"/>
  <c r="BL63" i="28"/>
  <c r="CB63" i="28"/>
  <c r="L44" i="28"/>
  <c r="J43" i="28"/>
  <c r="L39" i="28"/>
  <c r="L36" i="28"/>
  <c r="E44" i="28"/>
  <c r="H35" i="28"/>
  <c r="C44" i="28"/>
  <c r="L35" i="28"/>
  <c r="L38" i="28" s="1"/>
  <c r="I44" i="28"/>
  <c r="C47" i="28"/>
  <c r="H40" i="28"/>
  <c r="K43" i="28"/>
  <c r="M44" i="28"/>
  <c r="J48" i="28"/>
  <c r="D35" i="28"/>
  <c r="L40" i="28"/>
  <c r="L43" i="28"/>
  <c r="H47" i="28"/>
  <c r="D43" i="28"/>
  <c r="AM64" i="28"/>
  <c r="BC64" i="28"/>
  <c r="BS64" i="28"/>
  <c r="BK63" i="28"/>
  <c r="T63" i="28"/>
  <c r="AB63" i="28"/>
  <c r="AJ63" i="28"/>
  <c r="AR63" i="28"/>
  <c r="AZ63" i="28"/>
  <c r="BH63" i="28"/>
  <c r="BP63" i="28"/>
  <c r="BX63" i="28"/>
  <c r="CF63" i="28"/>
  <c r="P62" i="28"/>
  <c r="T62" i="28"/>
  <c r="X62" i="28"/>
  <c r="AB62" i="28"/>
  <c r="AF62" i="28"/>
  <c r="AJ62" i="28"/>
  <c r="AN62" i="28"/>
  <c r="AR62" i="28"/>
  <c r="AV62" i="28"/>
  <c r="AZ62" i="28"/>
  <c r="BD62" i="28"/>
  <c r="BH62" i="28"/>
  <c r="BL62" i="28"/>
  <c r="BP62" i="28"/>
  <c r="BT62" i="28"/>
  <c r="BX62" i="28"/>
  <c r="CB62" i="28"/>
  <c r="CF62" i="28"/>
  <c r="Q63" i="28"/>
  <c r="U63" i="28"/>
  <c r="Y63" i="28"/>
  <c r="AC63" i="28"/>
  <c r="AG63" i="28"/>
  <c r="AK63" i="28"/>
  <c r="AO63" i="28"/>
  <c r="AS63" i="28"/>
  <c r="AW63" i="28"/>
  <c r="BA63" i="28"/>
  <c r="BE63" i="28"/>
  <c r="BI63" i="28"/>
  <c r="BM63" i="28"/>
  <c r="BQ63" i="28"/>
  <c r="BU63" i="28"/>
  <c r="BY63" i="28"/>
  <c r="CC63" i="28"/>
  <c r="CG63" i="28"/>
  <c r="R64" i="28"/>
  <c r="V64" i="28"/>
  <c r="Z64" i="28"/>
  <c r="AD64" i="28"/>
  <c r="AH64" i="28"/>
  <c r="AL64" i="28"/>
  <c r="AP64" i="28"/>
  <c r="AT64" i="28"/>
  <c r="AX64" i="28"/>
  <c r="BB64" i="28"/>
  <c r="BF64" i="28"/>
  <c r="BJ64" i="28"/>
  <c r="BN64" i="28"/>
  <c r="BR64" i="28"/>
  <c r="BV64" i="28"/>
  <c r="BZ64" i="28"/>
  <c r="CD64" i="28"/>
  <c r="CH64" i="28"/>
  <c r="I47" i="28"/>
  <c r="K48" i="28"/>
  <c r="K50" i="28" s="1"/>
  <c r="F44" i="28"/>
  <c r="J44" i="28"/>
  <c r="CL54" i="28"/>
  <c r="C39" i="28"/>
  <c r="G39" i="28"/>
  <c r="K39" i="28"/>
  <c r="K42" i="28" s="1"/>
  <c r="E40" i="28"/>
  <c r="M40" i="28"/>
  <c r="F39" i="28"/>
  <c r="E35" i="28"/>
  <c r="I35" i="28"/>
  <c r="M35" i="28"/>
  <c r="F36" i="28"/>
  <c r="CR54" i="28"/>
  <c r="K52" i="28" s="1"/>
  <c r="C35" i="28"/>
  <c r="J35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I26" i="28"/>
  <c r="AH26" i="28"/>
  <c r="AG26" i="28"/>
  <c r="AF26" i="28"/>
  <c r="AF22" i="28"/>
  <c r="AF23" i="28"/>
  <c r="AF24" i="28"/>
  <c r="AF25" i="28"/>
  <c r="AE26" i="28"/>
  <c r="AD26" i="28"/>
  <c r="AC26" i="28"/>
  <c r="AB26" i="28"/>
  <c r="AA26" i="28"/>
  <c r="Z26" i="28"/>
  <c r="Y26" i="28"/>
  <c r="X26" i="28"/>
  <c r="W26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S22" i="28"/>
  <c r="BS23" i="28"/>
  <c r="BS24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C22" i="28"/>
  <c r="BC23" i="28"/>
  <c r="BC24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M22" i="28"/>
  <c r="AM23" i="28"/>
  <c r="AM24" i="28"/>
  <c r="AL25" i="28"/>
  <c r="AK25" i="28"/>
  <c r="AJ25" i="28"/>
  <c r="AI25" i="28"/>
  <c r="AH25" i="28"/>
  <c r="AG25" i="28"/>
  <c r="AE25" i="28"/>
  <c r="AD25" i="28"/>
  <c r="AC25" i="28"/>
  <c r="AB25" i="28"/>
  <c r="AA25" i="28"/>
  <c r="Z25" i="28"/>
  <c r="Y25" i="28"/>
  <c r="X25" i="28"/>
  <c r="W25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B24" i="28"/>
  <c r="BA24" i="28"/>
  <c r="AZ24" i="28"/>
  <c r="AY24" i="28"/>
  <c r="AX24" i="28"/>
  <c r="AW24" i="28"/>
  <c r="AV24" i="28"/>
  <c r="AU24" i="28"/>
  <c r="AT24" i="28"/>
  <c r="AT22" i="28"/>
  <c r="AT23" i="28"/>
  <c r="AS24" i="28"/>
  <c r="AR24" i="28"/>
  <c r="AQ24" i="28"/>
  <c r="AP24" i="28"/>
  <c r="AO24" i="28"/>
  <c r="AN24" i="28"/>
  <c r="AL24" i="28"/>
  <c r="AK24" i="28"/>
  <c r="AJ24" i="28"/>
  <c r="AI24" i="28"/>
  <c r="AH24" i="28"/>
  <c r="AG24" i="28"/>
  <c r="AE24" i="28"/>
  <c r="AD24" i="28"/>
  <c r="AC24" i="28"/>
  <c r="AB24" i="28"/>
  <c r="AA24" i="28"/>
  <c r="Z24" i="28"/>
  <c r="Y24" i="28"/>
  <c r="X24" i="28"/>
  <c r="W24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B23" i="28"/>
  <c r="BA23" i="28"/>
  <c r="BA22" i="28"/>
  <c r="AZ23" i="28"/>
  <c r="AY23" i="28"/>
  <c r="AX23" i="28"/>
  <c r="AW23" i="28"/>
  <c r="AV23" i="28"/>
  <c r="AU23" i="28"/>
  <c r="AS23" i="28"/>
  <c r="AS22" i="28"/>
  <c r="AR23" i="28"/>
  <c r="AQ23" i="28"/>
  <c r="AP23" i="28"/>
  <c r="AO23" i="28"/>
  <c r="AN23" i="28"/>
  <c r="AL23" i="28"/>
  <c r="AK23" i="28"/>
  <c r="AJ23" i="28"/>
  <c r="AI23" i="28"/>
  <c r="AH23" i="28"/>
  <c r="AG23" i="28"/>
  <c r="AE23" i="28"/>
  <c r="AD23" i="28"/>
  <c r="AC23" i="28"/>
  <c r="AB23" i="28"/>
  <c r="AA23" i="28"/>
  <c r="Z23" i="28"/>
  <c r="Y23" i="28"/>
  <c r="X23" i="28"/>
  <c r="W23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B22" i="28"/>
  <c r="AZ22" i="28"/>
  <c r="AY22" i="28"/>
  <c r="AX22" i="28"/>
  <c r="AW22" i="28"/>
  <c r="AV22" i="28"/>
  <c r="AU22" i="28"/>
  <c r="AR22" i="28"/>
  <c r="AQ22" i="28"/>
  <c r="AP22" i="28"/>
  <c r="AO22" i="28"/>
  <c r="AN22" i="28"/>
  <c r="AL22" i="28"/>
  <c r="AK22" i="28"/>
  <c r="AJ22" i="28"/>
  <c r="AI22" i="28"/>
  <c r="AH22" i="28"/>
  <c r="AG22" i="28"/>
  <c r="AE22" i="28"/>
  <c r="AD22" i="28"/>
  <c r="AC22" i="28"/>
  <c r="AB22" i="28"/>
  <c r="AA22" i="28"/>
  <c r="Z22" i="28"/>
  <c r="Y22" i="28"/>
  <c r="X22" i="28"/>
  <c r="W22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G15" i="28"/>
  <c r="BG16" i="28"/>
  <c r="BG17" i="28"/>
  <c r="BF18" i="28"/>
  <c r="BE18" i="28"/>
  <c r="BD18" i="28"/>
  <c r="BC18" i="28"/>
  <c r="BB18" i="28"/>
  <c r="BA18" i="28"/>
  <c r="AZ18" i="28"/>
  <c r="AY18" i="28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F17" i="28"/>
  <c r="BE17" i="28"/>
  <c r="BD17" i="28"/>
  <c r="BC17" i="28"/>
  <c r="BB17" i="28"/>
  <c r="BA17" i="28"/>
  <c r="AZ17" i="28"/>
  <c r="AY17" i="28"/>
  <c r="AX17" i="28"/>
  <c r="AW17" i="28"/>
  <c r="AV17" i="28"/>
  <c r="AU17" i="28"/>
  <c r="AT17" i="28"/>
  <c r="AS17" i="28"/>
  <c r="AR17" i="28"/>
  <c r="AQ17" i="28"/>
  <c r="AP17" i="28"/>
  <c r="AO17" i="28"/>
  <c r="AN17" i="28"/>
  <c r="AM17" i="28"/>
  <c r="AL17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F15" i="28"/>
  <c r="BE15" i="28"/>
  <c r="BD15" i="28"/>
  <c r="BC15" i="28"/>
  <c r="BB15" i="28"/>
  <c r="BA15" i="28"/>
  <c r="AZ15" i="28"/>
  <c r="AY15" i="28"/>
  <c r="AX15" i="28"/>
  <c r="AW15" i="28"/>
  <c r="AV15" i="28"/>
  <c r="AU15" i="28"/>
  <c r="AT15" i="28"/>
  <c r="AS15" i="28"/>
  <c r="AR15" i="28"/>
  <c r="AQ15" i="28"/>
  <c r="AP15" i="28"/>
  <c r="AO15" i="28"/>
  <c r="AN15" i="28"/>
  <c r="AM15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Y15" i="28"/>
  <c r="X15" i="28"/>
  <c r="W15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X10" i="28"/>
  <c r="AW10" i="28"/>
  <c r="AV10" i="28"/>
  <c r="AU10" i="28"/>
  <c r="AT10" i="28"/>
  <c r="AS10" i="28"/>
  <c r="AR10" i="28"/>
  <c r="AQ10" i="28"/>
  <c r="AP10" i="28"/>
  <c r="AO10" i="28"/>
  <c r="AN10" i="28"/>
  <c r="AM10" i="28"/>
  <c r="AL10" i="28"/>
  <c r="AK10" i="28"/>
  <c r="AJ10" i="28"/>
  <c r="AI10" i="28"/>
  <c r="AH10" i="28"/>
  <c r="AG10" i="28"/>
  <c r="AF10" i="28"/>
  <c r="AE10" i="28"/>
  <c r="AD10" i="28"/>
  <c r="AC10" i="28"/>
  <c r="AB10" i="28"/>
  <c r="AA10" i="28"/>
  <c r="Z10" i="28"/>
  <c r="Y10" i="28"/>
  <c r="X10" i="28"/>
  <c r="W10" i="28"/>
  <c r="CH9" i="28"/>
  <c r="CG9" i="28"/>
  <c r="CF9" i="28"/>
  <c r="CE9" i="28"/>
  <c r="CD9" i="28"/>
  <c r="CC9" i="28"/>
  <c r="CB9" i="28"/>
  <c r="CA9" i="28"/>
  <c r="BZ9" i="28"/>
  <c r="BY9" i="28"/>
  <c r="BX9" i="28"/>
  <c r="BW9" i="28"/>
  <c r="BV9" i="28"/>
  <c r="BU9" i="28"/>
  <c r="BT9" i="28"/>
  <c r="BS9" i="28"/>
  <c r="BR9" i="28"/>
  <c r="BQ9" i="28"/>
  <c r="BP9" i="28"/>
  <c r="BO9" i="28"/>
  <c r="BN9" i="28"/>
  <c r="BM9" i="28"/>
  <c r="BL9" i="28"/>
  <c r="BK9" i="28"/>
  <c r="BJ9" i="28"/>
  <c r="BI9" i="28"/>
  <c r="BH9" i="28"/>
  <c r="BG9" i="28"/>
  <c r="BF9" i="28"/>
  <c r="BE9" i="28"/>
  <c r="BD9" i="28"/>
  <c r="BC9" i="28"/>
  <c r="BB9" i="28"/>
  <c r="BA9" i="28"/>
  <c r="AZ9" i="28"/>
  <c r="AY9" i="28"/>
  <c r="AX9" i="28"/>
  <c r="AW9" i="28"/>
  <c r="AV9" i="28"/>
  <c r="AU9" i="28"/>
  <c r="AT9" i="28"/>
  <c r="AS9" i="28"/>
  <c r="AR9" i="28"/>
  <c r="AQ9" i="28"/>
  <c r="AP9" i="28"/>
  <c r="AO9" i="28"/>
  <c r="AN9" i="28"/>
  <c r="AM9" i="28"/>
  <c r="AL9" i="28"/>
  <c r="AK9" i="28"/>
  <c r="AJ9" i="28"/>
  <c r="AI9" i="28"/>
  <c r="AH9" i="28"/>
  <c r="AG9" i="28"/>
  <c r="AF9" i="28"/>
  <c r="AE9" i="28"/>
  <c r="AD9" i="28"/>
  <c r="AC9" i="28"/>
  <c r="AB9" i="28"/>
  <c r="AA9" i="28"/>
  <c r="Z9" i="28"/>
  <c r="Y9" i="28"/>
  <c r="X9" i="28"/>
  <c r="W9" i="28"/>
  <c r="CH8" i="28"/>
  <c r="CG8" i="28"/>
  <c r="CF8" i="28"/>
  <c r="CE8" i="28"/>
  <c r="CD8" i="28"/>
  <c r="CC8" i="28"/>
  <c r="CB8" i="28"/>
  <c r="CA8" i="28"/>
  <c r="BZ8" i="28"/>
  <c r="BY8" i="28"/>
  <c r="BX8" i="28"/>
  <c r="BW8" i="28"/>
  <c r="BV8" i="28"/>
  <c r="BU8" i="28"/>
  <c r="BT8" i="28"/>
  <c r="BS8" i="28"/>
  <c r="BR8" i="28"/>
  <c r="BQ8" i="28"/>
  <c r="BP8" i="28"/>
  <c r="BO8" i="28"/>
  <c r="BN8" i="28"/>
  <c r="BM8" i="28"/>
  <c r="BL8" i="28"/>
  <c r="BK8" i="28"/>
  <c r="BJ8" i="28"/>
  <c r="BI8" i="28"/>
  <c r="BH8" i="28"/>
  <c r="BG8" i="28"/>
  <c r="BF8" i="28"/>
  <c r="BE8" i="28"/>
  <c r="BD8" i="28"/>
  <c r="BC8" i="28"/>
  <c r="BB8" i="28"/>
  <c r="BA8" i="28"/>
  <c r="AZ8" i="28"/>
  <c r="AY8" i="28"/>
  <c r="AX8" i="28"/>
  <c r="AW8" i="28"/>
  <c r="AV8" i="28"/>
  <c r="AU8" i="28"/>
  <c r="AT8" i="28"/>
  <c r="AS8" i="28"/>
  <c r="AR8" i="28"/>
  <c r="AQ8" i="28"/>
  <c r="AP8" i="28"/>
  <c r="AO8" i="28"/>
  <c r="AN8" i="28"/>
  <c r="AM8" i="28"/>
  <c r="AL8" i="28"/>
  <c r="AK8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X8" i="28"/>
  <c r="W8" i="28"/>
  <c r="CH7" i="28"/>
  <c r="CG7" i="28"/>
  <c r="CF7" i="28"/>
  <c r="CE7" i="28"/>
  <c r="CD7" i="28"/>
  <c r="CC7" i="28"/>
  <c r="CB7" i="28"/>
  <c r="CA7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CH6" i="28"/>
  <c r="CG6" i="28"/>
  <c r="CF6" i="28"/>
  <c r="CE6" i="28"/>
  <c r="CD6" i="28"/>
  <c r="CC6" i="28"/>
  <c r="CB6" i="28"/>
  <c r="CA6" i="28"/>
  <c r="BZ6" i="28"/>
  <c r="BY6" i="28"/>
  <c r="BX6" i="28"/>
  <c r="BW6" i="28"/>
  <c r="BV6" i="28"/>
  <c r="BU6" i="28"/>
  <c r="BT6" i="28"/>
  <c r="BS6" i="28"/>
  <c r="BR6" i="28"/>
  <c r="BQ6" i="28"/>
  <c r="BP6" i="28"/>
  <c r="BO6" i="28"/>
  <c r="BN6" i="28"/>
  <c r="BM6" i="28"/>
  <c r="BL6" i="28"/>
  <c r="BK6" i="28"/>
  <c r="BJ6" i="28"/>
  <c r="BI6" i="28"/>
  <c r="BH6" i="28"/>
  <c r="BG6" i="28"/>
  <c r="BF6" i="28"/>
  <c r="BE6" i="28"/>
  <c r="BD6" i="28"/>
  <c r="BC6" i="28"/>
  <c r="BB6" i="28"/>
  <c r="BA6" i="28"/>
  <c r="AZ6" i="28"/>
  <c r="AY6" i="28"/>
  <c r="AX6" i="28"/>
  <c r="AW6" i="28"/>
  <c r="AV6" i="28"/>
  <c r="AU6" i="28"/>
  <c r="AT6" i="28"/>
  <c r="AS6" i="28"/>
  <c r="AR6" i="28"/>
  <c r="AQ6" i="28"/>
  <c r="AP6" i="28"/>
  <c r="AO6" i="28"/>
  <c r="AN6" i="28"/>
  <c r="AM6" i="28"/>
  <c r="AL6" i="28"/>
  <c r="AK6" i="28"/>
  <c r="AJ6" i="28"/>
  <c r="AI6" i="28"/>
  <c r="AH6" i="28"/>
  <c r="AG6" i="28"/>
  <c r="AF6" i="28"/>
  <c r="AE6" i="28"/>
  <c r="AD6" i="28"/>
  <c r="AC6" i="28"/>
  <c r="AB6" i="28"/>
  <c r="AA6" i="28"/>
  <c r="Z6" i="28"/>
  <c r="Y6" i="28"/>
  <c r="X6" i="28"/>
  <c r="W6" i="28"/>
  <c r="E52" i="28"/>
  <c r="U5" i="47"/>
  <c r="E38" i="28"/>
  <c r="D38" i="28"/>
  <c r="K46" i="28"/>
  <c r="E51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BL13" i="28"/>
  <c r="BM13" i="28"/>
  <c r="BN13" i="28"/>
  <c r="BO13" i="28"/>
  <c r="BP13" i="28"/>
  <c r="BQ13" i="28"/>
  <c r="BR13" i="28"/>
  <c r="BS13" i="28"/>
  <c r="BT13" i="28"/>
  <c r="BU13" i="28"/>
  <c r="BV13" i="28"/>
  <c r="BW13" i="28"/>
  <c r="BX13" i="28"/>
  <c r="BY13" i="28"/>
  <c r="BZ13" i="28"/>
  <c r="CA13" i="28"/>
  <c r="CB13" i="28"/>
  <c r="CC13" i="28"/>
  <c r="CD13" i="28"/>
  <c r="CE13" i="28"/>
  <c r="CF13" i="28"/>
  <c r="CG13" i="28"/>
  <c r="CH13" i="28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38" i="28"/>
  <c r="L113" i="39"/>
  <c r="F113" i="39"/>
  <c r="H85" i="39"/>
  <c r="L71" i="39"/>
  <c r="F71" i="39"/>
  <c r="K43" i="39"/>
  <c r="H29" i="39"/>
  <c r="J71" i="43"/>
  <c r="H71" i="43"/>
  <c r="F71" i="43"/>
  <c r="E71" i="43"/>
  <c r="M70" i="43"/>
  <c r="K70" i="43"/>
  <c r="I70" i="43"/>
  <c r="E70" i="43"/>
  <c r="L69" i="43"/>
  <c r="H69" i="43"/>
  <c r="F69" i="43"/>
  <c r="D69" i="43"/>
  <c r="K68" i="43"/>
  <c r="I68" i="43"/>
  <c r="G68" i="43"/>
  <c r="L67" i="43"/>
  <c r="J67" i="43"/>
  <c r="F67" i="43"/>
  <c r="D67" i="43"/>
  <c r="M66" i="43"/>
  <c r="I66" i="43"/>
  <c r="G66" i="43"/>
  <c r="E66" i="43"/>
  <c r="L65" i="43"/>
  <c r="J65" i="43"/>
  <c r="H65" i="43"/>
  <c r="G65" i="43"/>
  <c r="D65" i="43"/>
  <c r="M64" i="43"/>
  <c r="K64" i="43"/>
  <c r="G64" i="43"/>
  <c r="E64" i="43"/>
  <c r="J63" i="43"/>
  <c r="H63" i="43"/>
  <c r="F63" i="43"/>
  <c r="E63" i="43"/>
  <c r="M62" i="43"/>
  <c r="K62" i="43"/>
  <c r="I62" i="43"/>
  <c r="E62" i="43"/>
  <c r="L61" i="43"/>
  <c r="J61" i="43"/>
  <c r="H61" i="43"/>
  <c r="G61" i="43"/>
  <c r="F61" i="43"/>
  <c r="D61" i="43"/>
  <c r="M60" i="43"/>
  <c r="K60" i="43"/>
  <c r="I60" i="43"/>
  <c r="G60" i="43"/>
  <c r="E60" i="43"/>
  <c r="M53" i="43"/>
  <c r="K53" i="43"/>
  <c r="I53" i="43"/>
  <c r="G53" i="43"/>
  <c r="E53" i="43"/>
  <c r="L52" i="43"/>
  <c r="J52" i="43"/>
  <c r="H52" i="43"/>
  <c r="F52" i="43"/>
  <c r="D52" i="43"/>
  <c r="M51" i="43"/>
  <c r="K51" i="43"/>
  <c r="I51" i="43"/>
  <c r="G51" i="43"/>
  <c r="E51" i="43"/>
  <c r="L50" i="43"/>
  <c r="J50" i="43"/>
  <c r="H50" i="43"/>
  <c r="G50" i="43"/>
  <c r="F50" i="43"/>
  <c r="D50" i="43"/>
  <c r="M49" i="43"/>
  <c r="K49" i="43"/>
  <c r="I49" i="43"/>
  <c r="G49" i="43"/>
  <c r="E49" i="43"/>
  <c r="L48" i="43"/>
  <c r="J48" i="43"/>
  <c r="H48" i="43"/>
  <c r="F48" i="43"/>
  <c r="D48" i="43"/>
  <c r="M47" i="43"/>
  <c r="K47" i="43"/>
  <c r="I47" i="43"/>
  <c r="G47" i="43"/>
  <c r="E47" i="43"/>
  <c r="L46" i="43"/>
  <c r="J46" i="43"/>
  <c r="H46" i="43"/>
  <c r="F46" i="43"/>
  <c r="D46" i="43"/>
  <c r="M45" i="43"/>
  <c r="K45" i="43"/>
  <c r="I45" i="43"/>
  <c r="G45" i="43"/>
  <c r="E45" i="43"/>
  <c r="L44" i="43"/>
  <c r="J44" i="43"/>
  <c r="H44" i="43"/>
  <c r="F44" i="43"/>
  <c r="D44" i="43"/>
  <c r="M43" i="43"/>
  <c r="K43" i="43"/>
  <c r="I43" i="43"/>
  <c r="G43" i="43"/>
  <c r="E43" i="43"/>
  <c r="L42" i="43"/>
  <c r="J42" i="43"/>
  <c r="H42" i="43"/>
  <c r="F42" i="43"/>
  <c r="D42" i="43"/>
  <c r="E17" i="31"/>
  <c r="M16" i="31"/>
  <c r="E16" i="31"/>
  <c r="H15" i="31"/>
  <c r="G15" i="31"/>
  <c r="F15" i="31"/>
  <c r="M14" i="31"/>
  <c r="K14" i="31"/>
  <c r="I14" i="31"/>
  <c r="I13" i="31"/>
  <c r="F13" i="31"/>
  <c r="E13" i="31"/>
  <c r="D13" i="31"/>
  <c r="L11" i="31"/>
  <c r="J11" i="31"/>
  <c r="H11" i="31"/>
  <c r="M10" i="31"/>
  <c r="E10" i="31"/>
  <c r="M9" i="31"/>
  <c r="J9" i="31"/>
  <c r="H9" i="31"/>
  <c r="M8" i="31"/>
  <c r="H7" i="31"/>
  <c r="K6" i="31"/>
  <c r="M17" i="30"/>
  <c r="L17" i="30"/>
  <c r="I17" i="30"/>
  <c r="H17" i="30"/>
  <c r="G17" i="30"/>
  <c r="L16" i="30"/>
  <c r="J16" i="30"/>
  <c r="G16" i="30"/>
  <c r="D16" i="30"/>
  <c r="J15" i="30"/>
  <c r="G15" i="30"/>
  <c r="F15" i="30"/>
  <c r="E15" i="30"/>
  <c r="M14" i="30"/>
  <c r="J14" i="30"/>
  <c r="F14" i="30"/>
  <c r="M13" i="30"/>
  <c r="I13" i="30"/>
  <c r="L12" i="30"/>
  <c r="H12" i="30"/>
  <c r="F12" i="30"/>
  <c r="G11" i="30"/>
  <c r="J10" i="30"/>
  <c r="I10" i="30"/>
  <c r="F10" i="30"/>
  <c r="D10" i="30"/>
  <c r="M9" i="30"/>
  <c r="L9" i="30"/>
  <c r="G9" i="30"/>
  <c r="E9" i="30"/>
  <c r="G8" i="30"/>
  <c r="F8" i="30"/>
  <c r="K7" i="30"/>
  <c r="G7" i="30"/>
  <c r="M6" i="30"/>
  <c r="E6" i="30"/>
  <c r="BI193" i="40"/>
  <c r="L17" i="36"/>
  <c r="E17" i="36"/>
  <c r="D17" i="36"/>
  <c r="K16" i="36"/>
  <c r="I16" i="36"/>
  <c r="H16" i="36"/>
  <c r="G16" i="36"/>
  <c r="L15" i="36"/>
  <c r="F15" i="36"/>
  <c r="K14" i="36"/>
  <c r="I14" i="36"/>
  <c r="G14" i="36"/>
  <c r="H13" i="36"/>
  <c r="F13" i="36"/>
  <c r="L12" i="36"/>
  <c r="K12" i="36"/>
  <c r="E12" i="36"/>
  <c r="L11" i="36"/>
  <c r="G11" i="36"/>
  <c r="F11" i="36"/>
  <c r="I10" i="36"/>
  <c r="BC186" i="40"/>
  <c r="M9" i="36"/>
  <c r="L9" i="36"/>
  <c r="J9" i="36"/>
  <c r="E9" i="36"/>
  <c r="D9" i="36"/>
  <c r="H8" i="36"/>
  <c r="J7" i="36"/>
  <c r="F7" i="36"/>
  <c r="M6" i="36"/>
  <c r="K6" i="36"/>
  <c r="I6" i="36"/>
  <c r="F6" i="36"/>
  <c r="L17" i="35"/>
  <c r="G17" i="35"/>
  <c r="D17" i="35"/>
  <c r="G16" i="35"/>
  <c r="M15" i="35"/>
  <c r="E15" i="35"/>
  <c r="M14" i="35"/>
  <c r="J14" i="35"/>
  <c r="H14" i="35"/>
  <c r="E14" i="35"/>
  <c r="M13" i="35"/>
  <c r="I13" i="35"/>
  <c r="E13" i="35"/>
  <c r="K12" i="35"/>
  <c r="H12" i="35"/>
  <c r="F12" i="35"/>
  <c r="K11" i="35"/>
  <c r="L10" i="35"/>
  <c r="I10" i="35"/>
  <c r="AR185" i="40"/>
  <c r="I9" i="35"/>
  <c r="L8" i="35"/>
  <c r="J8" i="35"/>
  <c r="D8" i="35"/>
  <c r="M7" i="35"/>
  <c r="K7" i="35"/>
  <c r="J7" i="35"/>
  <c r="G7" i="35"/>
  <c r="H6" i="35"/>
  <c r="L35" i="43"/>
  <c r="K35" i="43"/>
  <c r="J35" i="43"/>
  <c r="H35" i="43"/>
  <c r="F35" i="43"/>
  <c r="D35" i="43"/>
  <c r="M34" i="43"/>
  <c r="K34" i="43"/>
  <c r="I34" i="43"/>
  <c r="G34" i="43"/>
  <c r="F34" i="43"/>
  <c r="E34" i="43"/>
  <c r="L33" i="43"/>
  <c r="J33" i="43"/>
  <c r="I33" i="43"/>
  <c r="H33" i="43"/>
  <c r="F33" i="43"/>
  <c r="D33" i="43"/>
  <c r="M32" i="43"/>
  <c r="L32" i="43"/>
  <c r="K32" i="43"/>
  <c r="I32" i="43"/>
  <c r="G32" i="43"/>
  <c r="E32" i="43"/>
  <c r="D32" i="43"/>
  <c r="L31" i="43"/>
  <c r="J31" i="43"/>
  <c r="H31" i="43"/>
  <c r="G31" i="43"/>
  <c r="F31" i="43"/>
  <c r="D31" i="43"/>
  <c r="M30" i="43"/>
  <c r="K30" i="43"/>
  <c r="J30" i="43"/>
  <c r="I30" i="43"/>
  <c r="G30" i="43"/>
  <c r="F30" i="43"/>
  <c r="E30" i="43"/>
  <c r="M29" i="43"/>
  <c r="L29" i="43"/>
  <c r="J29" i="43"/>
  <c r="H29" i="43"/>
  <c r="F29" i="43"/>
  <c r="E29" i="43"/>
  <c r="D29" i="43"/>
  <c r="M28" i="43"/>
  <c r="K28" i="43"/>
  <c r="I28" i="43"/>
  <c r="H28" i="43"/>
  <c r="G28" i="43"/>
  <c r="E28" i="43"/>
  <c r="L27" i="43"/>
  <c r="K27" i="43"/>
  <c r="J27" i="43"/>
  <c r="H27" i="43"/>
  <c r="F27" i="43"/>
  <c r="D27" i="43"/>
  <c r="M26" i="43"/>
  <c r="K26" i="43"/>
  <c r="I26" i="43"/>
  <c r="G26" i="43"/>
  <c r="F26" i="43"/>
  <c r="E26" i="43"/>
  <c r="L25" i="43"/>
  <c r="J25" i="43"/>
  <c r="I25" i="43"/>
  <c r="H25" i="43"/>
  <c r="F25" i="43"/>
  <c r="D25" i="43"/>
  <c r="M24" i="43"/>
  <c r="L24" i="43"/>
  <c r="K24" i="43"/>
  <c r="I24" i="43"/>
  <c r="H24" i="43"/>
  <c r="G24" i="43"/>
  <c r="E24" i="43"/>
  <c r="D24" i="43"/>
  <c r="K17" i="29"/>
  <c r="H17" i="29"/>
  <c r="G16" i="29"/>
  <c r="L15" i="29"/>
  <c r="J15" i="29"/>
  <c r="I15" i="29"/>
  <c r="D13" i="29"/>
  <c r="J12" i="29"/>
  <c r="G12" i="29"/>
  <c r="J11" i="29"/>
  <c r="E11" i="29"/>
  <c r="K10" i="29"/>
  <c r="H9" i="29"/>
  <c r="I8" i="29"/>
  <c r="F8" i="29"/>
  <c r="L7" i="29"/>
  <c r="J7" i="29"/>
  <c r="F7" i="29"/>
  <c r="D7" i="29"/>
  <c r="M6" i="29"/>
  <c r="I6" i="29"/>
  <c r="G6" i="29"/>
  <c r="E6" i="29"/>
  <c r="D6" i="29"/>
  <c r="K16" i="34"/>
  <c r="F16" i="34"/>
  <c r="L15" i="34"/>
  <c r="M14" i="34"/>
  <c r="G14" i="34"/>
  <c r="L13" i="34"/>
  <c r="M12" i="34"/>
  <c r="J12" i="34"/>
  <c r="G12" i="34"/>
  <c r="H11" i="34"/>
  <c r="M10" i="34"/>
  <c r="K9" i="34"/>
  <c r="F9" i="34"/>
  <c r="K8" i="34"/>
  <c r="I8" i="34"/>
  <c r="I7" i="34"/>
  <c r="L6" i="34"/>
  <c r="I6" i="34"/>
  <c r="G6" i="34"/>
  <c r="I12" i="36"/>
  <c r="M17" i="36"/>
  <c r="J17" i="36"/>
  <c r="K7" i="36"/>
  <c r="G8" i="36"/>
  <c r="I14" i="34"/>
  <c r="D15" i="36"/>
  <c r="H71" i="39"/>
  <c r="D71" i="39"/>
  <c r="H113" i="39"/>
  <c r="J16" i="33"/>
  <c r="G9" i="33"/>
  <c r="E7" i="33"/>
  <c r="K5" i="10"/>
  <c r="G13" i="10"/>
  <c r="G5" i="43"/>
  <c r="K5" i="43"/>
  <c r="C6" i="43"/>
  <c r="G6" i="43"/>
  <c r="K6" i="43"/>
  <c r="C7" i="43"/>
  <c r="G7" i="43"/>
  <c r="K7" i="43"/>
  <c r="C9" i="43"/>
  <c r="G9" i="43"/>
  <c r="K9" i="43"/>
  <c r="C10" i="43"/>
  <c r="G10" i="43"/>
  <c r="K10" i="43"/>
  <c r="C11" i="43"/>
  <c r="G11" i="43"/>
  <c r="K11" i="43"/>
  <c r="C13" i="43"/>
  <c r="G13" i="43"/>
  <c r="K13" i="43"/>
  <c r="C14" i="43"/>
  <c r="G14" i="43"/>
  <c r="K14" i="43"/>
  <c r="C15" i="43"/>
  <c r="G15" i="43"/>
  <c r="K15" i="43"/>
  <c r="C17" i="43"/>
  <c r="G17" i="43"/>
  <c r="K17" i="43"/>
  <c r="C5" i="34"/>
  <c r="K5" i="34"/>
  <c r="C10" i="34"/>
  <c r="C17" i="34"/>
  <c r="C5" i="29"/>
  <c r="C8" i="29"/>
  <c r="C10" i="29"/>
  <c r="C16" i="29"/>
  <c r="C17" i="29"/>
  <c r="G23" i="43"/>
  <c r="K23" i="43"/>
  <c r="C24" i="43"/>
  <c r="C25" i="43"/>
  <c r="C26" i="43"/>
  <c r="C27" i="43"/>
  <c r="C28" i="43"/>
  <c r="C30" i="43"/>
  <c r="C31" i="43"/>
  <c r="C32" i="43"/>
  <c r="C33" i="43"/>
  <c r="C34" i="43"/>
  <c r="C35" i="43"/>
  <c r="C5" i="35"/>
  <c r="C8" i="35"/>
  <c r="C12" i="35"/>
  <c r="C16" i="35"/>
  <c r="C6" i="36"/>
  <c r="C7" i="36"/>
  <c r="C11" i="36"/>
  <c r="C12" i="36"/>
  <c r="C14" i="36"/>
  <c r="C16" i="36"/>
  <c r="G5" i="30"/>
  <c r="K5" i="30"/>
  <c r="C7" i="30"/>
  <c r="C11" i="30"/>
  <c r="AI189" i="40"/>
  <c r="C16" i="30"/>
  <c r="C5" i="31"/>
  <c r="C6" i="31"/>
  <c r="C7" i="31"/>
  <c r="C8" i="31"/>
  <c r="G10" i="31"/>
  <c r="C11" i="31"/>
  <c r="G12" i="31"/>
  <c r="C14" i="31"/>
  <c r="C15" i="31"/>
  <c r="K15" i="31"/>
  <c r="C41" i="43"/>
  <c r="G41" i="43"/>
  <c r="K41" i="43"/>
  <c r="C43" i="43"/>
  <c r="C44" i="43"/>
  <c r="C45" i="43"/>
  <c r="C47" i="43"/>
  <c r="C48" i="43"/>
  <c r="C49" i="43"/>
  <c r="C51" i="43"/>
  <c r="C52" i="43"/>
  <c r="C53" i="43"/>
  <c r="C60" i="43"/>
  <c r="C61" i="43"/>
  <c r="C62" i="43"/>
  <c r="C64" i="43"/>
  <c r="C65" i="43"/>
  <c r="C66" i="43"/>
  <c r="C68" i="43"/>
  <c r="C69" i="43"/>
  <c r="C70" i="43"/>
  <c r="H15" i="39"/>
  <c r="L15" i="39"/>
  <c r="D57" i="39"/>
  <c r="H57" i="39"/>
  <c r="L57" i="39"/>
  <c r="C15" i="33"/>
  <c r="M15" i="33"/>
  <c r="M11" i="33"/>
  <c r="L10" i="33"/>
  <c r="K6" i="10"/>
  <c r="C10" i="10"/>
  <c r="C13" i="10"/>
  <c r="C14" i="10"/>
  <c r="K17" i="10"/>
  <c r="C10" i="33"/>
  <c r="J17" i="33"/>
  <c r="F13" i="33"/>
  <c r="E12" i="33"/>
  <c r="F5" i="33"/>
  <c r="D6" i="10"/>
  <c r="D7" i="10"/>
  <c r="D8" i="10"/>
  <c r="L15" i="10"/>
  <c r="D6" i="43"/>
  <c r="H6" i="43"/>
  <c r="L6" i="43"/>
  <c r="D7" i="43"/>
  <c r="H7" i="43"/>
  <c r="L7" i="43"/>
  <c r="D8" i="43"/>
  <c r="H8" i="43"/>
  <c r="L8" i="43"/>
  <c r="D10" i="43"/>
  <c r="H10" i="43"/>
  <c r="L10" i="43"/>
  <c r="D11" i="43"/>
  <c r="H11" i="43"/>
  <c r="L11" i="43"/>
  <c r="D12" i="43"/>
  <c r="H12" i="43"/>
  <c r="L12" i="43"/>
  <c r="D14" i="43"/>
  <c r="H14" i="43"/>
  <c r="L14" i="43"/>
  <c r="D15" i="43"/>
  <c r="H15" i="43"/>
  <c r="L15" i="43"/>
  <c r="D16" i="43"/>
  <c r="H16" i="43"/>
  <c r="L16" i="43"/>
  <c r="L5" i="34"/>
  <c r="D9" i="29"/>
  <c r="L10" i="29"/>
  <c r="H11" i="29"/>
  <c r="D23" i="43"/>
  <c r="H23" i="43"/>
  <c r="L23" i="43"/>
  <c r="D5" i="35"/>
  <c r="D5" i="36"/>
  <c r="L5" i="36"/>
  <c r="D5" i="30"/>
  <c r="D5" i="31"/>
  <c r="L5" i="31"/>
  <c r="H12" i="31"/>
  <c r="D41" i="43"/>
  <c r="H41" i="43"/>
  <c r="L41" i="43"/>
  <c r="D59" i="43"/>
  <c r="H59" i="43"/>
  <c r="L59" i="43"/>
  <c r="E57" i="39"/>
  <c r="I57" i="39"/>
  <c r="M57" i="39"/>
  <c r="C5" i="33"/>
  <c r="I11" i="33"/>
  <c r="D10" i="33"/>
  <c r="J8" i="33"/>
  <c r="C5" i="10"/>
  <c r="C59" i="10" s="1"/>
  <c r="C6" i="10"/>
  <c r="C7" i="10"/>
  <c r="G8" i="10"/>
  <c r="G11" i="10"/>
  <c r="G14" i="10"/>
  <c r="K15" i="10"/>
  <c r="C6" i="33"/>
  <c r="M16" i="33"/>
  <c r="E16" i="33"/>
  <c r="J13" i="33"/>
  <c r="I12" i="33"/>
  <c r="M8" i="33"/>
  <c r="H6" i="10"/>
  <c r="L10" i="10"/>
  <c r="L11" i="10"/>
  <c r="L12" i="10"/>
  <c r="L16" i="33"/>
  <c r="H16" i="33"/>
  <c r="G15" i="33"/>
  <c r="F14" i="33"/>
  <c r="I13" i="33"/>
  <c r="E13" i="33"/>
  <c r="H12" i="33"/>
  <c r="D12" i="33"/>
  <c r="G11" i="33"/>
  <c r="J10" i="33"/>
  <c r="L8" i="33"/>
  <c r="K7" i="33"/>
  <c r="F6" i="33"/>
  <c r="M5" i="33"/>
  <c r="I5" i="33"/>
  <c r="I5" i="10"/>
  <c r="M5" i="10"/>
  <c r="M7" i="10"/>
  <c r="E8" i="10"/>
  <c r="I9" i="10"/>
  <c r="E11" i="10"/>
  <c r="M11" i="10"/>
  <c r="M13" i="10"/>
  <c r="E14" i="10"/>
  <c r="I15" i="10"/>
  <c r="E17" i="10"/>
  <c r="M17" i="10"/>
  <c r="E5" i="43"/>
  <c r="I5" i="43"/>
  <c r="M5" i="43"/>
  <c r="E7" i="43"/>
  <c r="I7" i="43"/>
  <c r="M7" i="43"/>
  <c r="E8" i="43"/>
  <c r="I8" i="43"/>
  <c r="M8" i="43"/>
  <c r="E9" i="43"/>
  <c r="I9" i="43"/>
  <c r="M9" i="43"/>
  <c r="E11" i="43"/>
  <c r="I11" i="43"/>
  <c r="M11" i="43"/>
  <c r="E12" i="43"/>
  <c r="I12" i="43"/>
  <c r="M12" i="43"/>
  <c r="E13" i="43"/>
  <c r="I13" i="43"/>
  <c r="M13" i="43"/>
  <c r="E15" i="43"/>
  <c r="I15" i="43"/>
  <c r="M15" i="43"/>
  <c r="E16" i="43"/>
  <c r="I16" i="43"/>
  <c r="M16" i="43"/>
  <c r="E17" i="43"/>
  <c r="I17" i="43"/>
  <c r="M17" i="43"/>
  <c r="I16" i="29"/>
  <c r="I101" i="34"/>
  <c r="I91" i="43"/>
  <c r="I5" i="35"/>
  <c r="M5" i="30"/>
  <c r="I5" i="31"/>
  <c r="M5" i="31"/>
  <c r="M17" i="31"/>
  <c r="E41" i="43"/>
  <c r="I41" i="43"/>
  <c r="M41" i="43"/>
  <c r="E59" i="43"/>
  <c r="I59" i="43"/>
  <c r="M59" i="43"/>
  <c r="J15" i="39"/>
  <c r="F57" i="39"/>
  <c r="M7" i="33"/>
  <c r="H6" i="33"/>
  <c r="G6" i="10"/>
  <c r="G9" i="10"/>
  <c r="F17" i="33"/>
  <c r="L15" i="33"/>
  <c r="M12" i="33"/>
  <c r="L6" i="10"/>
  <c r="D11" i="10"/>
  <c r="C12" i="33"/>
  <c r="J5" i="10"/>
  <c r="F6" i="10"/>
  <c r="J8" i="10"/>
  <c r="F9" i="10"/>
  <c r="F10" i="10"/>
  <c r="J10" i="10"/>
  <c r="J12" i="10"/>
  <c r="F13" i="10"/>
  <c r="J16" i="10"/>
  <c r="F5" i="43"/>
  <c r="J5" i="43"/>
  <c r="F6" i="43"/>
  <c r="J6" i="43"/>
  <c r="F8" i="43"/>
  <c r="J8" i="43"/>
  <c r="F9" i="43"/>
  <c r="J9" i="43"/>
  <c r="F10" i="43"/>
  <c r="J10" i="43"/>
  <c r="F11" i="43"/>
  <c r="F12" i="43"/>
  <c r="J12" i="43"/>
  <c r="F13" i="43"/>
  <c r="J13" i="43"/>
  <c r="F14" i="43"/>
  <c r="J14" i="43"/>
  <c r="F16" i="43"/>
  <c r="J16" i="43"/>
  <c r="F17" i="43"/>
  <c r="J17" i="43"/>
  <c r="F5" i="29"/>
  <c r="F16" i="29"/>
  <c r="F23" i="43"/>
  <c r="F101" i="34"/>
  <c r="F91" i="43"/>
  <c r="J23" i="43"/>
  <c r="F5" i="36"/>
  <c r="J6" i="30"/>
  <c r="J8" i="30"/>
  <c r="F11" i="30"/>
  <c r="F6" i="31"/>
  <c r="J10" i="31"/>
  <c r="F59" i="43"/>
  <c r="J59" i="43"/>
  <c r="C43" i="39"/>
  <c r="C57" i="39"/>
  <c r="G57" i="39"/>
  <c r="K57" i="39"/>
  <c r="C71" i="39"/>
  <c r="L7" i="33"/>
  <c r="J9" i="33"/>
  <c r="G5" i="34"/>
  <c r="C12" i="29"/>
  <c r="C9" i="34"/>
  <c r="L5" i="29"/>
  <c r="C15" i="36"/>
  <c r="D93" i="33"/>
  <c r="E93" i="33"/>
  <c r="F93" i="33"/>
  <c r="G93" i="33"/>
  <c r="H93" i="33"/>
  <c r="I93" i="33"/>
  <c r="J93" i="33"/>
  <c r="K93" i="33"/>
  <c r="L93" i="33"/>
  <c r="M93" i="33"/>
  <c r="N93" i="33"/>
  <c r="O93" i="33"/>
  <c r="P93" i="33"/>
  <c r="Q93" i="33"/>
  <c r="R93" i="33"/>
  <c r="S93" i="33"/>
  <c r="T93" i="33"/>
  <c r="U93" i="33"/>
  <c r="V93" i="33"/>
  <c r="W93" i="33"/>
  <c r="X93" i="33"/>
  <c r="Y93" i="33"/>
  <c r="Z93" i="33"/>
  <c r="AA93" i="33"/>
  <c r="AB93" i="33"/>
  <c r="AC93" i="33"/>
  <c r="AD93" i="33"/>
  <c r="AE93" i="33"/>
  <c r="AF93" i="33"/>
  <c r="AG93" i="33"/>
  <c r="AH93" i="33"/>
  <c r="AI93" i="33"/>
  <c r="AJ93" i="33"/>
  <c r="AK93" i="33"/>
  <c r="AL93" i="33"/>
  <c r="AM93" i="33"/>
  <c r="AN93" i="33"/>
  <c r="AO93" i="33"/>
  <c r="AP93" i="33"/>
  <c r="AQ93" i="33"/>
  <c r="AR93" i="33"/>
  <c r="AS93" i="33"/>
  <c r="AT93" i="33"/>
  <c r="AU93" i="33"/>
  <c r="AV93" i="33"/>
  <c r="AW93" i="33"/>
  <c r="AX93" i="33"/>
  <c r="AY93" i="33"/>
  <c r="AZ93" i="33"/>
  <c r="BA93" i="33"/>
  <c r="BB93" i="33"/>
  <c r="BC93" i="33"/>
  <c r="BD93" i="33"/>
  <c r="BE93" i="33"/>
  <c r="BF93" i="33"/>
  <c r="BG93" i="33"/>
  <c r="BH93" i="33"/>
  <c r="BI93" i="33"/>
  <c r="BJ93" i="33"/>
  <c r="BK93" i="33"/>
  <c r="BL93" i="33"/>
  <c r="BM93" i="33"/>
  <c r="BN93" i="33"/>
  <c r="BO93" i="33"/>
  <c r="BP93" i="33"/>
  <c r="BQ93" i="33"/>
  <c r="BR93" i="33"/>
  <c r="BS93" i="33"/>
  <c r="BT93" i="33"/>
  <c r="BU93" i="33"/>
  <c r="BV93" i="33"/>
  <c r="BW93" i="33"/>
  <c r="BX93" i="33"/>
  <c r="BY93" i="33"/>
  <c r="BZ93" i="33"/>
  <c r="CA93" i="33"/>
  <c r="CB93" i="33"/>
  <c r="CC93" i="33"/>
  <c r="CD93" i="33"/>
  <c r="CE93" i="33"/>
  <c r="CF93" i="33"/>
  <c r="CG93" i="33"/>
  <c r="CH93" i="33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AN93" i="36"/>
  <c r="AO93" i="36"/>
  <c r="AP93" i="36"/>
  <c r="AQ93" i="36"/>
  <c r="AR93" i="36"/>
  <c r="AS93" i="36"/>
  <c r="AT93" i="36"/>
  <c r="AU93" i="36"/>
  <c r="AV93" i="36"/>
  <c r="AW93" i="36"/>
  <c r="AX93" i="36"/>
  <c r="AY93" i="36"/>
  <c r="AZ93" i="36"/>
  <c r="BA93" i="36"/>
  <c r="BB93" i="36"/>
  <c r="BC93" i="36"/>
  <c r="BD93" i="36"/>
  <c r="BE93" i="36"/>
  <c r="BF93" i="36"/>
  <c r="BG93" i="36"/>
  <c r="BH93" i="36"/>
  <c r="BI93" i="36"/>
  <c r="BJ93" i="36"/>
  <c r="BK93" i="36"/>
  <c r="BL93" i="36"/>
  <c r="BM93" i="36"/>
  <c r="BN93" i="36"/>
  <c r="BO93" i="36"/>
  <c r="BP93" i="36"/>
  <c r="BQ93" i="36"/>
  <c r="BR93" i="36"/>
  <c r="BS93" i="36"/>
  <c r="BT93" i="36"/>
  <c r="BU93" i="36"/>
  <c r="BV93" i="36"/>
  <c r="BW93" i="36"/>
  <c r="BX93" i="36"/>
  <c r="BY93" i="36"/>
  <c r="BZ93" i="36"/>
  <c r="CA93" i="36"/>
  <c r="CB93" i="36"/>
  <c r="CC93" i="36"/>
  <c r="CD93" i="36"/>
  <c r="CE93" i="36"/>
  <c r="CF93" i="36"/>
  <c r="CG93" i="36"/>
  <c r="CH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AN94" i="36"/>
  <c r="AO94" i="36"/>
  <c r="AP94" i="36"/>
  <c r="AQ94" i="36"/>
  <c r="AR94" i="36"/>
  <c r="AS94" i="36"/>
  <c r="AT94" i="36"/>
  <c r="AU94" i="36"/>
  <c r="AV94" i="36"/>
  <c r="AW94" i="36"/>
  <c r="AX94" i="36"/>
  <c r="AY94" i="36"/>
  <c r="AZ94" i="36"/>
  <c r="BA94" i="36"/>
  <c r="BB94" i="36"/>
  <c r="BC94" i="36"/>
  <c r="BD94" i="36"/>
  <c r="BE94" i="36"/>
  <c r="BF94" i="36"/>
  <c r="BG94" i="36"/>
  <c r="BH94" i="36"/>
  <c r="BI94" i="36"/>
  <c r="BJ94" i="36"/>
  <c r="BK94" i="36"/>
  <c r="BL94" i="36"/>
  <c r="BM94" i="36"/>
  <c r="BN94" i="36"/>
  <c r="BO94" i="36"/>
  <c r="BP94" i="36"/>
  <c r="BQ94" i="36"/>
  <c r="BR94" i="36"/>
  <c r="BS94" i="36"/>
  <c r="BT94" i="36"/>
  <c r="BU94" i="36"/>
  <c r="BV94" i="36"/>
  <c r="BW94" i="36"/>
  <c r="BX94" i="36"/>
  <c r="BY94" i="36"/>
  <c r="BZ94" i="36"/>
  <c r="CA94" i="36"/>
  <c r="CB94" i="36"/>
  <c r="CC94" i="36"/>
  <c r="CD94" i="36"/>
  <c r="CE94" i="36"/>
  <c r="CF94" i="36"/>
  <c r="CG94" i="36"/>
  <c r="CH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AN95" i="36"/>
  <c r="AO95" i="36"/>
  <c r="AP95" i="36"/>
  <c r="AQ95" i="36"/>
  <c r="AR95" i="36"/>
  <c r="AS95" i="36"/>
  <c r="AT95" i="36"/>
  <c r="AU95" i="36"/>
  <c r="AV95" i="36"/>
  <c r="AW95" i="36"/>
  <c r="AX95" i="36"/>
  <c r="AY95" i="36"/>
  <c r="AZ95" i="36"/>
  <c r="BA95" i="36"/>
  <c r="BB95" i="36"/>
  <c r="BC95" i="36"/>
  <c r="BD95" i="36"/>
  <c r="BE95" i="36"/>
  <c r="BF95" i="36"/>
  <c r="BG95" i="36"/>
  <c r="BH95" i="36"/>
  <c r="BI95" i="36"/>
  <c r="BJ95" i="36"/>
  <c r="BK95" i="36"/>
  <c r="BL95" i="36"/>
  <c r="BM95" i="36"/>
  <c r="BN95" i="36"/>
  <c r="BO95" i="36"/>
  <c r="BP95" i="36"/>
  <c r="BQ95" i="36"/>
  <c r="BR95" i="36"/>
  <c r="BS95" i="36"/>
  <c r="BT95" i="36"/>
  <c r="BU95" i="36"/>
  <c r="BV95" i="36"/>
  <c r="BW95" i="36"/>
  <c r="BX95" i="36"/>
  <c r="BY95" i="36"/>
  <c r="BZ95" i="36"/>
  <c r="CA95" i="36"/>
  <c r="CB95" i="36"/>
  <c r="CC95" i="36"/>
  <c r="CD95" i="36"/>
  <c r="CE95" i="36"/>
  <c r="CF95" i="36"/>
  <c r="CG95" i="36"/>
  <c r="CH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AN96" i="36"/>
  <c r="AO96" i="36"/>
  <c r="AP96" i="36"/>
  <c r="AQ96" i="36"/>
  <c r="AR96" i="36"/>
  <c r="AS96" i="36"/>
  <c r="AT96" i="36"/>
  <c r="AU96" i="36"/>
  <c r="AV96" i="36"/>
  <c r="AW96" i="36"/>
  <c r="AX96" i="36"/>
  <c r="AY96" i="36"/>
  <c r="AZ96" i="36"/>
  <c r="BA96" i="36"/>
  <c r="BB96" i="36"/>
  <c r="BC96" i="36"/>
  <c r="BD96" i="36"/>
  <c r="BE96" i="36"/>
  <c r="BF96" i="36"/>
  <c r="BG96" i="36"/>
  <c r="BH96" i="36"/>
  <c r="BI96" i="36"/>
  <c r="BJ96" i="36"/>
  <c r="BK96" i="36"/>
  <c r="BL96" i="36"/>
  <c r="BM96" i="36"/>
  <c r="BN96" i="36"/>
  <c r="BO96" i="36"/>
  <c r="BP96" i="36"/>
  <c r="BQ96" i="36"/>
  <c r="BR96" i="36"/>
  <c r="BS96" i="36"/>
  <c r="BT96" i="36"/>
  <c r="BU96" i="36"/>
  <c r="BV96" i="36"/>
  <c r="BW96" i="36"/>
  <c r="BX96" i="36"/>
  <c r="BY96" i="36"/>
  <c r="BZ96" i="36"/>
  <c r="CA96" i="36"/>
  <c r="CB96" i="36"/>
  <c r="CC96" i="36"/>
  <c r="CD96" i="36"/>
  <c r="CE96" i="36"/>
  <c r="CF96" i="36"/>
  <c r="CG96" i="36"/>
  <c r="CH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B97" i="36"/>
  <c r="AC97" i="36"/>
  <c r="AD97" i="36"/>
  <c r="AE97" i="36"/>
  <c r="AF97" i="36"/>
  <c r="AG97" i="36"/>
  <c r="AH97" i="36"/>
  <c r="AI97" i="36"/>
  <c r="AJ97" i="36"/>
  <c r="AK97" i="36"/>
  <c r="AL97" i="36"/>
  <c r="AM97" i="36"/>
  <c r="AN97" i="36"/>
  <c r="AO97" i="36"/>
  <c r="AP97" i="36"/>
  <c r="AQ97" i="36"/>
  <c r="AR97" i="36"/>
  <c r="AS97" i="36"/>
  <c r="AT97" i="36"/>
  <c r="AU97" i="36"/>
  <c r="AV97" i="36"/>
  <c r="AW97" i="36"/>
  <c r="AX97" i="36"/>
  <c r="AY97" i="36"/>
  <c r="AZ97" i="36"/>
  <c r="BA97" i="36"/>
  <c r="BB97" i="36"/>
  <c r="BC97" i="36"/>
  <c r="BD97" i="36"/>
  <c r="BE97" i="36"/>
  <c r="BF97" i="36"/>
  <c r="BG97" i="36"/>
  <c r="BH97" i="36"/>
  <c r="BI97" i="36"/>
  <c r="BJ97" i="36"/>
  <c r="BK97" i="36"/>
  <c r="BL97" i="36"/>
  <c r="BM97" i="36"/>
  <c r="BN97" i="36"/>
  <c r="BO97" i="36"/>
  <c r="BP97" i="36"/>
  <c r="BQ97" i="36"/>
  <c r="BR97" i="36"/>
  <c r="BS97" i="36"/>
  <c r="BT97" i="36"/>
  <c r="BU97" i="36"/>
  <c r="BV97" i="36"/>
  <c r="BW97" i="36"/>
  <c r="BX97" i="36"/>
  <c r="BY97" i="36"/>
  <c r="BZ97" i="36"/>
  <c r="CA97" i="36"/>
  <c r="CB97" i="36"/>
  <c r="CC97" i="36"/>
  <c r="CD97" i="36"/>
  <c r="CE97" i="36"/>
  <c r="CF97" i="36"/>
  <c r="CG97" i="36"/>
  <c r="CH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AN99" i="36"/>
  <c r="AO99" i="36"/>
  <c r="AP99" i="36"/>
  <c r="AQ99" i="36"/>
  <c r="AR99" i="36"/>
  <c r="AS99" i="36"/>
  <c r="AT99" i="36"/>
  <c r="AU99" i="36"/>
  <c r="AV99" i="36"/>
  <c r="AW99" i="36"/>
  <c r="AX99" i="36"/>
  <c r="AY99" i="36"/>
  <c r="AZ99" i="36"/>
  <c r="BA99" i="36"/>
  <c r="BB99" i="36"/>
  <c r="BC99" i="36"/>
  <c r="BD99" i="36"/>
  <c r="BE99" i="36"/>
  <c r="BF99" i="36"/>
  <c r="BG99" i="36"/>
  <c r="BH99" i="36"/>
  <c r="BI99" i="36"/>
  <c r="BJ99" i="36"/>
  <c r="BK99" i="36"/>
  <c r="BL99" i="36"/>
  <c r="BM99" i="36"/>
  <c r="BN99" i="36"/>
  <c r="BO99" i="36"/>
  <c r="BP99" i="36"/>
  <c r="BQ99" i="36"/>
  <c r="BR99" i="36"/>
  <c r="BS99" i="36"/>
  <c r="BT99" i="36"/>
  <c r="BU99" i="36"/>
  <c r="BV99" i="36"/>
  <c r="BW99" i="36"/>
  <c r="BX99" i="36"/>
  <c r="BY99" i="36"/>
  <c r="BZ99" i="36"/>
  <c r="CA99" i="36"/>
  <c r="CB99" i="36"/>
  <c r="CC99" i="36"/>
  <c r="CD99" i="36"/>
  <c r="CE99" i="36"/>
  <c r="CF99" i="36"/>
  <c r="CG99" i="36"/>
  <c r="CH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J100" i="36"/>
  <c r="AK100" i="36"/>
  <c r="AL100" i="36"/>
  <c r="AM100" i="36"/>
  <c r="AN100" i="36"/>
  <c r="AO100" i="36"/>
  <c r="AP100" i="36"/>
  <c r="AQ100" i="36"/>
  <c r="AR100" i="36"/>
  <c r="AS100" i="36"/>
  <c r="AT100" i="36"/>
  <c r="AU100" i="36"/>
  <c r="AV100" i="36"/>
  <c r="AW100" i="36"/>
  <c r="AX100" i="36"/>
  <c r="AY100" i="36"/>
  <c r="AZ100" i="36"/>
  <c r="BA100" i="36"/>
  <c r="BB100" i="36"/>
  <c r="BC100" i="36"/>
  <c r="BD100" i="36"/>
  <c r="BE100" i="36"/>
  <c r="BF100" i="36"/>
  <c r="BG100" i="36"/>
  <c r="BH100" i="36"/>
  <c r="BI100" i="36"/>
  <c r="BJ100" i="36"/>
  <c r="BK100" i="36"/>
  <c r="BL100" i="36"/>
  <c r="BM100" i="36"/>
  <c r="BN100" i="36"/>
  <c r="BO100" i="36"/>
  <c r="BP100" i="36"/>
  <c r="BQ100" i="36"/>
  <c r="BR100" i="36"/>
  <c r="BS100" i="36"/>
  <c r="BT100" i="36"/>
  <c r="BU100" i="36"/>
  <c r="BV100" i="36"/>
  <c r="BW100" i="36"/>
  <c r="BX100" i="36"/>
  <c r="BY100" i="36"/>
  <c r="BZ100" i="36"/>
  <c r="CA100" i="36"/>
  <c r="CB100" i="36"/>
  <c r="CC100" i="36"/>
  <c r="CD100" i="36"/>
  <c r="CE100" i="36"/>
  <c r="CF100" i="36"/>
  <c r="CG100" i="36"/>
  <c r="CH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AB101" i="36"/>
  <c r="AC101" i="36"/>
  <c r="AD101" i="36"/>
  <c r="AE101" i="36"/>
  <c r="AF101" i="36"/>
  <c r="AG101" i="36"/>
  <c r="AH101" i="36"/>
  <c r="AI101" i="36"/>
  <c r="AJ101" i="36"/>
  <c r="AK101" i="36"/>
  <c r="AL101" i="36"/>
  <c r="AM101" i="36"/>
  <c r="AN101" i="36"/>
  <c r="AO101" i="36"/>
  <c r="AP101" i="36"/>
  <c r="AQ101" i="36"/>
  <c r="AR101" i="36"/>
  <c r="AS101" i="36"/>
  <c r="AT101" i="36"/>
  <c r="AU101" i="36"/>
  <c r="AV101" i="36"/>
  <c r="AW101" i="36"/>
  <c r="AX101" i="36"/>
  <c r="AY101" i="36"/>
  <c r="AZ101" i="36"/>
  <c r="BA101" i="36"/>
  <c r="BB101" i="36"/>
  <c r="BC101" i="36"/>
  <c r="BD101" i="36"/>
  <c r="BE101" i="36"/>
  <c r="BF101" i="36"/>
  <c r="BG101" i="36"/>
  <c r="BH101" i="36"/>
  <c r="BI101" i="36"/>
  <c r="BJ101" i="36"/>
  <c r="BK101" i="36"/>
  <c r="BL101" i="36"/>
  <c r="BM101" i="36"/>
  <c r="BN101" i="36"/>
  <c r="BO101" i="36"/>
  <c r="BP101" i="36"/>
  <c r="BQ101" i="36"/>
  <c r="BR101" i="36"/>
  <c r="BS101" i="36"/>
  <c r="BT101" i="36"/>
  <c r="BU101" i="36"/>
  <c r="BV101" i="36"/>
  <c r="BW101" i="36"/>
  <c r="BX101" i="36"/>
  <c r="BY101" i="36"/>
  <c r="BZ101" i="36"/>
  <c r="CA101" i="36"/>
  <c r="CB101" i="36"/>
  <c r="CC101" i="36"/>
  <c r="CD101" i="36"/>
  <c r="CE101" i="36"/>
  <c r="CF101" i="36"/>
  <c r="CG101" i="36"/>
  <c r="CH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AN102" i="36"/>
  <c r="AO102" i="36"/>
  <c r="AP102" i="36"/>
  <c r="AQ102" i="36"/>
  <c r="AR102" i="36"/>
  <c r="AS102" i="36"/>
  <c r="AT102" i="36"/>
  <c r="AU102" i="36"/>
  <c r="AV102" i="36"/>
  <c r="AW102" i="36"/>
  <c r="AX102" i="36"/>
  <c r="AY102" i="36"/>
  <c r="AZ102" i="36"/>
  <c r="BA102" i="36"/>
  <c r="BB102" i="36"/>
  <c r="BC102" i="36"/>
  <c r="BD102" i="36"/>
  <c r="BE102" i="36"/>
  <c r="BF102" i="36"/>
  <c r="BG102" i="36"/>
  <c r="BH102" i="36"/>
  <c r="BI102" i="36"/>
  <c r="BJ102" i="36"/>
  <c r="BK102" i="36"/>
  <c r="BL102" i="36"/>
  <c r="BM102" i="36"/>
  <c r="BN102" i="36"/>
  <c r="BO102" i="36"/>
  <c r="BP102" i="36"/>
  <c r="BQ102" i="36"/>
  <c r="BR102" i="36"/>
  <c r="BS102" i="36"/>
  <c r="BT102" i="36"/>
  <c r="BU102" i="36"/>
  <c r="BV102" i="36"/>
  <c r="BW102" i="36"/>
  <c r="BX102" i="36"/>
  <c r="BY102" i="36"/>
  <c r="BZ102" i="36"/>
  <c r="CA102" i="36"/>
  <c r="CB102" i="36"/>
  <c r="CC102" i="36"/>
  <c r="CD102" i="36"/>
  <c r="CE102" i="36"/>
  <c r="CF102" i="36"/>
  <c r="CG102" i="36"/>
  <c r="CH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AN103" i="36"/>
  <c r="AO103" i="36"/>
  <c r="AP103" i="36"/>
  <c r="AQ103" i="36"/>
  <c r="AR103" i="36"/>
  <c r="AS103" i="36"/>
  <c r="AT103" i="36"/>
  <c r="AU103" i="36"/>
  <c r="AV103" i="36"/>
  <c r="AW103" i="36"/>
  <c r="AX103" i="36"/>
  <c r="AY103" i="36"/>
  <c r="AZ103" i="36"/>
  <c r="BA103" i="36"/>
  <c r="BB103" i="36"/>
  <c r="BC103" i="36"/>
  <c r="BD103" i="36"/>
  <c r="BE103" i="36"/>
  <c r="BF103" i="36"/>
  <c r="BG103" i="36"/>
  <c r="BH103" i="36"/>
  <c r="BI103" i="36"/>
  <c r="BJ103" i="36"/>
  <c r="BK103" i="36"/>
  <c r="BL103" i="36"/>
  <c r="BM103" i="36"/>
  <c r="BN103" i="36"/>
  <c r="BO103" i="36"/>
  <c r="BP103" i="36"/>
  <c r="BQ103" i="36"/>
  <c r="BR103" i="36"/>
  <c r="BS103" i="36"/>
  <c r="BT103" i="36"/>
  <c r="BU103" i="36"/>
  <c r="BV103" i="36"/>
  <c r="BW103" i="36"/>
  <c r="BX103" i="36"/>
  <c r="BY103" i="36"/>
  <c r="BZ103" i="36"/>
  <c r="CA103" i="36"/>
  <c r="CB103" i="36"/>
  <c r="CC103" i="36"/>
  <c r="CD103" i="36"/>
  <c r="CE103" i="36"/>
  <c r="CF103" i="36"/>
  <c r="CG103" i="36"/>
  <c r="CH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AN104" i="36"/>
  <c r="AO104" i="36"/>
  <c r="AP104" i="36"/>
  <c r="AQ104" i="36"/>
  <c r="AR104" i="36"/>
  <c r="AS104" i="36"/>
  <c r="AT104" i="36"/>
  <c r="AU104" i="36"/>
  <c r="AV104" i="36"/>
  <c r="AW104" i="36"/>
  <c r="AX104" i="36"/>
  <c r="AY104" i="36"/>
  <c r="AZ104" i="36"/>
  <c r="BA104" i="36"/>
  <c r="BB104" i="36"/>
  <c r="BC104" i="36"/>
  <c r="BD104" i="36"/>
  <c r="BE104" i="36"/>
  <c r="BF104" i="36"/>
  <c r="BG104" i="36"/>
  <c r="BH104" i="36"/>
  <c r="BI104" i="36"/>
  <c r="BJ104" i="36"/>
  <c r="BK104" i="36"/>
  <c r="BL104" i="36"/>
  <c r="BM104" i="36"/>
  <c r="BN104" i="36"/>
  <c r="BO104" i="36"/>
  <c r="BP104" i="36"/>
  <c r="BQ104" i="36"/>
  <c r="BR104" i="36"/>
  <c r="BS104" i="36"/>
  <c r="BT104" i="36"/>
  <c r="BU104" i="36"/>
  <c r="BV104" i="36"/>
  <c r="BW104" i="36"/>
  <c r="BX104" i="36"/>
  <c r="BY104" i="36"/>
  <c r="BZ104" i="36"/>
  <c r="CA104" i="36"/>
  <c r="CB104" i="36"/>
  <c r="CC104" i="36"/>
  <c r="CD104" i="36"/>
  <c r="CE104" i="36"/>
  <c r="CF104" i="36"/>
  <c r="CG104" i="36"/>
  <c r="CH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B105" i="36"/>
  <c r="AC105" i="36"/>
  <c r="AD105" i="36"/>
  <c r="AE105" i="36"/>
  <c r="AF105" i="36"/>
  <c r="AG105" i="36"/>
  <c r="AH105" i="36"/>
  <c r="AI105" i="36"/>
  <c r="AJ105" i="36"/>
  <c r="AK105" i="36"/>
  <c r="AL105" i="36"/>
  <c r="AM105" i="36"/>
  <c r="AN105" i="36"/>
  <c r="AO105" i="36"/>
  <c r="AP105" i="36"/>
  <c r="AQ105" i="36"/>
  <c r="AR105" i="36"/>
  <c r="AS105" i="36"/>
  <c r="AT105" i="36"/>
  <c r="AU105" i="36"/>
  <c r="AV105" i="36"/>
  <c r="AW105" i="36"/>
  <c r="AX105" i="36"/>
  <c r="AY105" i="36"/>
  <c r="AZ105" i="36"/>
  <c r="BA105" i="36"/>
  <c r="BB105" i="36"/>
  <c r="BC105" i="36"/>
  <c r="BD105" i="36"/>
  <c r="BE105" i="36"/>
  <c r="BF105" i="36"/>
  <c r="BG105" i="36"/>
  <c r="BH105" i="36"/>
  <c r="BI105" i="36"/>
  <c r="BJ105" i="36"/>
  <c r="BK105" i="36"/>
  <c r="BL105" i="36"/>
  <c r="BM105" i="36"/>
  <c r="BN105" i="36"/>
  <c r="BO105" i="36"/>
  <c r="BP105" i="36"/>
  <c r="BQ105" i="36"/>
  <c r="BR105" i="36"/>
  <c r="BS105" i="36"/>
  <c r="BT105" i="36"/>
  <c r="BU105" i="36"/>
  <c r="BV105" i="36"/>
  <c r="BW105" i="36"/>
  <c r="BX105" i="36"/>
  <c r="BY105" i="36"/>
  <c r="BZ105" i="36"/>
  <c r="CA105" i="36"/>
  <c r="CB105" i="36"/>
  <c r="CC105" i="36"/>
  <c r="CD105" i="36"/>
  <c r="CE105" i="36"/>
  <c r="CF105" i="36"/>
  <c r="CG105" i="36"/>
  <c r="CH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AB93" i="35"/>
  <c r="AC93" i="35"/>
  <c r="AD93" i="35"/>
  <c r="AE93" i="35"/>
  <c r="AF93" i="35"/>
  <c r="AG93" i="35"/>
  <c r="AH93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U93" i="35"/>
  <c r="AV93" i="35"/>
  <c r="AW93" i="35"/>
  <c r="AX93" i="35"/>
  <c r="AY93" i="35"/>
  <c r="AZ93" i="35"/>
  <c r="BA93" i="35"/>
  <c r="BB93" i="35"/>
  <c r="BC93" i="35"/>
  <c r="BD93" i="35"/>
  <c r="BE93" i="35"/>
  <c r="BF93" i="35"/>
  <c r="BG93" i="35"/>
  <c r="BH93" i="35"/>
  <c r="BI93" i="35"/>
  <c r="BJ93" i="35"/>
  <c r="BK93" i="35"/>
  <c r="BL93" i="35"/>
  <c r="BM93" i="35"/>
  <c r="BN93" i="35"/>
  <c r="BO93" i="35"/>
  <c r="BP93" i="35"/>
  <c r="BQ93" i="35"/>
  <c r="BR93" i="35"/>
  <c r="BS93" i="35"/>
  <c r="BT93" i="35"/>
  <c r="BU93" i="35"/>
  <c r="BV93" i="35"/>
  <c r="BW93" i="35"/>
  <c r="BX93" i="35"/>
  <c r="BY93" i="35"/>
  <c r="BZ93" i="35"/>
  <c r="CA93" i="35"/>
  <c r="CB93" i="35"/>
  <c r="CC93" i="35"/>
  <c r="CD93" i="35"/>
  <c r="CE93" i="35"/>
  <c r="CF93" i="35"/>
  <c r="CG93" i="35"/>
  <c r="CH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AB94" i="35"/>
  <c r="AC94" i="35"/>
  <c r="AD94" i="35"/>
  <c r="AE94" i="35"/>
  <c r="AF94" i="35"/>
  <c r="AG94" i="35"/>
  <c r="AH94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U94" i="35"/>
  <c r="AV94" i="35"/>
  <c r="AW94" i="35"/>
  <c r="AX94" i="35"/>
  <c r="AY94" i="35"/>
  <c r="AZ94" i="35"/>
  <c r="BA94" i="35"/>
  <c r="BB94" i="35"/>
  <c r="BC94" i="35"/>
  <c r="BD94" i="35"/>
  <c r="BE94" i="35"/>
  <c r="BF94" i="35"/>
  <c r="BG94" i="35"/>
  <c r="BH94" i="35"/>
  <c r="BI94" i="35"/>
  <c r="BJ94" i="35"/>
  <c r="BK94" i="35"/>
  <c r="BL94" i="35"/>
  <c r="BM94" i="35"/>
  <c r="BN94" i="35"/>
  <c r="BO94" i="35"/>
  <c r="BP94" i="35"/>
  <c r="BQ94" i="35"/>
  <c r="BR94" i="35"/>
  <c r="BS94" i="35"/>
  <c r="BT94" i="35"/>
  <c r="BU94" i="35"/>
  <c r="BV94" i="35"/>
  <c r="BW94" i="35"/>
  <c r="BX94" i="35"/>
  <c r="BY94" i="35"/>
  <c r="BZ94" i="35"/>
  <c r="CA94" i="35"/>
  <c r="CB94" i="35"/>
  <c r="CC94" i="35"/>
  <c r="CD94" i="35"/>
  <c r="CE94" i="35"/>
  <c r="CF94" i="35"/>
  <c r="CG94" i="35"/>
  <c r="CH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AB95" i="35"/>
  <c r="AC95" i="35"/>
  <c r="AD95" i="35"/>
  <c r="AE95" i="35"/>
  <c r="AF95" i="35"/>
  <c r="AG95" i="35"/>
  <c r="AH95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U95" i="35"/>
  <c r="AV95" i="35"/>
  <c r="AW95" i="35"/>
  <c r="AX95" i="35"/>
  <c r="AY95" i="35"/>
  <c r="AZ95" i="35"/>
  <c r="BA95" i="35"/>
  <c r="BB95" i="35"/>
  <c r="BC95" i="35"/>
  <c r="BD95" i="35"/>
  <c r="BE95" i="35"/>
  <c r="BF95" i="35"/>
  <c r="BG95" i="35"/>
  <c r="BH95" i="35"/>
  <c r="BI95" i="35"/>
  <c r="BJ95" i="35"/>
  <c r="BK95" i="35"/>
  <c r="BL95" i="35"/>
  <c r="BM95" i="35"/>
  <c r="BN95" i="35"/>
  <c r="BO95" i="35"/>
  <c r="BP95" i="35"/>
  <c r="BQ95" i="35"/>
  <c r="BR95" i="35"/>
  <c r="BS95" i="35"/>
  <c r="BT95" i="35"/>
  <c r="BU95" i="35"/>
  <c r="BV95" i="35"/>
  <c r="BW95" i="35"/>
  <c r="BX95" i="35"/>
  <c r="BY95" i="35"/>
  <c r="BZ95" i="35"/>
  <c r="CA95" i="35"/>
  <c r="CB95" i="35"/>
  <c r="CC95" i="35"/>
  <c r="CD95" i="35"/>
  <c r="CE95" i="35"/>
  <c r="CF95" i="35"/>
  <c r="CG95" i="35"/>
  <c r="CH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AB96" i="35"/>
  <c r="AC96" i="35"/>
  <c r="AD96" i="35"/>
  <c r="AE96" i="35"/>
  <c r="AF96" i="35"/>
  <c r="AG96" i="35"/>
  <c r="AH96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U96" i="35"/>
  <c r="AV96" i="35"/>
  <c r="AW96" i="35"/>
  <c r="AX96" i="35"/>
  <c r="AY96" i="35"/>
  <c r="AZ96" i="35"/>
  <c r="BA96" i="35"/>
  <c r="BB96" i="35"/>
  <c r="BC96" i="35"/>
  <c r="BD96" i="35"/>
  <c r="BE96" i="35"/>
  <c r="BF96" i="35"/>
  <c r="BG96" i="35"/>
  <c r="BH96" i="35"/>
  <c r="BI96" i="35"/>
  <c r="BJ96" i="35"/>
  <c r="BK96" i="35"/>
  <c r="BL96" i="35"/>
  <c r="BM96" i="35"/>
  <c r="BN96" i="35"/>
  <c r="BO96" i="35"/>
  <c r="BP96" i="35"/>
  <c r="BQ96" i="35"/>
  <c r="BR96" i="35"/>
  <c r="BS96" i="35"/>
  <c r="BT96" i="35"/>
  <c r="BU96" i="35"/>
  <c r="BV96" i="35"/>
  <c r="BW96" i="35"/>
  <c r="BX96" i="35"/>
  <c r="BY96" i="35"/>
  <c r="BZ96" i="35"/>
  <c r="CA96" i="35"/>
  <c r="CB96" i="35"/>
  <c r="CC96" i="35"/>
  <c r="CD96" i="35"/>
  <c r="CE96" i="35"/>
  <c r="CF96" i="35"/>
  <c r="CG96" i="35"/>
  <c r="CH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AB97" i="35"/>
  <c r="AC97" i="35"/>
  <c r="AD97" i="35"/>
  <c r="AE97" i="35"/>
  <c r="AF97" i="35"/>
  <c r="AG97" i="35"/>
  <c r="AH97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U97" i="35"/>
  <c r="AV97" i="35"/>
  <c r="AW97" i="35"/>
  <c r="AX97" i="35"/>
  <c r="AY97" i="35"/>
  <c r="AZ97" i="35"/>
  <c r="BA97" i="35"/>
  <c r="BB97" i="35"/>
  <c r="BC97" i="35"/>
  <c r="BD97" i="35"/>
  <c r="BE97" i="35"/>
  <c r="BF97" i="35"/>
  <c r="BG97" i="35"/>
  <c r="BH97" i="35"/>
  <c r="BI97" i="35"/>
  <c r="BJ97" i="35"/>
  <c r="BK97" i="35"/>
  <c r="BL97" i="35"/>
  <c r="BM97" i="35"/>
  <c r="BN97" i="35"/>
  <c r="BO97" i="35"/>
  <c r="BP97" i="35"/>
  <c r="BQ97" i="35"/>
  <c r="BR97" i="35"/>
  <c r="BS97" i="35"/>
  <c r="BT97" i="35"/>
  <c r="BU97" i="35"/>
  <c r="BV97" i="35"/>
  <c r="BW97" i="35"/>
  <c r="BX97" i="35"/>
  <c r="BY97" i="35"/>
  <c r="BZ97" i="35"/>
  <c r="CA97" i="35"/>
  <c r="CB97" i="35"/>
  <c r="CC97" i="35"/>
  <c r="CD97" i="35"/>
  <c r="CE97" i="35"/>
  <c r="CF97" i="35"/>
  <c r="CG97" i="35"/>
  <c r="CH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AB98" i="35"/>
  <c r="AC98" i="35"/>
  <c r="AD98" i="35"/>
  <c r="AE98" i="35"/>
  <c r="AF98" i="35"/>
  <c r="AG98" i="35"/>
  <c r="AH98" i="35"/>
  <c r="AI98" i="35"/>
  <c r="AJ98" i="35"/>
  <c r="AK98" i="35"/>
  <c r="AL98" i="35"/>
  <c r="AM98" i="35"/>
  <c r="AN98" i="35"/>
  <c r="AO98" i="35"/>
  <c r="AP98" i="35"/>
  <c r="AQ98" i="35"/>
  <c r="AR98" i="35"/>
  <c r="AS98" i="35"/>
  <c r="AT98" i="35"/>
  <c r="AU98" i="35"/>
  <c r="AV98" i="35"/>
  <c r="AW98" i="35"/>
  <c r="AX98" i="35"/>
  <c r="AY98" i="35"/>
  <c r="AZ98" i="35"/>
  <c r="BA98" i="35"/>
  <c r="BB98" i="35"/>
  <c r="BC98" i="35"/>
  <c r="BD98" i="35"/>
  <c r="BE98" i="35"/>
  <c r="BF98" i="35"/>
  <c r="BG98" i="35"/>
  <c r="BH98" i="35"/>
  <c r="BI98" i="35"/>
  <c r="BJ98" i="35"/>
  <c r="BK98" i="35"/>
  <c r="BL98" i="35"/>
  <c r="BM98" i="35"/>
  <c r="BN98" i="35"/>
  <c r="BO98" i="35"/>
  <c r="BP98" i="35"/>
  <c r="BQ98" i="35"/>
  <c r="BR98" i="35"/>
  <c r="BS98" i="35"/>
  <c r="BT98" i="35"/>
  <c r="BU98" i="35"/>
  <c r="BV98" i="35"/>
  <c r="BW98" i="35"/>
  <c r="BX98" i="35"/>
  <c r="BY98" i="35"/>
  <c r="BZ98" i="35"/>
  <c r="CA98" i="35"/>
  <c r="CB98" i="35"/>
  <c r="CC98" i="35"/>
  <c r="CD98" i="35"/>
  <c r="CE98" i="35"/>
  <c r="CF98" i="35"/>
  <c r="CG98" i="35"/>
  <c r="CH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AB99" i="35"/>
  <c r="AC99" i="35"/>
  <c r="AD99" i="35"/>
  <c r="AE99" i="35"/>
  <c r="AF99" i="35"/>
  <c r="AG99" i="35"/>
  <c r="AH99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U99" i="35"/>
  <c r="AV99" i="35"/>
  <c r="AW99" i="35"/>
  <c r="AX99" i="35"/>
  <c r="AY99" i="35"/>
  <c r="AZ99" i="35"/>
  <c r="BA99" i="35"/>
  <c r="BB99" i="35"/>
  <c r="BC99" i="35"/>
  <c r="BD99" i="35"/>
  <c r="BE99" i="35"/>
  <c r="BF99" i="35"/>
  <c r="BG99" i="35"/>
  <c r="BH99" i="35"/>
  <c r="BI99" i="35"/>
  <c r="BJ99" i="35"/>
  <c r="BK99" i="35"/>
  <c r="BL99" i="35"/>
  <c r="BM99" i="35"/>
  <c r="BN99" i="35"/>
  <c r="BO99" i="35"/>
  <c r="BP99" i="35"/>
  <c r="BQ99" i="35"/>
  <c r="BR99" i="35"/>
  <c r="BS99" i="35"/>
  <c r="BT99" i="35"/>
  <c r="BU99" i="35"/>
  <c r="BV99" i="35"/>
  <c r="BW99" i="35"/>
  <c r="BX99" i="35"/>
  <c r="BY99" i="35"/>
  <c r="BZ99" i="35"/>
  <c r="CA99" i="35"/>
  <c r="CB99" i="35"/>
  <c r="CC99" i="35"/>
  <c r="CD99" i="35"/>
  <c r="CE99" i="35"/>
  <c r="CF99" i="35"/>
  <c r="CG99" i="35"/>
  <c r="CH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AB100" i="35"/>
  <c r="AC100" i="35"/>
  <c r="AD100" i="35"/>
  <c r="AE100" i="35"/>
  <c r="AF100" i="35"/>
  <c r="AG100" i="35"/>
  <c r="AH100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U100" i="35"/>
  <c r="AV100" i="35"/>
  <c r="AW100" i="35"/>
  <c r="AX100" i="35"/>
  <c r="AY100" i="35"/>
  <c r="AZ100" i="35"/>
  <c r="BA100" i="35"/>
  <c r="BB100" i="35"/>
  <c r="BC100" i="35"/>
  <c r="BD100" i="35"/>
  <c r="BE100" i="35"/>
  <c r="BF100" i="35"/>
  <c r="BG100" i="35"/>
  <c r="BH100" i="35"/>
  <c r="BI100" i="35"/>
  <c r="BJ100" i="35"/>
  <c r="BK100" i="35"/>
  <c r="BL100" i="35"/>
  <c r="BM100" i="35"/>
  <c r="BN100" i="35"/>
  <c r="BO100" i="35"/>
  <c r="BP100" i="35"/>
  <c r="BQ100" i="35"/>
  <c r="BR100" i="35"/>
  <c r="BS100" i="35"/>
  <c r="BT100" i="35"/>
  <c r="BU100" i="35"/>
  <c r="BV100" i="35"/>
  <c r="BW100" i="35"/>
  <c r="BX100" i="35"/>
  <c r="BY100" i="35"/>
  <c r="BZ100" i="35"/>
  <c r="CA100" i="35"/>
  <c r="CB100" i="35"/>
  <c r="CC100" i="35"/>
  <c r="CD100" i="35"/>
  <c r="CE100" i="35"/>
  <c r="CF100" i="35"/>
  <c r="CG100" i="35"/>
  <c r="CH100" i="35"/>
  <c r="D101" i="35"/>
  <c r="E101" i="35"/>
  <c r="F101" i="35"/>
  <c r="G101" i="35"/>
  <c r="H101" i="35"/>
  <c r="I101" i="35"/>
  <c r="J101" i="35"/>
  <c r="K101" i="35"/>
  <c r="L101" i="35"/>
  <c r="M101" i="35"/>
  <c r="N101" i="35"/>
  <c r="O101" i="35"/>
  <c r="P101" i="35"/>
  <c r="Q101" i="35"/>
  <c r="R101" i="35"/>
  <c r="S101" i="35"/>
  <c r="T101" i="35"/>
  <c r="U101" i="35"/>
  <c r="V101" i="35"/>
  <c r="W101" i="35"/>
  <c r="X101" i="35"/>
  <c r="Y101" i="35"/>
  <c r="Z101" i="35"/>
  <c r="AA101" i="35"/>
  <c r="AB101" i="35"/>
  <c r="AC101" i="35"/>
  <c r="AD101" i="35"/>
  <c r="AE101" i="35"/>
  <c r="AF101" i="35"/>
  <c r="AG101" i="35"/>
  <c r="AH101" i="35"/>
  <c r="AI101" i="35"/>
  <c r="AJ101" i="35"/>
  <c r="AK101" i="35"/>
  <c r="AL101" i="35"/>
  <c r="AM101" i="35"/>
  <c r="AN101" i="35"/>
  <c r="AO101" i="35"/>
  <c r="AP101" i="35"/>
  <c r="AQ101" i="35"/>
  <c r="AR101" i="35"/>
  <c r="AS101" i="35"/>
  <c r="AT101" i="35"/>
  <c r="AU101" i="35"/>
  <c r="AV101" i="35"/>
  <c r="AW101" i="35"/>
  <c r="AX101" i="35"/>
  <c r="AY101" i="35"/>
  <c r="AZ101" i="35"/>
  <c r="BA101" i="35"/>
  <c r="BB101" i="35"/>
  <c r="BC101" i="35"/>
  <c r="BD101" i="35"/>
  <c r="BE101" i="35"/>
  <c r="BF101" i="35"/>
  <c r="BG101" i="35"/>
  <c r="BH101" i="35"/>
  <c r="BI101" i="35"/>
  <c r="BJ101" i="35"/>
  <c r="BK101" i="35"/>
  <c r="BL101" i="35"/>
  <c r="BM101" i="35"/>
  <c r="BN101" i="35"/>
  <c r="BO101" i="35"/>
  <c r="BP101" i="35"/>
  <c r="BQ101" i="35"/>
  <c r="BR101" i="35"/>
  <c r="BS101" i="35"/>
  <c r="BT101" i="35"/>
  <c r="BU101" i="35"/>
  <c r="BV101" i="35"/>
  <c r="BW101" i="35"/>
  <c r="BX101" i="35"/>
  <c r="BY101" i="35"/>
  <c r="BZ101" i="35"/>
  <c r="CA101" i="35"/>
  <c r="CB101" i="35"/>
  <c r="CC101" i="35"/>
  <c r="CD101" i="35"/>
  <c r="CE101" i="35"/>
  <c r="CF101" i="35"/>
  <c r="CG101" i="35"/>
  <c r="CH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AB102" i="35"/>
  <c r="AC102" i="35"/>
  <c r="AD102" i="35"/>
  <c r="AE102" i="35"/>
  <c r="AF102" i="35"/>
  <c r="AG102" i="35"/>
  <c r="AH102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U102" i="35"/>
  <c r="AV102" i="35"/>
  <c r="AW102" i="35"/>
  <c r="AX102" i="35"/>
  <c r="AY102" i="35"/>
  <c r="AZ102" i="35"/>
  <c r="BA102" i="35"/>
  <c r="BB102" i="35"/>
  <c r="BC102" i="35"/>
  <c r="BD102" i="35"/>
  <c r="BE102" i="35"/>
  <c r="BF102" i="35"/>
  <c r="BG102" i="35"/>
  <c r="BH102" i="35"/>
  <c r="BI102" i="35"/>
  <c r="BJ102" i="35"/>
  <c r="BK102" i="35"/>
  <c r="BL102" i="35"/>
  <c r="BM102" i="35"/>
  <c r="BN102" i="35"/>
  <c r="BO102" i="35"/>
  <c r="BP102" i="35"/>
  <c r="BQ102" i="35"/>
  <c r="BR102" i="35"/>
  <c r="BS102" i="35"/>
  <c r="BT102" i="35"/>
  <c r="BU102" i="35"/>
  <c r="BV102" i="35"/>
  <c r="BW102" i="35"/>
  <c r="BX102" i="35"/>
  <c r="BY102" i="35"/>
  <c r="BZ102" i="35"/>
  <c r="CA102" i="35"/>
  <c r="CB102" i="35"/>
  <c r="CC102" i="35"/>
  <c r="CD102" i="35"/>
  <c r="CE102" i="35"/>
  <c r="CF102" i="35"/>
  <c r="CG102" i="35"/>
  <c r="CH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AB103" i="35"/>
  <c r="AC103" i="35"/>
  <c r="AD103" i="35"/>
  <c r="AE103" i="35"/>
  <c r="AF103" i="35"/>
  <c r="AG103" i="35"/>
  <c r="AH103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U103" i="35"/>
  <c r="AV103" i="35"/>
  <c r="AW103" i="35"/>
  <c r="AX103" i="35"/>
  <c r="AY103" i="35"/>
  <c r="AZ103" i="35"/>
  <c r="BA103" i="35"/>
  <c r="BB103" i="35"/>
  <c r="BC103" i="35"/>
  <c r="BD103" i="35"/>
  <c r="BE103" i="35"/>
  <c r="BF103" i="35"/>
  <c r="BG103" i="35"/>
  <c r="BH103" i="35"/>
  <c r="BI103" i="35"/>
  <c r="BJ103" i="35"/>
  <c r="BK103" i="35"/>
  <c r="BL103" i="35"/>
  <c r="BM103" i="35"/>
  <c r="BN103" i="35"/>
  <c r="BO103" i="35"/>
  <c r="BP103" i="35"/>
  <c r="BQ103" i="35"/>
  <c r="BR103" i="35"/>
  <c r="BS103" i="35"/>
  <c r="BT103" i="35"/>
  <c r="BU103" i="35"/>
  <c r="BV103" i="35"/>
  <c r="BW103" i="35"/>
  <c r="BX103" i="35"/>
  <c r="BY103" i="35"/>
  <c r="BZ103" i="35"/>
  <c r="CA103" i="35"/>
  <c r="CB103" i="35"/>
  <c r="CC103" i="35"/>
  <c r="CD103" i="35"/>
  <c r="CE103" i="35"/>
  <c r="CF103" i="35"/>
  <c r="CG103" i="35"/>
  <c r="CH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AB104" i="35"/>
  <c r="AC104" i="35"/>
  <c r="AD104" i="35"/>
  <c r="AE104" i="35"/>
  <c r="AF104" i="35"/>
  <c r="AG104" i="35"/>
  <c r="AH104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U104" i="35"/>
  <c r="AV104" i="35"/>
  <c r="AW104" i="35"/>
  <c r="AX104" i="35"/>
  <c r="AY104" i="35"/>
  <c r="AZ104" i="35"/>
  <c r="BA104" i="35"/>
  <c r="BB104" i="35"/>
  <c r="BC104" i="35"/>
  <c r="BD104" i="35"/>
  <c r="BE104" i="35"/>
  <c r="BF104" i="35"/>
  <c r="BG104" i="35"/>
  <c r="BH104" i="35"/>
  <c r="BI104" i="35"/>
  <c r="BJ104" i="35"/>
  <c r="BK104" i="35"/>
  <c r="BL104" i="35"/>
  <c r="BM104" i="35"/>
  <c r="BN104" i="35"/>
  <c r="BO104" i="35"/>
  <c r="BP104" i="35"/>
  <c r="BQ104" i="35"/>
  <c r="BR104" i="35"/>
  <c r="BS104" i="35"/>
  <c r="BT104" i="35"/>
  <c r="BU104" i="35"/>
  <c r="BV104" i="35"/>
  <c r="BW104" i="35"/>
  <c r="BX104" i="35"/>
  <c r="BY104" i="35"/>
  <c r="BZ104" i="35"/>
  <c r="CA104" i="35"/>
  <c r="CB104" i="35"/>
  <c r="CC104" i="35"/>
  <c r="CD104" i="35"/>
  <c r="CE104" i="35"/>
  <c r="CF104" i="35"/>
  <c r="CG104" i="35"/>
  <c r="CH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AB105" i="35"/>
  <c r="AC105" i="35"/>
  <c r="AD105" i="35"/>
  <c r="AE105" i="35"/>
  <c r="AF105" i="35"/>
  <c r="AG105" i="35"/>
  <c r="AH105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U105" i="35"/>
  <c r="AV105" i="35"/>
  <c r="AW105" i="35"/>
  <c r="AX105" i="35"/>
  <c r="AY105" i="35"/>
  <c r="AZ105" i="35"/>
  <c r="BA105" i="35"/>
  <c r="BB105" i="35"/>
  <c r="BC105" i="35"/>
  <c r="BD105" i="35"/>
  <c r="BE105" i="35"/>
  <c r="BF105" i="35"/>
  <c r="BG105" i="35"/>
  <c r="BH105" i="35"/>
  <c r="BI105" i="35"/>
  <c r="BJ105" i="35"/>
  <c r="BK105" i="35"/>
  <c r="BL105" i="35"/>
  <c r="BM105" i="35"/>
  <c r="BN105" i="35"/>
  <c r="BO105" i="35"/>
  <c r="BP105" i="35"/>
  <c r="BQ105" i="35"/>
  <c r="BR105" i="35"/>
  <c r="BS105" i="35"/>
  <c r="BT105" i="35"/>
  <c r="BU105" i="35"/>
  <c r="BV105" i="35"/>
  <c r="BW105" i="35"/>
  <c r="BX105" i="35"/>
  <c r="BY105" i="35"/>
  <c r="BZ105" i="35"/>
  <c r="CA105" i="35"/>
  <c r="CB105" i="35"/>
  <c r="CC105" i="35"/>
  <c r="CD105" i="35"/>
  <c r="CE105" i="35"/>
  <c r="CF105" i="35"/>
  <c r="CG105" i="35"/>
  <c r="CH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AN93" i="34"/>
  <c r="AO93" i="34"/>
  <c r="AP93" i="34"/>
  <c r="AQ93" i="34"/>
  <c r="AR93" i="34"/>
  <c r="AS93" i="34"/>
  <c r="AT93" i="34"/>
  <c r="AU93" i="34"/>
  <c r="AV93" i="34"/>
  <c r="AW93" i="34"/>
  <c r="AX93" i="34"/>
  <c r="AY93" i="34"/>
  <c r="AZ93" i="34"/>
  <c r="BA93" i="34"/>
  <c r="BB93" i="34"/>
  <c r="BC93" i="34"/>
  <c r="BD93" i="34"/>
  <c r="BE93" i="34"/>
  <c r="BF93" i="34"/>
  <c r="BG93" i="34"/>
  <c r="BH93" i="34"/>
  <c r="BI93" i="34"/>
  <c r="BJ93" i="34"/>
  <c r="BK93" i="34"/>
  <c r="BL93" i="34"/>
  <c r="BM93" i="34"/>
  <c r="BN93" i="34"/>
  <c r="BO93" i="34"/>
  <c r="BP93" i="34"/>
  <c r="BQ93" i="34"/>
  <c r="BR93" i="34"/>
  <c r="BS93" i="34"/>
  <c r="BT93" i="34"/>
  <c r="BU93" i="34"/>
  <c r="BV93" i="34"/>
  <c r="BW93" i="34"/>
  <c r="BX93" i="34"/>
  <c r="BY93" i="34"/>
  <c r="BZ93" i="34"/>
  <c r="CA93" i="34"/>
  <c r="CB93" i="34"/>
  <c r="CC93" i="34"/>
  <c r="CD93" i="34"/>
  <c r="CE93" i="34"/>
  <c r="CF93" i="34"/>
  <c r="CG93" i="34"/>
  <c r="CH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AN94" i="34"/>
  <c r="AO94" i="34"/>
  <c r="AP94" i="34"/>
  <c r="AQ94" i="34"/>
  <c r="AR94" i="34"/>
  <c r="AS94" i="34"/>
  <c r="AT94" i="34"/>
  <c r="AU94" i="34"/>
  <c r="AV94" i="34"/>
  <c r="AW94" i="34"/>
  <c r="AX94" i="34"/>
  <c r="AY94" i="34"/>
  <c r="AZ94" i="34"/>
  <c r="BA94" i="34"/>
  <c r="BB94" i="34"/>
  <c r="BC94" i="34"/>
  <c r="BD94" i="34"/>
  <c r="BE94" i="34"/>
  <c r="BF94" i="34"/>
  <c r="BG94" i="34"/>
  <c r="BH94" i="34"/>
  <c r="BI94" i="34"/>
  <c r="BJ94" i="34"/>
  <c r="BK94" i="34"/>
  <c r="BL94" i="34"/>
  <c r="BM94" i="34"/>
  <c r="BN94" i="34"/>
  <c r="BO94" i="34"/>
  <c r="BP94" i="34"/>
  <c r="BQ94" i="34"/>
  <c r="BR94" i="34"/>
  <c r="BS94" i="34"/>
  <c r="BT94" i="34"/>
  <c r="BU94" i="34"/>
  <c r="BV94" i="34"/>
  <c r="BW94" i="34"/>
  <c r="BX94" i="34"/>
  <c r="BY94" i="34"/>
  <c r="BZ94" i="34"/>
  <c r="CA94" i="34"/>
  <c r="CB94" i="34"/>
  <c r="CC94" i="34"/>
  <c r="CD94" i="34"/>
  <c r="CE94" i="34"/>
  <c r="CF94" i="34"/>
  <c r="CG94" i="34"/>
  <c r="CH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F95" i="34"/>
  <c r="AG95" i="34"/>
  <c r="AH95" i="34"/>
  <c r="AI95" i="34"/>
  <c r="AJ95" i="34"/>
  <c r="AK95" i="34"/>
  <c r="AL95" i="34"/>
  <c r="AM95" i="34"/>
  <c r="AN95" i="34"/>
  <c r="AO95" i="34"/>
  <c r="AP95" i="34"/>
  <c r="AQ95" i="34"/>
  <c r="AR95" i="34"/>
  <c r="AS95" i="34"/>
  <c r="AT95" i="34"/>
  <c r="AU95" i="34"/>
  <c r="AV95" i="34"/>
  <c r="AW95" i="34"/>
  <c r="AX95" i="34"/>
  <c r="AY95" i="34"/>
  <c r="AZ95" i="34"/>
  <c r="BA95" i="34"/>
  <c r="BB95" i="34"/>
  <c r="BC95" i="34"/>
  <c r="BD95" i="34"/>
  <c r="BE95" i="34"/>
  <c r="BF95" i="34"/>
  <c r="BG95" i="34"/>
  <c r="BH95" i="34"/>
  <c r="BI95" i="34"/>
  <c r="BJ95" i="34"/>
  <c r="BK95" i="34"/>
  <c r="BL95" i="34"/>
  <c r="BM95" i="34"/>
  <c r="BN95" i="34"/>
  <c r="BO95" i="34"/>
  <c r="BP95" i="34"/>
  <c r="BQ95" i="34"/>
  <c r="BR95" i="34"/>
  <c r="BS95" i="34"/>
  <c r="BT95" i="34"/>
  <c r="BU95" i="34"/>
  <c r="BV95" i="34"/>
  <c r="BW95" i="34"/>
  <c r="BX95" i="34"/>
  <c r="BY95" i="34"/>
  <c r="BZ95" i="34"/>
  <c r="CA95" i="34"/>
  <c r="CB95" i="34"/>
  <c r="CC95" i="34"/>
  <c r="CD95" i="34"/>
  <c r="CE95" i="34"/>
  <c r="CF95" i="34"/>
  <c r="CG95" i="34"/>
  <c r="CH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AN96" i="34"/>
  <c r="AO96" i="34"/>
  <c r="AP96" i="34"/>
  <c r="AQ96" i="34"/>
  <c r="AR96" i="34"/>
  <c r="AS96" i="34"/>
  <c r="AT96" i="34"/>
  <c r="AU96" i="34"/>
  <c r="AV96" i="34"/>
  <c r="AW96" i="34"/>
  <c r="AX96" i="34"/>
  <c r="AY96" i="34"/>
  <c r="AZ96" i="34"/>
  <c r="BA96" i="34"/>
  <c r="BB96" i="34"/>
  <c r="BC96" i="34"/>
  <c r="BD96" i="34"/>
  <c r="BE96" i="34"/>
  <c r="BF96" i="34"/>
  <c r="BG96" i="34"/>
  <c r="BH96" i="34"/>
  <c r="BI96" i="34"/>
  <c r="BJ96" i="34"/>
  <c r="BK96" i="34"/>
  <c r="BL96" i="34"/>
  <c r="BM96" i="34"/>
  <c r="BN96" i="34"/>
  <c r="BO96" i="34"/>
  <c r="BP96" i="34"/>
  <c r="BQ96" i="34"/>
  <c r="BR96" i="34"/>
  <c r="BS96" i="34"/>
  <c r="BT96" i="34"/>
  <c r="BU96" i="34"/>
  <c r="BV96" i="34"/>
  <c r="BW96" i="34"/>
  <c r="BX96" i="34"/>
  <c r="BY96" i="34"/>
  <c r="BZ96" i="34"/>
  <c r="CA96" i="34"/>
  <c r="CB96" i="34"/>
  <c r="CC96" i="34"/>
  <c r="CD96" i="34"/>
  <c r="CE96" i="34"/>
  <c r="CF96" i="34"/>
  <c r="CG96" i="34"/>
  <c r="CH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AN97" i="34"/>
  <c r="AO97" i="34"/>
  <c r="AP97" i="34"/>
  <c r="AQ97" i="34"/>
  <c r="AR97" i="34"/>
  <c r="AS97" i="34"/>
  <c r="AT97" i="34"/>
  <c r="AU97" i="34"/>
  <c r="AV97" i="34"/>
  <c r="AW97" i="34"/>
  <c r="AX97" i="34"/>
  <c r="AY97" i="34"/>
  <c r="AZ97" i="34"/>
  <c r="BA97" i="34"/>
  <c r="BB97" i="34"/>
  <c r="BC97" i="34"/>
  <c r="BD97" i="34"/>
  <c r="BE97" i="34"/>
  <c r="BF97" i="34"/>
  <c r="BG97" i="34"/>
  <c r="BH97" i="34"/>
  <c r="BI97" i="34"/>
  <c r="BJ97" i="34"/>
  <c r="BK97" i="34"/>
  <c r="BL97" i="34"/>
  <c r="BM97" i="34"/>
  <c r="BN97" i="34"/>
  <c r="BO97" i="34"/>
  <c r="BP97" i="34"/>
  <c r="BQ97" i="34"/>
  <c r="BR97" i="34"/>
  <c r="BS97" i="34"/>
  <c r="BT97" i="34"/>
  <c r="BU97" i="34"/>
  <c r="BV97" i="34"/>
  <c r="BW97" i="34"/>
  <c r="BX97" i="34"/>
  <c r="BY97" i="34"/>
  <c r="BZ97" i="34"/>
  <c r="CA97" i="34"/>
  <c r="CB97" i="34"/>
  <c r="CC97" i="34"/>
  <c r="CD97" i="34"/>
  <c r="CE97" i="34"/>
  <c r="CF97" i="34"/>
  <c r="CG97" i="34"/>
  <c r="CH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B98" i="34"/>
  <c r="AC98" i="34"/>
  <c r="AD98" i="34"/>
  <c r="AE98" i="34"/>
  <c r="AF98" i="34"/>
  <c r="AG98" i="34"/>
  <c r="AH98" i="34"/>
  <c r="AI98" i="34"/>
  <c r="AJ98" i="34"/>
  <c r="AK98" i="34"/>
  <c r="AL98" i="34"/>
  <c r="AM98" i="34"/>
  <c r="AN98" i="34"/>
  <c r="AO98" i="34"/>
  <c r="AP98" i="34"/>
  <c r="AQ98" i="34"/>
  <c r="AR98" i="34"/>
  <c r="AS98" i="34"/>
  <c r="AT98" i="34"/>
  <c r="AU98" i="34"/>
  <c r="AV98" i="34"/>
  <c r="AW98" i="34"/>
  <c r="AX98" i="34"/>
  <c r="AY98" i="34"/>
  <c r="AZ98" i="34"/>
  <c r="BA98" i="34"/>
  <c r="BB98" i="34"/>
  <c r="BC98" i="34"/>
  <c r="BD98" i="34"/>
  <c r="BE98" i="34"/>
  <c r="BF98" i="34"/>
  <c r="BG98" i="34"/>
  <c r="BH98" i="34"/>
  <c r="BI98" i="34"/>
  <c r="BJ98" i="34"/>
  <c r="BK98" i="34"/>
  <c r="BL98" i="34"/>
  <c r="BM98" i="34"/>
  <c r="BN98" i="34"/>
  <c r="BO98" i="34"/>
  <c r="BP98" i="34"/>
  <c r="BQ98" i="34"/>
  <c r="BR98" i="34"/>
  <c r="BS98" i="34"/>
  <c r="BT98" i="34"/>
  <c r="BU98" i="34"/>
  <c r="BV98" i="34"/>
  <c r="BW98" i="34"/>
  <c r="BX98" i="34"/>
  <c r="BY98" i="34"/>
  <c r="BZ98" i="34"/>
  <c r="CA98" i="34"/>
  <c r="CB98" i="34"/>
  <c r="CC98" i="34"/>
  <c r="CD98" i="34"/>
  <c r="CE98" i="34"/>
  <c r="CF98" i="34"/>
  <c r="CG98" i="34"/>
  <c r="CH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AN99" i="34"/>
  <c r="AO99" i="34"/>
  <c r="AP99" i="34"/>
  <c r="AQ99" i="34"/>
  <c r="AR99" i="34"/>
  <c r="AS99" i="34"/>
  <c r="AT99" i="34"/>
  <c r="AU99" i="34"/>
  <c r="AV99" i="34"/>
  <c r="AW99" i="34"/>
  <c r="AX99" i="34"/>
  <c r="AY99" i="34"/>
  <c r="AZ99" i="34"/>
  <c r="BA99" i="34"/>
  <c r="BB99" i="34"/>
  <c r="BC99" i="34"/>
  <c r="BD99" i="34"/>
  <c r="BE99" i="34"/>
  <c r="BF99" i="34"/>
  <c r="BG99" i="34"/>
  <c r="BH99" i="34"/>
  <c r="BI99" i="34"/>
  <c r="BJ99" i="34"/>
  <c r="BK99" i="34"/>
  <c r="BL99" i="34"/>
  <c r="BM99" i="34"/>
  <c r="BN99" i="34"/>
  <c r="BO99" i="34"/>
  <c r="BP99" i="34"/>
  <c r="BQ99" i="34"/>
  <c r="BR99" i="34"/>
  <c r="BS99" i="34"/>
  <c r="BT99" i="34"/>
  <c r="BU99" i="34"/>
  <c r="BV99" i="34"/>
  <c r="BW99" i="34"/>
  <c r="BX99" i="34"/>
  <c r="BY99" i="34"/>
  <c r="BZ99" i="34"/>
  <c r="CA99" i="34"/>
  <c r="CB99" i="34"/>
  <c r="CC99" i="34"/>
  <c r="CD99" i="34"/>
  <c r="CE99" i="34"/>
  <c r="CF99" i="34"/>
  <c r="CG99" i="34"/>
  <c r="CH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AN100" i="34"/>
  <c r="AO100" i="34"/>
  <c r="AP100" i="34"/>
  <c r="AQ100" i="34"/>
  <c r="AR100" i="34"/>
  <c r="AS100" i="34"/>
  <c r="AT100" i="34"/>
  <c r="AU100" i="34"/>
  <c r="AV100" i="34"/>
  <c r="AW100" i="34"/>
  <c r="AX100" i="34"/>
  <c r="AY100" i="34"/>
  <c r="AZ100" i="34"/>
  <c r="BA100" i="34"/>
  <c r="BB100" i="34"/>
  <c r="BC100" i="34"/>
  <c r="BD100" i="34"/>
  <c r="BE100" i="34"/>
  <c r="BF100" i="34"/>
  <c r="BG100" i="34"/>
  <c r="BH100" i="34"/>
  <c r="BI100" i="34"/>
  <c r="BJ100" i="34"/>
  <c r="BK100" i="34"/>
  <c r="BL100" i="34"/>
  <c r="BM100" i="34"/>
  <c r="BN100" i="34"/>
  <c r="BO100" i="34"/>
  <c r="BP100" i="34"/>
  <c r="BQ100" i="34"/>
  <c r="BR100" i="34"/>
  <c r="BS100" i="34"/>
  <c r="BT100" i="34"/>
  <c r="BU100" i="34"/>
  <c r="BV100" i="34"/>
  <c r="BW100" i="34"/>
  <c r="BX100" i="34"/>
  <c r="BY100" i="34"/>
  <c r="BZ100" i="34"/>
  <c r="CA100" i="34"/>
  <c r="CB100" i="34"/>
  <c r="CC100" i="34"/>
  <c r="CD100" i="34"/>
  <c r="CE100" i="34"/>
  <c r="CF100" i="34"/>
  <c r="CG100" i="34"/>
  <c r="CH100" i="34"/>
  <c r="D101" i="34"/>
  <c r="E101" i="34"/>
  <c r="G101" i="34"/>
  <c r="H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AB101" i="34"/>
  <c r="AC101" i="34"/>
  <c r="AD101" i="34"/>
  <c r="AE101" i="34"/>
  <c r="AF101" i="34"/>
  <c r="AG101" i="34"/>
  <c r="AH101" i="34"/>
  <c r="AI101" i="34"/>
  <c r="AJ101" i="34"/>
  <c r="AK101" i="34"/>
  <c r="AL101" i="34"/>
  <c r="AM101" i="34"/>
  <c r="AN101" i="34"/>
  <c r="AO101" i="34"/>
  <c r="AP101" i="34"/>
  <c r="AQ101" i="34"/>
  <c r="AR101" i="34"/>
  <c r="AS101" i="34"/>
  <c r="AT101" i="34"/>
  <c r="AU101" i="34"/>
  <c r="AV101" i="34"/>
  <c r="AW101" i="34"/>
  <c r="AX101" i="34"/>
  <c r="AY101" i="34"/>
  <c r="AZ101" i="34"/>
  <c r="BA101" i="34"/>
  <c r="BB101" i="34"/>
  <c r="BC101" i="34"/>
  <c r="BD101" i="34"/>
  <c r="BE101" i="34"/>
  <c r="BF101" i="34"/>
  <c r="BG101" i="34"/>
  <c r="BH101" i="34"/>
  <c r="BI101" i="34"/>
  <c r="BJ101" i="34"/>
  <c r="BK101" i="34"/>
  <c r="BL101" i="34"/>
  <c r="BM101" i="34"/>
  <c r="BN101" i="34"/>
  <c r="BO101" i="34"/>
  <c r="BP101" i="34"/>
  <c r="BQ101" i="34"/>
  <c r="BR101" i="34"/>
  <c r="BS101" i="34"/>
  <c r="BT101" i="34"/>
  <c r="BU101" i="34"/>
  <c r="BV101" i="34"/>
  <c r="BW101" i="34"/>
  <c r="BX101" i="34"/>
  <c r="BY101" i="34"/>
  <c r="BZ101" i="34"/>
  <c r="CA101" i="34"/>
  <c r="CB101" i="34"/>
  <c r="CC101" i="34"/>
  <c r="CD101" i="34"/>
  <c r="CE101" i="34"/>
  <c r="CF101" i="34"/>
  <c r="CG101" i="34"/>
  <c r="CH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AN102" i="34"/>
  <c r="AO102" i="34"/>
  <c r="AP102" i="34"/>
  <c r="AQ102" i="34"/>
  <c r="AR102" i="34"/>
  <c r="AS102" i="34"/>
  <c r="AT102" i="34"/>
  <c r="AU102" i="34"/>
  <c r="AV102" i="34"/>
  <c r="AW102" i="34"/>
  <c r="AX102" i="34"/>
  <c r="AY102" i="34"/>
  <c r="AZ102" i="34"/>
  <c r="BA102" i="34"/>
  <c r="BB102" i="34"/>
  <c r="BC102" i="34"/>
  <c r="BD102" i="34"/>
  <c r="BE102" i="34"/>
  <c r="BF102" i="34"/>
  <c r="BG102" i="34"/>
  <c r="BH102" i="34"/>
  <c r="BI102" i="34"/>
  <c r="BJ102" i="34"/>
  <c r="BK102" i="34"/>
  <c r="BL102" i="34"/>
  <c r="BM102" i="34"/>
  <c r="BN102" i="34"/>
  <c r="BO102" i="34"/>
  <c r="BP102" i="34"/>
  <c r="BQ102" i="34"/>
  <c r="BR102" i="34"/>
  <c r="BS102" i="34"/>
  <c r="BT102" i="34"/>
  <c r="BU102" i="34"/>
  <c r="BV102" i="34"/>
  <c r="BW102" i="34"/>
  <c r="BX102" i="34"/>
  <c r="BY102" i="34"/>
  <c r="BZ102" i="34"/>
  <c r="CA102" i="34"/>
  <c r="CB102" i="34"/>
  <c r="CC102" i="34"/>
  <c r="CD102" i="34"/>
  <c r="CE102" i="34"/>
  <c r="CF102" i="34"/>
  <c r="CG102" i="34"/>
  <c r="CH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AN103" i="34"/>
  <c r="AO103" i="34"/>
  <c r="AP103" i="34"/>
  <c r="AQ103" i="34"/>
  <c r="AR103" i="34"/>
  <c r="AS103" i="34"/>
  <c r="AT103" i="34"/>
  <c r="AU103" i="34"/>
  <c r="AV103" i="34"/>
  <c r="AW103" i="34"/>
  <c r="AX103" i="34"/>
  <c r="AY103" i="34"/>
  <c r="AZ103" i="34"/>
  <c r="BA103" i="34"/>
  <c r="BB103" i="34"/>
  <c r="BC103" i="34"/>
  <c r="BD103" i="34"/>
  <c r="BE103" i="34"/>
  <c r="BF103" i="34"/>
  <c r="BG103" i="34"/>
  <c r="BH103" i="34"/>
  <c r="BI103" i="34"/>
  <c r="BJ103" i="34"/>
  <c r="BK103" i="34"/>
  <c r="BL103" i="34"/>
  <c r="BM103" i="34"/>
  <c r="BN103" i="34"/>
  <c r="BO103" i="34"/>
  <c r="BP103" i="34"/>
  <c r="BQ103" i="34"/>
  <c r="BR103" i="34"/>
  <c r="BS103" i="34"/>
  <c r="BT103" i="34"/>
  <c r="BU103" i="34"/>
  <c r="BV103" i="34"/>
  <c r="BW103" i="34"/>
  <c r="BX103" i="34"/>
  <c r="BY103" i="34"/>
  <c r="BZ103" i="34"/>
  <c r="CA103" i="34"/>
  <c r="CB103" i="34"/>
  <c r="CC103" i="34"/>
  <c r="CD103" i="34"/>
  <c r="CE103" i="34"/>
  <c r="CF103" i="34"/>
  <c r="CG103" i="34"/>
  <c r="CH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AN104" i="34"/>
  <c r="AO104" i="34"/>
  <c r="AP104" i="34"/>
  <c r="AQ104" i="34"/>
  <c r="AR104" i="34"/>
  <c r="AS104" i="34"/>
  <c r="AT104" i="34"/>
  <c r="AU104" i="34"/>
  <c r="AV104" i="34"/>
  <c r="AW104" i="34"/>
  <c r="AX104" i="34"/>
  <c r="AY104" i="34"/>
  <c r="AZ104" i="34"/>
  <c r="BA104" i="34"/>
  <c r="BB104" i="34"/>
  <c r="BC104" i="34"/>
  <c r="BD104" i="34"/>
  <c r="BE104" i="34"/>
  <c r="BF104" i="34"/>
  <c r="BG104" i="34"/>
  <c r="BH104" i="34"/>
  <c r="BI104" i="34"/>
  <c r="BJ104" i="34"/>
  <c r="BK104" i="34"/>
  <c r="BL104" i="34"/>
  <c r="BM104" i="34"/>
  <c r="BN104" i="34"/>
  <c r="BO104" i="34"/>
  <c r="BP104" i="34"/>
  <c r="BQ104" i="34"/>
  <c r="BR104" i="34"/>
  <c r="BS104" i="34"/>
  <c r="BT104" i="34"/>
  <c r="BU104" i="34"/>
  <c r="BV104" i="34"/>
  <c r="BW104" i="34"/>
  <c r="BX104" i="34"/>
  <c r="BY104" i="34"/>
  <c r="BZ104" i="34"/>
  <c r="CA104" i="34"/>
  <c r="CB104" i="34"/>
  <c r="CC104" i="34"/>
  <c r="CD104" i="34"/>
  <c r="CE104" i="34"/>
  <c r="CF104" i="34"/>
  <c r="CG104" i="34"/>
  <c r="CH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AN105" i="34"/>
  <c r="AO105" i="34"/>
  <c r="AP105" i="34"/>
  <c r="AQ105" i="34"/>
  <c r="AR105" i="34"/>
  <c r="AS105" i="34"/>
  <c r="AT105" i="34"/>
  <c r="AU105" i="34"/>
  <c r="AV105" i="34"/>
  <c r="AW105" i="34"/>
  <c r="AX105" i="34"/>
  <c r="AY105" i="34"/>
  <c r="AZ105" i="34"/>
  <c r="BA105" i="34"/>
  <c r="BB105" i="34"/>
  <c r="BC105" i="34"/>
  <c r="BD105" i="34"/>
  <c r="BE105" i="34"/>
  <c r="BF105" i="34"/>
  <c r="BG105" i="34"/>
  <c r="BH105" i="34"/>
  <c r="BI105" i="34"/>
  <c r="BJ105" i="34"/>
  <c r="BK105" i="34"/>
  <c r="BL105" i="34"/>
  <c r="BM105" i="34"/>
  <c r="BN105" i="34"/>
  <c r="BO105" i="34"/>
  <c r="BP105" i="34"/>
  <c r="BQ105" i="34"/>
  <c r="BR105" i="34"/>
  <c r="BS105" i="34"/>
  <c r="BT105" i="34"/>
  <c r="BU105" i="34"/>
  <c r="BV105" i="34"/>
  <c r="BW105" i="34"/>
  <c r="BX105" i="34"/>
  <c r="BY105" i="34"/>
  <c r="BZ105" i="34"/>
  <c r="CA105" i="34"/>
  <c r="CB105" i="34"/>
  <c r="CC105" i="34"/>
  <c r="CD105" i="34"/>
  <c r="CE105" i="34"/>
  <c r="CF105" i="34"/>
  <c r="CG105" i="34"/>
  <c r="CH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AN78" i="32"/>
  <c r="AO78" i="32"/>
  <c r="AP78" i="32"/>
  <c r="AQ78" i="32"/>
  <c r="AR78" i="32"/>
  <c r="AS78" i="32"/>
  <c r="AT78" i="32"/>
  <c r="AU78" i="32"/>
  <c r="AV78" i="32"/>
  <c r="AW78" i="32"/>
  <c r="AX78" i="32"/>
  <c r="AY78" i="32"/>
  <c r="AZ78" i="32"/>
  <c r="BA78" i="32"/>
  <c r="BB78" i="32"/>
  <c r="BC78" i="32"/>
  <c r="BD78" i="32"/>
  <c r="BE78" i="32"/>
  <c r="BF78" i="32"/>
  <c r="BG78" i="32"/>
  <c r="BH78" i="32"/>
  <c r="BI78" i="32"/>
  <c r="BJ78" i="32"/>
  <c r="BK78" i="32"/>
  <c r="BL78" i="32"/>
  <c r="BM78" i="32"/>
  <c r="BN78" i="32"/>
  <c r="BO78" i="32"/>
  <c r="BP78" i="32"/>
  <c r="BQ78" i="32"/>
  <c r="BR78" i="32"/>
  <c r="BS78" i="32"/>
  <c r="BT78" i="32"/>
  <c r="BU78" i="32"/>
  <c r="BV78" i="32"/>
  <c r="BW78" i="32"/>
  <c r="BX78" i="32"/>
  <c r="BY78" i="32"/>
  <c r="BZ78" i="32"/>
  <c r="CA78" i="32"/>
  <c r="CB78" i="32"/>
  <c r="CC78" i="32"/>
  <c r="CD78" i="32"/>
  <c r="CE78" i="32"/>
  <c r="CF78" i="32"/>
  <c r="CG78" i="32"/>
  <c r="CH78" i="32"/>
  <c r="C78" i="32"/>
  <c r="D90" i="43"/>
  <c r="E90" i="43"/>
  <c r="F90" i="43"/>
  <c r="G90" i="43"/>
  <c r="H90" i="43"/>
  <c r="I90" i="43"/>
  <c r="J90" i="43"/>
  <c r="K90" i="43"/>
  <c r="L90" i="43"/>
  <c r="M90" i="43"/>
  <c r="N90" i="43"/>
  <c r="O90" i="43"/>
  <c r="O77" i="43"/>
  <c r="P90" i="43"/>
  <c r="P77" i="43"/>
  <c r="Q90" i="43"/>
  <c r="Q77" i="43"/>
  <c r="R90" i="43"/>
  <c r="R77" i="43"/>
  <c r="S90" i="43"/>
  <c r="S77" i="43"/>
  <c r="T90" i="43"/>
  <c r="T77" i="43"/>
  <c r="U90" i="43"/>
  <c r="U77" i="43"/>
  <c r="V90" i="43"/>
  <c r="V77" i="43"/>
  <c r="W90" i="43"/>
  <c r="W77" i="43"/>
  <c r="X90" i="43"/>
  <c r="X77" i="43"/>
  <c r="Y90" i="43"/>
  <c r="Y77" i="43"/>
  <c r="Z90" i="43"/>
  <c r="Z77" i="43"/>
  <c r="AA90" i="43"/>
  <c r="AA77" i="43"/>
  <c r="AB90" i="43"/>
  <c r="AB77" i="43"/>
  <c r="AC90" i="43"/>
  <c r="AC77" i="43"/>
  <c r="AD90" i="43"/>
  <c r="AD77" i="43"/>
  <c r="AE90" i="43"/>
  <c r="AE77" i="43"/>
  <c r="AF90" i="43"/>
  <c r="AF77" i="43"/>
  <c r="AG90" i="43"/>
  <c r="AG77" i="43"/>
  <c r="AH90" i="43"/>
  <c r="AH77" i="43"/>
  <c r="AI90" i="43"/>
  <c r="AI77" i="43"/>
  <c r="AJ90" i="43"/>
  <c r="AJ77" i="43"/>
  <c r="AK90" i="43"/>
  <c r="AK77" i="43"/>
  <c r="AL90" i="43"/>
  <c r="AL77" i="43"/>
  <c r="AM90" i="43"/>
  <c r="AM77" i="43"/>
  <c r="AN90" i="43"/>
  <c r="AN77" i="43"/>
  <c r="AO90" i="43"/>
  <c r="AO77" i="43"/>
  <c r="AP90" i="43"/>
  <c r="AP77" i="43"/>
  <c r="AQ90" i="43"/>
  <c r="AQ77" i="43"/>
  <c r="AR90" i="43"/>
  <c r="AR77" i="43"/>
  <c r="AS90" i="43"/>
  <c r="AS77" i="43"/>
  <c r="AT90" i="43"/>
  <c r="AT77" i="43"/>
  <c r="AU90" i="43"/>
  <c r="AU77" i="43"/>
  <c r="AV90" i="43"/>
  <c r="AV77" i="43"/>
  <c r="AW90" i="43"/>
  <c r="AW77" i="43"/>
  <c r="AX90" i="43"/>
  <c r="AX77" i="43"/>
  <c r="AY90" i="43"/>
  <c r="AY77" i="43"/>
  <c r="AZ90" i="43"/>
  <c r="AZ77" i="43"/>
  <c r="BA90" i="43"/>
  <c r="BA77" i="43"/>
  <c r="BB90" i="43"/>
  <c r="BB77" i="43"/>
  <c r="BC90" i="43"/>
  <c r="BC77" i="43"/>
  <c r="BD90" i="43"/>
  <c r="BD77" i="43"/>
  <c r="BE90" i="43"/>
  <c r="BE77" i="43"/>
  <c r="BF90" i="43"/>
  <c r="BF77" i="43"/>
  <c r="BG90" i="43"/>
  <c r="BG77" i="43"/>
  <c r="BH90" i="43"/>
  <c r="BH77" i="43"/>
  <c r="BI90" i="43"/>
  <c r="BI77" i="43"/>
  <c r="BJ90" i="43"/>
  <c r="BJ77" i="43"/>
  <c r="BK90" i="43"/>
  <c r="BK77" i="43"/>
  <c r="BL90" i="43"/>
  <c r="BL77" i="43"/>
  <c r="BM90" i="43"/>
  <c r="BM77" i="43"/>
  <c r="BN90" i="43"/>
  <c r="BN77" i="43"/>
  <c r="BO90" i="43"/>
  <c r="BO77" i="43"/>
  <c r="BP90" i="43"/>
  <c r="BP77" i="43"/>
  <c r="BQ90" i="43"/>
  <c r="BQ77" i="43"/>
  <c r="BR90" i="43"/>
  <c r="BR77" i="43"/>
  <c r="BS90" i="43"/>
  <c r="BS77" i="43"/>
  <c r="BT90" i="43"/>
  <c r="BT77" i="43"/>
  <c r="BU90" i="43"/>
  <c r="BU77" i="43"/>
  <c r="BV90" i="43"/>
  <c r="BV77" i="43"/>
  <c r="BW90" i="43"/>
  <c r="BW77" i="43"/>
  <c r="BX90" i="43"/>
  <c r="BX77" i="43"/>
  <c r="BY90" i="43"/>
  <c r="BY77" i="43"/>
  <c r="BZ90" i="43"/>
  <c r="BZ77" i="43"/>
  <c r="CA90" i="43"/>
  <c r="CA77" i="43"/>
  <c r="CB90" i="43"/>
  <c r="CB77" i="43"/>
  <c r="CC90" i="43"/>
  <c r="CC77" i="43"/>
  <c r="CD90" i="43"/>
  <c r="CD77" i="43"/>
  <c r="CE90" i="43"/>
  <c r="CE77" i="43"/>
  <c r="CF90" i="43"/>
  <c r="CF77" i="43"/>
  <c r="CG90" i="43"/>
  <c r="CG77" i="43"/>
  <c r="CH90" i="43"/>
  <c r="CH77" i="43"/>
  <c r="D91" i="43"/>
  <c r="E91" i="43"/>
  <c r="G91" i="43"/>
  <c r="H91" i="43"/>
  <c r="J91" i="43"/>
  <c r="K91" i="43"/>
  <c r="L91" i="43"/>
  <c r="M91" i="43"/>
  <c r="N91" i="43"/>
  <c r="O91" i="43"/>
  <c r="O78" i="43"/>
  <c r="P91" i="43"/>
  <c r="P78" i="43"/>
  <c r="Q91" i="43"/>
  <c r="Q78" i="43"/>
  <c r="R91" i="43"/>
  <c r="R78" i="43"/>
  <c r="S91" i="43"/>
  <c r="S78" i="43"/>
  <c r="T91" i="43"/>
  <c r="T78" i="43"/>
  <c r="U91" i="43"/>
  <c r="U78" i="43"/>
  <c r="V91" i="43"/>
  <c r="V78" i="43"/>
  <c r="W91" i="43"/>
  <c r="W78" i="43"/>
  <c r="X91" i="43"/>
  <c r="X78" i="43"/>
  <c r="Y91" i="43"/>
  <c r="Y78" i="43"/>
  <c r="Z91" i="43"/>
  <c r="Z78" i="43"/>
  <c r="AA91" i="43"/>
  <c r="AA78" i="43"/>
  <c r="AB91" i="43"/>
  <c r="AB78" i="43"/>
  <c r="AC91" i="43"/>
  <c r="AC78" i="43"/>
  <c r="AD91" i="43"/>
  <c r="AD78" i="43"/>
  <c r="AE91" i="43"/>
  <c r="AE78" i="43"/>
  <c r="AF91" i="43"/>
  <c r="AF78" i="43"/>
  <c r="AG91" i="43"/>
  <c r="AG78" i="43"/>
  <c r="AH91" i="43"/>
  <c r="AH78" i="43"/>
  <c r="AI91" i="43"/>
  <c r="AI78" i="43"/>
  <c r="AJ91" i="43"/>
  <c r="AJ78" i="43"/>
  <c r="AK91" i="43"/>
  <c r="AK78" i="43"/>
  <c r="AL91" i="43"/>
  <c r="AL78" i="43"/>
  <c r="AM91" i="43"/>
  <c r="AM78" i="43"/>
  <c r="AN91" i="43"/>
  <c r="AN78" i="43"/>
  <c r="AO91" i="43"/>
  <c r="AO78" i="43"/>
  <c r="AP91" i="43"/>
  <c r="AP78" i="43"/>
  <c r="AQ91" i="43"/>
  <c r="AQ78" i="43"/>
  <c r="AR91" i="43"/>
  <c r="AR78" i="43"/>
  <c r="AS91" i="43"/>
  <c r="AS78" i="43"/>
  <c r="AT91" i="43"/>
  <c r="AT78" i="43"/>
  <c r="AU91" i="43"/>
  <c r="AU78" i="43"/>
  <c r="AV91" i="43"/>
  <c r="AV78" i="43"/>
  <c r="AW91" i="43"/>
  <c r="AW78" i="43"/>
  <c r="AX91" i="43"/>
  <c r="AX78" i="43"/>
  <c r="AY91" i="43"/>
  <c r="AY78" i="43"/>
  <c r="AZ91" i="43"/>
  <c r="AZ78" i="43"/>
  <c r="BA91" i="43"/>
  <c r="BA78" i="43"/>
  <c r="BB91" i="43"/>
  <c r="BB78" i="43"/>
  <c r="BC91" i="43"/>
  <c r="BC78" i="43"/>
  <c r="BD91" i="43"/>
  <c r="BD78" i="43"/>
  <c r="BE91" i="43"/>
  <c r="BE78" i="43"/>
  <c r="BF91" i="43"/>
  <c r="BF78" i="43"/>
  <c r="BG91" i="43"/>
  <c r="BG78" i="43"/>
  <c r="BH91" i="43"/>
  <c r="BH78" i="43"/>
  <c r="BI91" i="43"/>
  <c r="BI78" i="43"/>
  <c r="BJ91" i="43"/>
  <c r="BJ78" i="43"/>
  <c r="BK91" i="43"/>
  <c r="BK78" i="43"/>
  <c r="BL91" i="43"/>
  <c r="BL78" i="43"/>
  <c r="BM91" i="43"/>
  <c r="BM78" i="43"/>
  <c r="BN91" i="43"/>
  <c r="BN78" i="43"/>
  <c r="BO91" i="43"/>
  <c r="BO78" i="43"/>
  <c r="BP91" i="43"/>
  <c r="BP78" i="43"/>
  <c r="BQ91" i="43"/>
  <c r="BQ78" i="43"/>
  <c r="BR91" i="43"/>
  <c r="BR78" i="43"/>
  <c r="BS91" i="43"/>
  <c r="BS78" i="43"/>
  <c r="BT91" i="43"/>
  <c r="BT78" i="43"/>
  <c r="BU91" i="43"/>
  <c r="BU78" i="43"/>
  <c r="BV91" i="43"/>
  <c r="BV78" i="43"/>
  <c r="BW91" i="43"/>
  <c r="BW78" i="43"/>
  <c r="BX91" i="43"/>
  <c r="BX78" i="43"/>
  <c r="BY91" i="43"/>
  <c r="BY78" i="43"/>
  <c r="BZ91" i="43"/>
  <c r="BZ78" i="43"/>
  <c r="CA91" i="43"/>
  <c r="CA78" i="43"/>
  <c r="CB91" i="43"/>
  <c r="CB78" i="43"/>
  <c r="CC91" i="43"/>
  <c r="CC78" i="43"/>
  <c r="CD91" i="43"/>
  <c r="CD78" i="43"/>
  <c r="CE91" i="43"/>
  <c r="CE78" i="43"/>
  <c r="CF91" i="43"/>
  <c r="CF78" i="43"/>
  <c r="CG91" i="43"/>
  <c r="CG78" i="43"/>
  <c r="CH91" i="43"/>
  <c r="CH78" i="43"/>
  <c r="D92" i="43"/>
  <c r="E92" i="43"/>
  <c r="F92" i="43"/>
  <c r="G92" i="43"/>
  <c r="H92" i="43"/>
  <c r="I92" i="43"/>
  <c r="J92" i="43"/>
  <c r="K92" i="43"/>
  <c r="L92" i="43"/>
  <c r="M92" i="43"/>
  <c r="N92" i="43"/>
  <c r="O92" i="43"/>
  <c r="O79" i="43"/>
  <c r="P92" i="43"/>
  <c r="P79" i="43"/>
  <c r="Q92" i="43"/>
  <c r="Q79" i="43"/>
  <c r="R92" i="43"/>
  <c r="R79" i="43"/>
  <c r="S92" i="43"/>
  <c r="S79" i="43"/>
  <c r="T92" i="43"/>
  <c r="T79" i="43"/>
  <c r="U92" i="43"/>
  <c r="U79" i="43"/>
  <c r="V92" i="43"/>
  <c r="V79" i="43"/>
  <c r="W92" i="43"/>
  <c r="W79" i="43"/>
  <c r="X92" i="43"/>
  <c r="X79" i="43"/>
  <c r="Y92" i="43"/>
  <c r="Y79" i="43"/>
  <c r="Z92" i="43"/>
  <c r="Z79" i="43"/>
  <c r="AA92" i="43"/>
  <c r="AA79" i="43"/>
  <c r="AB92" i="43"/>
  <c r="AB79" i="43"/>
  <c r="AC92" i="43"/>
  <c r="AC79" i="43"/>
  <c r="AD92" i="43"/>
  <c r="AD79" i="43"/>
  <c r="AE92" i="43"/>
  <c r="AE79" i="43"/>
  <c r="AF92" i="43"/>
  <c r="AF79" i="43"/>
  <c r="AG92" i="43"/>
  <c r="AG79" i="43"/>
  <c r="AH92" i="43"/>
  <c r="AH79" i="43"/>
  <c r="AI92" i="43"/>
  <c r="AI79" i="43"/>
  <c r="AJ92" i="43"/>
  <c r="AJ79" i="43"/>
  <c r="AK92" i="43"/>
  <c r="AK79" i="43"/>
  <c r="AL92" i="43"/>
  <c r="AL79" i="43"/>
  <c r="AM92" i="43"/>
  <c r="AM79" i="43"/>
  <c r="AN92" i="43"/>
  <c r="AN79" i="43"/>
  <c r="AO92" i="43"/>
  <c r="AO79" i="43"/>
  <c r="AP92" i="43"/>
  <c r="AP79" i="43"/>
  <c r="AQ92" i="43"/>
  <c r="AQ79" i="43"/>
  <c r="AR92" i="43"/>
  <c r="AR79" i="43"/>
  <c r="AS92" i="43"/>
  <c r="AS79" i="43"/>
  <c r="AT92" i="43"/>
  <c r="AT79" i="43"/>
  <c r="AU92" i="43"/>
  <c r="AU79" i="43"/>
  <c r="AV92" i="43"/>
  <c r="AV79" i="43"/>
  <c r="AW92" i="43"/>
  <c r="AW79" i="43"/>
  <c r="AX92" i="43"/>
  <c r="AX79" i="43"/>
  <c r="AY92" i="43"/>
  <c r="AY79" i="43"/>
  <c r="AZ92" i="43"/>
  <c r="AZ79" i="43"/>
  <c r="BA92" i="43"/>
  <c r="BA79" i="43"/>
  <c r="BB92" i="43"/>
  <c r="BB79" i="43"/>
  <c r="BC92" i="43"/>
  <c r="BC79" i="43"/>
  <c r="BD92" i="43"/>
  <c r="BD79" i="43"/>
  <c r="BE92" i="43"/>
  <c r="BE79" i="43"/>
  <c r="BF92" i="43"/>
  <c r="BF79" i="43"/>
  <c r="BG92" i="43"/>
  <c r="BG79" i="43"/>
  <c r="BH92" i="43"/>
  <c r="BH79" i="43"/>
  <c r="BI92" i="43"/>
  <c r="BI79" i="43"/>
  <c r="BJ92" i="43"/>
  <c r="BJ79" i="43"/>
  <c r="BK92" i="43"/>
  <c r="BK79" i="43"/>
  <c r="BL92" i="43"/>
  <c r="BL79" i="43"/>
  <c r="BM92" i="43"/>
  <c r="BM79" i="43"/>
  <c r="BN92" i="43"/>
  <c r="BN79" i="43"/>
  <c r="BO92" i="43"/>
  <c r="BO79" i="43"/>
  <c r="BP92" i="43"/>
  <c r="BP79" i="43"/>
  <c r="BQ92" i="43"/>
  <c r="BQ79" i="43"/>
  <c r="BR92" i="43"/>
  <c r="BR79" i="43"/>
  <c r="BS92" i="43"/>
  <c r="BS79" i="43"/>
  <c r="BT92" i="43"/>
  <c r="BT79" i="43"/>
  <c r="BU92" i="43"/>
  <c r="BU79" i="43"/>
  <c r="BV92" i="43"/>
  <c r="BV79" i="43"/>
  <c r="BW92" i="43"/>
  <c r="BW79" i="43"/>
  <c r="BX92" i="43"/>
  <c r="BX79" i="43"/>
  <c r="BY92" i="43"/>
  <c r="BY79" i="43"/>
  <c r="BZ92" i="43"/>
  <c r="BZ79" i="43"/>
  <c r="CA92" i="43"/>
  <c r="CA79" i="43"/>
  <c r="CB92" i="43"/>
  <c r="CB79" i="43"/>
  <c r="CC92" i="43"/>
  <c r="CC79" i="43"/>
  <c r="CD92" i="43"/>
  <c r="CD79" i="43"/>
  <c r="CE92" i="43"/>
  <c r="CE79" i="43"/>
  <c r="CF92" i="43"/>
  <c r="CF79" i="43"/>
  <c r="CG92" i="43"/>
  <c r="CG79" i="43"/>
  <c r="CH92" i="43"/>
  <c r="CH79" i="43"/>
  <c r="D93" i="43"/>
  <c r="E93" i="43"/>
  <c r="F93" i="43"/>
  <c r="G93" i="43"/>
  <c r="H93" i="43"/>
  <c r="I93" i="43"/>
  <c r="J93" i="43"/>
  <c r="K93" i="43"/>
  <c r="L93" i="43"/>
  <c r="M93" i="43"/>
  <c r="N93" i="43"/>
  <c r="O93" i="43"/>
  <c r="O80" i="43"/>
  <c r="P93" i="43"/>
  <c r="P80" i="43"/>
  <c r="Q93" i="43"/>
  <c r="Q80" i="43"/>
  <c r="R93" i="43"/>
  <c r="R80" i="43"/>
  <c r="S93" i="43"/>
  <c r="S80" i="43"/>
  <c r="T93" i="43"/>
  <c r="T80" i="43"/>
  <c r="U93" i="43"/>
  <c r="U80" i="43"/>
  <c r="V93" i="43"/>
  <c r="V80" i="43"/>
  <c r="W93" i="43"/>
  <c r="W80" i="43"/>
  <c r="X93" i="43"/>
  <c r="X80" i="43"/>
  <c r="Y93" i="43"/>
  <c r="Y80" i="43"/>
  <c r="Z93" i="43"/>
  <c r="Z80" i="43"/>
  <c r="AA93" i="43"/>
  <c r="AA80" i="43"/>
  <c r="AB93" i="43"/>
  <c r="AB80" i="43"/>
  <c r="AC93" i="43"/>
  <c r="AC80" i="43"/>
  <c r="AD93" i="43"/>
  <c r="AD80" i="43"/>
  <c r="AE93" i="43"/>
  <c r="AE80" i="43"/>
  <c r="AF93" i="43"/>
  <c r="AF80" i="43"/>
  <c r="AG93" i="43"/>
  <c r="AG80" i="43"/>
  <c r="AH93" i="43"/>
  <c r="AH80" i="43"/>
  <c r="AI93" i="43"/>
  <c r="AI80" i="43"/>
  <c r="AJ93" i="43"/>
  <c r="AJ80" i="43"/>
  <c r="AK93" i="43"/>
  <c r="AK80" i="43"/>
  <c r="AL93" i="43"/>
  <c r="AL80" i="43"/>
  <c r="AM93" i="43"/>
  <c r="AM80" i="43"/>
  <c r="AN93" i="43"/>
  <c r="AN80" i="43"/>
  <c r="AO93" i="43"/>
  <c r="AO80" i="43"/>
  <c r="AP93" i="43"/>
  <c r="AP80" i="43"/>
  <c r="AQ93" i="43"/>
  <c r="AQ80" i="43"/>
  <c r="AR93" i="43"/>
  <c r="AR80" i="43"/>
  <c r="AS93" i="43"/>
  <c r="AS80" i="43"/>
  <c r="AT93" i="43"/>
  <c r="AT80" i="43"/>
  <c r="AU93" i="43"/>
  <c r="AU80" i="43"/>
  <c r="AV93" i="43"/>
  <c r="AV80" i="43"/>
  <c r="AW93" i="43"/>
  <c r="AW80" i="43"/>
  <c r="AX93" i="43"/>
  <c r="AX80" i="43"/>
  <c r="AY93" i="43"/>
  <c r="AY80" i="43"/>
  <c r="AZ93" i="43"/>
  <c r="AZ80" i="43"/>
  <c r="BA93" i="43"/>
  <c r="BA80" i="43"/>
  <c r="BB93" i="43"/>
  <c r="BB80" i="43"/>
  <c r="BC93" i="43"/>
  <c r="BC80" i="43"/>
  <c r="BD93" i="43"/>
  <c r="BD80" i="43"/>
  <c r="BE93" i="43"/>
  <c r="BE80" i="43"/>
  <c r="BF93" i="43"/>
  <c r="BF80" i="43"/>
  <c r="BG93" i="43"/>
  <c r="BG80" i="43"/>
  <c r="BH93" i="43"/>
  <c r="BH80" i="43"/>
  <c r="BI93" i="43"/>
  <c r="BI80" i="43"/>
  <c r="BJ93" i="43"/>
  <c r="BJ80" i="43"/>
  <c r="BK93" i="43"/>
  <c r="BK80" i="43"/>
  <c r="BL93" i="43"/>
  <c r="BL80" i="43"/>
  <c r="BM93" i="43"/>
  <c r="BM80" i="43"/>
  <c r="BN93" i="43"/>
  <c r="BN80" i="43"/>
  <c r="BO93" i="43"/>
  <c r="BO80" i="43"/>
  <c r="BP93" i="43"/>
  <c r="BP80" i="43"/>
  <c r="BQ93" i="43"/>
  <c r="BQ80" i="43"/>
  <c r="BR93" i="43"/>
  <c r="BR80" i="43"/>
  <c r="BS93" i="43"/>
  <c r="BS80" i="43"/>
  <c r="BT93" i="43"/>
  <c r="BT80" i="43"/>
  <c r="BU93" i="43"/>
  <c r="BU80" i="43"/>
  <c r="BV93" i="43"/>
  <c r="BV80" i="43"/>
  <c r="BW93" i="43"/>
  <c r="BW80" i="43"/>
  <c r="BX93" i="43"/>
  <c r="BX80" i="43"/>
  <c r="BY93" i="43"/>
  <c r="BY80" i="43"/>
  <c r="BZ93" i="43"/>
  <c r="BZ80" i="43"/>
  <c r="CA93" i="43"/>
  <c r="CA80" i="43"/>
  <c r="CB93" i="43"/>
  <c r="CB80" i="43"/>
  <c r="CC93" i="43"/>
  <c r="CC80" i="43"/>
  <c r="CD93" i="43"/>
  <c r="CD80" i="43"/>
  <c r="CE93" i="43"/>
  <c r="CE80" i="43"/>
  <c r="CF93" i="43"/>
  <c r="CF80" i="43"/>
  <c r="CG93" i="43"/>
  <c r="CG80" i="43"/>
  <c r="CH93" i="43"/>
  <c r="CH80" i="43"/>
  <c r="C93" i="43"/>
  <c r="C92" i="43"/>
  <c r="C91" i="43"/>
  <c r="C90" i="43"/>
  <c r="C59" i="43"/>
  <c r="C23" i="43"/>
  <c r="C5" i="43"/>
  <c r="B37" i="43"/>
  <c r="B55" i="43"/>
  <c r="B73" i="43"/>
  <c r="B22" i="43"/>
  <c r="B40" i="43"/>
  <c r="B58" i="43"/>
  <c r="B23" i="43"/>
  <c r="B24" i="43"/>
  <c r="B42" i="43"/>
  <c r="B60" i="43"/>
  <c r="B25" i="43"/>
  <c r="B43" i="43"/>
  <c r="B61" i="43"/>
  <c r="B26" i="43"/>
  <c r="B27" i="43"/>
  <c r="B28" i="43"/>
  <c r="B46" i="43"/>
  <c r="B64" i="43"/>
  <c r="B29" i="43"/>
  <c r="B47" i="43"/>
  <c r="B65" i="43"/>
  <c r="B30" i="43"/>
  <c r="B31" i="43"/>
  <c r="B49" i="43"/>
  <c r="B67" i="43"/>
  <c r="B32" i="43"/>
  <c r="B50" i="43"/>
  <c r="B68" i="43"/>
  <c r="B33" i="43"/>
  <c r="B51" i="43"/>
  <c r="B69" i="43"/>
  <c r="B34" i="43"/>
  <c r="B52" i="43"/>
  <c r="B70" i="43"/>
  <c r="B35" i="43"/>
  <c r="B36" i="43"/>
  <c r="B54" i="43"/>
  <c r="B41" i="43"/>
  <c r="B59" i="43"/>
  <c r="B44" i="43"/>
  <c r="B62" i="43"/>
  <c r="B45" i="43"/>
  <c r="B63" i="43"/>
  <c r="B48" i="43"/>
  <c r="B66" i="43"/>
  <c r="B53" i="43"/>
  <c r="B71" i="43"/>
  <c r="B72" i="43"/>
  <c r="B81" i="43"/>
  <c r="G10" i="10"/>
  <c r="D14" i="10"/>
  <c r="M16" i="10"/>
  <c r="C17" i="10"/>
  <c r="L14" i="10"/>
  <c r="F17" i="10"/>
  <c r="C66" i="32"/>
  <c r="C78" i="29"/>
  <c r="CJ66" i="32"/>
  <c r="CJ88" i="31"/>
  <c r="CJ88" i="30"/>
  <c r="CJ84" i="31"/>
  <c r="CJ84" i="30"/>
  <c r="CJ87" i="30"/>
  <c r="CJ83" i="31"/>
  <c r="CJ83" i="30"/>
  <c r="CJ90" i="31"/>
  <c r="CJ90" i="30"/>
  <c r="CJ86" i="31"/>
  <c r="CJ86" i="30"/>
  <c r="CJ82" i="31"/>
  <c r="CJ82" i="30"/>
  <c r="CJ89" i="31"/>
  <c r="CJ89" i="30"/>
  <c r="CJ85" i="31"/>
  <c r="CJ85" i="30"/>
  <c r="CJ81" i="31"/>
  <c r="CJ81" i="30"/>
  <c r="CJ69" i="32"/>
  <c r="CJ87" i="31"/>
  <c r="U60" i="28"/>
  <c r="U73" i="28"/>
  <c r="AK60" i="28"/>
  <c r="AK73" i="28"/>
  <c r="BA60" i="28"/>
  <c r="BA65" i="28" s="1"/>
  <c r="BA73" i="28"/>
  <c r="BI60" i="28"/>
  <c r="BI73" i="28"/>
  <c r="BY60" i="28"/>
  <c r="BY73" i="28"/>
  <c r="CG60" i="28"/>
  <c r="CG73" i="28"/>
  <c r="AD73" i="28"/>
  <c r="AD60" i="28"/>
  <c r="AD65" i="28" s="1"/>
  <c r="AT73" i="28"/>
  <c r="AT60" i="28"/>
  <c r="BJ73" i="28"/>
  <c r="BJ60" i="28"/>
  <c r="BR73" i="28"/>
  <c r="BR60" i="28"/>
  <c r="CH73" i="28"/>
  <c r="CH60" i="28"/>
  <c r="CH65" i="28" s="1"/>
  <c r="S60" i="28"/>
  <c r="S73" i="28"/>
  <c r="AI60" i="28"/>
  <c r="AI73" i="28"/>
  <c r="AY60" i="28"/>
  <c r="AY73" i="28"/>
  <c r="BO60" i="28"/>
  <c r="BO65" i="28" s="1"/>
  <c r="BO73" i="28"/>
  <c r="BW60" i="28"/>
  <c r="BW73" i="28"/>
  <c r="CE60" i="28"/>
  <c r="CE73" i="28"/>
  <c r="AB60" i="28"/>
  <c r="AB73" i="28"/>
  <c r="AJ60" i="28"/>
  <c r="AJ65" i="28" s="1"/>
  <c r="AJ73" i="28"/>
  <c r="AZ60" i="28"/>
  <c r="AZ73" i="28"/>
  <c r="BP60" i="28"/>
  <c r="BP73" i="28"/>
  <c r="CF60" i="28"/>
  <c r="CF73" i="28"/>
  <c r="Y60" i="28"/>
  <c r="Y65" i="28" s="1"/>
  <c r="Y73" i="28"/>
  <c r="AO60" i="28"/>
  <c r="AO73" i="28"/>
  <c r="BE60" i="28"/>
  <c r="BE73" i="28"/>
  <c r="BU60" i="28"/>
  <c r="BU73" i="28"/>
  <c r="R73" i="28"/>
  <c r="R60" i="28"/>
  <c r="R65" i="28" s="1"/>
  <c r="AH73" i="28"/>
  <c r="AH60" i="28"/>
  <c r="AX73" i="28"/>
  <c r="AX60" i="28"/>
  <c r="BN73" i="28"/>
  <c r="BN60" i="28"/>
  <c r="O60" i="28"/>
  <c r="O65" i="28" s="1"/>
  <c r="O73" i="28"/>
  <c r="AE60" i="28"/>
  <c r="AE73" i="28"/>
  <c r="AU60" i="28"/>
  <c r="AU73" i="28"/>
  <c r="BK60" i="28"/>
  <c r="BK73" i="28"/>
  <c r="P60" i="28"/>
  <c r="P65" i="28" s="1"/>
  <c r="P73" i="28"/>
  <c r="AN60" i="28"/>
  <c r="AN73" i="28"/>
  <c r="BD60" i="28"/>
  <c r="BD73" i="28"/>
  <c r="BT60" i="28"/>
  <c r="BT73" i="28"/>
  <c r="Q60" i="28"/>
  <c r="Q73" i="28"/>
  <c r="AG60" i="28"/>
  <c r="AG73" i="28"/>
  <c r="AW60" i="28"/>
  <c r="AW73" i="28"/>
  <c r="BM60" i="28"/>
  <c r="BM73" i="28"/>
  <c r="CC60" i="28"/>
  <c r="CC65" i="28" s="1"/>
  <c r="CC73" i="28"/>
  <c r="Z73" i="28"/>
  <c r="Z60" i="28"/>
  <c r="AP73" i="28"/>
  <c r="AP60" i="28"/>
  <c r="BF73" i="28"/>
  <c r="BF60" i="28"/>
  <c r="BV73" i="28"/>
  <c r="BV60" i="28"/>
  <c r="BV65" i="28" s="1"/>
  <c r="CD73" i="28"/>
  <c r="CD60" i="28"/>
  <c r="W60" i="28"/>
  <c r="W73" i="28"/>
  <c r="AM60" i="28"/>
  <c r="AM73" i="28"/>
  <c r="BC60" i="28"/>
  <c r="BC73" i="28"/>
  <c r="BS60" i="28"/>
  <c r="BS73" i="28"/>
  <c r="CA60" i="28"/>
  <c r="CA73" i="28"/>
  <c r="X60" i="28"/>
  <c r="X73" i="28"/>
  <c r="AF60" i="28"/>
  <c r="AF65" i="28" s="1"/>
  <c r="AF73" i="28"/>
  <c r="AV60" i="28"/>
  <c r="AV73" i="28"/>
  <c r="BL60" i="28"/>
  <c r="BL73" i="28"/>
  <c r="CB60" i="28"/>
  <c r="CB73" i="28"/>
  <c r="AC60" i="28"/>
  <c r="AC65" i="28" s="1"/>
  <c r="AC73" i="28"/>
  <c r="AS60" i="28"/>
  <c r="AS73" i="28"/>
  <c r="BQ60" i="28"/>
  <c r="BQ73" i="28"/>
  <c r="V73" i="28"/>
  <c r="V60" i="28"/>
  <c r="AL73" i="28"/>
  <c r="AL60" i="28"/>
  <c r="AL65" i="28" s="1"/>
  <c r="BB73" i="28"/>
  <c r="BB60" i="28"/>
  <c r="BZ73" i="28"/>
  <c r="BZ60" i="28"/>
  <c r="AA60" i="28"/>
  <c r="AA73" i="28"/>
  <c r="AQ60" i="28"/>
  <c r="AQ65" i="28" s="1"/>
  <c r="AQ73" i="28"/>
  <c r="BG60" i="28"/>
  <c r="BG73" i="28"/>
  <c r="T60" i="28"/>
  <c r="T73" i="28"/>
  <c r="AR60" i="28"/>
  <c r="AR73" i="28"/>
  <c r="BH60" i="28"/>
  <c r="BH65" i="28" s="1"/>
  <c r="BH73" i="28"/>
  <c r="BX60" i="28"/>
  <c r="BX73" i="28"/>
  <c r="B36" i="36"/>
  <c r="B54" i="36"/>
  <c r="B72" i="36"/>
  <c r="B35" i="36"/>
  <c r="B53" i="36"/>
  <c r="B34" i="36"/>
  <c r="B52" i="36"/>
  <c r="B33" i="36"/>
  <c r="B51" i="36"/>
  <c r="B32" i="36"/>
  <c r="B50" i="36"/>
  <c r="B31" i="36"/>
  <c r="B49" i="36"/>
  <c r="B30" i="36"/>
  <c r="B48" i="36"/>
  <c r="B29" i="36"/>
  <c r="B47" i="36"/>
  <c r="B28" i="36"/>
  <c r="B46" i="36"/>
  <c r="B27" i="36"/>
  <c r="B45" i="36"/>
  <c r="B26" i="36"/>
  <c r="B44" i="36"/>
  <c r="B25" i="36"/>
  <c r="B43" i="36"/>
  <c r="B24" i="36"/>
  <c r="B42" i="36"/>
  <c r="B23" i="36"/>
  <c r="B41" i="36"/>
  <c r="B22" i="36"/>
  <c r="B40" i="36"/>
  <c r="B19" i="36"/>
  <c r="B37" i="36"/>
  <c r="B55" i="36"/>
  <c r="B36" i="35"/>
  <c r="B54" i="35"/>
  <c r="B72" i="35"/>
  <c r="B35" i="35"/>
  <c r="B53" i="35"/>
  <c r="B34" i="35"/>
  <c r="B52" i="35"/>
  <c r="B33" i="35"/>
  <c r="B51" i="35"/>
  <c r="B32" i="35"/>
  <c r="B50" i="35"/>
  <c r="B31" i="35"/>
  <c r="B49" i="35"/>
  <c r="B30" i="35"/>
  <c r="B48" i="35"/>
  <c r="B29" i="35"/>
  <c r="B47" i="35"/>
  <c r="B28" i="35"/>
  <c r="B46" i="35"/>
  <c r="B27" i="35"/>
  <c r="B45" i="35"/>
  <c r="B26" i="35"/>
  <c r="B44" i="35"/>
  <c r="B25" i="35"/>
  <c r="B43" i="35"/>
  <c r="B24" i="35"/>
  <c r="B42" i="35"/>
  <c r="B23" i="35"/>
  <c r="B41" i="35"/>
  <c r="B22" i="35"/>
  <c r="B40" i="35"/>
  <c r="B19" i="35"/>
  <c r="B37" i="35"/>
  <c r="B55" i="35"/>
  <c r="B36" i="34"/>
  <c r="B54" i="34"/>
  <c r="B72" i="34"/>
  <c r="B35" i="34"/>
  <c r="B53" i="34"/>
  <c r="B34" i="34"/>
  <c r="B52" i="34"/>
  <c r="B33" i="34"/>
  <c r="B51" i="34"/>
  <c r="B32" i="34"/>
  <c r="B50" i="34"/>
  <c r="B31" i="34"/>
  <c r="B49" i="34"/>
  <c r="B30" i="34"/>
  <c r="B48" i="34"/>
  <c r="B29" i="34"/>
  <c r="B47" i="34"/>
  <c r="B28" i="34"/>
  <c r="B46" i="34"/>
  <c r="B27" i="34"/>
  <c r="B45" i="34"/>
  <c r="B26" i="34"/>
  <c r="B44" i="34"/>
  <c r="B25" i="34"/>
  <c r="B43" i="34"/>
  <c r="B24" i="34"/>
  <c r="B42" i="34"/>
  <c r="B23" i="34"/>
  <c r="B41" i="34"/>
  <c r="B19" i="34"/>
  <c r="B37" i="34"/>
  <c r="B55" i="34"/>
  <c r="B41" i="33"/>
  <c r="B36" i="33"/>
  <c r="B54" i="33"/>
  <c r="B72" i="33"/>
  <c r="B35" i="33"/>
  <c r="B53" i="33"/>
  <c r="B34" i="33"/>
  <c r="B52" i="33"/>
  <c r="B33" i="33"/>
  <c r="B51" i="33"/>
  <c r="B32" i="33"/>
  <c r="B50" i="33"/>
  <c r="B31" i="33"/>
  <c r="B49" i="33"/>
  <c r="B30" i="33"/>
  <c r="B48" i="33"/>
  <c r="B29" i="33"/>
  <c r="B47" i="33"/>
  <c r="B28" i="33"/>
  <c r="B46" i="33"/>
  <c r="B27" i="33"/>
  <c r="B45" i="33"/>
  <c r="B26" i="33"/>
  <c r="B44" i="33"/>
  <c r="B25" i="33"/>
  <c r="B43" i="33"/>
  <c r="B24" i="33"/>
  <c r="B42" i="33"/>
  <c r="B23" i="33"/>
  <c r="B22" i="33"/>
  <c r="B40" i="33"/>
  <c r="B58" i="33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AX77" i="28"/>
  <c r="AW77" i="28"/>
  <c r="AV77" i="28"/>
  <c r="AU77" i="28"/>
  <c r="AT77" i="28"/>
  <c r="AS77" i="28"/>
  <c r="AR77" i="28"/>
  <c r="AQ77" i="28"/>
  <c r="AP77" i="28"/>
  <c r="AO77" i="28"/>
  <c r="AN77" i="28"/>
  <c r="AM77" i="28"/>
  <c r="AL77" i="28"/>
  <c r="AK77" i="28"/>
  <c r="AJ77" i="28"/>
  <c r="AI77" i="28"/>
  <c r="AH77" i="28"/>
  <c r="AG77" i="28"/>
  <c r="AF77" i="28"/>
  <c r="AE77" i="28"/>
  <c r="AD77" i="28"/>
  <c r="AC77" i="28"/>
  <c r="AB77" i="28"/>
  <c r="AA77" i="28"/>
  <c r="Z77" i="28"/>
  <c r="Y77" i="28"/>
  <c r="X77" i="28"/>
  <c r="W77" i="28"/>
  <c r="V77" i="28"/>
  <c r="U77" i="28"/>
  <c r="T77" i="28"/>
  <c r="S77" i="28"/>
  <c r="R77" i="28"/>
  <c r="Q77" i="28"/>
  <c r="P77" i="28"/>
  <c r="O77" i="28"/>
  <c r="B19" i="33"/>
  <c r="B37" i="33"/>
  <c r="B55" i="33"/>
  <c r="B31" i="32"/>
  <c r="B46" i="32"/>
  <c r="B30" i="32"/>
  <c r="B45" i="32"/>
  <c r="B60" i="32"/>
  <c r="B29" i="32"/>
  <c r="B44" i="32"/>
  <c r="B59" i="32"/>
  <c r="B28" i="32"/>
  <c r="B43" i="32"/>
  <c r="B58" i="32"/>
  <c r="B27" i="32"/>
  <c r="B42" i="32"/>
  <c r="B57" i="32"/>
  <c r="B26" i="32"/>
  <c r="B41" i="32"/>
  <c r="B56" i="32"/>
  <c r="B25" i="32"/>
  <c r="B40" i="32"/>
  <c r="B55" i="32"/>
  <c r="B24" i="32"/>
  <c r="B39" i="32"/>
  <c r="B54" i="32"/>
  <c r="B23" i="32"/>
  <c r="B38" i="32"/>
  <c r="B53" i="32"/>
  <c r="B22" i="32"/>
  <c r="B37" i="32"/>
  <c r="B52" i="32"/>
  <c r="B21" i="32"/>
  <c r="B36" i="32"/>
  <c r="B51" i="32"/>
  <c r="B20" i="32"/>
  <c r="B35" i="32"/>
  <c r="B50" i="32"/>
  <c r="B36" i="31"/>
  <c r="B54" i="31"/>
  <c r="B72" i="31"/>
  <c r="B35" i="31"/>
  <c r="B53" i="31"/>
  <c r="B34" i="31"/>
  <c r="B52" i="31"/>
  <c r="B33" i="31"/>
  <c r="B51" i="31"/>
  <c r="B32" i="31"/>
  <c r="B50" i="31"/>
  <c r="B31" i="31"/>
  <c r="B49" i="31"/>
  <c r="B30" i="31"/>
  <c r="B48" i="31"/>
  <c r="B29" i="31"/>
  <c r="B47" i="31"/>
  <c r="B28" i="31"/>
  <c r="B46" i="31"/>
  <c r="B27" i="31"/>
  <c r="B45" i="31"/>
  <c r="B26" i="31"/>
  <c r="B44" i="31"/>
  <c r="B25" i="31"/>
  <c r="B43" i="31"/>
  <c r="B24" i="31"/>
  <c r="B42" i="31"/>
  <c r="B23" i="31"/>
  <c r="B41" i="31"/>
  <c r="B19" i="31"/>
  <c r="B37" i="31"/>
  <c r="B55" i="31"/>
  <c r="B36" i="30"/>
  <c r="B54" i="30"/>
  <c r="B72" i="30"/>
  <c r="B35" i="30"/>
  <c r="B53" i="30"/>
  <c r="B34" i="30"/>
  <c r="B52" i="30"/>
  <c r="B33" i="30"/>
  <c r="B51" i="30"/>
  <c r="B32" i="30"/>
  <c r="B50" i="30"/>
  <c r="B31" i="30"/>
  <c r="B49" i="30"/>
  <c r="B30" i="30"/>
  <c r="B48" i="30"/>
  <c r="B29" i="30"/>
  <c r="B47" i="30"/>
  <c r="B28" i="30"/>
  <c r="B46" i="30"/>
  <c r="B27" i="30"/>
  <c r="B45" i="30"/>
  <c r="B26" i="30"/>
  <c r="B44" i="30"/>
  <c r="B25" i="30"/>
  <c r="B43" i="30"/>
  <c r="B24" i="30"/>
  <c r="B42" i="30"/>
  <c r="B23" i="30"/>
  <c r="B41" i="30"/>
  <c r="B19" i="30"/>
  <c r="B37" i="30"/>
  <c r="B55" i="30"/>
  <c r="B48" i="29"/>
  <c r="B36" i="29"/>
  <c r="B54" i="29"/>
  <c r="B72" i="29"/>
  <c r="B35" i="29"/>
  <c r="B53" i="29"/>
  <c r="B34" i="29"/>
  <c r="B52" i="29"/>
  <c r="B33" i="29"/>
  <c r="B51" i="29"/>
  <c r="B32" i="29"/>
  <c r="B50" i="29"/>
  <c r="B31" i="29"/>
  <c r="B49" i="29"/>
  <c r="B30" i="29"/>
  <c r="B29" i="29"/>
  <c r="B47" i="29"/>
  <c r="B28" i="29"/>
  <c r="B46" i="29"/>
  <c r="B27" i="29"/>
  <c r="B45" i="29"/>
  <c r="B26" i="29"/>
  <c r="B44" i="29"/>
  <c r="B25" i="29"/>
  <c r="B43" i="29"/>
  <c r="B24" i="29"/>
  <c r="B42" i="29"/>
  <c r="B23" i="29"/>
  <c r="B41" i="29"/>
  <c r="B19" i="29"/>
  <c r="B37" i="29"/>
  <c r="B55" i="29"/>
  <c r="B81" i="36"/>
  <c r="B62" i="36"/>
  <c r="B60" i="31"/>
  <c r="B79" i="31"/>
  <c r="B61" i="31"/>
  <c r="B80" i="31"/>
  <c r="B67" i="29"/>
  <c r="B86" i="29"/>
  <c r="B79" i="29"/>
  <c r="B60" i="29"/>
  <c r="B68" i="30"/>
  <c r="B87" i="30"/>
  <c r="B102" i="30"/>
  <c r="B65" i="33"/>
  <c r="B84" i="33"/>
  <c r="B61" i="29"/>
  <c r="B80" i="29"/>
  <c r="B88" i="29"/>
  <c r="B69" i="29"/>
  <c r="B61" i="30"/>
  <c r="B80" i="30"/>
  <c r="B95" i="30"/>
  <c r="B69" i="30"/>
  <c r="B88" i="30"/>
  <c r="B103" i="30"/>
  <c r="B62" i="31"/>
  <c r="B81" i="31"/>
  <c r="B89" i="31"/>
  <c r="B70" i="31"/>
  <c r="B66" i="33"/>
  <c r="B85" i="33"/>
  <c r="B70" i="36"/>
  <c r="B89" i="36"/>
  <c r="B59" i="30"/>
  <c r="B78" i="30"/>
  <c r="B93" i="30"/>
  <c r="B79" i="30"/>
  <c r="B94" i="30"/>
  <c r="B60" i="30"/>
  <c r="B59" i="33"/>
  <c r="B78" i="33"/>
  <c r="B62" i="29"/>
  <c r="B81" i="29"/>
  <c r="B70" i="29"/>
  <c r="B89" i="29"/>
  <c r="B81" i="30"/>
  <c r="B96" i="30"/>
  <c r="B62" i="30"/>
  <c r="B70" i="30"/>
  <c r="B89" i="30"/>
  <c r="B104" i="30"/>
  <c r="B63" i="31"/>
  <c r="B82" i="31"/>
  <c r="B71" i="31"/>
  <c r="B90" i="31"/>
  <c r="B86" i="33"/>
  <c r="B67" i="33"/>
  <c r="B63" i="36"/>
  <c r="B82" i="36"/>
  <c r="B71" i="36"/>
  <c r="B90" i="36"/>
  <c r="B59" i="29"/>
  <c r="B78" i="29"/>
  <c r="B87" i="29"/>
  <c r="B68" i="29"/>
  <c r="B69" i="36"/>
  <c r="B88" i="36"/>
  <c r="B63" i="29"/>
  <c r="B82" i="29"/>
  <c r="B71" i="29"/>
  <c r="B90" i="29"/>
  <c r="B82" i="30"/>
  <c r="B97" i="30"/>
  <c r="B63" i="30"/>
  <c r="B71" i="30"/>
  <c r="B90" i="30"/>
  <c r="B105" i="30"/>
  <c r="B64" i="31"/>
  <c r="B83" i="31"/>
  <c r="B60" i="33"/>
  <c r="B79" i="33"/>
  <c r="B87" i="33"/>
  <c r="B68" i="33"/>
  <c r="B64" i="36"/>
  <c r="B83" i="36"/>
  <c r="B67" i="30"/>
  <c r="B86" i="30"/>
  <c r="B101" i="30"/>
  <c r="B69" i="31"/>
  <c r="B88" i="31"/>
  <c r="B80" i="36"/>
  <c r="B61" i="36"/>
  <c r="B64" i="29"/>
  <c r="B83" i="29"/>
  <c r="B64" i="30"/>
  <c r="B83" i="30"/>
  <c r="B98" i="30"/>
  <c r="B65" i="31"/>
  <c r="B84" i="31"/>
  <c r="B80" i="33"/>
  <c r="B61" i="33"/>
  <c r="B69" i="33"/>
  <c r="B88" i="33"/>
  <c r="B65" i="36"/>
  <c r="B84" i="36"/>
  <c r="B65" i="29"/>
  <c r="B84" i="29"/>
  <c r="B81" i="33"/>
  <c r="B62" i="33"/>
  <c r="B70" i="33"/>
  <c r="B89" i="33"/>
  <c r="B66" i="36"/>
  <c r="B85" i="36"/>
  <c r="B66" i="29"/>
  <c r="B85" i="29"/>
  <c r="B84" i="30"/>
  <c r="B99" i="30"/>
  <c r="B65" i="30"/>
  <c r="B66" i="31"/>
  <c r="B85" i="31"/>
  <c r="B66" i="30"/>
  <c r="B85" i="30"/>
  <c r="B100" i="30"/>
  <c r="B59" i="31"/>
  <c r="B78" i="31"/>
  <c r="B86" i="31"/>
  <c r="B67" i="31"/>
  <c r="B63" i="33"/>
  <c r="B82" i="33"/>
  <c r="B71" i="33"/>
  <c r="B90" i="33"/>
  <c r="B59" i="36"/>
  <c r="B78" i="36"/>
  <c r="B86" i="36"/>
  <c r="B67" i="36"/>
  <c r="B68" i="31"/>
  <c r="B87" i="31"/>
  <c r="B64" i="33"/>
  <c r="B83" i="33"/>
  <c r="B60" i="36"/>
  <c r="B79" i="36"/>
  <c r="B87" i="36"/>
  <c r="B68" i="36"/>
  <c r="B68" i="35"/>
  <c r="B87" i="35"/>
  <c r="B102" i="35"/>
  <c r="B66" i="35"/>
  <c r="B85" i="35"/>
  <c r="B100" i="35"/>
  <c r="B59" i="35"/>
  <c r="B78" i="35"/>
  <c r="B93" i="35"/>
  <c r="B63" i="35"/>
  <c r="B82" i="35"/>
  <c r="B97" i="35"/>
  <c r="B67" i="35"/>
  <c r="B86" i="35"/>
  <c r="B101" i="35"/>
  <c r="B71" i="35"/>
  <c r="B90" i="35"/>
  <c r="B105" i="35"/>
  <c r="B62" i="35"/>
  <c r="B81" i="35"/>
  <c r="B96" i="35"/>
  <c r="B60" i="35"/>
  <c r="B79" i="35"/>
  <c r="B94" i="35"/>
  <c r="B64" i="35"/>
  <c r="B83" i="35"/>
  <c r="B98" i="35"/>
  <c r="B70" i="35"/>
  <c r="B89" i="35"/>
  <c r="B104" i="35"/>
  <c r="B61" i="35"/>
  <c r="B80" i="35"/>
  <c r="B95" i="35"/>
  <c r="B65" i="35"/>
  <c r="B84" i="35"/>
  <c r="B99" i="35"/>
  <c r="B69" i="35"/>
  <c r="B88" i="35"/>
  <c r="B103" i="35"/>
  <c r="AD61" i="28"/>
  <c r="AD81" i="28"/>
  <c r="AT61" i="28"/>
  <c r="AT65" i="28"/>
  <c r="AT81" i="28"/>
  <c r="BF61" i="28"/>
  <c r="BF65" i="28"/>
  <c r="BF81" i="28"/>
  <c r="BJ61" i="28"/>
  <c r="BJ81" i="28"/>
  <c r="BR61" i="28"/>
  <c r="BR65" i="28"/>
  <c r="BR81" i="28"/>
  <c r="CD61" i="28"/>
  <c r="CD65" i="28"/>
  <c r="CD81" i="28"/>
  <c r="CH61" i="28"/>
  <c r="CH81" i="28"/>
  <c r="V61" i="28"/>
  <c r="V65" i="28"/>
  <c r="V81" i="28"/>
  <c r="AP61" i="28"/>
  <c r="AP81" i="28"/>
  <c r="BN61" i="28"/>
  <c r="BN65" i="28"/>
  <c r="BN81" i="28"/>
  <c r="O61" i="28"/>
  <c r="O81" i="28"/>
  <c r="S81" i="28"/>
  <c r="S61" i="28"/>
  <c r="W81" i="28"/>
  <c r="W61" i="28"/>
  <c r="W65" i="28"/>
  <c r="AA61" i="28"/>
  <c r="AA65" i="28"/>
  <c r="AA81" i="28"/>
  <c r="AE61" i="28"/>
  <c r="AE65" i="28"/>
  <c r="AE81" i="28"/>
  <c r="AI81" i="28"/>
  <c r="AI61" i="28"/>
  <c r="AI65" i="28"/>
  <c r="AM61" i="28"/>
  <c r="AM65" i="28"/>
  <c r="AM81" i="28"/>
  <c r="AQ61" i="28"/>
  <c r="AQ81" i="28"/>
  <c r="AU61" i="28"/>
  <c r="AU65" i="28"/>
  <c r="AU81" i="28"/>
  <c r="AY81" i="28"/>
  <c r="AY61" i="28"/>
  <c r="AY65" i="28"/>
  <c r="BC61" i="28"/>
  <c r="BC81" i="28"/>
  <c r="BG81" i="28"/>
  <c r="BG61" i="28"/>
  <c r="BK61" i="28"/>
  <c r="BK65" i="28"/>
  <c r="BK81" i="28"/>
  <c r="BO61" i="28"/>
  <c r="BO81" i="28"/>
  <c r="BS81" i="28"/>
  <c r="BS61" i="28"/>
  <c r="BW61" i="28"/>
  <c r="BW65" i="28"/>
  <c r="BW81" i="28"/>
  <c r="CA81" i="28"/>
  <c r="CA61" i="28"/>
  <c r="CE61" i="28"/>
  <c r="CE81" i="28"/>
  <c r="BG65" i="28"/>
  <c r="BS65" i="28"/>
  <c r="S65" i="28"/>
  <c r="R61" i="28"/>
  <c r="R81" i="28"/>
  <c r="AH61" i="28"/>
  <c r="AH65" i="28"/>
  <c r="AH81" i="28"/>
  <c r="AX61" i="28"/>
  <c r="AX65" i="28"/>
  <c r="AX81" i="28"/>
  <c r="BZ61" i="28"/>
  <c r="BZ81" i="28"/>
  <c r="P61" i="28"/>
  <c r="P81" i="28"/>
  <c r="T81" i="28"/>
  <c r="T61" i="28"/>
  <c r="T65" i="28"/>
  <c r="X61" i="28"/>
  <c r="X65" i="28"/>
  <c r="X81" i="28"/>
  <c r="AB61" i="28"/>
  <c r="AB65" i="28"/>
  <c r="AB81" i="28"/>
  <c r="AF61" i="28"/>
  <c r="AF81" i="28"/>
  <c r="AJ61" i="28"/>
  <c r="AJ81" i="28"/>
  <c r="AN81" i="28"/>
  <c r="AN61" i="28"/>
  <c r="AN65" i="28"/>
  <c r="AR61" i="28"/>
  <c r="AR65" i="28"/>
  <c r="AR81" i="28"/>
  <c r="AV61" i="28"/>
  <c r="AV65" i="28"/>
  <c r="AV81" i="28"/>
  <c r="AZ61" i="28"/>
  <c r="AZ65" i="28"/>
  <c r="AZ81" i="28"/>
  <c r="BD81" i="28"/>
  <c r="BD61" i="28"/>
  <c r="BD65" i="28"/>
  <c r="BH61" i="28"/>
  <c r="BH81" i="28"/>
  <c r="BL61" i="28"/>
  <c r="BL81" i="28"/>
  <c r="BP61" i="28"/>
  <c r="BP81" i="28"/>
  <c r="BT81" i="28"/>
  <c r="BT61" i="28"/>
  <c r="BT65" i="28"/>
  <c r="BX61" i="28"/>
  <c r="BX65" i="28"/>
  <c r="BX81" i="28"/>
  <c r="CB61" i="28"/>
  <c r="CB65" i="28"/>
  <c r="CB81" i="28"/>
  <c r="CF81" i="28"/>
  <c r="CF61" i="28"/>
  <c r="CF65" i="28"/>
  <c r="BZ65" i="28"/>
  <c r="AP65" i="28"/>
  <c r="BJ65" i="28"/>
  <c r="Z61" i="28"/>
  <c r="Z65" i="28"/>
  <c r="Z81" i="28"/>
  <c r="AL61" i="28"/>
  <c r="AL81" i="28"/>
  <c r="BB61" i="28"/>
  <c r="BB65" i="28"/>
  <c r="BB81" i="28"/>
  <c r="BV61" i="28"/>
  <c r="BV81" i="28"/>
  <c r="Q61" i="28"/>
  <c r="Q65" i="28"/>
  <c r="Q81" i="28"/>
  <c r="U61" i="28"/>
  <c r="U65" i="28"/>
  <c r="U81" i="28"/>
  <c r="Y61" i="28"/>
  <c r="Y81" i="28"/>
  <c r="AC61" i="28"/>
  <c r="AC81" i="28"/>
  <c r="AG61" i="28"/>
  <c r="AG65" i="28"/>
  <c r="AG81" i="28"/>
  <c r="AK61" i="28"/>
  <c r="AK65" i="28"/>
  <c r="AK81" i="28"/>
  <c r="AO61" i="28"/>
  <c r="AO65" i="28"/>
  <c r="AO81" i="28"/>
  <c r="AS61" i="28"/>
  <c r="AS65" i="28"/>
  <c r="AS81" i="28"/>
  <c r="AW61" i="28"/>
  <c r="AW65" i="28"/>
  <c r="AW81" i="28"/>
  <c r="BA61" i="28"/>
  <c r="BA81" i="28"/>
  <c r="BE61" i="28"/>
  <c r="BE65" i="28"/>
  <c r="BE81" i="28"/>
  <c r="BI61" i="28"/>
  <c r="BI65" i="28"/>
  <c r="BI81" i="28"/>
  <c r="BM61" i="28"/>
  <c r="BM65" i="28"/>
  <c r="BM81" i="28"/>
  <c r="BQ61" i="28"/>
  <c r="BQ65" i="28"/>
  <c r="BQ81" i="28"/>
  <c r="BU61" i="28"/>
  <c r="BU65" i="28"/>
  <c r="BU81" i="28"/>
  <c r="BY61" i="28"/>
  <c r="BY65" i="28"/>
  <c r="BY81" i="28"/>
  <c r="CC61" i="28"/>
  <c r="CC81" i="28"/>
  <c r="CG61" i="28"/>
  <c r="CG65" i="28"/>
  <c r="CG81" i="28"/>
  <c r="BL65" i="28"/>
  <c r="CA65" i="28"/>
  <c r="BC65" i="28"/>
  <c r="BP65" i="28"/>
  <c r="CE65" i="28"/>
  <c r="B70" i="34"/>
  <c r="B89" i="34"/>
  <c r="B62" i="34"/>
  <c r="B81" i="34"/>
  <c r="B67" i="34"/>
  <c r="B86" i="34"/>
  <c r="B60" i="34"/>
  <c r="B79" i="34"/>
  <c r="B64" i="34"/>
  <c r="B83" i="34"/>
  <c r="B68" i="34"/>
  <c r="B87" i="34"/>
  <c r="B63" i="34"/>
  <c r="B82" i="34"/>
  <c r="B61" i="34"/>
  <c r="B80" i="34"/>
  <c r="B65" i="34"/>
  <c r="B84" i="34"/>
  <c r="B69" i="34"/>
  <c r="B88" i="34"/>
  <c r="B71" i="34"/>
  <c r="B90" i="34"/>
  <c r="B59" i="34"/>
  <c r="B78" i="34"/>
  <c r="B66" i="34"/>
  <c r="B85" i="34"/>
  <c r="C21" i="28"/>
  <c r="B19" i="10"/>
  <c r="B37" i="10"/>
  <c r="B55" i="10"/>
  <c r="B33" i="10"/>
  <c r="B51" i="10"/>
  <c r="B34" i="10"/>
  <c r="B52" i="10"/>
  <c r="B35" i="10"/>
  <c r="B53" i="10"/>
  <c r="B36" i="10"/>
  <c r="B54" i="10"/>
  <c r="B72" i="10"/>
  <c r="B32" i="10"/>
  <c r="B50" i="10"/>
  <c r="B31" i="10"/>
  <c r="B49" i="10"/>
  <c r="B30" i="10"/>
  <c r="B48" i="10"/>
  <c r="B29" i="10"/>
  <c r="B47" i="10"/>
  <c r="B28" i="10"/>
  <c r="B46" i="10"/>
  <c r="B27" i="10"/>
  <c r="B45" i="10"/>
  <c r="B26" i="10"/>
  <c r="B44" i="10"/>
  <c r="B25" i="10"/>
  <c r="B43" i="10"/>
  <c r="B24" i="10"/>
  <c r="B42" i="10"/>
  <c r="B23" i="10"/>
  <c r="B41" i="10"/>
  <c r="B66" i="10"/>
  <c r="B85" i="10"/>
  <c r="B70" i="10"/>
  <c r="B89" i="10"/>
  <c r="B59" i="10"/>
  <c r="B78" i="10"/>
  <c r="B67" i="10"/>
  <c r="B86" i="10"/>
  <c r="B69" i="10"/>
  <c r="B88" i="10"/>
  <c r="B60" i="10"/>
  <c r="B79" i="10"/>
  <c r="B68" i="10"/>
  <c r="B87" i="10"/>
  <c r="B63" i="10"/>
  <c r="B82" i="10"/>
  <c r="B65" i="10"/>
  <c r="B84" i="10"/>
  <c r="B61" i="10"/>
  <c r="B80" i="10"/>
  <c r="B64" i="10"/>
  <c r="B83" i="10"/>
  <c r="B62" i="10"/>
  <c r="B81" i="10"/>
  <c r="B71" i="10"/>
  <c r="B90" i="10"/>
  <c r="B30" i="2"/>
  <c r="B45" i="2"/>
  <c r="B60" i="2"/>
  <c r="B31" i="2"/>
  <c r="B46" i="2"/>
  <c r="BY34" i="28"/>
  <c r="BY59" i="28"/>
  <c r="CH34" i="28"/>
  <c r="CH59" i="28"/>
  <c r="C34" i="28"/>
  <c r="C59" i="28"/>
  <c r="C87" i="28" s="1"/>
  <c r="C95" i="28" s="1"/>
  <c r="C103" i="28" s="1"/>
  <c r="B20" i="2"/>
  <c r="B35" i="2"/>
  <c r="B50" i="2"/>
  <c r="B21" i="2"/>
  <c r="B36" i="2"/>
  <c r="B51" i="2"/>
  <c r="B22" i="2"/>
  <c r="B37" i="2"/>
  <c r="B52" i="2"/>
  <c r="B23" i="2"/>
  <c r="B38" i="2"/>
  <c r="B53" i="2"/>
  <c r="B24" i="2"/>
  <c r="B39" i="2"/>
  <c r="B54" i="2"/>
  <c r="B25" i="2"/>
  <c r="B40" i="2"/>
  <c r="B55" i="2"/>
  <c r="B26" i="2"/>
  <c r="B41" i="2"/>
  <c r="B56" i="2"/>
  <c r="B27" i="2"/>
  <c r="B42" i="2"/>
  <c r="B57" i="2"/>
  <c r="B28" i="2"/>
  <c r="B43" i="2"/>
  <c r="B58" i="2"/>
  <c r="B29" i="2"/>
  <c r="B44" i="2"/>
  <c r="B59" i="2"/>
  <c r="D34" i="28"/>
  <c r="D59" i="28"/>
  <c r="D87" i="28" s="1"/>
  <c r="D95" i="28" s="1"/>
  <c r="D103" i="28" s="1"/>
  <c r="BD34" i="28"/>
  <c r="BD59" i="28"/>
  <c r="BI34" i="28"/>
  <c r="BI59" i="28"/>
  <c r="BT34" i="28"/>
  <c r="BT59" i="28"/>
  <c r="BT87" i="28"/>
  <c r="BT95" i="28"/>
  <c r="BT103" i="28"/>
  <c r="BW34" i="28"/>
  <c r="BW59" i="28"/>
  <c r="BW67" i="28"/>
  <c r="BW75" i="28"/>
  <c r="L34" i="28"/>
  <c r="L59" i="28"/>
  <c r="AC34" i="28"/>
  <c r="AC59" i="28"/>
  <c r="AC67" i="28" s="1"/>
  <c r="AC75" i="28" s="1"/>
  <c r="BB34" i="28"/>
  <c r="BB59" i="28"/>
  <c r="BB67" i="28" s="1"/>
  <c r="BB75" i="28" s="1"/>
  <c r="BG34" i="28"/>
  <c r="BG59" i="28"/>
  <c r="BG67" i="28" s="1"/>
  <c r="BG75" i="28" s="1"/>
  <c r="K34" i="28"/>
  <c r="K59" i="28"/>
  <c r="AJ34" i="28"/>
  <c r="AJ59" i="28"/>
  <c r="AJ87" i="28"/>
  <c r="AJ95" i="28"/>
  <c r="AJ103" i="28" s="1"/>
  <c r="AW34" i="28"/>
  <c r="AW59" i="28"/>
  <c r="AW87" i="28"/>
  <c r="AW95" i="28" s="1"/>
  <c r="AW103" i="28" s="1"/>
  <c r="BJ34" i="28"/>
  <c r="BJ59" i="28"/>
  <c r="BJ67" i="28" s="1"/>
  <c r="BJ75" i="28" s="1"/>
  <c r="W34" i="28"/>
  <c r="W59" i="28"/>
  <c r="AR34" i="28"/>
  <c r="AR59" i="28"/>
  <c r="AR67" i="28"/>
  <c r="AR75" i="28"/>
  <c r="BX34" i="28"/>
  <c r="BX59" i="28"/>
  <c r="BX87" i="28" s="1"/>
  <c r="BX95" i="28" s="1"/>
  <c r="BX103" i="28" s="1"/>
  <c r="N34" i="28"/>
  <c r="N59" i="28"/>
  <c r="N67" i="28"/>
  <c r="N75" i="28" s="1"/>
  <c r="BV34" i="28"/>
  <c r="BV59" i="28"/>
  <c r="AQ34" i="28"/>
  <c r="AQ59" i="28"/>
  <c r="AQ67" i="28"/>
  <c r="AQ75" i="28"/>
  <c r="M34" i="28"/>
  <c r="M59" i="28"/>
  <c r="M67" i="28" s="1"/>
  <c r="M75" i="28" s="1"/>
  <c r="BU34" i="28"/>
  <c r="BU59" i="28"/>
  <c r="BU67" i="28"/>
  <c r="BU75" i="28"/>
  <c r="AH34" i="28"/>
  <c r="AH59" i="28"/>
  <c r="BC34" i="28"/>
  <c r="BC59" i="28"/>
  <c r="BC67" i="28" s="1"/>
  <c r="BC75" i="28" s="1"/>
  <c r="X34" i="28"/>
  <c r="X59" i="28"/>
  <c r="X87" i="28"/>
  <c r="X95" i="28" s="1"/>
  <c r="X103" i="28" s="1"/>
  <c r="BP34" i="28"/>
  <c r="BP59" i="28"/>
  <c r="BP67" i="28"/>
  <c r="BP75" i="28"/>
  <c r="CE34" i="28"/>
  <c r="CE59" i="28"/>
  <c r="CE87" i="28" s="1"/>
  <c r="CE95" i="28" s="1"/>
  <c r="CE103" i="28" s="1"/>
  <c r="I34" i="28"/>
  <c r="I59" i="28"/>
  <c r="I87" i="28"/>
  <c r="I95" i="28"/>
  <c r="I103" i="28"/>
  <c r="AG34" i="28"/>
  <c r="AG59" i="28"/>
  <c r="AG67" i="28"/>
  <c r="AG75" i="28" s="1"/>
  <c r="BE34" i="28"/>
  <c r="BE59" i="28"/>
  <c r="CC34" i="28"/>
  <c r="CC59" i="28"/>
  <c r="CC67" i="28" s="1"/>
  <c r="CC75" i="28" s="1"/>
  <c r="BS34" i="28"/>
  <c r="BS59" i="28"/>
  <c r="BS67" i="28" s="1"/>
  <c r="BS75" i="28" s="1"/>
  <c r="R34" i="28"/>
  <c r="R59" i="28"/>
  <c r="R67" i="28" s="1"/>
  <c r="R75" i="28" s="1"/>
  <c r="AL34" i="28"/>
  <c r="AL59" i="28"/>
  <c r="BF34" i="28"/>
  <c r="BF59" i="28"/>
  <c r="BF67" i="28"/>
  <c r="BF75" i="28"/>
  <c r="CD34" i="28"/>
  <c r="CD59" i="28"/>
  <c r="CD67" i="28" s="1"/>
  <c r="CD75" i="28" s="1"/>
  <c r="S34" i="28"/>
  <c r="S59" i="28"/>
  <c r="S67" i="28"/>
  <c r="S75" i="28"/>
  <c r="AY34" i="28"/>
  <c r="AY59" i="28"/>
  <c r="CA34" i="28"/>
  <c r="CA59" i="28"/>
  <c r="CA67" i="28" s="1"/>
  <c r="CA75" i="28" s="1"/>
  <c r="T34" i="28"/>
  <c r="T59" i="28"/>
  <c r="T67" i="28" s="1"/>
  <c r="T75" i="28" s="1"/>
  <c r="AN34" i="28"/>
  <c r="AN59" i="28"/>
  <c r="AN67" i="28" s="1"/>
  <c r="AN75" i="28" s="1"/>
  <c r="BH34" i="28"/>
  <c r="BH59" i="28"/>
  <c r="BH87" i="28" s="1"/>
  <c r="BH95" i="28" s="1"/>
  <c r="BH103" i="28" s="1"/>
  <c r="CF34" i="28"/>
  <c r="CF59" i="28"/>
  <c r="CF67" i="28" s="1"/>
  <c r="CF75" i="28" s="1"/>
  <c r="Y34" i="28"/>
  <c r="Y59" i="28"/>
  <c r="Y67" i="28"/>
  <c r="Y75" i="28"/>
  <c r="E34" i="28"/>
  <c r="E59" i="28"/>
  <c r="E67" i="28" s="1"/>
  <c r="E75" i="28" s="1"/>
  <c r="U34" i="28"/>
  <c r="U59" i="28"/>
  <c r="U67" i="28"/>
  <c r="U75" i="28"/>
  <c r="BA34" i="28"/>
  <c r="BA59" i="28"/>
  <c r="BA67" i="28"/>
  <c r="BA75" i="28" s="1"/>
  <c r="BN34" i="28"/>
  <c r="BN59" i="28"/>
  <c r="BN67" i="28"/>
  <c r="BN75" i="28"/>
  <c r="Z34" i="28"/>
  <c r="Z59" i="28"/>
  <c r="Z67" i="28"/>
  <c r="Z75" i="28" s="1"/>
  <c r="AE34" i="28"/>
  <c r="AE59" i="28"/>
  <c r="AE87" i="28"/>
  <c r="AE95" i="28"/>
  <c r="AE103" i="28" s="1"/>
  <c r="AU34" i="28"/>
  <c r="AU59" i="28"/>
  <c r="AU67" i="28" s="1"/>
  <c r="AU75" i="28" s="1"/>
  <c r="BK34" i="28"/>
  <c r="BK59" i="28"/>
  <c r="BK67" i="28"/>
  <c r="BK75" i="28" s="1"/>
  <c r="P34" i="28"/>
  <c r="P59" i="28"/>
  <c r="P67" i="28" s="1"/>
  <c r="P75" i="28" s="1"/>
  <c r="AF34" i="28"/>
  <c r="AF59" i="28"/>
  <c r="AF87" i="28" s="1"/>
  <c r="AF95" i="28" s="1"/>
  <c r="AF103" i="28" s="1"/>
  <c r="AF67" i="28"/>
  <c r="AF75" i="28" s="1"/>
  <c r="AV34" i="28"/>
  <c r="AV59" i="28"/>
  <c r="AV87" i="28" s="1"/>
  <c r="AV95" i="28" s="1"/>
  <c r="AV103" i="28" s="1"/>
  <c r="BL34" i="28"/>
  <c r="BL59" i="28"/>
  <c r="BL67" i="28" s="1"/>
  <c r="BL75" i="28" s="1"/>
  <c r="CB34" i="28"/>
  <c r="CB59" i="28"/>
  <c r="AO34" i="28"/>
  <c r="AO59" i="28"/>
  <c r="AO67" i="28"/>
  <c r="AO75" i="28"/>
  <c r="AA34" i="28"/>
  <c r="AA59" i="28"/>
  <c r="AA67" i="28" s="1"/>
  <c r="AA75" i="28" s="1"/>
  <c r="V34" i="28"/>
  <c r="V59" i="28"/>
  <c r="AP34" i="28"/>
  <c r="AP59" i="28"/>
  <c r="AP67" i="28" s="1"/>
  <c r="AP75" i="28" s="1"/>
  <c r="AK34" i="28"/>
  <c r="AK59" i="28"/>
  <c r="AK67" i="28" s="1"/>
  <c r="AK75" i="28" s="1"/>
  <c r="BQ34" i="28"/>
  <c r="BQ59" i="28"/>
  <c r="BQ67" i="28" s="1"/>
  <c r="BQ75" i="28" s="1"/>
  <c r="CG34" i="28"/>
  <c r="CG59" i="28"/>
  <c r="CG67" i="28" s="1"/>
  <c r="CG75" i="28" s="1"/>
  <c r="J34" i="28"/>
  <c r="J59" i="28"/>
  <c r="J67" i="28" s="1"/>
  <c r="J75" i="28" s="1"/>
  <c r="AX34" i="28"/>
  <c r="AX59" i="28"/>
  <c r="AX67" i="28" s="1"/>
  <c r="AX75" i="28" s="1"/>
  <c r="BZ34" i="28"/>
  <c r="BZ59" i="28"/>
  <c r="BZ87" i="28" s="1"/>
  <c r="BZ95" i="28" s="1"/>
  <c r="BZ103" i="28" s="1"/>
  <c r="O34" i="28"/>
  <c r="O59" i="28"/>
  <c r="O67" i="28"/>
  <c r="O75" i="28"/>
  <c r="Q34" i="28"/>
  <c r="Q59" i="28"/>
  <c r="AS34" i="28"/>
  <c r="AS59" i="28"/>
  <c r="AS67" i="28"/>
  <c r="AS75" i="28"/>
  <c r="BM34" i="28"/>
  <c r="BM59" i="28"/>
  <c r="BM87" i="28" s="1"/>
  <c r="BM95" i="28" s="1"/>
  <c r="BM103" i="28" s="1"/>
  <c r="BM67" i="28"/>
  <c r="BM75" i="28" s="1"/>
  <c r="AI34" i="28"/>
  <c r="AI59" i="28"/>
  <c r="AI67" i="28"/>
  <c r="AI75" i="28"/>
  <c r="F34" i="28"/>
  <c r="F59" i="28"/>
  <c r="F67" i="28" s="1"/>
  <c r="F75" i="28" s="1"/>
  <c r="F87" i="28"/>
  <c r="F95" i="28" s="1"/>
  <c r="F103" i="28" s="1"/>
  <c r="AD34" i="28"/>
  <c r="AD59" i="28"/>
  <c r="AD67" i="28" s="1"/>
  <c r="AD75" i="28" s="1"/>
  <c r="AT34" i="28"/>
  <c r="AT59" i="28"/>
  <c r="AT67" i="28" s="1"/>
  <c r="AT75" i="28" s="1"/>
  <c r="BR34" i="28"/>
  <c r="BR59" i="28"/>
  <c r="BR67" i="28"/>
  <c r="BR75" i="28"/>
  <c r="G34" i="28"/>
  <c r="G59" i="28"/>
  <c r="G87" i="28" s="1"/>
  <c r="G95" i="28" s="1"/>
  <c r="G103" i="28" s="1"/>
  <c r="AM34" i="28"/>
  <c r="AM59" i="28"/>
  <c r="AM67" i="28" s="1"/>
  <c r="AM75" i="28" s="1"/>
  <c r="BO34" i="28"/>
  <c r="BO59" i="28"/>
  <c r="BO87" i="28"/>
  <c r="BO95" i="28"/>
  <c r="BO103" i="28" s="1"/>
  <c r="H34" i="28"/>
  <c r="H59" i="28"/>
  <c r="H67" i="28"/>
  <c r="H75" i="28" s="1"/>
  <c r="AB34" i="28"/>
  <c r="AB59" i="28"/>
  <c r="AB87" i="28" s="1"/>
  <c r="AB95" i="28" s="1"/>
  <c r="AB103" i="28" s="1"/>
  <c r="AB67" i="28"/>
  <c r="AB75" i="28" s="1"/>
  <c r="AZ34" i="28"/>
  <c r="AZ59" i="28"/>
  <c r="AZ87" i="28"/>
  <c r="AZ95" i="28" s="1"/>
  <c r="AZ103" i="28" s="1"/>
  <c r="I67" i="28"/>
  <c r="I75" i="28"/>
  <c r="AL67" i="28"/>
  <c r="AL75" i="28" s="1"/>
  <c r="AL87" i="28"/>
  <c r="AL95" i="28"/>
  <c r="AL103" i="28" s="1"/>
  <c r="CH67" i="28"/>
  <c r="CH75" i="28"/>
  <c r="CH87" i="28"/>
  <c r="CH95" i="28" s="1"/>
  <c r="CH103" i="28" s="1"/>
  <c r="BY67" i="28"/>
  <c r="BY75" i="28"/>
  <c r="BY87" i="28"/>
  <c r="BY95" i="28"/>
  <c r="BY103" i="28"/>
  <c r="N87" i="28"/>
  <c r="N95" i="28" s="1"/>
  <c r="N103" i="28" s="1"/>
  <c r="BE67" i="28"/>
  <c r="BE75" i="28" s="1"/>
  <c r="BE87" i="28"/>
  <c r="BE95" i="28"/>
  <c r="BE103" i="28"/>
  <c r="V67" i="28"/>
  <c r="V75" i="28" s="1"/>
  <c r="V87" i="28"/>
  <c r="V95" i="28" s="1"/>
  <c r="V103" i="28" s="1"/>
  <c r="AY67" i="28"/>
  <c r="AY75" i="28"/>
  <c r="AY87" i="28"/>
  <c r="AY95" i="28"/>
  <c r="AY103" i="28" s="1"/>
  <c r="L67" i="28"/>
  <c r="L75" i="28" s="1"/>
  <c r="L87" i="28"/>
  <c r="L95" i="28" s="1"/>
  <c r="L103" i="28" s="1"/>
  <c r="Q67" i="28"/>
  <c r="Q75" i="28" s="1"/>
  <c r="Q87" i="28"/>
  <c r="Q95" i="28"/>
  <c r="Q103" i="28"/>
  <c r="AW67" i="28"/>
  <c r="AW75" i="28" s="1"/>
  <c r="K67" i="28"/>
  <c r="K75" i="28" s="1"/>
  <c r="K87" i="28"/>
  <c r="K95" i="28"/>
  <c r="K103" i="28"/>
  <c r="D67" i="28"/>
  <c r="D75" i="28" s="1"/>
  <c r="AJ67" i="28"/>
  <c r="AJ75" i="28"/>
  <c r="BA87" i="28"/>
  <c r="BA95" i="28" s="1"/>
  <c r="BA103" i="28" s="1"/>
  <c r="AH67" i="28"/>
  <c r="AH75" i="28" s="1"/>
  <c r="AH87" i="28"/>
  <c r="AH95" i="28"/>
  <c r="AH103" i="28"/>
  <c r="BN87" i="28"/>
  <c r="BN95" i="28"/>
  <c r="BN103" i="28" s="1"/>
  <c r="AQ87" i="28"/>
  <c r="AQ95" i="28" s="1"/>
  <c r="AQ103" i="28" s="1"/>
  <c r="BO67" i="28"/>
  <c r="BO75" i="28"/>
  <c r="BD67" i="28"/>
  <c r="BD75" i="28" s="1"/>
  <c r="BD87" i="28"/>
  <c r="BD95" i="28" s="1"/>
  <c r="BD103" i="28" s="1"/>
  <c r="BT67" i="28"/>
  <c r="BT75" i="28"/>
  <c r="W67" i="28"/>
  <c r="W75" i="28" s="1"/>
  <c r="W87" i="28"/>
  <c r="W95" i="28" s="1"/>
  <c r="W103" i="28" s="1"/>
  <c r="BI67" i="28"/>
  <c r="BI75" i="28"/>
  <c r="BI87" i="28"/>
  <c r="BI95" i="28"/>
  <c r="BI103" i="28" s="1"/>
  <c r="BV67" i="28"/>
  <c r="BV75" i="28" s="1"/>
  <c r="BV87" i="28"/>
  <c r="BV95" i="28"/>
  <c r="BV103" i="28"/>
  <c r="BC87" i="28"/>
  <c r="BC95" i="28"/>
  <c r="BC103" i="28"/>
  <c r="CB67" i="28"/>
  <c r="CB75" i="28" s="1"/>
  <c r="CB87" i="28"/>
  <c r="CB95" i="28"/>
  <c r="CB103" i="28"/>
  <c r="C67" i="28"/>
  <c r="C75" i="28"/>
  <c r="AE67" i="28"/>
  <c r="AE75" i="28"/>
  <c r="AC87" i="28"/>
  <c r="AC95" i="28" s="1"/>
  <c r="AC103" i="28" s="1"/>
  <c r="U87" i="28"/>
  <c r="U95" i="28" s="1"/>
  <c r="U103" i="28" s="1"/>
  <c r="AR87" i="28"/>
  <c r="AR95" i="28" s="1"/>
  <c r="AR103" i="28" s="1"/>
  <c r="O87" i="28"/>
  <c r="O95" i="28" s="1"/>
  <c r="O103" i="28" s="1"/>
  <c r="AX87" i="28"/>
  <c r="AX95" i="28"/>
  <c r="AX103" i="28" s="1"/>
  <c r="AO87" i="28"/>
  <c r="AO95" i="28"/>
  <c r="AO103" i="28"/>
  <c r="X67" i="28"/>
  <c r="X75" i="28" s="1"/>
  <c r="BS87" i="28"/>
  <c r="BS95" i="28"/>
  <c r="BS103" i="28"/>
  <c r="AV67" i="28"/>
  <c r="AV75" i="28" s="1"/>
  <c r="Y87" i="28"/>
  <c r="Y95" i="28" s="1"/>
  <c r="Y103" i="28" s="1"/>
  <c r="BX67" i="28"/>
  <c r="BX75" i="28"/>
  <c r="BK87" i="28"/>
  <c r="BK95" i="28"/>
  <c r="BK103" i="28" s="1"/>
  <c r="AU87" i="28"/>
  <c r="AU95" i="28"/>
  <c r="AU103" i="28"/>
  <c r="R87" i="28"/>
  <c r="R95" i="28" s="1"/>
  <c r="R103" i="28" s="1"/>
  <c r="BP87" i="28"/>
  <c r="BP95" i="28"/>
  <c r="BP103" i="28"/>
  <c r="BW87" i="28"/>
  <c r="BW95" i="28" s="1"/>
  <c r="BW103" i="28" s="1"/>
  <c r="CG87" i="28"/>
  <c r="CG95" i="28"/>
  <c r="CG103" i="28"/>
  <c r="M87" i="28"/>
  <c r="M95" i="28"/>
  <c r="M103" i="28" s="1"/>
  <c r="H87" i="28"/>
  <c r="H95" i="28"/>
  <c r="H103" i="28"/>
  <c r="CD87" i="28"/>
  <c r="CD95" i="28"/>
  <c r="CD103" i="28" s="1"/>
  <c r="BU87" i="28"/>
  <c r="BU95" i="28" s="1"/>
  <c r="BU103" i="28" s="1"/>
  <c r="AK87" i="28"/>
  <c r="AK95" i="28"/>
  <c r="AK103" i="28"/>
  <c r="E87" i="28"/>
  <c r="E95" i="28" s="1"/>
  <c r="E103" i="28" s="1"/>
  <c r="BB87" i="28"/>
  <c r="BB95" i="28"/>
  <c r="BB103" i="28" s="1"/>
  <c r="CA87" i="28"/>
  <c r="CA95" i="28"/>
  <c r="CA103" i="28" s="1"/>
  <c r="AS87" i="28"/>
  <c r="AS95" i="28"/>
  <c r="AS103" i="28"/>
  <c r="AN87" i="28"/>
  <c r="AN95" i="28" s="1"/>
  <c r="AN103" i="28" s="1"/>
  <c r="AZ67" i="28"/>
  <c r="AZ75" i="28"/>
  <c r="AM87" i="28"/>
  <c r="AM95" i="28" s="1"/>
  <c r="AM103" i="28" s="1"/>
  <c r="AA87" i="28"/>
  <c r="AA95" i="28"/>
  <c r="AA103" i="28"/>
  <c r="P87" i="28"/>
  <c r="P95" i="28"/>
  <c r="P103" i="28"/>
  <c r="CF87" i="28"/>
  <c r="CF95" i="28"/>
  <c r="CF103" i="28" s="1"/>
  <c r="BF87" i="28"/>
  <c r="BF95" i="28"/>
  <c r="BF103" i="28"/>
  <c r="Z87" i="28"/>
  <c r="Z95" i="28"/>
  <c r="Z103" i="28" s="1"/>
  <c r="AD87" i="28"/>
  <c r="AD95" i="28"/>
  <c r="AD103" i="28"/>
  <c r="AI87" i="28"/>
  <c r="AI95" i="28" s="1"/>
  <c r="AI103" i="28" s="1"/>
  <c r="BR87" i="28"/>
  <c r="BR95" i="28"/>
  <c r="BR103" i="28" s="1"/>
  <c r="AG87" i="28"/>
  <c r="AG95" i="28"/>
  <c r="AG103" i="28"/>
  <c r="S87" i="28"/>
  <c r="S95" i="28"/>
  <c r="S103" i="28" s="1"/>
  <c r="J13" i="10"/>
  <c r="G46" i="2"/>
  <c r="H46" i="2"/>
  <c r="I46" i="2"/>
  <c r="J46" i="2"/>
  <c r="K46" i="2"/>
  <c r="L46" i="2"/>
  <c r="M46" i="2"/>
  <c r="R35" i="2"/>
  <c r="S35" i="2"/>
  <c r="T35" i="2"/>
  <c r="V35" i="2"/>
  <c r="W35" i="2" s="1"/>
  <c r="X35" i="2" s="1"/>
  <c r="Y35" i="2" s="1"/>
  <c r="N46" i="2"/>
  <c r="O46" i="2"/>
  <c r="P46" i="2"/>
  <c r="Q46" i="2"/>
  <c r="R46" i="2"/>
  <c r="S46" i="2"/>
  <c r="T46" i="2"/>
  <c r="U46" i="2"/>
  <c r="G13" i="34"/>
  <c r="G7" i="36"/>
  <c r="D16" i="36"/>
  <c r="H17" i="36"/>
  <c r="E127" i="39"/>
  <c r="C127" i="39"/>
  <c r="J141" i="39"/>
  <c r="O47" i="39"/>
  <c r="J127" i="39"/>
  <c r="O40" i="39"/>
  <c r="L127" i="39"/>
  <c r="O124" i="39"/>
  <c r="I127" i="39"/>
  <c r="J5" i="2"/>
  <c r="L15" i="2"/>
  <c r="O51" i="39"/>
  <c r="O119" i="39"/>
  <c r="J9" i="2"/>
  <c r="D43" i="39"/>
  <c r="L8" i="2"/>
  <c r="H13" i="2"/>
  <c r="D7" i="2"/>
  <c r="O123" i="39"/>
  <c r="L14" i="2"/>
  <c r="D14" i="2"/>
  <c r="H158" i="39"/>
  <c r="H5" i="32" s="1"/>
  <c r="H9" i="2"/>
  <c r="F13" i="2"/>
  <c r="L6" i="2"/>
  <c r="D6" i="2"/>
  <c r="J10" i="2"/>
  <c r="O122" i="39"/>
  <c r="D161" i="39"/>
  <c r="D8" i="32" s="1"/>
  <c r="J11" i="2"/>
  <c r="H12" i="2"/>
  <c r="L9" i="2"/>
  <c r="D9" i="2"/>
  <c r="O53" i="39"/>
  <c r="O121" i="39"/>
  <c r="J14" i="2"/>
  <c r="H15" i="2"/>
  <c r="L12" i="2"/>
  <c r="J161" i="39"/>
  <c r="J8" i="32" s="1"/>
  <c r="J6" i="2"/>
  <c r="H7" i="2"/>
  <c r="D10" i="2"/>
  <c r="D13" i="2"/>
  <c r="D15" i="39"/>
  <c r="D15" i="2"/>
  <c r="BE181" i="40"/>
  <c r="E15" i="33"/>
  <c r="E9" i="33"/>
  <c r="C13" i="30"/>
  <c r="H11" i="33"/>
  <c r="J6" i="35"/>
  <c r="F7" i="35"/>
  <c r="J10" i="36"/>
  <c r="D10" i="35"/>
  <c r="L16" i="35"/>
  <c r="F141" i="39"/>
  <c r="L11" i="2"/>
  <c r="L85" i="39"/>
  <c r="D11" i="2"/>
  <c r="D85" i="39"/>
  <c r="J29" i="39"/>
  <c r="K10" i="34"/>
  <c r="E10" i="34"/>
  <c r="I15" i="34"/>
  <c r="F17" i="36"/>
  <c r="L5" i="2"/>
  <c r="L141" i="39"/>
  <c r="D141" i="39"/>
  <c r="D127" i="39"/>
  <c r="O117" i="39"/>
  <c r="H127" i="39"/>
  <c r="F127" i="39"/>
  <c r="O49" i="39"/>
  <c r="O126" i="39"/>
  <c r="O35" i="39"/>
  <c r="O116" i="39"/>
  <c r="O125" i="39"/>
  <c r="O118" i="39"/>
  <c r="O55" i="39"/>
  <c r="G23" i="48" l="1"/>
  <c r="BJ147" i="40"/>
  <c r="U35" i="40"/>
  <c r="AB67" i="40"/>
  <c r="U131" i="40"/>
  <c r="AB163" i="40"/>
  <c r="AS163" i="40"/>
  <c r="AS147" i="40"/>
  <c r="U19" i="40"/>
  <c r="AB51" i="40"/>
  <c r="U99" i="40"/>
  <c r="AS115" i="40"/>
  <c r="AS83" i="40"/>
  <c r="U115" i="40"/>
  <c r="AS131" i="40"/>
  <c r="AS99" i="40"/>
  <c r="AS51" i="40"/>
  <c r="AS19" i="40"/>
  <c r="BE163" i="40"/>
  <c r="AB147" i="40"/>
  <c r="AL163" i="40"/>
  <c r="AL147" i="40"/>
  <c r="AS67" i="40"/>
  <c r="BE115" i="40"/>
  <c r="BE147" i="40"/>
  <c r="AB35" i="40"/>
  <c r="U67" i="40"/>
  <c r="U83" i="40"/>
  <c r="AB115" i="40"/>
  <c r="AB131" i="40"/>
  <c r="AL131" i="40"/>
  <c r="AL115" i="40"/>
  <c r="AL99" i="40"/>
  <c r="AL83" i="40"/>
  <c r="BE67" i="40"/>
  <c r="BE83" i="40"/>
  <c r="BE131" i="40"/>
  <c r="AB19" i="40"/>
  <c r="AL67" i="40"/>
  <c r="AL51" i="40"/>
  <c r="AL19" i="40"/>
  <c r="BE35" i="40"/>
  <c r="BE51" i="40"/>
  <c r="BE99" i="40"/>
  <c r="D52" i="28"/>
  <c r="D51" i="28"/>
  <c r="T5" i="47"/>
  <c r="F52" i="28"/>
  <c r="F51" i="28"/>
  <c r="V5" i="47"/>
  <c r="C52" i="28"/>
  <c r="C51" i="28"/>
  <c r="C54" i="28" s="1"/>
  <c r="S5" i="47"/>
  <c r="BG87" i="28"/>
  <c r="BG95" i="28" s="1"/>
  <c r="BG103" i="28" s="1"/>
  <c r="BZ67" i="28"/>
  <c r="BZ75" i="28" s="1"/>
  <c r="F42" i="28"/>
  <c r="DE43" i="28"/>
  <c r="D47" i="28"/>
  <c r="D50" i="28" s="1"/>
  <c r="H42" i="28"/>
  <c r="I38" i="28"/>
  <c r="AT87" i="28"/>
  <c r="AT95" i="28" s="1"/>
  <c r="AT103" i="28" s="1"/>
  <c r="N43" i="28"/>
  <c r="J38" i="28"/>
  <c r="G42" i="28"/>
  <c r="CS54" i="28"/>
  <c r="BL87" i="28"/>
  <c r="BL95" i="28" s="1"/>
  <c r="BL103" i="28" s="1"/>
  <c r="CE67" i="28"/>
  <c r="CE75" i="28" s="1"/>
  <c r="J42" i="28"/>
  <c r="CC87" i="28"/>
  <c r="CC95" i="28" s="1"/>
  <c r="CC103" i="28" s="1"/>
  <c r="BJ87" i="28"/>
  <c r="BJ95" i="28" s="1"/>
  <c r="BJ103" i="28" s="1"/>
  <c r="J39" i="28"/>
  <c r="F48" i="28"/>
  <c r="L47" i="28"/>
  <c r="L50" i="28"/>
  <c r="G67" i="28"/>
  <c r="G75" i="28" s="1"/>
  <c r="BH67" i="28"/>
  <c r="BH75" i="28" s="1"/>
  <c r="M48" i="28"/>
  <c r="M47" i="28"/>
  <c r="BQ87" i="28"/>
  <c r="BQ95" i="28" s="1"/>
  <c r="BQ103" i="28" s="1"/>
  <c r="AP87" i="28"/>
  <c r="AP95" i="28" s="1"/>
  <c r="AP103" i="28" s="1"/>
  <c r="T87" i="28"/>
  <c r="T95" i="28" s="1"/>
  <c r="T103" i="28" s="1"/>
  <c r="J87" i="28"/>
  <c r="J95" i="28" s="1"/>
  <c r="J103" i="28" s="1"/>
  <c r="G43" i="28"/>
  <c r="G46" i="28" s="1"/>
  <c r="H43" i="28"/>
  <c r="H46" i="28" s="1"/>
  <c r="N40" i="28"/>
  <c r="DE39" i="28"/>
  <c r="BD51" i="40"/>
  <c r="AA19" i="40"/>
  <c r="AA35" i="40"/>
  <c r="AA99" i="40"/>
  <c r="AA131" i="40"/>
  <c r="AA147" i="40"/>
  <c r="AK115" i="40"/>
  <c r="AK19" i="40"/>
  <c r="BD19" i="40"/>
  <c r="AR147" i="40"/>
  <c r="AK99" i="40"/>
  <c r="BD35" i="40"/>
  <c r="BD67" i="40"/>
  <c r="AR51" i="40"/>
  <c r="AK163" i="40"/>
  <c r="AK83" i="40"/>
  <c r="T83" i="40"/>
  <c r="T131" i="40"/>
  <c r="AK147" i="40"/>
  <c r="AR67" i="40"/>
  <c r="BD99" i="40"/>
  <c r="BD131" i="40"/>
  <c r="BD147" i="40"/>
  <c r="AR83" i="40"/>
  <c r="AK67" i="40"/>
  <c r="AR115" i="40"/>
  <c r="AR131" i="40"/>
  <c r="AR35" i="40"/>
  <c r="BD115" i="40"/>
  <c r="AR163" i="40"/>
  <c r="AA51" i="40"/>
  <c r="AA67" i="40"/>
  <c r="AA83" i="40"/>
  <c r="AA115" i="40"/>
  <c r="AK131" i="40"/>
  <c r="Z46" i="32"/>
  <c r="AA36" i="32"/>
  <c r="W46" i="32"/>
  <c r="V46" i="32"/>
  <c r="X46" i="32"/>
  <c r="Y46" i="32"/>
  <c r="AJ35" i="32"/>
  <c r="CH55" i="31"/>
  <c r="CH55" i="29"/>
  <c r="Z35" i="2"/>
  <c r="W38" i="2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AR38" i="2" s="1"/>
  <c r="AS38" i="2" s="1"/>
  <c r="AT38" i="2" s="1"/>
  <c r="AU38" i="2" s="1"/>
  <c r="AV38" i="2" s="1"/>
  <c r="AW38" i="2" s="1"/>
  <c r="AX38" i="2" s="1"/>
  <c r="AY38" i="2" s="1"/>
  <c r="AZ38" i="2" s="1"/>
  <c r="BA38" i="2" s="1"/>
  <c r="BB38" i="2" s="1"/>
  <c r="BC38" i="2" s="1"/>
  <c r="BD38" i="2" s="1"/>
  <c r="BE38" i="2" s="1"/>
  <c r="BF38" i="2" s="1"/>
  <c r="BG38" i="2" s="1"/>
  <c r="BH38" i="2" s="1"/>
  <c r="BI38" i="2" s="1"/>
  <c r="BJ38" i="2" s="1"/>
  <c r="BK38" i="2" s="1"/>
  <c r="BL38" i="2" s="1"/>
  <c r="BM38" i="2" s="1"/>
  <c r="BN38" i="2" s="1"/>
  <c r="BO38" i="2" s="1"/>
  <c r="BP38" i="2" s="1"/>
  <c r="BQ38" i="2" s="1"/>
  <c r="BR38" i="2" s="1"/>
  <c r="BS38" i="2" s="1"/>
  <c r="BT38" i="2" s="1"/>
  <c r="BU38" i="2" s="1"/>
  <c r="BV38" i="2" s="1"/>
  <c r="BW38" i="2" s="1"/>
  <c r="BX38" i="2" s="1"/>
  <c r="BY38" i="2" s="1"/>
  <c r="BZ38" i="2" s="1"/>
  <c r="CA38" i="2" s="1"/>
  <c r="CB38" i="2" s="1"/>
  <c r="CC38" i="2" s="1"/>
  <c r="CD38" i="2" s="1"/>
  <c r="CE38" i="2" s="1"/>
  <c r="CF38" i="2" s="1"/>
  <c r="CG38" i="2" s="1"/>
  <c r="CH38" i="2" s="1"/>
  <c r="V46" i="2"/>
  <c r="T2" i="48"/>
  <c r="S21" i="48"/>
  <c r="AR186" i="40"/>
  <c r="BB189" i="40"/>
  <c r="D11" i="36"/>
  <c r="E8" i="36"/>
  <c r="AN188" i="40"/>
  <c r="BF187" i="40"/>
  <c r="L10" i="30"/>
  <c r="AZ192" i="40"/>
  <c r="BI185" i="40"/>
  <c r="BI55" i="31"/>
  <c r="CA55" i="31"/>
  <c r="O55" i="31"/>
  <c r="AC55" i="31"/>
  <c r="AU55" i="31"/>
  <c r="N35" i="28"/>
  <c r="N36" i="28"/>
  <c r="F190" i="40"/>
  <c r="M166" i="39"/>
  <c r="M13" i="32" s="1"/>
  <c r="M164" i="39"/>
  <c r="M11" i="32" s="1"/>
  <c r="M162" i="39"/>
  <c r="M9" i="32" s="1"/>
  <c r="M160" i="39"/>
  <c r="M7" i="32" s="1"/>
  <c r="M158" i="39"/>
  <c r="M5" i="32" s="1"/>
  <c r="L166" i="39"/>
  <c r="L13" i="32" s="1"/>
  <c r="L164" i="39"/>
  <c r="L11" i="32" s="1"/>
  <c r="L160" i="39"/>
  <c r="L7" i="32" s="1"/>
  <c r="L158" i="39"/>
  <c r="L5" i="32" s="1"/>
  <c r="K164" i="39"/>
  <c r="K11" i="32" s="1"/>
  <c r="K162" i="39"/>
  <c r="K9" i="32" s="1"/>
  <c r="K160" i="39"/>
  <c r="K7" i="32" s="1"/>
  <c r="K158" i="39"/>
  <c r="K5" i="32" s="1"/>
  <c r="J166" i="39"/>
  <c r="J13" i="32" s="1"/>
  <c r="I166" i="39"/>
  <c r="I13" i="32" s="1"/>
  <c r="I164" i="39"/>
  <c r="I11" i="32" s="1"/>
  <c r="I162" i="39"/>
  <c r="I9" i="32" s="1"/>
  <c r="I160" i="39"/>
  <c r="I7" i="32" s="1"/>
  <c r="I158" i="39"/>
  <c r="I5" i="32" s="1"/>
  <c r="H164" i="39"/>
  <c r="H11" i="32" s="1"/>
  <c r="H162" i="39"/>
  <c r="H9" i="32" s="1"/>
  <c r="H160" i="39"/>
  <c r="H7" i="32" s="1"/>
  <c r="G160" i="39"/>
  <c r="G7" i="32" s="1"/>
  <c r="F166" i="39"/>
  <c r="F13" i="32" s="1"/>
  <c r="F164" i="39"/>
  <c r="F11" i="32" s="1"/>
  <c r="F162" i="39"/>
  <c r="F9" i="32" s="1"/>
  <c r="F160" i="39"/>
  <c r="F7" i="32" s="1"/>
  <c r="F158" i="39"/>
  <c r="F5" i="32" s="1"/>
  <c r="E166" i="39"/>
  <c r="E13" i="32" s="1"/>
  <c r="E164" i="39"/>
  <c r="E11" i="32" s="1"/>
  <c r="E162" i="39"/>
  <c r="E9" i="32" s="1"/>
  <c r="E160" i="39"/>
  <c r="E7" i="32" s="1"/>
  <c r="E158" i="39"/>
  <c r="E5" i="32" s="1"/>
  <c r="D166" i="39"/>
  <c r="D13" i="32" s="1"/>
  <c r="D164" i="39"/>
  <c r="D11" i="32" s="1"/>
  <c r="D162" i="39"/>
  <c r="D160" i="39"/>
  <c r="D7" i="32" s="1"/>
  <c r="D158" i="39"/>
  <c r="D5" i="32" s="1"/>
  <c r="C166" i="39"/>
  <c r="C13" i="32" s="1"/>
  <c r="C158" i="39"/>
  <c r="C5" i="32" s="1"/>
  <c r="O109" i="39"/>
  <c r="G13" i="2"/>
  <c r="K11" i="2"/>
  <c r="O76" i="39"/>
  <c r="O67" i="39"/>
  <c r="O66" i="39"/>
  <c r="C6" i="2"/>
  <c r="O13" i="39"/>
  <c r="M29" i="39"/>
  <c r="Z188" i="40"/>
  <c r="AB183" i="40"/>
  <c r="O11" i="39"/>
  <c r="F14" i="10"/>
  <c r="AK191" i="40"/>
  <c r="I14" i="2"/>
  <c r="E11" i="2"/>
  <c r="C109" i="41"/>
  <c r="L5" i="35"/>
  <c r="C16" i="43"/>
  <c r="C127" i="41"/>
  <c r="BF185" i="40"/>
  <c r="BH187" i="40"/>
  <c r="G12" i="10"/>
  <c r="H15" i="30"/>
  <c r="C93" i="41"/>
  <c r="BA184" i="40"/>
  <c r="I13" i="2"/>
  <c r="C103" i="41"/>
  <c r="D16" i="29"/>
  <c r="M13" i="29"/>
  <c r="N46" i="28"/>
  <c r="N42" i="28"/>
  <c r="N38" i="28"/>
  <c r="CV54" i="28"/>
  <c r="N51" i="28" s="1"/>
  <c r="D5" i="33"/>
  <c r="D17" i="40"/>
  <c r="C15" i="41"/>
  <c r="C175" i="41" s="1"/>
  <c r="C16" i="33"/>
  <c r="J14" i="34"/>
  <c r="H7" i="35"/>
  <c r="L11" i="35"/>
  <c r="L13" i="33"/>
  <c r="I9" i="34"/>
  <c r="E13" i="34"/>
  <c r="L16" i="34"/>
  <c r="M8" i="35"/>
  <c r="F13" i="35"/>
  <c r="I9" i="29"/>
  <c r="I12" i="31"/>
  <c r="BE188" i="40"/>
  <c r="F7" i="33"/>
  <c r="E17" i="40"/>
  <c r="M13" i="34"/>
  <c r="J9" i="35"/>
  <c r="AI190" i="40"/>
  <c r="J16" i="35"/>
  <c r="G7" i="34"/>
  <c r="C6" i="35"/>
  <c r="D11" i="35"/>
  <c r="I81" i="40"/>
  <c r="AP17" i="40"/>
  <c r="K15" i="36"/>
  <c r="BG191" i="40"/>
  <c r="C7" i="41"/>
  <c r="D13" i="33"/>
  <c r="I17" i="34"/>
  <c r="I12" i="10"/>
  <c r="I188" i="40"/>
  <c r="L8" i="34"/>
  <c r="I12" i="35"/>
  <c r="K14" i="35"/>
  <c r="G5" i="36"/>
  <c r="C9" i="36"/>
  <c r="C63" i="36" s="1"/>
  <c r="K9" i="36"/>
  <c r="H10" i="36"/>
  <c r="BA17" i="40"/>
  <c r="M11" i="36"/>
  <c r="D14" i="36"/>
  <c r="C17" i="36"/>
  <c r="D5" i="10"/>
  <c r="F7" i="10"/>
  <c r="M10" i="10"/>
  <c r="J11" i="10"/>
  <c r="D13" i="10"/>
  <c r="L13" i="10"/>
  <c r="F15" i="10"/>
  <c r="H17" i="10"/>
  <c r="E5" i="29"/>
  <c r="M5" i="29"/>
  <c r="Z33" i="40"/>
  <c r="F10" i="29"/>
  <c r="H7" i="30"/>
  <c r="AJ187" i="40"/>
  <c r="I12" i="30"/>
  <c r="K14" i="30"/>
  <c r="E16" i="30"/>
  <c r="J17" i="30"/>
  <c r="D6" i="31"/>
  <c r="L6" i="31"/>
  <c r="C24" i="41"/>
  <c r="C39" i="41"/>
  <c r="C55" i="41"/>
  <c r="C58" i="41"/>
  <c r="C64" i="41"/>
  <c r="C79" i="41"/>
  <c r="C74" i="41"/>
  <c r="C72" i="41"/>
  <c r="C95" i="41"/>
  <c r="C90" i="41"/>
  <c r="L5" i="43"/>
  <c r="L113" i="40"/>
  <c r="L198" i="40" s="1"/>
  <c r="F7" i="43"/>
  <c r="K8" i="43"/>
  <c r="M10" i="43"/>
  <c r="G12" i="43"/>
  <c r="D13" i="43"/>
  <c r="I14" i="43"/>
  <c r="F15" i="43"/>
  <c r="H17" i="43"/>
  <c r="M23" i="43"/>
  <c r="I27" i="43"/>
  <c r="E31" i="43"/>
  <c r="C101" i="41"/>
  <c r="K42" i="43"/>
  <c r="H43" i="43"/>
  <c r="AS113" i="40"/>
  <c r="AS198" i="40" s="1"/>
  <c r="J45" i="43"/>
  <c r="D47" i="43"/>
  <c r="L47" i="43"/>
  <c r="I48" i="43"/>
  <c r="F49" i="43"/>
  <c r="K50" i="43"/>
  <c r="H51" i="43"/>
  <c r="E52" i="43"/>
  <c r="M52" i="43"/>
  <c r="J53" i="43"/>
  <c r="G59" i="43"/>
  <c r="D60" i="43"/>
  <c r="L60" i="43"/>
  <c r="I61" i="43"/>
  <c r="C104" i="41"/>
  <c r="AY113" i="40"/>
  <c r="AY198" i="40" s="1"/>
  <c r="K63" i="43"/>
  <c r="BD113" i="40"/>
  <c r="BD198" i="40" s="1"/>
  <c r="H64" i="43"/>
  <c r="E65" i="43"/>
  <c r="J66" i="43"/>
  <c r="BF113" i="40"/>
  <c r="D68" i="43"/>
  <c r="I69" i="43"/>
  <c r="C112" i="41"/>
  <c r="C71" i="43"/>
  <c r="K71" i="43"/>
  <c r="C125" i="41"/>
  <c r="C128" i="41"/>
  <c r="C133" i="41"/>
  <c r="F41" i="43"/>
  <c r="H9" i="10"/>
  <c r="K16" i="43"/>
  <c r="C85" i="41"/>
  <c r="H15" i="35"/>
  <c r="J12" i="31"/>
  <c r="E44" i="43"/>
  <c r="F97" i="40"/>
  <c r="C8" i="10"/>
  <c r="BG190" i="40"/>
  <c r="C14" i="30"/>
  <c r="C32" i="30" s="1"/>
  <c r="C136" i="41"/>
  <c r="C119" i="41"/>
  <c r="C69" i="41"/>
  <c r="L68" i="43"/>
  <c r="F70" i="43"/>
  <c r="C42" i="43"/>
  <c r="C29" i="43"/>
  <c r="S81" i="40"/>
  <c r="C117" i="41"/>
  <c r="C47" i="41"/>
  <c r="G67" i="43"/>
  <c r="L5" i="10"/>
  <c r="E10" i="10"/>
  <c r="AJ113" i="40"/>
  <c r="AJ198" i="40" s="1"/>
  <c r="C8" i="43"/>
  <c r="G113" i="40"/>
  <c r="G198" i="40" s="1"/>
  <c r="C106" i="41"/>
  <c r="C141" i="41"/>
  <c r="J17" i="35"/>
  <c r="M65" i="43"/>
  <c r="F5" i="30"/>
  <c r="C31" i="41"/>
  <c r="C143" i="41"/>
  <c r="G7" i="29"/>
  <c r="F8" i="36"/>
  <c r="K17" i="36"/>
  <c r="M44" i="43"/>
  <c r="M8" i="30"/>
  <c r="C63" i="43"/>
  <c r="C88" i="41"/>
  <c r="I35" i="43"/>
  <c r="G13" i="36"/>
  <c r="G46" i="43"/>
  <c r="K143" i="41"/>
  <c r="U55" i="31"/>
  <c r="BA55" i="31"/>
  <c r="CG55" i="31"/>
  <c r="W55" i="31"/>
  <c r="BC55" i="31"/>
  <c r="AE55" i="31"/>
  <c r="BK55" i="31"/>
  <c r="AK55" i="31"/>
  <c r="BQ55" i="31"/>
  <c r="G55" i="31"/>
  <c r="AM55" i="31"/>
  <c r="BS55" i="31"/>
  <c r="M55" i="31"/>
  <c r="AS55" i="31"/>
  <c r="BY55" i="31"/>
  <c r="C6" i="41"/>
  <c r="C46" i="41"/>
  <c r="O84" i="39"/>
  <c r="O80" i="39"/>
  <c r="L132" i="41"/>
  <c r="I41" i="35"/>
  <c r="J41" i="35" s="1"/>
  <c r="K41" i="35" s="1"/>
  <c r="L41" i="35" s="1"/>
  <c r="M41" i="35" s="1"/>
  <c r="N41" i="35" s="1"/>
  <c r="O41" i="35" s="1"/>
  <c r="P41" i="35" s="1"/>
  <c r="H55" i="35"/>
  <c r="J8" i="34"/>
  <c r="G9" i="34"/>
  <c r="I11" i="34"/>
  <c r="K13" i="34"/>
  <c r="H14" i="34"/>
  <c r="E15" i="34"/>
  <c r="D13" i="35"/>
  <c r="I14" i="35"/>
  <c r="K16" i="35"/>
  <c r="J6" i="36"/>
  <c r="M13" i="36"/>
  <c r="L16" i="36"/>
  <c r="E7" i="29"/>
  <c r="M7" i="29"/>
  <c r="D10" i="29"/>
  <c r="I11" i="29"/>
  <c r="F12" i="29"/>
  <c r="K13" i="29"/>
  <c r="G17" i="29"/>
  <c r="I6" i="30"/>
  <c r="F7" i="30"/>
  <c r="K8" i="30"/>
  <c r="H9" i="30"/>
  <c r="E10" i="30"/>
  <c r="M10" i="30"/>
  <c r="K16" i="30"/>
  <c r="J6" i="31"/>
  <c r="I9" i="31"/>
  <c r="K11" i="31"/>
  <c r="M13" i="31"/>
  <c r="J14" i="31"/>
  <c r="L16" i="31"/>
  <c r="I17" i="31"/>
  <c r="J60" i="41"/>
  <c r="E25" i="43"/>
  <c r="M25" i="43"/>
  <c r="J26" i="43"/>
  <c r="G27" i="43"/>
  <c r="D28" i="43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186" i="40"/>
  <c r="AB186" i="40"/>
  <c r="K10" i="33"/>
  <c r="AI181" i="40"/>
  <c r="C13" i="34"/>
  <c r="C31" i="34" s="1"/>
  <c r="J122" i="41"/>
  <c r="AK33" i="40"/>
  <c r="BI33" i="40"/>
  <c r="AI65" i="40"/>
  <c r="F64" i="41"/>
  <c r="M62" i="41"/>
  <c r="C75" i="41"/>
  <c r="J68" i="41"/>
  <c r="C68" i="41"/>
  <c r="H69" i="41"/>
  <c r="C91" i="41"/>
  <c r="U113" i="40"/>
  <c r="U198" i="40" s="1"/>
  <c r="Z113" i="40"/>
  <c r="Z198" i="40" s="1"/>
  <c r="T113" i="40"/>
  <c r="T198" i="40" s="1"/>
  <c r="AM113" i="40"/>
  <c r="AM198" i="40" s="1"/>
  <c r="AO113" i="40"/>
  <c r="AO198" i="40" s="1"/>
  <c r="AI113" i="40"/>
  <c r="AI198" i="40" s="1"/>
  <c r="AZ113" i="40"/>
  <c r="AZ198" i="40" s="1"/>
  <c r="BB113" i="40"/>
  <c r="C129" i="40"/>
  <c r="S129" i="40"/>
  <c r="G125" i="41"/>
  <c r="C134" i="41"/>
  <c r="T145" i="40"/>
  <c r="C142" i="41"/>
  <c r="AY145" i="40"/>
  <c r="J168" i="39"/>
  <c r="H168" i="39"/>
  <c r="H183" i="39" s="1"/>
  <c r="F168" i="39"/>
  <c r="D168" i="39"/>
  <c r="D183" i="39" s="1"/>
  <c r="L124" i="41"/>
  <c r="N13" i="32"/>
  <c r="N10" i="32"/>
  <c r="M167" i="39"/>
  <c r="M161" i="39"/>
  <c r="M8" i="32" s="1"/>
  <c r="L167" i="39"/>
  <c r="L165" i="39"/>
  <c r="L12" i="32" s="1"/>
  <c r="L163" i="39"/>
  <c r="L10" i="32" s="1"/>
  <c r="L161" i="39"/>
  <c r="L8" i="32" s="1"/>
  <c r="L159" i="39"/>
  <c r="K167" i="39"/>
  <c r="K14" i="32" s="1"/>
  <c r="K165" i="39"/>
  <c r="K163" i="39"/>
  <c r="K10" i="32" s="1"/>
  <c r="K161" i="39"/>
  <c r="K159" i="39"/>
  <c r="K6" i="32" s="1"/>
  <c r="J167" i="39"/>
  <c r="J14" i="32" s="1"/>
  <c r="J163" i="39"/>
  <c r="I165" i="39"/>
  <c r="I12" i="32" s="1"/>
  <c r="I161" i="39"/>
  <c r="I8" i="32" s="1"/>
  <c r="H167" i="39"/>
  <c r="H14" i="32" s="1"/>
  <c r="H165" i="39"/>
  <c r="H12" i="32" s="1"/>
  <c r="H163" i="39"/>
  <c r="H161" i="39"/>
  <c r="H8" i="32" s="1"/>
  <c r="G167" i="39"/>
  <c r="G14" i="32" s="1"/>
  <c r="G165" i="39"/>
  <c r="G12" i="32" s="1"/>
  <c r="G163" i="39"/>
  <c r="G10" i="32" s="1"/>
  <c r="G161" i="39"/>
  <c r="G8" i="32" s="1"/>
  <c r="F167" i="39"/>
  <c r="F14" i="32" s="1"/>
  <c r="F165" i="39"/>
  <c r="F12" i="32" s="1"/>
  <c r="F163" i="39"/>
  <c r="F161" i="39"/>
  <c r="F8" i="32" s="1"/>
  <c r="F159" i="39"/>
  <c r="F6" i="32" s="1"/>
  <c r="E159" i="39"/>
  <c r="D167" i="39"/>
  <c r="D14" i="32" s="1"/>
  <c r="D165" i="39"/>
  <c r="D12" i="32" s="1"/>
  <c r="D163" i="39"/>
  <c r="D10" i="32" s="1"/>
  <c r="D159" i="39"/>
  <c r="D174" i="39" s="1"/>
  <c r="C167" i="39"/>
  <c r="C165" i="39"/>
  <c r="C12" i="32" s="1"/>
  <c r="C27" i="32" s="1"/>
  <c r="C163" i="39"/>
  <c r="C10" i="32" s="1"/>
  <c r="C25" i="32" s="1"/>
  <c r="D55" i="32" s="1"/>
  <c r="C161" i="39"/>
  <c r="C8" i="32" s="1"/>
  <c r="O140" i="39"/>
  <c r="O138" i="39"/>
  <c r="O137" i="39"/>
  <c r="O136" i="39"/>
  <c r="O134" i="39"/>
  <c r="O133" i="39"/>
  <c r="O112" i="39"/>
  <c r="O111" i="39"/>
  <c r="O108" i="39"/>
  <c r="O107" i="39"/>
  <c r="O105" i="39"/>
  <c r="O104" i="39"/>
  <c r="O103" i="39"/>
  <c r="G15" i="2"/>
  <c r="O82" i="39"/>
  <c r="G11" i="2"/>
  <c r="I10" i="2"/>
  <c r="E8" i="2"/>
  <c r="G7" i="2"/>
  <c r="M159" i="39"/>
  <c r="M6" i="32" s="1"/>
  <c r="O74" i="39"/>
  <c r="O69" i="39"/>
  <c r="K12" i="2"/>
  <c r="C12" i="2"/>
  <c r="C27" i="2" s="1"/>
  <c r="I9" i="2"/>
  <c r="K8" i="2"/>
  <c r="C8" i="2"/>
  <c r="C23" i="2" s="1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K15" i="2"/>
  <c r="C15" i="2"/>
  <c r="C30" i="2" s="1"/>
  <c r="M14" i="2"/>
  <c r="E14" i="2"/>
  <c r="I12" i="2"/>
  <c r="C11" i="2"/>
  <c r="M10" i="2"/>
  <c r="E10" i="2"/>
  <c r="O21" i="39"/>
  <c r="O20" i="39"/>
  <c r="C29" i="39"/>
  <c r="M6" i="2"/>
  <c r="E29" i="39"/>
  <c r="I15" i="2"/>
  <c r="C14" i="2"/>
  <c r="C29" i="2" s="1"/>
  <c r="D59" i="2" s="1"/>
  <c r="M13" i="2"/>
  <c r="O10" i="39"/>
  <c r="O9" i="39"/>
  <c r="M9" i="2"/>
  <c r="O6" i="39"/>
  <c r="I15" i="39"/>
  <c r="O5" i="39"/>
  <c r="K15" i="39"/>
  <c r="C15" i="39"/>
  <c r="M5" i="2"/>
  <c r="N47" i="28"/>
  <c r="CT54" i="28"/>
  <c r="M51" i="28" s="1"/>
  <c r="M46" i="28"/>
  <c r="M42" i="28"/>
  <c r="AS33" i="40"/>
  <c r="M12" i="29"/>
  <c r="M9" i="10"/>
  <c r="M67" i="43"/>
  <c r="C23" i="32"/>
  <c r="D53" i="32" s="1"/>
  <c r="C53" i="32"/>
  <c r="C24" i="33"/>
  <c r="C60" i="33"/>
  <c r="C29" i="30"/>
  <c r="C168" i="30" s="1"/>
  <c r="C65" i="30"/>
  <c r="C59" i="2"/>
  <c r="C30" i="36"/>
  <c r="C66" i="36"/>
  <c r="M17" i="34"/>
  <c r="I8" i="35"/>
  <c r="H11" i="35"/>
  <c r="E7" i="36"/>
  <c r="E17" i="29"/>
  <c r="G14" i="30"/>
  <c r="C28" i="41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G99" i="39"/>
  <c r="K6" i="2"/>
  <c r="O93" i="39"/>
  <c r="O135" i="39"/>
  <c r="C28" i="10"/>
  <c r="C64" i="10"/>
  <c r="C25" i="36"/>
  <c r="C61" i="36"/>
  <c r="J129" i="40"/>
  <c r="J81" i="40"/>
  <c r="J7" i="10"/>
  <c r="D9" i="33"/>
  <c r="J15" i="33"/>
  <c r="C34" i="33"/>
  <c r="C70" i="33"/>
  <c r="D9" i="10"/>
  <c r="C65" i="40"/>
  <c r="M129" i="40"/>
  <c r="I10" i="43"/>
  <c r="I113" i="40"/>
  <c r="I198" i="40" s="1"/>
  <c r="E81" i="40"/>
  <c r="L65" i="40"/>
  <c r="C25" i="10"/>
  <c r="D61" i="10" s="1"/>
  <c r="C61" i="10"/>
  <c r="AB113" i="40"/>
  <c r="AB198" i="40" s="1"/>
  <c r="L129" i="40"/>
  <c r="H13" i="43"/>
  <c r="D81" i="40"/>
  <c r="C31" i="10"/>
  <c r="D67" i="10" s="1"/>
  <c r="C67" i="10"/>
  <c r="AY97" i="40"/>
  <c r="C29" i="36"/>
  <c r="C168" i="36" s="1"/>
  <c r="C65" i="36"/>
  <c r="C34" i="35"/>
  <c r="C154" i="35" s="1"/>
  <c r="C70" i="35"/>
  <c r="C35" i="29"/>
  <c r="C71" i="29"/>
  <c r="C26" i="29"/>
  <c r="C62" i="29"/>
  <c r="K12" i="43"/>
  <c r="C132" i="41"/>
  <c r="C76" i="41"/>
  <c r="C92" i="41"/>
  <c r="T81" i="40"/>
  <c r="K99" i="39"/>
  <c r="K137" i="41"/>
  <c r="G85" i="41"/>
  <c r="C32" i="10"/>
  <c r="D68" i="10" s="1"/>
  <c r="C68" i="10"/>
  <c r="C29" i="31"/>
  <c r="C149" i="31" s="1"/>
  <c r="C65" i="31"/>
  <c r="J10" i="34"/>
  <c r="G6" i="35"/>
  <c r="K10" i="35"/>
  <c r="M9" i="29"/>
  <c r="C30" i="41"/>
  <c r="J20" i="41"/>
  <c r="F9" i="30"/>
  <c r="J13" i="30"/>
  <c r="AO192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E99" i="39"/>
  <c r="M71" i="39"/>
  <c r="K29" i="39"/>
  <c r="O63" i="39"/>
  <c r="O96" i="39"/>
  <c r="O92" i="39"/>
  <c r="O81" i="39"/>
  <c r="O102" i="39"/>
  <c r="O98" i="39"/>
  <c r="C33" i="36"/>
  <c r="D69" i="36" s="1"/>
  <c r="C69" i="36"/>
  <c r="V33" i="40"/>
  <c r="F129" i="40"/>
  <c r="F81" i="40"/>
  <c r="K12" i="33"/>
  <c r="G16" i="33"/>
  <c r="BI113" i="40"/>
  <c r="I23" i="43"/>
  <c r="I5" i="34"/>
  <c r="E129" i="40"/>
  <c r="M65" i="40"/>
  <c r="I10" i="10"/>
  <c r="D65" i="40"/>
  <c r="G16" i="10"/>
  <c r="C24" i="10"/>
  <c r="D60" i="10" s="1"/>
  <c r="C60" i="10"/>
  <c r="H129" i="40"/>
  <c r="H113" i="40"/>
  <c r="H198" i="40" s="1"/>
  <c r="AI129" i="40"/>
  <c r="C46" i="43"/>
  <c r="C33" i="31"/>
  <c r="C172" i="31" s="1"/>
  <c r="C69" i="31"/>
  <c r="C34" i="30"/>
  <c r="D70" i="30" s="1"/>
  <c r="C70" i="30"/>
  <c r="C10" i="30"/>
  <c r="AA113" i="40"/>
  <c r="AA198" i="40" s="1"/>
  <c r="C34" i="29"/>
  <c r="C70" i="29"/>
  <c r="C28" i="34"/>
  <c r="C167" i="34" s="1"/>
  <c r="C64" i="34"/>
  <c r="C113" i="40"/>
  <c r="C198" i="40" s="1"/>
  <c r="C86" i="41"/>
  <c r="V129" i="40"/>
  <c r="E15" i="31"/>
  <c r="L142" i="41"/>
  <c r="E59" i="41"/>
  <c r="C20" i="32"/>
  <c r="C50" i="32"/>
  <c r="H6" i="36"/>
  <c r="M15" i="36"/>
  <c r="M14" i="41"/>
  <c r="K7" i="29"/>
  <c r="F14" i="29"/>
  <c r="G6" i="30"/>
  <c r="M12" i="30"/>
  <c r="L10" i="31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M48" i="43"/>
  <c r="K100" i="41"/>
  <c r="C108" i="41"/>
  <c r="X129" i="40"/>
  <c r="D118" i="41"/>
  <c r="M118" i="41"/>
  <c r="K124" i="41"/>
  <c r="L134" i="41"/>
  <c r="E139" i="41"/>
  <c r="K132" i="41"/>
  <c r="O60" i="39"/>
  <c r="O139" i="39"/>
  <c r="E6" i="2"/>
  <c r="C26" i="10"/>
  <c r="D62" i="10" s="1"/>
  <c r="C62" i="10"/>
  <c r="C35" i="36"/>
  <c r="C155" i="36" s="1"/>
  <c r="C71" i="36"/>
  <c r="C35" i="34"/>
  <c r="C71" i="34"/>
  <c r="BF33" i="40"/>
  <c r="AP33" i="40"/>
  <c r="J113" i="40"/>
  <c r="J198" i="40" s="1"/>
  <c r="J65" i="40"/>
  <c r="E113" i="40"/>
  <c r="E198" i="40" s="1"/>
  <c r="I65" i="40"/>
  <c r="M6" i="10"/>
  <c r="L17" i="10"/>
  <c r="X113" i="40"/>
  <c r="X198" i="40" s="1"/>
  <c r="D129" i="40"/>
  <c r="H5" i="43"/>
  <c r="C12" i="43"/>
  <c r="G97" i="40"/>
  <c r="C121" i="41"/>
  <c r="C59" i="41"/>
  <c r="C12" i="41"/>
  <c r="L12" i="29"/>
  <c r="V97" i="40"/>
  <c r="L121" i="41"/>
  <c r="F136" i="41"/>
  <c r="D38" i="41"/>
  <c r="L12" i="34"/>
  <c r="F9" i="35"/>
  <c r="J13" i="35"/>
  <c r="AZ186" i="40"/>
  <c r="J16" i="36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H99" i="39"/>
  <c r="C159" i="39"/>
  <c r="C6" i="32" s="1"/>
  <c r="O78" i="39"/>
  <c r="D176" i="39"/>
  <c r="I7" i="2"/>
  <c r="O131" i="39"/>
  <c r="C28" i="33"/>
  <c r="D64" i="33" s="1"/>
  <c r="C64" i="33"/>
  <c r="C28" i="29"/>
  <c r="C148" i="29" s="1"/>
  <c r="C64" i="29"/>
  <c r="AP113" i="40"/>
  <c r="AP198" i="40" s="1"/>
  <c r="J5" i="30"/>
  <c r="F65" i="40"/>
  <c r="J33" i="40"/>
  <c r="D17" i="33"/>
  <c r="H65" i="40"/>
  <c r="L33" i="40"/>
  <c r="BE113" i="40"/>
  <c r="BE198" i="40" s="1"/>
  <c r="AK113" i="40"/>
  <c r="AK198" i="40" s="1"/>
  <c r="M14" i="43"/>
  <c r="M6" i="43"/>
  <c r="E65" i="40"/>
  <c r="D17" i="10"/>
  <c r="M15" i="39"/>
  <c r="AR113" i="40"/>
  <c r="AR198" i="40" s="1"/>
  <c r="L17" i="43"/>
  <c r="L9" i="43"/>
  <c r="D113" i="40"/>
  <c r="D198" i="40" s="1"/>
  <c r="C67" i="43"/>
  <c r="C73" i="43" s="1"/>
  <c r="C80" i="43" s="1"/>
  <c r="C85" i="43" s="1"/>
  <c r="BG113" i="40"/>
  <c r="BG198" i="40" s="1"/>
  <c r="C26" i="31"/>
  <c r="D62" i="31" s="1"/>
  <c r="C62" i="31"/>
  <c r="C34" i="36"/>
  <c r="C173" i="36" s="1"/>
  <c r="C70" i="36"/>
  <c r="C30" i="35"/>
  <c r="C66" i="35"/>
  <c r="S145" i="40"/>
  <c r="W113" i="40"/>
  <c r="W198" i="40" s="1"/>
  <c r="C23" i="29"/>
  <c r="C162" i="29" s="1"/>
  <c r="C59" i="29"/>
  <c r="K145" i="40"/>
  <c r="C97" i="40"/>
  <c r="C78" i="41"/>
  <c r="C107" i="41"/>
  <c r="C20" i="41"/>
  <c r="M9" i="34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D12" i="34"/>
  <c r="E17" i="34"/>
  <c r="L15" i="35"/>
  <c r="C22" i="41"/>
  <c r="D7" i="30"/>
  <c r="H11" i="30"/>
  <c r="L15" i="30"/>
  <c r="G9" i="31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J99" i="39"/>
  <c r="F99" i="39"/>
  <c r="D99" i="39"/>
  <c r="G113" i="39"/>
  <c r="O28" i="39"/>
  <c r="O62" i="39"/>
  <c r="O70" i="39"/>
  <c r="C30" i="29"/>
  <c r="C66" i="29"/>
  <c r="J41" i="43"/>
  <c r="BB33" i="40"/>
  <c r="AL33" i="40"/>
  <c r="V113" i="40"/>
  <c r="F113" i="40"/>
  <c r="F49" i="40"/>
  <c r="BI17" i="40"/>
  <c r="AC113" i="40"/>
  <c r="AC198" i="40" s="1"/>
  <c r="M97" i="40"/>
  <c r="I49" i="40"/>
  <c r="M33" i="40"/>
  <c r="D59" i="31"/>
  <c r="C33" i="33"/>
  <c r="C69" i="33"/>
  <c r="K59" i="43"/>
  <c r="AI97" i="40"/>
  <c r="C32" i="31"/>
  <c r="C171" i="31" s="1"/>
  <c r="C68" i="31"/>
  <c r="C25" i="31"/>
  <c r="C61" i="31"/>
  <c r="C24" i="36"/>
  <c r="C144" i="36" s="1"/>
  <c r="C60" i="36"/>
  <c r="C7" i="34"/>
  <c r="G145" i="40"/>
  <c r="G199" i="40" s="1"/>
  <c r="K81" i="40"/>
  <c r="BB145" i="40"/>
  <c r="C100" i="41"/>
  <c r="C84" i="41"/>
  <c r="Y49" i="40"/>
  <c r="M7" i="36"/>
  <c r="F112" i="41"/>
  <c r="K84" i="41"/>
  <c r="C23" i="34"/>
  <c r="C162" i="34" s="1"/>
  <c r="C59" i="34"/>
  <c r="E9" i="34"/>
  <c r="I13" i="34"/>
  <c r="D7" i="35"/>
  <c r="K12" i="41"/>
  <c r="K13" i="36"/>
  <c r="G17" i="36"/>
  <c r="D12" i="29"/>
  <c r="E12" i="30"/>
  <c r="D15" i="30"/>
  <c r="D30" i="41"/>
  <c r="M7" i="3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M99" i="39"/>
  <c r="I99" i="39"/>
  <c r="E71" i="39"/>
  <c r="O64" i="39"/>
  <c r="S181" i="40"/>
  <c r="O88" i="39"/>
  <c r="O89" i="39"/>
  <c r="C28" i="32"/>
  <c r="C58" i="32"/>
  <c r="C23" i="35"/>
  <c r="D59" i="35" s="1"/>
  <c r="C59" i="35"/>
  <c r="AL113" i="40"/>
  <c r="AL198" i="40" s="1"/>
  <c r="F33" i="40"/>
  <c r="L17" i="33"/>
  <c r="BA113" i="40"/>
  <c r="BA198" i="40" s="1"/>
  <c r="Y33" i="40"/>
  <c r="E14" i="43"/>
  <c r="E6" i="43"/>
  <c r="E19" i="43" s="1"/>
  <c r="E77" i="43" s="1"/>
  <c r="I97" i="40"/>
  <c r="E49" i="40"/>
  <c r="M190" i="40"/>
  <c r="BH113" i="40"/>
  <c r="AN113" i="40"/>
  <c r="AN198" i="40" s="1"/>
  <c r="L145" i="40"/>
  <c r="D17" i="43"/>
  <c r="D9" i="43"/>
  <c r="L97" i="40"/>
  <c r="AI145" i="40"/>
  <c r="AI199" i="40" s="1"/>
  <c r="BC113" i="40"/>
  <c r="BC198" i="40" s="1"/>
  <c r="AY81" i="40"/>
  <c r="C13" i="31"/>
  <c r="C24" i="31"/>
  <c r="C60" i="31"/>
  <c r="C68" i="30"/>
  <c r="C25" i="30"/>
  <c r="C145" i="30" s="1"/>
  <c r="C61" i="30"/>
  <c r="C32" i="36"/>
  <c r="C152" i="36" s="1"/>
  <c r="C68" i="36"/>
  <c r="K5" i="36"/>
  <c r="S113" i="40"/>
  <c r="S198" i="40" s="1"/>
  <c r="C145" i="40"/>
  <c r="G16" i="43"/>
  <c r="G8" i="43"/>
  <c r="K113" i="40"/>
  <c r="K198" i="40" s="1"/>
  <c r="G81" i="40"/>
  <c r="C25" i="41"/>
  <c r="C124" i="41"/>
  <c r="W145" i="40"/>
  <c r="W199" i="40" s="1"/>
  <c r="D86" i="41"/>
  <c r="G61" i="41"/>
  <c r="C30" i="33"/>
  <c r="D66" i="33" s="1"/>
  <c r="C66" i="33"/>
  <c r="L7" i="35"/>
  <c r="J8" i="36"/>
  <c r="J7" i="41"/>
  <c r="H14" i="36"/>
  <c r="M17" i="29"/>
  <c r="K10" i="30"/>
  <c r="F17" i="30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Z129" i="40"/>
  <c r="J124" i="41"/>
  <c r="E126" i="41"/>
  <c r="J140" i="41"/>
  <c r="F144" i="41"/>
  <c r="L137" i="41"/>
  <c r="BH145" i="40"/>
  <c r="M142" i="41"/>
  <c r="L99" i="39"/>
  <c r="O4" i="39"/>
  <c r="O106" i="39"/>
  <c r="C31" i="30"/>
  <c r="C151" i="30" s="1"/>
  <c r="C67" i="30"/>
  <c r="H159" i="39"/>
  <c r="H6" i="32" s="1"/>
  <c r="J145" i="40"/>
  <c r="J15" i="43"/>
  <c r="J7" i="43"/>
  <c r="J97" i="40"/>
  <c r="F11" i="33"/>
  <c r="Y113" i="40"/>
  <c r="M145" i="40"/>
  <c r="M113" i="40"/>
  <c r="M198" i="40" s="1"/>
  <c r="M81" i="40"/>
  <c r="C4" i="41"/>
  <c r="H145" i="40"/>
  <c r="H199" i="40" s="1"/>
  <c r="D97" i="40"/>
  <c r="AY129" i="40"/>
  <c r="AY199" i="40" s="1"/>
  <c r="AQ113" i="40"/>
  <c r="AQ198" i="40" s="1"/>
  <c r="AI81" i="40"/>
  <c r="K5" i="31"/>
  <c r="C13" i="36"/>
  <c r="C26" i="35"/>
  <c r="D62" i="35" s="1"/>
  <c r="C62" i="35"/>
  <c r="S97" i="40"/>
  <c r="C15" i="34"/>
  <c r="K129" i="40"/>
  <c r="C81" i="40"/>
  <c r="C140" i="41"/>
  <c r="F17" i="35"/>
  <c r="I44" i="43"/>
  <c r="I65" i="43"/>
  <c r="BC129" i="40"/>
  <c r="F56" i="41"/>
  <c r="J103" i="41"/>
  <c r="J44" i="41"/>
  <c r="C35" i="33"/>
  <c r="C71" i="33"/>
  <c r="O78" i="30"/>
  <c r="AY191" i="40"/>
  <c r="AI192" i="40"/>
  <c r="AJ181" i="40"/>
  <c r="D8" i="2"/>
  <c r="M8" i="36"/>
  <c r="BB184" i="40"/>
  <c r="BC190" i="40"/>
  <c r="F182" i="40"/>
  <c r="M182" i="40"/>
  <c r="C5" i="30"/>
  <c r="L46" i="28"/>
  <c r="L52" i="28"/>
  <c r="L51" i="28"/>
  <c r="AB5" i="47"/>
  <c r="L42" i="28"/>
  <c r="D186" i="40"/>
  <c r="AM183" i="40"/>
  <c r="E8" i="35"/>
  <c r="M191" i="40"/>
  <c r="S193" i="40"/>
  <c r="I41" i="33"/>
  <c r="H55" i="33"/>
  <c r="AB181" i="40"/>
  <c r="F189" i="40"/>
  <c r="AS189" i="40"/>
  <c r="G55" i="33"/>
  <c r="AQ182" i="40"/>
  <c r="Y184" i="40"/>
  <c r="AB190" i="40"/>
  <c r="I71" i="41"/>
  <c r="F96" i="41"/>
  <c r="M102" i="41"/>
  <c r="L118" i="41"/>
  <c r="H122" i="41"/>
  <c r="D126" i="41"/>
  <c r="J119" i="41"/>
  <c r="G136" i="41"/>
  <c r="K140" i="41"/>
  <c r="G144" i="41"/>
  <c r="V183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C150" i="35"/>
  <c r="C169" i="35"/>
  <c r="G10" i="36"/>
  <c r="M41" i="30"/>
  <c r="L55" i="30"/>
  <c r="E136" i="41"/>
  <c r="BA145" i="40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F9" i="31"/>
  <c r="AM193" i="40"/>
  <c r="AP184" i="40"/>
  <c r="BA193" i="40"/>
  <c r="L173" i="39"/>
  <c r="M15" i="10"/>
  <c r="C15" i="29"/>
  <c r="AL188" i="40"/>
  <c r="E190" i="40"/>
  <c r="L14" i="29"/>
  <c r="Y191" i="40"/>
  <c r="AY190" i="40"/>
  <c r="L186" i="40"/>
  <c r="U187" i="40"/>
  <c r="K6" i="30"/>
  <c r="AY187" i="40"/>
  <c r="BI184" i="40"/>
  <c r="Y182" i="40"/>
  <c r="Y192" i="40"/>
  <c r="F94" i="41"/>
  <c r="E105" i="41"/>
  <c r="J106" i="41"/>
  <c r="I109" i="41"/>
  <c r="H136" i="41"/>
  <c r="AY49" i="40"/>
  <c r="C53" i="41"/>
  <c r="C61" i="41"/>
  <c r="K97" i="40"/>
  <c r="AO17" i="40"/>
  <c r="BG97" i="40"/>
  <c r="K51" i="28"/>
  <c r="K54" i="28" s="1"/>
  <c r="AA5" i="47"/>
  <c r="K35" i="28"/>
  <c r="K14" i="29"/>
  <c r="AA97" i="40"/>
  <c r="K12" i="29"/>
  <c r="AA184" i="40"/>
  <c r="L5" i="30"/>
  <c r="AR181" i="40"/>
  <c r="T183" i="40"/>
  <c r="K181" i="40"/>
  <c r="K5" i="33"/>
  <c r="AM185" i="40"/>
  <c r="G9" i="35"/>
  <c r="G14" i="35"/>
  <c r="AM190" i="40"/>
  <c r="G5" i="33"/>
  <c r="G17" i="40"/>
  <c r="D6" i="33"/>
  <c r="D60" i="33" s="1"/>
  <c r="L6" i="33"/>
  <c r="F8" i="33"/>
  <c r="C17" i="40"/>
  <c r="C9" i="33"/>
  <c r="K185" i="40"/>
  <c r="E11" i="33"/>
  <c r="M17" i="40"/>
  <c r="J17" i="40"/>
  <c r="G189" i="40"/>
  <c r="D14" i="33"/>
  <c r="I15" i="33"/>
  <c r="K17" i="33"/>
  <c r="U17" i="40"/>
  <c r="E6" i="34"/>
  <c r="AC17" i="40"/>
  <c r="V17" i="40"/>
  <c r="F11" i="34"/>
  <c r="C11" i="41"/>
  <c r="E14" i="34"/>
  <c r="L17" i="34"/>
  <c r="F6" i="35"/>
  <c r="AL17" i="40"/>
  <c r="E9" i="35"/>
  <c r="AS17" i="40"/>
  <c r="G11" i="35"/>
  <c r="AL190" i="40"/>
  <c r="C15" i="35"/>
  <c r="C14" i="41"/>
  <c r="C174" i="41" s="1"/>
  <c r="H16" i="35"/>
  <c r="E17" i="35"/>
  <c r="BF17" i="40"/>
  <c r="G6" i="36"/>
  <c r="D7" i="36"/>
  <c r="BH183" i="40"/>
  <c r="I8" i="36"/>
  <c r="F9" i="36"/>
  <c r="C9" i="41"/>
  <c r="C169" i="41" s="1"/>
  <c r="K9" i="41"/>
  <c r="K10" i="36"/>
  <c r="I11" i="36"/>
  <c r="AA181" i="40"/>
  <c r="K5" i="29"/>
  <c r="M14" i="29"/>
  <c r="AC190" i="40"/>
  <c r="W182" i="40"/>
  <c r="F12" i="36"/>
  <c r="E15" i="36"/>
  <c r="BG183" i="40"/>
  <c r="K7" i="31"/>
  <c r="BF184" i="40"/>
  <c r="J8" i="31"/>
  <c r="D11" i="31"/>
  <c r="AZ187" i="40"/>
  <c r="I15" i="31"/>
  <c r="BB192" i="40"/>
  <c r="F16" i="31"/>
  <c r="G187" i="40"/>
  <c r="C9" i="10"/>
  <c r="E10" i="35"/>
  <c r="AY17" i="40"/>
  <c r="C190" i="40"/>
  <c r="K4" i="41"/>
  <c r="K164" i="41" s="1"/>
  <c r="K25" i="41"/>
  <c r="G24" i="41"/>
  <c r="G45" i="41"/>
  <c r="M46" i="41"/>
  <c r="D54" i="41"/>
  <c r="L54" i="41"/>
  <c r="F186" i="40"/>
  <c r="S186" i="40"/>
  <c r="E75" i="41"/>
  <c r="M75" i="41"/>
  <c r="F88" i="41"/>
  <c r="G101" i="41"/>
  <c r="K105" i="41"/>
  <c r="G109" i="41"/>
  <c r="M110" i="41"/>
  <c r="I135" i="41"/>
  <c r="J15" i="36"/>
  <c r="O128" i="40"/>
  <c r="BF129" i="40"/>
  <c r="AP129" i="40"/>
  <c r="J57" i="39"/>
  <c r="J164" i="39"/>
  <c r="J162" i="39"/>
  <c r="J9" i="32" s="1"/>
  <c r="J160" i="39"/>
  <c r="J7" i="32" s="1"/>
  <c r="O50" i="39"/>
  <c r="J158" i="39"/>
  <c r="J5" i="32" s="1"/>
  <c r="O46" i="39"/>
  <c r="O54" i="39"/>
  <c r="D8" i="33"/>
  <c r="L17" i="40"/>
  <c r="I17" i="40"/>
  <c r="I185" i="40"/>
  <c r="F17" i="40"/>
  <c r="C10" i="41"/>
  <c r="C170" i="41" s="1"/>
  <c r="C11" i="33"/>
  <c r="K11" i="33"/>
  <c r="K17" i="40"/>
  <c r="I17" i="33"/>
  <c r="S17" i="40"/>
  <c r="C5" i="41"/>
  <c r="C165" i="41" s="1"/>
  <c r="K6" i="34"/>
  <c r="AA17" i="40"/>
  <c r="H7" i="34"/>
  <c r="M8" i="34"/>
  <c r="Z17" i="40"/>
  <c r="J9" i="34"/>
  <c r="W17" i="40"/>
  <c r="T17" i="40"/>
  <c r="D11" i="34"/>
  <c r="AB17" i="40"/>
  <c r="Y17" i="40"/>
  <c r="F13" i="34"/>
  <c r="C13" i="41"/>
  <c r="C14" i="34"/>
  <c r="H15" i="34"/>
  <c r="E16" i="34"/>
  <c r="M16" i="34"/>
  <c r="AM181" i="40"/>
  <c r="AM17" i="40"/>
  <c r="AJ17" i="40"/>
  <c r="AR17" i="40"/>
  <c r="I7" i="35"/>
  <c r="AI17" i="40"/>
  <c r="C8" i="41"/>
  <c r="C168" i="41" s="1"/>
  <c r="K9" i="35"/>
  <c r="AQ17" i="40"/>
  <c r="H10" i="35"/>
  <c r="AN17" i="40"/>
  <c r="E11" i="35"/>
  <c r="AK17" i="40"/>
  <c r="M11" i="35"/>
  <c r="J12" i="35"/>
  <c r="D14" i="35"/>
  <c r="L14" i="35"/>
  <c r="I15" i="35"/>
  <c r="F16" i="35"/>
  <c r="C16" i="41"/>
  <c r="C176" i="41" s="1"/>
  <c r="C17" i="35"/>
  <c r="K17" i="35"/>
  <c r="BD17" i="40"/>
  <c r="BC17" i="40"/>
  <c r="AZ17" i="40"/>
  <c r="BH17" i="40"/>
  <c r="BE17" i="40"/>
  <c r="BB17" i="40"/>
  <c r="BG17" i="40"/>
  <c r="J6" i="10"/>
  <c r="G33" i="40"/>
  <c r="D33" i="40"/>
  <c r="I33" i="40"/>
  <c r="C33" i="40"/>
  <c r="C11" i="10"/>
  <c r="C26" i="41"/>
  <c r="K187" i="40"/>
  <c r="K33" i="40"/>
  <c r="H12" i="10"/>
  <c r="D16" i="10"/>
  <c r="L16" i="10"/>
  <c r="S33" i="40"/>
  <c r="C21" i="41"/>
  <c r="K6" i="29"/>
  <c r="AA33" i="40"/>
  <c r="H7" i="29"/>
  <c r="U33" i="40"/>
  <c r="E8" i="29"/>
  <c r="M8" i="29"/>
  <c r="AC33" i="40"/>
  <c r="J9" i="29"/>
  <c r="G10" i="29"/>
  <c r="T33" i="40"/>
  <c r="D11" i="29"/>
  <c r="AB33" i="40"/>
  <c r="C29" i="41"/>
  <c r="C14" i="29"/>
  <c r="H15" i="29"/>
  <c r="J17" i="29"/>
  <c r="AM33" i="40"/>
  <c r="AJ33" i="40"/>
  <c r="D6" i="30"/>
  <c r="AR33" i="40"/>
  <c r="L6" i="30"/>
  <c r="AI33" i="40"/>
  <c r="K9" i="30"/>
  <c r="AQ33" i="40"/>
  <c r="H10" i="30"/>
  <c r="J12" i="30"/>
  <c r="G13" i="30"/>
  <c r="D14" i="30"/>
  <c r="L14" i="30"/>
  <c r="I15" i="30"/>
  <c r="F16" i="30"/>
  <c r="C32" i="41"/>
  <c r="K17" i="30"/>
  <c r="H5" i="31"/>
  <c r="BD33" i="40"/>
  <c r="BA33" i="40"/>
  <c r="BC33" i="40"/>
  <c r="AZ185" i="40"/>
  <c r="AZ33" i="40"/>
  <c r="BH33" i="40"/>
  <c r="L9" i="31"/>
  <c r="BB161" i="40"/>
  <c r="AY161" i="40"/>
  <c r="AY33" i="40"/>
  <c r="C27" i="41"/>
  <c r="BG33" i="40"/>
  <c r="E14" i="31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81" i="40"/>
  <c r="F11" i="10"/>
  <c r="M7" i="34"/>
  <c r="AQ186" i="40"/>
  <c r="C154" i="29"/>
  <c r="C173" i="29"/>
  <c r="L17" i="29"/>
  <c r="K8" i="35"/>
  <c r="AQ184" i="40"/>
  <c r="L7" i="31"/>
  <c r="C14" i="33"/>
  <c r="AC189" i="40"/>
  <c r="D7" i="31"/>
  <c r="D61" i="31" s="1"/>
  <c r="AZ183" i="40"/>
  <c r="D14" i="31"/>
  <c r="AZ190" i="40"/>
  <c r="D10" i="34"/>
  <c r="T186" i="40"/>
  <c r="T192" i="40"/>
  <c r="D16" i="34"/>
  <c r="F9" i="29"/>
  <c r="V185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H199" i="40" s="1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J113" i="39"/>
  <c r="D113" i="39"/>
  <c r="J85" i="39"/>
  <c r="J71" i="39"/>
  <c r="L29" i="39"/>
  <c r="D29" i="39"/>
  <c r="K65" i="40"/>
  <c r="AB65" i="40"/>
  <c r="U81" i="40"/>
  <c r="AR192" i="40"/>
  <c r="BH188" i="40"/>
  <c r="AL65" i="40"/>
  <c r="BC65" i="40"/>
  <c r="AO81" i="40"/>
  <c r="BF81" i="40"/>
  <c r="BF181" i="40"/>
  <c r="I187" i="40"/>
  <c r="C56" i="41"/>
  <c r="T65" i="40"/>
  <c r="AC65" i="40"/>
  <c r="V81" i="40"/>
  <c r="AM65" i="40"/>
  <c r="BE65" i="40"/>
  <c r="AP81" i="40"/>
  <c r="BG81" i="40"/>
  <c r="L199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52" i="40"/>
  <c r="G75" i="41"/>
  <c r="K79" i="41"/>
  <c r="M76" i="41"/>
  <c r="J101" i="41"/>
  <c r="D111" i="41"/>
  <c r="E116" i="41"/>
  <c r="E132" i="41"/>
  <c r="J50" i="28"/>
  <c r="CQ54" i="28"/>
  <c r="Z5" i="47" s="1"/>
  <c r="J46" i="28"/>
  <c r="L179" i="39"/>
  <c r="C7" i="35"/>
  <c r="AI183" i="40"/>
  <c r="C8" i="34"/>
  <c r="S184" i="40"/>
  <c r="M181" i="39"/>
  <c r="J193" i="40"/>
  <c r="J17" i="10"/>
  <c r="C13" i="33"/>
  <c r="C189" i="40"/>
  <c r="F185" i="40"/>
  <c r="F9" i="33"/>
  <c r="K186" i="40"/>
  <c r="K10" i="10"/>
  <c r="BE190" i="40"/>
  <c r="E9" i="10"/>
  <c r="E185" i="40"/>
  <c r="D6" i="34"/>
  <c r="T182" i="40"/>
  <c r="J6" i="29"/>
  <c r="Z182" i="40"/>
  <c r="I10" i="29"/>
  <c r="Y186" i="40"/>
  <c r="F11" i="29"/>
  <c r="M15" i="29"/>
  <c r="AC191" i="40"/>
  <c r="M6" i="35"/>
  <c r="AS182" i="40"/>
  <c r="G8" i="35"/>
  <c r="AM184" i="40"/>
  <c r="D9" i="35"/>
  <c r="AJ185" i="40"/>
  <c r="F11" i="35"/>
  <c r="AL187" i="40"/>
  <c r="K8" i="36"/>
  <c r="BD185" i="40"/>
  <c r="H9" i="36"/>
  <c r="E10" i="36"/>
  <c r="BA186" i="40"/>
  <c r="BI186" i="40"/>
  <c r="M10" i="36"/>
  <c r="AZ189" i="40"/>
  <c r="D13" i="36"/>
  <c r="L13" i="36"/>
  <c r="AK190" i="40"/>
  <c r="E14" i="30"/>
  <c r="E8" i="31"/>
  <c r="BB191" i="40"/>
  <c r="J17" i="31"/>
  <c r="BF193" i="40"/>
  <c r="AS190" i="40"/>
  <c r="L9" i="35"/>
  <c r="J11" i="36"/>
  <c r="I16" i="10"/>
  <c r="I45" i="41"/>
  <c r="I6" i="10"/>
  <c r="K42" i="41"/>
  <c r="BI181" i="40"/>
  <c r="D187" i="40"/>
  <c r="I143" i="41"/>
  <c r="I8" i="10"/>
  <c r="O78" i="31"/>
  <c r="O78" i="33"/>
  <c r="I145" i="40"/>
  <c r="O78" i="29"/>
  <c r="I129" i="40"/>
  <c r="I16" i="33"/>
  <c r="O119" i="40"/>
  <c r="I8" i="33"/>
  <c r="I119" i="41"/>
  <c r="I117" i="41"/>
  <c r="I6" i="33"/>
  <c r="I127" i="41"/>
  <c r="M5" i="36"/>
  <c r="C10" i="31"/>
  <c r="C8" i="36"/>
  <c r="AY184" i="40"/>
  <c r="C10" i="35"/>
  <c r="G5" i="35"/>
  <c r="K41" i="10"/>
  <c r="J55" i="10"/>
  <c r="O26" i="40"/>
  <c r="O60" i="40"/>
  <c r="J9" i="30"/>
  <c r="AP185" i="40"/>
  <c r="F8" i="31"/>
  <c r="BA185" i="40"/>
  <c r="E9" i="31"/>
  <c r="G11" i="31"/>
  <c r="BC187" i="40"/>
  <c r="L13" i="31"/>
  <c r="BH189" i="40"/>
  <c r="K17" i="31"/>
  <c r="I7" i="31"/>
  <c r="D178" i="39"/>
  <c r="H8" i="10"/>
  <c r="C184" i="40"/>
  <c r="C8" i="33"/>
  <c r="F183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I80" i="41"/>
  <c r="L79" i="41"/>
  <c r="J37" i="41"/>
  <c r="J42" i="41"/>
  <c r="BA181" i="40"/>
  <c r="BH182" i="40"/>
  <c r="I61" i="41"/>
  <c r="D36" i="41"/>
  <c r="K55" i="41"/>
  <c r="E187" i="40"/>
  <c r="F95" i="41"/>
  <c r="H59" i="41"/>
  <c r="M92" i="41"/>
  <c r="G91" i="41"/>
  <c r="L44" i="41"/>
  <c r="K63" i="41"/>
  <c r="L15" i="41"/>
  <c r="L175" i="41" s="1"/>
  <c r="BD193" i="40"/>
  <c r="J93" i="41"/>
  <c r="G78" i="41"/>
  <c r="D7" i="41"/>
  <c r="D167" i="41" s="1"/>
  <c r="F9" i="41"/>
  <c r="F169" i="41" s="1"/>
  <c r="L31" i="41"/>
  <c r="K47" i="41"/>
  <c r="G107" i="41"/>
  <c r="I50" i="28"/>
  <c r="Y5" i="47"/>
  <c r="I51" i="28"/>
  <c r="I52" i="28"/>
  <c r="I46" i="28"/>
  <c r="I40" i="28"/>
  <c r="I42" i="28" s="1"/>
  <c r="BE33" i="40"/>
  <c r="I8" i="31"/>
  <c r="BE184" i="40"/>
  <c r="AO97" i="40"/>
  <c r="AO187" i="40"/>
  <c r="I90" i="41"/>
  <c r="I87" i="41"/>
  <c r="AO33" i="40"/>
  <c r="C155" i="34"/>
  <c r="AK185" i="40"/>
  <c r="J10" i="29"/>
  <c r="Z186" i="40"/>
  <c r="AB188" i="40"/>
  <c r="L16" i="29"/>
  <c r="AB192" i="40"/>
  <c r="M9" i="35"/>
  <c r="AS185" i="40"/>
  <c r="AO189" i="40"/>
  <c r="K15" i="35"/>
  <c r="AS193" i="40"/>
  <c r="M17" i="35"/>
  <c r="BE185" i="40"/>
  <c r="F10" i="36"/>
  <c r="BB186" i="40"/>
  <c r="H12" i="36"/>
  <c r="BD188" i="40"/>
  <c r="E13" i="36"/>
  <c r="BA189" i="40"/>
  <c r="BF190" i="40"/>
  <c r="J14" i="36"/>
  <c r="BC191" i="40"/>
  <c r="G15" i="36"/>
  <c r="M7" i="30"/>
  <c r="AS183" i="40"/>
  <c r="L8" i="30"/>
  <c r="AR187" i="40"/>
  <c r="L11" i="30"/>
  <c r="BG185" i="40"/>
  <c r="E11" i="31"/>
  <c r="BI187" i="40"/>
  <c r="M11" i="31"/>
  <c r="BG188" i="40"/>
  <c r="K12" i="31"/>
  <c r="K16" i="31"/>
  <c r="BG192" i="40"/>
  <c r="I177" i="39"/>
  <c r="D184" i="40"/>
  <c r="AL189" i="40"/>
  <c r="I9" i="36"/>
  <c r="F13" i="30"/>
  <c r="C174" i="34"/>
  <c r="E10" i="33"/>
  <c r="BI189" i="40"/>
  <c r="K9" i="31"/>
  <c r="E186" i="40"/>
  <c r="BI177" i="40"/>
  <c r="H17" i="31"/>
  <c r="N55" i="35"/>
  <c r="J31" i="41"/>
  <c r="L22" i="41"/>
  <c r="E12" i="41"/>
  <c r="E172" i="41" s="1"/>
  <c r="E4" i="41"/>
  <c r="E164" i="41" s="1"/>
  <c r="I29" i="41"/>
  <c r="I23" i="41"/>
  <c r="K15" i="41"/>
  <c r="K175" i="41" s="1"/>
  <c r="F11" i="41"/>
  <c r="F171" i="41" s="1"/>
  <c r="F24" i="41"/>
  <c r="I13" i="41"/>
  <c r="I173" i="41" s="1"/>
  <c r="G55" i="35"/>
  <c r="L30" i="41"/>
  <c r="D22" i="41"/>
  <c r="I10" i="41"/>
  <c r="K28" i="41"/>
  <c r="G22" i="41"/>
  <c r="H10" i="41"/>
  <c r="F16" i="41"/>
  <c r="F176" i="41" s="1"/>
  <c r="J4" i="41"/>
  <c r="J164" i="41" s="1"/>
  <c r="D6" i="41"/>
  <c r="D166" i="41" s="1"/>
  <c r="F8" i="41"/>
  <c r="F168" i="41" s="1"/>
  <c r="E11" i="41"/>
  <c r="E171" i="41" s="1"/>
  <c r="J12" i="41"/>
  <c r="H5" i="41"/>
  <c r="H165" i="41" s="1"/>
  <c r="J15" i="41"/>
  <c r="J175" i="41" s="1"/>
  <c r="D4" i="41"/>
  <c r="D164" i="41" s="1"/>
  <c r="I5" i="41"/>
  <c r="I165" i="41" s="1"/>
  <c r="F6" i="41"/>
  <c r="F166" i="41" s="1"/>
  <c r="H8" i="41"/>
  <c r="H168" i="41" s="1"/>
  <c r="E9" i="41"/>
  <c r="M9" i="41"/>
  <c r="J10" i="41"/>
  <c r="J170" i="41" s="1"/>
  <c r="G11" i="41"/>
  <c r="G171" i="41" s="1"/>
  <c r="L12" i="41"/>
  <c r="G6" i="41"/>
  <c r="G166" i="41" s="1"/>
  <c r="H11" i="41"/>
  <c r="H171" i="41" s="1"/>
  <c r="G14" i="41"/>
  <c r="G174" i="41" s="1"/>
  <c r="D15" i="41"/>
  <c r="D175" i="41" s="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J37" i="43"/>
  <c r="J78" i="43" s="1"/>
  <c r="AY185" i="40"/>
  <c r="BG181" i="40"/>
  <c r="E30" i="41"/>
  <c r="E22" i="41"/>
  <c r="D20" i="41"/>
  <c r="I8" i="41"/>
  <c r="I168" i="41" s="1"/>
  <c r="E27" i="41"/>
  <c r="K20" i="41"/>
  <c r="H16" i="41"/>
  <c r="H176" i="41" s="1"/>
  <c r="L6" i="41"/>
  <c r="L166" i="41" s="1"/>
  <c r="F14" i="41"/>
  <c r="F174" i="41" s="1"/>
  <c r="G5" i="41"/>
  <c r="G29" i="41"/>
  <c r="D28" i="41"/>
  <c r="I16" i="41"/>
  <c r="I176" i="41" s="1"/>
  <c r="K7" i="41"/>
  <c r="K167" i="41" s="1"/>
  <c r="K26" i="41"/>
  <c r="O14" i="40"/>
  <c r="L14" i="41"/>
  <c r="L174" i="41" s="1"/>
  <c r="J5" i="41"/>
  <c r="H13" i="41"/>
  <c r="H173" i="41" s="1"/>
  <c r="M28" i="41"/>
  <c r="F27" i="41"/>
  <c r="E14" i="41"/>
  <c r="E174" i="41" s="1"/>
  <c r="M6" i="41"/>
  <c r="M166" i="41" s="1"/>
  <c r="G32" i="41"/>
  <c r="M25" i="41"/>
  <c r="D14" i="41"/>
  <c r="L4" i="41"/>
  <c r="L164" i="41" s="1"/>
  <c r="L9" i="41"/>
  <c r="L169" i="41" s="1"/>
  <c r="E36" i="41"/>
  <c r="F30" i="41"/>
  <c r="K10" i="41"/>
  <c r="K170" i="41" s="1"/>
  <c r="L55" i="35"/>
  <c r="I26" i="41"/>
  <c r="H24" i="41"/>
  <c r="G13" i="41"/>
  <c r="G173" i="41" s="1"/>
  <c r="E6" i="41"/>
  <c r="I31" i="41"/>
  <c r="E25" i="41"/>
  <c r="J13" i="41"/>
  <c r="D9" i="41"/>
  <c r="F32" i="41"/>
  <c r="F22" i="41"/>
  <c r="M55" i="35"/>
  <c r="H32" i="41"/>
  <c r="J23" i="41"/>
  <c r="M12" i="41"/>
  <c r="M4" i="41"/>
  <c r="G30" i="41"/>
  <c r="L20" i="41"/>
  <c r="D12" i="41"/>
  <c r="D172" i="41" s="1"/>
  <c r="L7" i="41"/>
  <c r="L167" i="41" s="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63" i="40"/>
  <c r="S51" i="40"/>
  <c r="Y67" i="40"/>
  <c r="S99" i="40"/>
  <c r="Y115" i="40"/>
  <c r="S163" i="40"/>
  <c r="BA19" i="40"/>
  <c r="BG35" i="40"/>
  <c r="BA67" i="40"/>
  <c r="BG83" i="40"/>
  <c r="BG147" i="40"/>
  <c r="AJ83" i="40"/>
  <c r="T51" i="40"/>
  <c r="Z67" i="40"/>
  <c r="T99" i="40"/>
  <c r="Z115" i="40"/>
  <c r="T163" i="40"/>
  <c r="BB19" i="40"/>
  <c r="BH35" i="40"/>
  <c r="BB67" i="40"/>
  <c r="BH83" i="40"/>
  <c r="BH147" i="40"/>
  <c r="AQ83" i="40"/>
  <c r="S19" i="40"/>
  <c r="Y35" i="40"/>
  <c r="S67" i="40"/>
  <c r="Y83" i="40"/>
  <c r="Y147" i="40"/>
  <c r="AQ147" i="40"/>
  <c r="AQ99" i="40"/>
  <c r="AQ35" i="40"/>
  <c r="BA35" i="40"/>
  <c r="BG51" i="40"/>
  <c r="BA115" i="40"/>
  <c r="BG131" i="40"/>
  <c r="BA147" i="40"/>
  <c r="BG163" i="40"/>
  <c r="AJ115" i="40"/>
  <c r="T19" i="40"/>
  <c r="Z35" i="40"/>
  <c r="T67" i="40"/>
  <c r="Z83" i="40"/>
  <c r="Z147" i="40"/>
  <c r="AJ147" i="40"/>
  <c r="AJ99" i="40"/>
  <c r="AJ35" i="40"/>
  <c r="BB35" i="40"/>
  <c r="BH51" i="40"/>
  <c r="BB115" i="40"/>
  <c r="BH131" i="40"/>
  <c r="BB147" i="40"/>
  <c r="BH163" i="40"/>
  <c r="BA163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AL193" i="40"/>
  <c r="BI192" i="40"/>
  <c r="H41" i="34"/>
  <c r="G55" i="34"/>
  <c r="AL183" i="40"/>
  <c r="AR184" i="40"/>
  <c r="BB190" i="40"/>
  <c r="K13" i="35"/>
  <c r="H187" i="40"/>
  <c r="L7" i="34"/>
  <c r="AP93" i="28"/>
  <c r="CB109" i="28"/>
  <c r="BD109" i="28"/>
  <c r="H33" i="40"/>
  <c r="G20" i="41"/>
  <c r="AT150" i="40"/>
  <c r="AT154" i="40"/>
  <c r="AT157" i="40"/>
  <c r="BD65" i="40"/>
  <c r="AN97" i="40"/>
  <c r="BD97" i="40"/>
  <c r="O117" i="40"/>
  <c r="G43" i="39"/>
  <c r="AX109" i="28"/>
  <c r="M11" i="41"/>
  <c r="M171" i="41" s="1"/>
  <c r="I15" i="41"/>
  <c r="I175" i="41" s="1"/>
  <c r="G8" i="41"/>
  <c r="G168" i="41" s="1"/>
  <c r="G16" i="41"/>
  <c r="G176" i="41" s="1"/>
  <c r="D25" i="41"/>
  <c r="H5" i="10"/>
  <c r="H50" i="28"/>
  <c r="CO54" i="28"/>
  <c r="H51" i="28"/>
  <c r="DD52" i="28"/>
  <c r="DD53" i="28"/>
  <c r="AN193" i="40"/>
  <c r="BD184" i="40"/>
  <c r="H16" i="31"/>
  <c r="H11" i="10"/>
  <c r="BR109" i="28"/>
  <c r="BB109" i="28"/>
  <c r="H97" i="40"/>
  <c r="O84" i="40"/>
  <c r="X97" i="40"/>
  <c r="X65" i="40"/>
  <c r="X81" i="40"/>
  <c r="H5" i="34"/>
  <c r="X190" i="40"/>
  <c r="H191" i="40"/>
  <c r="X189" i="40"/>
  <c r="H190" i="40"/>
  <c r="O30" i="40"/>
  <c r="H14" i="33"/>
  <c r="N55" i="31"/>
  <c r="V55" i="31"/>
  <c r="AD55" i="31"/>
  <c r="AL55" i="31"/>
  <c r="AT55" i="31"/>
  <c r="BB55" i="31"/>
  <c r="BJ55" i="31"/>
  <c r="BR55" i="31"/>
  <c r="BZ55" i="31"/>
  <c r="H55" i="31"/>
  <c r="P55" i="31"/>
  <c r="X55" i="31"/>
  <c r="AF55" i="31"/>
  <c r="AN55" i="31"/>
  <c r="AV55" i="31"/>
  <c r="BD55" i="31"/>
  <c r="BL55" i="31"/>
  <c r="BT55" i="31"/>
  <c r="CB55" i="31"/>
  <c r="H85" i="41"/>
  <c r="H14" i="31"/>
  <c r="I55" i="31"/>
  <c r="Q55" i="31"/>
  <c r="Y55" i="31"/>
  <c r="AG55" i="31"/>
  <c r="AO55" i="31"/>
  <c r="AW55" i="31"/>
  <c r="BE55" i="31"/>
  <c r="BM55" i="31"/>
  <c r="BU55" i="31"/>
  <c r="CC55" i="31"/>
  <c r="J55" i="31"/>
  <c r="R55" i="31"/>
  <c r="Z55" i="31"/>
  <c r="AH55" i="31"/>
  <c r="AP55" i="31"/>
  <c r="AX55" i="31"/>
  <c r="BF55" i="31"/>
  <c r="BN55" i="31"/>
  <c r="BV55" i="31"/>
  <c r="CD55" i="31"/>
  <c r="K55" i="31"/>
  <c r="S55" i="31"/>
  <c r="AA55" i="31"/>
  <c r="AI55" i="31"/>
  <c r="AQ55" i="31"/>
  <c r="AY55" i="31"/>
  <c r="BG55" i="31"/>
  <c r="BO55" i="31"/>
  <c r="BW55" i="31"/>
  <c r="CE55" i="31"/>
  <c r="L55" i="31"/>
  <c r="T55" i="31"/>
  <c r="AB55" i="31"/>
  <c r="AJ55" i="31"/>
  <c r="AR55" i="31"/>
  <c r="AZ55" i="31"/>
  <c r="BH55" i="31"/>
  <c r="BP55" i="31"/>
  <c r="BX55" i="31"/>
  <c r="CF55" i="31"/>
  <c r="H93" i="41"/>
  <c r="AN33" i="40"/>
  <c r="AU28" i="40"/>
  <c r="G55" i="30"/>
  <c r="H55" i="30"/>
  <c r="H6" i="30"/>
  <c r="I55" i="30"/>
  <c r="AN182" i="40"/>
  <c r="J55" i="30"/>
  <c r="K55" i="30"/>
  <c r="H16" i="29"/>
  <c r="H81" i="40"/>
  <c r="H5" i="29"/>
  <c r="X181" i="40"/>
  <c r="X193" i="40"/>
  <c r="X33" i="40"/>
  <c r="AJ109" i="28"/>
  <c r="H17" i="34"/>
  <c r="X17" i="40"/>
  <c r="H15" i="10"/>
  <c r="H10" i="10"/>
  <c r="H7" i="10"/>
  <c r="H17" i="40"/>
  <c r="H13" i="33"/>
  <c r="H5" i="33"/>
  <c r="O12" i="40"/>
  <c r="AI188" i="40"/>
  <c r="C12" i="30"/>
  <c r="J5" i="35"/>
  <c r="F16" i="10"/>
  <c r="F192" i="40"/>
  <c r="AY181" i="40"/>
  <c r="C5" i="36"/>
  <c r="C59" i="36" s="1"/>
  <c r="F8" i="10"/>
  <c r="F184" i="40"/>
  <c r="K16" i="10"/>
  <c r="D11" i="33"/>
  <c r="S189" i="40"/>
  <c r="C13" i="29"/>
  <c r="E6" i="32"/>
  <c r="E17" i="33"/>
  <c r="E193" i="40"/>
  <c r="G186" i="40"/>
  <c r="G10" i="33"/>
  <c r="J189" i="40"/>
  <c r="H184" i="40"/>
  <c r="H8" i="33"/>
  <c r="H8" i="2"/>
  <c r="M186" i="40"/>
  <c r="M177" i="40"/>
  <c r="M10" i="33"/>
  <c r="E5" i="30"/>
  <c r="AS181" i="40"/>
  <c r="M5" i="35"/>
  <c r="I5" i="29"/>
  <c r="I193" i="40"/>
  <c r="I17" i="10"/>
  <c r="I14" i="10"/>
  <c r="I190" i="40"/>
  <c r="I11" i="10"/>
  <c r="M184" i="40"/>
  <c r="M8" i="10"/>
  <c r="T181" i="40"/>
  <c r="D5" i="29"/>
  <c r="D59" i="29" s="1"/>
  <c r="K193" i="40"/>
  <c r="M183" i="40"/>
  <c r="J186" i="40"/>
  <c r="C193" i="40"/>
  <c r="H188" i="40"/>
  <c r="AI191" i="40"/>
  <c r="E5" i="31"/>
  <c r="D181" i="40"/>
  <c r="I189" i="40"/>
  <c r="D189" i="40"/>
  <c r="I13" i="10"/>
  <c r="C9" i="31"/>
  <c r="D5" i="34"/>
  <c r="E5" i="36"/>
  <c r="W190" i="40"/>
  <c r="BG182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J174" i="41" s="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T151" i="40"/>
  <c r="AT152" i="40"/>
  <c r="AT153" i="40"/>
  <c r="AT155" i="40"/>
  <c r="AT156" i="40"/>
  <c r="AT158" i="40"/>
  <c r="N47" i="41"/>
  <c r="AT159" i="40"/>
  <c r="AT160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G168" i="39"/>
  <c r="G166" i="39"/>
  <c r="G13" i="32" s="1"/>
  <c r="G164" i="39"/>
  <c r="O8" i="39"/>
  <c r="E5" i="41"/>
  <c r="M5" i="41"/>
  <c r="E13" i="41"/>
  <c r="E173" i="41" s="1"/>
  <c r="M13" i="41"/>
  <c r="M173" i="41" s="1"/>
  <c r="K6" i="41"/>
  <c r="K14" i="41"/>
  <c r="K174" i="41" s="1"/>
  <c r="J22" i="41"/>
  <c r="H23" i="41"/>
  <c r="H31" i="41"/>
  <c r="O32" i="39"/>
  <c r="O42" i="39"/>
  <c r="G175" i="39"/>
  <c r="O34" i="39"/>
  <c r="O36" i="39"/>
  <c r="G29" i="39"/>
  <c r="O23" i="39"/>
  <c r="O12" i="39"/>
  <c r="G15" i="39"/>
  <c r="G5" i="2"/>
  <c r="G8" i="2"/>
  <c r="S161" i="40"/>
  <c r="AR193" i="40"/>
  <c r="L176" i="39"/>
  <c r="H182" i="40"/>
  <c r="J5" i="33"/>
  <c r="C183" i="40"/>
  <c r="AR189" i="40"/>
  <c r="BB185" i="40"/>
  <c r="BF186" i="40"/>
  <c r="M193" i="40"/>
  <c r="I181" i="40"/>
  <c r="BF189" i="40"/>
  <c r="F5" i="35"/>
  <c r="L191" i="40"/>
  <c r="I7" i="41"/>
  <c r="G10" i="41"/>
  <c r="G170" i="41" s="1"/>
  <c r="M165" i="39"/>
  <c r="M12" i="32" s="1"/>
  <c r="G9" i="41"/>
  <c r="G169" i="41" s="1"/>
  <c r="G25" i="41"/>
  <c r="W181" i="40"/>
  <c r="W189" i="40"/>
  <c r="G26" i="41"/>
  <c r="G86" i="41"/>
  <c r="G92" i="41"/>
  <c r="G36" i="28"/>
  <c r="G38" i="28" s="1"/>
  <c r="DD38" i="28"/>
  <c r="G48" i="28"/>
  <c r="G50" i="28" s="1"/>
  <c r="CN54" i="28"/>
  <c r="CE101" i="28"/>
  <c r="G5" i="10"/>
  <c r="G181" i="40"/>
  <c r="BK84" i="40"/>
  <c r="BK87" i="40"/>
  <c r="BK95" i="40"/>
  <c r="BC97" i="40"/>
  <c r="G95" i="41"/>
  <c r="G84" i="41"/>
  <c r="G89" i="41"/>
  <c r="AM97" i="40"/>
  <c r="AM186" i="40"/>
  <c r="AU89" i="40"/>
  <c r="AJ55" i="29"/>
  <c r="G15" i="29"/>
  <c r="G14" i="29"/>
  <c r="W97" i="40"/>
  <c r="G94" i="41"/>
  <c r="AR55" i="29"/>
  <c r="AZ55" i="29"/>
  <c r="BH55" i="29"/>
  <c r="BP55" i="29"/>
  <c r="L55" i="29"/>
  <c r="BX55" i="29"/>
  <c r="T55" i="29"/>
  <c r="CF55" i="29"/>
  <c r="AB55" i="29"/>
  <c r="M55" i="29"/>
  <c r="U55" i="29"/>
  <c r="AC55" i="29"/>
  <c r="AK55" i="29"/>
  <c r="AS55" i="29"/>
  <c r="BA55" i="29"/>
  <c r="BI55" i="29"/>
  <c r="BQ55" i="29"/>
  <c r="BY55" i="29"/>
  <c r="CG55" i="29"/>
  <c r="N55" i="29"/>
  <c r="V55" i="29"/>
  <c r="AD55" i="29"/>
  <c r="AL55" i="29"/>
  <c r="AT55" i="29"/>
  <c r="BB55" i="29"/>
  <c r="BJ55" i="29"/>
  <c r="BR55" i="29"/>
  <c r="BZ55" i="29"/>
  <c r="G55" i="29"/>
  <c r="O55" i="29"/>
  <c r="W55" i="29"/>
  <c r="AE55" i="29"/>
  <c r="AM55" i="29"/>
  <c r="AU55" i="29"/>
  <c r="BC55" i="29"/>
  <c r="BK55" i="29"/>
  <c r="BS55" i="29"/>
  <c r="CA55" i="29"/>
  <c r="H55" i="29"/>
  <c r="P55" i="29"/>
  <c r="X55" i="29"/>
  <c r="AF55" i="29"/>
  <c r="AN55" i="29"/>
  <c r="AV55" i="29"/>
  <c r="BD55" i="29"/>
  <c r="BL55" i="29"/>
  <c r="BT55" i="29"/>
  <c r="CB55" i="29"/>
  <c r="I55" i="29"/>
  <c r="Q55" i="29"/>
  <c r="Y55" i="29"/>
  <c r="AG55" i="29"/>
  <c r="AO55" i="29"/>
  <c r="AW55" i="29"/>
  <c r="BE55" i="29"/>
  <c r="BM55" i="29"/>
  <c r="BU55" i="29"/>
  <c r="CC55" i="29"/>
  <c r="G28" i="41"/>
  <c r="W33" i="40"/>
  <c r="J55" i="29"/>
  <c r="R55" i="29"/>
  <c r="Z55" i="29"/>
  <c r="AH55" i="29"/>
  <c r="AP55" i="29"/>
  <c r="AX55" i="29"/>
  <c r="BF55" i="29"/>
  <c r="BN55" i="29"/>
  <c r="BV55" i="29"/>
  <c r="CD55" i="29"/>
  <c r="K55" i="29"/>
  <c r="S55" i="29"/>
  <c r="AA55" i="29"/>
  <c r="AI55" i="29"/>
  <c r="AQ55" i="29"/>
  <c r="AY55" i="29"/>
  <c r="BG55" i="29"/>
  <c r="BO55" i="29"/>
  <c r="BW55" i="29"/>
  <c r="CE55" i="29"/>
  <c r="W93" i="28"/>
  <c r="Z101" i="28"/>
  <c r="AK181" i="40"/>
  <c r="AC181" i="40"/>
  <c r="M5" i="34"/>
  <c r="M188" i="40"/>
  <c r="M12" i="10"/>
  <c r="I7" i="10"/>
  <c r="I183" i="40"/>
  <c r="M9" i="33"/>
  <c r="M185" i="40"/>
  <c r="L188" i="40"/>
  <c r="D7" i="33"/>
  <c r="D183" i="40"/>
  <c r="G190" i="40"/>
  <c r="G14" i="33"/>
  <c r="K12" i="10"/>
  <c r="K188" i="40"/>
  <c r="C13" i="35"/>
  <c r="C11" i="29"/>
  <c r="M12" i="31"/>
  <c r="G14" i="31"/>
  <c r="D15" i="31"/>
  <c r="AZ191" i="40"/>
  <c r="L15" i="31"/>
  <c r="BH191" i="40"/>
  <c r="BE192" i="40"/>
  <c r="I16" i="31"/>
  <c r="F17" i="31"/>
  <c r="BB193" i="40"/>
  <c r="J192" i="40"/>
  <c r="K10" i="31"/>
  <c r="BG186" i="40"/>
  <c r="BD187" i="40"/>
  <c r="BB188" i="40"/>
  <c r="F12" i="31"/>
  <c r="K15" i="30"/>
  <c r="AQ191" i="40"/>
  <c r="D17" i="30"/>
  <c r="AJ193" i="40"/>
  <c r="I6" i="31"/>
  <c r="BE182" i="40"/>
  <c r="BB183" i="40"/>
  <c r="F7" i="31"/>
  <c r="K8" i="31"/>
  <c r="BG184" i="40"/>
  <c r="D5" i="2"/>
  <c r="K11" i="30"/>
  <c r="AQ187" i="40"/>
  <c r="AM188" i="40"/>
  <c r="D13" i="30"/>
  <c r="D67" i="30" s="1"/>
  <c r="AJ189" i="40"/>
  <c r="AN190" i="40"/>
  <c r="H14" i="30"/>
  <c r="D155" i="39"/>
  <c r="C169" i="36"/>
  <c r="C150" i="36"/>
  <c r="J5" i="36"/>
  <c r="C192" i="40"/>
  <c r="C16" i="10"/>
  <c r="S185" i="40"/>
  <c r="C9" i="29"/>
  <c r="E5" i="35"/>
  <c r="H9" i="35"/>
  <c r="AN185" i="40"/>
  <c r="AJ186" i="40"/>
  <c r="H13" i="35"/>
  <c r="AN189" i="40"/>
  <c r="AJ190" i="40"/>
  <c r="AN191" i="40"/>
  <c r="D16" i="35"/>
  <c r="AJ192" i="40"/>
  <c r="AZ182" i="40"/>
  <c r="D6" i="36"/>
  <c r="D60" i="36" s="1"/>
  <c r="AZ177" i="40"/>
  <c r="BD183" i="40"/>
  <c r="H7" i="36"/>
  <c r="D8" i="36"/>
  <c r="AZ184" i="40"/>
  <c r="BH184" i="40"/>
  <c r="L8" i="36"/>
  <c r="D10" i="36"/>
  <c r="H11" i="36"/>
  <c r="D12" i="36"/>
  <c r="D66" i="36" s="1"/>
  <c r="AZ188" i="40"/>
  <c r="AL182" i="40"/>
  <c r="F6" i="30"/>
  <c r="AR183" i="40"/>
  <c r="L7" i="30"/>
  <c r="F181" i="40"/>
  <c r="F5" i="10"/>
  <c r="D12" i="10"/>
  <c r="K14" i="33"/>
  <c r="K13" i="10"/>
  <c r="K14" i="10"/>
  <c r="K190" i="40"/>
  <c r="Z187" i="40"/>
  <c r="J11" i="34"/>
  <c r="F12" i="34"/>
  <c r="V188" i="40"/>
  <c r="J13" i="34"/>
  <c r="F14" i="34"/>
  <c r="V190" i="40"/>
  <c r="J15" i="34"/>
  <c r="Z191" i="40"/>
  <c r="F6" i="29"/>
  <c r="W184" i="40"/>
  <c r="K9" i="29"/>
  <c r="AA185" i="40"/>
  <c r="AB189" i="40"/>
  <c r="L13" i="29"/>
  <c r="F15" i="29"/>
  <c r="V193" i="40"/>
  <c r="F17" i="29"/>
  <c r="V161" i="40"/>
  <c r="C7" i="33"/>
  <c r="I12" i="34"/>
  <c r="AZ199" i="40"/>
  <c r="E8" i="33"/>
  <c r="I10" i="34"/>
  <c r="AA186" i="40"/>
  <c r="J184" i="40"/>
  <c r="K191" i="40"/>
  <c r="AB199" i="40"/>
  <c r="AQ190" i="40"/>
  <c r="BF27" i="28"/>
  <c r="BN27" i="28"/>
  <c r="M135" i="41"/>
  <c r="E143" i="41"/>
  <c r="G132" i="41"/>
  <c r="K144" i="41"/>
  <c r="E133" i="41"/>
  <c r="M133" i="41"/>
  <c r="M141" i="41"/>
  <c r="CG109" i="28"/>
  <c r="BY109" i="28"/>
  <c r="BQ109" i="28"/>
  <c r="BI109" i="28"/>
  <c r="BA109" i="28"/>
  <c r="AB101" i="28"/>
  <c r="BC109" i="28"/>
  <c r="AM109" i="28"/>
  <c r="N7" i="32"/>
  <c r="F182" i="39"/>
  <c r="F10" i="2"/>
  <c r="F6" i="2"/>
  <c r="CB93" i="28"/>
  <c r="BT93" i="28"/>
  <c r="BL93" i="28"/>
  <c r="AN93" i="28"/>
  <c r="AF93" i="28"/>
  <c r="X93" i="28"/>
  <c r="BW101" i="28"/>
  <c r="BO101" i="28"/>
  <c r="AY101" i="28"/>
  <c r="AQ101" i="28"/>
  <c r="AI101" i="28"/>
  <c r="AA101" i="28"/>
  <c r="CH109" i="28"/>
  <c r="AT109" i="28"/>
  <c r="AD109" i="28"/>
  <c r="F5" i="2"/>
  <c r="F179" i="39"/>
  <c r="F85" i="39"/>
  <c r="O25" i="39"/>
  <c r="O24" i="39"/>
  <c r="F29" i="39"/>
  <c r="F15" i="39"/>
  <c r="O14" i="39"/>
  <c r="F181" i="39"/>
  <c r="O83" i="39"/>
  <c r="O79" i="39"/>
  <c r="O75" i="39"/>
  <c r="AY189" i="40"/>
  <c r="F5" i="31"/>
  <c r="BI198" i="40"/>
  <c r="D199" i="40"/>
  <c r="AC185" i="40"/>
  <c r="AC193" i="40"/>
  <c r="C181" i="40"/>
  <c r="AQ27" i="28"/>
  <c r="AK27" i="28"/>
  <c r="K127" i="39"/>
  <c r="H141" i="39"/>
  <c r="C164" i="39"/>
  <c r="C162" i="39"/>
  <c r="C9" i="32" s="1"/>
  <c r="O91" i="39"/>
  <c r="F50" i="28"/>
  <c r="F46" i="28"/>
  <c r="DD46" i="28"/>
  <c r="F54" i="28"/>
  <c r="F38" i="28"/>
  <c r="H9" i="33"/>
  <c r="H185" i="40"/>
  <c r="G188" i="40"/>
  <c r="G177" i="40"/>
  <c r="D9" i="32"/>
  <c r="D177" i="39"/>
  <c r="C23" i="33"/>
  <c r="D59" i="33" s="1"/>
  <c r="O132" i="39"/>
  <c r="M14" i="32"/>
  <c r="M182" i="39"/>
  <c r="K12" i="32"/>
  <c r="C9" i="2"/>
  <c r="M6" i="33"/>
  <c r="J5" i="31"/>
  <c r="BB198" i="40"/>
  <c r="H17" i="33"/>
  <c r="H193" i="40"/>
  <c r="AC199" i="40"/>
  <c r="AP190" i="40"/>
  <c r="AP192" i="40"/>
  <c r="J181" i="40"/>
  <c r="K15" i="33"/>
  <c r="F199" i="40"/>
  <c r="X185" i="40"/>
  <c r="L12" i="33"/>
  <c r="M181" i="40"/>
  <c r="V192" i="40"/>
  <c r="AQ183" i="40"/>
  <c r="AM187" i="40"/>
  <c r="BB182" i="40"/>
  <c r="D188" i="40"/>
  <c r="W183" i="40"/>
  <c r="D37" i="43"/>
  <c r="D78" i="43" s="1"/>
  <c r="F193" i="40"/>
  <c r="E12" i="34"/>
  <c r="W192" i="40"/>
  <c r="AB182" i="40"/>
  <c r="BQ27" i="28"/>
  <c r="CA27" i="28"/>
  <c r="BX27" i="28"/>
  <c r="CF27" i="28"/>
  <c r="AX27" i="28"/>
  <c r="H87" i="41"/>
  <c r="D91" i="41"/>
  <c r="C141" i="39"/>
  <c r="K166" i="39"/>
  <c r="H166" i="39"/>
  <c r="F12" i="2"/>
  <c r="G127" i="39"/>
  <c r="BZ93" i="28"/>
  <c r="CC101" i="28"/>
  <c r="AI109" i="28"/>
  <c r="E86" i="41"/>
  <c r="O38" i="39"/>
  <c r="N9" i="32"/>
  <c r="M163" i="39"/>
  <c r="J159" i="39"/>
  <c r="I163" i="39"/>
  <c r="I10" i="32" s="1"/>
  <c r="CF93" i="28"/>
  <c r="AJ93" i="28"/>
  <c r="AM101" i="28"/>
  <c r="BV109" i="28"/>
  <c r="BN109" i="28"/>
  <c r="AP109" i="28"/>
  <c r="E167" i="39"/>
  <c r="E14" i="32" s="1"/>
  <c r="O18" i="39"/>
  <c r="BU109" i="28"/>
  <c r="E165" i="39"/>
  <c r="E12" i="32" s="1"/>
  <c r="E43" i="39"/>
  <c r="E15" i="39"/>
  <c r="E161" i="39"/>
  <c r="E8" i="32" s="1"/>
  <c r="BI27" i="28"/>
  <c r="BA27" i="28"/>
  <c r="E9" i="2"/>
  <c r="E163" i="39"/>
  <c r="O37" i="39"/>
  <c r="AE27" i="28"/>
  <c r="O39" i="39"/>
  <c r="BB27" i="28"/>
  <c r="O26" i="39"/>
  <c r="BN11" i="28"/>
  <c r="BX93" i="28"/>
  <c r="BP93" i="28"/>
  <c r="BH93" i="28"/>
  <c r="AZ93" i="28"/>
  <c r="AR93" i="28"/>
  <c r="AB93" i="28"/>
  <c r="CA101" i="28"/>
  <c r="BS101" i="28"/>
  <c r="BK101" i="28"/>
  <c r="BC101" i="28"/>
  <c r="AU101" i="28"/>
  <c r="AE101" i="28"/>
  <c r="W101" i="28"/>
  <c r="O7" i="39"/>
  <c r="D12" i="2"/>
  <c r="J10" i="32"/>
  <c r="J178" i="39"/>
  <c r="J183" i="39"/>
  <c r="J15" i="2"/>
  <c r="O68" i="39"/>
  <c r="L6" i="32"/>
  <c r="L174" i="39"/>
  <c r="J12" i="2"/>
  <c r="K9" i="2"/>
  <c r="K177" i="39"/>
  <c r="L180" i="39"/>
  <c r="C15" i="10"/>
  <c r="C191" i="40"/>
  <c r="N15" i="39"/>
  <c r="D6" i="32"/>
  <c r="J7" i="2"/>
  <c r="C164" i="31"/>
  <c r="C145" i="31"/>
  <c r="H10" i="2"/>
  <c r="K5" i="35"/>
  <c r="AQ181" i="40"/>
  <c r="BI188" i="40"/>
  <c r="M12" i="36"/>
  <c r="BE189" i="40"/>
  <c r="I13" i="36"/>
  <c r="E14" i="36"/>
  <c r="BA190" i="40"/>
  <c r="M14" i="36"/>
  <c r="BI190" i="40"/>
  <c r="BE191" i="40"/>
  <c r="E16" i="36"/>
  <c r="BA192" i="40"/>
  <c r="M16" i="36"/>
  <c r="I17" i="36"/>
  <c r="BE193" i="40"/>
  <c r="D10" i="10"/>
  <c r="D64" i="10" s="1"/>
  <c r="Y161" i="40"/>
  <c r="C172" i="36"/>
  <c r="C153" i="36"/>
  <c r="G15" i="10"/>
  <c r="G191" i="40"/>
  <c r="G17" i="33"/>
  <c r="X187" i="40"/>
  <c r="E17" i="30"/>
  <c r="AK193" i="40"/>
  <c r="BI183" i="40"/>
  <c r="F188" i="40"/>
  <c r="F12" i="10"/>
  <c r="F161" i="40"/>
  <c r="J185" i="40"/>
  <c r="J9" i="10"/>
  <c r="G17" i="10"/>
  <c r="G193" i="40"/>
  <c r="H5" i="35"/>
  <c r="L185" i="40"/>
  <c r="L9" i="10"/>
  <c r="L187" i="40"/>
  <c r="L11" i="33"/>
  <c r="AZ181" i="40"/>
  <c r="K8" i="10"/>
  <c r="AA192" i="40"/>
  <c r="I9" i="30"/>
  <c r="AO185" i="40"/>
  <c r="AQ189" i="40"/>
  <c r="K13" i="30"/>
  <c r="K183" i="40"/>
  <c r="K7" i="10"/>
  <c r="H10" i="33"/>
  <c r="H186" i="40"/>
  <c r="Y198" i="40"/>
  <c r="E12" i="10"/>
  <c r="V182" i="40"/>
  <c r="F6" i="34"/>
  <c r="J7" i="34"/>
  <c r="Z183" i="40"/>
  <c r="V184" i="40"/>
  <c r="AO184" i="40"/>
  <c r="C37" i="43"/>
  <c r="I7" i="29"/>
  <c r="Y183" i="40"/>
  <c r="I12" i="29"/>
  <c r="H8" i="35"/>
  <c r="AP182" i="40"/>
  <c r="F15" i="34"/>
  <c r="V191" i="40"/>
  <c r="J16" i="34"/>
  <c r="F17" i="34"/>
  <c r="X182" i="40"/>
  <c r="H6" i="29"/>
  <c r="E15" i="29"/>
  <c r="U191" i="40"/>
  <c r="E7" i="35"/>
  <c r="BD191" i="40"/>
  <c r="H15" i="36"/>
  <c r="BH192" i="40"/>
  <c r="AO186" i="40"/>
  <c r="J13" i="31"/>
  <c r="J15" i="31"/>
  <c r="AA183" i="40"/>
  <c r="K7" i="34"/>
  <c r="L14" i="34"/>
  <c r="M10" i="29"/>
  <c r="AC186" i="40"/>
  <c r="AJ184" i="40"/>
  <c r="D8" i="30"/>
  <c r="D9" i="30"/>
  <c r="E13" i="30"/>
  <c r="AK189" i="40"/>
  <c r="BF182" i="40"/>
  <c r="C143" i="29"/>
  <c r="G7" i="33"/>
  <c r="F10" i="33"/>
  <c r="K9" i="33"/>
  <c r="L9" i="29"/>
  <c r="K11" i="36"/>
  <c r="BG187" i="40"/>
  <c r="G12" i="36"/>
  <c r="BC188" i="40"/>
  <c r="E8" i="30"/>
  <c r="AM192" i="40"/>
  <c r="I14" i="33"/>
  <c r="K16" i="29"/>
  <c r="D12" i="35"/>
  <c r="G15" i="35"/>
  <c r="AM191" i="40"/>
  <c r="J7" i="30"/>
  <c r="AP183" i="40"/>
  <c r="AJ188" i="40"/>
  <c r="D12" i="30"/>
  <c r="E6" i="31"/>
  <c r="BA182" i="40"/>
  <c r="AA189" i="40"/>
  <c r="D8" i="29"/>
  <c r="J8" i="29"/>
  <c r="Z184" i="40"/>
  <c r="F10" i="35"/>
  <c r="AL186" i="40"/>
  <c r="I11" i="35"/>
  <c r="AS188" i="40"/>
  <c r="M12" i="35"/>
  <c r="AK183" i="40"/>
  <c r="E7" i="30"/>
  <c r="K12" i="30"/>
  <c r="AQ188" i="40"/>
  <c r="AO190" i="40"/>
  <c r="I14" i="30"/>
  <c r="AS191" i="40"/>
  <c r="M15" i="30"/>
  <c r="H19" i="43"/>
  <c r="H77" i="43" s="1"/>
  <c r="L19" i="43"/>
  <c r="L77" i="43" s="1"/>
  <c r="E11" i="34"/>
  <c r="L11" i="34"/>
  <c r="T189" i="40"/>
  <c r="D13" i="34"/>
  <c r="K8" i="29"/>
  <c r="M11" i="29"/>
  <c r="AC187" i="40"/>
  <c r="H12" i="29"/>
  <c r="X188" i="40"/>
  <c r="K15" i="29"/>
  <c r="J11" i="35"/>
  <c r="AP187" i="40"/>
  <c r="L189" i="40"/>
  <c r="C182" i="40"/>
  <c r="G192" i="40"/>
  <c r="L6" i="29"/>
  <c r="AY183" i="40"/>
  <c r="W185" i="40"/>
  <c r="E184" i="40"/>
  <c r="K11" i="29"/>
  <c r="AA199" i="40"/>
  <c r="G185" i="40"/>
  <c r="AA187" i="40"/>
  <c r="X199" i="40"/>
  <c r="BB181" i="40"/>
  <c r="D14" i="34"/>
  <c r="BG27" i="28"/>
  <c r="AC27" i="28"/>
  <c r="Y19" i="28"/>
  <c r="AG19" i="28"/>
  <c r="AO19" i="28"/>
  <c r="AW19" i="28"/>
  <c r="BE19" i="28"/>
  <c r="BN19" i="28"/>
  <c r="BV19" i="28"/>
  <c r="CD19" i="28"/>
  <c r="Z27" i="28"/>
  <c r="AN27" i="28"/>
  <c r="BK27" i="28"/>
  <c r="N127" i="39"/>
  <c r="O78" i="35"/>
  <c r="O78" i="34"/>
  <c r="O78" i="36"/>
  <c r="AA78" i="10"/>
  <c r="M127" i="39"/>
  <c r="C160" i="39"/>
  <c r="O110" i="39"/>
  <c r="M15" i="2"/>
  <c r="O41" i="39"/>
  <c r="J165" i="39"/>
  <c r="J12" i="32" s="1"/>
  <c r="I167" i="39"/>
  <c r="I159" i="39"/>
  <c r="G159" i="39"/>
  <c r="G6" i="32" s="1"/>
  <c r="O27" i="39"/>
  <c r="L168" i="39"/>
  <c r="K141" i="39"/>
  <c r="O22" i="39"/>
  <c r="G158" i="39"/>
  <c r="CG93" i="28"/>
  <c r="BY93" i="28"/>
  <c r="BQ93" i="28"/>
  <c r="BI93" i="28"/>
  <c r="AS93" i="28"/>
  <c r="AK93" i="28"/>
  <c r="AC93" i="28"/>
  <c r="CE93" i="28"/>
  <c r="BW93" i="28"/>
  <c r="BO93" i="28"/>
  <c r="BG93" i="28"/>
  <c r="AY93" i="28"/>
  <c r="AQ93" i="28"/>
  <c r="AI93" i="28"/>
  <c r="AA93" i="28"/>
  <c r="CD93" i="28"/>
  <c r="BV93" i="28"/>
  <c r="BN93" i="28"/>
  <c r="BF93" i="28"/>
  <c r="AX93" i="28"/>
  <c r="AH93" i="28"/>
  <c r="Z93" i="28"/>
  <c r="CB101" i="28"/>
  <c r="BT101" i="28"/>
  <c r="BL101" i="28"/>
  <c r="AV101" i="28"/>
  <c r="AF101" i="28"/>
  <c r="X101" i="28"/>
  <c r="CH101" i="28"/>
  <c r="BZ101" i="28"/>
  <c r="BR101" i="28"/>
  <c r="BJ101" i="28"/>
  <c r="BB101" i="28"/>
  <c r="AT101" i="28"/>
  <c r="AL101" i="28"/>
  <c r="AD101" i="28"/>
  <c r="CE109" i="28"/>
  <c r="BW109" i="28"/>
  <c r="AQ109" i="28"/>
  <c r="CC109" i="28"/>
  <c r="BM109" i="28"/>
  <c r="BE109" i="28"/>
  <c r="AW109" i="28"/>
  <c r="AO109" i="28"/>
  <c r="BA161" i="40"/>
  <c r="O56" i="39"/>
  <c r="O95" i="39"/>
  <c r="O52" i="39"/>
  <c r="L162" i="39"/>
  <c r="G162" i="39"/>
  <c r="E47" i="28"/>
  <c r="DD50" i="28"/>
  <c r="E43" i="28"/>
  <c r="E42" i="28"/>
  <c r="DD42" i="28"/>
  <c r="E54" i="28"/>
  <c r="BA97" i="40"/>
  <c r="E91" i="41"/>
  <c r="BK91" i="40"/>
  <c r="AA19" i="28"/>
  <c r="AI19" i="28"/>
  <c r="AQ19" i="28"/>
  <c r="AY19" i="28"/>
  <c r="Z11" i="28"/>
  <c r="AH11" i="28"/>
  <c r="AX11" i="28"/>
  <c r="BV11" i="28"/>
  <c r="CD11" i="28"/>
  <c r="BF19" i="28"/>
  <c r="CB19" i="28"/>
  <c r="AP11" i="28"/>
  <c r="BF11" i="28"/>
  <c r="CG101" i="28"/>
  <c r="BY101" i="28"/>
  <c r="BQ101" i="28"/>
  <c r="BI101" i="28"/>
  <c r="BA101" i="28"/>
  <c r="AS101" i="28"/>
  <c r="AK101" i="28"/>
  <c r="AC101" i="28"/>
  <c r="BS109" i="28"/>
  <c r="BK109" i="28"/>
  <c r="AU109" i="28"/>
  <c r="AG109" i="28"/>
  <c r="Y109" i="28"/>
  <c r="BT109" i="28"/>
  <c r="BL109" i="28"/>
  <c r="AV109" i="28"/>
  <c r="AF109" i="28"/>
  <c r="X109" i="28"/>
  <c r="BO11" i="28"/>
  <c r="W19" i="28"/>
  <c r="AI27" i="28"/>
  <c r="AR27" i="28"/>
  <c r="BH27" i="28"/>
  <c r="BP27" i="28"/>
  <c r="BY27" i="28"/>
  <c r="CG27" i="28"/>
  <c r="AD27" i="28"/>
  <c r="Y27" i="28"/>
  <c r="AH27" i="28"/>
  <c r="BU27" i="28"/>
  <c r="CC27" i="28"/>
  <c r="BZ27" i="28"/>
  <c r="CH27" i="28"/>
  <c r="BI19" i="28"/>
  <c r="BQ19" i="28"/>
  <c r="BY19" i="28"/>
  <c r="CG19" i="28"/>
  <c r="AA27" i="28"/>
  <c r="W27" i="28"/>
  <c r="BO27" i="28"/>
  <c r="AK109" i="28"/>
  <c r="AC109" i="28"/>
  <c r="AY27" i="28"/>
  <c r="E97" i="40"/>
  <c r="E94" i="41"/>
  <c r="BA19" i="28"/>
  <c r="CC93" i="28"/>
  <c r="BU93" i="28"/>
  <c r="BM93" i="28"/>
  <c r="BE93" i="28"/>
  <c r="AW93" i="28"/>
  <c r="AG93" i="28"/>
  <c r="Y93" i="28"/>
  <c r="CF101" i="28"/>
  <c r="BX101" i="28"/>
  <c r="BP101" i="28"/>
  <c r="BH101" i="28"/>
  <c r="AZ101" i="28"/>
  <c r="AJ101" i="28"/>
  <c r="E6" i="10"/>
  <c r="E182" i="40"/>
  <c r="O86" i="40"/>
  <c r="AN19" i="28"/>
  <c r="BM19" i="28"/>
  <c r="BU19" i="28"/>
  <c r="CC19" i="28"/>
  <c r="E16" i="10"/>
  <c r="AA11" i="28"/>
  <c r="AI11" i="28"/>
  <c r="AQ11" i="28"/>
  <c r="AY11" i="28"/>
  <c r="BG11" i="28"/>
  <c r="BW11" i="28"/>
  <c r="CE11" i="28"/>
  <c r="E14" i="29"/>
  <c r="E13" i="29"/>
  <c r="U97" i="40"/>
  <c r="U161" i="40"/>
  <c r="E89" i="41"/>
  <c r="Z19" i="28"/>
  <c r="AP19" i="28"/>
  <c r="AX19" i="28"/>
  <c r="E9" i="29"/>
  <c r="U185" i="40"/>
  <c r="BM11" i="28"/>
  <c r="BU11" i="28"/>
  <c r="AG11" i="28"/>
  <c r="BE11" i="28"/>
  <c r="AC19" i="28"/>
  <c r="AK19" i="28"/>
  <c r="AS19" i="28"/>
  <c r="BZ19" i="28"/>
  <c r="BS19" i="28"/>
  <c r="CA19" i="28"/>
  <c r="AE19" i="28"/>
  <c r="AM19" i="28"/>
  <c r="AU19" i="28"/>
  <c r="BC19" i="28"/>
  <c r="AB11" i="28"/>
  <c r="AJ11" i="28"/>
  <c r="AR11" i="28"/>
  <c r="AZ11" i="28"/>
  <c r="BH11" i="28"/>
  <c r="BP11" i="28"/>
  <c r="BX11" i="28"/>
  <c r="CF11" i="28"/>
  <c r="X19" i="28"/>
  <c r="AF19" i="28"/>
  <c r="AV19" i="28"/>
  <c r="BD19" i="28"/>
  <c r="X11" i="28"/>
  <c r="AF11" i="28"/>
  <c r="AN11" i="28"/>
  <c r="AV11" i="28"/>
  <c r="BD11" i="28"/>
  <c r="BL11" i="28"/>
  <c r="BT11" i="28"/>
  <c r="CB11" i="28"/>
  <c r="AK11" i="28"/>
  <c r="AT11" i="28"/>
  <c r="BS11" i="28"/>
  <c r="BH19" i="28"/>
  <c r="BP19" i="28"/>
  <c r="BX19" i="28"/>
  <c r="CF19" i="28"/>
  <c r="AN109" i="28"/>
  <c r="X27" i="28"/>
  <c r="AG27" i="28"/>
  <c r="AP27" i="28"/>
  <c r="CJ80" i="35"/>
  <c r="BA93" i="28"/>
  <c r="BD101" i="28"/>
  <c r="AN101" i="28"/>
  <c r="CF109" i="28"/>
  <c r="BX109" i="28"/>
  <c r="BP109" i="28"/>
  <c r="BH109" i="28"/>
  <c r="AZ109" i="28"/>
  <c r="AR109" i="28"/>
  <c r="E188" i="40"/>
  <c r="G55" i="10"/>
  <c r="H55" i="10"/>
  <c r="E192" i="40"/>
  <c r="I55" i="10"/>
  <c r="Y11" i="28"/>
  <c r="BR19" i="28"/>
  <c r="BJ27" i="28"/>
  <c r="BR27" i="28"/>
  <c r="AV27" i="28"/>
  <c r="BE27" i="28"/>
  <c r="BM27" i="28"/>
  <c r="BV27" i="28"/>
  <c r="CD27" i="28"/>
  <c r="AJ27" i="28"/>
  <c r="AO27" i="28"/>
  <c r="AW27" i="28"/>
  <c r="CE27" i="28"/>
  <c r="AB27" i="28"/>
  <c r="BD27" i="28"/>
  <c r="BL27" i="28"/>
  <c r="BT27" i="28"/>
  <c r="CB27" i="28"/>
  <c r="BD93" i="28"/>
  <c r="AV93" i="28"/>
  <c r="CA93" i="28"/>
  <c r="BS93" i="28"/>
  <c r="BK93" i="28"/>
  <c r="BC93" i="28"/>
  <c r="AU93" i="28"/>
  <c r="AM93" i="28"/>
  <c r="AE93" i="28"/>
  <c r="BG101" i="28"/>
  <c r="CD101" i="28"/>
  <c r="BV101" i="28"/>
  <c r="BN101" i="28"/>
  <c r="BF101" i="28"/>
  <c r="AX101" i="28"/>
  <c r="AP101" i="28"/>
  <c r="AH101" i="28"/>
  <c r="CA109" i="28"/>
  <c r="AE109" i="28"/>
  <c r="W109" i="28"/>
  <c r="AW11" i="28"/>
  <c r="AL27" i="28"/>
  <c r="AU27" i="28"/>
  <c r="AB109" i="28"/>
  <c r="BO109" i="28"/>
  <c r="BG109" i="28"/>
  <c r="AY109" i="28"/>
  <c r="AS109" i="28"/>
  <c r="AL19" i="28"/>
  <c r="BK19" i="28"/>
  <c r="AH19" i="28"/>
  <c r="BO19" i="28"/>
  <c r="BW19" i="28"/>
  <c r="CE19" i="28"/>
  <c r="AZ27" i="28"/>
  <c r="AM27" i="28"/>
  <c r="AC11" i="28"/>
  <c r="AS11" i="28"/>
  <c r="BA11" i="28"/>
  <c r="BI11" i="28"/>
  <c r="BQ11" i="28"/>
  <c r="BY11" i="28"/>
  <c r="CG11" i="28"/>
  <c r="AD11" i="28"/>
  <c r="AL11" i="28"/>
  <c r="BB11" i="28"/>
  <c r="BJ11" i="28"/>
  <c r="BR11" i="28"/>
  <c r="AT27" i="28"/>
  <c r="CJ78" i="29"/>
  <c r="CJ79" i="29"/>
  <c r="CJ80" i="29"/>
  <c r="CJ78" i="30"/>
  <c r="CJ79" i="30"/>
  <c r="CJ80" i="30"/>
  <c r="CJ78" i="31"/>
  <c r="CJ79" i="31"/>
  <c r="CJ80" i="31"/>
  <c r="CJ78" i="33"/>
  <c r="CJ79" i="33"/>
  <c r="CJ80" i="33"/>
  <c r="CJ78" i="34"/>
  <c r="CJ79" i="34"/>
  <c r="CJ80" i="34"/>
  <c r="CJ78" i="35"/>
  <c r="CJ79" i="35"/>
  <c r="CJ78" i="36"/>
  <c r="CJ79" i="36"/>
  <c r="CJ80" i="36"/>
  <c r="BJ19" i="28"/>
  <c r="AO93" i="28"/>
  <c r="CH93" i="28"/>
  <c r="BR93" i="28"/>
  <c r="BJ93" i="28"/>
  <c r="BB93" i="28"/>
  <c r="AT93" i="28"/>
  <c r="AL93" i="28"/>
  <c r="AD93" i="28"/>
  <c r="AR101" i="28"/>
  <c r="BU101" i="28"/>
  <c r="BM101" i="28"/>
  <c r="BE101" i="28"/>
  <c r="AW101" i="28"/>
  <c r="AO101" i="28"/>
  <c r="AG101" i="28"/>
  <c r="Y101" i="28"/>
  <c r="CH19" i="28"/>
  <c r="BZ11" i="28"/>
  <c r="CH11" i="28"/>
  <c r="AB19" i="28"/>
  <c r="AJ19" i="28"/>
  <c r="AR19" i="28"/>
  <c r="AZ19" i="28"/>
  <c r="BL19" i="28"/>
  <c r="BT19" i="28"/>
  <c r="W11" i="28"/>
  <c r="AE11" i="28"/>
  <c r="AM11" i="28"/>
  <c r="AU11" i="28"/>
  <c r="BC11" i="28"/>
  <c r="BK11" i="28"/>
  <c r="CA11" i="28"/>
  <c r="BZ109" i="28"/>
  <c r="BJ109" i="28"/>
  <c r="AL109" i="28"/>
  <c r="E20" i="41"/>
  <c r="E33" i="40"/>
  <c r="E28" i="41"/>
  <c r="BG19" i="28"/>
  <c r="BS27" i="28"/>
  <c r="AO11" i="28"/>
  <c r="CC11" i="28"/>
  <c r="AA109" i="28"/>
  <c r="CD109" i="28"/>
  <c r="BF109" i="28"/>
  <c r="AH109" i="28"/>
  <c r="Z109" i="28"/>
  <c r="BW27" i="28"/>
  <c r="AF27" i="28"/>
  <c r="AD19" i="28"/>
  <c r="AS27" i="28"/>
  <c r="AT19" i="28"/>
  <c r="BB19" i="28"/>
  <c r="BC27" i="28"/>
  <c r="C174" i="29"/>
  <c r="C155" i="29"/>
  <c r="L183" i="40"/>
  <c r="L7" i="10"/>
  <c r="K6" i="33"/>
  <c r="K182" i="40"/>
  <c r="K13" i="33"/>
  <c r="K189" i="40"/>
  <c r="I5" i="30"/>
  <c r="AO181" i="40"/>
  <c r="H14" i="10"/>
  <c r="C164" i="36"/>
  <c r="C145" i="36"/>
  <c r="V198" i="40"/>
  <c r="I192" i="40"/>
  <c r="H192" i="40"/>
  <c r="H16" i="10"/>
  <c r="L6" i="35"/>
  <c r="AN183" i="40"/>
  <c r="M16" i="35"/>
  <c r="I17" i="35"/>
  <c r="AO193" i="40"/>
  <c r="AO177" i="40"/>
  <c r="E6" i="36"/>
  <c r="AK187" i="40"/>
  <c r="E11" i="30"/>
  <c r="M16" i="30"/>
  <c r="AS192" i="40"/>
  <c r="C23" i="10"/>
  <c r="D59" i="10" s="1"/>
  <c r="G184" i="40"/>
  <c r="G8" i="33"/>
  <c r="I186" i="40"/>
  <c r="I10" i="33"/>
  <c r="I5" i="36"/>
  <c r="C169" i="29"/>
  <c r="C150" i="29"/>
  <c r="F198" i="40"/>
  <c r="C55" i="43"/>
  <c r="BD189" i="40"/>
  <c r="G182" i="40"/>
  <c r="F12" i="33"/>
  <c r="E199" i="40"/>
  <c r="H7" i="33"/>
  <c r="S183" i="40"/>
  <c r="C7" i="29"/>
  <c r="C61" i="29" s="1"/>
  <c r="C143" i="31"/>
  <c r="J5" i="34"/>
  <c r="J6" i="33"/>
  <c r="I9" i="33"/>
  <c r="U182" i="40"/>
  <c r="E6" i="35"/>
  <c r="AK182" i="40"/>
  <c r="AP191" i="40"/>
  <c r="J15" i="35"/>
  <c r="C163" i="36"/>
  <c r="J5" i="29"/>
  <c r="Z181" i="40"/>
  <c r="M14" i="10"/>
  <c r="K9" i="10"/>
  <c r="G13" i="33"/>
  <c r="BF198" i="40"/>
  <c r="D191" i="40"/>
  <c r="D15" i="10"/>
  <c r="L14" i="33"/>
  <c r="L190" i="40"/>
  <c r="BH198" i="40"/>
  <c r="C15" i="30"/>
  <c r="AI187" i="40"/>
  <c r="C8" i="30"/>
  <c r="C62" i="30" s="1"/>
  <c r="AI184" i="40"/>
  <c r="D161" i="40"/>
  <c r="C11" i="35"/>
  <c r="C65" i="35" s="1"/>
  <c r="D15" i="34"/>
  <c r="AA191" i="40"/>
  <c r="K15" i="34"/>
  <c r="Y189" i="40"/>
  <c r="I13" i="29"/>
  <c r="D15" i="29"/>
  <c r="T191" i="40"/>
  <c r="T193" i="40"/>
  <c r="D17" i="29"/>
  <c r="D71" i="29" s="1"/>
  <c r="Y193" i="40"/>
  <c r="I17" i="29"/>
  <c r="G12" i="33"/>
  <c r="M17" i="33"/>
  <c r="E5" i="34"/>
  <c r="U177" i="40"/>
  <c r="AY182" i="40"/>
  <c r="G16" i="34"/>
  <c r="AC188" i="40"/>
  <c r="Z190" i="40"/>
  <c r="AB191" i="40"/>
  <c r="H16" i="34"/>
  <c r="X192" i="40"/>
  <c r="D17" i="34"/>
  <c r="D71" i="34" s="1"/>
  <c r="K17" i="34"/>
  <c r="AA193" i="40"/>
  <c r="T161" i="40"/>
  <c r="J13" i="29"/>
  <c r="Z189" i="40"/>
  <c r="T190" i="40"/>
  <c r="D14" i="29"/>
  <c r="I14" i="29"/>
  <c r="Y190" i="40"/>
  <c r="E16" i="29"/>
  <c r="J16" i="29"/>
  <c r="Z192" i="40"/>
  <c r="D15" i="33"/>
  <c r="D69" i="33" s="1"/>
  <c r="L9" i="33"/>
  <c r="H15" i="33"/>
  <c r="S192" i="40"/>
  <c r="C16" i="34"/>
  <c r="C70" i="34" s="1"/>
  <c r="E12" i="29"/>
  <c r="U188" i="40"/>
  <c r="AA188" i="40"/>
  <c r="G6" i="33"/>
  <c r="L5" i="33"/>
  <c r="L181" i="40"/>
  <c r="C16" i="31"/>
  <c r="C70" i="31" s="1"/>
  <c r="AY192" i="40"/>
  <c r="G5" i="29"/>
  <c r="AN181" i="40"/>
  <c r="L8" i="29"/>
  <c r="AB184" i="40"/>
  <c r="G6" i="31"/>
  <c r="BC182" i="40"/>
  <c r="BC183" i="40"/>
  <c r="G7" i="31"/>
  <c r="M187" i="40"/>
  <c r="M15" i="34"/>
  <c r="I16" i="34"/>
  <c r="G8" i="29"/>
  <c r="H9" i="34"/>
  <c r="W188" i="40"/>
  <c r="L13" i="35"/>
  <c r="M192" i="40"/>
  <c r="F8" i="34"/>
  <c r="M11" i="34"/>
  <c r="H12" i="34"/>
  <c r="G11" i="29"/>
  <c r="M10" i="35"/>
  <c r="D7" i="34"/>
  <c r="G8" i="34"/>
  <c r="L10" i="34"/>
  <c r="E7" i="34"/>
  <c r="H8" i="34"/>
  <c r="G10" i="35"/>
  <c r="G9" i="36"/>
  <c r="J13" i="36"/>
  <c r="F14" i="36"/>
  <c r="I15" i="36"/>
  <c r="J6" i="34"/>
  <c r="F7" i="34"/>
  <c r="H17" i="35"/>
  <c r="L6" i="36"/>
  <c r="AP199" i="40"/>
  <c r="N104" i="41"/>
  <c r="H23" i="48" l="1"/>
  <c r="F37" i="43"/>
  <c r="F78" i="43" s="1"/>
  <c r="K37" i="43"/>
  <c r="K78" i="43" s="1"/>
  <c r="K19" i="43"/>
  <c r="K77" i="43" s="1"/>
  <c r="J19" i="43"/>
  <c r="J77" i="43" s="1"/>
  <c r="E166" i="41"/>
  <c r="C27" i="36"/>
  <c r="D63" i="36" s="1"/>
  <c r="E165" i="41"/>
  <c r="H197" i="40"/>
  <c r="G165" i="41"/>
  <c r="H170" i="41"/>
  <c r="G19" i="43"/>
  <c r="K172" i="41"/>
  <c r="L37" i="43"/>
  <c r="L78" i="43" s="1"/>
  <c r="C149" i="30"/>
  <c r="C199" i="40"/>
  <c r="M164" i="41"/>
  <c r="K169" i="41"/>
  <c r="M172" i="41"/>
  <c r="E169" i="41"/>
  <c r="O197" i="41"/>
  <c r="M37" i="43"/>
  <c r="M78" i="43" s="1"/>
  <c r="BJ175" i="40"/>
  <c r="J169" i="41"/>
  <c r="G175" i="41"/>
  <c r="G167" i="41"/>
  <c r="K165" i="41"/>
  <c r="X197" i="40"/>
  <c r="N160" i="40"/>
  <c r="BE199" i="40"/>
  <c r="J73" i="43"/>
  <c r="J80" i="43" s="1"/>
  <c r="F197" i="40"/>
  <c r="AY197" i="40"/>
  <c r="AO197" i="40"/>
  <c r="G172" i="41"/>
  <c r="L165" i="41"/>
  <c r="F172" i="41"/>
  <c r="BC197" i="40"/>
  <c r="BJ172" i="40"/>
  <c r="BJ169" i="40"/>
  <c r="M176" i="41"/>
  <c r="M168" i="41"/>
  <c r="J166" i="41"/>
  <c r="J171" i="41"/>
  <c r="D165" i="41"/>
  <c r="I171" i="41"/>
  <c r="F164" i="41"/>
  <c r="I159" i="41"/>
  <c r="BD197" i="40"/>
  <c r="T197" i="40"/>
  <c r="C197" i="40"/>
  <c r="C166" i="41"/>
  <c r="M165" i="41"/>
  <c r="BJ166" i="40"/>
  <c r="E176" i="41"/>
  <c r="E168" i="41"/>
  <c r="H172" i="41"/>
  <c r="H164" i="41"/>
  <c r="M170" i="41"/>
  <c r="G164" i="41"/>
  <c r="L170" i="41"/>
  <c r="AI197" i="40"/>
  <c r="W197" i="40"/>
  <c r="S197" i="40"/>
  <c r="I197" i="40"/>
  <c r="C171" i="41"/>
  <c r="C164" i="41"/>
  <c r="H37" i="43"/>
  <c r="H78" i="43" s="1"/>
  <c r="C167" i="41"/>
  <c r="BJ174" i="40"/>
  <c r="H175" i="41"/>
  <c r="H167" i="41"/>
  <c r="K171" i="41"/>
  <c r="K176" i="41"/>
  <c r="E170" i="41"/>
  <c r="J176" i="41"/>
  <c r="D170" i="41"/>
  <c r="L172" i="41"/>
  <c r="BG197" i="40"/>
  <c r="AK197" i="40"/>
  <c r="L197" i="40"/>
  <c r="J199" i="40"/>
  <c r="BI197" i="40"/>
  <c r="BJ171" i="40"/>
  <c r="BJ165" i="40"/>
  <c r="F173" i="41"/>
  <c r="F165" i="41"/>
  <c r="F170" i="41"/>
  <c r="F175" i="41"/>
  <c r="H169" i="41"/>
  <c r="M175" i="41"/>
  <c r="J168" i="41"/>
  <c r="D174" i="41"/>
  <c r="J165" i="41"/>
  <c r="BB197" i="40"/>
  <c r="AR197" i="40"/>
  <c r="C173" i="41"/>
  <c r="Z197" i="40"/>
  <c r="K197" i="40"/>
  <c r="AS197" i="40"/>
  <c r="V197" i="40"/>
  <c r="J197" i="40"/>
  <c r="I167" i="41"/>
  <c r="BJ173" i="40"/>
  <c r="BJ168" i="40"/>
  <c r="I172" i="41"/>
  <c r="I164" i="41"/>
  <c r="I169" i="41"/>
  <c r="I174" i="41"/>
  <c r="K168" i="41"/>
  <c r="E175" i="41"/>
  <c r="M167" i="41"/>
  <c r="BE197" i="40"/>
  <c r="AN197" i="40"/>
  <c r="AJ197" i="40"/>
  <c r="BF197" i="40"/>
  <c r="AC197" i="40"/>
  <c r="M197" i="40"/>
  <c r="G197" i="40"/>
  <c r="C172" i="41"/>
  <c r="M174" i="41"/>
  <c r="I19" i="43"/>
  <c r="I77" i="43" s="1"/>
  <c r="AP197" i="40"/>
  <c r="N157" i="40"/>
  <c r="N153" i="40"/>
  <c r="BJ176" i="40"/>
  <c r="L171" i="41"/>
  <c r="L176" i="41"/>
  <c r="L168" i="41"/>
  <c r="L173" i="41"/>
  <c r="F167" i="41"/>
  <c r="H174" i="41"/>
  <c r="E167" i="41"/>
  <c r="D169" i="41"/>
  <c r="M169" i="41"/>
  <c r="J172" i="41"/>
  <c r="N150" i="40"/>
  <c r="BH197" i="40"/>
  <c r="AM197" i="40"/>
  <c r="Y197" i="40"/>
  <c r="AL197" i="40"/>
  <c r="D60" i="31"/>
  <c r="BA197" i="40"/>
  <c r="E197" i="40"/>
  <c r="D197" i="40"/>
  <c r="J150" i="41"/>
  <c r="K166" i="41"/>
  <c r="BJ170" i="40"/>
  <c r="BJ167" i="40"/>
  <c r="BJ184" i="40" s="1"/>
  <c r="BL177" i="40"/>
  <c r="BJ164" i="40"/>
  <c r="D171" i="41"/>
  <c r="D176" i="41"/>
  <c r="D168" i="41"/>
  <c r="D173" i="41"/>
  <c r="I166" i="41"/>
  <c r="K173" i="41"/>
  <c r="H166" i="41"/>
  <c r="J173" i="41"/>
  <c r="I170" i="41"/>
  <c r="AZ197" i="40"/>
  <c r="AQ197" i="40"/>
  <c r="AB197" i="40"/>
  <c r="AA197" i="40"/>
  <c r="U197" i="40"/>
  <c r="J167" i="41"/>
  <c r="H52" i="28"/>
  <c r="X5" i="47"/>
  <c r="N52" i="28"/>
  <c r="D54" i="28"/>
  <c r="D151" i="41"/>
  <c r="F152" i="41"/>
  <c r="S199" i="40"/>
  <c r="F158" i="41"/>
  <c r="G156" i="41"/>
  <c r="C167" i="29"/>
  <c r="D70" i="29"/>
  <c r="D70" i="35"/>
  <c r="AD158" i="40"/>
  <c r="BK44" i="40"/>
  <c r="BJ156" i="40"/>
  <c r="BJ189" i="40" s="1"/>
  <c r="AD155" i="40"/>
  <c r="BJ153" i="40"/>
  <c r="BK40" i="40"/>
  <c r="BJ152" i="40"/>
  <c r="AD151" i="40"/>
  <c r="N149" i="40"/>
  <c r="D153" i="41"/>
  <c r="M153" i="41"/>
  <c r="P161" i="40"/>
  <c r="N148" i="40"/>
  <c r="C155" i="41"/>
  <c r="T199" i="40"/>
  <c r="AQ199" i="40"/>
  <c r="C19" i="43"/>
  <c r="C77" i="43" s="1"/>
  <c r="C82" i="43" s="1"/>
  <c r="C173" i="35"/>
  <c r="BJ149" i="40"/>
  <c r="BK149" i="40" s="1"/>
  <c r="AF161" i="40"/>
  <c r="AD148" i="40"/>
  <c r="BK47" i="40"/>
  <c r="BJ159" i="40"/>
  <c r="E156" i="41"/>
  <c r="E190" i="41" s="1"/>
  <c r="BJ160" i="40"/>
  <c r="AD159" i="40"/>
  <c r="BJ157" i="40"/>
  <c r="N14" i="31" s="1"/>
  <c r="O43" i="40"/>
  <c r="N155" i="40"/>
  <c r="N151" i="40"/>
  <c r="BJ158" i="40"/>
  <c r="N15" i="31" s="1"/>
  <c r="O46" i="40"/>
  <c r="N158" i="40"/>
  <c r="D64" i="34"/>
  <c r="G37" i="43"/>
  <c r="G78" i="43" s="1"/>
  <c r="C174" i="36"/>
  <c r="AU37" i="40"/>
  <c r="AT149" i="40"/>
  <c r="BL161" i="40"/>
  <c r="BJ148" i="40"/>
  <c r="C148" i="34"/>
  <c r="N159" i="40"/>
  <c r="AD157" i="40"/>
  <c r="AD156" i="40"/>
  <c r="BJ154" i="40"/>
  <c r="AD153" i="40"/>
  <c r="N10" i="29" s="1"/>
  <c r="AD152" i="40"/>
  <c r="BJ150" i="40"/>
  <c r="BJ155" i="40"/>
  <c r="BK155" i="40" s="1"/>
  <c r="N156" i="40"/>
  <c r="I73" i="43"/>
  <c r="I80" i="43" s="1"/>
  <c r="C154" i="41"/>
  <c r="M150" i="41"/>
  <c r="AD160" i="40"/>
  <c r="AD154" i="40"/>
  <c r="AE38" i="40"/>
  <c r="AD150" i="40"/>
  <c r="AD149" i="40"/>
  <c r="AV161" i="40"/>
  <c r="AT148" i="40"/>
  <c r="BK39" i="40"/>
  <c r="BJ151" i="40"/>
  <c r="N154" i="40"/>
  <c r="O40" i="40"/>
  <c r="N152" i="40"/>
  <c r="C168" i="31"/>
  <c r="BG199" i="40"/>
  <c r="M199" i="40"/>
  <c r="C151" i="41"/>
  <c r="I151" i="41"/>
  <c r="H113" i="41"/>
  <c r="H201" i="41" s="1"/>
  <c r="G152" i="41"/>
  <c r="G186" i="41" s="1"/>
  <c r="K173" i="39"/>
  <c r="C177" i="39"/>
  <c r="F174" i="39"/>
  <c r="E181" i="39"/>
  <c r="M174" i="39"/>
  <c r="H177" i="39"/>
  <c r="C55" i="32"/>
  <c r="H180" i="39"/>
  <c r="D175" i="39"/>
  <c r="AK35" i="32"/>
  <c r="AB36" i="32"/>
  <c r="AA46" i="32"/>
  <c r="W46" i="2"/>
  <c r="X46" i="2"/>
  <c r="Y46" i="2"/>
  <c r="AA35" i="2"/>
  <c r="Z46" i="2"/>
  <c r="T21" i="48"/>
  <c r="U2" i="48"/>
  <c r="F73" i="43"/>
  <c r="F80" i="43" s="1"/>
  <c r="H73" i="43"/>
  <c r="H80" i="43" s="1"/>
  <c r="C149" i="41"/>
  <c r="C157" i="41"/>
  <c r="J151" i="41"/>
  <c r="I154" i="41"/>
  <c r="G155" i="41"/>
  <c r="L159" i="41"/>
  <c r="E148" i="41"/>
  <c r="G160" i="41"/>
  <c r="C160" i="41"/>
  <c r="C194" i="41" s="1"/>
  <c r="H155" i="41"/>
  <c r="M148" i="41"/>
  <c r="M158" i="41"/>
  <c r="H152" i="41"/>
  <c r="H160" i="41"/>
  <c r="K154" i="41"/>
  <c r="M156" i="41"/>
  <c r="G157" i="41"/>
  <c r="G191" i="41" s="1"/>
  <c r="K148" i="41"/>
  <c r="K182" i="41" s="1"/>
  <c r="C153" i="41"/>
  <c r="C148" i="41"/>
  <c r="L151" i="41"/>
  <c r="H149" i="41"/>
  <c r="H183" i="41" s="1"/>
  <c r="J159" i="41"/>
  <c r="H154" i="41"/>
  <c r="C65" i="41"/>
  <c r="C143" i="34"/>
  <c r="D59" i="34"/>
  <c r="C159" i="41"/>
  <c r="D158" i="41"/>
  <c r="C152" i="41"/>
  <c r="C186" i="41" s="1"/>
  <c r="E158" i="41"/>
  <c r="G153" i="41"/>
  <c r="H159" i="41"/>
  <c r="E153" i="41"/>
  <c r="L150" i="41"/>
  <c r="L184" i="41" s="1"/>
  <c r="K159" i="41"/>
  <c r="H151" i="41"/>
  <c r="G158" i="41"/>
  <c r="D159" i="41"/>
  <c r="J154" i="41"/>
  <c r="J188" i="41" s="1"/>
  <c r="K153" i="41"/>
  <c r="J156" i="41"/>
  <c r="K151" i="41"/>
  <c r="E160" i="41"/>
  <c r="L155" i="41"/>
  <c r="L160" i="41"/>
  <c r="M157" i="41"/>
  <c r="F154" i="41"/>
  <c r="G151" i="41"/>
  <c r="G185" i="41" s="1"/>
  <c r="F156" i="41"/>
  <c r="E155" i="41"/>
  <c r="E189" i="41" s="1"/>
  <c r="H157" i="41"/>
  <c r="J148" i="41"/>
  <c r="F150" i="41"/>
  <c r="G150" i="41"/>
  <c r="G154" i="41"/>
  <c r="F153" i="41"/>
  <c r="L156" i="41"/>
  <c r="L190" i="41" s="1"/>
  <c r="G149" i="41"/>
  <c r="E150" i="41"/>
  <c r="K160" i="41"/>
  <c r="D157" i="41"/>
  <c r="H153" i="41"/>
  <c r="L149" i="41"/>
  <c r="E159" i="41"/>
  <c r="I155" i="41"/>
  <c r="M151" i="41"/>
  <c r="J157" i="41"/>
  <c r="K158" i="41"/>
  <c r="D155" i="41"/>
  <c r="K150" i="41"/>
  <c r="D160" i="41"/>
  <c r="D194" i="41" s="1"/>
  <c r="E157" i="41"/>
  <c r="I153" i="41"/>
  <c r="F148" i="41"/>
  <c r="F160" i="41"/>
  <c r="F194" i="41" s="1"/>
  <c r="L153" i="41"/>
  <c r="K156" i="41"/>
  <c r="I157" i="41"/>
  <c r="I191" i="41" s="1"/>
  <c r="M155" i="41"/>
  <c r="M189" i="41" s="1"/>
  <c r="C156" i="41"/>
  <c r="M149" i="41"/>
  <c r="F159" i="41"/>
  <c r="J155" i="41"/>
  <c r="K152" i="41"/>
  <c r="D149" i="41"/>
  <c r="H158" i="41"/>
  <c r="L154" i="41"/>
  <c r="E151" i="41"/>
  <c r="F155" i="41"/>
  <c r="F189" i="41" s="1"/>
  <c r="I152" i="41"/>
  <c r="I149" i="41"/>
  <c r="F157" i="41"/>
  <c r="J153" i="41"/>
  <c r="F149" i="41"/>
  <c r="G159" i="41"/>
  <c r="H156" i="41"/>
  <c r="L152" i="41"/>
  <c r="D150" i="41"/>
  <c r="D184" i="41" s="1"/>
  <c r="E149" i="41"/>
  <c r="I158" i="41"/>
  <c r="M154" i="41"/>
  <c r="F151" i="41"/>
  <c r="J160" i="41"/>
  <c r="J194" i="41" s="1"/>
  <c r="K157" i="41"/>
  <c r="D154" i="41"/>
  <c r="H150" i="41"/>
  <c r="G148" i="41"/>
  <c r="L148" i="41"/>
  <c r="L182" i="41" s="1"/>
  <c r="L158" i="41"/>
  <c r="J149" i="41"/>
  <c r="C150" i="41"/>
  <c r="M160" i="41"/>
  <c r="I156" i="41"/>
  <c r="M152" i="41"/>
  <c r="I148" i="41"/>
  <c r="J158" i="41"/>
  <c r="K155" i="41"/>
  <c r="D152" i="41"/>
  <c r="D156" i="41"/>
  <c r="E152" i="41"/>
  <c r="J152" i="41"/>
  <c r="H148" i="41"/>
  <c r="L157" i="41"/>
  <c r="E154" i="41"/>
  <c r="I150" i="41"/>
  <c r="M159" i="41"/>
  <c r="K149" i="41"/>
  <c r="K183" i="41" s="1"/>
  <c r="I160" i="41"/>
  <c r="C158" i="41"/>
  <c r="D148" i="41"/>
  <c r="C171" i="36"/>
  <c r="C149" i="36"/>
  <c r="D65" i="36"/>
  <c r="C144" i="31"/>
  <c r="D69" i="31"/>
  <c r="C146" i="31"/>
  <c r="C163" i="31"/>
  <c r="C153" i="31"/>
  <c r="C165" i="31"/>
  <c r="AP177" i="40"/>
  <c r="AN177" i="40"/>
  <c r="G55" i="43"/>
  <c r="G79" i="43" s="1"/>
  <c r="C14" i="35"/>
  <c r="C32" i="35" s="1"/>
  <c r="D11" i="30"/>
  <c r="D65" i="30" s="1"/>
  <c r="AN199" i="40"/>
  <c r="I11" i="30"/>
  <c r="K55" i="43"/>
  <c r="K79" i="43" s="1"/>
  <c r="AN161" i="40"/>
  <c r="AN194" i="40" s="1"/>
  <c r="AS184" i="40"/>
  <c r="I16" i="30"/>
  <c r="C170" i="30"/>
  <c r="AS186" i="40"/>
  <c r="AJ199" i="40"/>
  <c r="AO199" i="40"/>
  <c r="E55" i="43"/>
  <c r="E79" i="43" s="1"/>
  <c r="AO188" i="40"/>
  <c r="AK161" i="40"/>
  <c r="AP181" i="40"/>
  <c r="AM182" i="40"/>
  <c r="AO191" i="40"/>
  <c r="AR182" i="40"/>
  <c r="AP193" i="40"/>
  <c r="D181" i="39"/>
  <c r="D179" i="39"/>
  <c r="K179" i="39"/>
  <c r="J175" i="39"/>
  <c r="H176" i="39"/>
  <c r="C180" i="39"/>
  <c r="BC185" i="40"/>
  <c r="AJ161" i="40"/>
  <c r="AL181" i="40"/>
  <c r="C173" i="30"/>
  <c r="C154" i="30"/>
  <c r="AC183" i="40"/>
  <c r="D190" i="40"/>
  <c r="AB161" i="40"/>
  <c r="U189" i="40"/>
  <c r="Y185" i="40"/>
  <c r="D185" i="40"/>
  <c r="L193" i="40"/>
  <c r="D19" i="43"/>
  <c r="D77" i="43" s="1"/>
  <c r="V199" i="40"/>
  <c r="E177" i="40"/>
  <c r="Y187" i="40"/>
  <c r="D66" i="29"/>
  <c r="C170" i="34"/>
  <c r="C151" i="34"/>
  <c r="C67" i="34"/>
  <c r="D67" i="34"/>
  <c r="O55" i="35"/>
  <c r="K55" i="35"/>
  <c r="I55" i="35"/>
  <c r="J55" i="35"/>
  <c r="N11" i="32"/>
  <c r="M173" i="39"/>
  <c r="I181" i="39"/>
  <c r="C183" i="39"/>
  <c r="C174" i="39"/>
  <c r="K180" i="39"/>
  <c r="K183" i="39"/>
  <c r="D169" i="39"/>
  <c r="D184" i="39" s="1"/>
  <c r="D50" i="32"/>
  <c r="J182" i="39"/>
  <c r="D173" i="39"/>
  <c r="G176" i="39"/>
  <c r="D180" i="39"/>
  <c r="H175" i="39"/>
  <c r="I183" i="39"/>
  <c r="E179" i="39"/>
  <c r="C176" i="39"/>
  <c r="J81" i="41"/>
  <c r="J55" i="43"/>
  <c r="J79" i="43" s="1"/>
  <c r="BF177" i="40"/>
  <c r="F55" i="43"/>
  <c r="F79" i="43" s="1"/>
  <c r="G73" i="43"/>
  <c r="G80" i="43" s="1"/>
  <c r="H55" i="43"/>
  <c r="H79" i="43" s="1"/>
  <c r="E37" i="43"/>
  <c r="E78" i="43" s="1"/>
  <c r="F19" i="43"/>
  <c r="F77" i="43" s="1"/>
  <c r="V186" i="40"/>
  <c r="BA199" i="40"/>
  <c r="AM199" i="40"/>
  <c r="C57" i="32"/>
  <c r="U181" i="40"/>
  <c r="BD199" i="40"/>
  <c r="D57" i="32"/>
  <c r="N24" i="41"/>
  <c r="O24" i="41" s="1"/>
  <c r="Y188" i="40"/>
  <c r="U184" i="40"/>
  <c r="O122" i="40"/>
  <c r="H13" i="31"/>
  <c r="M11" i="30"/>
  <c r="M19" i="30" s="1"/>
  <c r="AS161" i="40"/>
  <c r="G13" i="35"/>
  <c r="AM189" i="40"/>
  <c r="Z193" i="40"/>
  <c r="J17" i="34"/>
  <c r="K14" i="34"/>
  <c r="AA177" i="40"/>
  <c r="G10" i="34"/>
  <c r="W186" i="40"/>
  <c r="C10" i="36"/>
  <c r="C19" i="36" s="1"/>
  <c r="C80" i="28" s="1"/>
  <c r="AY177" i="40"/>
  <c r="AY194" i="40" s="1"/>
  <c r="O130" i="39"/>
  <c r="N141" i="39"/>
  <c r="O141" i="39" s="1"/>
  <c r="H10" i="31"/>
  <c r="BD186" i="40"/>
  <c r="E16" i="35"/>
  <c r="AK192" i="40"/>
  <c r="L14" i="31"/>
  <c r="BH190" i="40"/>
  <c r="C152" i="30"/>
  <c r="C171" i="30"/>
  <c r="C11" i="34"/>
  <c r="S187" i="40"/>
  <c r="J7" i="33"/>
  <c r="J183" i="40"/>
  <c r="C12" i="10"/>
  <c r="C19" i="10" s="1"/>
  <c r="C69" i="28" s="1"/>
  <c r="C161" i="40"/>
  <c r="C188" i="40"/>
  <c r="E12" i="35"/>
  <c r="AK188" i="40"/>
  <c r="AK177" i="40"/>
  <c r="C6" i="30"/>
  <c r="C24" i="30" s="1"/>
  <c r="AI182" i="40"/>
  <c r="E11" i="36"/>
  <c r="E19" i="36" s="1"/>
  <c r="E80" i="28" s="1"/>
  <c r="BA177" i="40"/>
  <c r="BA187" i="40"/>
  <c r="I7" i="36"/>
  <c r="BE183" i="40"/>
  <c r="BE177" i="40"/>
  <c r="J11" i="33"/>
  <c r="J187" i="40"/>
  <c r="W191" i="40"/>
  <c r="G15" i="34"/>
  <c r="F15" i="33"/>
  <c r="F191" i="40"/>
  <c r="F177" i="40"/>
  <c r="F194" i="40" s="1"/>
  <c r="D8" i="34"/>
  <c r="T184" i="40"/>
  <c r="C24" i="35"/>
  <c r="C60" i="35"/>
  <c r="K16" i="33"/>
  <c r="K192" i="40"/>
  <c r="I5" i="2"/>
  <c r="I173" i="39"/>
  <c r="C152" i="31"/>
  <c r="AR161" i="40"/>
  <c r="Z199" i="40"/>
  <c r="G11" i="34"/>
  <c r="W187" i="40"/>
  <c r="F10" i="34"/>
  <c r="C165" i="29"/>
  <c r="C146" i="29"/>
  <c r="D15" i="35"/>
  <c r="AJ191" i="40"/>
  <c r="C14" i="32"/>
  <c r="C182" i="39"/>
  <c r="F10" i="32"/>
  <c r="F169" i="39"/>
  <c r="H10" i="32"/>
  <c r="H178" i="39"/>
  <c r="K8" i="32"/>
  <c r="K176" i="39"/>
  <c r="L14" i="32"/>
  <c r="L182" i="39"/>
  <c r="K8" i="33"/>
  <c r="K177" i="40"/>
  <c r="K184" i="40"/>
  <c r="O90" i="40"/>
  <c r="O48" i="40"/>
  <c r="K14" i="2"/>
  <c r="K182" i="39"/>
  <c r="M11" i="2"/>
  <c r="M179" i="39"/>
  <c r="M8" i="2"/>
  <c r="M176" i="39"/>
  <c r="W177" i="40"/>
  <c r="J12" i="36"/>
  <c r="J19" i="36" s="1"/>
  <c r="J80" i="28" s="1"/>
  <c r="BH186" i="40"/>
  <c r="L10" i="36"/>
  <c r="J191" i="40"/>
  <c r="J15" i="10"/>
  <c r="H169" i="39"/>
  <c r="D68" i="31"/>
  <c r="O168" i="39"/>
  <c r="N36" i="41"/>
  <c r="N28" i="41"/>
  <c r="I55" i="43"/>
  <c r="I79" i="43" s="1"/>
  <c r="E182" i="39"/>
  <c r="N72" i="41"/>
  <c r="O72" i="41" s="1"/>
  <c r="AS199" i="40"/>
  <c r="BF199" i="40"/>
  <c r="AL185" i="40"/>
  <c r="D65" i="31"/>
  <c r="C57" i="2"/>
  <c r="D62" i="29"/>
  <c r="O64" i="40"/>
  <c r="BF161" i="40"/>
  <c r="U193" i="40"/>
  <c r="M19" i="43"/>
  <c r="M77" i="43" s="1"/>
  <c r="I199" i="40"/>
  <c r="D9" i="31"/>
  <c r="D193" i="40"/>
  <c r="AK184" i="40"/>
  <c r="V187" i="40"/>
  <c r="BI161" i="40"/>
  <c r="Y199" i="40"/>
  <c r="N54" i="28"/>
  <c r="N39" i="41"/>
  <c r="D49" i="41"/>
  <c r="K73" i="43"/>
  <c r="K80" i="43" s="1"/>
  <c r="M55" i="43"/>
  <c r="M79" i="43" s="1"/>
  <c r="C53" i="2"/>
  <c r="BG193" i="40"/>
  <c r="M73" i="43"/>
  <c r="M80" i="43" s="1"/>
  <c r="BF188" i="40"/>
  <c r="BC199" i="40"/>
  <c r="BI199" i="40"/>
  <c r="AY193" i="40"/>
  <c r="C17" i="31"/>
  <c r="F16" i="36"/>
  <c r="D55" i="43"/>
  <c r="D79" i="43" s="1"/>
  <c r="AJ177" i="40"/>
  <c r="L14" i="36"/>
  <c r="G161" i="40"/>
  <c r="G194" i="40" s="1"/>
  <c r="BG161" i="40"/>
  <c r="BG177" i="40"/>
  <c r="W193" i="40"/>
  <c r="K6" i="35"/>
  <c r="C129" i="41"/>
  <c r="T187" i="40"/>
  <c r="AC161" i="40"/>
  <c r="O22" i="40"/>
  <c r="L73" i="43"/>
  <c r="L80" i="43" s="1"/>
  <c r="D61" i="36"/>
  <c r="AB177" i="40"/>
  <c r="C81" i="41"/>
  <c r="J177" i="39"/>
  <c r="M161" i="40"/>
  <c r="M194" i="40" s="1"/>
  <c r="F14" i="35"/>
  <c r="K145" i="41"/>
  <c r="AO182" i="40"/>
  <c r="I37" i="43"/>
  <c r="I78" i="43" s="1"/>
  <c r="E73" i="43"/>
  <c r="E80" i="43" s="1"/>
  <c r="AQ185" i="40"/>
  <c r="AA182" i="40"/>
  <c r="G113" i="41"/>
  <c r="G201" i="41" s="1"/>
  <c r="D68" i="30"/>
  <c r="D68" i="36"/>
  <c r="U199" i="40"/>
  <c r="L55" i="43"/>
  <c r="L79" i="43" s="1"/>
  <c r="D182" i="39"/>
  <c r="Q41" i="35"/>
  <c r="P55" i="35"/>
  <c r="O28" i="40"/>
  <c r="O94" i="40"/>
  <c r="AQ161" i="40"/>
  <c r="AP161" i="40"/>
  <c r="AL177" i="40"/>
  <c r="V177" i="40"/>
  <c r="V194" i="40" s="1"/>
  <c r="AK186" i="40"/>
  <c r="G17" i="34"/>
  <c r="I180" i="39"/>
  <c r="D71" i="10"/>
  <c r="L161" i="40"/>
  <c r="U183" i="40"/>
  <c r="AQ193" i="40"/>
  <c r="G183" i="39"/>
  <c r="I81" i="41"/>
  <c r="AC184" i="40"/>
  <c r="F15" i="35"/>
  <c r="C145" i="41"/>
  <c r="AE28" i="40"/>
  <c r="L129" i="41"/>
  <c r="L97" i="41"/>
  <c r="J182" i="40"/>
  <c r="N17" i="33"/>
  <c r="AQ192" i="40"/>
  <c r="K199" i="40"/>
  <c r="C113" i="41"/>
  <c r="C201" i="41" s="1"/>
  <c r="D71" i="33"/>
  <c r="AK199" i="40"/>
  <c r="AM177" i="40"/>
  <c r="F113" i="41"/>
  <c r="F201" i="41" s="1"/>
  <c r="E65" i="41"/>
  <c r="D73" i="43"/>
  <c r="D80" i="43" s="1"/>
  <c r="D85" i="43" s="1"/>
  <c r="AL191" i="40"/>
  <c r="C97" i="41"/>
  <c r="M177" i="39"/>
  <c r="D53" i="2"/>
  <c r="F178" i="39"/>
  <c r="E174" i="39"/>
  <c r="K174" i="39"/>
  <c r="N50" i="28"/>
  <c r="AC5" i="47"/>
  <c r="M52" i="28"/>
  <c r="M54" i="28" s="1"/>
  <c r="M50" i="28"/>
  <c r="C29" i="33"/>
  <c r="D65" i="33" s="1"/>
  <c r="C65" i="33"/>
  <c r="C28" i="31"/>
  <c r="C64" i="31"/>
  <c r="C29" i="10"/>
  <c r="D65" i="10" s="1"/>
  <c r="C65" i="10"/>
  <c r="C28" i="30"/>
  <c r="C64" i="30"/>
  <c r="C33" i="29"/>
  <c r="D69" i="29" s="1"/>
  <c r="C69" i="29"/>
  <c r="K19" i="36"/>
  <c r="K80" i="28" s="1"/>
  <c r="D16" i="2"/>
  <c r="D68" i="28" s="1"/>
  <c r="D57" i="2"/>
  <c r="AR177" i="40"/>
  <c r="D66" i="35"/>
  <c r="L192" i="40"/>
  <c r="C154" i="36"/>
  <c r="D61" i="30"/>
  <c r="AR190" i="40"/>
  <c r="I175" i="39"/>
  <c r="BG189" i="40"/>
  <c r="C32" i="29"/>
  <c r="C171" i="29" s="1"/>
  <c r="C68" i="29"/>
  <c r="C27" i="33"/>
  <c r="D63" i="33" s="1"/>
  <c r="C63" i="33"/>
  <c r="C33" i="34"/>
  <c r="D69" i="34" s="1"/>
  <c r="C69" i="34"/>
  <c r="D70" i="36"/>
  <c r="M19" i="10"/>
  <c r="L177" i="40"/>
  <c r="Z177" i="40"/>
  <c r="D81" i="41"/>
  <c r="AA190" i="40"/>
  <c r="L182" i="40"/>
  <c r="AQ177" i="40"/>
  <c r="C33" i="10"/>
  <c r="D69" i="10" s="1"/>
  <c r="C69" i="10"/>
  <c r="C21" i="2"/>
  <c r="D51" i="2" s="1"/>
  <c r="C51" i="2"/>
  <c r="C24" i="2"/>
  <c r="D54" i="2" s="1"/>
  <c r="C54" i="2"/>
  <c r="AA161" i="40"/>
  <c r="AJ182" i="40"/>
  <c r="Y181" i="40"/>
  <c r="AN187" i="40"/>
  <c r="T188" i="40"/>
  <c r="AI186" i="40"/>
  <c r="K13" i="31"/>
  <c r="K19" i="31" s="1"/>
  <c r="K72" i="28" s="1"/>
  <c r="C35" i="35"/>
  <c r="C71" i="35"/>
  <c r="BA191" i="40"/>
  <c r="C25" i="34"/>
  <c r="D61" i="34" s="1"/>
  <c r="C61" i="34"/>
  <c r="D71" i="36"/>
  <c r="Z161" i="40"/>
  <c r="D58" i="32"/>
  <c r="C24" i="32"/>
  <c r="D54" i="32" s="1"/>
  <c r="C54" i="32"/>
  <c r="C25" i="33"/>
  <c r="D61" i="33" s="1"/>
  <c r="C61" i="33"/>
  <c r="D6" i="35"/>
  <c r="C27" i="29"/>
  <c r="D63" i="29" s="1"/>
  <c r="C63" i="29"/>
  <c r="J161" i="40"/>
  <c r="C26" i="33"/>
  <c r="D62" i="33" s="1"/>
  <c r="C62" i="33"/>
  <c r="C28" i="35"/>
  <c r="C148" i="35" s="1"/>
  <c r="C64" i="35"/>
  <c r="BA183" i="40"/>
  <c r="E7" i="31"/>
  <c r="F19" i="36"/>
  <c r="F80" i="28" s="1"/>
  <c r="O159" i="39"/>
  <c r="C164" i="30"/>
  <c r="J173" i="39"/>
  <c r="F16" i="32"/>
  <c r="F76" i="28" s="1"/>
  <c r="N38" i="41"/>
  <c r="AB187" i="40"/>
  <c r="I161" i="40"/>
  <c r="X183" i="40"/>
  <c r="Y177" i="40"/>
  <c r="C31" i="33"/>
  <c r="D67" i="33" s="1"/>
  <c r="C67" i="33"/>
  <c r="C26" i="34"/>
  <c r="C62" i="34"/>
  <c r="C162" i="35"/>
  <c r="C27" i="10"/>
  <c r="D63" i="10" s="1"/>
  <c r="C63" i="10"/>
  <c r="C166" i="34"/>
  <c r="BB199" i="40"/>
  <c r="C146" i="35"/>
  <c r="C165" i="35"/>
  <c r="S191" i="40"/>
  <c r="D64" i="29"/>
  <c r="BI191" i="40"/>
  <c r="M15" i="31"/>
  <c r="G17" i="31"/>
  <c r="BC193" i="40"/>
  <c r="N37" i="41"/>
  <c r="L19" i="30"/>
  <c r="U192" i="40"/>
  <c r="O20" i="40"/>
  <c r="U190" i="40"/>
  <c r="N5" i="32"/>
  <c r="N71" i="39"/>
  <c r="O71" i="39" s="1"/>
  <c r="C26" i="2"/>
  <c r="D56" i="2" s="1"/>
  <c r="C56" i="2"/>
  <c r="AL161" i="40"/>
  <c r="L11" i="29"/>
  <c r="L19" i="29" s="1"/>
  <c r="L70" i="28" s="1"/>
  <c r="Z185" i="40"/>
  <c r="C34" i="10"/>
  <c r="D70" i="10" s="1"/>
  <c r="C70" i="10"/>
  <c r="C29" i="29"/>
  <c r="C65" i="29"/>
  <c r="C27" i="31"/>
  <c r="C147" i="31" s="1"/>
  <c r="C63" i="31"/>
  <c r="AS177" i="40"/>
  <c r="C31" i="29"/>
  <c r="C67" i="29"/>
  <c r="C26" i="36"/>
  <c r="C62" i="36"/>
  <c r="C143" i="35"/>
  <c r="AJ183" i="40"/>
  <c r="C32" i="33"/>
  <c r="D68" i="33" s="1"/>
  <c r="C68" i="33"/>
  <c r="D177" i="40"/>
  <c r="D194" i="40" s="1"/>
  <c r="C23" i="30"/>
  <c r="C59" i="30"/>
  <c r="AR191" i="40"/>
  <c r="C31" i="36"/>
  <c r="C67" i="36"/>
  <c r="C31" i="31"/>
  <c r="C67" i="31"/>
  <c r="C21" i="32"/>
  <c r="D51" i="32" s="1"/>
  <c r="C51" i="32"/>
  <c r="J16" i="31"/>
  <c r="BF192" i="40"/>
  <c r="C31" i="35"/>
  <c r="C67" i="35"/>
  <c r="I19" i="34"/>
  <c r="I78" i="28" s="1"/>
  <c r="C33" i="30"/>
  <c r="D69" i="30" s="1"/>
  <c r="C69" i="30"/>
  <c r="AL192" i="40"/>
  <c r="K19" i="35"/>
  <c r="K79" i="28" s="1"/>
  <c r="I191" i="40"/>
  <c r="AN186" i="40"/>
  <c r="C30" i="30"/>
  <c r="D66" i="30" s="1"/>
  <c r="C66" i="30"/>
  <c r="O4" i="40"/>
  <c r="AY186" i="40"/>
  <c r="C25" i="35"/>
  <c r="C145" i="35" s="1"/>
  <c r="C61" i="35"/>
  <c r="C32" i="34"/>
  <c r="D68" i="34" s="1"/>
  <c r="C68" i="34"/>
  <c r="AP189" i="40"/>
  <c r="C33" i="35"/>
  <c r="C69" i="35"/>
  <c r="F187" i="40"/>
  <c r="AA78" i="36"/>
  <c r="C49" i="41"/>
  <c r="L54" i="28"/>
  <c r="O132" i="40"/>
  <c r="AL199" i="40"/>
  <c r="BH185" i="40"/>
  <c r="AS187" i="40"/>
  <c r="AB193" i="40"/>
  <c r="C19" i="33"/>
  <c r="C77" i="28" s="1"/>
  <c r="O92" i="40"/>
  <c r="BH161" i="40"/>
  <c r="AR199" i="40"/>
  <c r="AZ161" i="40"/>
  <c r="AZ194" i="40" s="1"/>
  <c r="J41" i="33"/>
  <c r="I55" i="33"/>
  <c r="N27" i="41"/>
  <c r="N8" i="41"/>
  <c r="N41" i="30"/>
  <c r="M55" i="30"/>
  <c r="N74" i="41"/>
  <c r="T177" i="40"/>
  <c r="T194" i="40" s="1"/>
  <c r="BD181" i="40"/>
  <c r="K38" i="28"/>
  <c r="N6" i="41"/>
  <c r="J11" i="32"/>
  <c r="J179" i="39"/>
  <c r="BE186" i="40"/>
  <c r="I10" i="31"/>
  <c r="C9" i="35"/>
  <c r="AI177" i="40"/>
  <c r="G14" i="2"/>
  <c r="G182" i="39"/>
  <c r="D192" i="40"/>
  <c r="C23" i="36"/>
  <c r="C17" i="41"/>
  <c r="E181" i="40"/>
  <c r="E5" i="33"/>
  <c r="E19" i="33" s="1"/>
  <c r="E77" i="28" s="1"/>
  <c r="AB185" i="40"/>
  <c r="L9" i="34"/>
  <c r="L19" i="34" s="1"/>
  <c r="L78" i="28" s="1"/>
  <c r="BD177" i="40"/>
  <c r="AE122" i="40"/>
  <c r="O6" i="40"/>
  <c r="O136" i="40"/>
  <c r="H5" i="36"/>
  <c r="AR188" i="40"/>
  <c r="L12" i="35"/>
  <c r="C12" i="34"/>
  <c r="S188" i="40"/>
  <c r="AC182" i="40"/>
  <c r="M6" i="34"/>
  <c r="M19" i="34" s="1"/>
  <c r="M78" i="28" s="1"/>
  <c r="J12" i="33"/>
  <c r="J188" i="40"/>
  <c r="D182" i="40"/>
  <c r="S190" i="40"/>
  <c r="BE161" i="40"/>
  <c r="BE194" i="40" s="1"/>
  <c r="O78" i="40"/>
  <c r="BC177" i="40"/>
  <c r="C185" i="40"/>
  <c r="N119" i="41"/>
  <c r="N112" i="41"/>
  <c r="N109" i="41"/>
  <c r="O109" i="41" s="1"/>
  <c r="N108" i="41"/>
  <c r="O108" i="41" s="1"/>
  <c r="N93" i="41"/>
  <c r="N78" i="41"/>
  <c r="N75" i="41"/>
  <c r="N70" i="41"/>
  <c r="N68" i="41"/>
  <c r="N58" i="41"/>
  <c r="X177" i="40"/>
  <c r="O16" i="40"/>
  <c r="D9" i="34"/>
  <c r="D63" i="34" s="1"/>
  <c r="BF191" i="40"/>
  <c r="O106" i="40"/>
  <c r="N11" i="43"/>
  <c r="I182" i="40"/>
  <c r="AC177" i="40"/>
  <c r="N128" i="41"/>
  <c r="N69" i="41"/>
  <c r="T185" i="40"/>
  <c r="AP188" i="40"/>
  <c r="AU94" i="40"/>
  <c r="L7" i="36"/>
  <c r="BH177" i="40"/>
  <c r="I7" i="33"/>
  <c r="N48" i="41"/>
  <c r="N44" i="41"/>
  <c r="O44" i="41" s="1"/>
  <c r="N40" i="41"/>
  <c r="O40" i="41" s="1"/>
  <c r="N25" i="41"/>
  <c r="N10" i="41"/>
  <c r="O10" i="41" s="1"/>
  <c r="C187" i="40"/>
  <c r="X191" i="40"/>
  <c r="C177" i="40"/>
  <c r="F19" i="10"/>
  <c r="F19" i="30"/>
  <c r="AN192" i="40"/>
  <c r="BB177" i="40"/>
  <c r="BB194" i="40" s="1"/>
  <c r="O142" i="40"/>
  <c r="AP186" i="40"/>
  <c r="J10" i="35"/>
  <c r="J129" i="41"/>
  <c r="N11" i="33"/>
  <c r="O170" i="40"/>
  <c r="BK141" i="40"/>
  <c r="O134" i="40"/>
  <c r="O68" i="40"/>
  <c r="E8" i="34"/>
  <c r="E19" i="34" s="1"/>
  <c r="E78" i="28" s="1"/>
  <c r="N17" i="43"/>
  <c r="O112" i="40"/>
  <c r="O76" i="40"/>
  <c r="AY188" i="40"/>
  <c r="C12" i="31"/>
  <c r="BI182" i="40"/>
  <c r="M6" i="31"/>
  <c r="D16" i="33"/>
  <c r="N43" i="41"/>
  <c r="O140" i="40"/>
  <c r="O110" i="40"/>
  <c r="N15" i="43"/>
  <c r="O74" i="40"/>
  <c r="O36" i="40"/>
  <c r="L17" i="31"/>
  <c r="BH193" i="40"/>
  <c r="M16" i="29"/>
  <c r="M19" i="29" s="1"/>
  <c r="M70" i="28" s="1"/>
  <c r="AC192" i="40"/>
  <c r="F13" i="29"/>
  <c r="F19" i="29" s="1"/>
  <c r="F70" i="28" s="1"/>
  <c r="V189" i="40"/>
  <c r="K11" i="10"/>
  <c r="K161" i="40"/>
  <c r="L8" i="10"/>
  <c r="L19" i="10" s="1"/>
  <c r="L69" i="28" s="1"/>
  <c r="L184" i="40"/>
  <c r="N23" i="41"/>
  <c r="K33" i="41"/>
  <c r="N5" i="41"/>
  <c r="F17" i="41"/>
  <c r="J17" i="41"/>
  <c r="D65" i="41"/>
  <c r="O38" i="40"/>
  <c r="BB187" i="40"/>
  <c r="F11" i="31"/>
  <c r="F19" i="31" s="1"/>
  <c r="F72" i="28" s="1"/>
  <c r="C9" i="30"/>
  <c r="AI161" i="40"/>
  <c r="AI185" i="40"/>
  <c r="C6" i="29"/>
  <c r="C19" i="29" s="1"/>
  <c r="S182" i="40"/>
  <c r="F8" i="35"/>
  <c r="AL184" i="40"/>
  <c r="F5" i="34"/>
  <c r="V181" i="40"/>
  <c r="J14" i="33"/>
  <c r="J177" i="40"/>
  <c r="N26" i="41"/>
  <c r="N15" i="41"/>
  <c r="O108" i="40"/>
  <c r="N13" i="43"/>
  <c r="O72" i="40"/>
  <c r="AZ193" i="40"/>
  <c r="D17" i="31"/>
  <c r="C33" i="41"/>
  <c r="O10" i="40"/>
  <c r="O144" i="40"/>
  <c r="O104" i="40"/>
  <c r="N9" i="43"/>
  <c r="AU61" i="40"/>
  <c r="C17" i="30"/>
  <c r="AI193" i="40"/>
  <c r="J190" i="40"/>
  <c r="J14" i="10"/>
  <c r="M13" i="33"/>
  <c r="M189" i="40"/>
  <c r="J19" i="30"/>
  <c r="J71" i="28" s="1"/>
  <c r="N16" i="41"/>
  <c r="N176" i="41" s="1"/>
  <c r="BD161" i="40"/>
  <c r="O102" i="40"/>
  <c r="N7" i="43"/>
  <c r="O44" i="40"/>
  <c r="I7" i="30"/>
  <c r="AO183" i="40"/>
  <c r="G7" i="10"/>
  <c r="G19" i="10" s="1"/>
  <c r="G69" i="28" s="1"/>
  <c r="G183" i="40"/>
  <c r="O80" i="40"/>
  <c r="O56" i="40"/>
  <c r="N5" i="43"/>
  <c r="O100" i="40"/>
  <c r="BF183" i="40"/>
  <c r="J7" i="31"/>
  <c r="C6" i="34"/>
  <c r="S177" i="40"/>
  <c r="S194" i="40" s="1"/>
  <c r="DD54" i="28"/>
  <c r="J51" i="28"/>
  <c r="J52" i="28"/>
  <c r="N31" i="41"/>
  <c r="N14" i="41"/>
  <c r="D97" i="41"/>
  <c r="H13" i="10"/>
  <c r="H189" i="40"/>
  <c r="BK31" i="40"/>
  <c r="D19" i="10"/>
  <c r="D69" i="28" s="1"/>
  <c r="AN184" i="40"/>
  <c r="H8" i="30"/>
  <c r="X161" i="40"/>
  <c r="X186" i="40"/>
  <c r="H10" i="29"/>
  <c r="AE96" i="40"/>
  <c r="AE92" i="40"/>
  <c r="BK89" i="40"/>
  <c r="AE86" i="40"/>
  <c r="N86" i="41"/>
  <c r="BK80" i="40"/>
  <c r="AE70" i="40"/>
  <c r="N105" i="41"/>
  <c r="O105" i="41" s="1"/>
  <c r="AU42" i="40"/>
  <c r="N42" i="41"/>
  <c r="J97" i="41"/>
  <c r="M65" i="41"/>
  <c r="BK22" i="40"/>
  <c r="AU142" i="40"/>
  <c r="N142" i="41"/>
  <c r="AU124" i="40"/>
  <c r="N124" i="41"/>
  <c r="F65" i="41"/>
  <c r="G65" i="41"/>
  <c r="L65" i="41"/>
  <c r="O126" i="40"/>
  <c r="M33" i="41"/>
  <c r="N9" i="41"/>
  <c r="D33" i="41"/>
  <c r="G10" i="2"/>
  <c r="G178" i="39"/>
  <c r="G11" i="32"/>
  <c r="G179" i="39"/>
  <c r="N5" i="33"/>
  <c r="N4" i="41"/>
  <c r="O70" i="40"/>
  <c r="O120" i="39"/>
  <c r="N79" i="41"/>
  <c r="N64" i="41"/>
  <c r="O64" i="41" s="1"/>
  <c r="K49" i="41"/>
  <c r="D19" i="36"/>
  <c r="D80" i="28" s="1"/>
  <c r="N45" i="41"/>
  <c r="O45" i="41" s="1"/>
  <c r="N21" i="41"/>
  <c r="N12" i="41"/>
  <c r="K17" i="41"/>
  <c r="I129" i="41"/>
  <c r="I184" i="40"/>
  <c r="I177" i="40"/>
  <c r="I145" i="41"/>
  <c r="G181" i="39"/>
  <c r="O24" i="40"/>
  <c r="O8" i="40"/>
  <c r="O120" i="40"/>
  <c r="O118" i="40"/>
  <c r="L41" i="10"/>
  <c r="K55" i="10"/>
  <c r="E49" i="41"/>
  <c r="O96" i="40"/>
  <c r="AE117" i="40"/>
  <c r="N143" i="41"/>
  <c r="N140" i="41"/>
  <c r="N137" i="41"/>
  <c r="N136" i="41"/>
  <c r="N135" i="41"/>
  <c r="H145" i="41"/>
  <c r="G145" i="41"/>
  <c r="N127" i="41"/>
  <c r="O127" i="41" s="1"/>
  <c r="K129" i="41"/>
  <c r="E129" i="41"/>
  <c r="H129" i="41"/>
  <c r="N107" i="41"/>
  <c r="O107" i="41" s="1"/>
  <c r="N106" i="41"/>
  <c r="O106" i="41" s="1"/>
  <c r="N103" i="41"/>
  <c r="N102" i="41"/>
  <c r="N101" i="41"/>
  <c r="N100" i="41"/>
  <c r="O100" i="41" s="1"/>
  <c r="N95" i="41"/>
  <c r="N92" i="41"/>
  <c r="N90" i="41"/>
  <c r="N88" i="41"/>
  <c r="O88" i="41" s="1"/>
  <c r="N87" i="41"/>
  <c r="M97" i="41"/>
  <c r="F97" i="41"/>
  <c r="N77" i="41"/>
  <c r="BK150" i="40"/>
  <c r="N62" i="41"/>
  <c r="N61" i="41"/>
  <c r="O61" i="41" s="1"/>
  <c r="N59" i="41"/>
  <c r="N55" i="41"/>
  <c r="O55" i="41" s="1"/>
  <c r="N53" i="41"/>
  <c r="O138" i="40"/>
  <c r="O124" i="40"/>
  <c r="O116" i="40"/>
  <c r="O42" i="40"/>
  <c r="O32" i="40"/>
  <c r="F49" i="41"/>
  <c r="N7" i="41"/>
  <c r="N167" i="41" s="1"/>
  <c r="I54" i="28"/>
  <c r="BE187" i="40"/>
  <c r="I11" i="31"/>
  <c r="I8" i="30"/>
  <c r="AO161" i="40"/>
  <c r="AO194" i="40" s="1"/>
  <c r="I33" i="41"/>
  <c r="I19" i="10"/>
  <c r="I69" i="28" s="1"/>
  <c r="F145" i="41"/>
  <c r="I65" i="41"/>
  <c r="AU118" i="40"/>
  <c r="N118" i="41"/>
  <c r="O118" i="41" s="1"/>
  <c r="M129" i="41"/>
  <c r="N110" i="41"/>
  <c r="E113" i="41"/>
  <c r="E201" i="41" s="1"/>
  <c r="BK160" i="40"/>
  <c r="N96" i="41"/>
  <c r="N94" i="41"/>
  <c r="AE94" i="40"/>
  <c r="N89" i="41"/>
  <c r="AE89" i="40"/>
  <c r="K97" i="41"/>
  <c r="BK76" i="40"/>
  <c r="N76" i="41"/>
  <c r="N8" i="31"/>
  <c r="N71" i="41"/>
  <c r="H81" i="41"/>
  <c r="M81" i="41"/>
  <c r="G81" i="41"/>
  <c r="L81" i="41"/>
  <c r="F81" i="41"/>
  <c r="BK63" i="40"/>
  <c r="N63" i="41"/>
  <c r="N16" i="31"/>
  <c r="N9" i="31"/>
  <c r="N52" i="41"/>
  <c r="J65" i="41"/>
  <c r="AM161" i="40"/>
  <c r="G10" i="30"/>
  <c r="E17" i="41"/>
  <c r="M49" i="41"/>
  <c r="H49" i="41"/>
  <c r="L49" i="41"/>
  <c r="J49" i="41"/>
  <c r="N30" i="41"/>
  <c r="N29" i="41"/>
  <c r="F33" i="41"/>
  <c r="L33" i="41"/>
  <c r="N13" i="41"/>
  <c r="L17" i="41"/>
  <c r="C11" i="32"/>
  <c r="C179" i="39"/>
  <c r="G17" i="41"/>
  <c r="O54" i="40"/>
  <c r="N54" i="41"/>
  <c r="G49" i="41"/>
  <c r="D17" i="41"/>
  <c r="G19" i="36"/>
  <c r="G80" i="28" s="1"/>
  <c r="M17" i="41"/>
  <c r="O58" i="40"/>
  <c r="I19" i="35"/>
  <c r="I79" i="28" s="1"/>
  <c r="I17" i="41"/>
  <c r="O119" i="41"/>
  <c r="N15" i="33"/>
  <c r="E192" i="41"/>
  <c r="F180" i="39"/>
  <c r="J33" i="41"/>
  <c r="K65" i="41"/>
  <c r="O62" i="40"/>
  <c r="N14" i="32"/>
  <c r="N125" i="41"/>
  <c r="O125" i="41" s="1"/>
  <c r="O14" i="41"/>
  <c r="O125" i="40"/>
  <c r="N32" i="43"/>
  <c r="AE109" i="40"/>
  <c r="BK46" i="40"/>
  <c r="BK107" i="40"/>
  <c r="N66" i="43"/>
  <c r="AU45" i="40"/>
  <c r="M19" i="35"/>
  <c r="M79" i="28" s="1"/>
  <c r="O121" i="40"/>
  <c r="AE105" i="40"/>
  <c r="N28" i="43"/>
  <c r="BK73" i="40"/>
  <c r="BK43" i="40"/>
  <c r="AU119" i="40"/>
  <c r="N62" i="43"/>
  <c r="BK103" i="40"/>
  <c r="AE139" i="40"/>
  <c r="AU93" i="40"/>
  <c r="AU38" i="40"/>
  <c r="F19" i="33"/>
  <c r="F77" i="28" s="1"/>
  <c r="M19" i="36"/>
  <c r="M80" i="28" s="1"/>
  <c r="AE135" i="40"/>
  <c r="BK86" i="40"/>
  <c r="N12" i="32"/>
  <c r="O152" i="39"/>
  <c r="F14" i="2"/>
  <c r="W161" i="40"/>
  <c r="W194" i="40" s="1"/>
  <c r="H8" i="31"/>
  <c r="AE126" i="40"/>
  <c r="N51" i="43"/>
  <c r="AU110" i="40"/>
  <c r="AU85" i="40"/>
  <c r="I41" i="34"/>
  <c r="H55" i="34"/>
  <c r="H54" i="28"/>
  <c r="BD192" i="40"/>
  <c r="H161" i="40"/>
  <c r="H183" i="40"/>
  <c r="H65" i="41"/>
  <c r="H177" i="40"/>
  <c r="H17" i="41"/>
  <c r="H13" i="29"/>
  <c r="H181" i="40"/>
  <c r="BD190" i="40"/>
  <c r="H6" i="31"/>
  <c r="BD182" i="40"/>
  <c r="H16" i="30"/>
  <c r="H33" i="41"/>
  <c r="H8" i="29"/>
  <c r="X184" i="40"/>
  <c r="H97" i="41"/>
  <c r="M145" i="41"/>
  <c r="O150" i="40"/>
  <c r="BK133" i="40"/>
  <c r="AU126" i="40"/>
  <c r="N126" i="41"/>
  <c r="BK124" i="40"/>
  <c r="AU123" i="40"/>
  <c r="AU122" i="40"/>
  <c r="AE121" i="40"/>
  <c r="N121" i="41"/>
  <c r="BK119" i="40"/>
  <c r="AE118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U44" i="40"/>
  <c r="AU41" i="40"/>
  <c r="AU40" i="40"/>
  <c r="O39" i="40"/>
  <c r="AE27" i="40"/>
  <c r="AU25" i="40"/>
  <c r="BK23" i="40"/>
  <c r="AE21" i="40"/>
  <c r="AU16" i="40"/>
  <c r="AU13" i="40"/>
  <c r="AE7" i="40"/>
  <c r="AU5" i="40"/>
  <c r="BC161" i="40"/>
  <c r="O156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AU128" i="40"/>
  <c r="AE127" i="40"/>
  <c r="BK116" i="40"/>
  <c r="BJ129" i="40"/>
  <c r="N71" i="43"/>
  <c r="BK112" i="40"/>
  <c r="N52" i="43"/>
  <c r="AU111" i="40"/>
  <c r="N33" i="43"/>
  <c r="AE110" i="40"/>
  <c r="N67" i="43"/>
  <c r="BK108" i="40"/>
  <c r="N30" i="43"/>
  <c r="AE107" i="40"/>
  <c r="N29" i="43"/>
  <c r="AE106" i="40"/>
  <c r="N44" i="43"/>
  <c r="AU103" i="40"/>
  <c r="N43" i="43"/>
  <c r="AU102" i="40"/>
  <c r="N42" i="43"/>
  <c r="AU101" i="40"/>
  <c r="BL113" i="40"/>
  <c r="BK100" i="40"/>
  <c r="N59" i="43"/>
  <c r="BJ113" i="40"/>
  <c r="J113" i="41"/>
  <c r="J201" i="41" s="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E15" i="40"/>
  <c r="AU14" i="40"/>
  <c r="BK12" i="40"/>
  <c r="BK11" i="40"/>
  <c r="O11" i="40"/>
  <c r="N11" i="41"/>
  <c r="BK9" i="40"/>
  <c r="AE8" i="40"/>
  <c r="AE6" i="40"/>
  <c r="AD17" i="40"/>
  <c r="AE4" i="40"/>
  <c r="O148" i="40"/>
  <c r="BK125" i="40"/>
  <c r="AE123" i="40"/>
  <c r="N122" i="41"/>
  <c r="O122" i="41" s="1"/>
  <c r="BK120" i="40"/>
  <c r="AE119" i="40"/>
  <c r="BK117" i="40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O31" i="40"/>
  <c r="AE30" i="40"/>
  <c r="AE25" i="40"/>
  <c r="AU24" i="40"/>
  <c r="AU23" i="40"/>
  <c r="BK21" i="40"/>
  <c r="AT33" i="40"/>
  <c r="AU33" i="40" s="1"/>
  <c r="AU20" i="40"/>
  <c r="AE16" i="40"/>
  <c r="O166" i="39"/>
  <c r="O15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AE128" i="40"/>
  <c r="O127" i="40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M201" i="41" s="1"/>
  <c r="L113" i="41"/>
  <c r="L201" i="41" s="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O27" i="40"/>
  <c r="AE26" i="40"/>
  <c r="N33" i="40"/>
  <c r="O33" i="40" s="1"/>
  <c r="O21" i="40"/>
  <c r="AE148" i="40"/>
  <c r="N20" i="41"/>
  <c r="AD33" i="40"/>
  <c r="AE33" i="40" s="1"/>
  <c r="AE14" i="40"/>
  <c r="AE13" i="40"/>
  <c r="AU12" i="40"/>
  <c r="AU11" i="40"/>
  <c r="BK10" i="40"/>
  <c r="O9" i="40"/>
  <c r="AE5" i="40"/>
  <c r="BK4" i="40"/>
  <c r="BJ17" i="40"/>
  <c r="F11" i="2"/>
  <c r="O7" i="40"/>
  <c r="AU125" i="40"/>
  <c r="AE124" i="40"/>
  <c r="N123" i="41"/>
  <c r="O123" i="40"/>
  <c r="N129" i="40"/>
  <c r="BK121" i="40"/>
  <c r="AU120" i="40"/>
  <c r="BK118" i="40"/>
  <c r="AU117" i="40"/>
  <c r="AU116" i="40"/>
  <c r="AT129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U31" i="40"/>
  <c r="O29" i="40"/>
  <c r="BK27" i="40"/>
  <c r="AE23" i="40"/>
  <c r="AU22" i="40"/>
  <c r="O15" i="40"/>
  <c r="BK7" i="40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BK127" i="40"/>
  <c r="BK126" i="40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I201" i="41" s="1"/>
  <c r="D113" i="41"/>
  <c r="D201" i="41" s="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AE24" i="40"/>
  <c r="AU21" i="40"/>
  <c r="BK15" i="40"/>
  <c r="AE11" i="40"/>
  <c r="AU10" i="40"/>
  <c r="AU9" i="40"/>
  <c r="BK8" i="40"/>
  <c r="BK6" i="40"/>
  <c r="BK5" i="40"/>
  <c r="AE133" i="40"/>
  <c r="AE125" i="40"/>
  <c r="BK123" i="40"/>
  <c r="BK122" i="40"/>
  <c r="AU121" i="40"/>
  <c r="AE120" i="40"/>
  <c r="N120" i="41"/>
  <c r="N117" i="41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E32" i="40"/>
  <c r="AU27" i="40"/>
  <c r="BK26" i="40"/>
  <c r="BK25" i="40"/>
  <c r="BK16" i="40"/>
  <c r="BK13" i="40"/>
  <c r="O13" i="40"/>
  <c r="AE12" i="40"/>
  <c r="AU7" i="40"/>
  <c r="AU4" i="40"/>
  <c r="AT17" i="40"/>
  <c r="AT197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BK128" i="40"/>
  <c r="AU127" i="40"/>
  <c r="AD129" i="40"/>
  <c r="AE116" i="40"/>
  <c r="N116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E31" i="40"/>
  <c r="AU30" i="40"/>
  <c r="AU29" i="40"/>
  <c r="AU26" i="40"/>
  <c r="BK24" i="40"/>
  <c r="O23" i="40"/>
  <c r="AE22" i="40"/>
  <c r="N22" i="41"/>
  <c r="BJ33" i="40"/>
  <c r="BK33" i="40" s="1"/>
  <c r="BK148" i="40"/>
  <c r="BK20" i="40"/>
  <c r="AU15" i="40"/>
  <c r="BK14" i="40"/>
  <c r="AE10" i="40"/>
  <c r="AE9" i="40"/>
  <c r="AU8" i="40"/>
  <c r="AU6" i="40"/>
  <c r="N17" i="40"/>
  <c r="O5" i="40"/>
  <c r="AA78" i="35"/>
  <c r="D82" i="43"/>
  <c r="E82" i="43" s="1"/>
  <c r="O15" i="39"/>
  <c r="E145" i="41"/>
  <c r="G13" i="29"/>
  <c r="E177" i="39"/>
  <c r="G52" i="28"/>
  <c r="W5" i="47"/>
  <c r="G51" i="28"/>
  <c r="G97" i="41"/>
  <c r="G33" i="41"/>
  <c r="G13" i="31"/>
  <c r="BC189" i="40"/>
  <c r="G16" i="31"/>
  <c r="BC192" i="40"/>
  <c r="G5" i="31"/>
  <c r="BC181" i="40"/>
  <c r="G8" i="31"/>
  <c r="BC184" i="40"/>
  <c r="O127" i="39"/>
  <c r="O12" i="41"/>
  <c r="F173" i="39"/>
  <c r="F7" i="2"/>
  <c r="F175" i="39"/>
  <c r="O74" i="41"/>
  <c r="D19" i="30"/>
  <c r="AA78" i="31"/>
  <c r="K19" i="30"/>
  <c r="K71" i="28" s="1"/>
  <c r="AA78" i="29"/>
  <c r="AA78" i="33"/>
  <c r="C13" i="2"/>
  <c r="C181" i="39"/>
  <c r="O77" i="39"/>
  <c r="N85" i="39"/>
  <c r="O85" i="39" s="1"/>
  <c r="O186" i="39"/>
  <c r="K181" i="39"/>
  <c r="K13" i="2"/>
  <c r="N7" i="31"/>
  <c r="O128" i="41"/>
  <c r="L13" i="2"/>
  <c r="L181" i="39"/>
  <c r="O38" i="41"/>
  <c r="N11" i="2"/>
  <c r="O163" i="39"/>
  <c r="O110" i="41"/>
  <c r="O164" i="39"/>
  <c r="F19" i="34"/>
  <c r="F78" i="28" s="1"/>
  <c r="L183" i="39"/>
  <c r="H13" i="32"/>
  <c r="H181" i="39"/>
  <c r="N11" i="31"/>
  <c r="BK154" i="40"/>
  <c r="E19" i="30"/>
  <c r="E71" i="28" s="1"/>
  <c r="D16" i="32"/>
  <c r="D76" i="28" s="1"/>
  <c r="K13" i="32"/>
  <c r="K169" i="39"/>
  <c r="C166" i="36"/>
  <c r="C147" i="36"/>
  <c r="N113" i="39"/>
  <c r="O113" i="39" s="1"/>
  <c r="J6" i="32"/>
  <c r="J174" i="39"/>
  <c r="O70" i="41"/>
  <c r="L169" i="39"/>
  <c r="M183" i="39"/>
  <c r="M10" i="32"/>
  <c r="M178" i="39"/>
  <c r="M169" i="39"/>
  <c r="M12" i="2"/>
  <c r="M180" i="39"/>
  <c r="H11" i="2"/>
  <c r="H179" i="39"/>
  <c r="I178" i="39"/>
  <c r="E169" i="39"/>
  <c r="E13" i="2"/>
  <c r="E176" i="39"/>
  <c r="E10" i="32"/>
  <c r="E178" i="39"/>
  <c r="E173" i="39"/>
  <c r="E5" i="2"/>
  <c r="E180" i="39"/>
  <c r="E12" i="2"/>
  <c r="I11" i="2"/>
  <c r="I179" i="39"/>
  <c r="O148" i="39"/>
  <c r="G174" i="39"/>
  <c r="G6" i="2"/>
  <c r="G155" i="39"/>
  <c r="M7" i="2"/>
  <c r="M155" i="39"/>
  <c r="M175" i="39"/>
  <c r="C7" i="32"/>
  <c r="C52" i="32" s="1"/>
  <c r="C169" i="39"/>
  <c r="O160" i="39"/>
  <c r="J8" i="2"/>
  <c r="J176" i="39"/>
  <c r="N8" i="32"/>
  <c r="O161" i="39"/>
  <c r="L19" i="33"/>
  <c r="L77" i="28" s="1"/>
  <c r="E12" i="31"/>
  <c r="G12" i="2"/>
  <c r="G180" i="39"/>
  <c r="E7" i="2"/>
  <c r="E155" i="39"/>
  <c r="E175" i="39"/>
  <c r="O48" i="39"/>
  <c r="N57" i="39"/>
  <c r="O57" i="39" s="1"/>
  <c r="AM78" i="10"/>
  <c r="AA78" i="30"/>
  <c r="AA78" i="34"/>
  <c r="N99" i="39"/>
  <c r="O99" i="39" s="1"/>
  <c r="H19" i="34"/>
  <c r="H78" i="28" s="1"/>
  <c r="D19" i="29"/>
  <c r="D70" i="28" s="1"/>
  <c r="E15" i="2"/>
  <c r="O154" i="39"/>
  <c r="O183" i="39" s="1"/>
  <c r="F8" i="2"/>
  <c r="F176" i="39"/>
  <c r="O147" i="39"/>
  <c r="C78" i="43"/>
  <c r="C83" i="43" s="1"/>
  <c r="D83" i="43" s="1"/>
  <c r="E83" i="43" s="1"/>
  <c r="F83" i="43" s="1"/>
  <c r="G83" i="43" s="1"/>
  <c r="H83" i="43" s="1"/>
  <c r="I83" i="43" s="1"/>
  <c r="J83" i="43" s="1"/>
  <c r="F155" i="39"/>
  <c r="F184" i="39" s="1"/>
  <c r="BA188" i="40"/>
  <c r="L155" i="39"/>
  <c r="L7" i="2"/>
  <c r="L175" i="39"/>
  <c r="I6" i="32"/>
  <c r="I169" i="39"/>
  <c r="C5" i="2"/>
  <c r="C50" i="2" s="1"/>
  <c r="C155" i="39"/>
  <c r="C173" i="39"/>
  <c r="J13" i="2"/>
  <c r="J181" i="39"/>
  <c r="G19" i="33"/>
  <c r="G77" i="28" s="1"/>
  <c r="N8" i="2"/>
  <c r="N176" i="39"/>
  <c r="H14" i="2"/>
  <c r="H182" i="39"/>
  <c r="O153" i="39"/>
  <c r="K5" i="2"/>
  <c r="K155" i="39"/>
  <c r="C10" i="2"/>
  <c r="C178" i="39"/>
  <c r="L9" i="32"/>
  <c r="L177" i="39"/>
  <c r="H5" i="2"/>
  <c r="H155" i="39"/>
  <c r="G9" i="2"/>
  <c r="G177" i="39"/>
  <c r="I6" i="2"/>
  <c r="I174" i="39"/>
  <c r="I155" i="39"/>
  <c r="N14" i="2"/>
  <c r="N182" i="39"/>
  <c r="I8" i="2"/>
  <c r="I176" i="39"/>
  <c r="H173" i="39"/>
  <c r="BI194" i="40"/>
  <c r="J155" i="39"/>
  <c r="H19" i="35"/>
  <c r="H79" i="28" s="1"/>
  <c r="G9" i="32"/>
  <c r="O162" i="39"/>
  <c r="G169" i="39"/>
  <c r="G5" i="32"/>
  <c r="G173" i="39"/>
  <c r="I14" i="32"/>
  <c r="I182" i="39"/>
  <c r="O167" i="39"/>
  <c r="K19" i="29"/>
  <c r="K70" i="28" s="1"/>
  <c r="K10" i="2"/>
  <c r="K178" i="39"/>
  <c r="N15" i="2"/>
  <c r="N183" i="39"/>
  <c r="F9" i="2"/>
  <c r="F177" i="39"/>
  <c r="F15" i="2"/>
  <c r="F183" i="39"/>
  <c r="O33" i="39"/>
  <c r="N43" i="39"/>
  <c r="O43" i="39" s="1"/>
  <c r="P169" i="39"/>
  <c r="P170" i="39" s="1"/>
  <c r="G19" i="35"/>
  <c r="G79" i="28" s="1"/>
  <c r="K7" i="2"/>
  <c r="K175" i="39"/>
  <c r="C7" i="2"/>
  <c r="C175" i="39"/>
  <c r="L10" i="2"/>
  <c r="L178" i="39"/>
  <c r="O19" i="39"/>
  <c r="N29" i="39"/>
  <c r="O29" i="39" s="1"/>
  <c r="H6" i="2"/>
  <c r="H174" i="39"/>
  <c r="Y194" i="40"/>
  <c r="E183" i="39"/>
  <c r="J169" i="39"/>
  <c r="J180" i="39"/>
  <c r="E50" i="28"/>
  <c r="E46" i="28"/>
  <c r="E97" i="41"/>
  <c r="E183" i="40"/>
  <c r="E7" i="10"/>
  <c r="E191" i="40"/>
  <c r="E15" i="10"/>
  <c r="E10" i="29"/>
  <c r="U186" i="40"/>
  <c r="E189" i="40"/>
  <c r="E13" i="10"/>
  <c r="E161" i="40"/>
  <c r="E5" i="10"/>
  <c r="E33" i="41"/>
  <c r="O39" i="41"/>
  <c r="C26" i="30"/>
  <c r="D62" i="30" s="1"/>
  <c r="J19" i="29"/>
  <c r="J70" i="28" s="1"/>
  <c r="H19" i="33"/>
  <c r="H77" i="28" s="1"/>
  <c r="C79" i="43"/>
  <c r="C84" i="43" s="1"/>
  <c r="I19" i="36"/>
  <c r="I80" i="28" s="1"/>
  <c r="U194" i="40"/>
  <c r="BA194" i="40"/>
  <c r="O79" i="41"/>
  <c r="C34" i="34"/>
  <c r="D70" i="34" s="1"/>
  <c r="C25" i="29"/>
  <c r="D61" i="29" s="1"/>
  <c r="H19" i="36"/>
  <c r="C34" i="31"/>
  <c r="D70" i="31" s="1"/>
  <c r="C29" i="35"/>
  <c r="D65" i="35" s="1"/>
  <c r="J19" i="34"/>
  <c r="J78" i="28" s="1"/>
  <c r="L19" i="35"/>
  <c r="L79" i="28" s="1"/>
  <c r="K19" i="33"/>
  <c r="O47" i="41"/>
  <c r="O104" i="41"/>
  <c r="I19" i="29"/>
  <c r="I70" i="28" s="1"/>
  <c r="K19" i="34"/>
  <c r="K78" i="28" s="1"/>
  <c r="G77" i="43"/>
  <c r="I23" i="48" l="1"/>
  <c r="E184" i="41"/>
  <c r="O86" i="41"/>
  <c r="C164" i="35"/>
  <c r="N172" i="41"/>
  <c r="N6" i="31"/>
  <c r="O75" i="41"/>
  <c r="BJ182" i="40"/>
  <c r="I194" i="40"/>
  <c r="BH194" i="40"/>
  <c r="C66" i="10"/>
  <c r="D187" i="41"/>
  <c r="E194" i="40"/>
  <c r="BJ190" i="40"/>
  <c r="BK157" i="40"/>
  <c r="BK156" i="40"/>
  <c r="C64" i="36"/>
  <c r="M69" i="28"/>
  <c r="J191" i="41"/>
  <c r="N13" i="31"/>
  <c r="AP194" i="40"/>
  <c r="C189" i="41"/>
  <c r="F190" i="41"/>
  <c r="G195" i="41"/>
  <c r="G200" i="41"/>
  <c r="N165" i="41"/>
  <c r="N168" i="41"/>
  <c r="J19" i="31"/>
  <c r="J72" i="28" s="1"/>
  <c r="J64" i="28" s="1"/>
  <c r="N166" i="41"/>
  <c r="O166" i="41" s="1"/>
  <c r="N197" i="40"/>
  <c r="H195" i="41"/>
  <c r="H200" i="41"/>
  <c r="M200" i="41"/>
  <c r="M195" i="41"/>
  <c r="K195" i="41"/>
  <c r="K200" i="41"/>
  <c r="AD197" i="40"/>
  <c r="L200" i="41"/>
  <c r="L195" i="41"/>
  <c r="O9" i="41"/>
  <c r="N169" i="41"/>
  <c r="O169" i="41" s="1"/>
  <c r="D200" i="41"/>
  <c r="D195" i="41"/>
  <c r="N173" i="41"/>
  <c r="O173" i="41" s="1"/>
  <c r="N164" i="41"/>
  <c r="O164" i="41" s="1"/>
  <c r="G19" i="34"/>
  <c r="G78" i="28" s="1"/>
  <c r="E200" i="41"/>
  <c r="E195" i="41"/>
  <c r="N174" i="41"/>
  <c r="N175" i="41"/>
  <c r="BK17" i="40"/>
  <c r="BJ197" i="40"/>
  <c r="J195" i="41"/>
  <c r="J200" i="41"/>
  <c r="C195" i="41"/>
  <c r="C200" i="41"/>
  <c r="N171" i="41"/>
  <c r="I195" i="41"/>
  <c r="I200" i="41"/>
  <c r="F195" i="41"/>
  <c r="F200" i="41"/>
  <c r="N170" i="41"/>
  <c r="P177" i="41"/>
  <c r="O176" i="39"/>
  <c r="G54" i="28"/>
  <c r="H189" i="41"/>
  <c r="O95" i="41"/>
  <c r="J185" i="41"/>
  <c r="D186" i="41"/>
  <c r="O142" i="41"/>
  <c r="O36" i="41"/>
  <c r="C182" i="41"/>
  <c r="C166" i="31"/>
  <c r="D71" i="28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F71" i="28"/>
  <c r="F192" i="41"/>
  <c r="AS194" i="40"/>
  <c r="K202" i="41"/>
  <c r="O136" i="41"/>
  <c r="F182" i="41"/>
  <c r="O137" i="41"/>
  <c r="C202" i="41"/>
  <c r="C203" i="41" s="1"/>
  <c r="L192" i="41"/>
  <c r="K186" i="41"/>
  <c r="H185" i="41"/>
  <c r="C187" i="41"/>
  <c r="AA194" i="40"/>
  <c r="G188" i="41"/>
  <c r="M184" i="41"/>
  <c r="C185" i="41"/>
  <c r="C188" i="41"/>
  <c r="I188" i="41"/>
  <c r="I194" i="41"/>
  <c r="C19" i="35"/>
  <c r="C68" i="35"/>
  <c r="O77" i="41"/>
  <c r="N150" i="41"/>
  <c r="O150" i="41" s="1"/>
  <c r="K194" i="40"/>
  <c r="L191" i="41"/>
  <c r="J189" i="41"/>
  <c r="H191" i="41"/>
  <c r="K193" i="41"/>
  <c r="C192" i="41"/>
  <c r="L202" i="41"/>
  <c r="L203" i="41" s="1"/>
  <c r="C184" i="41"/>
  <c r="L188" i="41"/>
  <c r="L183" i="41"/>
  <c r="C191" i="41"/>
  <c r="D189" i="41"/>
  <c r="G202" i="41"/>
  <c r="C37" i="33"/>
  <c r="C190" i="41"/>
  <c r="P161" i="41"/>
  <c r="C30" i="10"/>
  <c r="D66" i="10" s="1"/>
  <c r="J193" i="41"/>
  <c r="L185" i="41"/>
  <c r="C193" i="41"/>
  <c r="O181" i="39"/>
  <c r="H184" i="39"/>
  <c r="O177" i="39"/>
  <c r="O182" i="39"/>
  <c r="AC36" i="32"/>
  <c r="AB46" i="32"/>
  <c r="AL35" i="32"/>
  <c r="AB35" i="2"/>
  <c r="AA46" i="2"/>
  <c r="U21" i="48"/>
  <c r="V2" i="48"/>
  <c r="O53" i="41"/>
  <c r="C144" i="30"/>
  <c r="C163" i="30"/>
  <c r="D60" i="30"/>
  <c r="O59" i="41"/>
  <c r="C60" i="30"/>
  <c r="O133" i="41"/>
  <c r="O135" i="41"/>
  <c r="O94" i="41"/>
  <c r="O90" i="41"/>
  <c r="D68" i="29"/>
  <c r="C152" i="29"/>
  <c r="AB194" i="40"/>
  <c r="N154" i="41"/>
  <c r="O154" i="41" s="1"/>
  <c r="C194" i="40"/>
  <c r="N148" i="41"/>
  <c r="O148" i="41" s="1"/>
  <c r="O29" i="41"/>
  <c r="N157" i="41"/>
  <c r="O157" i="41" s="1"/>
  <c r="N149" i="41"/>
  <c r="O149" i="41" s="1"/>
  <c r="N155" i="41"/>
  <c r="O155" i="41" s="1"/>
  <c r="N158" i="41"/>
  <c r="O158" i="41" s="1"/>
  <c r="N159" i="41"/>
  <c r="N156" i="41"/>
  <c r="O156" i="41" s="1"/>
  <c r="N152" i="41"/>
  <c r="N160" i="41"/>
  <c r="N151" i="41"/>
  <c r="N153" i="41"/>
  <c r="N187" i="41" s="1"/>
  <c r="O13" i="41"/>
  <c r="O7" i="41"/>
  <c r="O8" i="41"/>
  <c r="O16" i="41"/>
  <c r="O15" i="41"/>
  <c r="O175" i="41"/>
  <c r="AR194" i="40"/>
  <c r="X194" i="40"/>
  <c r="D63" i="31"/>
  <c r="H184" i="41"/>
  <c r="E187" i="41"/>
  <c r="H188" i="41"/>
  <c r="AK194" i="40"/>
  <c r="AQ194" i="40"/>
  <c r="E19" i="35"/>
  <c r="E79" i="28" s="1"/>
  <c r="K63" i="28"/>
  <c r="I184" i="41"/>
  <c r="I186" i="41"/>
  <c r="J192" i="41"/>
  <c r="E202" i="41"/>
  <c r="M71" i="28"/>
  <c r="M63" i="28" s="1"/>
  <c r="I187" i="41"/>
  <c r="AJ194" i="40"/>
  <c r="D182" i="41"/>
  <c r="M192" i="41"/>
  <c r="J186" i="41"/>
  <c r="I183" i="41"/>
  <c r="J182" i="41"/>
  <c r="BF194" i="40"/>
  <c r="I192" i="41"/>
  <c r="H190" i="41"/>
  <c r="O91" i="41"/>
  <c r="O52" i="41"/>
  <c r="O93" i="41"/>
  <c r="BC194" i="40"/>
  <c r="E193" i="41"/>
  <c r="G189" i="41"/>
  <c r="D192" i="41"/>
  <c r="I193" i="41"/>
  <c r="C73" i="33"/>
  <c r="C105" i="28" s="1"/>
  <c r="J190" i="41"/>
  <c r="Z194" i="40"/>
  <c r="K192" i="41"/>
  <c r="E85" i="43"/>
  <c r="F85" i="43" s="1"/>
  <c r="G85" i="43" s="1"/>
  <c r="H85" i="43" s="1"/>
  <c r="I85" i="43" s="1"/>
  <c r="J85" i="43" s="1"/>
  <c r="K85" i="43" s="1"/>
  <c r="L85" i="43" s="1"/>
  <c r="M85" i="43" s="1"/>
  <c r="M193" i="41"/>
  <c r="G183" i="41"/>
  <c r="C19" i="31"/>
  <c r="G194" i="41"/>
  <c r="H186" i="41"/>
  <c r="C177" i="41"/>
  <c r="BK151" i="40"/>
  <c r="N6" i="32"/>
  <c r="N16" i="32" s="1"/>
  <c r="N76" i="28" s="1"/>
  <c r="E186" i="41"/>
  <c r="K194" i="41"/>
  <c r="M185" i="41"/>
  <c r="D60" i="35"/>
  <c r="D193" i="41"/>
  <c r="C28" i="36"/>
  <c r="D64" i="36" s="1"/>
  <c r="O124" i="41"/>
  <c r="D60" i="28"/>
  <c r="F82" i="43"/>
  <c r="G82" i="43" s="1"/>
  <c r="H82" i="43" s="1"/>
  <c r="I82" i="43" s="1"/>
  <c r="J82" i="43" s="1"/>
  <c r="K82" i="43" s="1"/>
  <c r="L82" i="43" s="1"/>
  <c r="M82" i="43" s="1"/>
  <c r="O87" i="41"/>
  <c r="G184" i="41"/>
  <c r="L193" i="41"/>
  <c r="O37" i="41"/>
  <c r="O28" i="41"/>
  <c r="F69" i="28"/>
  <c r="F61" i="28" s="1"/>
  <c r="C153" i="30"/>
  <c r="C172" i="30"/>
  <c r="O6" i="41"/>
  <c r="C147" i="29"/>
  <c r="H194" i="41"/>
  <c r="K64" i="28"/>
  <c r="O176" i="41"/>
  <c r="D185" i="41"/>
  <c r="O21" i="41"/>
  <c r="C166" i="29"/>
  <c r="E185" i="41"/>
  <c r="M187" i="41"/>
  <c r="O176" i="40"/>
  <c r="K185" i="41"/>
  <c r="BD194" i="40"/>
  <c r="F186" i="41"/>
  <c r="F64" i="28"/>
  <c r="O140" i="41"/>
  <c r="O143" i="41"/>
  <c r="N180" i="39"/>
  <c r="M19" i="31"/>
  <c r="M72" i="28" s="1"/>
  <c r="M64" i="28" s="1"/>
  <c r="F177" i="41"/>
  <c r="C29" i="32"/>
  <c r="D59" i="32" s="1"/>
  <c r="C59" i="32"/>
  <c r="I19" i="30"/>
  <c r="I71" i="28" s="1"/>
  <c r="I63" i="28" s="1"/>
  <c r="BG194" i="40"/>
  <c r="K191" i="41"/>
  <c r="AC194" i="40"/>
  <c r="C163" i="35"/>
  <c r="C144" i="35"/>
  <c r="AL194" i="40"/>
  <c r="K190" i="41"/>
  <c r="I202" i="41"/>
  <c r="C29" i="34"/>
  <c r="C65" i="34"/>
  <c r="O69" i="41"/>
  <c r="M183" i="41"/>
  <c r="I185" i="41"/>
  <c r="J194" i="40"/>
  <c r="O158" i="39"/>
  <c r="K184" i="41"/>
  <c r="C161" i="41"/>
  <c r="O103" i="41"/>
  <c r="M191" i="41"/>
  <c r="K187" i="41"/>
  <c r="BK152" i="40"/>
  <c r="O20" i="41"/>
  <c r="O5" i="41"/>
  <c r="E188" i="41"/>
  <c r="E194" i="41"/>
  <c r="F185" i="41"/>
  <c r="F193" i="41"/>
  <c r="L71" i="28"/>
  <c r="L63" i="28" s="1"/>
  <c r="O25" i="41"/>
  <c r="BJ185" i="40"/>
  <c r="O96" i="41"/>
  <c r="F188" i="41"/>
  <c r="BJ192" i="40"/>
  <c r="C71" i="31"/>
  <c r="C35" i="31"/>
  <c r="D71" i="31" s="1"/>
  <c r="G190" i="41"/>
  <c r="BK159" i="40"/>
  <c r="O102" i="41"/>
  <c r="G193" i="41"/>
  <c r="AM194" i="40"/>
  <c r="I190" i="41"/>
  <c r="G187" i="41"/>
  <c r="M182" i="41"/>
  <c r="L194" i="40"/>
  <c r="AE153" i="40"/>
  <c r="O27" i="41"/>
  <c r="F183" i="41"/>
  <c r="D161" i="41"/>
  <c r="C73" i="10"/>
  <c r="C97" i="28" s="1"/>
  <c r="R41" i="35"/>
  <c r="Q55" i="35"/>
  <c r="M190" i="41"/>
  <c r="M62" i="28"/>
  <c r="D19" i="31"/>
  <c r="D72" i="28" s="1"/>
  <c r="D73" i="28" s="1"/>
  <c r="C146" i="36"/>
  <c r="C165" i="36"/>
  <c r="K161" i="41"/>
  <c r="N169" i="39"/>
  <c r="O169" i="39" s="1"/>
  <c r="D10" i="47" s="1"/>
  <c r="O43" i="41"/>
  <c r="C24" i="34"/>
  <c r="D60" i="34" s="1"/>
  <c r="C60" i="34"/>
  <c r="J19" i="10"/>
  <c r="J69" i="28" s="1"/>
  <c r="C170" i="29"/>
  <c r="D67" i="29"/>
  <c r="C151" i="29"/>
  <c r="C174" i="35"/>
  <c r="C155" i="35"/>
  <c r="D71" i="35"/>
  <c r="D191" i="41"/>
  <c r="C24" i="29"/>
  <c r="D60" i="29" s="1"/>
  <c r="C60" i="29"/>
  <c r="C30" i="31"/>
  <c r="D66" i="31" s="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79" i="28" s="1"/>
  <c r="D63" i="28" s="1"/>
  <c r="C167" i="30"/>
  <c r="D64" i="30"/>
  <c r="C148" i="30"/>
  <c r="D64" i="31"/>
  <c r="C167" i="31"/>
  <c r="C148" i="31"/>
  <c r="C30" i="34"/>
  <c r="D66" i="34" s="1"/>
  <c r="C66" i="34"/>
  <c r="L16" i="32"/>
  <c r="L76" i="28" s="1"/>
  <c r="D19" i="34"/>
  <c r="D78" i="28" s="1"/>
  <c r="D62" i="28" s="1"/>
  <c r="N181" i="39"/>
  <c r="J16" i="32"/>
  <c r="J76" i="28" s="1"/>
  <c r="O112" i="41"/>
  <c r="O58" i="41"/>
  <c r="F191" i="41"/>
  <c r="D183" i="41"/>
  <c r="G19" i="30"/>
  <c r="G71" i="28" s="1"/>
  <c r="G63" i="28" s="1"/>
  <c r="M19" i="33"/>
  <c r="M77" i="28" s="1"/>
  <c r="M61" i="28" s="1"/>
  <c r="F19" i="35"/>
  <c r="F79" i="28" s="1"/>
  <c r="F81" i="28" s="1"/>
  <c r="L19" i="31"/>
  <c r="L72" i="28" s="1"/>
  <c r="I19" i="33"/>
  <c r="I77" i="28" s="1"/>
  <c r="I61" i="28" s="1"/>
  <c r="C152" i="34"/>
  <c r="C171" i="34"/>
  <c r="C165" i="34"/>
  <c r="C146" i="34"/>
  <c r="D62" i="34"/>
  <c r="D61" i="35"/>
  <c r="C25" i="2"/>
  <c r="D55" i="2" s="1"/>
  <c r="C55" i="2"/>
  <c r="E19" i="31"/>
  <c r="E72" i="28" s="1"/>
  <c r="E64" i="28" s="1"/>
  <c r="N13" i="2"/>
  <c r="G19" i="29"/>
  <c r="G70" i="28" s="1"/>
  <c r="G62" i="28" s="1"/>
  <c r="H19" i="10"/>
  <c r="H69" i="28" s="1"/>
  <c r="H61" i="28" s="1"/>
  <c r="I19" i="31"/>
  <c r="I72" i="28" s="1"/>
  <c r="I64" i="28" s="1"/>
  <c r="C150" i="30"/>
  <c r="C35" i="30"/>
  <c r="D71" i="30" s="1"/>
  <c r="C71" i="30"/>
  <c r="D19" i="33"/>
  <c r="D77" i="28" s="1"/>
  <c r="D61" i="28" s="1"/>
  <c r="D70" i="33"/>
  <c r="C172" i="35"/>
  <c r="C153" i="35"/>
  <c r="D69" i="35"/>
  <c r="D62" i="36"/>
  <c r="C164" i="34"/>
  <c r="C145" i="34"/>
  <c r="I62" i="28"/>
  <c r="C22" i="2"/>
  <c r="D52" i="2" s="1"/>
  <c r="C52" i="2"/>
  <c r="M16" i="32"/>
  <c r="M76" i="28" s="1"/>
  <c r="O76" i="41"/>
  <c r="G182" i="41"/>
  <c r="C169" i="30"/>
  <c r="J19" i="33"/>
  <c r="J77" i="28" s="1"/>
  <c r="C171" i="35"/>
  <c r="C152" i="35"/>
  <c r="C167" i="35"/>
  <c r="D64" i="35"/>
  <c r="D65" i="29"/>
  <c r="N97" i="41"/>
  <c r="H16" i="32"/>
  <c r="H76" i="28" s="1"/>
  <c r="C28" i="2"/>
  <c r="D58" i="2" s="1"/>
  <c r="C58" i="2"/>
  <c r="O89" i="41"/>
  <c r="C26" i="32"/>
  <c r="D56" i="32" s="1"/>
  <c r="C56" i="32"/>
  <c r="J19" i="35"/>
  <c r="J79" i="28" s="1"/>
  <c r="J63" i="28" s="1"/>
  <c r="D59" i="36"/>
  <c r="C170" i="36"/>
  <c r="C151" i="36"/>
  <c r="D67" i="36"/>
  <c r="D68" i="35"/>
  <c r="C172" i="34"/>
  <c r="C153" i="34"/>
  <c r="E19" i="29"/>
  <c r="E70" i="28" s="1"/>
  <c r="E62" i="28" s="1"/>
  <c r="E16" i="32"/>
  <c r="E76" i="28" s="1"/>
  <c r="K16" i="32"/>
  <c r="K76" i="28" s="1"/>
  <c r="H19" i="30"/>
  <c r="H71" i="28" s="1"/>
  <c r="H63" i="28" s="1"/>
  <c r="J183" i="41"/>
  <c r="C27" i="30"/>
  <c r="D63" i="30" s="1"/>
  <c r="C63" i="30"/>
  <c r="K19" i="10"/>
  <c r="K69" i="28" s="1"/>
  <c r="L19" i="36"/>
  <c r="L80" i="28" s="1"/>
  <c r="C27" i="35"/>
  <c r="C37" i="35" s="1"/>
  <c r="C63" i="35"/>
  <c r="C73" i="35" s="1"/>
  <c r="C172" i="29"/>
  <c r="C153" i="29"/>
  <c r="L161" i="41"/>
  <c r="N13" i="33"/>
  <c r="O172" i="40"/>
  <c r="O189" i="40" s="1"/>
  <c r="N17" i="41"/>
  <c r="O63" i="41"/>
  <c r="O101" i="41"/>
  <c r="G177" i="41"/>
  <c r="C19" i="30"/>
  <c r="C71" i="28" s="1"/>
  <c r="C19" i="34"/>
  <c r="C78" i="28" s="1"/>
  <c r="O68" i="41"/>
  <c r="O73" i="41"/>
  <c r="G203" i="41"/>
  <c r="O164" i="40"/>
  <c r="O181" i="40" s="1"/>
  <c r="O26" i="41"/>
  <c r="O48" i="41"/>
  <c r="O167" i="41"/>
  <c r="C183" i="41"/>
  <c r="K41" i="33"/>
  <c r="J55" i="33"/>
  <c r="P113" i="41"/>
  <c r="N113" i="41"/>
  <c r="O113" i="41" s="1"/>
  <c r="J161" i="41"/>
  <c r="K188" i="41"/>
  <c r="M194" i="41"/>
  <c r="D190" i="41"/>
  <c r="G192" i="41"/>
  <c r="E191" i="41"/>
  <c r="F161" i="41"/>
  <c r="M177" i="41"/>
  <c r="M202" i="41"/>
  <c r="M161" i="41"/>
  <c r="J184" i="41"/>
  <c r="BJ191" i="40"/>
  <c r="O41" i="30"/>
  <c r="N55" i="30"/>
  <c r="K189" i="41"/>
  <c r="K201" i="41"/>
  <c r="K62" i="28"/>
  <c r="O31" i="41"/>
  <c r="N33" i="41"/>
  <c r="O33" i="41" s="1"/>
  <c r="BK158" i="40"/>
  <c r="O92" i="41"/>
  <c r="O78" i="41"/>
  <c r="F184" i="41"/>
  <c r="N81" i="41"/>
  <c r="O165" i="39"/>
  <c r="O151" i="39"/>
  <c r="O180" i="39" s="1"/>
  <c r="O150" i="39"/>
  <c r="O179" i="39" s="1"/>
  <c r="N12" i="2"/>
  <c r="O170" i="41"/>
  <c r="O4" i="41"/>
  <c r="O62" i="41"/>
  <c r="M188" i="41"/>
  <c r="L184" i="39"/>
  <c r="O42" i="41"/>
  <c r="I189" i="41"/>
  <c r="L187" i="41"/>
  <c r="N7" i="33"/>
  <c r="O166" i="40"/>
  <c r="O183" i="40" s="1"/>
  <c r="BJ193" i="40"/>
  <c r="O71" i="41"/>
  <c r="O23" i="41"/>
  <c r="J202" i="41"/>
  <c r="H187" i="41"/>
  <c r="N179" i="39"/>
  <c r="N17" i="31"/>
  <c r="F202" i="41"/>
  <c r="L189" i="41"/>
  <c r="BJ183" i="40"/>
  <c r="H19" i="31"/>
  <c r="H72" i="28" s="1"/>
  <c r="AI194" i="40"/>
  <c r="BJ161" i="40"/>
  <c r="BK161" i="40" s="1"/>
  <c r="D24" i="47" s="1"/>
  <c r="N49" i="41"/>
  <c r="O172" i="41"/>
  <c r="BJ187" i="40"/>
  <c r="M186" i="41"/>
  <c r="C162" i="36"/>
  <c r="C73" i="36"/>
  <c r="C74" i="36" s="1"/>
  <c r="C143" i="36"/>
  <c r="J177" i="41"/>
  <c r="G19" i="31"/>
  <c r="G72" i="28" s="1"/>
  <c r="G64" i="28" s="1"/>
  <c r="O168" i="41"/>
  <c r="O60" i="41"/>
  <c r="H194" i="40"/>
  <c r="O121" i="41"/>
  <c r="O126" i="41"/>
  <c r="F187" i="41"/>
  <c r="K83" i="43"/>
  <c r="L83" i="43" s="1"/>
  <c r="M83" i="43" s="1"/>
  <c r="J54" i="28"/>
  <c r="H19" i="29"/>
  <c r="H70" i="28" s="1"/>
  <c r="H62" i="28" s="1"/>
  <c r="L62" i="28"/>
  <c r="O30" i="41"/>
  <c r="L194" i="41"/>
  <c r="O116" i="41"/>
  <c r="D177" i="41"/>
  <c r="BL178" i="40"/>
  <c r="P178" i="40"/>
  <c r="Q161" i="41"/>
  <c r="I182" i="41"/>
  <c r="I177" i="41"/>
  <c r="N129" i="41"/>
  <c r="O129" i="41" s="1"/>
  <c r="N65" i="41"/>
  <c r="N9" i="33"/>
  <c r="O168" i="40"/>
  <c r="Q177" i="41"/>
  <c r="O46" i="41"/>
  <c r="O141" i="41"/>
  <c r="O174" i="41"/>
  <c r="O84" i="41"/>
  <c r="H202" i="41"/>
  <c r="L177" i="41"/>
  <c r="I184" i="39"/>
  <c r="K184" i="39"/>
  <c r="F62" i="28"/>
  <c r="O57" i="41"/>
  <c r="J187" i="41"/>
  <c r="D202" i="41"/>
  <c r="O165" i="41"/>
  <c r="D188" i="41"/>
  <c r="M41" i="10"/>
  <c r="L55" i="10"/>
  <c r="AV178" i="40"/>
  <c r="I161" i="41"/>
  <c r="O174" i="40"/>
  <c r="O191" i="40" s="1"/>
  <c r="L61" i="28"/>
  <c r="O139" i="41"/>
  <c r="O54" i="41"/>
  <c r="O117" i="41"/>
  <c r="N145" i="41"/>
  <c r="O145" i="41" s="1"/>
  <c r="L186" i="41"/>
  <c r="E177" i="41"/>
  <c r="AF178" i="40"/>
  <c r="M184" i="39"/>
  <c r="K177" i="41"/>
  <c r="J41" i="34"/>
  <c r="I55" i="34"/>
  <c r="O111" i="41"/>
  <c r="H161" i="41"/>
  <c r="H193" i="41"/>
  <c r="H192" i="41"/>
  <c r="H177" i="41"/>
  <c r="AU175" i="40"/>
  <c r="N16" i="35"/>
  <c r="N14" i="36"/>
  <c r="BK173" i="40"/>
  <c r="BK190" i="40" s="1"/>
  <c r="N12" i="30"/>
  <c r="AT188" i="40"/>
  <c r="AU155" i="40"/>
  <c r="N6" i="36"/>
  <c r="BK165" i="40"/>
  <c r="BK182" i="40" s="1"/>
  <c r="N16" i="33"/>
  <c r="O175" i="40"/>
  <c r="N14" i="10"/>
  <c r="N190" i="40"/>
  <c r="O157" i="40"/>
  <c r="N12" i="35"/>
  <c r="AU171" i="40"/>
  <c r="N6" i="10"/>
  <c r="O149" i="40"/>
  <c r="N182" i="40"/>
  <c r="O138" i="41"/>
  <c r="N17" i="34"/>
  <c r="AE176" i="40"/>
  <c r="AE17" i="40"/>
  <c r="AE197" i="40" s="1"/>
  <c r="N9" i="34"/>
  <c r="AE168" i="40"/>
  <c r="N15" i="35"/>
  <c r="AU174" i="40"/>
  <c r="O134" i="41"/>
  <c r="AT183" i="40"/>
  <c r="N7" i="35"/>
  <c r="AU166" i="40"/>
  <c r="O22" i="41"/>
  <c r="O152" i="40"/>
  <c r="N9" i="10"/>
  <c r="N185" i="40"/>
  <c r="AU169" i="40"/>
  <c r="N10" i="35"/>
  <c r="AU149" i="40"/>
  <c r="AT182" i="40"/>
  <c r="N6" i="30"/>
  <c r="O144" i="41"/>
  <c r="AE174" i="40"/>
  <c r="N15" i="34"/>
  <c r="O41" i="41"/>
  <c r="AD177" i="40"/>
  <c r="N5" i="34"/>
  <c r="AE164" i="40"/>
  <c r="AE181" i="40" s="1"/>
  <c r="N12" i="36"/>
  <c r="BK171" i="40"/>
  <c r="BK188" i="40" s="1"/>
  <c r="N14" i="35"/>
  <c r="AU173" i="40"/>
  <c r="AD188" i="40"/>
  <c r="AE155" i="40"/>
  <c r="N12" i="29"/>
  <c r="AE170" i="40"/>
  <c r="N11" i="34"/>
  <c r="AU17" i="40"/>
  <c r="AU197" i="40" s="1"/>
  <c r="AE172" i="40"/>
  <c r="N13" i="34"/>
  <c r="N17" i="36"/>
  <c r="BK176" i="40"/>
  <c r="BK193" i="40" s="1"/>
  <c r="N16" i="36"/>
  <c r="BK175" i="40"/>
  <c r="N8" i="29"/>
  <c r="AD184" i="40"/>
  <c r="AE151" i="40"/>
  <c r="N16" i="30"/>
  <c r="AT192" i="40"/>
  <c r="AU159" i="40"/>
  <c r="N5" i="36"/>
  <c r="BJ177" i="40"/>
  <c r="BK177" i="40" s="1"/>
  <c r="D25" i="47" s="1"/>
  <c r="BK164" i="40"/>
  <c r="BK181" i="40" s="1"/>
  <c r="AD189" i="40"/>
  <c r="AE156" i="40"/>
  <c r="N13" i="29"/>
  <c r="N6" i="29"/>
  <c r="AE149" i="40"/>
  <c r="AD182" i="40"/>
  <c r="O17" i="40"/>
  <c r="O197" i="40" s="1"/>
  <c r="N7" i="29"/>
  <c r="AE150" i="40"/>
  <c r="AD183" i="40"/>
  <c r="N11" i="30"/>
  <c r="AT187" i="40"/>
  <c r="AU154" i="40"/>
  <c r="N16" i="29"/>
  <c r="AD192" i="40"/>
  <c r="AE159" i="40"/>
  <c r="N198" i="40"/>
  <c r="O113" i="40"/>
  <c r="AD199" i="40"/>
  <c r="AE129" i="40"/>
  <c r="N10" i="31"/>
  <c r="BK153" i="40"/>
  <c r="BJ186" i="40"/>
  <c r="N7" i="36"/>
  <c r="BK166" i="40"/>
  <c r="BK183" i="40" s="1"/>
  <c r="N8" i="33"/>
  <c r="O167" i="40"/>
  <c r="N10" i="33"/>
  <c r="O169" i="40"/>
  <c r="N13" i="35"/>
  <c r="AU172" i="40"/>
  <c r="H182" i="41"/>
  <c r="N8" i="30"/>
  <c r="AT184" i="40"/>
  <c r="AU151" i="40"/>
  <c r="N15" i="29"/>
  <c r="AE158" i="40"/>
  <c r="AD191" i="40"/>
  <c r="N161" i="40"/>
  <c r="N5" i="10"/>
  <c r="N181" i="40"/>
  <c r="N193" i="40"/>
  <c r="N17" i="10"/>
  <c r="O160" i="40"/>
  <c r="N10" i="36"/>
  <c r="BK169" i="40"/>
  <c r="AE175" i="40"/>
  <c r="N16" i="34"/>
  <c r="N14" i="29"/>
  <c r="AD190" i="40"/>
  <c r="AE157" i="40"/>
  <c r="N189" i="40"/>
  <c r="N13" i="10"/>
  <c r="E183" i="41"/>
  <c r="N6" i="35"/>
  <c r="AU165" i="40"/>
  <c r="N7" i="10"/>
  <c r="N183" i="40"/>
  <c r="O123" i="41"/>
  <c r="N6" i="33"/>
  <c r="N177" i="40"/>
  <c r="O177" i="40" s="1"/>
  <c r="D13" i="47" s="1"/>
  <c r="O165" i="40"/>
  <c r="N9" i="35"/>
  <c r="AU168" i="40"/>
  <c r="N5" i="35"/>
  <c r="AT177" i="40"/>
  <c r="AU177" i="40" s="1"/>
  <c r="D21" i="47" s="1"/>
  <c r="AU164" i="40"/>
  <c r="N14" i="33"/>
  <c r="O173" i="40"/>
  <c r="AD193" i="40"/>
  <c r="N17" i="29"/>
  <c r="AE160" i="40"/>
  <c r="N11" i="35"/>
  <c r="AU170" i="40"/>
  <c r="AD185" i="40"/>
  <c r="N9" i="29"/>
  <c r="AE152" i="40"/>
  <c r="O120" i="41"/>
  <c r="N12" i="31"/>
  <c r="BJ188" i="40"/>
  <c r="N17" i="30"/>
  <c r="AU160" i="40"/>
  <c r="AT193" i="40"/>
  <c r="AT199" i="40"/>
  <c r="AU129" i="40"/>
  <c r="N11" i="29"/>
  <c r="AD187" i="40"/>
  <c r="AE154" i="40"/>
  <c r="N11" i="10"/>
  <c r="N187" i="40"/>
  <c r="O154" i="40"/>
  <c r="O187" i="40" s="1"/>
  <c r="BJ198" i="40"/>
  <c r="BK113" i="40"/>
  <c r="N17" i="35"/>
  <c r="AU176" i="40"/>
  <c r="N15" i="36"/>
  <c r="BK174" i="40"/>
  <c r="N5" i="31"/>
  <c r="BJ181" i="40"/>
  <c r="N8" i="10"/>
  <c r="N184" i="40"/>
  <c r="O151" i="40"/>
  <c r="AT190" i="40"/>
  <c r="N14" i="30"/>
  <c r="AU157" i="40"/>
  <c r="BK65" i="40"/>
  <c r="N19" i="43"/>
  <c r="N8" i="36"/>
  <c r="BK167" i="40"/>
  <c r="N11" i="36"/>
  <c r="BK170" i="40"/>
  <c r="BK187" i="40" s="1"/>
  <c r="N5" i="29"/>
  <c r="AD181" i="40"/>
  <c r="AD161" i="40"/>
  <c r="AE161" i="40" s="1"/>
  <c r="D16" i="47" s="1"/>
  <c r="N15" i="10"/>
  <c r="N191" i="40"/>
  <c r="N5" i="30"/>
  <c r="AT181" i="40"/>
  <c r="AU148" i="40"/>
  <c r="AT161" i="40"/>
  <c r="N7" i="34"/>
  <c r="AE166" i="40"/>
  <c r="O11" i="41"/>
  <c r="O171" i="41"/>
  <c r="N13" i="36"/>
  <c r="BK172" i="40"/>
  <c r="N73" i="43"/>
  <c r="N13" i="30"/>
  <c r="AT189" i="40"/>
  <c r="AU156" i="40"/>
  <c r="N9" i="36"/>
  <c r="BK168" i="40"/>
  <c r="N10" i="10"/>
  <c r="O153" i="40"/>
  <c r="N186" i="40"/>
  <c r="AD198" i="40"/>
  <c r="AE113" i="40"/>
  <c r="N14" i="34"/>
  <c r="AE173" i="40"/>
  <c r="N188" i="40"/>
  <c r="N12" i="10"/>
  <c r="O155" i="40"/>
  <c r="AT198" i="40"/>
  <c r="AU113" i="40"/>
  <c r="N9" i="30"/>
  <c r="AT185" i="40"/>
  <c r="AU152" i="40"/>
  <c r="N192" i="40"/>
  <c r="N16" i="10"/>
  <c r="O159" i="40"/>
  <c r="AE167" i="40"/>
  <c r="N8" i="34"/>
  <c r="N10" i="30"/>
  <c r="AT186" i="40"/>
  <c r="AU153" i="40"/>
  <c r="AD186" i="40"/>
  <c r="N10" i="34"/>
  <c r="AE169" i="40"/>
  <c r="AT191" i="40"/>
  <c r="N15" i="30"/>
  <c r="AU158" i="40"/>
  <c r="N8" i="35"/>
  <c r="AU167" i="40"/>
  <c r="O56" i="41"/>
  <c r="AE171" i="40"/>
  <c r="N12" i="34"/>
  <c r="N7" i="30"/>
  <c r="AU150" i="40"/>
  <c r="N199" i="40"/>
  <c r="O129" i="40"/>
  <c r="AE165" i="40"/>
  <c r="N6" i="34"/>
  <c r="N55" i="43"/>
  <c r="N37" i="43"/>
  <c r="N12" i="33"/>
  <c r="O171" i="40"/>
  <c r="BK129" i="40"/>
  <c r="BJ199" i="40"/>
  <c r="O32" i="41"/>
  <c r="G61" i="28"/>
  <c r="G161" i="41"/>
  <c r="J16" i="2"/>
  <c r="M16" i="2"/>
  <c r="M68" i="28" s="1"/>
  <c r="K77" i="28"/>
  <c r="G16" i="2"/>
  <c r="G68" i="28" s="1"/>
  <c r="K16" i="2"/>
  <c r="G16" i="32"/>
  <c r="G76" i="28" s="1"/>
  <c r="G81" i="28" s="1"/>
  <c r="G184" i="39"/>
  <c r="H16" i="2"/>
  <c r="H68" i="28" s="1"/>
  <c r="E184" i="39"/>
  <c r="E16" i="2"/>
  <c r="C22" i="32"/>
  <c r="D52" i="32" s="1"/>
  <c r="C16" i="32"/>
  <c r="C76" i="28" s="1"/>
  <c r="C184" i="39"/>
  <c r="F16" i="2"/>
  <c r="F68" i="28" s="1"/>
  <c r="J184" i="39"/>
  <c r="H80" i="28"/>
  <c r="C20" i="2"/>
  <c r="D50" i="2" s="1"/>
  <c r="C16" i="2"/>
  <c r="C68" i="28" s="1"/>
  <c r="N9" i="2"/>
  <c r="N177" i="39"/>
  <c r="N10" i="2"/>
  <c r="N178" i="39"/>
  <c r="O146" i="39"/>
  <c r="O175" i="39" s="1"/>
  <c r="N175" i="39"/>
  <c r="N7" i="2"/>
  <c r="I16" i="32"/>
  <c r="I76" i="28" s="1"/>
  <c r="N174" i="39"/>
  <c r="N6" i="2"/>
  <c r="AM78" i="36"/>
  <c r="AM78" i="35"/>
  <c r="AM78" i="31"/>
  <c r="AY78" i="10"/>
  <c r="AM78" i="34"/>
  <c r="AM78" i="30"/>
  <c r="AM78" i="29"/>
  <c r="AM78" i="33"/>
  <c r="I16" i="2"/>
  <c r="I68" i="28" s="1"/>
  <c r="O149" i="39"/>
  <c r="O178" i="39" s="1"/>
  <c r="N5" i="2"/>
  <c r="N173" i="39"/>
  <c r="N155" i="39"/>
  <c r="L16" i="2"/>
  <c r="L68" i="28" s="1"/>
  <c r="O145" i="39"/>
  <c r="O174" i="39" s="1"/>
  <c r="O144" i="39"/>
  <c r="E19" i="10"/>
  <c r="E161" i="41"/>
  <c r="E182" i="41"/>
  <c r="C145" i="29"/>
  <c r="C164" i="29"/>
  <c r="C61" i="28"/>
  <c r="C72" i="28"/>
  <c r="C64" i="28" s="1"/>
  <c r="C70" i="28"/>
  <c r="C173" i="34"/>
  <c r="C154" i="34"/>
  <c r="C173" i="31"/>
  <c r="C154" i="31"/>
  <c r="J62" i="28"/>
  <c r="C165" i="30"/>
  <c r="C146" i="30"/>
  <c r="N201" i="41"/>
  <c r="C79" i="28"/>
  <c r="C168" i="35"/>
  <c r="C149" i="35"/>
  <c r="J23" i="48" l="1"/>
  <c r="H64" i="28"/>
  <c r="C37" i="36"/>
  <c r="C148" i="36"/>
  <c r="C157" i="36" s="1"/>
  <c r="C189" i="36" s="1"/>
  <c r="C191" i="36" s="1"/>
  <c r="O189" i="41"/>
  <c r="O192" i="41"/>
  <c r="O188" i="41"/>
  <c r="C37" i="10"/>
  <c r="AU190" i="40"/>
  <c r="BK189" i="40"/>
  <c r="O190" i="41"/>
  <c r="O186" i="41"/>
  <c r="BK197" i="40"/>
  <c r="O185" i="41"/>
  <c r="O191" i="41"/>
  <c r="O187" i="41"/>
  <c r="N195" i="41"/>
  <c r="N200" i="41"/>
  <c r="O193" i="41"/>
  <c r="O182" i="41"/>
  <c r="O194" i="41"/>
  <c r="O183" i="41"/>
  <c r="O184" i="41"/>
  <c r="K81" i="28"/>
  <c r="C169" i="34"/>
  <c r="C167" i="36"/>
  <c r="C150" i="34"/>
  <c r="F63" i="28"/>
  <c r="O173" i="39"/>
  <c r="N184" i="39"/>
  <c r="E81" i="28"/>
  <c r="J68" i="28"/>
  <c r="J73" i="28" s="1"/>
  <c r="E68" i="28"/>
  <c r="E60" i="28" s="1"/>
  <c r="K68" i="28"/>
  <c r="K60" i="28" s="1"/>
  <c r="AM35" i="32"/>
  <c r="AD36" i="32"/>
  <c r="AC46" i="32"/>
  <c r="AC35" i="2"/>
  <c r="AB46" i="2"/>
  <c r="W2" i="48"/>
  <c r="V21" i="48"/>
  <c r="C74" i="33"/>
  <c r="C23" i="28" s="1"/>
  <c r="E203" i="41"/>
  <c r="E63" i="28"/>
  <c r="N193" i="41"/>
  <c r="C166" i="30"/>
  <c r="C147" i="30"/>
  <c r="M203" i="41"/>
  <c r="C37" i="29"/>
  <c r="C163" i="29"/>
  <c r="C176" i="29" s="1"/>
  <c r="C183" i="29" s="1"/>
  <c r="C144" i="29"/>
  <c r="C157" i="29" s="1"/>
  <c r="D203" i="41"/>
  <c r="BK192" i="40"/>
  <c r="O159" i="41"/>
  <c r="N194" i="41"/>
  <c r="AE186" i="40"/>
  <c r="BK185" i="40"/>
  <c r="H60" i="28"/>
  <c r="H65" i="28" s="1"/>
  <c r="L81" i="28"/>
  <c r="N183" i="41"/>
  <c r="J61" i="28"/>
  <c r="O193" i="40"/>
  <c r="O32" i="32"/>
  <c r="BK184" i="40"/>
  <c r="O97" i="41"/>
  <c r="O17" i="41"/>
  <c r="L64" i="28"/>
  <c r="O49" i="41"/>
  <c r="J203" i="41"/>
  <c r="C37" i="34"/>
  <c r="C37" i="30"/>
  <c r="N189" i="41"/>
  <c r="C149" i="34"/>
  <c r="D65" i="34"/>
  <c r="C168" i="34"/>
  <c r="I203" i="41"/>
  <c r="C155" i="30"/>
  <c r="O185" i="40"/>
  <c r="C144" i="34"/>
  <c r="C174" i="30"/>
  <c r="C163" i="34"/>
  <c r="AE183" i="40"/>
  <c r="F203" i="41"/>
  <c r="C174" i="31"/>
  <c r="C155" i="31"/>
  <c r="C74" i="10"/>
  <c r="C15" i="28" s="1"/>
  <c r="C108" i="28"/>
  <c r="N190" i="41"/>
  <c r="N186" i="41"/>
  <c r="S41" i="35"/>
  <c r="R55" i="35"/>
  <c r="J81" i="28"/>
  <c r="M81" i="28"/>
  <c r="C37" i="31"/>
  <c r="C169" i="31"/>
  <c r="C176" i="36"/>
  <c r="C183" i="36" s="1"/>
  <c r="C185" i="36" s="1"/>
  <c r="D63" i="35"/>
  <c r="C147" i="35"/>
  <c r="C157" i="35" s="1"/>
  <c r="C166" i="35"/>
  <c r="C176" i="35" s="1"/>
  <c r="C183" i="35" s="1"/>
  <c r="C185" i="35" s="1"/>
  <c r="I81" i="28"/>
  <c r="D81" i="28"/>
  <c r="D64" i="28"/>
  <c r="D65" i="28" s="1"/>
  <c r="O81" i="41"/>
  <c r="N19" i="31"/>
  <c r="N72" i="28" s="1"/>
  <c r="O152" i="41"/>
  <c r="G73" i="28"/>
  <c r="O160" i="41"/>
  <c r="C150" i="31"/>
  <c r="O192" i="40"/>
  <c r="P178" i="41"/>
  <c r="N182" i="41"/>
  <c r="N192" i="41"/>
  <c r="AU191" i="40"/>
  <c r="O38" i="31"/>
  <c r="K203" i="41"/>
  <c r="C73" i="30"/>
  <c r="C99" i="28" s="1"/>
  <c r="L41" i="33"/>
  <c r="K55" i="33"/>
  <c r="N161" i="41"/>
  <c r="O161" i="41" s="1"/>
  <c r="D28" i="47" s="1"/>
  <c r="O153" i="41"/>
  <c r="C73" i="31"/>
  <c r="C74" i="31" s="1"/>
  <c r="P41" i="30"/>
  <c r="O55" i="30"/>
  <c r="BK191" i="40"/>
  <c r="N184" i="41"/>
  <c r="N188" i="41"/>
  <c r="C73" i="29"/>
  <c r="C98" i="28" s="1"/>
  <c r="C73" i="34"/>
  <c r="C106" i="28" s="1"/>
  <c r="N191" i="41"/>
  <c r="AU189" i="40"/>
  <c r="N177" i="41"/>
  <c r="O177" i="41" s="1"/>
  <c r="E29" i="47" s="1"/>
  <c r="N185" i="41"/>
  <c r="O151" i="41"/>
  <c r="O202" i="41"/>
  <c r="K61" i="28"/>
  <c r="AU181" i="40"/>
  <c r="AU187" i="40"/>
  <c r="AU192" i="40"/>
  <c r="AU193" i="40"/>
  <c r="Q178" i="41"/>
  <c r="D22" i="32"/>
  <c r="E52" i="32" s="1"/>
  <c r="H203" i="41"/>
  <c r="O38" i="10"/>
  <c r="AU185" i="40"/>
  <c r="N41" i="10"/>
  <c r="M55" i="10"/>
  <c r="O65" i="41"/>
  <c r="N202" i="41"/>
  <c r="O38" i="29"/>
  <c r="O188" i="40"/>
  <c r="K41" i="34"/>
  <c r="J55" i="34"/>
  <c r="D20" i="32"/>
  <c r="K73" i="28"/>
  <c r="D29" i="32"/>
  <c r="E59" i="32" s="1"/>
  <c r="D24" i="32"/>
  <c r="E54" i="32" s="1"/>
  <c r="D26" i="32"/>
  <c r="E56" i="32" s="1"/>
  <c r="D25" i="32"/>
  <c r="E55" i="32" s="1"/>
  <c r="D23" i="32"/>
  <c r="E53" i="32" s="1"/>
  <c r="AU188" i="40"/>
  <c r="D28" i="32"/>
  <c r="E58" i="32" s="1"/>
  <c r="D21" i="32"/>
  <c r="E51" i="32" s="1"/>
  <c r="D27" i="32"/>
  <c r="E57" i="32" s="1"/>
  <c r="O184" i="40"/>
  <c r="AE185" i="40"/>
  <c r="AE193" i="40"/>
  <c r="AE188" i="40"/>
  <c r="AE190" i="40"/>
  <c r="AE187" i="40"/>
  <c r="O199" i="40"/>
  <c r="P56" i="43"/>
  <c r="AU198" i="40"/>
  <c r="D22" i="47"/>
  <c r="AE198" i="40"/>
  <c r="D18" i="47"/>
  <c r="P38" i="43"/>
  <c r="N19" i="30"/>
  <c r="O38" i="30"/>
  <c r="AU199" i="40"/>
  <c r="AE199" i="40"/>
  <c r="O38" i="36"/>
  <c r="AE189" i="40"/>
  <c r="AU182" i="40"/>
  <c r="BK186" i="40"/>
  <c r="N19" i="35"/>
  <c r="N79" i="43"/>
  <c r="N84" i="43" s="1"/>
  <c r="O84" i="43" s="1"/>
  <c r="P84" i="43" s="1"/>
  <c r="Q84" i="43" s="1"/>
  <c r="R84" i="43" s="1"/>
  <c r="S84" i="43" s="1"/>
  <c r="T84" i="43" s="1"/>
  <c r="U84" i="43" s="1"/>
  <c r="V84" i="43" s="1"/>
  <c r="W84" i="43" s="1"/>
  <c r="X84" i="43" s="1"/>
  <c r="Y84" i="43" s="1"/>
  <c r="Z84" i="43" s="1"/>
  <c r="AA84" i="43" s="1"/>
  <c r="AB84" i="43" s="1"/>
  <c r="AC84" i="43" s="1"/>
  <c r="AD84" i="43" s="1"/>
  <c r="AE84" i="43" s="1"/>
  <c r="AF84" i="43" s="1"/>
  <c r="AG84" i="43" s="1"/>
  <c r="AH84" i="43" s="1"/>
  <c r="AI84" i="43" s="1"/>
  <c r="AJ84" i="43" s="1"/>
  <c r="AK84" i="43" s="1"/>
  <c r="AL84" i="43" s="1"/>
  <c r="AM84" i="43" s="1"/>
  <c r="AN84" i="43" s="1"/>
  <c r="AO84" i="43" s="1"/>
  <c r="AP84" i="43" s="1"/>
  <c r="AQ84" i="43" s="1"/>
  <c r="AR84" i="43" s="1"/>
  <c r="AS84" i="43" s="1"/>
  <c r="AT84" i="43" s="1"/>
  <c r="AU84" i="43" s="1"/>
  <c r="AV84" i="43" s="1"/>
  <c r="AW84" i="43" s="1"/>
  <c r="AX84" i="43" s="1"/>
  <c r="AY84" i="43" s="1"/>
  <c r="AZ84" i="43" s="1"/>
  <c r="BA84" i="43" s="1"/>
  <c r="BB84" i="43" s="1"/>
  <c r="BC84" i="43" s="1"/>
  <c r="BD84" i="43" s="1"/>
  <c r="BE84" i="43" s="1"/>
  <c r="BF84" i="43" s="1"/>
  <c r="BG84" i="43" s="1"/>
  <c r="BH84" i="43" s="1"/>
  <c r="BI84" i="43" s="1"/>
  <c r="BJ84" i="43" s="1"/>
  <c r="BK84" i="43" s="1"/>
  <c r="BL84" i="43" s="1"/>
  <c r="BM84" i="43" s="1"/>
  <c r="BN84" i="43" s="1"/>
  <c r="BO84" i="43" s="1"/>
  <c r="BP84" i="43" s="1"/>
  <c r="BQ84" i="43" s="1"/>
  <c r="BR84" i="43" s="1"/>
  <c r="BS84" i="43" s="1"/>
  <c r="BT84" i="43" s="1"/>
  <c r="BU84" i="43" s="1"/>
  <c r="BV84" i="43" s="1"/>
  <c r="BW84" i="43" s="1"/>
  <c r="BX84" i="43" s="1"/>
  <c r="BY84" i="43" s="1"/>
  <c r="BZ84" i="43" s="1"/>
  <c r="CA84" i="43" s="1"/>
  <c r="CB84" i="43" s="1"/>
  <c r="CC84" i="43" s="1"/>
  <c r="CD84" i="43" s="1"/>
  <c r="CE84" i="43" s="1"/>
  <c r="CF84" i="43" s="1"/>
  <c r="CG84" i="43" s="1"/>
  <c r="CH84" i="43" s="1"/>
  <c r="N56" i="43"/>
  <c r="AU186" i="40"/>
  <c r="BK199" i="40"/>
  <c r="O38" i="35"/>
  <c r="O186" i="40"/>
  <c r="AE192" i="40"/>
  <c r="AE182" i="40"/>
  <c r="AE184" i="40"/>
  <c r="O182" i="40"/>
  <c r="N19" i="36"/>
  <c r="N78" i="43"/>
  <c r="N83" i="43" s="1"/>
  <c r="O83" i="43" s="1"/>
  <c r="P83" i="43" s="1"/>
  <c r="Q83" i="43" s="1"/>
  <c r="R83" i="43" s="1"/>
  <c r="S83" i="43" s="1"/>
  <c r="T83" i="43" s="1"/>
  <c r="U83" i="43" s="1"/>
  <c r="V83" i="43" s="1"/>
  <c r="W83" i="43" s="1"/>
  <c r="X83" i="43" s="1"/>
  <c r="Y83" i="43" s="1"/>
  <c r="Z83" i="43" s="1"/>
  <c r="AA83" i="43" s="1"/>
  <c r="AB83" i="43" s="1"/>
  <c r="AC83" i="43" s="1"/>
  <c r="AD83" i="43" s="1"/>
  <c r="AE83" i="43" s="1"/>
  <c r="AF83" i="43" s="1"/>
  <c r="AG83" i="43" s="1"/>
  <c r="AH83" i="43" s="1"/>
  <c r="AI83" i="43" s="1"/>
  <c r="AJ83" i="43" s="1"/>
  <c r="AK83" i="43" s="1"/>
  <c r="AL83" i="43" s="1"/>
  <c r="AM83" i="43" s="1"/>
  <c r="AN83" i="43" s="1"/>
  <c r="AO83" i="43" s="1"/>
  <c r="AP83" i="43" s="1"/>
  <c r="AQ83" i="43" s="1"/>
  <c r="AR83" i="43" s="1"/>
  <c r="AS83" i="43" s="1"/>
  <c r="AT83" i="43" s="1"/>
  <c r="AU83" i="43" s="1"/>
  <c r="AV83" i="43" s="1"/>
  <c r="AW83" i="43" s="1"/>
  <c r="AX83" i="43" s="1"/>
  <c r="AY83" i="43" s="1"/>
  <c r="AZ83" i="43" s="1"/>
  <c r="BA83" i="43" s="1"/>
  <c r="BB83" i="43" s="1"/>
  <c r="BC83" i="43" s="1"/>
  <c r="BD83" i="43" s="1"/>
  <c r="BE83" i="43" s="1"/>
  <c r="BF83" i="43" s="1"/>
  <c r="BG83" i="43" s="1"/>
  <c r="BH83" i="43" s="1"/>
  <c r="BI83" i="43" s="1"/>
  <c r="BJ83" i="43" s="1"/>
  <c r="BK83" i="43" s="1"/>
  <c r="BL83" i="43" s="1"/>
  <c r="BM83" i="43" s="1"/>
  <c r="BN83" i="43" s="1"/>
  <c r="BO83" i="43" s="1"/>
  <c r="BP83" i="43" s="1"/>
  <c r="BQ83" i="43" s="1"/>
  <c r="BR83" i="43" s="1"/>
  <c r="BS83" i="43" s="1"/>
  <c r="BT83" i="43" s="1"/>
  <c r="BU83" i="43" s="1"/>
  <c r="BV83" i="43" s="1"/>
  <c r="BW83" i="43" s="1"/>
  <c r="BX83" i="43" s="1"/>
  <c r="BY83" i="43" s="1"/>
  <c r="BZ83" i="43" s="1"/>
  <c r="CA83" i="43" s="1"/>
  <c r="CB83" i="43" s="1"/>
  <c r="CC83" i="43" s="1"/>
  <c r="CD83" i="43" s="1"/>
  <c r="CE83" i="43" s="1"/>
  <c r="CF83" i="43" s="1"/>
  <c r="CG83" i="43" s="1"/>
  <c r="CH83" i="43" s="1"/>
  <c r="N38" i="43"/>
  <c r="N19" i="34"/>
  <c r="D14" i="47"/>
  <c r="O198" i="40"/>
  <c r="P20" i="43"/>
  <c r="AU183" i="40"/>
  <c r="BJ194" i="40"/>
  <c r="N80" i="43"/>
  <c r="N85" i="43" s="1"/>
  <c r="O85" i="43" s="1"/>
  <c r="P85" i="43" s="1"/>
  <c r="Q85" i="43" s="1"/>
  <c r="R85" i="43" s="1"/>
  <c r="S85" i="43" s="1"/>
  <c r="T85" i="43" s="1"/>
  <c r="U85" i="43" s="1"/>
  <c r="V85" i="43" s="1"/>
  <c r="W85" i="43" s="1"/>
  <c r="X85" i="43" s="1"/>
  <c r="Y85" i="43" s="1"/>
  <c r="Z85" i="43" s="1"/>
  <c r="AA85" i="43" s="1"/>
  <c r="AB85" i="43" s="1"/>
  <c r="AC85" i="43" s="1"/>
  <c r="AD85" i="43" s="1"/>
  <c r="AE85" i="43" s="1"/>
  <c r="AF85" i="43" s="1"/>
  <c r="AG85" i="43" s="1"/>
  <c r="AH85" i="43" s="1"/>
  <c r="AI85" i="43" s="1"/>
  <c r="AJ85" i="43" s="1"/>
  <c r="AK85" i="43" s="1"/>
  <c r="AL85" i="43" s="1"/>
  <c r="AM85" i="43" s="1"/>
  <c r="AN85" i="43" s="1"/>
  <c r="AO85" i="43" s="1"/>
  <c r="AP85" i="43" s="1"/>
  <c r="AQ85" i="43" s="1"/>
  <c r="AR85" i="43" s="1"/>
  <c r="AS85" i="43" s="1"/>
  <c r="AT85" i="43" s="1"/>
  <c r="AU85" i="43" s="1"/>
  <c r="AV85" i="43" s="1"/>
  <c r="AW85" i="43" s="1"/>
  <c r="AX85" i="43" s="1"/>
  <c r="AY85" i="43" s="1"/>
  <c r="AZ85" i="43" s="1"/>
  <c r="BA85" i="43" s="1"/>
  <c r="BB85" i="43" s="1"/>
  <c r="BC85" i="43" s="1"/>
  <c r="BD85" i="43" s="1"/>
  <c r="BE85" i="43" s="1"/>
  <c r="BF85" i="43" s="1"/>
  <c r="BG85" i="43" s="1"/>
  <c r="BH85" i="43" s="1"/>
  <c r="BI85" i="43" s="1"/>
  <c r="BJ85" i="43" s="1"/>
  <c r="BK85" i="43" s="1"/>
  <c r="BL85" i="43" s="1"/>
  <c r="BM85" i="43" s="1"/>
  <c r="BN85" i="43" s="1"/>
  <c r="BO85" i="43" s="1"/>
  <c r="BP85" i="43" s="1"/>
  <c r="BQ85" i="43" s="1"/>
  <c r="BR85" i="43" s="1"/>
  <c r="BS85" i="43" s="1"/>
  <c r="BT85" i="43" s="1"/>
  <c r="BU85" i="43" s="1"/>
  <c r="BV85" i="43" s="1"/>
  <c r="BW85" i="43" s="1"/>
  <c r="BX85" i="43" s="1"/>
  <c r="BY85" i="43" s="1"/>
  <c r="BZ85" i="43" s="1"/>
  <c r="CA85" i="43" s="1"/>
  <c r="CB85" i="43" s="1"/>
  <c r="CC85" i="43" s="1"/>
  <c r="CD85" i="43" s="1"/>
  <c r="CE85" i="43" s="1"/>
  <c r="CF85" i="43" s="1"/>
  <c r="CG85" i="43" s="1"/>
  <c r="CH85" i="43" s="1"/>
  <c r="N74" i="43"/>
  <c r="AT194" i="40"/>
  <c r="AU161" i="40"/>
  <c r="N77" i="43"/>
  <c r="N82" i="43" s="1"/>
  <c r="O82" i="43" s="1"/>
  <c r="P82" i="43" s="1"/>
  <c r="Q82" i="43" s="1"/>
  <c r="R82" i="43" s="1"/>
  <c r="S82" i="43" s="1"/>
  <c r="T82" i="43" s="1"/>
  <c r="U82" i="43" s="1"/>
  <c r="V82" i="43" s="1"/>
  <c r="W82" i="43" s="1"/>
  <c r="X82" i="43" s="1"/>
  <c r="Y82" i="43" s="1"/>
  <c r="Z82" i="43" s="1"/>
  <c r="AA82" i="43" s="1"/>
  <c r="AB82" i="43" s="1"/>
  <c r="AC82" i="43" s="1"/>
  <c r="AD82" i="43" s="1"/>
  <c r="AE82" i="43" s="1"/>
  <c r="AF82" i="43" s="1"/>
  <c r="AG82" i="43" s="1"/>
  <c r="AH82" i="43" s="1"/>
  <c r="AI82" i="43" s="1"/>
  <c r="AJ82" i="43" s="1"/>
  <c r="AK82" i="43" s="1"/>
  <c r="AL82" i="43" s="1"/>
  <c r="AM82" i="43" s="1"/>
  <c r="AN82" i="43" s="1"/>
  <c r="AO82" i="43" s="1"/>
  <c r="AP82" i="43" s="1"/>
  <c r="AQ82" i="43" s="1"/>
  <c r="AR82" i="43" s="1"/>
  <c r="AS82" i="43" s="1"/>
  <c r="AT82" i="43" s="1"/>
  <c r="AU82" i="43" s="1"/>
  <c r="AV82" i="43" s="1"/>
  <c r="AW82" i="43" s="1"/>
  <c r="AX82" i="43" s="1"/>
  <c r="AY82" i="43" s="1"/>
  <c r="AZ82" i="43" s="1"/>
  <c r="BA82" i="43" s="1"/>
  <c r="BB82" i="43" s="1"/>
  <c r="BC82" i="43" s="1"/>
  <c r="BD82" i="43" s="1"/>
  <c r="BE82" i="43" s="1"/>
  <c r="BF82" i="43" s="1"/>
  <c r="BG82" i="43" s="1"/>
  <c r="BH82" i="43" s="1"/>
  <c r="BI82" i="43" s="1"/>
  <c r="BJ82" i="43" s="1"/>
  <c r="BK82" i="43" s="1"/>
  <c r="BL82" i="43" s="1"/>
  <c r="BM82" i="43" s="1"/>
  <c r="BN82" i="43" s="1"/>
  <c r="BO82" i="43" s="1"/>
  <c r="BP82" i="43" s="1"/>
  <c r="BQ82" i="43" s="1"/>
  <c r="BR82" i="43" s="1"/>
  <c r="BS82" i="43" s="1"/>
  <c r="BT82" i="43" s="1"/>
  <c r="BU82" i="43" s="1"/>
  <c r="BV82" i="43" s="1"/>
  <c r="BW82" i="43" s="1"/>
  <c r="BX82" i="43" s="1"/>
  <c r="BY82" i="43" s="1"/>
  <c r="BZ82" i="43" s="1"/>
  <c r="CA82" i="43" s="1"/>
  <c r="CB82" i="43" s="1"/>
  <c r="CC82" i="43" s="1"/>
  <c r="CD82" i="43" s="1"/>
  <c r="CE82" i="43" s="1"/>
  <c r="CF82" i="43" s="1"/>
  <c r="CG82" i="43" s="1"/>
  <c r="CH82" i="43" s="1"/>
  <c r="N20" i="43"/>
  <c r="N19" i="29"/>
  <c r="N19" i="10"/>
  <c r="N69" i="28" s="1"/>
  <c r="O38" i="34"/>
  <c r="AE191" i="40"/>
  <c r="BK198" i="40"/>
  <c r="D26" i="47"/>
  <c r="P74" i="43"/>
  <c r="O38" i="33"/>
  <c r="N19" i="33"/>
  <c r="N194" i="40"/>
  <c r="O161" i="40"/>
  <c r="D12" i="47" s="1"/>
  <c r="AU184" i="40"/>
  <c r="AD194" i="40"/>
  <c r="AE177" i="40"/>
  <c r="O190" i="40"/>
  <c r="BK194" i="40"/>
  <c r="BK178" i="40"/>
  <c r="D27" i="47" s="1"/>
  <c r="M60" i="28"/>
  <c r="M65" i="28" s="1"/>
  <c r="M73" i="28"/>
  <c r="C62" i="28"/>
  <c r="H73" i="28"/>
  <c r="H81" i="28"/>
  <c r="G60" i="28"/>
  <c r="G65" i="28" s="1"/>
  <c r="C89" i="28"/>
  <c r="L60" i="28"/>
  <c r="L73" i="28"/>
  <c r="C61" i="2"/>
  <c r="C96" i="28" s="1"/>
  <c r="C31" i="2"/>
  <c r="O155" i="39"/>
  <c r="D9" i="47" s="1"/>
  <c r="AY78" i="33"/>
  <c r="BK78" i="10"/>
  <c r="AY78" i="36"/>
  <c r="AY78" i="29"/>
  <c r="AY78" i="31"/>
  <c r="AY78" i="34"/>
  <c r="AY78" i="30"/>
  <c r="AY78" i="35"/>
  <c r="I60" i="28"/>
  <c r="I65" i="28" s="1"/>
  <c r="I73" i="28"/>
  <c r="F73" i="28"/>
  <c r="F60" i="28"/>
  <c r="F65" i="28" s="1"/>
  <c r="N16" i="2"/>
  <c r="O32" i="2"/>
  <c r="C60" i="28"/>
  <c r="C61" i="32"/>
  <c r="C31" i="32"/>
  <c r="E69" i="28"/>
  <c r="C26" i="28"/>
  <c r="C74" i="35"/>
  <c r="C107" i="28"/>
  <c r="O201" i="41"/>
  <c r="E30" i="47"/>
  <c r="D30" i="47"/>
  <c r="C81" i="28"/>
  <c r="C63" i="28"/>
  <c r="J60" i="28" l="1"/>
  <c r="K23" i="48"/>
  <c r="D26" i="31"/>
  <c r="E26" i="31" s="1"/>
  <c r="E165" i="31" s="1"/>
  <c r="D31" i="31"/>
  <c r="O195" i="41"/>
  <c r="O200" i="41"/>
  <c r="O203" i="41" s="1"/>
  <c r="C157" i="31"/>
  <c r="C158" i="31" s="1"/>
  <c r="L65" i="28"/>
  <c r="K65" i="28"/>
  <c r="D20" i="2"/>
  <c r="E50" i="2" s="1"/>
  <c r="N68" i="28"/>
  <c r="O184" i="39"/>
  <c r="O170" i="39"/>
  <c r="D11" i="47" s="1"/>
  <c r="AE36" i="32"/>
  <c r="AD46" i="32"/>
  <c r="AN35" i="32"/>
  <c r="C7" i="28"/>
  <c r="AD35" i="2"/>
  <c r="AC46" i="2"/>
  <c r="C176" i="31"/>
  <c r="C177" i="31" s="1"/>
  <c r="W21" i="48"/>
  <c r="X2" i="48"/>
  <c r="C158" i="29"/>
  <c r="C182" i="29"/>
  <c r="C196" i="29" s="1"/>
  <c r="C176" i="30"/>
  <c r="C183" i="30" s="1"/>
  <c r="C185" i="30" s="1"/>
  <c r="C157" i="30"/>
  <c r="C158" i="30" s="1"/>
  <c r="C182" i="36"/>
  <c r="C184" i="36" s="1"/>
  <c r="C186" i="36" s="1"/>
  <c r="C158" i="36"/>
  <c r="J65" i="28"/>
  <c r="C189" i="29"/>
  <c r="C191" i="29" s="1"/>
  <c r="E22" i="32"/>
  <c r="F52" i="32" s="1"/>
  <c r="C176" i="34"/>
  <c r="C177" i="34" s="1"/>
  <c r="C157" i="34"/>
  <c r="C182" i="34" s="1"/>
  <c r="D34" i="31"/>
  <c r="E34" i="31" s="1"/>
  <c r="E173" i="31" s="1"/>
  <c r="D28" i="31"/>
  <c r="D167" i="31" s="1"/>
  <c r="D25" i="31"/>
  <c r="E25" i="31" s="1"/>
  <c r="E145" i="31" s="1"/>
  <c r="C100" i="28"/>
  <c r="C92" i="28" s="1"/>
  <c r="D29" i="31"/>
  <c r="E65" i="31" s="1"/>
  <c r="D33" i="10"/>
  <c r="E69" i="10" s="1"/>
  <c r="D24" i="10"/>
  <c r="E60" i="10" s="1"/>
  <c r="D27" i="31"/>
  <c r="D147" i="31" s="1"/>
  <c r="D33" i="31"/>
  <c r="E33" i="31" s="1"/>
  <c r="E172" i="31" s="1"/>
  <c r="D23" i="31"/>
  <c r="E59" i="31" s="1"/>
  <c r="D30" i="31"/>
  <c r="E30" i="31" s="1"/>
  <c r="D24" i="31"/>
  <c r="E24" i="31" s="1"/>
  <c r="E163" i="31" s="1"/>
  <c r="D32" i="31"/>
  <c r="E68" i="31" s="1"/>
  <c r="D35" i="31"/>
  <c r="D174" i="31" s="1"/>
  <c r="E28" i="47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AQ30" i="2" s="1"/>
  <c r="AR30" i="2" s="1"/>
  <c r="AS30" i="2" s="1"/>
  <c r="AT30" i="2" s="1"/>
  <c r="AU30" i="2" s="1"/>
  <c r="AV30" i="2" s="1"/>
  <c r="AW30" i="2" s="1"/>
  <c r="AX30" i="2" s="1"/>
  <c r="AY30" i="2" s="1"/>
  <c r="AZ30" i="2" s="1"/>
  <c r="BA30" i="2" s="1"/>
  <c r="BB30" i="2" s="1"/>
  <c r="BC30" i="2" s="1"/>
  <c r="BD30" i="2" s="1"/>
  <c r="BE30" i="2" s="1"/>
  <c r="BF30" i="2" s="1"/>
  <c r="BG30" i="2" s="1"/>
  <c r="BH30" i="2" s="1"/>
  <c r="BI30" i="2" s="1"/>
  <c r="BJ30" i="2" s="1"/>
  <c r="BK30" i="2" s="1"/>
  <c r="BL30" i="2" s="1"/>
  <c r="BM30" i="2" s="1"/>
  <c r="BN30" i="2" s="1"/>
  <c r="BO30" i="2" s="1"/>
  <c r="BP30" i="2" s="1"/>
  <c r="BQ30" i="2" s="1"/>
  <c r="BR30" i="2" s="1"/>
  <c r="BS30" i="2" s="1"/>
  <c r="BT30" i="2" s="1"/>
  <c r="BU30" i="2" s="1"/>
  <c r="BV30" i="2" s="1"/>
  <c r="BW30" i="2" s="1"/>
  <c r="BX30" i="2" s="1"/>
  <c r="BY30" i="2" s="1"/>
  <c r="BZ30" i="2" s="1"/>
  <c r="CA30" i="2" s="1"/>
  <c r="CB30" i="2" s="1"/>
  <c r="CC30" i="2" s="1"/>
  <c r="CD30" i="2" s="1"/>
  <c r="CE30" i="2" s="1"/>
  <c r="CF30" i="2" s="1"/>
  <c r="CG30" i="2" s="1"/>
  <c r="CH30" i="2" s="1"/>
  <c r="N203" i="41"/>
  <c r="C74" i="30"/>
  <c r="C17" i="28" s="1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T41" i="35"/>
  <c r="S55" i="35"/>
  <c r="C182" i="35"/>
  <c r="C184" i="35" s="1"/>
  <c r="C186" i="35" s="1"/>
  <c r="C158" i="35"/>
  <c r="C189" i="35"/>
  <c r="C178" i="35"/>
  <c r="C179" i="35" s="1"/>
  <c r="E20" i="32"/>
  <c r="F50" i="32" s="1"/>
  <c r="E50" i="32"/>
  <c r="C178" i="36"/>
  <c r="C179" i="36" s="1"/>
  <c r="E31" i="31"/>
  <c r="F31" i="31" s="1"/>
  <c r="E67" i="31"/>
  <c r="C190" i="36"/>
  <c r="C192" i="36" s="1"/>
  <c r="C193" i="36" s="1"/>
  <c r="C177" i="36"/>
  <c r="C185" i="29"/>
  <c r="E23" i="32"/>
  <c r="M41" i="33"/>
  <c r="L55" i="33"/>
  <c r="E26" i="32"/>
  <c r="F56" i="32" s="1"/>
  <c r="C73" i="28"/>
  <c r="Q41" i="30"/>
  <c r="P55" i="30"/>
  <c r="C74" i="29"/>
  <c r="C16" i="28" s="1"/>
  <c r="C74" i="34"/>
  <c r="C24" i="28" s="1"/>
  <c r="C178" i="29"/>
  <c r="C179" i="29" s="1"/>
  <c r="C190" i="29"/>
  <c r="C192" i="29" s="1"/>
  <c r="D61" i="32"/>
  <c r="D104" i="28" s="1"/>
  <c r="C177" i="29"/>
  <c r="E28" i="32"/>
  <c r="F58" i="32" s="1"/>
  <c r="D29" i="47"/>
  <c r="E29" i="32"/>
  <c r="F59" i="32" s="1"/>
  <c r="O41" i="10"/>
  <c r="N55" i="10"/>
  <c r="O178" i="41"/>
  <c r="O198" i="41" s="1"/>
  <c r="D44" i="47"/>
  <c r="E21" i="32"/>
  <c r="F51" i="32" s="1"/>
  <c r="E27" i="32"/>
  <c r="F57" i="32" s="1"/>
  <c r="E24" i="32"/>
  <c r="D23" i="2"/>
  <c r="E53" i="2" s="1"/>
  <c r="D42" i="47"/>
  <c r="D27" i="10"/>
  <c r="E63" i="10" s="1"/>
  <c r="D34" i="10"/>
  <c r="E70" i="10" s="1"/>
  <c r="D26" i="2"/>
  <c r="E56" i="2" s="1"/>
  <c r="E25" i="32"/>
  <c r="F55" i="32" s="1"/>
  <c r="D43" i="47"/>
  <c r="D23" i="10"/>
  <c r="D35" i="10"/>
  <c r="D31" i="32"/>
  <c r="D31" i="10"/>
  <c r="E67" i="10" s="1"/>
  <c r="L41" i="34"/>
  <c r="K55" i="34"/>
  <c r="D151" i="31"/>
  <c r="D170" i="31"/>
  <c r="P75" i="43"/>
  <c r="CI66" i="28" s="1"/>
  <c r="N78" i="28"/>
  <c r="D35" i="34"/>
  <c r="D26" i="34"/>
  <c r="D24" i="34"/>
  <c r="D23" i="34"/>
  <c r="D33" i="34"/>
  <c r="D31" i="34"/>
  <c r="D34" i="34"/>
  <c r="D29" i="34"/>
  <c r="D25" i="34"/>
  <c r="D27" i="34"/>
  <c r="D30" i="34"/>
  <c r="D28" i="34"/>
  <c r="D32" i="34"/>
  <c r="D17" i="47"/>
  <c r="AE178" i="40"/>
  <c r="D19" i="47" s="1"/>
  <c r="AE194" i="40"/>
  <c r="O178" i="40"/>
  <c r="D15" i="47" s="1"/>
  <c r="O194" i="40"/>
  <c r="D45" i="47"/>
  <c r="N77" i="28"/>
  <c r="N61" i="28" s="1"/>
  <c r="D29" i="33"/>
  <c r="E65" i="33" s="1"/>
  <c r="D31" i="33"/>
  <c r="E67" i="33" s="1"/>
  <c r="D26" i="33"/>
  <c r="E62" i="33" s="1"/>
  <c r="D28" i="33"/>
  <c r="E64" i="33" s="1"/>
  <c r="D35" i="33"/>
  <c r="E71" i="33" s="1"/>
  <c r="D30" i="33"/>
  <c r="E66" i="33" s="1"/>
  <c r="D25" i="33"/>
  <c r="E61" i="33" s="1"/>
  <c r="D32" i="33"/>
  <c r="E68" i="33" s="1"/>
  <c r="D27" i="33"/>
  <c r="E63" i="33" s="1"/>
  <c r="D23" i="33"/>
  <c r="E59" i="33" s="1"/>
  <c r="D34" i="33"/>
  <c r="E70" i="33" s="1"/>
  <c r="D33" i="33"/>
  <c r="E69" i="33" s="1"/>
  <c r="D24" i="33"/>
  <c r="E60" i="33" s="1"/>
  <c r="D20" i="47"/>
  <c r="AU194" i="40"/>
  <c r="AU178" i="40"/>
  <c r="D23" i="47" s="1"/>
  <c r="N79" i="28"/>
  <c r="D34" i="35"/>
  <c r="D27" i="35"/>
  <c r="D35" i="35"/>
  <c r="E71" i="35" s="1"/>
  <c r="D24" i="35"/>
  <c r="E60" i="35" s="1"/>
  <c r="D25" i="35"/>
  <c r="D28" i="35"/>
  <c r="D31" i="35"/>
  <c r="D26" i="35"/>
  <c r="E62" i="35" s="1"/>
  <c r="D29" i="35"/>
  <c r="D32" i="35"/>
  <c r="D23" i="35"/>
  <c r="D30" i="35"/>
  <c r="D33" i="35"/>
  <c r="N70" i="28"/>
  <c r="D28" i="29"/>
  <c r="E64" i="29" s="1"/>
  <c r="D29" i="29"/>
  <c r="E65" i="29" s="1"/>
  <c r="D31" i="29"/>
  <c r="E67" i="29" s="1"/>
  <c r="D30" i="29"/>
  <c r="E66" i="29" s="1"/>
  <c r="D26" i="29"/>
  <c r="E62" i="29" s="1"/>
  <c r="D34" i="29"/>
  <c r="E70" i="29" s="1"/>
  <c r="D33" i="29"/>
  <c r="E69" i="29" s="1"/>
  <c r="D32" i="29"/>
  <c r="E68" i="29" s="1"/>
  <c r="D24" i="29"/>
  <c r="E60" i="29" s="1"/>
  <c r="D25" i="29"/>
  <c r="E61" i="29" s="1"/>
  <c r="D23" i="29"/>
  <c r="E59" i="29" s="1"/>
  <c r="D27" i="29"/>
  <c r="E63" i="29" s="1"/>
  <c r="D35" i="29"/>
  <c r="E71" i="29" s="1"/>
  <c r="N80" i="28"/>
  <c r="N64" i="28" s="1"/>
  <c r="D34" i="36"/>
  <c r="D25" i="36"/>
  <c r="D26" i="36"/>
  <c r="D33" i="36"/>
  <c r="D23" i="36"/>
  <c r="E59" i="36" s="1"/>
  <c r="D30" i="36"/>
  <c r="D32" i="36"/>
  <c r="D29" i="36"/>
  <c r="D35" i="36"/>
  <c r="D31" i="36"/>
  <c r="G29" i="36"/>
  <c r="D27" i="36"/>
  <c r="E23" i="36"/>
  <c r="D24" i="36"/>
  <c r="D28" i="36"/>
  <c r="N71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E59" i="30" s="1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1" i="28"/>
  <c r="D22" i="2"/>
  <c r="E52" i="2" s="1"/>
  <c r="D25" i="2"/>
  <c r="E55" i="2" s="1"/>
  <c r="D27" i="2"/>
  <c r="E57" i="2" s="1"/>
  <c r="D21" i="2"/>
  <c r="E51" i="2" s="1"/>
  <c r="D24" i="2"/>
  <c r="E54" i="2" s="1"/>
  <c r="C65" i="28"/>
  <c r="C104" i="28"/>
  <c r="C109" i="28" s="1"/>
  <c r="C62" i="32"/>
  <c r="C22" i="28" s="1"/>
  <c r="D28" i="2"/>
  <c r="E58" i="2" s="1"/>
  <c r="BK78" i="29"/>
  <c r="BK78" i="33"/>
  <c r="BK78" i="30"/>
  <c r="BK78" i="35"/>
  <c r="BK78" i="34"/>
  <c r="BK78" i="31"/>
  <c r="BW78" i="10"/>
  <c r="BK78" i="36"/>
  <c r="C62" i="2"/>
  <c r="D29" i="2"/>
  <c r="E59" i="2" s="1"/>
  <c r="E73" i="28"/>
  <c r="E61" i="28"/>
  <c r="E65" i="28" s="1"/>
  <c r="C25" i="28"/>
  <c r="D165" i="31"/>
  <c r="C90" i="28"/>
  <c r="C18" i="28"/>
  <c r="C10" i="28" s="1"/>
  <c r="C12" i="28" l="1"/>
  <c r="C14" i="28"/>
  <c r="L23" i="48"/>
  <c r="E33" i="10"/>
  <c r="F69" i="10" s="1"/>
  <c r="D144" i="31"/>
  <c r="D146" i="31"/>
  <c r="C182" i="31"/>
  <c r="C184" i="31" s="1"/>
  <c r="C189" i="31"/>
  <c r="C191" i="31" s="1"/>
  <c r="C177" i="30"/>
  <c r="E62" i="31"/>
  <c r="C184" i="29"/>
  <c r="C186" i="29" s="1"/>
  <c r="E20" i="2"/>
  <c r="F50" i="2" s="1"/>
  <c r="C183" i="34"/>
  <c r="C185" i="34" s="1"/>
  <c r="E28" i="31"/>
  <c r="E167" i="31" s="1"/>
  <c r="E29" i="31"/>
  <c r="E168" i="31" s="1"/>
  <c r="D152" i="31"/>
  <c r="D171" i="31"/>
  <c r="C190" i="30"/>
  <c r="C192" i="30" s="1"/>
  <c r="C190" i="34"/>
  <c r="C192" i="34" s="1"/>
  <c r="D163" i="31"/>
  <c r="C178" i="31"/>
  <c r="C179" i="31" s="1"/>
  <c r="F22" i="32"/>
  <c r="G52" i="32" s="1"/>
  <c r="CI67" i="28"/>
  <c r="O187" i="39"/>
  <c r="AO35" i="32"/>
  <c r="AF36" i="32"/>
  <c r="AE46" i="32"/>
  <c r="C190" i="31"/>
  <c r="C192" i="31" s="1"/>
  <c r="C183" i="31"/>
  <c r="C185" i="31" s="1"/>
  <c r="AE35" i="2"/>
  <c r="AD46" i="2"/>
  <c r="X21" i="48"/>
  <c r="Y2" i="48"/>
  <c r="D149" i="31"/>
  <c r="E66" i="31"/>
  <c r="D168" i="31"/>
  <c r="D150" i="31"/>
  <c r="D169" i="31"/>
  <c r="C178" i="30"/>
  <c r="C189" i="30"/>
  <c r="C191" i="30" s="1"/>
  <c r="C196" i="36"/>
  <c r="C182" i="30"/>
  <c r="E35" i="35"/>
  <c r="E24" i="35"/>
  <c r="E26" i="35"/>
  <c r="F62" i="35" s="1"/>
  <c r="E146" i="31"/>
  <c r="E64" i="31"/>
  <c r="D148" i="31"/>
  <c r="D145" i="31"/>
  <c r="D164" i="31"/>
  <c r="D153" i="31"/>
  <c r="D172" i="31"/>
  <c r="C158" i="34"/>
  <c r="C178" i="34"/>
  <c r="C179" i="34" s="1"/>
  <c r="C189" i="34"/>
  <c r="E32" i="31"/>
  <c r="E171" i="31" s="1"/>
  <c r="D154" i="31"/>
  <c r="D173" i="31"/>
  <c r="E70" i="31"/>
  <c r="E61" i="31"/>
  <c r="E150" i="31"/>
  <c r="E169" i="31"/>
  <c r="E25" i="10"/>
  <c r="F61" i="10" s="1"/>
  <c r="D143" i="31"/>
  <c r="E69" i="31"/>
  <c r="D162" i="31"/>
  <c r="E23" i="31"/>
  <c r="F59" i="31" s="1"/>
  <c r="C101" i="28"/>
  <c r="E24" i="10"/>
  <c r="F60" i="10" s="1"/>
  <c r="E71" i="31"/>
  <c r="E28" i="10"/>
  <c r="F64" i="10" s="1"/>
  <c r="E35" i="31"/>
  <c r="F35" i="31" s="1"/>
  <c r="E63" i="31"/>
  <c r="D166" i="31"/>
  <c r="D37" i="31"/>
  <c r="E27" i="31"/>
  <c r="E166" i="31" s="1"/>
  <c r="D155" i="31"/>
  <c r="E149" i="31"/>
  <c r="E60" i="31"/>
  <c r="F20" i="32"/>
  <c r="G50" i="32" s="1"/>
  <c r="C197" i="35"/>
  <c r="F25" i="31"/>
  <c r="F164" i="31" s="1"/>
  <c r="E144" i="31"/>
  <c r="E29" i="10"/>
  <c r="F65" i="10" s="1"/>
  <c r="F28" i="32"/>
  <c r="G58" i="32" s="1"/>
  <c r="C191" i="35"/>
  <c r="C193" i="35" s="1"/>
  <c r="C194" i="35" s="1"/>
  <c r="E30" i="10"/>
  <c r="F66" i="10" s="1"/>
  <c r="E32" i="10"/>
  <c r="F68" i="10" s="1"/>
  <c r="E26" i="10"/>
  <c r="F62" i="10" s="1"/>
  <c r="T55" i="35"/>
  <c r="F20" i="2"/>
  <c r="G50" i="2" s="1"/>
  <c r="E154" i="31"/>
  <c r="C197" i="36"/>
  <c r="C194" i="36"/>
  <c r="G31" i="31"/>
  <c r="G67" i="31"/>
  <c r="F170" i="31"/>
  <c r="F151" i="31"/>
  <c r="H29" i="36"/>
  <c r="H168" i="36" s="1"/>
  <c r="H65" i="36"/>
  <c r="E26" i="36"/>
  <c r="E146" i="36" s="1"/>
  <c r="E62" i="36"/>
  <c r="E30" i="35"/>
  <c r="E169" i="35" s="1"/>
  <c r="E66" i="35"/>
  <c r="E29" i="35"/>
  <c r="E168" i="35" s="1"/>
  <c r="E65" i="35"/>
  <c r="E31" i="34"/>
  <c r="E170" i="34" s="1"/>
  <c r="E67" i="34"/>
  <c r="E33" i="35"/>
  <c r="E153" i="35" s="1"/>
  <c r="E69" i="35"/>
  <c r="E25" i="35"/>
  <c r="E145" i="35" s="1"/>
  <c r="E61" i="35"/>
  <c r="E34" i="34"/>
  <c r="E173" i="34" s="1"/>
  <c r="E70" i="34"/>
  <c r="C196" i="35"/>
  <c r="E153" i="31"/>
  <c r="E31" i="36"/>
  <c r="E67" i="36"/>
  <c r="E25" i="36"/>
  <c r="E61" i="36"/>
  <c r="E32" i="34"/>
  <c r="E171" i="34" s="1"/>
  <c r="E68" i="34"/>
  <c r="E33" i="34"/>
  <c r="E172" i="34" s="1"/>
  <c r="E69" i="34"/>
  <c r="F23" i="32"/>
  <c r="G53" i="32" s="1"/>
  <c r="F53" i="32"/>
  <c r="F24" i="31"/>
  <c r="F60" i="31"/>
  <c r="F34" i="31"/>
  <c r="F70" i="31"/>
  <c r="E35" i="36"/>
  <c r="E174" i="36" s="1"/>
  <c r="E71" i="36"/>
  <c r="E34" i="36"/>
  <c r="E154" i="36" s="1"/>
  <c r="E70" i="36"/>
  <c r="E31" i="35"/>
  <c r="E170" i="35" s="1"/>
  <c r="E67" i="35"/>
  <c r="E28" i="34"/>
  <c r="E167" i="34" s="1"/>
  <c r="E64" i="34"/>
  <c r="E23" i="34"/>
  <c r="E143" i="34" s="1"/>
  <c r="E59" i="34"/>
  <c r="F29" i="31"/>
  <c r="F65" i="31"/>
  <c r="E32" i="35"/>
  <c r="E152" i="35" s="1"/>
  <c r="E68" i="35"/>
  <c r="E29" i="36"/>
  <c r="E168" i="36" s="1"/>
  <c r="E65" i="36"/>
  <c r="E27" i="35"/>
  <c r="E166" i="35" s="1"/>
  <c r="E63" i="35"/>
  <c r="E30" i="34"/>
  <c r="E169" i="34" s="1"/>
  <c r="E66" i="34"/>
  <c r="E24" i="34"/>
  <c r="E163" i="34" s="1"/>
  <c r="E60" i="34"/>
  <c r="E23" i="10"/>
  <c r="F59" i="10" s="1"/>
  <c r="E59" i="10"/>
  <c r="F24" i="32"/>
  <c r="G54" i="32" s="1"/>
  <c r="F54" i="32"/>
  <c r="F30" i="31"/>
  <c r="F66" i="31"/>
  <c r="E28" i="36"/>
  <c r="E148" i="36" s="1"/>
  <c r="E64" i="36"/>
  <c r="E32" i="36"/>
  <c r="E152" i="36" s="1"/>
  <c r="E68" i="36"/>
  <c r="E28" i="35"/>
  <c r="E64" i="35"/>
  <c r="E27" i="34"/>
  <c r="E147" i="34" s="1"/>
  <c r="E63" i="34"/>
  <c r="E26" i="34"/>
  <c r="E146" i="34" s="1"/>
  <c r="E62" i="34"/>
  <c r="E33" i="36"/>
  <c r="E153" i="36" s="1"/>
  <c r="E69" i="36"/>
  <c r="F33" i="31"/>
  <c r="F69" i="31"/>
  <c r="E24" i="36"/>
  <c r="E163" i="36" s="1"/>
  <c r="E60" i="36"/>
  <c r="E30" i="36"/>
  <c r="E66" i="36"/>
  <c r="E34" i="35"/>
  <c r="E173" i="35" s="1"/>
  <c r="E70" i="35"/>
  <c r="E25" i="34"/>
  <c r="E164" i="34" s="1"/>
  <c r="E61" i="34"/>
  <c r="E35" i="34"/>
  <c r="E174" i="34" s="1"/>
  <c r="E71" i="34"/>
  <c r="F26" i="31"/>
  <c r="F62" i="31"/>
  <c r="E164" i="31"/>
  <c r="F61" i="31"/>
  <c r="E27" i="36"/>
  <c r="E147" i="36" s="1"/>
  <c r="E63" i="36"/>
  <c r="E151" i="31"/>
  <c r="F67" i="31"/>
  <c r="E170" i="31"/>
  <c r="F23" i="36"/>
  <c r="F143" i="36" s="1"/>
  <c r="F59" i="36"/>
  <c r="F26" i="35"/>
  <c r="F146" i="35" s="1"/>
  <c r="E23" i="35"/>
  <c r="E59" i="35"/>
  <c r="E29" i="34"/>
  <c r="E149" i="34" s="1"/>
  <c r="E65" i="34"/>
  <c r="E35" i="10"/>
  <c r="F71" i="10" s="1"/>
  <c r="E71" i="10"/>
  <c r="F26" i="32"/>
  <c r="G56" i="32" s="1"/>
  <c r="N41" i="33"/>
  <c r="M55" i="33"/>
  <c r="R41" i="30"/>
  <c r="Q55" i="30"/>
  <c r="E31" i="47"/>
  <c r="C197" i="29"/>
  <c r="C198" i="29" s="1"/>
  <c r="C200" i="29" s="1"/>
  <c r="C193" i="29"/>
  <c r="F25" i="32"/>
  <c r="G55" i="32" s="1"/>
  <c r="C184" i="34"/>
  <c r="N62" i="28"/>
  <c r="D31" i="47"/>
  <c r="F29" i="32"/>
  <c r="G59" i="32" s="1"/>
  <c r="E26" i="2"/>
  <c r="F56" i="2" s="1"/>
  <c r="F27" i="32"/>
  <c r="G57" i="32" s="1"/>
  <c r="E31" i="32"/>
  <c r="F21" i="32"/>
  <c r="G51" i="32" s="1"/>
  <c r="E23" i="2"/>
  <c r="F53" i="2" s="1"/>
  <c r="P41" i="10"/>
  <c r="O55" i="10"/>
  <c r="E31" i="10"/>
  <c r="F67" i="10" s="1"/>
  <c r="E27" i="10"/>
  <c r="F63" i="10" s="1"/>
  <c r="D37" i="10"/>
  <c r="E34" i="10"/>
  <c r="F70" i="10" s="1"/>
  <c r="C8" i="28"/>
  <c r="M41" i="34"/>
  <c r="L55" i="34"/>
  <c r="N63" i="28"/>
  <c r="D62" i="32"/>
  <c r="D22" i="28" s="1"/>
  <c r="F33" i="10"/>
  <c r="G69" i="10" s="1"/>
  <c r="E25" i="33"/>
  <c r="F61" i="33" s="1"/>
  <c r="E34" i="30"/>
  <c r="F70" i="30" s="1"/>
  <c r="D173" i="30"/>
  <c r="D154" i="30"/>
  <c r="D149" i="30"/>
  <c r="D168" i="30"/>
  <c r="E29" i="30"/>
  <c r="F65" i="30" s="1"/>
  <c r="D167" i="36"/>
  <c r="D148" i="36"/>
  <c r="E143" i="36"/>
  <c r="E162" i="36"/>
  <c r="D147" i="36"/>
  <c r="D166" i="36"/>
  <c r="D146" i="36"/>
  <c r="D165" i="36"/>
  <c r="E27" i="29"/>
  <c r="F63" i="29" s="1"/>
  <c r="D166" i="29"/>
  <c r="D147" i="29"/>
  <c r="E30" i="29"/>
  <c r="F66" i="29" s="1"/>
  <c r="D169" i="29"/>
  <c r="D150" i="29"/>
  <c r="D172" i="35"/>
  <c r="D153" i="35"/>
  <c r="D167" i="35"/>
  <c r="D148" i="35"/>
  <c r="D173" i="35"/>
  <c r="D154" i="35"/>
  <c r="E174" i="35"/>
  <c r="E155" i="35"/>
  <c r="E23" i="33"/>
  <c r="F59" i="33" s="1"/>
  <c r="D37" i="33"/>
  <c r="E26" i="33"/>
  <c r="F62" i="33" s="1"/>
  <c r="D171" i="34"/>
  <c r="D152" i="34"/>
  <c r="D167" i="34"/>
  <c r="D148" i="34"/>
  <c r="D169" i="34"/>
  <c r="D150" i="34"/>
  <c r="D163" i="34"/>
  <c r="D144" i="34"/>
  <c r="E33" i="30"/>
  <c r="F69" i="30" s="1"/>
  <c r="D153" i="30"/>
  <c r="D172" i="30"/>
  <c r="E31" i="30"/>
  <c r="F67" i="30" s="1"/>
  <c r="D170" i="30"/>
  <c r="D151" i="30"/>
  <c r="D173" i="36"/>
  <c r="D154" i="36"/>
  <c r="E23" i="29"/>
  <c r="F59" i="29" s="1"/>
  <c r="D37" i="29"/>
  <c r="D162" i="29"/>
  <c r="D143" i="29"/>
  <c r="E31" i="29"/>
  <c r="F67" i="29" s="1"/>
  <c r="D170" i="29"/>
  <c r="D151" i="29"/>
  <c r="E27" i="33"/>
  <c r="F63" i="33" s="1"/>
  <c r="E31" i="33"/>
  <c r="F67" i="33" s="1"/>
  <c r="D153" i="34"/>
  <c r="D172" i="34"/>
  <c r="D165" i="34"/>
  <c r="D146" i="34"/>
  <c r="E24" i="30"/>
  <c r="F60" i="30" s="1"/>
  <c r="D163" i="30"/>
  <c r="D144" i="30"/>
  <c r="E30" i="30"/>
  <c r="F66" i="30" s="1"/>
  <c r="D150" i="30"/>
  <c r="D169" i="30"/>
  <c r="D145" i="36"/>
  <c r="D164" i="36"/>
  <c r="E25" i="29"/>
  <c r="F61" i="29" s="1"/>
  <c r="D164" i="29"/>
  <c r="D145" i="29"/>
  <c r="E29" i="29"/>
  <c r="F65" i="29" s="1"/>
  <c r="D168" i="29"/>
  <c r="D149" i="29"/>
  <c r="E154" i="35"/>
  <c r="E32" i="33"/>
  <c r="F68" i="33" s="1"/>
  <c r="E29" i="33"/>
  <c r="F65" i="33" s="1"/>
  <c r="D149" i="34"/>
  <c r="D168" i="34"/>
  <c r="D173" i="34"/>
  <c r="D154" i="34"/>
  <c r="E32" i="30"/>
  <c r="F68" i="30" s="1"/>
  <c r="D171" i="30"/>
  <c r="D152" i="30"/>
  <c r="E24" i="29"/>
  <c r="F60" i="29" s="1"/>
  <c r="D163" i="29"/>
  <c r="D144" i="29"/>
  <c r="E28" i="29"/>
  <c r="F64" i="29" s="1"/>
  <c r="D167" i="29"/>
  <c r="D148" i="29"/>
  <c r="E144" i="35"/>
  <c r="E163" i="35"/>
  <c r="D143" i="35"/>
  <c r="D162" i="35"/>
  <c r="D37" i="35"/>
  <c r="D165" i="35"/>
  <c r="D146" i="35"/>
  <c r="D163" i="35"/>
  <c r="D144" i="35"/>
  <c r="N81" i="28"/>
  <c r="E35" i="30"/>
  <c r="F71" i="30" s="1"/>
  <c r="D155" i="30"/>
  <c r="D174" i="30"/>
  <c r="D155" i="36"/>
  <c r="D174" i="36"/>
  <c r="D150" i="36"/>
  <c r="D169" i="36"/>
  <c r="D162" i="36"/>
  <c r="D143" i="36"/>
  <c r="D37" i="36"/>
  <c r="E32" i="29"/>
  <c r="F68" i="29" s="1"/>
  <c r="D171" i="29"/>
  <c r="D152" i="29"/>
  <c r="D169" i="35"/>
  <c r="D150" i="35"/>
  <c r="D170" i="35"/>
  <c r="D151" i="35"/>
  <c r="E24" i="33"/>
  <c r="F60" i="33" s="1"/>
  <c r="D166" i="34"/>
  <c r="D147" i="34"/>
  <c r="D162" i="34"/>
  <c r="D143" i="34"/>
  <c r="D37" i="34"/>
  <c r="D174" i="34"/>
  <c r="D155" i="34"/>
  <c r="E23" i="30"/>
  <c r="F59" i="30" s="1"/>
  <c r="D162" i="30"/>
  <c r="D143" i="30"/>
  <c r="D37" i="30"/>
  <c r="D170" i="36"/>
  <c r="D151" i="36"/>
  <c r="E33" i="29"/>
  <c r="F69" i="29" s="1"/>
  <c r="D153" i="29"/>
  <c r="D172" i="29"/>
  <c r="D149" i="35"/>
  <c r="D168" i="35"/>
  <c r="D145" i="35"/>
  <c r="D164" i="35"/>
  <c r="E33" i="33"/>
  <c r="F69" i="33" s="1"/>
  <c r="E30" i="33"/>
  <c r="F66" i="33" s="1"/>
  <c r="D151" i="34"/>
  <c r="D170" i="34"/>
  <c r="D167" i="30"/>
  <c r="D148" i="30"/>
  <c r="E28" i="30"/>
  <c r="F64" i="30" s="1"/>
  <c r="E27" i="30"/>
  <c r="F63" i="30" s="1"/>
  <c r="D147" i="30"/>
  <c r="D166" i="30"/>
  <c r="G168" i="36"/>
  <c r="G149" i="36"/>
  <c r="D152" i="36"/>
  <c r="D171" i="36"/>
  <c r="D172" i="36"/>
  <c r="D153" i="36"/>
  <c r="D173" i="29"/>
  <c r="D154" i="29"/>
  <c r="E34" i="29"/>
  <c r="F70" i="29" s="1"/>
  <c r="E150" i="35"/>
  <c r="E35" i="33"/>
  <c r="F71" i="33" s="1"/>
  <c r="D164" i="34"/>
  <c r="D145" i="34"/>
  <c r="E25" i="30"/>
  <c r="F61" i="30" s="1"/>
  <c r="D164" i="30"/>
  <c r="D145" i="30"/>
  <c r="E26" i="30"/>
  <c r="F62" i="30" s="1"/>
  <c r="D165" i="30"/>
  <c r="D146" i="30"/>
  <c r="D163" i="36"/>
  <c r="D144" i="36"/>
  <c r="D168" i="36"/>
  <c r="D149" i="36"/>
  <c r="E35" i="29"/>
  <c r="F71" i="29" s="1"/>
  <c r="D174" i="29"/>
  <c r="D155" i="29"/>
  <c r="E26" i="29"/>
  <c r="F62" i="29" s="1"/>
  <c r="D165" i="29"/>
  <c r="D146" i="29"/>
  <c r="D152" i="35"/>
  <c r="D171" i="35"/>
  <c r="D174" i="35"/>
  <c r="D155" i="35"/>
  <c r="D166" i="35"/>
  <c r="D147" i="35"/>
  <c r="E34" i="33"/>
  <c r="F70" i="33" s="1"/>
  <c r="E28" i="33"/>
  <c r="F64" i="33" s="1"/>
  <c r="G22" i="32"/>
  <c r="H52" i="32" s="1"/>
  <c r="C9" i="28"/>
  <c r="E25" i="2"/>
  <c r="F55" i="2" s="1"/>
  <c r="E21" i="2"/>
  <c r="F51" i="2" s="1"/>
  <c r="E27" i="2"/>
  <c r="F57" i="2" s="1"/>
  <c r="E22" i="2"/>
  <c r="F52" i="2" s="1"/>
  <c r="E24" i="2"/>
  <c r="E61" i="32"/>
  <c r="E104" i="28" s="1"/>
  <c r="E28" i="2"/>
  <c r="F58" i="2" s="1"/>
  <c r="BW78" i="35"/>
  <c r="BW78" i="33"/>
  <c r="BW78" i="29"/>
  <c r="BW78" i="31"/>
  <c r="BW78" i="30"/>
  <c r="BW78" i="36"/>
  <c r="BW78" i="34"/>
  <c r="N73" i="28"/>
  <c r="N60" i="28"/>
  <c r="C88" i="28"/>
  <c r="C93" i="28" s="1"/>
  <c r="C6" i="28"/>
  <c r="D61" i="2"/>
  <c r="D96" i="28" s="1"/>
  <c r="E29" i="2"/>
  <c r="F59" i="2" s="1"/>
  <c r="D31" i="2"/>
  <c r="C27" i="28"/>
  <c r="D73" i="31"/>
  <c r="M23" i="48" l="1"/>
  <c r="C196" i="34"/>
  <c r="C186" i="31"/>
  <c r="C186" i="34"/>
  <c r="C193" i="31"/>
  <c r="C194" i="31" s="1"/>
  <c r="F23" i="31"/>
  <c r="G23" i="31" s="1"/>
  <c r="E143" i="31"/>
  <c r="E162" i="31"/>
  <c r="F28" i="10"/>
  <c r="G64" i="10" s="1"/>
  <c r="F64" i="31"/>
  <c r="C198" i="36"/>
  <c r="C200" i="36" s="1"/>
  <c r="C193" i="30"/>
  <c r="F28" i="31"/>
  <c r="G64" i="31" s="1"/>
  <c r="E144" i="36"/>
  <c r="E148" i="31"/>
  <c r="E166" i="36"/>
  <c r="G20" i="32"/>
  <c r="H50" i="32" s="1"/>
  <c r="F27" i="31"/>
  <c r="G27" i="31" s="1"/>
  <c r="C196" i="31"/>
  <c r="C197" i="34"/>
  <c r="E166" i="34"/>
  <c r="E150" i="34"/>
  <c r="E171" i="36"/>
  <c r="E149" i="36"/>
  <c r="E152" i="31"/>
  <c r="F68" i="31"/>
  <c r="F32" i="31"/>
  <c r="G32" i="31" s="1"/>
  <c r="C197" i="31"/>
  <c r="AG36" i="32"/>
  <c r="AF46" i="32"/>
  <c r="AP35" i="32"/>
  <c r="AF35" i="2"/>
  <c r="AE46" i="2"/>
  <c r="Y21" i="48"/>
  <c r="Z2" i="48"/>
  <c r="C197" i="30"/>
  <c r="C191" i="34"/>
  <c r="C193" i="34" s="1"/>
  <c r="E165" i="36"/>
  <c r="E146" i="35"/>
  <c r="E165" i="35"/>
  <c r="C196" i="30"/>
  <c r="C184" i="30"/>
  <c r="C186" i="30" s="1"/>
  <c r="F71" i="35"/>
  <c r="F35" i="35"/>
  <c r="F64" i="35"/>
  <c r="F28" i="35"/>
  <c r="E147" i="35"/>
  <c r="F165" i="35"/>
  <c r="F60" i="35"/>
  <c r="F24" i="35"/>
  <c r="E167" i="35"/>
  <c r="E167" i="36"/>
  <c r="C198" i="34"/>
  <c r="C200" i="34" s="1"/>
  <c r="F25" i="10"/>
  <c r="G61" i="10" s="1"/>
  <c r="F32" i="10"/>
  <c r="G68" i="10" s="1"/>
  <c r="E172" i="35"/>
  <c r="F26" i="2"/>
  <c r="G56" i="2" s="1"/>
  <c r="E37" i="31"/>
  <c r="G61" i="31"/>
  <c r="F71" i="31"/>
  <c r="F63" i="31"/>
  <c r="E73" i="31"/>
  <c r="E100" i="28" s="1"/>
  <c r="D157" i="31"/>
  <c r="D176" i="31"/>
  <c r="D177" i="31" s="1"/>
  <c r="F24" i="10"/>
  <c r="G60" i="10" s="1"/>
  <c r="C198" i="35"/>
  <c r="C200" i="35" s="1"/>
  <c r="F145" i="31"/>
  <c r="E162" i="34"/>
  <c r="E173" i="36"/>
  <c r="G25" i="31"/>
  <c r="H25" i="31" s="1"/>
  <c r="I61" i="31" s="1"/>
  <c r="E148" i="35"/>
  <c r="E174" i="31"/>
  <c r="E176" i="31" s="1"/>
  <c r="E190" i="31" s="1"/>
  <c r="E155" i="31"/>
  <c r="E149" i="35"/>
  <c r="F29" i="10"/>
  <c r="G65" i="10" s="1"/>
  <c r="E37" i="35"/>
  <c r="E147" i="31"/>
  <c r="G26" i="32"/>
  <c r="H56" i="32" s="1"/>
  <c r="G28" i="32"/>
  <c r="H58" i="32" s="1"/>
  <c r="E164" i="35"/>
  <c r="E144" i="34"/>
  <c r="H149" i="36"/>
  <c r="E155" i="36"/>
  <c r="E145" i="36"/>
  <c r="E165" i="34"/>
  <c r="E172" i="36"/>
  <c r="E155" i="34"/>
  <c r="E151" i="35"/>
  <c r="E164" i="36"/>
  <c r="E168" i="34"/>
  <c r="E152" i="34"/>
  <c r="E153" i="34"/>
  <c r="F162" i="36"/>
  <c r="E148" i="34"/>
  <c r="F27" i="10"/>
  <c r="G63" i="10" s="1"/>
  <c r="F30" i="10"/>
  <c r="G66" i="10" s="1"/>
  <c r="F26" i="10"/>
  <c r="G62" i="10" s="1"/>
  <c r="F35" i="10"/>
  <c r="G71" i="10" s="1"/>
  <c r="E162" i="35"/>
  <c r="E171" i="35"/>
  <c r="E145" i="34"/>
  <c r="E151" i="34"/>
  <c r="C194" i="29"/>
  <c r="E143" i="35"/>
  <c r="V41" i="35"/>
  <c r="U55" i="35"/>
  <c r="F25" i="33"/>
  <c r="G61" i="33" s="1"/>
  <c r="G24" i="32"/>
  <c r="H54" i="32" s="1"/>
  <c r="G23" i="32"/>
  <c r="H53" i="32" s="1"/>
  <c r="G20" i="2"/>
  <c r="H50" i="2" s="1"/>
  <c r="G27" i="32"/>
  <c r="H57" i="32" s="1"/>
  <c r="E37" i="34"/>
  <c r="E154" i="34"/>
  <c r="F23" i="10"/>
  <c r="F24" i="2"/>
  <c r="G54" i="2" s="1"/>
  <c r="F54" i="2"/>
  <c r="G59" i="31"/>
  <c r="E37" i="36"/>
  <c r="F23" i="35"/>
  <c r="F59" i="35"/>
  <c r="F25" i="34"/>
  <c r="F61" i="34"/>
  <c r="F30" i="36"/>
  <c r="F66" i="36"/>
  <c r="E169" i="36"/>
  <c r="E150" i="36"/>
  <c r="F62" i="34"/>
  <c r="F26" i="34"/>
  <c r="F32" i="35"/>
  <c r="G32" i="35" s="1"/>
  <c r="F68" i="35"/>
  <c r="F31" i="35"/>
  <c r="F67" i="35"/>
  <c r="G34" i="31"/>
  <c r="G70" i="31"/>
  <c r="F173" i="31"/>
  <c r="F154" i="31"/>
  <c r="F32" i="34"/>
  <c r="F68" i="34"/>
  <c r="F31" i="36"/>
  <c r="F67" i="36"/>
  <c r="F34" i="34"/>
  <c r="F70" i="34"/>
  <c r="F31" i="34"/>
  <c r="F67" i="34"/>
  <c r="F26" i="36"/>
  <c r="F62" i="36"/>
  <c r="G35" i="31"/>
  <c r="G71" i="31"/>
  <c r="F155" i="31"/>
  <c r="F174" i="31"/>
  <c r="F24" i="34"/>
  <c r="F60" i="34"/>
  <c r="E170" i="36"/>
  <c r="G26" i="35"/>
  <c r="H26" i="35" s="1"/>
  <c r="G62" i="35"/>
  <c r="G63" i="31"/>
  <c r="F34" i="35"/>
  <c r="F70" i="35"/>
  <c r="F24" i="36"/>
  <c r="F60" i="36"/>
  <c r="F27" i="34"/>
  <c r="F63" i="34"/>
  <c r="F32" i="36"/>
  <c r="F68" i="36"/>
  <c r="G29" i="31"/>
  <c r="G65" i="31"/>
  <c r="F168" i="31"/>
  <c r="F149" i="31"/>
  <c r="G24" i="31"/>
  <c r="G60" i="31"/>
  <c r="F163" i="31"/>
  <c r="F144" i="31"/>
  <c r="F25" i="35"/>
  <c r="F61" i="35"/>
  <c r="F29" i="35"/>
  <c r="F65" i="35"/>
  <c r="I29" i="36"/>
  <c r="I65" i="36"/>
  <c r="E151" i="36"/>
  <c r="G30" i="31"/>
  <c r="G66" i="31"/>
  <c r="F169" i="31"/>
  <c r="F150" i="31"/>
  <c r="F30" i="34"/>
  <c r="F66" i="34"/>
  <c r="F29" i="36"/>
  <c r="F65" i="36"/>
  <c r="F27" i="36"/>
  <c r="F63" i="36"/>
  <c r="G26" i="31"/>
  <c r="G62" i="31"/>
  <c r="F146" i="31"/>
  <c r="F165" i="31"/>
  <c r="G33" i="31"/>
  <c r="G69" i="31"/>
  <c r="F153" i="31"/>
  <c r="F172" i="31"/>
  <c r="F28" i="36"/>
  <c r="F64" i="36"/>
  <c r="F23" i="34"/>
  <c r="F59" i="34"/>
  <c r="F34" i="36"/>
  <c r="F70" i="36"/>
  <c r="F33" i="35"/>
  <c r="F69" i="35"/>
  <c r="F27" i="35"/>
  <c r="G27" i="35" s="1"/>
  <c r="F63" i="35"/>
  <c r="F29" i="34"/>
  <c r="F65" i="34"/>
  <c r="G23" i="36"/>
  <c r="G59" i="36"/>
  <c r="G28" i="31"/>
  <c r="F35" i="34"/>
  <c r="F71" i="34"/>
  <c r="F33" i="36"/>
  <c r="F69" i="36"/>
  <c r="F28" i="34"/>
  <c r="F64" i="34"/>
  <c r="F35" i="36"/>
  <c r="F71" i="36"/>
  <c r="F33" i="34"/>
  <c r="F69" i="34"/>
  <c r="F25" i="36"/>
  <c r="F61" i="36"/>
  <c r="G68" i="31"/>
  <c r="F171" i="31"/>
  <c r="F152" i="31"/>
  <c r="F30" i="35"/>
  <c r="F66" i="35"/>
  <c r="H31" i="31"/>
  <c r="H67" i="31"/>
  <c r="G151" i="31"/>
  <c r="G170" i="31"/>
  <c r="F31" i="32"/>
  <c r="G25" i="32"/>
  <c r="H55" i="32" s="1"/>
  <c r="O41" i="33"/>
  <c r="N55" i="33"/>
  <c r="S41" i="30"/>
  <c r="R55" i="30"/>
  <c r="D73" i="10"/>
  <c r="D74" i="10" s="1"/>
  <c r="H20" i="32"/>
  <c r="I50" i="32" s="1"/>
  <c r="C19" i="28"/>
  <c r="G21" i="32"/>
  <c r="H51" i="32" s="1"/>
  <c r="G29" i="32"/>
  <c r="H59" i="32" s="1"/>
  <c r="F61" i="32"/>
  <c r="F104" i="28" s="1"/>
  <c r="F34" i="10"/>
  <c r="E37" i="10"/>
  <c r="F31" i="10"/>
  <c r="G67" i="10" s="1"/>
  <c r="F23" i="2"/>
  <c r="G53" i="2" s="1"/>
  <c r="Q41" i="10"/>
  <c r="P55" i="10"/>
  <c r="G33" i="10"/>
  <c r="H69" i="10" s="1"/>
  <c r="H22" i="32"/>
  <c r="N65" i="28"/>
  <c r="CI65" i="28" s="1"/>
  <c r="N41" i="34"/>
  <c r="M55" i="34"/>
  <c r="E73" i="34"/>
  <c r="E106" i="28" s="1"/>
  <c r="F30" i="33"/>
  <c r="G66" i="33" s="1"/>
  <c r="E73" i="35"/>
  <c r="E107" i="28" s="1"/>
  <c r="D157" i="34"/>
  <c r="F32" i="29"/>
  <c r="G68" i="29" s="1"/>
  <c r="E171" i="29"/>
  <c r="E152" i="29"/>
  <c r="D73" i="36"/>
  <c r="D73" i="35"/>
  <c r="F32" i="33"/>
  <c r="G68" i="33" s="1"/>
  <c r="E168" i="29"/>
  <c r="E149" i="29"/>
  <c r="F29" i="29"/>
  <c r="G65" i="29" s="1"/>
  <c r="F31" i="30"/>
  <c r="G67" i="30" s="1"/>
  <c r="E170" i="30"/>
  <c r="E151" i="30"/>
  <c r="E150" i="29"/>
  <c r="E169" i="29"/>
  <c r="F30" i="29"/>
  <c r="G66" i="29" s="1"/>
  <c r="F28" i="33"/>
  <c r="G64" i="33" s="1"/>
  <c r="F33" i="33"/>
  <c r="G69" i="33" s="1"/>
  <c r="E143" i="30"/>
  <c r="E162" i="30"/>
  <c r="E37" i="30"/>
  <c r="F23" i="30"/>
  <c r="G59" i="30" s="1"/>
  <c r="D176" i="34"/>
  <c r="D157" i="35"/>
  <c r="F24" i="30"/>
  <c r="G60" i="30" s="1"/>
  <c r="E163" i="30"/>
  <c r="E144" i="30"/>
  <c r="F27" i="33"/>
  <c r="G63" i="33" s="1"/>
  <c r="E170" i="29"/>
  <c r="F31" i="29"/>
  <c r="G67" i="29" s="1"/>
  <c r="E151" i="29"/>
  <c r="F26" i="33"/>
  <c r="G62" i="33" s="1"/>
  <c r="E174" i="29"/>
  <c r="E155" i="29"/>
  <c r="F35" i="29"/>
  <c r="G71" i="29" s="1"/>
  <c r="D73" i="34"/>
  <c r="F24" i="33"/>
  <c r="G60" i="33" s="1"/>
  <c r="F24" i="29"/>
  <c r="G60" i="29" s="1"/>
  <c r="E163" i="29"/>
  <c r="E144" i="29"/>
  <c r="D157" i="29"/>
  <c r="F34" i="33"/>
  <c r="G70" i="33" s="1"/>
  <c r="E146" i="30"/>
  <c r="E165" i="30"/>
  <c r="F26" i="30"/>
  <c r="G62" i="30" s="1"/>
  <c r="F35" i="33"/>
  <c r="G71" i="33" s="1"/>
  <c r="D73" i="29"/>
  <c r="D73" i="33"/>
  <c r="E73" i="36"/>
  <c r="E108" i="28" s="1"/>
  <c r="E166" i="30"/>
  <c r="E147" i="30"/>
  <c r="F27" i="30"/>
  <c r="G63" i="30" s="1"/>
  <c r="F25" i="29"/>
  <c r="G61" i="29" s="1"/>
  <c r="E145" i="29"/>
  <c r="E164" i="29"/>
  <c r="D176" i="29"/>
  <c r="E172" i="30"/>
  <c r="E153" i="30"/>
  <c r="F33" i="30"/>
  <c r="G69" i="30" s="1"/>
  <c r="E147" i="29"/>
  <c r="E166" i="29"/>
  <c r="F27" i="29"/>
  <c r="G63" i="29" s="1"/>
  <c r="G25" i="33"/>
  <c r="H61" i="33" s="1"/>
  <c r="E173" i="29"/>
  <c r="E154" i="29"/>
  <c r="F34" i="29"/>
  <c r="G70" i="29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F23" i="33"/>
  <c r="G59" i="33" s="1"/>
  <c r="E37" i="33"/>
  <c r="E173" i="30"/>
  <c r="E154" i="30"/>
  <c r="F34" i="30"/>
  <c r="G70" i="30" s="1"/>
  <c r="E165" i="29"/>
  <c r="E146" i="29"/>
  <c r="F26" i="29"/>
  <c r="G62" i="29" s="1"/>
  <c r="D73" i="30"/>
  <c r="D157" i="36"/>
  <c r="F28" i="29"/>
  <c r="G64" i="29" s="1"/>
  <c r="E148" i="29"/>
  <c r="E167" i="29"/>
  <c r="F29" i="33"/>
  <c r="G65" i="33" s="1"/>
  <c r="F29" i="30"/>
  <c r="G65" i="30" s="1"/>
  <c r="E168" i="30"/>
  <c r="E149" i="30"/>
  <c r="F25" i="30"/>
  <c r="G61" i="30" s="1"/>
  <c r="E145" i="30"/>
  <c r="E164" i="30"/>
  <c r="E172" i="29"/>
  <c r="E153" i="29"/>
  <c r="F33" i="29"/>
  <c r="G69" i="29" s="1"/>
  <c r="D176" i="30"/>
  <c r="D176" i="36"/>
  <c r="D176" i="35"/>
  <c r="F32" i="30"/>
  <c r="G68" i="30" s="1"/>
  <c r="E152" i="30"/>
  <c r="E171" i="30"/>
  <c r="F31" i="33"/>
  <c r="G67" i="33" s="1"/>
  <c r="E143" i="29"/>
  <c r="E162" i="29"/>
  <c r="F23" i="29"/>
  <c r="G59" i="29" s="1"/>
  <c r="E37" i="29"/>
  <c r="C11" i="28"/>
  <c r="F27" i="2"/>
  <c r="G57" i="2" s="1"/>
  <c r="F21" i="2"/>
  <c r="G51" i="2" s="1"/>
  <c r="F25" i="2"/>
  <c r="G55" i="2" s="1"/>
  <c r="F22" i="2"/>
  <c r="G52" i="2" s="1"/>
  <c r="E62" i="32"/>
  <c r="E22" i="28" s="1"/>
  <c r="E31" i="2"/>
  <c r="F28" i="2"/>
  <c r="D88" i="28"/>
  <c r="D62" i="2"/>
  <c r="E73" i="10"/>
  <c r="E97" i="28" s="1"/>
  <c r="F29" i="2"/>
  <c r="G59" i="2" s="1"/>
  <c r="G28" i="10"/>
  <c r="H64" i="10" s="1"/>
  <c r="D100" i="28"/>
  <c r="D74" i="31"/>
  <c r="H28" i="32"/>
  <c r="I58" i="32" s="1"/>
  <c r="D12" i="28" l="1"/>
  <c r="D14" i="28"/>
  <c r="D6" i="28" s="1"/>
  <c r="N23" i="48"/>
  <c r="C194" i="34"/>
  <c r="F162" i="31"/>
  <c r="F143" i="31"/>
  <c r="F167" i="31"/>
  <c r="F37" i="31"/>
  <c r="F148" i="31"/>
  <c r="C194" i="30"/>
  <c r="F147" i="31"/>
  <c r="F157" i="31" s="1"/>
  <c r="F182" i="31" s="1"/>
  <c r="F166" i="31"/>
  <c r="G25" i="10"/>
  <c r="H61" i="10" s="1"/>
  <c r="C198" i="31"/>
  <c r="C200" i="31" s="1"/>
  <c r="G26" i="2"/>
  <c r="H56" i="2" s="1"/>
  <c r="AQ35" i="32"/>
  <c r="AH36" i="32"/>
  <c r="AG46" i="32"/>
  <c r="C198" i="30"/>
  <c r="C200" i="30" s="1"/>
  <c r="AG35" i="2"/>
  <c r="AF46" i="2"/>
  <c r="Z21" i="48"/>
  <c r="AA2" i="48"/>
  <c r="G24" i="10"/>
  <c r="H60" i="10" s="1"/>
  <c r="G71" i="35"/>
  <c r="F174" i="35"/>
  <c r="G35" i="35"/>
  <c r="F155" i="35"/>
  <c r="F163" i="35"/>
  <c r="F144" i="35"/>
  <c r="G24" i="35"/>
  <c r="G60" i="35"/>
  <c r="H63" i="35"/>
  <c r="H27" i="35"/>
  <c r="G166" i="35"/>
  <c r="G147" i="35"/>
  <c r="H68" i="35"/>
  <c r="H32" i="35"/>
  <c r="G152" i="35"/>
  <c r="G171" i="35"/>
  <c r="F167" i="35"/>
  <c r="F148" i="35"/>
  <c r="G28" i="35"/>
  <c r="G64" i="35"/>
  <c r="I26" i="35"/>
  <c r="I62" i="35"/>
  <c r="H165" i="35"/>
  <c r="H146" i="35"/>
  <c r="E192" i="31"/>
  <c r="D190" i="31"/>
  <c r="D192" i="31" s="1"/>
  <c r="D183" i="31"/>
  <c r="D185" i="31" s="1"/>
  <c r="D97" i="28"/>
  <c r="F73" i="31"/>
  <c r="F100" i="28" s="1"/>
  <c r="G30" i="10"/>
  <c r="H66" i="10" s="1"/>
  <c r="G32" i="10"/>
  <c r="H68" i="10" s="1"/>
  <c r="E176" i="34"/>
  <c r="E183" i="34" s="1"/>
  <c r="E185" i="34" s="1"/>
  <c r="D5" i="47"/>
  <c r="D178" i="31"/>
  <c r="D179" i="31" s="1"/>
  <c r="D189" i="31"/>
  <c r="D182" i="31"/>
  <c r="D184" i="31" s="1"/>
  <c r="D158" i="31"/>
  <c r="E92" i="28"/>
  <c r="E157" i="31"/>
  <c r="E177" i="31"/>
  <c r="G29" i="10"/>
  <c r="H65" i="10" s="1"/>
  <c r="G27" i="10"/>
  <c r="H63" i="10" s="1"/>
  <c r="H61" i="31"/>
  <c r="G164" i="31"/>
  <c r="H145" i="31"/>
  <c r="H164" i="31"/>
  <c r="G145" i="31"/>
  <c r="I25" i="31"/>
  <c r="J61" i="31" s="1"/>
  <c r="H26" i="32"/>
  <c r="I56" i="32" s="1"/>
  <c r="E157" i="36"/>
  <c r="E182" i="36" s="1"/>
  <c r="E157" i="35"/>
  <c r="E182" i="35" s="1"/>
  <c r="E176" i="36"/>
  <c r="E183" i="36" s="1"/>
  <c r="E185" i="36" s="1"/>
  <c r="E176" i="35"/>
  <c r="E190" i="35" s="1"/>
  <c r="E192" i="35" s="1"/>
  <c r="E157" i="34"/>
  <c r="E182" i="34" s="1"/>
  <c r="G26" i="10"/>
  <c r="H62" i="10" s="1"/>
  <c r="E183" i="31"/>
  <c r="E185" i="31" s="1"/>
  <c r="G35" i="10"/>
  <c r="H71" i="10" s="1"/>
  <c r="F73" i="34"/>
  <c r="F106" i="28" s="1"/>
  <c r="F73" i="36"/>
  <c r="F108" i="28" s="1"/>
  <c r="F73" i="35"/>
  <c r="F107" i="28" s="1"/>
  <c r="W41" i="35"/>
  <c r="V55" i="35"/>
  <c r="H24" i="32"/>
  <c r="I54" i="32" s="1"/>
  <c r="H23" i="32"/>
  <c r="I53" i="32" s="1"/>
  <c r="H27" i="32"/>
  <c r="I57" i="32" s="1"/>
  <c r="H25" i="32"/>
  <c r="I55" i="32" s="1"/>
  <c r="H20" i="2"/>
  <c r="I50" i="2" s="1"/>
  <c r="G24" i="2"/>
  <c r="H54" i="2" s="1"/>
  <c r="I20" i="32"/>
  <c r="J50" i="32" s="1"/>
  <c r="G59" i="10"/>
  <c r="G23" i="10"/>
  <c r="H68" i="31"/>
  <c r="H32" i="31"/>
  <c r="G171" i="31"/>
  <c r="G152" i="31"/>
  <c r="G28" i="34"/>
  <c r="G64" i="34"/>
  <c r="F148" i="34"/>
  <c r="F167" i="34"/>
  <c r="G35" i="34"/>
  <c r="G71" i="34"/>
  <c r="F174" i="34"/>
  <c r="F155" i="34"/>
  <c r="G29" i="34"/>
  <c r="G65" i="34"/>
  <c r="F149" i="34"/>
  <c r="F168" i="34"/>
  <c r="G24" i="36"/>
  <c r="G60" i="36"/>
  <c r="F37" i="36"/>
  <c r="F144" i="36"/>
  <c r="F163" i="36"/>
  <c r="H62" i="35"/>
  <c r="G165" i="35"/>
  <c r="G146" i="35"/>
  <c r="G25" i="34"/>
  <c r="G61" i="34"/>
  <c r="F145" i="34"/>
  <c r="F164" i="34"/>
  <c r="H26" i="31"/>
  <c r="H62" i="31"/>
  <c r="G146" i="31"/>
  <c r="G165" i="31"/>
  <c r="G30" i="34"/>
  <c r="G66" i="34"/>
  <c r="F150" i="34"/>
  <c r="F169" i="34"/>
  <c r="H35" i="31"/>
  <c r="H71" i="31"/>
  <c r="G174" i="31"/>
  <c r="G155" i="31"/>
  <c r="G31" i="36"/>
  <c r="G67" i="36"/>
  <c r="F151" i="36"/>
  <c r="F170" i="36"/>
  <c r="G31" i="35"/>
  <c r="G67" i="35"/>
  <c r="F151" i="35"/>
  <c r="F170" i="35"/>
  <c r="G26" i="34"/>
  <c r="G62" i="34"/>
  <c r="F146" i="34"/>
  <c r="F165" i="34"/>
  <c r="G34" i="10"/>
  <c r="H70" i="10" s="1"/>
  <c r="G70" i="10"/>
  <c r="I31" i="31"/>
  <c r="I67" i="31"/>
  <c r="H151" i="31"/>
  <c r="H170" i="31"/>
  <c r="G25" i="36"/>
  <c r="G61" i="36"/>
  <c r="F164" i="36"/>
  <c r="F145" i="36"/>
  <c r="G63" i="35"/>
  <c r="F147" i="35"/>
  <c r="F166" i="35"/>
  <c r="J29" i="36"/>
  <c r="J65" i="36"/>
  <c r="I149" i="36"/>
  <c r="I168" i="36"/>
  <c r="H65" i="31"/>
  <c r="H29" i="31"/>
  <c r="G149" i="31"/>
  <c r="G168" i="31"/>
  <c r="G34" i="35"/>
  <c r="G70" i="35"/>
  <c r="F173" i="35"/>
  <c r="F154" i="35"/>
  <c r="G23" i="35"/>
  <c r="G59" i="35"/>
  <c r="F162" i="35"/>
  <c r="F143" i="35"/>
  <c r="F37" i="35"/>
  <c r="G34" i="36"/>
  <c r="G70" i="36"/>
  <c r="F173" i="36"/>
  <c r="F154" i="36"/>
  <c r="H33" i="31"/>
  <c r="H69" i="31"/>
  <c r="G172" i="31"/>
  <c r="G153" i="31"/>
  <c r="G27" i="36"/>
  <c r="G63" i="36"/>
  <c r="F166" i="36"/>
  <c r="F147" i="36"/>
  <c r="G26" i="36"/>
  <c r="G62" i="36"/>
  <c r="F146" i="36"/>
  <c r="F165" i="36"/>
  <c r="G32" i="34"/>
  <c r="G68" i="34"/>
  <c r="F171" i="34"/>
  <c r="F152" i="34"/>
  <c r="G28" i="2"/>
  <c r="H58" i="2" s="1"/>
  <c r="G58" i="2"/>
  <c r="H59" i="31"/>
  <c r="G30" i="35"/>
  <c r="G66" i="35"/>
  <c r="F150" i="35"/>
  <c r="F169" i="35"/>
  <c r="G33" i="34"/>
  <c r="G69" i="34"/>
  <c r="F172" i="34"/>
  <c r="F153" i="34"/>
  <c r="G33" i="36"/>
  <c r="G69" i="36"/>
  <c r="F153" i="36"/>
  <c r="F172" i="36"/>
  <c r="H64" i="31"/>
  <c r="H28" i="31"/>
  <c r="G148" i="31"/>
  <c r="G167" i="31"/>
  <c r="G29" i="35"/>
  <c r="G65" i="35"/>
  <c r="F149" i="35"/>
  <c r="F168" i="35"/>
  <c r="H60" i="31"/>
  <c r="G163" i="31"/>
  <c r="G144" i="31"/>
  <c r="H24" i="31"/>
  <c r="G32" i="36"/>
  <c r="G68" i="36"/>
  <c r="F171" i="36"/>
  <c r="F152" i="36"/>
  <c r="G23" i="34"/>
  <c r="G59" i="34"/>
  <c r="F37" i="34"/>
  <c r="F162" i="34"/>
  <c r="F143" i="34"/>
  <c r="H30" i="31"/>
  <c r="H66" i="31"/>
  <c r="G150" i="31"/>
  <c r="G169" i="31"/>
  <c r="G24" i="34"/>
  <c r="G60" i="34"/>
  <c r="F163" i="34"/>
  <c r="F144" i="34"/>
  <c r="G31" i="34"/>
  <c r="G67" i="34"/>
  <c r="F170" i="34"/>
  <c r="F151" i="34"/>
  <c r="G68" i="35"/>
  <c r="F152" i="35"/>
  <c r="F171" i="35"/>
  <c r="G35" i="36"/>
  <c r="G71" i="36"/>
  <c r="F174" i="36"/>
  <c r="F155" i="36"/>
  <c r="H23" i="36"/>
  <c r="H59" i="36"/>
  <c r="G143" i="36"/>
  <c r="G162" i="36"/>
  <c r="G25" i="35"/>
  <c r="G61" i="35"/>
  <c r="F145" i="35"/>
  <c r="F164" i="35"/>
  <c r="G27" i="34"/>
  <c r="G63" i="34"/>
  <c r="F147" i="34"/>
  <c r="F166" i="34"/>
  <c r="H27" i="31"/>
  <c r="H63" i="31"/>
  <c r="G166" i="31"/>
  <c r="G147" i="31"/>
  <c r="G30" i="36"/>
  <c r="G66" i="36"/>
  <c r="F150" i="36"/>
  <c r="F169" i="36"/>
  <c r="I22" i="32"/>
  <c r="J52" i="32" s="1"/>
  <c r="I52" i="32"/>
  <c r="G33" i="35"/>
  <c r="G69" i="35"/>
  <c r="F153" i="35"/>
  <c r="F172" i="35"/>
  <c r="G28" i="36"/>
  <c r="G64" i="36"/>
  <c r="F167" i="36"/>
  <c r="F148" i="36"/>
  <c r="G65" i="36"/>
  <c r="F168" i="36"/>
  <c r="F149" i="36"/>
  <c r="G34" i="34"/>
  <c r="G70" i="34"/>
  <c r="F173" i="34"/>
  <c r="F154" i="34"/>
  <c r="H34" i="31"/>
  <c r="H70" i="31"/>
  <c r="G154" i="31"/>
  <c r="G173" i="31"/>
  <c r="P41" i="33"/>
  <c r="O55" i="33"/>
  <c r="T41" i="30"/>
  <c r="S55" i="30"/>
  <c r="G31" i="10"/>
  <c r="H67" i="10" s="1"/>
  <c r="H33" i="10"/>
  <c r="I69" i="10" s="1"/>
  <c r="G31" i="32"/>
  <c r="F37" i="10"/>
  <c r="H21" i="32"/>
  <c r="I51" i="32" s="1"/>
  <c r="H29" i="32"/>
  <c r="I59" i="32" s="1"/>
  <c r="G23" i="2"/>
  <c r="H53" i="2" s="1"/>
  <c r="R41" i="10"/>
  <c r="Q55" i="10"/>
  <c r="O41" i="34"/>
  <c r="N55" i="34"/>
  <c r="F168" i="30"/>
  <c r="F149" i="30"/>
  <c r="G29" i="30"/>
  <c r="H65" i="30" s="1"/>
  <c r="E157" i="30"/>
  <c r="F146" i="30"/>
  <c r="F165" i="30"/>
  <c r="G26" i="30"/>
  <c r="H62" i="30" s="1"/>
  <c r="F174" i="29"/>
  <c r="F155" i="29"/>
  <c r="G35" i="29"/>
  <c r="H71" i="29" s="1"/>
  <c r="D189" i="35"/>
  <c r="D182" i="35"/>
  <c r="D158" i="35"/>
  <c r="D178" i="35"/>
  <c r="D179" i="35" s="1"/>
  <c r="G23" i="30"/>
  <c r="H59" i="30" s="1"/>
  <c r="F143" i="30"/>
  <c r="F162" i="30"/>
  <c r="G33" i="33"/>
  <c r="H69" i="33" s="1"/>
  <c r="G29" i="33"/>
  <c r="H65" i="33" s="1"/>
  <c r="D189" i="36"/>
  <c r="D182" i="36"/>
  <c r="D178" i="36"/>
  <c r="D179" i="36" s="1"/>
  <c r="D158" i="36"/>
  <c r="F155" i="30"/>
  <c r="F174" i="30"/>
  <c r="G35" i="30"/>
  <c r="H71" i="30" s="1"/>
  <c r="H25" i="33"/>
  <c r="I61" i="33" s="1"/>
  <c r="F166" i="30"/>
  <c r="F147" i="30"/>
  <c r="G27" i="30"/>
  <c r="H63" i="30" s="1"/>
  <c r="D158" i="29"/>
  <c r="D189" i="29"/>
  <c r="D182" i="29"/>
  <c r="D178" i="29"/>
  <c r="D179" i="29" s="1"/>
  <c r="G31" i="30"/>
  <c r="H67" i="30" s="1"/>
  <c r="F170" i="30"/>
  <c r="F151" i="30"/>
  <c r="F153" i="29"/>
  <c r="G33" i="29"/>
  <c r="H69" i="29" s="1"/>
  <c r="F172" i="29"/>
  <c r="G25" i="29"/>
  <c r="H61" i="29" s="1"/>
  <c r="F145" i="29"/>
  <c r="F164" i="29"/>
  <c r="D74" i="34"/>
  <c r="D179" i="34"/>
  <c r="D106" i="28"/>
  <c r="D177" i="35"/>
  <c r="D190" i="35"/>
  <c r="D192" i="35" s="1"/>
  <c r="D183" i="35"/>
  <c r="D185" i="35" s="1"/>
  <c r="F173" i="30"/>
  <c r="F154" i="30"/>
  <c r="G34" i="30"/>
  <c r="H70" i="30" s="1"/>
  <c r="F150" i="30"/>
  <c r="F169" i="30"/>
  <c r="G30" i="30"/>
  <c r="H66" i="30" s="1"/>
  <c r="F173" i="29"/>
  <c r="G34" i="29"/>
  <c r="H70" i="29" s="1"/>
  <c r="F154" i="29"/>
  <c r="F147" i="29"/>
  <c r="G27" i="29"/>
  <c r="H63" i="29" s="1"/>
  <c r="F166" i="29"/>
  <c r="D98" i="28"/>
  <c r="D74" i="29"/>
  <c r="G35" i="33"/>
  <c r="H71" i="33" s="1"/>
  <c r="G34" i="33"/>
  <c r="H70" i="33" s="1"/>
  <c r="G26" i="33"/>
  <c r="H62" i="33" s="1"/>
  <c r="G27" i="33"/>
  <c r="H63" i="33" s="1"/>
  <c r="F168" i="29"/>
  <c r="F149" i="29"/>
  <c r="G29" i="29"/>
  <c r="H65" i="29" s="1"/>
  <c r="G32" i="33"/>
  <c r="H68" i="33" s="1"/>
  <c r="G32" i="29"/>
  <c r="H68" i="29" s="1"/>
  <c r="F171" i="29"/>
  <c r="F152" i="29"/>
  <c r="D158" i="34"/>
  <c r="D189" i="34"/>
  <c r="D182" i="34"/>
  <c r="D99" i="28"/>
  <c r="D74" i="30"/>
  <c r="E73" i="29"/>
  <c r="E98" i="28" s="1"/>
  <c r="E90" i="28" s="1"/>
  <c r="G28" i="33"/>
  <c r="H64" i="33" s="1"/>
  <c r="G30" i="33"/>
  <c r="H66" i="33" s="1"/>
  <c r="G23" i="29"/>
  <c r="H59" i="29" s="1"/>
  <c r="F37" i="29"/>
  <c r="F143" i="29"/>
  <c r="F162" i="29"/>
  <c r="G31" i="33"/>
  <c r="H67" i="33" s="1"/>
  <c r="G32" i="30"/>
  <c r="H68" i="30" s="1"/>
  <c r="F152" i="30"/>
  <c r="F171" i="30"/>
  <c r="D183" i="36"/>
  <c r="D185" i="36" s="1"/>
  <c r="D190" i="36"/>
  <c r="D192" i="36" s="1"/>
  <c r="D177" i="36"/>
  <c r="G25" i="30"/>
  <c r="H61" i="30" s="1"/>
  <c r="F164" i="30"/>
  <c r="F145" i="30"/>
  <c r="F165" i="29"/>
  <c r="F146" i="29"/>
  <c r="G26" i="29"/>
  <c r="H62" i="29" s="1"/>
  <c r="D158" i="30"/>
  <c r="D178" i="30"/>
  <c r="D179" i="30" s="1"/>
  <c r="D189" i="30"/>
  <c r="D182" i="30"/>
  <c r="E176" i="30"/>
  <c r="E157" i="29"/>
  <c r="D105" i="28"/>
  <c r="D74" i="33"/>
  <c r="G24" i="29"/>
  <c r="H60" i="29" s="1"/>
  <c r="F163" i="29"/>
  <c r="F144" i="29"/>
  <c r="D177" i="34"/>
  <c r="D190" i="34"/>
  <c r="D192" i="34" s="1"/>
  <c r="D183" i="34"/>
  <c r="D185" i="34" s="1"/>
  <c r="F150" i="29"/>
  <c r="G30" i="29"/>
  <c r="H66" i="29" s="1"/>
  <c r="F169" i="29"/>
  <c r="D107" i="28"/>
  <c r="D74" i="35"/>
  <c r="E73" i="33"/>
  <c r="E105" i="28" s="1"/>
  <c r="E109" i="28" s="1"/>
  <c r="E73" i="30"/>
  <c r="E99" i="28" s="1"/>
  <c r="E91" i="28" s="1"/>
  <c r="E176" i="29"/>
  <c r="G24" i="33"/>
  <c r="H60" i="33" s="1"/>
  <c r="D190" i="30"/>
  <c r="D192" i="30" s="1"/>
  <c r="D183" i="30"/>
  <c r="D185" i="30" s="1"/>
  <c r="D177" i="30"/>
  <c r="F167" i="29"/>
  <c r="F148" i="29"/>
  <c r="G28" i="29"/>
  <c r="H64" i="29" s="1"/>
  <c r="G23" i="33"/>
  <c r="H59" i="33" s="1"/>
  <c r="F37" i="33"/>
  <c r="F37" i="30"/>
  <c r="F148" i="30"/>
  <c r="F167" i="30"/>
  <c r="G28" i="30"/>
  <c r="H64" i="30" s="1"/>
  <c r="F153" i="30"/>
  <c r="F172" i="30"/>
  <c r="G33" i="30"/>
  <c r="H69" i="30" s="1"/>
  <c r="D183" i="29"/>
  <c r="D185" i="29" s="1"/>
  <c r="D177" i="29"/>
  <c r="D190" i="29"/>
  <c r="D192" i="29" s="1"/>
  <c r="F170" i="29"/>
  <c r="F151" i="29"/>
  <c r="G31" i="29"/>
  <c r="H67" i="29" s="1"/>
  <c r="F163" i="30"/>
  <c r="F144" i="30"/>
  <c r="G24" i="30"/>
  <c r="H60" i="30" s="1"/>
  <c r="D108" i="28"/>
  <c r="D92" i="28" s="1"/>
  <c r="D74" i="36"/>
  <c r="G22" i="2"/>
  <c r="H52" i="2" s="1"/>
  <c r="G21" i="2"/>
  <c r="H51" i="2" s="1"/>
  <c r="G27" i="2"/>
  <c r="H57" i="2" s="1"/>
  <c r="E61" i="2"/>
  <c r="E96" i="28" s="1"/>
  <c r="G25" i="2"/>
  <c r="H55" i="2" s="1"/>
  <c r="F62" i="32"/>
  <c r="F22" i="28" s="1"/>
  <c r="G143" i="31"/>
  <c r="G162" i="31"/>
  <c r="G73" i="31"/>
  <c r="G100" i="28" s="1"/>
  <c r="H23" i="31"/>
  <c r="G37" i="31"/>
  <c r="G29" i="2"/>
  <c r="H59" i="2" s="1"/>
  <c r="G61" i="32"/>
  <c r="G104" i="28" s="1"/>
  <c r="F31" i="2"/>
  <c r="F73" i="10"/>
  <c r="F97" i="28" s="1"/>
  <c r="H25" i="10"/>
  <c r="I61" i="10" s="1"/>
  <c r="H29" i="10"/>
  <c r="I65" i="10" s="1"/>
  <c r="D15" i="28"/>
  <c r="E74" i="10"/>
  <c r="H32" i="10"/>
  <c r="I68" i="10" s="1"/>
  <c r="H28" i="10"/>
  <c r="I64" i="10" s="1"/>
  <c r="I28" i="32"/>
  <c r="J58" i="32" s="1"/>
  <c r="D18" i="28"/>
  <c r="E74" i="31"/>
  <c r="O23" i="48" l="1"/>
  <c r="F176" i="31"/>
  <c r="F190" i="31" s="1"/>
  <c r="E189" i="36"/>
  <c r="E191" i="36" s="1"/>
  <c r="H27" i="10"/>
  <c r="I63" i="10" s="1"/>
  <c r="I26" i="32"/>
  <c r="J56" i="32" s="1"/>
  <c r="H26" i="2"/>
  <c r="I56" i="2" s="1"/>
  <c r="D186" i="31"/>
  <c r="F92" i="28"/>
  <c r="AH46" i="32"/>
  <c r="AI36" i="32"/>
  <c r="AR35" i="32"/>
  <c r="AH35" i="2"/>
  <c r="AG46" i="2"/>
  <c r="AB2" i="48"/>
  <c r="AA21" i="48"/>
  <c r="H24" i="10"/>
  <c r="I60" i="10" s="1"/>
  <c r="D89" i="28"/>
  <c r="H26" i="10"/>
  <c r="I62" i="10" s="1"/>
  <c r="D196" i="31"/>
  <c r="F184" i="31"/>
  <c r="E177" i="34"/>
  <c r="E190" i="34"/>
  <c r="E192" i="34" s="1"/>
  <c r="G174" i="35"/>
  <c r="G155" i="35"/>
  <c r="H71" i="35"/>
  <c r="H35" i="35"/>
  <c r="G144" i="35"/>
  <c r="H24" i="35"/>
  <c r="H60" i="35"/>
  <c r="G163" i="35"/>
  <c r="I32" i="35"/>
  <c r="I68" i="35"/>
  <c r="H152" i="35"/>
  <c r="H171" i="35"/>
  <c r="J62" i="35"/>
  <c r="J26" i="35"/>
  <c r="I146" i="35"/>
  <c r="I165" i="35"/>
  <c r="H64" i="35"/>
  <c r="H28" i="35"/>
  <c r="G148" i="35"/>
  <c r="G167" i="35"/>
  <c r="H166" i="35"/>
  <c r="I27" i="35"/>
  <c r="I63" i="35"/>
  <c r="H147" i="35"/>
  <c r="F192" i="31"/>
  <c r="D197" i="31"/>
  <c r="H30" i="10"/>
  <c r="I66" i="10" s="1"/>
  <c r="E178" i="34"/>
  <c r="E179" i="34" s="1"/>
  <c r="D191" i="31"/>
  <c r="D193" i="31" s="1"/>
  <c r="E158" i="31"/>
  <c r="F158" i="31" s="1"/>
  <c r="E182" i="31"/>
  <c r="E184" i="31" s="1"/>
  <c r="E186" i="31" s="1"/>
  <c r="E189" i="31"/>
  <c r="E197" i="31" s="1"/>
  <c r="E178" i="31"/>
  <c r="E179" i="31" s="1"/>
  <c r="E189" i="35"/>
  <c r="E197" i="35" s="1"/>
  <c r="E158" i="35"/>
  <c r="E177" i="35"/>
  <c r="I164" i="31"/>
  <c r="E190" i="36"/>
  <c r="E192" i="36" s="1"/>
  <c r="E177" i="36"/>
  <c r="E158" i="36"/>
  <c r="E178" i="35"/>
  <c r="E179" i="35" s="1"/>
  <c r="I145" i="31"/>
  <c r="J25" i="31"/>
  <c r="K61" i="31" s="1"/>
  <c r="E183" i="35"/>
  <c r="E185" i="35" s="1"/>
  <c r="E178" i="36"/>
  <c r="E179" i="36" s="1"/>
  <c r="E189" i="34"/>
  <c r="E191" i="34" s="1"/>
  <c r="E158" i="34"/>
  <c r="F183" i="31"/>
  <c r="F185" i="31" s="1"/>
  <c r="I27" i="32"/>
  <c r="J57" i="32" s="1"/>
  <c r="H35" i="10"/>
  <c r="I71" i="10" s="1"/>
  <c r="H31" i="10"/>
  <c r="I67" i="10" s="1"/>
  <c r="G37" i="10"/>
  <c r="I33" i="10"/>
  <c r="J69" i="10" s="1"/>
  <c r="H34" i="10"/>
  <c r="I70" i="10" s="1"/>
  <c r="X41" i="35"/>
  <c r="W55" i="35"/>
  <c r="I23" i="32"/>
  <c r="J53" i="32" s="1"/>
  <c r="I25" i="32"/>
  <c r="J55" i="32" s="1"/>
  <c r="I24" i="32"/>
  <c r="J54" i="32" s="1"/>
  <c r="J22" i="32"/>
  <c r="K52" i="32" s="1"/>
  <c r="H24" i="2"/>
  <c r="I54" i="2" s="1"/>
  <c r="H23" i="2"/>
  <c r="I53" i="2" s="1"/>
  <c r="I20" i="2"/>
  <c r="J50" i="2" s="1"/>
  <c r="H28" i="2"/>
  <c r="I58" i="2" s="1"/>
  <c r="J20" i="32"/>
  <c r="K50" i="32" s="1"/>
  <c r="H59" i="10"/>
  <c r="H23" i="10"/>
  <c r="G157" i="31"/>
  <c r="G189" i="31" s="1"/>
  <c r="F178" i="31"/>
  <c r="F179" i="31" s="1"/>
  <c r="H33" i="35"/>
  <c r="I33" i="35" s="1"/>
  <c r="H69" i="35"/>
  <c r="G172" i="35"/>
  <c r="G153" i="35"/>
  <c r="G37" i="36"/>
  <c r="H23" i="34"/>
  <c r="H59" i="34"/>
  <c r="G37" i="34"/>
  <c r="G143" i="34"/>
  <c r="G162" i="34"/>
  <c r="H32" i="36"/>
  <c r="H68" i="36"/>
  <c r="G171" i="36"/>
  <c r="G152" i="36"/>
  <c r="H29" i="35"/>
  <c r="I29" i="35" s="1"/>
  <c r="H65" i="35"/>
  <c r="G168" i="35"/>
  <c r="G149" i="35"/>
  <c r="H33" i="36"/>
  <c r="H69" i="36"/>
  <c r="G153" i="36"/>
  <c r="G172" i="36"/>
  <c r="H30" i="35"/>
  <c r="I30" i="35" s="1"/>
  <c r="H66" i="35"/>
  <c r="G169" i="35"/>
  <c r="G150" i="35"/>
  <c r="H26" i="36"/>
  <c r="H62" i="36"/>
  <c r="G146" i="36"/>
  <c r="G165" i="36"/>
  <c r="H27" i="36"/>
  <c r="H63" i="36"/>
  <c r="G166" i="36"/>
  <c r="G147" i="36"/>
  <c r="H34" i="36"/>
  <c r="H70" i="36"/>
  <c r="G173" i="36"/>
  <c r="G154" i="36"/>
  <c r="F157" i="36"/>
  <c r="I27" i="31"/>
  <c r="I63" i="31"/>
  <c r="H166" i="31"/>
  <c r="H147" i="31"/>
  <c r="H34" i="35"/>
  <c r="H70" i="35"/>
  <c r="G154" i="35"/>
  <c r="G173" i="35"/>
  <c r="K29" i="36"/>
  <c r="K65" i="36"/>
  <c r="J149" i="36"/>
  <c r="J168" i="36"/>
  <c r="G73" i="36"/>
  <c r="G108" i="28" s="1"/>
  <c r="G92" i="28" s="1"/>
  <c r="I34" i="31"/>
  <c r="I70" i="31"/>
  <c r="H173" i="31"/>
  <c r="H154" i="31"/>
  <c r="I23" i="36"/>
  <c r="I59" i="36"/>
  <c r="H143" i="36"/>
  <c r="H162" i="36"/>
  <c r="H35" i="36"/>
  <c r="H71" i="36"/>
  <c r="G174" i="36"/>
  <c r="G155" i="36"/>
  <c r="H31" i="34"/>
  <c r="H67" i="34"/>
  <c r="G170" i="34"/>
  <c r="G151" i="34"/>
  <c r="I30" i="31"/>
  <c r="I66" i="31"/>
  <c r="H150" i="31"/>
  <c r="H169" i="31"/>
  <c r="I28" i="31"/>
  <c r="I64" i="31"/>
  <c r="H148" i="31"/>
  <c r="H167" i="31"/>
  <c r="F157" i="35"/>
  <c r="H26" i="34"/>
  <c r="H62" i="34"/>
  <c r="G165" i="34"/>
  <c r="G146" i="34"/>
  <c r="H31" i="36"/>
  <c r="H67" i="36"/>
  <c r="G151" i="36"/>
  <c r="G170" i="36"/>
  <c r="H30" i="34"/>
  <c r="H66" i="34"/>
  <c r="G150" i="34"/>
  <c r="G169" i="34"/>
  <c r="H24" i="36"/>
  <c r="H60" i="36"/>
  <c r="G144" i="36"/>
  <c r="G163" i="36"/>
  <c r="H29" i="34"/>
  <c r="H65" i="34"/>
  <c r="G149" i="34"/>
  <c r="G168" i="34"/>
  <c r="H28" i="34"/>
  <c r="H64" i="34"/>
  <c r="G167" i="34"/>
  <c r="G148" i="34"/>
  <c r="H28" i="36"/>
  <c r="H64" i="36"/>
  <c r="G167" i="36"/>
  <c r="G148" i="36"/>
  <c r="F157" i="34"/>
  <c r="H33" i="34"/>
  <c r="H69" i="34"/>
  <c r="G153" i="34"/>
  <c r="G172" i="34"/>
  <c r="H32" i="34"/>
  <c r="H68" i="34"/>
  <c r="G171" i="34"/>
  <c r="G152" i="34"/>
  <c r="I33" i="31"/>
  <c r="I69" i="31"/>
  <c r="H172" i="31"/>
  <c r="H153" i="31"/>
  <c r="F176" i="35"/>
  <c r="I59" i="31"/>
  <c r="H34" i="34"/>
  <c r="H70" i="34"/>
  <c r="G154" i="34"/>
  <c r="G173" i="34"/>
  <c r="F176" i="34"/>
  <c r="G73" i="35"/>
  <c r="G107" i="28" s="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H25" i="36"/>
  <c r="H61" i="36"/>
  <c r="G145" i="36"/>
  <c r="G164" i="36"/>
  <c r="F189" i="31"/>
  <c r="F191" i="31" s="1"/>
  <c r="H30" i="36"/>
  <c r="H66" i="36"/>
  <c r="G169" i="36"/>
  <c r="G150" i="36"/>
  <c r="H27" i="34"/>
  <c r="H63" i="34"/>
  <c r="G147" i="34"/>
  <c r="G166" i="34"/>
  <c r="H25" i="35"/>
  <c r="I25" i="35" s="1"/>
  <c r="H61" i="35"/>
  <c r="G164" i="35"/>
  <c r="G145" i="35"/>
  <c r="H23" i="35"/>
  <c r="H59" i="35"/>
  <c r="G162" i="35"/>
  <c r="G143" i="35"/>
  <c r="G37" i="35"/>
  <c r="I32" i="31"/>
  <c r="I68" i="31"/>
  <c r="H152" i="31"/>
  <c r="H171" i="31"/>
  <c r="G176" i="31"/>
  <c r="G190" i="31" s="1"/>
  <c r="G192" i="31" s="1"/>
  <c r="H24" i="34"/>
  <c r="H60" i="34"/>
  <c r="G163" i="34"/>
  <c r="G144" i="34"/>
  <c r="G73" i="34"/>
  <c r="G106" i="28" s="1"/>
  <c r="H31" i="35"/>
  <c r="H67" i="35"/>
  <c r="G170" i="35"/>
  <c r="G151" i="35"/>
  <c r="I35" i="31"/>
  <c r="I71" i="31"/>
  <c r="H155" i="31"/>
  <c r="H174" i="31"/>
  <c r="I26" i="31"/>
  <c r="I62" i="31"/>
  <c r="H146" i="31"/>
  <c r="H165" i="31"/>
  <c r="H25" i="34"/>
  <c r="H61" i="34"/>
  <c r="G164" i="34"/>
  <c r="G145" i="34"/>
  <c r="F176" i="36"/>
  <c r="H35" i="34"/>
  <c r="H71" i="34"/>
  <c r="G174" i="34"/>
  <c r="G155" i="34"/>
  <c r="H31" i="32"/>
  <c r="Q41" i="33"/>
  <c r="P55" i="33"/>
  <c r="T55" i="30"/>
  <c r="I29" i="32"/>
  <c r="J59" i="32" s="1"/>
  <c r="I21" i="32"/>
  <c r="J51" i="32" s="1"/>
  <c r="S41" i="10"/>
  <c r="R55" i="10"/>
  <c r="D101" i="28"/>
  <c r="E158" i="30"/>
  <c r="P41" i="34"/>
  <c r="O55" i="34"/>
  <c r="F73" i="33"/>
  <c r="F105" i="28" s="1"/>
  <c r="F109" i="28" s="1"/>
  <c r="D91" i="28"/>
  <c r="E177" i="29"/>
  <c r="E177" i="30"/>
  <c r="E182" i="29"/>
  <c r="E178" i="29"/>
  <c r="E179" i="29" s="1"/>
  <c r="E189" i="29"/>
  <c r="H25" i="30"/>
  <c r="I61" i="30" s="1"/>
  <c r="G164" i="30"/>
  <c r="G145" i="30"/>
  <c r="E74" i="30"/>
  <c r="D17" i="28"/>
  <c r="D191" i="29"/>
  <c r="D193" i="29" s="1"/>
  <c r="D197" i="29"/>
  <c r="D197" i="36"/>
  <c r="D191" i="36"/>
  <c r="D193" i="36" s="1"/>
  <c r="E89" i="28"/>
  <c r="G174" i="29"/>
  <c r="G155" i="29"/>
  <c r="H35" i="29"/>
  <c r="I71" i="29" s="1"/>
  <c r="G172" i="30"/>
  <c r="G153" i="30"/>
  <c r="H33" i="30"/>
  <c r="I69" i="30" s="1"/>
  <c r="H24" i="33"/>
  <c r="I60" i="33" s="1"/>
  <c r="E183" i="30"/>
  <c r="E185" i="30" s="1"/>
  <c r="E190" i="30"/>
  <c r="E192" i="30" s="1"/>
  <c r="G165" i="29"/>
  <c r="G146" i="29"/>
  <c r="H26" i="29"/>
  <c r="I62" i="29" s="1"/>
  <c r="H23" i="29"/>
  <c r="I59" i="29" s="1"/>
  <c r="G143" i="29"/>
  <c r="G162" i="29"/>
  <c r="G168" i="29"/>
  <c r="H29" i="29"/>
  <c r="I65" i="29" s="1"/>
  <c r="G149" i="29"/>
  <c r="H26" i="33"/>
  <c r="I62" i="33" s="1"/>
  <c r="D16" i="28"/>
  <c r="E74" i="29"/>
  <c r="G166" i="29"/>
  <c r="G147" i="29"/>
  <c r="H27" i="29"/>
  <c r="I63" i="29" s="1"/>
  <c r="F176" i="29"/>
  <c r="D24" i="28"/>
  <c r="E74" i="34"/>
  <c r="E158" i="29"/>
  <c r="H23" i="33"/>
  <c r="I59" i="33" s="1"/>
  <c r="G37" i="33"/>
  <c r="E190" i="29"/>
  <c r="E192" i="29" s="1"/>
  <c r="E183" i="29"/>
  <c r="E185" i="29" s="1"/>
  <c r="E74" i="33"/>
  <c r="D23" i="28"/>
  <c r="D7" i="28" s="1"/>
  <c r="D184" i="30"/>
  <c r="D186" i="30" s="1"/>
  <c r="D196" i="30"/>
  <c r="G152" i="29"/>
  <c r="G171" i="29"/>
  <c r="H32" i="29"/>
  <c r="I68" i="29" s="1"/>
  <c r="H34" i="33"/>
  <c r="I70" i="33" s="1"/>
  <c r="D90" i="28"/>
  <c r="D197" i="30"/>
  <c r="D191" i="30"/>
  <c r="D193" i="30" s="1"/>
  <c r="H31" i="33"/>
  <c r="I67" i="33" s="1"/>
  <c r="H30" i="33"/>
  <c r="I66" i="33" s="1"/>
  <c r="G150" i="30"/>
  <c r="G169" i="30"/>
  <c r="H30" i="30"/>
  <c r="I66" i="30" s="1"/>
  <c r="I25" i="33"/>
  <c r="J61" i="33" s="1"/>
  <c r="G170" i="29"/>
  <c r="G151" i="29"/>
  <c r="H31" i="29"/>
  <c r="I67" i="29" s="1"/>
  <c r="E184" i="35"/>
  <c r="H35" i="33"/>
  <c r="I71" i="33" s="1"/>
  <c r="G173" i="30"/>
  <c r="H34" i="30"/>
  <c r="I70" i="30" s="1"/>
  <c r="G154" i="30"/>
  <c r="G153" i="29"/>
  <c r="H33" i="29"/>
  <c r="I69" i="29" s="1"/>
  <c r="G172" i="29"/>
  <c r="G155" i="30"/>
  <c r="G174" i="30"/>
  <c r="H35" i="30"/>
  <c r="I71" i="30" s="1"/>
  <c r="H29" i="33"/>
  <c r="I65" i="33" s="1"/>
  <c r="F176" i="30"/>
  <c r="D184" i="35"/>
  <c r="D186" i="35" s="1"/>
  <c r="D196" i="35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H30" i="29"/>
  <c r="I66" i="29" s="1"/>
  <c r="G169" i="29"/>
  <c r="G150" i="29"/>
  <c r="G144" i="29"/>
  <c r="G163" i="29"/>
  <c r="H24" i="29"/>
  <c r="I60" i="29" s="1"/>
  <c r="G171" i="30"/>
  <c r="G152" i="30"/>
  <c r="H32" i="30"/>
  <c r="I68" i="30" s="1"/>
  <c r="F73" i="29"/>
  <c r="F98" i="28" s="1"/>
  <c r="F90" i="28" s="1"/>
  <c r="H28" i="33"/>
  <c r="I64" i="33" s="1"/>
  <c r="D184" i="34"/>
  <c r="D186" i="34" s="1"/>
  <c r="D196" i="34"/>
  <c r="E196" i="36"/>
  <c r="E184" i="36"/>
  <c r="E186" i="36" s="1"/>
  <c r="F157" i="30"/>
  <c r="D191" i="35"/>
  <c r="D193" i="35" s="1"/>
  <c r="D197" i="35"/>
  <c r="G149" i="30"/>
  <c r="G168" i="30"/>
  <c r="H29" i="30"/>
  <c r="I65" i="30" s="1"/>
  <c r="E74" i="36"/>
  <c r="D26" i="28"/>
  <c r="D10" i="28" s="1"/>
  <c r="D191" i="34"/>
  <c r="D193" i="34" s="1"/>
  <c r="D197" i="34"/>
  <c r="G151" i="30"/>
  <c r="H31" i="30"/>
  <c r="I67" i="30" s="1"/>
  <c r="G170" i="30"/>
  <c r="G166" i="30"/>
  <c r="G147" i="30"/>
  <c r="H27" i="30"/>
  <c r="I63" i="30" s="1"/>
  <c r="H33" i="33"/>
  <c r="I69" i="33" s="1"/>
  <c r="G162" i="30"/>
  <c r="H23" i="30"/>
  <c r="I59" i="30" s="1"/>
  <c r="G143" i="30"/>
  <c r="G37" i="30"/>
  <c r="E182" i="30"/>
  <c r="E178" i="30"/>
  <c r="E179" i="30" s="1"/>
  <c r="E189" i="30"/>
  <c r="G148" i="29"/>
  <c r="G167" i="29"/>
  <c r="H28" i="29"/>
  <c r="I64" i="29" s="1"/>
  <c r="E184" i="34"/>
  <c r="E186" i="34" s="1"/>
  <c r="E196" i="34"/>
  <c r="D25" i="28"/>
  <c r="E74" i="35"/>
  <c r="F157" i="29"/>
  <c r="H32" i="33"/>
  <c r="I68" i="33" s="1"/>
  <c r="H27" i="33"/>
  <c r="I63" i="33" s="1"/>
  <c r="G37" i="29"/>
  <c r="G173" i="29"/>
  <c r="H34" i="29"/>
  <c r="I70" i="29" s="1"/>
  <c r="G154" i="29"/>
  <c r="D109" i="28"/>
  <c r="G145" i="29"/>
  <c r="G164" i="29"/>
  <c r="H25" i="29"/>
  <c r="I61" i="29" s="1"/>
  <c r="D196" i="29"/>
  <c r="D184" i="29"/>
  <c r="D186" i="29" s="1"/>
  <c r="D196" i="36"/>
  <c r="D184" i="36"/>
  <c r="D186" i="36" s="1"/>
  <c r="F73" i="30"/>
  <c r="F99" i="28" s="1"/>
  <c r="F91" i="28" s="1"/>
  <c r="H22" i="2"/>
  <c r="I52" i="2" s="1"/>
  <c r="H21" i="2"/>
  <c r="I51" i="2" s="1"/>
  <c r="H25" i="2"/>
  <c r="I55" i="2" s="1"/>
  <c r="E62" i="2"/>
  <c r="H27" i="2"/>
  <c r="I57" i="2" s="1"/>
  <c r="G62" i="32"/>
  <c r="G22" i="28" s="1"/>
  <c r="I23" i="31"/>
  <c r="H143" i="31"/>
  <c r="H73" i="31"/>
  <c r="H100" i="28" s="1"/>
  <c r="H162" i="31"/>
  <c r="H37" i="31"/>
  <c r="F61" i="2"/>
  <c r="F96" i="28" s="1"/>
  <c r="F74" i="31"/>
  <c r="E18" i="28"/>
  <c r="H61" i="32"/>
  <c r="H104" i="28" s="1"/>
  <c r="I24" i="2"/>
  <c r="J54" i="2" s="1"/>
  <c r="H29" i="2"/>
  <c r="I59" i="2" s="1"/>
  <c r="F74" i="10"/>
  <c r="F15" i="28" s="1"/>
  <c r="E15" i="28"/>
  <c r="E88" i="28"/>
  <c r="E101" i="28"/>
  <c r="G31" i="2"/>
  <c r="G73" i="10"/>
  <c r="G97" i="28" s="1"/>
  <c r="I32" i="10"/>
  <c r="J68" i="10" s="1"/>
  <c r="I28" i="10"/>
  <c r="J64" i="10" s="1"/>
  <c r="I25" i="10"/>
  <c r="J61" i="10" s="1"/>
  <c r="I29" i="10"/>
  <c r="J65" i="10" s="1"/>
  <c r="J28" i="32"/>
  <c r="K58" i="32" s="1"/>
  <c r="E12" i="28" l="1"/>
  <c r="E14" i="28"/>
  <c r="P23" i="48"/>
  <c r="F177" i="31"/>
  <c r="I27" i="10"/>
  <c r="J63" i="10" s="1"/>
  <c r="I26" i="10"/>
  <c r="J62" i="10" s="1"/>
  <c r="D194" i="31"/>
  <c r="I26" i="2"/>
  <c r="J56" i="2" s="1"/>
  <c r="J26" i="32"/>
  <c r="K56" i="32" s="1"/>
  <c r="I24" i="10"/>
  <c r="J60" i="10" s="1"/>
  <c r="E193" i="34"/>
  <c r="E194" i="34" s="1"/>
  <c r="F158" i="34"/>
  <c r="J27" i="32"/>
  <c r="K57" i="32" s="1"/>
  <c r="AS35" i="32"/>
  <c r="AJ36" i="32"/>
  <c r="AI46" i="32"/>
  <c r="AI35" i="2"/>
  <c r="AH46" i="2"/>
  <c r="AB21" i="48"/>
  <c r="AC2" i="48"/>
  <c r="D198" i="31"/>
  <c r="D200" i="31" s="1"/>
  <c r="E197" i="34"/>
  <c r="F186" i="31"/>
  <c r="I30" i="10"/>
  <c r="J66" i="10" s="1"/>
  <c r="F158" i="35"/>
  <c r="I71" i="35"/>
  <c r="I35" i="35"/>
  <c r="H174" i="35"/>
  <c r="H155" i="35"/>
  <c r="J33" i="35"/>
  <c r="I172" i="35"/>
  <c r="J69" i="35"/>
  <c r="I153" i="35"/>
  <c r="J30" i="35"/>
  <c r="J66" i="35"/>
  <c r="I150" i="35"/>
  <c r="I169" i="35"/>
  <c r="J29" i="35"/>
  <c r="I168" i="35"/>
  <c r="J65" i="35"/>
  <c r="I149" i="35"/>
  <c r="H167" i="35"/>
  <c r="I28" i="35"/>
  <c r="I64" i="35"/>
  <c r="H148" i="35"/>
  <c r="I152" i="35"/>
  <c r="I171" i="35"/>
  <c r="J32" i="35"/>
  <c r="J68" i="35"/>
  <c r="J61" i="35"/>
  <c r="J25" i="35"/>
  <c r="I164" i="35"/>
  <c r="I145" i="35"/>
  <c r="I147" i="35"/>
  <c r="I166" i="35"/>
  <c r="J27" i="35"/>
  <c r="J63" i="35"/>
  <c r="K62" i="35"/>
  <c r="K26" i="35"/>
  <c r="J146" i="35"/>
  <c r="J165" i="35"/>
  <c r="I24" i="35"/>
  <c r="H163" i="35"/>
  <c r="I60" i="35"/>
  <c r="H144" i="35"/>
  <c r="F193" i="31"/>
  <c r="F177" i="35"/>
  <c r="E191" i="35"/>
  <c r="E193" i="35" s="1"/>
  <c r="E193" i="36"/>
  <c r="E194" i="36" s="1"/>
  <c r="E197" i="36"/>
  <c r="E198" i="36" s="1"/>
  <c r="E200" i="36" s="1"/>
  <c r="E196" i="31"/>
  <c r="E198" i="31" s="1"/>
  <c r="E200" i="31" s="1"/>
  <c r="E191" i="31"/>
  <c r="E193" i="31" s="1"/>
  <c r="E194" i="31" s="1"/>
  <c r="J164" i="31"/>
  <c r="J145" i="31"/>
  <c r="F196" i="31"/>
  <c r="K25" i="31"/>
  <c r="L61" i="31" s="1"/>
  <c r="E196" i="35"/>
  <c r="E198" i="35" s="1"/>
  <c r="E200" i="35" s="1"/>
  <c r="F158" i="36"/>
  <c r="F177" i="36"/>
  <c r="J25" i="32"/>
  <c r="K55" i="32" s="1"/>
  <c r="E186" i="35"/>
  <c r="I35" i="10"/>
  <c r="J71" i="10" s="1"/>
  <c r="I34" i="10"/>
  <c r="J70" i="10" s="1"/>
  <c r="F197" i="31"/>
  <c r="I31" i="10"/>
  <c r="J67" i="10" s="1"/>
  <c r="J33" i="10"/>
  <c r="K69" i="10" s="1"/>
  <c r="H37" i="10"/>
  <c r="Y41" i="35"/>
  <c r="X55" i="35"/>
  <c r="G176" i="35"/>
  <c r="J23" i="32"/>
  <c r="K53" i="32" s="1"/>
  <c r="J24" i="32"/>
  <c r="K54" i="32" s="1"/>
  <c r="K22" i="32"/>
  <c r="L52" i="32" s="1"/>
  <c r="I23" i="2"/>
  <c r="J53" i="2" s="1"/>
  <c r="J20" i="2"/>
  <c r="K50" i="2" s="1"/>
  <c r="I28" i="2"/>
  <c r="J58" i="2" s="1"/>
  <c r="K20" i="32"/>
  <c r="L50" i="32" s="1"/>
  <c r="H157" i="31"/>
  <c r="H182" i="31" s="1"/>
  <c r="G158" i="31"/>
  <c r="G182" i="31"/>
  <c r="G184" i="31" s="1"/>
  <c r="I59" i="10"/>
  <c r="I23" i="10"/>
  <c r="H73" i="36"/>
  <c r="H108" i="28" s="1"/>
  <c r="H92" i="28" s="1"/>
  <c r="H176" i="31"/>
  <c r="H190" i="31" s="1"/>
  <c r="H192" i="31" s="1"/>
  <c r="H73" i="35"/>
  <c r="H107" i="28" s="1"/>
  <c r="G157" i="36"/>
  <c r="G182" i="36" s="1"/>
  <c r="G176" i="36"/>
  <c r="J29" i="31"/>
  <c r="J65" i="31"/>
  <c r="I149" i="31"/>
  <c r="I168" i="31"/>
  <c r="J70" i="31"/>
  <c r="I173" i="31"/>
  <c r="I154" i="31"/>
  <c r="J34" i="31"/>
  <c r="I23" i="34"/>
  <c r="I59" i="34"/>
  <c r="H143" i="34"/>
  <c r="H37" i="34"/>
  <c r="H162" i="34"/>
  <c r="I28" i="34"/>
  <c r="I64" i="34"/>
  <c r="H167" i="34"/>
  <c r="H148" i="34"/>
  <c r="G177" i="31"/>
  <c r="I24" i="34"/>
  <c r="I60" i="34"/>
  <c r="H163" i="34"/>
  <c r="H144" i="34"/>
  <c r="I23" i="35"/>
  <c r="I59" i="35"/>
  <c r="H37" i="35"/>
  <c r="H162" i="35"/>
  <c r="H143" i="35"/>
  <c r="I27" i="34"/>
  <c r="I63" i="34"/>
  <c r="H147" i="34"/>
  <c r="H166" i="34"/>
  <c r="F190" i="34"/>
  <c r="F192" i="34" s="1"/>
  <c r="F183" i="34"/>
  <c r="F185" i="34" s="1"/>
  <c r="F183" i="35"/>
  <c r="F185" i="35" s="1"/>
  <c r="F190" i="35"/>
  <c r="F192" i="35" s="1"/>
  <c r="I33" i="34"/>
  <c r="I69" i="34"/>
  <c r="H172" i="34"/>
  <c r="H153" i="34"/>
  <c r="J64" i="31"/>
  <c r="I167" i="31"/>
  <c r="I148" i="31"/>
  <c r="J28" i="31"/>
  <c r="J30" i="31"/>
  <c r="J66" i="31"/>
  <c r="I169" i="31"/>
  <c r="I150" i="31"/>
  <c r="I35" i="36"/>
  <c r="I71" i="36"/>
  <c r="H155" i="36"/>
  <c r="H174" i="36"/>
  <c r="F177" i="34"/>
  <c r="J27" i="31"/>
  <c r="J63" i="31"/>
  <c r="I166" i="31"/>
  <c r="I147" i="31"/>
  <c r="I24" i="36"/>
  <c r="I60" i="36"/>
  <c r="H163" i="36"/>
  <c r="H144" i="36"/>
  <c r="I31" i="36"/>
  <c r="I67" i="36"/>
  <c r="H170" i="36"/>
  <c r="H151" i="36"/>
  <c r="I34" i="35"/>
  <c r="I70" i="35"/>
  <c r="H173" i="35"/>
  <c r="H154" i="35"/>
  <c r="G178" i="31"/>
  <c r="G179" i="31" s="1"/>
  <c r="I28" i="36"/>
  <c r="I64" i="36"/>
  <c r="H148" i="36"/>
  <c r="H167" i="36"/>
  <c r="H37" i="36"/>
  <c r="F189" i="36"/>
  <c r="F178" i="36"/>
  <c r="F179" i="36" s="1"/>
  <c r="F182" i="36"/>
  <c r="I27" i="36"/>
  <c r="I63" i="36"/>
  <c r="H166" i="36"/>
  <c r="H147" i="36"/>
  <c r="I33" i="36"/>
  <c r="I69" i="36"/>
  <c r="H172" i="36"/>
  <c r="H153" i="36"/>
  <c r="I32" i="36"/>
  <c r="I68" i="36"/>
  <c r="H171" i="36"/>
  <c r="H152" i="36"/>
  <c r="J26" i="31"/>
  <c r="J62" i="31"/>
  <c r="I165" i="31"/>
  <c r="I146" i="31"/>
  <c r="I31" i="35"/>
  <c r="I67" i="35"/>
  <c r="H151" i="35"/>
  <c r="H170" i="35"/>
  <c r="I35" i="34"/>
  <c r="I71" i="34"/>
  <c r="H174" i="34"/>
  <c r="H155" i="34"/>
  <c r="I25" i="36"/>
  <c r="I61" i="36"/>
  <c r="H145" i="36"/>
  <c r="H164" i="36"/>
  <c r="K31" i="31"/>
  <c r="K67" i="31"/>
  <c r="J170" i="31"/>
  <c r="J151" i="31"/>
  <c r="G176" i="34"/>
  <c r="I25" i="34"/>
  <c r="I61" i="34"/>
  <c r="H145" i="34"/>
  <c r="H164" i="34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I29" i="34"/>
  <c r="I65" i="34"/>
  <c r="H168" i="34"/>
  <c r="H149" i="34"/>
  <c r="I30" i="34"/>
  <c r="I66" i="34"/>
  <c r="H169" i="34"/>
  <c r="H150" i="34"/>
  <c r="I26" i="34"/>
  <c r="I62" i="34"/>
  <c r="H146" i="34"/>
  <c r="H165" i="34"/>
  <c r="L29" i="36"/>
  <c r="L65" i="36"/>
  <c r="K149" i="36"/>
  <c r="K168" i="36"/>
  <c r="G157" i="34"/>
  <c r="I69" i="35"/>
  <c r="H153" i="35"/>
  <c r="H172" i="35"/>
  <c r="F190" i="36"/>
  <c r="F192" i="36" s="1"/>
  <c r="F183" i="36"/>
  <c r="F185" i="36" s="1"/>
  <c r="J59" i="31"/>
  <c r="I61" i="35"/>
  <c r="H164" i="35"/>
  <c r="H145" i="35"/>
  <c r="I30" i="36"/>
  <c r="I66" i="36"/>
  <c r="H150" i="36"/>
  <c r="H169" i="36"/>
  <c r="I34" i="34"/>
  <c r="I70" i="34"/>
  <c r="H173" i="34"/>
  <c r="H154" i="34"/>
  <c r="J69" i="31"/>
  <c r="J33" i="31"/>
  <c r="I153" i="31"/>
  <c r="I172" i="31"/>
  <c r="I32" i="34"/>
  <c r="I68" i="34"/>
  <c r="H171" i="34"/>
  <c r="H152" i="34"/>
  <c r="F189" i="35"/>
  <c r="F178" i="35"/>
  <c r="F179" i="35" s="1"/>
  <c r="F182" i="35"/>
  <c r="I31" i="34"/>
  <c r="I67" i="34"/>
  <c r="H170" i="34"/>
  <c r="H151" i="34"/>
  <c r="G183" i="31"/>
  <c r="G185" i="31" s="1"/>
  <c r="G157" i="35"/>
  <c r="F178" i="34"/>
  <c r="F179" i="34" s="1"/>
  <c r="F189" i="34"/>
  <c r="F182" i="34"/>
  <c r="J23" i="36"/>
  <c r="J59" i="36"/>
  <c r="I143" i="36"/>
  <c r="I162" i="36"/>
  <c r="I34" i="36"/>
  <c r="I70" i="36"/>
  <c r="H173" i="36"/>
  <c r="H154" i="36"/>
  <c r="I26" i="36"/>
  <c r="I62" i="36"/>
  <c r="H165" i="36"/>
  <c r="H146" i="36"/>
  <c r="I66" i="35"/>
  <c r="H169" i="35"/>
  <c r="H150" i="35"/>
  <c r="I65" i="35"/>
  <c r="H168" i="35"/>
  <c r="H149" i="35"/>
  <c r="H73" i="34"/>
  <c r="H106" i="28" s="1"/>
  <c r="F89" i="28"/>
  <c r="D194" i="36"/>
  <c r="I31" i="32"/>
  <c r="R41" i="33"/>
  <c r="Q55" i="33"/>
  <c r="V41" i="30"/>
  <c r="U55" i="30"/>
  <c r="E93" i="28"/>
  <c r="G61" i="2"/>
  <c r="J21" i="32"/>
  <c r="K51" i="32" s="1"/>
  <c r="J29" i="32"/>
  <c r="K59" i="32" s="1"/>
  <c r="D93" i="28"/>
  <c r="T41" i="10"/>
  <c r="S55" i="10"/>
  <c r="E198" i="34"/>
  <c r="E200" i="34" s="1"/>
  <c r="D19" i="28"/>
  <c r="D198" i="29"/>
  <c r="D200" i="29" s="1"/>
  <c r="Q41" i="34"/>
  <c r="P55" i="34"/>
  <c r="G157" i="30"/>
  <c r="G189" i="30" s="1"/>
  <c r="G73" i="30"/>
  <c r="G99" i="28" s="1"/>
  <c r="G91" i="28" s="1"/>
  <c r="G73" i="29"/>
  <c r="G98" i="28" s="1"/>
  <c r="G90" i="28" s="1"/>
  <c r="D198" i="34"/>
  <c r="D200" i="34" s="1"/>
  <c r="F177" i="29"/>
  <c r="D27" i="28"/>
  <c r="D198" i="36"/>
  <c r="D200" i="36" s="1"/>
  <c r="D194" i="30"/>
  <c r="D194" i="29"/>
  <c r="E191" i="30"/>
  <c r="E193" i="30" s="1"/>
  <c r="E197" i="30"/>
  <c r="I33" i="33"/>
  <c r="J69" i="33" s="1"/>
  <c r="H149" i="30"/>
  <c r="H168" i="30"/>
  <c r="I29" i="30"/>
  <c r="J65" i="30" s="1"/>
  <c r="D198" i="35"/>
  <c r="D200" i="35" s="1"/>
  <c r="H172" i="29"/>
  <c r="H153" i="29"/>
  <c r="I33" i="29"/>
  <c r="J69" i="29" s="1"/>
  <c r="I32" i="29"/>
  <c r="J68" i="29" s="1"/>
  <c r="H171" i="29"/>
  <c r="H152" i="29"/>
  <c r="F158" i="29"/>
  <c r="F74" i="34"/>
  <c r="E24" i="28"/>
  <c r="E16" i="28"/>
  <c r="F74" i="29"/>
  <c r="E191" i="29"/>
  <c r="E193" i="29" s="1"/>
  <c r="E197" i="29"/>
  <c r="H165" i="30"/>
  <c r="H146" i="30"/>
  <c r="I26" i="30"/>
  <c r="J62" i="30" s="1"/>
  <c r="D194" i="35"/>
  <c r="J25" i="33"/>
  <c r="K61" i="33" s="1"/>
  <c r="F190" i="29"/>
  <c r="F192" i="29" s="1"/>
  <c r="F183" i="29"/>
  <c r="F185" i="29" s="1"/>
  <c r="D8" i="28"/>
  <c r="I26" i="33"/>
  <c r="J62" i="33" s="1"/>
  <c r="H162" i="29"/>
  <c r="H143" i="29"/>
  <c r="I23" i="29"/>
  <c r="J59" i="29" s="1"/>
  <c r="H37" i="29"/>
  <c r="I22" i="2"/>
  <c r="J52" i="2" s="1"/>
  <c r="I27" i="33"/>
  <c r="J63" i="33" s="1"/>
  <c r="F178" i="29"/>
  <c r="F179" i="29" s="1"/>
  <c r="F182" i="29"/>
  <c r="F189" i="29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D194" i="34"/>
  <c r="H152" i="30"/>
  <c r="H171" i="30"/>
  <c r="I32" i="30"/>
  <c r="J68" i="30" s="1"/>
  <c r="G176" i="30"/>
  <c r="F177" i="30"/>
  <c r="F190" i="30"/>
  <c r="F192" i="30" s="1"/>
  <c r="F183" i="30"/>
  <c r="F185" i="30" s="1"/>
  <c r="I27" i="29"/>
  <c r="J63" i="29" s="1"/>
  <c r="H147" i="29"/>
  <c r="H166" i="29"/>
  <c r="I24" i="33"/>
  <c r="J60" i="33" s="1"/>
  <c r="E196" i="29"/>
  <c r="E184" i="29"/>
  <c r="E186" i="29" s="1"/>
  <c r="G157" i="29"/>
  <c r="F74" i="35"/>
  <c r="E25" i="28"/>
  <c r="I28" i="33"/>
  <c r="J64" i="33" s="1"/>
  <c r="H148" i="30"/>
  <c r="H167" i="30"/>
  <c r="I28" i="30"/>
  <c r="J64" i="30" s="1"/>
  <c r="I31" i="33"/>
  <c r="J67" i="33" s="1"/>
  <c r="I34" i="33"/>
  <c r="J70" i="33" s="1"/>
  <c r="G73" i="33"/>
  <c r="G105" i="28" s="1"/>
  <c r="G109" i="28" s="1"/>
  <c r="H164" i="30"/>
  <c r="H145" i="30"/>
  <c r="I25" i="30"/>
  <c r="J61" i="30" s="1"/>
  <c r="H173" i="29"/>
  <c r="H154" i="29"/>
  <c r="I34" i="29"/>
  <c r="J70" i="29" s="1"/>
  <c r="H166" i="30"/>
  <c r="I27" i="30"/>
  <c r="J63" i="30" s="1"/>
  <c r="H147" i="30"/>
  <c r="F74" i="36"/>
  <c r="E26" i="28"/>
  <c r="E10" i="28" s="1"/>
  <c r="H170" i="29"/>
  <c r="H151" i="29"/>
  <c r="I31" i="29"/>
  <c r="J67" i="29" s="1"/>
  <c r="I30" i="30"/>
  <c r="J66" i="30" s="1"/>
  <c r="H169" i="30"/>
  <c r="H150" i="30"/>
  <c r="I23" i="33"/>
  <c r="J59" i="33" s="1"/>
  <c r="H37" i="33"/>
  <c r="H165" i="29"/>
  <c r="H146" i="29"/>
  <c r="I26" i="29"/>
  <c r="J62" i="29" s="1"/>
  <c r="H172" i="30"/>
  <c r="H153" i="30"/>
  <c r="I33" i="30"/>
  <c r="J69" i="30" s="1"/>
  <c r="H167" i="29"/>
  <c r="H148" i="29"/>
  <c r="I28" i="29"/>
  <c r="J64" i="29" s="1"/>
  <c r="I35" i="33"/>
  <c r="J71" i="33" s="1"/>
  <c r="E23" i="28"/>
  <c r="E7" i="28" s="1"/>
  <c r="F74" i="33"/>
  <c r="H149" i="29"/>
  <c r="I29" i="29"/>
  <c r="J65" i="29" s="1"/>
  <c r="H168" i="29"/>
  <c r="I25" i="29"/>
  <c r="J61" i="29" s="1"/>
  <c r="H145" i="29"/>
  <c r="H164" i="29"/>
  <c r="I32" i="33"/>
  <c r="J68" i="33" s="1"/>
  <c r="H37" i="30"/>
  <c r="H143" i="30"/>
  <c r="H162" i="30"/>
  <c r="I23" i="30"/>
  <c r="J59" i="30" s="1"/>
  <c r="H163" i="29"/>
  <c r="I24" i="29"/>
  <c r="J60" i="29" s="1"/>
  <c r="H144" i="29"/>
  <c r="H173" i="30"/>
  <c r="H154" i="30"/>
  <c r="I34" i="30"/>
  <c r="J70" i="30" s="1"/>
  <c r="I30" i="33"/>
  <c r="J66" i="33" s="1"/>
  <c r="D198" i="30"/>
  <c r="D200" i="30" s="1"/>
  <c r="H174" i="29"/>
  <c r="H155" i="29"/>
  <c r="I35" i="29"/>
  <c r="J71" i="29" s="1"/>
  <c r="D9" i="28"/>
  <c r="H169" i="29"/>
  <c r="H150" i="29"/>
  <c r="I30" i="29"/>
  <c r="J66" i="29" s="1"/>
  <c r="H163" i="30"/>
  <c r="H144" i="30"/>
  <c r="I24" i="30"/>
  <c r="J60" i="30" s="1"/>
  <c r="I29" i="33"/>
  <c r="J65" i="33" s="1"/>
  <c r="H155" i="30"/>
  <c r="I35" i="30"/>
  <c r="J71" i="30" s="1"/>
  <c r="H174" i="30"/>
  <c r="G176" i="29"/>
  <c r="E17" i="28"/>
  <c r="F74" i="30"/>
  <c r="I25" i="2"/>
  <c r="J55" i="2" s="1"/>
  <c r="I21" i="2"/>
  <c r="J51" i="2" s="1"/>
  <c r="I27" i="2"/>
  <c r="H31" i="2"/>
  <c r="H62" i="32"/>
  <c r="H22" i="28" s="1"/>
  <c r="J23" i="31"/>
  <c r="I143" i="31"/>
  <c r="I73" i="31"/>
  <c r="I100" i="28" s="1"/>
  <c r="I162" i="31"/>
  <c r="I37" i="31"/>
  <c r="F62" i="2"/>
  <c r="G191" i="31"/>
  <c r="G193" i="31" s="1"/>
  <c r="G197" i="31"/>
  <c r="G74" i="31"/>
  <c r="F18" i="28"/>
  <c r="J26" i="2"/>
  <c r="K56" i="2" s="1"/>
  <c r="G74" i="10"/>
  <c r="G15" i="28" s="1"/>
  <c r="J24" i="2"/>
  <c r="K54" i="2" s="1"/>
  <c r="I29" i="2"/>
  <c r="J59" i="2" s="1"/>
  <c r="L25" i="31"/>
  <c r="M61" i="31" s="1"/>
  <c r="K145" i="31"/>
  <c r="K164" i="31"/>
  <c r="J29" i="10"/>
  <c r="K65" i="10" s="1"/>
  <c r="J25" i="10"/>
  <c r="K61" i="10" s="1"/>
  <c r="H73" i="10"/>
  <c r="H97" i="28" s="1"/>
  <c r="J32" i="10"/>
  <c r="K68" i="10" s="1"/>
  <c r="J26" i="10"/>
  <c r="K62" i="10" s="1"/>
  <c r="J28" i="10"/>
  <c r="K64" i="10" s="1"/>
  <c r="J27" i="10"/>
  <c r="K63" i="10" s="1"/>
  <c r="K26" i="32"/>
  <c r="L56" i="32" s="1"/>
  <c r="K28" i="32"/>
  <c r="L58" i="32" s="1"/>
  <c r="F12" i="28" l="1"/>
  <c r="F14" i="28"/>
  <c r="Q23" i="48"/>
  <c r="G158" i="34"/>
  <c r="G177" i="35"/>
  <c r="K27" i="32"/>
  <c r="L57" i="32" s="1"/>
  <c r="K25" i="32"/>
  <c r="L55" i="32" s="1"/>
  <c r="J24" i="10"/>
  <c r="F194" i="31"/>
  <c r="G96" i="28"/>
  <c r="G88" i="28" s="1"/>
  <c r="AK36" i="32"/>
  <c r="AJ46" i="32"/>
  <c r="AT35" i="32"/>
  <c r="AJ35" i="2"/>
  <c r="AI46" i="2"/>
  <c r="AC21" i="48"/>
  <c r="AD2" i="48"/>
  <c r="J30" i="10"/>
  <c r="K66" i="10" s="1"/>
  <c r="G158" i="35"/>
  <c r="E194" i="35"/>
  <c r="I174" i="35"/>
  <c r="J35" i="35"/>
  <c r="J71" i="35"/>
  <c r="I155" i="35"/>
  <c r="J166" i="35"/>
  <c r="J147" i="35"/>
  <c r="K63" i="35"/>
  <c r="K27" i="35"/>
  <c r="K32" i="35"/>
  <c r="K68" i="35"/>
  <c r="J152" i="35"/>
  <c r="J171" i="35"/>
  <c r="J153" i="35"/>
  <c r="K33" i="35"/>
  <c r="J172" i="35"/>
  <c r="K69" i="35"/>
  <c r="I163" i="35"/>
  <c r="I144" i="35"/>
  <c r="J60" i="35"/>
  <c r="J24" i="35"/>
  <c r="J169" i="35"/>
  <c r="K30" i="35"/>
  <c r="K66" i="35"/>
  <c r="J150" i="35"/>
  <c r="L62" i="35"/>
  <c r="L26" i="35"/>
  <c r="K146" i="35"/>
  <c r="K165" i="35"/>
  <c r="J145" i="35"/>
  <c r="J164" i="35"/>
  <c r="K25" i="35"/>
  <c r="K61" i="35"/>
  <c r="I167" i="35"/>
  <c r="J28" i="35"/>
  <c r="I148" i="35"/>
  <c r="J64" i="35"/>
  <c r="J149" i="35"/>
  <c r="J168" i="35"/>
  <c r="K29" i="35"/>
  <c r="K65" i="35"/>
  <c r="J31" i="10"/>
  <c r="K67" i="10" s="1"/>
  <c r="F198" i="31"/>
  <c r="F200" i="31" s="1"/>
  <c r="K24" i="32"/>
  <c r="L54" i="32" s="1"/>
  <c r="J35" i="10"/>
  <c r="K71" i="10" s="1"/>
  <c r="K23" i="32"/>
  <c r="L53" i="32" s="1"/>
  <c r="L22" i="32"/>
  <c r="M52" i="32" s="1"/>
  <c r="G186" i="31"/>
  <c r="G194" i="31" s="1"/>
  <c r="J34" i="10"/>
  <c r="K70" i="10" s="1"/>
  <c r="I37" i="10"/>
  <c r="K33" i="10"/>
  <c r="L69" i="10" s="1"/>
  <c r="G158" i="36"/>
  <c r="H183" i="31"/>
  <c r="H185" i="31" s="1"/>
  <c r="H158" i="31"/>
  <c r="G183" i="35"/>
  <c r="G185" i="35" s="1"/>
  <c r="H178" i="31"/>
  <c r="H179" i="31" s="1"/>
  <c r="H189" i="31"/>
  <c r="H191" i="31" s="1"/>
  <c r="H193" i="31" s="1"/>
  <c r="H177" i="31"/>
  <c r="G190" i="35"/>
  <c r="G192" i="35" s="1"/>
  <c r="G189" i="36"/>
  <c r="G191" i="36" s="1"/>
  <c r="I176" i="31"/>
  <c r="I190" i="31" s="1"/>
  <c r="I192" i="31" s="1"/>
  <c r="H157" i="36"/>
  <c r="H182" i="36" s="1"/>
  <c r="Z41" i="35"/>
  <c r="Y55" i="35"/>
  <c r="J23" i="2"/>
  <c r="K53" i="2" s="1"/>
  <c r="K20" i="2"/>
  <c r="L20" i="2" s="1"/>
  <c r="L20" i="32"/>
  <c r="M50" i="32" s="1"/>
  <c r="J28" i="2"/>
  <c r="K58" i="2" s="1"/>
  <c r="I157" i="31"/>
  <c r="I182" i="31" s="1"/>
  <c r="J59" i="10"/>
  <c r="J23" i="10"/>
  <c r="G178" i="36"/>
  <c r="G179" i="36" s="1"/>
  <c r="H176" i="36"/>
  <c r="H190" i="36" s="1"/>
  <c r="H192" i="36" s="1"/>
  <c r="I73" i="36"/>
  <c r="I108" i="28" s="1"/>
  <c r="I92" i="28" s="1"/>
  <c r="G190" i="36"/>
  <c r="G192" i="36" s="1"/>
  <c r="G177" i="36"/>
  <c r="G177" i="34"/>
  <c r="G183" i="36"/>
  <c r="G185" i="36" s="1"/>
  <c r="J32" i="34"/>
  <c r="J68" i="34"/>
  <c r="I171" i="34"/>
  <c r="I152" i="34"/>
  <c r="J26" i="34"/>
  <c r="J62" i="34"/>
  <c r="I146" i="34"/>
  <c r="I165" i="34"/>
  <c r="K27" i="31"/>
  <c r="K63" i="31"/>
  <c r="J166" i="31"/>
  <c r="J147" i="31"/>
  <c r="G196" i="31"/>
  <c r="G198" i="31" s="1"/>
  <c r="G200" i="31" s="1"/>
  <c r="J26" i="36"/>
  <c r="J62" i="36"/>
  <c r="I165" i="36"/>
  <c r="I146" i="36"/>
  <c r="J31" i="34"/>
  <c r="J67" i="34"/>
  <c r="I151" i="34"/>
  <c r="I170" i="34"/>
  <c r="K68" i="31"/>
  <c r="J152" i="31"/>
  <c r="K32" i="31"/>
  <c r="J171" i="31"/>
  <c r="K30" i="31"/>
  <c r="K66" i="31"/>
  <c r="J169" i="31"/>
  <c r="J150" i="31"/>
  <c r="J33" i="34"/>
  <c r="J69" i="34"/>
  <c r="I172" i="34"/>
  <c r="I153" i="34"/>
  <c r="I73" i="35"/>
  <c r="I107" i="28" s="1"/>
  <c r="J23" i="34"/>
  <c r="J59" i="34"/>
  <c r="I162" i="34"/>
  <c r="I143" i="34"/>
  <c r="I37" i="34"/>
  <c r="K29" i="31"/>
  <c r="K65" i="31"/>
  <c r="J168" i="31"/>
  <c r="J149" i="31"/>
  <c r="F197" i="35"/>
  <c r="F191" i="35"/>
  <c r="F193" i="35" s="1"/>
  <c r="J31" i="36"/>
  <c r="J67" i="36"/>
  <c r="I170" i="36"/>
  <c r="I151" i="36"/>
  <c r="K23" i="36"/>
  <c r="K59" i="36"/>
  <c r="J143" i="36"/>
  <c r="J162" i="36"/>
  <c r="L31" i="31"/>
  <c r="L67" i="31"/>
  <c r="K170" i="31"/>
  <c r="K151" i="31"/>
  <c r="J35" i="34"/>
  <c r="J71" i="34"/>
  <c r="I174" i="34"/>
  <c r="I155" i="34"/>
  <c r="F191" i="36"/>
  <c r="F193" i="36" s="1"/>
  <c r="F197" i="36"/>
  <c r="K64" i="31"/>
  <c r="K28" i="31"/>
  <c r="J167" i="31"/>
  <c r="J148" i="31"/>
  <c r="J23" i="35"/>
  <c r="J59" i="35"/>
  <c r="I143" i="35"/>
  <c r="I162" i="35"/>
  <c r="I37" i="35"/>
  <c r="K34" i="31"/>
  <c r="K70" i="31"/>
  <c r="J173" i="31"/>
  <c r="J154" i="31"/>
  <c r="J34" i="34"/>
  <c r="J70" i="34"/>
  <c r="I173" i="34"/>
  <c r="I154" i="34"/>
  <c r="F196" i="34"/>
  <c r="F184" i="34"/>
  <c r="F186" i="34" s="1"/>
  <c r="K33" i="31"/>
  <c r="K69" i="31"/>
  <c r="J153" i="31"/>
  <c r="J172" i="31"/>
  <c r="M29" i="36"/>
  <c r="M65" i="36"/>
  <c r="L149" i="36"/>
  <c r="L168" i="36"/>
  <c r="J31" i="35"/>
  <c r="J67" i="35"/>
  <c r="I170" i="35"/>
  <c r="I151" i="35"/>
  <c r="J32" i="36"/>
  <c r="J68" i="36"/>
  <c r="I171" i="36"/>
  <c r="I152" i="36"/>
  <c r="K35" i="31"/>
  <c r="K71" i="31"/>
  <c r="J174" i="31"/>
  <c r="J155" i="31"/>
  <c r="F184" i="36"/>
  <c r="F186" i="36" s="1"/>
  <c r="F196" i="36"/>
  <c r="F191" i="34"/>
  <c r="F193" i="34" s="1"/>
  <c r="F197" i="34"/>
  <c r="J30" i="36"/>
  <c r="J66" i="36"/>
  <c r="I169" i="36"/>
  <c r="I150" i="36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34" i="35"/>
  <c r="J70" i="35"/>
  <c r="I154" i="35"/>
  <c r="I173" i="35"/>
  <c r="J24" i="36"/>
  <c r="J60" i="36"/>
  <c r="I144" i="36"/>
  <c r="I163" i="36"/>
  <c r="J28" i="34"/>
  <c r="J64" i="34"/>
  <c r="I167" i="34"/>
  <c r="I148" i="34"/>
  <c r="J27" i="2"/>
  <c r="K57" i="2" s="1"/>
  <c r="J57" i="2"/>
  <c r="J34" i="36"/>
  <c r="J70" i="36"/>
  <c r="I173" i="36"/>
  <c r="I154" i="36"/>
  <c r="K60" i="31"/>
  <c r="J163" i="31"/>
  <c r="K24" i="31"/>
  <c r="J144" i="31"/>
  <c r="G183" i="34"/>
  <c r="G185" i="34" s="1"/>
  <c r="G190" i="34"/>
  <c r="G192" i="34" s="1"/>
  <c r="J35" i="36"/>
  <c r="J71" i="36"/>
  <c r="I174" i="36"/>
  <c r="I155" i="36"/>
  <c r="J27" i="34"/>
  <c r="J63" i="34"/>
  <c r="I166" i="34"/>
  <c r="I147" i="34"/>
  <c r="H176" i="34"/>
  <c r="K59" i="31"/>
  <c r="I37" i="36"/>
  <c r="F196" i="35"/>
  <c r="F184" i="35"/>
  <c r="F186" i="35" s="1"/>
  <c r="J25" i="36"/>
  <c r="J61" i="36"/>
  <c r="I164" i="36"/>
  <c r="I145" i="36"/>
  <c r="H157" i="35"/>
  <c r="J24" i="34"/>
  <c r="J60" i="34"/>
  <c r="I163" i="34"/>
  <c r="I144" i="34"/>
  <c r="I73" i="34"/>
  <c r="I106" i="28" s="1"/>
  <c r="G189" i="35"/>
  <c r="G178" i="35"/>
  <c r="G179" i="35" s="1"/>
  <c r="G182" i="35"/>
  <c r="G189" i="34"/>
  <c r="G182" i="34"/>
  <c r="G178" i="34"/>
  <c r="G179" i="34" s="1"/>
  <c r="K26" i="31"/>
  <c r="K62" i="31"/>
  <c r="J165" i="31"/>
  <c r="J146" i="31"/>
  <c r="J33" i="36"/>
  <c r="J69" i="36"/>
  <c r="I172" i="36"/>
  <c r="I153" i="36"/>
  <c r="J27" i="36"/>
  <c r="J63" i="36"/>
  <c r="I166" i="36"/>
  <c r="I147" i="36"/>
  <c r="J28" i="36"/>
  <c r="J64" i="36"/>
  <c r="I148" i="36"/>
  <c r="I167" i="36"/>
  <c r="H176" i="35"/>
  <c r="H157" i="34"/>
  <c r="G184" i="36"/>
  <c r="S41" i="33"/>
  <c r="R55" i="33"/>
  <c r="I61" i="32"/>
  <c r="I104" i="28" s="1"/>
  <c r="W41" i="30"/>
  <c r="V55" i="30"/>
  <c r="G62" i="2"/>
  <c r="J31" i="32"/>
  <c r="H61" i="2"/>
  <c r="K29" i="32"/>
  <c r="L59" i="32" s="1"/>
  <c r="K21" i="32"/>
  <c r="L51" i="32" s="1"/>
  <c r="T55" i="10"/>
  <c r="D11" i="28"/>
  <c r="G191" i="30"/>
  <c r="G158" i="30"/>
  <c r="G182" i="30"/>
  <c r="G184" i="30" s="1"/>
  <c r="R41" i="34"/>
  <c r="Q55" i="34"/>
  <c r="J22" i="2"/>
  <c r="K52" i="2" s="1"/>
  <c r="E198" i="30"/>
  <c r="E200" i="30" s="1"/>
  <c r="E19" i="28"/>
  <c r="E194" i="30"/>
  <c r="E8" i="28"/>
  <c r="E194" i="29"/>
  <c r="G158" i="29"/>
  <c r="E27" i="28"/>
  <c r="G74" i="30"/>
  <c r="F17" i="28"/>
  <c r="I144" i="30"/>
  <c r="I163" i="30"/>
  <c r="J24" i="30"/>
  <c r="K60" i="30" s="1"/>
  <c r="H176" i="30"/>
  <c r="J28" i="29"/>
  <c r="K64" i="29" s="1"/>
  <c r="I148" i="29"/>
  <c r="I167" i="29"/>
  <c r="I170" i="30"/>
  <c r="J31" i="30"/>
  <c r="K67" i="30" s="1"/>
  <c r="I151" i="30"/>
  <c r="J29" i="30"/>
  <c r="K65" i="30" s="1"/>
  <c r="I168" i="30"/>
  <c r="I149" i="30"/>
  <c r="E9" i="28"/>
  <c r="I154" i="30"/>
  <c r="I173" i="30"/>
  <c r="J34" i="30"/>
  <c r="K70" i="30" s="1"/>
  <c r="H157" i="30"/>
  <c r="I145" i="29"/>
  <c r="J25" i="29"/>
  <c r="K61" i="29" s="1"/>
  <c r="I164" i="29"/>
  <c r="I168" i="29"/>
  <c r="J29" i="29"/>
  <c r="K65" i="29" s="1"/>
  <c r="I149" i="29"/>
  <c r="J35" i="33"/>
  <c r="K71" i="33" s="1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J24" i="33"/>
  <c r="K60" i="33" s="1"/>
  <c r="I147" i="29"/>
  <c r="I166" i="29"/>
  <c r="J27" i="29"/>
  <c r="K63" i="29" s="1"/>
  <c r="G177" i="30"/>
  <c r="J26" i="33"/>
  <c r="K62" i="33" s="1"/>
  <c r="F16" i="28"/>
  <c r="G74" i="29"/>
  <c r="G16" i="28" s="1"/>
  <c r="G178" i="29"/>
  <c r="G179" i="29" s="1"/>
  <c r="G183" i="29"/>
  <c r="G185" i="29" s="1"/>
  <c r="G190" i="29"/>
  <c r="G192" i="29" s="1"/>
  <c r="G177" i="29"/>
  <c r="I144" i="29"/>
  <c r="I163" i="29"/>
  <c r="J24" i="29"/>
  <c r="K60" i="29" s="1"/>
  <c r="I146" i="29"/>
  <c r="J26" i="29"/>
  <c r="K62" i="29" s="1"/>
  <c r="I165" i="29"/>
  <c r="J23" i="33"/>
  <c r="K59" i="33" s="1"/>
  <c r="I37" i="33"/>
  <c r="J31" i="33"/>
  <c r="K67" i="33" s="1"/>
  <c r="F197" i="29"/>
  <c r="F191" i="29"/>
  <c r="F193" i="29" s="1"/>
  <c r="J33" i="29"/>
  <c r="K69" i="29" s="1"/>
  <c r="I153" i="29"/>
  <c r="I172" i="29"/>
  <c r="I155" i="30"/>
  <c r="I174" i="30"/>
  <c r="J35" i="30"/>
  <c r="K71" i="30" s="1"/>
  <c r="J30" i="33"/>
  <c r="K66" i="33" s="1"/>
  <c r="H73" i="30"/>
  <c r="H99" i="28" s="1"/>
  <c r="H91" i="28" s="1"/>
  <c r="H73" i="33"/>
  <c r="H105" i="28" s="1"/>
  <c r="H109" i="28" s="1"/>
  <c r="G74" i="36"/>
  <c r="F26" i="28"/>
  <c r="F10" i="28" s="1"/>
  <c r="G183" i="30"/>
  <c r="G190" i="30"/>
  <c r="G178" i="30"/>
  <c r="G179" i="30" s="1"/>
  <c r="F196" i="29"/>
  <c r="F184" i="29"/>
  <c r="F186" i="29" s="1"/>
  <c r="I150" i="29"/>
  <c r="I169" i="29"/>
  <c r="J30" i="29"/>
  <c r="K66" i="29" s="1"/>
  <c r="I174" i="29"/>
  <c r="I155" i="29"/>
  <c r="J35" i="29"/>
  <c r="K71" i="29" s="1"/>
  <c r="J32" i="33"/>
  <c r="K68" i="33" s="1"/>
  <c r="I153" i="30"/>
  <c r="I172" i="30"/>
  <c r="J33" i="30"/>
  <c r="K69" i="30" s="1"/>
  <c r="I150" i="30"/>
  <c r="I169" i="30"/>
  <c r="J30" i="30"/>
  <c r="K66" i="30" s="1"/>
  <c r="I154" i="29"/>
  <c r="J34" i="29"/>
  <c r="K70" i="29" s="1"/>
  <c r="I173" i="29"/>
  <c r="I143" i="29"/>
  <c r="J23" i="29"/>
  <c r="K59" i="29" s="1"/>
  <c r="I162" i="29"/>
  <c r="I37" i="29"/>
  <c r="J26" i="30"/>
  <c r="K62" i="30" s="1"/>
  <c r="I146" i="30"/>
  <c r="I165" i="30"/>
  <c r="G74" i="34"/>
  <c r="F24" i="28"/>
  <c r="J29" i="33"/>
  <c r="K65" i="33" s="1"/>
  <c r="J34" i="33"/>
  <c r="K70" i="33" s="1"/>
  <c r="G74" i="35"/>
  <c r="F25" i="28"/>
  <c r="F196" i="30"/>
  <c r="F184" i="30"/>
  <c r="F186" i="30" s="1"/>
  <c r="H157" i="29"/>
  <c r="I171" i="29"/>
  <c r="I152" i="29"/>
  <c r="J32" i="29"/>
  <c r="K68" i="29" s="1"/>
  <c r="F23" i="28"/>
  <c r="F7" i="28" s="1"/>
  <c r="G74" i="33"/>
  <c r="J28" i="33"/>
  <c r="K64" i="33" s="1"/>
  <c r="E198" i="29"/>
  <c r="E200" i="29" s="1"/>
  <c r="J32" i="30"/>
  <c r="K68" i="30" s="1"/>
  <c r="I152" i="30"/>
  <c r="I171" i="30"/>
  <c r="F191" i="30"/>
  <c r="F193" i="30" s="1"/>
  <c r="F197" i="30"/>
  <c r="H73" i="29"/>
  <c r="G89" i="28"/>
  <c r="I143" i="30"/>
  <c r="I37" i="30"/>
  <c r="I162" i="30"/>
  <c r="J23" i="30"/>
  <c r="I170" i="29"/>
  <c r="J31" i="29"/>
  <c r="K67" i="29" s="1"/>
  <c r="I151" i="29"/>
  <c r="H176" i="29"/>
  <c r="G182" i="29"/>
  <c r="G189" i="29"/>
  <c r="J27" i="33"/>
  <c r="K63" i="33" s="1"/>
  <c r="K25" i="33"/>
  <c r="L61" i="33" s="1"/>
  <c r="J33" i="33"/>
  <c r="K69" i="33" s="1"/>
  <c r="J21" i="2"/>
  <c r="K51" i="2" s="1"/>
  <c r="J25" i="2"/>
  <c r="E6" i="28"/>
  <c r="H74" i="31"/>
  <c r="G18" i="28"/>
  <c r="H74" i="10"/>
  <c r="H15" i="28" s="1"/>
  <c r="K23" i="31"/>
  <c r="J162" i="31"/>
  <c r="J73" i="31"/>
  <c r="J100" i="28" s="1"/>
  <c r="J143" i="31"/>
  <c r="J37" i="31"/>
  <c r="F88" i="28"/>
  <c r="F93" i="28" s="1"/>
  <c r="F101" i="28"/>
  <c r="H184" i="31"/>
  <c r="K24" i="2"/>
  <c r="L54" i="2" s="1"/>
  <c r="K26" i="2"/>
  <c r="L56" i="2" s="1"/>
  <c r="J29" i="2"/>
  <c r="K59" i="2" s="1"/>
  <c r="I31" i="2"/>
  <c r="M25" i="31"/>
  <c r="N61" i="31" s="1"/>
  <c r="L164" i="31"/>
  <c r="L145" i="31"/>
  <c r="K28" i="10"/>
  <c r="L64" i="10" s="1"/>
  <c r="K29" i="10"/>
  <c r="L65" i="10" s="1"/>
  <c r="K31" i="10"/>
  <c r="L67" i="10" s="1"/>
  <c r="K27" i="10"/>
  <c r="L63" i="10" s="1"/>
  <c r="K26" i="10"/>
  <c r="L62" i="10" s="1"/>
  <c r="K32" i="10"/>
  <c r="L68" i="10" s="1"/>
  <c r="K25" i="10"/>
  <c r="L61" i="10" s="1"/>
  <c r="I73" i="10"/>
  <c r="I97" i="28" s="1"/>
  <c r="L26" i="32"/>
  <c r="M56" i="32" s="1"/>
  <c r="L27" i="32"/>
  <c r="M57" i="32" s="1"/>
  <c r="L24" i="32"/>
  <c r="M54" i="32" s="1"/>
  <c r="L28" i="32"/>
  <c r="M58" i="32" s="1"/>
  <c r="G12" i="28" l="1"/>
  <c r="G14" i="28"/>
  <c r="R23" i="48"/>
  <c r="K35" i="10"/>
  <c r="L71" i="10" s="1"/>
  <c r="H158" i="34"/>
  <c r="K30" i="10"/>
  <c r="L66" i="10" s="1"/>
  <c r="L25" i="32"/>
  <c r="M55" i="32" s="1"/>
  <c r="G101" i="28"/>
  <c r="K60" i="10"/>
  <c r="K24" i="10"/>
  <c r="G93" i="28"/>
  <c r="H96" i="28"/>
  <c r="H88" i="28" s="1"/>
  <c r="AL36" i="32"/>
  <c r="AK46" i="32"/>
  <c r="AU35" i="32"/>
  <c r="AK35" i="2"/>
  <c r="AJ46" i="2"/>
  <c r="AE2" i="48"/>
  <c r="AD21" i="48"/>
  <c r="H158" i="35"/>
  <c r="J174" i="35"/>
  <c r="J155" i="35"/>
  <c r="K35" i="35"/>
  <c r="K71" i="35"/>
  <c r="L29" i="35"/>
  <c r="L65" i="35"/>
  <c r="K168" i="35"/>
  <c r="K149" i="35"/>
  <c r="L25" i="35"/>
  <c r="L61" i="35"/>
  <c r="K164" i="35"/>
  <c r="K145" i="35"/>
  <c r="L30" i="35"/>
  <c r="L66" i="35"/>
  <c r="K169" i="35"/>
  <c r="K150" i="35"/>
  <c r="K153" i="35"/>
  <c r="K172" i="35"/>
  <c r="L33" i="35"/>
  <c r="L69" i="35"/>
  <c r="L32" i="35"/>
  <c r="L68" i="35"/>
  <c r="K171" i="35"/>
  <c r="K152" i="35"/>
  <c r="K24" i="35"/>
  <c r="K60" i="35"/>
  <c r="J144" i="35"/>
  <c r="J163" i="35"/>
  <c r="K166" i="35"/>
  <c r="K147" i="35"/>
  <c r="L63" i="35"/>
  <c r="L27" i="35"/>
  <c r="K28" i="35"/>
  <c r="K64" i="35"/>
  <c r="J167" i="35"/>
  <c r="J148" i="35"/>
  <c r="L146" i="35"/>
  <c r="L165" i="35"/>
  <c r="M26" i="35"/>
  <c r="M62" i="35"/>
  <c r="L33" i="10"/>
  <c r="M69" i="10" s="1"/>
  <c r="L30" i="10"/>
  <c r="M66" i="10" s="1"/>
  <c r="M22" i="32"/>
  <c r="N52" i="32" s="1"/>
  <c r="E5" i="47"/>
  <c r="G186" i="36"/>
  <c r="H196" i="31"/>
  <c r="H186" i="31"/>
  <c r="H194" i="31" s="1"/>
  <c r="L23" i="32"/>
  <c r="M53" i="32" s="1"/>
  <c r="J37" i="10"/>
  <c r="K34" i="10"/>
  <c r="L70" i="10" s="1"/>
  <c r="I158" i="31"/>
  <c r="I177" i="31"/>
  <c r="I183" i="31"/>
  <c r="I185" i="31" s="1"/>
  <c r="G196" i="36"/>
  <c r="H197" i="31"/>
  <c r="H189" i="36"/>
  <c r="H191" i="36" s="1"/>
  <c r="H193" i="36" s="1"/>
  <c r="I178" i="31"/>
  <c r="I179" i="31" s="1"/>
  <c r="I189" i="31"/>
  <c r="I191" i="31" s="1"/>
  <c r="I193" i="31" s="1"/>
  <c r="H158" i="36"/>
  <c r="H178" i="36"/>
  <c r="H179" i="36" s="1"/>
  <c r="H177" i="36"/>
  <c r="AA41" i="35"/>
  <c r="Z55" i="35"/>
  <c r="K23" i="2"/>
  <c r="L53" i="2" s="1"/>
  <c r="K28" i="2"/>
  <c r="L58" i="2" s="1"/>
  <c r="L50" i="2"/>
  <c r="M20" i="32"/>
  <c r="N50" i="32" s="1"/>
  <c r="K27" i="2"/>
  <c r="L57" i="2" s="1"/>
  <c r="M50" i="2"/>
  <c r="J157" i="31"/>
  <c r="J182" i="31" s="1"/>
  <c r="J176" i="31"/>
  <c r="J190" i="31" s="1"/>
  <c r="J192" i="31" s="1"/>
  <c r="H177" i="34"/>
  <c r="G193" i="36"/>
  <c r="I176" i="36"/>
  <c r="I190" i="36" s="1"/>
  <c r="I192" i="36" s="1"/>
  <c r="G197" i="36"/>
  <c r="H183" i="36"/>
  <c r="H185" i="36" s="1"/>
  <c r="K59" i="10"/>
  <c r="K23" i="10"/>
  <c r="F198" i="36"/>
  <c r="F200" i="36" s="1"/>
  <c r="F198" i="35"/>
  <c r="F200" i="35" s="1"/>
  <c r="F194" i="36"/>
  <c r="F194" i="35"/>
  <c r="I157" i="36"/>
  <c r="J73" i="36"/>
  <c r="J108" i="28" s="1"/>
  <c r="J92" i="28" s="1"/>
  <c r="L26" i="31"/>
  <c r="L62" i="31"/>
  <c r="K146" i="31"/>
  <c r="K165" i="31"/>
  <c r="K24" i="36"/>
  <c r="K60" i="36"/>
  <c r="J163" i="36"/>
  <c r="J144" i="36"/>
  <c r="K25" i="34"/>
  <c r="K61" i="34"/>
  <c r="J164" i="34"/>
  <c r="J145" i="34"/>
  <c r="L34" i="31"/>
  <c r="L70" i="31"/>
  <c r="K154" i="31"/>
  <c r="K173" i="31"/>
  <c r="L30" i="31"/>
  <c r="L66" i="31"/>
  <c r="K150" i="31"/>
  <c r="K169" i="31"/>
  <c r="L27" i="31"/>
  <c r="L63" i="31"/>
  <c r="K147" i="31"/>
  <c r="K166" i="31"/>
  <c r="K32" i="34"/>
  <c r="K68" i="34"/>
  <c r="J171" i="34"/>
  <c r="J152" i="34"/>
  <c r="L59" i="31"/>
  <c r="K59" i="30"/>
  <c r="K25" i="36"/>
  <c r="K61" i="36"/>
  <c r="J145" i="36"/>
  <c r="J164" i="36"/>
  <c r="L35" i="31"/>
  <c r="L71" i="31"/>
  <c r="K155" i="31"/>
  <c r="K174" i="31"/>
  <c r="K32" i="36"/>
  <c r="K68" i="36"/>
  <c r="J171" i="36"/>
  <c r="J152" i="36"/>
  <c r="N29" i="36"/>
  <c r="N65" i="36"/>
  <c r="M168" i="36"/>
  <c r="M149" i="36"/>
  <c r="L33" i="31"/>
  <c r="L69" i="31"/>
  <c r="K172" i="31"/>
  <c r="K153" i="31"/>
  <c r="H183" i="34"/>
  <c r="H185" i="34" s="1"/>
  <c r="H190" i="34"/>
  <c r="H192" i="34" s="1"/>
  <c r="L60" i="31"/>
  <c r="L24" i="31"/>
  <c r="K163" i="31"/>
  <c r="K144" i="31"/>
  <c r="F194" i="34"/>
  <c r="I176" i="35"/>
  <c r="L29" i="31"/>
  <c r="L65" i="31"/>
  <c r="K149" i="31"/>
  <c r="K168" i="31"/>
  <c r="K31" i="34"/>
  <c r="K67" i="34"/>
  <c r="J170" i="34"/>
  <c r="J151" i="34"/>
  <c r="L23" i="36"/>
  <c r="L59" i="36"/>
  <c r="K162" i="36"/>
  <c r="K143" i="36"/>
  <c r="F198" i="34"/>
  <c r="F200" i="34" s="1"/>
  <c r="K34" i="34"/>
  <c r="K70" i="34"/>
  <c r="J173" i="34"/>
  <c r="J154" i="34"/>
  <c r="I157" i="35"/>
  <c r="M67" i="31"/>
  <c r="M31" i="31"/>
  <c r="L151" i="31"/>
  <c r="L170" i="31"/>
  <c r="L68" i="31"/>
  <c r="L32" i="31"/>
  <c r="K152" i="31"/>
  <c r="K171" i="31"/>
  <c r="H183" i="35"/>
  <c r="H185" i="35" s="1"/>
  <c r="H190" i="35"/>
  <c r="H192" i="35" s="1"/>
  <c r="H177" i="35"/>
  <c r="K28" i="36"/>
  <c r="K64" i="36"/>
  <c r="J167" i="36"/>
  <c r="J148" i="36"/>
  <c r="K33" i="36"/>
  <c r="K69" i="36"/>
  <c r="J153" i="36"/>
  <c r="J172" i="36"/>
  <c r="G184" i="35"/>
  <c r="G186" i="35" s="1"/>
  <c r="G196" i="35"/>
  <c r="K24" i="34"/>
  <c r="K60" i="34"/>
  <c r="J163" i="34"/>
  <c r="J144" i="34"/>
  <c r="K34" i="36"/>
  <c r="K70" i="36"/>
  <c r="J154" i="36"/>
  <c r="J173" i="36"/>
  <c r="K28" i="34"/>
  <c r="K64" i="34"/>
  <c r="J148" i="34"/>
  <c r="J167" i="34"/>
  <c r="K34" i="35"/>
  <c r="K70" i="35"/>
  <c r="J173" i="35"/>
  <c r="J154" i="35"/>
  <c r="K29" i="34"/>
  <c r="K65" i="34"/>
  <c r="J168" i="34"/>
  <c r="J149" i="34"/>
  <c r="K30" i="36"/>
  <c r="K66" i="36"/>
  <c r="J169" i="36"/>
  <c r="J150" i="36"/>
  <c r="J73" i="35"/>
  <c r="J107" i="28" s="1"/>
  <c r="K31" i="36"/>
  <c r="K67" i="36"/>
  <c r="J170" i="36"/>
  <c r="J151" i="36"/>
  <c r="I157" i="34"/>
  <c r="K33" i="34"/>
  <c r="K69" i="34"/>
  <c r="J172" i="34"/>
  <c r="J153" i="34"/>
  <c r="K26" i="34"/>
  <c r="K62" i="34"/>
  <c r="J165" i="34"/>
  <c r="J146" i="34"/>
  <c r="H189" i="35"/>
  <c r="H182" i="35"/>
  <c r="H178" i="35"/>
  <c r="H179" i="35" s="1"/>
  <c r="K31" i="35"/>
  <c r="K67" i="35"/>
  <c r="J151" i="35"/>
  <c r="J170" i="35"/>
  <c r="K23" i="35"/>
  <c r="K59" i="35"/>
  <c r="J162" i="35"/>
  <c r="J143" i="35"/>
  <c r="J37" i="35"/>
  <c r="I176" i="34"/>
  <c r="K27" i="36"/>
  <c r="K63" i="36"/>
  <c r="J147" i="36"/>
  <c r="J166" i="36"/>
  <c r="K30" i="34"/>
  <c r="K66" i="34"/>
  <c r="J150" i="34"/>
  <c r="J169" i="34"/>
  <c r="K25" i="2"/>
  <c r="L55" i="2" s="1"/>
  <c r="K55" i="2"/>
  <c r="G184" i="34"/>
  <c r="G186" i="34" s="1"/>
  <c r="G196" i="34"/>
  <c r="G191" i="35"/>
  <c r="G193" i="35" s="1"/>
  <c r="G197" i="35"/>
  <c r="K27" i="34"/>
  <c r="K63" i="34"/>
  <c r="J147" i="34"/>
  <c r="J166" i="34"/>
  <c r="K35" i="36"/>
  <c r="K71" i="36"/>
  <c r="J174" i="36"/>
  <c r="J155" i="36"/>
  <c r="J37" i="36"/>
  <c r="J73" i="34"/>
  <c r="J106" i="28" s="1"/>
  <c r="H184" i="36"/>
  <c r="L64" i="31"/>
  <c r="K167" i="31"/>
  <c r="L28" i="31"/>
  <c r="K148" i="31"/>
  <c r="H178" i="34"/>
  <c r="H179" i="34" s="1"/>
  <c r="H189" i="34"/>
  <c r="H182" i="34"/>
  <c r="G197" i="34"/>
  <c r="G191" i="34"/>
  <c r="G193" i="34" s="1"/>
  <c r="K35" i="34"/>
  <c r="K71" i="34"/>
  <c r="J174" i="34"/>
  <c r="J155" i="34"/>
  <c r="K23" i="34"/>
  <c r="K59" i="34"/>
  <c r="J37" i="34"/>
  <c r="J143" i="34"/>
  <c r="J162" i="34"/>
  <c r="K26" i="36"/>
  <c r="K62" i="36"/>
  <c r="J146" i="36"/>
  <c r="J165" i="36"/>
  <c r="F8" i="28"/>
  <c r="I62" i="32"/>
  <c r="I22" i="28" s="1"/>
  <c r="T41" i="33"/>
  <c r="S55" i="33"/>
  <c r="X41" i="30"/>
  <c r="W55" i="30"/>
  <c r="J61" i="32"/>
  <c r="J104" i="28" s="1"/>
  <c r="K31" i="32"/>
  <c r="H62" i="2"/>
  <c r="L21" i="32"/>
  <c r="M51" i="32" s="1"/>
  <c r="L29" i="32"/>
  <c r="M59" i="32" s="1"/>
  <c r="K22" i="2"/>
  <c r="L52" i="2" s="1"/>
  <c r="V41" i="10"/>
  <c r="U55" i="10"/>
  <c r="H89" i="28"/>
  <c r="I74" i="31"/>
  <c r="I18" i="28" s="1"/>
  <c r="H18" i="28"/>
  <c r="S41" i="34"/>
  <c r="R55" i="34"/>
  <c r="H74" i="29"/>
  <c r="H16" i="28" s="1"/>
  <c r="H98" i="28"/>
  <c r="E11" i="28"/>
  <c r="I73" i="30"/>
  <c r="I99" i="28" s="1"/>
  <c r="I91" i="28" s="1"/>
  <c r="H177" i="30"/>
  <c r="H158" i="29"/>
  <c r="I157" i="30"/>
  <c r="I176" i="30"/>
  <c r="F198" i="30"/>
  <c r="F200" i="30" s="1"/>
  <c r="F194" i="29"/>
  <c r="F198" i="29"/>
  <c r="F200" i="29" s="1"/>
  <c r="L25" i="33"/>
  <c r="M61" i="33" s="1"/>
  <c r="J151" i="29"/>
  <c r="K31" i="29"/>
  <c r="L67" i="29" s="1"/>
  <c r="J170" i="29"/>
  <c r="J165" i="30"/>
  <c r="J146" i="30"/>
  <c r="K26" i="30"/>
  <c r="L62" i="30" s="1"/>
  <c r="I73" i="29"/>
  <c r="I98" i="28" s="1"/>
  <c r="I90" i="28" s="1"/>
  <c r="J150" i="29"/>
  <c r="J169" i="29"/>
  <c r="K30" i="29"/>
  <c r="L66" i="29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K28" i="33"/>
  <c r="L64" i="33" s="1"/>
  <c r="K29" i="33"/>
  <c r="L65" i="33" s="1"/>
  <c r="G185" i="30"/>
  <c r="G186" i="30" s="1"/>
  <c r="G196" i="30"/>
  <c r="J165" i="29"/>
  <c r="K26" i="29"/>
  <c r="L62" i="29" s="1"/>
  <c r="J146" i="29"/>
  <c r="K27" i="29"/>
  <c r="L63" i="29" s="1"/>
  <c r="J147" i="29"/>
  <c r="J166" i="29"/>
  <c r="K31" i="30"/>
  <c r="L67" i="30" s="1"/>
  <c r="J151" i="30"/>
  <c r="J170" i="30"/>
  <c r="K27" i="33"/>
  <c r="L63" i="33" s="1"/>
  <c r="H189" i="29"/>
  <c r="H182" i="29"/>
  <c r="H178" i="29"/>
  <c r="H179" i="29" s="1"/>
  <c r="I176" i="29"/>
  <c r="K30" i="30"/>
  <c r="L66" i="30" s="1"/>
  <c r="J150" i="30"/>
  <c r="J169" i="30"/>
  <c r="K31" i="33"/>
  <c r="L67" i="33" s="1"/>
  <c r="J164" i="29"/>
  <c r="J145" i="29"/>
  <c r="K25" i="29"/>
  <c r="L61" i="29" s="1"/>
  <c r="J143" i="30"/>
  <c r="J162" i="30"/>
  <c r="K23" i="30"/>
  <c r="J37" i="30"/>
  <c r="G23" i="28"/>
  <c r="G7" i="28" s="1"/>
  <c r="H74" i="33"/>
  <c r="H23" i="28" s="1"/>
  <c r="H7" i="28" s="1"/>
  <c r="F194" i="30"/>
  <c r="K32" i="33"/>
  <c r="L68" i="33" s="1"/>
  <c r="H74" i="36"/>
  <c r="G26" i="28"/>
  <c r="G10" i="28" s="1"/>
  <c r="K24" i="29"/>
  <c r="L60" i="29" s="1"/>
  <c r="J144" i="29"/>
  <c r="J163" i="29"/>
  <c r="K35" i="33"/>
  <c r="L71" i="33" s="1"/>
  <c r="G197" i="29"/>
  <c r="G191" i="29"/>
  <c r="G193" i="29" s="1"/>
  <c r="H74" i="34"/>
  <c r="G24" i="28"/>
  <c r="G8" i="28" s="1"/>
  <c r="K23" i="29"/>
  <c r="J162" i="29"/>
  <c r="J37" i="29"/>
  <c r="J143" i="29"/>
  <c r="K35" i="29"/>
  <c r="L71" i="29" s="1"/>
  <c r="J174" i="29"/>
  <c r="J155" i="29"/>
  <c r="F9" i="28"/>
  <c r="G196" i="29"/>
  <c r="G184" i="29"/>
  <c r="G186" i="29" s="1"/>
  <c r="J152" i="29"/>
  <c r="K32" i="29"/>
  <c r="L68" i="29" s="1"/>
  <c r="J171" i="29"/>
  <c r="F27" i="28"/>
  <c r="I157" i="29"/>
  <c r="I73" i="33"/>
  <c r="I105" i="28" s="1"/>
  <c r="I109" i="28" s="1"/>
  <c r="K24" i="33"/>
  <c r="L60" i="33" s="1"/>
  <c r="H189" i="30"/>
  <c r="H182" i="30"/>
  <c r="H178" i="30"/>
  <c r="H179" i="30" s="1"/>
  <c r="J168" i="30"/>
  <c r="J149" i="30"/>
  <c r="K29" i="30"/>
  <c r="L65" i="30" s="1"/>
  <c r="G17" i="28"/>
  <c r="G19" i="28" s="1"/>
  <c r="H74" i="30"/>
  <c r="H17" i="28" s="1"/>
  <c r="K33" i="33"/>
  <c r="L69" i="33" s="1"/>
  <c r="H190" i="29"/>
  <c r="H192" i="29" s="1"/>
  <c r="H183" i="29"/>
  <c r="H185" i="29" s="1"/>
  <c r="H74" i="35"/>
  <c r="G25" i="28"/>
  <c r="J153" i="30"/>
  <c r="K33" i="30"/>
  <c r="L69" i="30" s="1"/>
  <c r="J172" i="30"/>
  <c r="K30" i="33"/>
  <c r="L66" i="33" s="1"/>
  <c r="K23" i="33"/>
  <c r="J37" i="33"/>
  <c r="K26" i="33"/>
  <c r="L62" i="33" s="1"/>
  <c r="J164" i="30"/>
  <c r="J145" i="30"/>
  <c r="K25" i="30"/>
  <c r="L61" i="30" s="1"/>
  <c r="J168" i="29"/>
  <c r="J149" i="29"/>
  <c r="K29" i="29"/>
  <c r="L65" i="29" s="1"/>
  <c r="J154" i="30"/>
  <c r="K34" i="30"/>
  <c r="L70" i="30" s="1"/>
  <c r="J173" i="30"/>
  <c r="J167" i="29"/>
  <c r="J148" i="29"/>
  <c r="K28" i="29"/>
  <c r="L64" i="29" s="1"/>
  <c r="J171" i="30"/>
  <c r="K32" i="30"/>
  <c r="L68" i="30" s="1"/>
  <c r="J152" i="30"/>
  <c r="K34" i="33"/>
  <c r="L70" i="33" s="1"/>
  <c r="J154" i="29"/>
  <c r="K34" i="29"/>
  <c r="L70" i="29" s="1"/>
  <c r="J173" i="29"/>
  <c r="J153" i="29"/>
  <c r="K33" i="29"/>
  <c r="L69" i="29" s="1"/>
  <c r="J172" i="29"/>
  <c r="H177" i="29"/>
  <c r="J148" i="30"/>
  <c r="K28" i="30"/>
  <c r="L64" i="30" s="1"/>
  <c r="J167" i="30"/>
  <c r="H190" i="30"/>
  <c r="H192" i="30" s="1"/>
  <c r="H183" i="30"/>
  <c r="H185" i="30" s="1"/>
  <c r="H158" i="30"/>
  <c r="K21" i="2"/>
  <c r="J31" i="2"/>
  <c r="G6" i="28"/>
  <c r="I74" i="10"/>
  <c r="I15" i="28" s="1"/>
  <c r="I61" i="2"/>
  <c r="I96" i="28" s="1"/>
  <c r="L23" i="31"/>
  <c r="K73" i="31"/>
  <c r="K100" i="28" s="1"/>
  <c r="K143" i="31"/>
  <c r="K162" i="31"/>
  <c r="K37" i="31"/>
  <c r="I184" i="31"/>
  <c r="F6" i="28"/>
  <c r="F19" i="28"/>
  <c r="M25" i="32"/>
  <c r="N55" i="32" s="1"/>
  <c r="M20" i="2"/>
  <c r="K29" i="2"/>
  <c r="L59" i="2" s="1"/>
  <c r="L24" i="2"/>
  <c r="M54" i="2" s="1"/>
  <c r="L26" i="2"/>
  <c r="M56" i="2" s="1"/>
  <c r="N25" i="31"/>
  <c r="O61" i="31" s="1"/>
  <c r="M145" i="31"/>
  <c r="M164" i="31"/>
  <c r="L35" i="10"/>
  <c r="M71" i="10" s="1"/>
  <c r="L25" i="10"/>
  <c r="M61" i="10" s="1"/>
  <c r="J73" i="10"/>
  <c r="J97" i="28" s="1"/>
  <c r="L31" i="10"/>
  <c r="M67" i="10" s="1"/>
  <c r="L27" i="10"/>
  <c r="M63" i="10" s="1"/>
  <c r="M30" i="10"/>
  <c r="N66" i="10" s="1"/>
  <c r="L29" i="10"/>
  <c r="M65" i="10" s="1"/>
  <c r="L32" i="10"/>
  <c r="M68" i="10" s="1"/>
  <c r="L28" i="10"/>
  <c r="M64" i="10" s="1"/>
  <c r="L26" i="10"/>
  <c r="M62" i="10" s="1"/>
  <c r="M24" i="32"/>
  <c r="N54" i="32" s="1"/>
  <c r="M27" i="32"/>
  <c r="N57" i="32" s="1"/>
  <c r="M28" i="32"/>
  <c r="N58" i="32" s="1"/>
  <c r="M26" i="32"/>
  <c r="N56" i="32" s="1"/>
  <c r="H12" i="28" l="1"/>
  <c r="H14" i="28"/>
  <c r="S23" i="48"/>
  <c r="L60" i="10"/>
  <c r="L24" i="10"/>
  <c r="G194" i="36"/>
  <c r="N22" i="32"/>
  <c r="O52" i="32" s="1"/>
  <c r="AM36" i="32"/>
  <c r="AL46" i="32"/>
  <c r="AV35" i="32"/>
  <c r="AL35" i="2"/>
  <c r="AK46" i="2"/>
  <c r="AE21" i="48"/>
  <c r="AF2" i="48"/>
  <c r="M33" i="10"/>
  <c r="N69" i="10" s="1"/>
  <c r="I158" i="35"/>
  <c r="K73" i="35"/>
  <c r="K107" i="28" s="1"/>
  <c r="K174" i="35"/>
  <c r="L71" i="35"/>
  <c r="K155" i="35"/>
  <c r="L35" i="35"/>
  <c r="M33" i="35"/>
  <c r="M69" i="35"/>
  <c r="L153" i="35"/>
  <c r="L172" i="35"/>
  <c r="K148" i="35"/>
  <c r="L28" i="35"/>
  <c r="L64" i="35"/>
  <c r="K167" i="35"/>
  <c r="L24" i="35"/>
  <c r="L60" i="35"/>
  <c r="K144" i="35"/>
  <c r="K163" i="35"/>
  <c r="M165" i="35"/>
  <c r="N26" i="35"/>
  <c r="N62" i="35"/>
  <c r="M146" i="35"/>
  <c r="M27" i="35"/>
  <c r="M63" i="35"/>
  <c r="L166" i="35"/>
  <c r="L147" i="35"/>
  <c r="M61" i="35"/>
  <c r="L145" i="35"/>
  <c r="L164" i="35"/>
  <c r="M25" i="35"/>
  <c r="M68" i="35"/>
  <c r="L171" i="35"/>
  <c r="L152" i="35"/>
  <c r="M32" i="35"/>
  <c r="M30" i="35"/>
  <c r="M66" i="35"/>
  <c r="L169" i="35"/>
  <c r="L150" i="35"/>
  <c r="M29" i="35"/>
  <c r="M65" i="35"/>
  <c r="L168" i="35"/>
  <c r="L149" i="35"/>
  <c r="F5" i="47"/>
  <c r="L34" i="10"/>
  <c r="M70" i="10" s="1"/>
  <c r="H198" i="31"/>
  <c r="H200" i="31" s="1"/>
  <c r="I186" i="31"/>
  <c r="I194" i="31" s="1"/>
  <c r="G198" i="36"/>
  <c r="G200" i="36" s="1"/>
  <c r="K37" i="10"/>
  <c r="M23" i="32"/>
  <c r="N53" i="32" s="1"/>
  <c r="L28" i="2"/>
  <c r="M58" i="2" s="1"/>
  <c r="L23" i="2"/>
  <c r="M53" i="2" s="1"/>
  <c r="L25" i="2"/>
  <c r="M55" i="2" s="1"/>
  <c r="K37" i="36"/>
  <c r="I196" i="31"/>
  <c r="N50" i="2"/>
  <c r="H196" i="36"/>
  <c r="H186" i="36"/>
  <c r="H194" i="36" s="1"/>
  <c r="J177" i="31"/>
  <c r="H197" i="36"/>
  <c r="I197" i="31"/>
  <c r="I183" i="36"/>
  <c r="I185" i="36" s="1"/>
  <c r="I178" i="36"/>
  <c r="I179" i="36" s="1"/>
  <c r="J183" i="31"/>
  <c r="J185" i="31" s="1"/>
  <c r="I177" i="36"/>
  <c r="J158" i="31"/>
  <c r="J189" i="31"/>
  <c r="J191" i="31" s="1"/>
  <c r="J193" i="31" s="1"/>
  <c r="I158" i="36"/>
  <c r="J178" i="31"/>
  <c r="J179" i="31" s="1"/>
  <c r="AB41" i="35"/>
  <c r="AA55" i="35"/>
  <c r="K73" i="36"/>
  <c r="K108" i="28" s="1"/>
  <c r="K92" i="28" s="1"/>
  <c r="J157" i="36"/>
  <c r="J189" i="36" s="1"/>
  <c r="M59" i="31"/>
  <c r="L27" i="2"/>
  <c r="M57" i="2" s="1"/>
  <c r="N20" i="32"/>
  <c r="O50" i="32" s="1"/>
  <c r="L23" i="10"/>
  <c r="L59" i="10"/>
  <c r="I182" i="36"/>
  <c r="I189" i="36"/>
  <c r="I197" i="36" s="1"/>
  <c r="J176" i="36"/>
  <c r="J183" i="36" s="1"/>
  <c r="J185" i="36" s="1"/>
  <c r="G198" i="34"/>
  <c r="G200" i="34" s="1"/>
  <c r="M64" i="31"/>
  <c r="M28" i="31"/>
  <c r="L167" i="31"/>
  <c r="L148" i="31"/>
  <c r="M68" i="31"/>
  <c r="M32" i="31"/>
  <c r="L171" i="31"/>
  <c r="L152" i="31"/>
  <c r="L26" i="36"/>
  <c r="L62" i="36"/>
  <c r="K146" i="36"/>
  <c r="K165" i="36"/>
  <c r="I183" i="34"/>
  <c r="I185" i="34" s="1"/>
  <c r="I190" i="34"/>
  <c r="I192" i="34" s="1"/>
  <c r="L30" i="36"/>
  <c r="L66" i="36"/>
  <c r="K150" i="36"/>
  <c r="K169" i="36"/>
  <c r="L34" i="35"/>
  <c r="L70" i="35"/>
  <c r="K154" i="35"/>
  <c r="K173" i="35"/>
  <c r="L34" i="36"/>
  <c r="L70" i="36"/>
  <c r="K154" i="36"/>
  <c r="K173" i="36"/>
  <c r="L30" i="34"/>
  <c r="L66" i="34"/>
  <c r="K150" i="34"/>
  <c r="K169" i="34"/>
  <c r="L21" i="2"/>
  <c r="M21" i="2" s="1"/>
  <c r="N51" i="2" s="1"/>
  <c r="L51" i="2"/>
  <c r="L59" i="33"/>
  <c r="J176" i="34"/>
  <c r="L35" i="36"/>
  <c r="L71" i="36"/>
  <c r="K174" i="36"/>
  <c r="K155" i="36"/>
  <c r="G194" i="34"/>
  <c r="J157" i="35"/>
  <c r="L34" i="34"/>
  <c r="L70" i="34"/>
  <c r="K154" i="34"/>
  <c r="K173" i="34"/>
  <c r="M27" i="31"/>
  <c r="M63" i="31"/>
  <c r="L166" i="31"/>
  <c r="L147" i="31"/>
  <c r="M34" i="31"/>
  <c r="M70" i="31"/>
  <c r="L173" i="31"/>
  <c r="L154" i="31"/>
  <c r="L25" i="34"/>
  <c r="L61" i="34"/>
  <c r="K164" i="34"/>
  <c r="K145" i="34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L28" i="36"/>
  <c r="L64" i="36"/>
  <c r="K167" i="36"/>
  <c r="K148" i="36"/>
  <c r="J157" i="34"/>
  <c r="L35" i="34"/>
  <c r="L71" i="34"/>
  <c r="K155" i="34"/>
  <c r="K174" i="34"/>
  <c r="H184" i="34"/>
  <c r="H186" i="34" s="1"/>
  <c r="H196" i="34"/>
  <c r="J176" i="35"/>
  <c r="H184" i="35"/>
  <c r="H186" i="35" s="1"/>
  <c r="H196" i="35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77" i="35"/>
  <c r="I158" i="34"/>
  <c r="L26" i="34"/>
  <c r="L62" i="34"/>
  <c r="K146" i="34"/>
  <c r="K165" i="34"/>
  <c r="M60" i="31"/>
  <c r="L163" i="31"/>
  <c r="L144" i="31"/>
  <c r="M24" i="31"/>
  <c r="O29" i="36"/>
  <c r="O65" i="36"/>
  <c r="N149" i="36"/>
  <c r="N168" i="36"/>
  <c r="L59" i="29"/>
  <c r="L59" i="30"/>
  <c r="H191" i="34"/>
  <c r="H193" i="34" s="1"/>
  <c r="H197" i="34"/>
  <c r="H191" i="35"/>
  <c r="H193" i="35" s="1"/>
  <c r="H197" i="35"/>
  <c r="G198" i="35"/>
  <c r="G200" i="35" s="1"/>
  <c r="N31" i="31"/>
  <c r="N67" i="31"/>
  <c r="M151" i="31"/>
  <c r="M170" i="31"/>
  <c r="M23" i="36"/>
  <c r="M59" i="36"/>
  <c r="L143" i="36"/>
  <c r="L162" i="36"/>
  <c r="M29" i="31"/>
  <c r="M65" i="31"/>
  <c r="L149" i="31"/>
  <c r="L168" i="31"/>
  <c r="K176" i="31"/>
  <c r="K73" i="34"/>
  <c r="K106" i="28" s="1"/>
  <c r="L23" i="35"/>
  <c r="L59" i="35"/>
  <c r="K143" i="35"/>
  <c r="K37" i="35"/>
  <c r="K162" i="35"/>
  <c r="L31" i="35"/>
  <c r="L67" i="35"/>
  <c r="K151" i="35"/>
  <c r="K170" i="35"/>
  <c r="L31" i="36"/>
  <c r="L67" i="36"/>
  <c r="K170" i="36"/>
  <c r="K151" i="36"/>
  <c r="G194" i="35"/>
  <c r="L33" i="36"/>
  <c r="L69" i="36"/>
  <c r="K172" i="36"/>
  <c r="K153" i="36"/>
  <c r="I190" i="35"/>
  <c r="I192" i="35" s="1"/>
  <c r="I183" i="35"/>
  <c r="I185" i="35" s="1"/>
  <c r="M33" i="31"/>
  <c r="M69" i="31"/>
  <c r="L172" i="31"/>
  <c r="L153" i="31"/>
  <c r="L32" i="36"/>
  <c r="L68" i="36"/>
  <c r="K171" i="36"/>
  <c r="K152" i="36"/>
  <c r="L25" i="36"/>
  <c r="L61" i="36"/>
  <c r="K164" i="36"/>
  <c r="K145" i="36"/>
  <c r="M35" i="31"/>
  <c r="M71" i="31"/>
  <c r="L155" i="31"/>
  <c r="L174" i="31"/>
  <c r="K157" i="31"/>
  <c r="L23" i="34"/>
  <c r="L59" i="34"/>
  <c r="K162" i="34"/>
  <c r="K37" i="34"/>
  <c r="K143" i="34"/>
  <c r="L27" i="34"/>
  <c r="L63" i="34"/>
  <c r="K166" i="34"/>
  <c r="K147" i="34"/>
  <c r="L27" i="36"/>
  <c r="L63" i="36"/>
  <c r="K147" i="36"/>
  <c r="K166" i="36"/>
  <c r="I182" i="35"/>
  <c r="I178" i="35"/>
  <c r="I179" i="35" s="1"/>
  <c r="I189" i="35"/>
  <c r="L32" i="34"/>
  <c r="L68" i="34"/>
  <c r="K171" i="34"/>
  <c r="K152" i="34"/>
  <c r="M30" i="31"/>
  <c r="M66" i="31"/>
  <c r="L169" i="31"/>
  <c r="L150" i="31"/>
  <c r="L24" i="36"/>
  <c r="L60" i="36"/>
  <c r="K144" i="36"/>
  <c r="K163" i="36"/>
  <c r="M26" i="31"/>
  <c r="M62" i="31"/>
  <c r="L165" i="31"/>
  <c r="L146" i="31"/>
  <c r="I177" i="34"/>
  <c r="T55" i="33"/>
  <c r="Y41" i="30"/>
  <c r="X55" i="30"/>
  <c r="L22" i="2"/>
  <c r="J62" i="32"/>
  <c r="J22" i="28" s="1"/>
  <c r="K61" i="32"/>
  <c r="K104" i="28" s="1"/>
  <c r="L31" i="32"/>
  <c r="M29" i="32"/>
  <c r="N59" i="32" s="1"/>
  <c r="M21" i="32"/>
  <c r="N51" i="32" s="1"/>
  <c r="I62" i="2"/>
  <c r="I89" i="28"/>
  <c r="J74" i="31"/>
  <c r="J18" i="28" s="1"/>
  <c r="W41" i="10"/>
  <c r="V55" i="10"/>
  <c r="I74" i="29"/>
  <c r="I16" i="28" s="1"/>
  <c r="I177" i="29"/>
  <c r="I74" i="36"/>
  <c r="H26" i="28"/>
  <c r="H10" i="28" s="1"/>
  <c r="I74" i="35"/>
  <c r="H25" i="28"/>
  <c r="H9" i="28" s="1"/>
  <c r="G198" i="29"/>
  <c r="G200" i="29" s="1"/>
  <c r="H90" i="28"/>
  <c r="H93" i="28" s="1"/>
  <c r="H101" i="28"/>
  <c r="H19" i="28"/>
  <c r="H6" i="28"/>
  <c r="I74" i="34"/>
  <c r="H24" i="28"/>
  <c r="H8" i="28" s="1"/>
  <c r="T41" i="34"/>
  <c r="S55" i="34"/>
  <c r="I158" i="30"/>
  <c r="I74" i="30"/>
  <c r="I17" i="28" s="1"/>
  <c r="G194" i="30"/>
  <c r="I190" i="30"/>
  <c r="I192" i="30" s="1"/>
  <c r="I183" i="30"/>
  <c r="I185" i="30" s="1"/>
  <c r="I189" i="30"/>
  <c r="I182" i="30"/>
  <c r="I178" i="30"/>
  <c r="I179" i="30" s="1"/>
  <c r="G194" i="29"/>
  <c r="G198" i="30"/>
  <c r="G200" i="30" s="1"/>
  <c r="I177" i="30"/>
  <c r="K145" i="30"/>
  <c r="L25" i="30"/>
  <c r="M61" i="30" s="1"/>
  <c r="K164" i="30"/>
  <c r="K148" i="29"/>
  <c r="K167" i="29"/>
  <c r="L28" i="29"/>
  <c r="M64" i="29" s="1"/>
  <c r="K168" i="29"/>
  <c r="K149" i="29"/>
  <c r="L29" i="29"/>
  <c r="M65" i="29" s="1"/>
  <c r="L26" i="33"/>
  <c r="M62" i="33" s="1"/>
  <c r="K172" i="30"/>
  <c r="K153" i="30"/>
  <c r="L33" i="30"/>
  <c r="M69" i="30" s="1"/>
  <c r="H184" i="30"/>
  <c r="H186" i="30" s="1"/>
  <c r="H196" i="30"/>
  <c r="I74" i="33"/>
  <c r="I23" i="28" s="1"/>
  <c r="L26" i="29"/>
  <c r="M62" i="29" s="1"/>
  <c r="K165" i="29"/>
  <c r="K146" i="29"/>
  <c r="L28" i="33"/>
  <c r="M64" i="33" s="1"/>
  <c r="K166" i="30"/>
  <c r="K147" i="30"/>
  <c r="L27" i="30"/>
  <c r="M63" i="30" s="1"/>
  <c r="K153" i="29"/>
  <c r="K172" i="29"/>
  <c r="L33" i="29"/>
  <c r="M69" i="29" s="1"/>
  <c r="H191" i="30"/>
  <c r="H193" i="30" s="1"/>
  <c r="H197" i="30"/>
  <c r="L32" i="29"/>
  <c r="M68" i="29" s="1"/>
  <c r="K171" i="29"/>
  <c r="K152" i="29"/>
  <c r="I183" i="29"/>
  <c r="I185" i="29" s="1"/>
  <c r="I190" i="29"/>
  <c r="I192" i="29" s="1"/>
  <c r="L31" i="30"/>
  <c r="M67" i="30" s="1"/>
  <c r="K170" i="30"/>
  <c r="K151" i="30"/>
  <c r="K150" i="29"/>
  <c r="K169" i="29"/>
  <c r="L30" i="29"/>
  <c r="M66" i="29" s="1"/>
  <c r="L34" i="33"/>
  <c r="M70" i="33" s="1"/>
  <c r="G9" i="28"/>
  <c r="G11" i="28" s="1"/>
  <c r="L24" i="33"/>
  <c r="M60" i="33" s="1"/>
  <c r="K174" i="29"/>
  <c r="L35" i="29"/>
  <c r="M71" i="29" s="1"/>
  <c r="K155" i="29"/>
  <c r="K144" i="29"/>
  <c r="K163" i="29"/>
  <c r="L24" i="29"/>
  <c r="M60" i="29" s="1"/>
  <c r="F11" i="28"/>
  <c r="J73" i="33"/>
  <c r="J105" i="28" s="1"/>
  <c r="J109" i="28" s="1"/>
  <c r="G27" i="28"/>
  <c r="K149" i="30"/>
  <c r="K168" i="30"/>
  <c r="L29" i="30"/>
  <c r="M65" i="30" s="1"/>
  <c r="J157" i="29"/>
  <c r="L23" i="30"/>
  <c r="K143" i="30"/>
  <c r="K162" i="30"/>
  <c r="K37" i="30"/>
  <c r="L31" i="33"/>
  <c r="M67" i="33" s="1"/>
  <c r="H196" i="29"/>
  <c r="H184" i="29"/>
  <c r="H186" i="29" s="1"/>
  <c r="K144" i="30"/>
  <c r="K163" i="30"/>
  <c r="L24" i="30"/>
  <c r="M60" i="30" s="1"/>
  <c r="L31" i="29"/>
  <c r="M67" i="29" s="1"/>
  <c r="K170" i="29"/>
  <c r="K151" i="29"/>
  <c r="J73" i="30"/>
  <c r="J99" i="28" s="1"/>
  <c r="J91" i="28" s="1"/>
  <c r="H191" i="29"/>
  <c r="H193" i="29" s="1"/>
  <c r="H197" i="29"/>
  <c r="L30" i="33"/>
  <c r="M66" i="33" s="1"/>
  <c r="I182" i="29"/>
  <c r="I189" i="29"/>
  <c r="I178" i="29"/>
  <c r="I179" i="29" s="1"/>
  <c r="J73" i="29"/>
  <c r="J98" i="28" s="1"/>
  <c r="J90" i="28" s="1"/>
  <c r="L35" i="33"/>
  <c r="M71" i="33" s="1"/>
  <c r="J176" i="30"/>
  <c r="L27" i="33"/>
  <c r="M63" i="33" s="1"/>
  <c r="L29" i="33"/>
  <c r="M65" i="33" s="1"/>
  <c r="L23" i="33"/>
  <c r="K37" i="33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J176" i="29"/>
  <c r="L32" i="33"/>
  <c r="M68" i="33" s="1"/>
  <c r="J157" i="30"/>
  <c r="L27" i="29"/>
  <c r="M63" i="29" s="1"/>
  <c r="K166" i="29"/>
  <c r="K147" i="29"/>
  <c r="K174" i="30"/>
  <c r="L35" i="30"/>
  <c r="M71" i="30" s="1"/>
  <c r="K155" i="30"/>
  <c r="K146" i="30"/>
  <c r="L26" i="30"/>
  <c r="M62" i="30" s="1"/>
  <c r="K165" i="30"/>
  <c r="M25" i="33"/>
  <c r="N61" i="33" s="1"/>
  <c r="K173" i="29"/>
  <c r="K154" i="29"/>
  <c r="L34" i="29"/>
  <c r="M70" i="29" s="1"/>
  <c r="L33" i="33"/>
  <c r="M69" i="33" s="1"/>
  <c r="K143" i="29"/>
  <c r="K37" i="29"/>
  <c r="L23" i="29"/>
  <c r="K162" i="29"/>
  <c r="K164" i="29"/>
  <c r="K145" i="29"/>
  <c r="L25" i="29"/>
  <c r="M61" i="29" s="1"/>
  <c r="L30" i="30"/>
  <c r="M66" i="30" s="1"/>
  <c r="K169" i="30"/>
  <c r="K150" i="30"/>
  <c r="I158" i="29"/>
  <c r="J61" i="2"/>
  <c r="J96" i="28" s="1"/>
  <c r="J74" i="10"/>
  <c r="J15" i="28" s="1"/>
  <c r="L143" i="31"/>
  <c r="L162" i="31"/>
  <c r="L73" i="31"/>
  <c r="L100" i="28" s="1"/>
  <c r="M23" i="31"/>
  <c r="L37" i="31"/>
  <c r="J184" i="31"/>
  <c r="N25" i="32"/>
  <c r="O55" i="32" s="1"/>
  <c r="M24" i="2"/>
  <c r="N54" i="2" s="1"/>
  <c r="L29" i="2"/>
  <c r="M59" i="2" s="1"/>
  <c r="M26" i="2"/>
  <c r="N56" i="2" s="1"/>
  <c r="N20" i="2"/>
  <c r="K31" i="2"/>
  <c r="O25" i="31"/>
  <c r="P61" i="31" s="1"/>
  <c r="N145" i="31"/>
  <c r="N164" i="31"/>
  <c r="N30" i="10"/>
  <c r="O66" i="10" s="1"/>
  <c r="M25" i="10"/>
  <c r="N61" i="10" s="1"/>
  <c r="M27" i="10"/>
  <c r="N63" i="10" s="1"/>
  <c r="N33" i="10"/>
  <c r="O69" i="10" s="1"/>
  <c r="M29" i="10"/>
  <c r="N65" i="10" s="1"/>
  <c r="M35" i="10"/>
  <c r="N71" i="10" s="1"/>
  <c r="M28" i="10"/>
  <c r="N64" i="10" s="1"/>
  <c r="M32" i="10"/>
  <c r="N68" i="10" s="1"/>
  <c r="M31" i="10"/>
  <c r="N67" i="10" s="1"/>
  <c r="K73" i="10"/>
  <c r="K97" i="28" s="1"/>
  <c r="M26" i="10"/>
  <c r="N62" i="10" s="1"/>
  <c r="N28" i="32"/>
  <c r="O58" i="32" s="1"/>
  <c r="N24" i="32"/>
  <c r="O54" i="32" s="1"/>
  <c r="N26" i="32"/>
  <c r="O56" i="32" s="1"/>
  <c r="N27" i="32"/>
  <c r="O57" i="32" s="1"/>
  <c r="I12" i="28" l="1"/>
  <c r="I14" i="28"/>
  <c r="T23" i="48"/>
  <c r="O22" i="32"/>
  <c r="P52" i="32" s="1"/>
  <c r="M60" i="10"/>
  <c r="M24" i="10"/>
  <c r="AN36" i="32"/>
  <c r="AM46" i="32"/>
  <c r="AW35" i="32"/>
  <c r="AM35" i="2"/>
  <c r="AL46" i="2"/>
  <c r="AF21" i="48"/>
  <c r="AG2" i="48"/>
  <c r="M35" i="35"/>
  <c r="M71" i="35"/>
  <c r="L155" i="35"/>
  <c r="L174" i="35"/>
  <c r="M149" i="35"/>
  <c r="N65" i="35"/>
  <c r="M168" i="35"/>
  <c r="N29" i="35"/>
  <c r="N27" i="35"/>
  <c r="N63" i="35"/>
  <c r="M166" i="35"/>
  <c r="M147" i="35"/>
  <c r="M60" i="35"/>
  <c r="L144" i="35"/>
  <c r="M24" i="35"/>
  <c r="L163" i="35"/>
  <c r="N25" i="35"/>
  <c r="N61" i="35"/>
  <c r="M145" i="35"/>
  <c r="M164" i="35"/>
  <c r="N32" i="35"/>
  <c r="N68" i="35"/>
  <c r="M152" i="35"/>
  <c r="M171" i="35"/>
  <c r="N146" i="35"/>
  <c r="N165" i="35"/>
  <c r="O26" i="35"/>
  <c r="O62" i="35"/>
  <c r="M28" i="35"/>
  <c r="L148" i="35"/>
  <c r="M64" i="35"/>
  <c r="L167" i="35"/>
  <c r="N66" i="35"/>
  <c r="N30" i="35"/>
  <c r="M150" i="35"/>
  <c r="M169" i="35"/>
  <c r="M172" i="35"/>
  <c r="M153" i="35"/>
  <c r="N69" i="35"/>
  <c r="N33" i="35"/>
  <c r="H198" i="36"/>
  <c r="H200" i="36" s="1"/>
  <c r="M34" i="10"/>
  <c r="N70" i="10" s="1"/>
  <c r="L37" i="10"/>
  <c r="G5" i="47"/>
  <c r="H5" i="47"/>
  <c r="N23" i="32"/>
  <c r="O53" i="32" s="1"/>
  <c r="M28" i="2"/>
  <c r="N58" i="2" s="1"/>
  <c r="M23" i="2"/>
  <c r="N53" i="2" s="1"/>
  <c r="M25" i="2"/>
  <c r="N55" i="2" s="1"/>
  <c r="O50" i="2"/>
  <c r="K176" i="35"/>
  <c r="K190" i="35" s="1"/>
  <c r="K192" i="35" s="1"/>
  <c r="N59" i="31"/>
  <c r="K157" i="36"/>
  <c r="K182" i="36" s="1"/>
  <c r="L37" i="36"/>
  <c r="J182" i="36"/>
  <c r="J196" i="36" s="1"/>
  <c r="I198" i="31"/>
  <c r="I200" i="31" s="1"/>
  <c r="J197" i="31"/>
  <c r="K177" i="31"/>
  <c r="J177" i="36"/>
  <c r="J186" i="31"/>
  <c r="J194" i="31" s="1"/>
  <c r="J196" i="31"/>
  <c r="K183" i="31"/>
  <c r="K185" i="31" s="1"/>
  <c r="I196" i="36"/>
  <c r="I198" i="36" s="1"/>
  <c r="I200" i="36" s="1"/>
  <c r="K158" i="31"/>
  <c r="K190" i="31"/>
  <c r="K192" i="31" s="1"/>
  <c r="I184" i="36"/>
  <c r="I186" i="36" s="1"/>
  <c r="J158" i="36"/>
  <c r="J178" i="36"/>
  <c r="J179" i="36" s="1"/>
  <c r="J177" i="35"/>
  <c r="M59" i="30"/>
  <c r="M59" i="29"/>
  <c r="K157" i="35"/>
  <c r="K189" i="35" s="1"/>
  <c r="AC41" i="35"/>
  <c r="AB55" i="35"/>
  <c r="M59" i="33"/>
  <c r="M27" i="2"/>
  <c r="N57" i="2" s="1"/>
  <c r="O20" i="32"/>
  <c r="P50" i="32" s="1"/>
  <c r="M51" i="2"/>
  <c r="I191" i="36"/>
  <c r="I193" i="36" s="1"/>
  <c r="J158" i="34"/>
  <c r="J190" i="36"/>
  <c r="J192" i="36" s="1"/>
  <c r="M59" i="10"/>
  <c r="M23" i="10"/>
  <c r="L73" i="36"/>
  <c r="L108" i="28" s="1"/>
  <c r="L92" i="28" s="1"/>
  <c r="K182" i="31"/>
  <c r="K184" i="31" s="1"/>
  <c r="H198" i="35"/>
  <c r="H200" i="35" s="1"/>
  <c r="K178" i="31"/>
  <c r="K179" i="31" s="1"/>
  <c r="K189" i="31"/>
  <c r="K191" i="31" s="1"/>
  <c r="L157" i="31"/>
  <c r="L189" i="31" s="1"/>
  <c r="J177" i="34"/>
  <c r="H198" i="34"/>
  <c r="H200" i="34" s="1"/>
  <c r="K176" i="36"/>
  <c r="K183" i="36" s="1"/>
  <c r="K185" i="36" s="1"/>
  <c r="K157" i="34"/>
  <c r="K182" i="34" s="1"/>
  <c r="H194" i="34"/>
  <c r="N60" i="31"/>
  <c r="N24" i="31"/>
  <c r="M144" i="31"/>
  <c r="M163" i="31"/>
  <c r="M26" i="36"/>
  <c r="M62" i="36"/>
  <c r="L165" i="36"/>
  <c r="L146" i="36"/>
  <c r="H194" i="35"/>
  <c r="L176" i="31"/>
  <c r="L190" i="31" s="1"/>
  <c r="L192" i="31" s="1"/>
  <c r="P29" i="36"/>
  <c r="P65" i="36"/>
  <c r="O168" i="36"/>
  <c r="O149" i="36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N27" i="31"/>
  <c r="N63" i="31"/>
  <c r="M147" i="31"/>
  <c r="M166" i="31"/>
  <c r="J191" i="36"/>
  <c r="M27" i="34"/>
  <c r="M63" i="34"/>
  <c r="L166" i="34"/>
  <c r="L147" i="34"/>
  <c r="N23" i="36"/>
  <c r="N59" i="36"/>
  <c r="M162" i="36"/>
  <c r="M143" i="36"/>
  <c r="M26" i="34"/>
  <c r="M62" i="34"/>
  <c r="L165" i="34"/>
  <c r="L146" i="34"/>
  <c r="M32" i="34"/>
  <c r="M68" i="34"/>
  <c r="L171" i="34"/>
  <c r="L152" i="34"/>
  <c r="N35" i="31"/>
  <c r="N71" i="31"/>
  <c r="M155" i="31"/>
  <c r="M174" i="31"/>
  <c r="M32" i="36"/>
  <c r="M68" i="36"/>
  <c r="L171" i="36"/>
  <c r="L152" i="36"/>
  <c r="M31" i="36"/>
  <c r="M67" i="36"/>
  <c r="L170" i="36"/>
  <c r="L151" i="36"/>
  <c r="L73" i="35"/>
  <c r="L107" i="28" s="1"/>
  <c r="M28" i="36"/>
  <c r="M64" i="36"/>
  <c r="L167" i="36"/>
  <c r="L148" i="36"/>
  <c r="N64" i="31"/>
  <c r="M148" i="31"/>
  <c r="N28" i="31"/>
  <c r="M167" i="31"/>
  <c r="M22" i="2"/>
  <c r="M52" i="2"/>
  <c r="N26" i="31"/>
  <c r="N62" i="31"/>
  <c r="M146" i="31"/>
  <c r="M165" i="31"/>
  <c r="M31" i="34"/>
  <c r="M67" i="34"/>
  <c r="L151" i="34"/>
  <c r="L170" i="34"/>
  <c r="K176" i="34"/>
  <c r="M23" i="35"/>
  <c r="M59" i="35"/>
  <c r="L162" i="35"/>
  <c r="L37" i="35"/>
  <c r="L143" i="35"/>
  <c r="N29" i="31"/>
  <c r="N65" i="31"/>
  <c r="M168" i="31"/>
  <c r="M149" i="31"/>
  <c r="M28" i="34"/>
  <c r="M64" i="34"/>
  <c r="L148" i="34"/>
  <c r="L167" i="34"/>
  <c r="I197" i="34"/>
  <c r="I191" i="34"/>
  <c r="I193" i="34" s="1"/>
  <c r="N34" i="31"/>
  <c r="N70" i="31"/>
  <c r="M173" i="31"/>
  <c r="M154" i="31"/>
  <c r="M35" i="36"/>
  <c r="M71" i="36"/>
  <c r="L174" i="36"/>
  <c r="L155" i="36"/>
  <c r="N68" i="31"/>
  <c r="N32" i="31"/>
  <c r="M171" i="31"/>
  <c r="M152" i="31"/>
  <c r="I196" i="35"/>
  <c r="I184" i="35"/>
  <c r="I186" i="35" s="1"/>
  <c r="M27" i="36"/>
  <c r="M63" i="36"/>
  <c r="L166" i="36"/>
  <c r="L147" i="36"/>
  <c r="L73" i="34"/>
  <c r="L106" i="28" s="1"/>
  <c r="O31" i="31"/>
  <c r="O67" i="31"/>
  <c r="N170" i="31"/>
  <c r="N151" i="31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4" i="36"/>
  <c r="M60" i="36"/>
  <c r="L163" i="36"/>
  <c r="L144" i="36"/>
  <c r="N30" i="31"/>
  <c r="N66" i="31"/>
  <c r="M169" i="31"/>
  <c r="M150" i="31"/>
  <c r="M23" i="34"/>
  <c r="M59" i="34"/>
  <c r="L37" i="34"/>
  <c r="L143" i="34"/>
  <c r="L162" i="34"/>
  <c r="M33" i="36"/>
  <c r="M69" i="36"/>
  <c r="L153" i="36"/>
  <c r="L172" i="36"/>
  <c r="M35" i="34"/>
  <c r="M71" i="34"/>
  <c r="L155" i="34"/>
  <c r="L174" i="34"/>
  <c r="I184" i="34"/>
  <c r="I186" i="34" s="1"/>
  <c r="I196" i="34"/>
  <c r="M33" i="34"/>
  <c r="M69" i="34"/>
  <c r="L172" i="34"/>
  <c r="L153" i="34"/>
  <c r="J182" i="35"/>
  <c r="J189" i="35"/>
  <c r="J178" i="35"/>
  <c r="J179" i="35" s="1"/>
  <c r="M34" i="36"/>
  <c r="M70" i="36"/>
  <c r="L154" i="36"/>
  <c r="L173" i="36"/>
  <c r="M30" i="36"/>
  <c r="M66" i="36"/>
  <c r="L169" i="36"/>
  <c r="L150" i="36"/>
  <c r="M34" i="35"/>
  <c r="M70" i="35"/>
  <c r="L173" i="35"/>
  <c r="L154" i="35"/>
  <c r="I197" i="35"/>
  <c r="I191" i="35"/>
  <c r="I193" i="35" s="1"/>
  <c r="M25" i="36"/>
  <c r="M61" i="36"/>
  <c r="L145" i="36"/>
  <c r="L164" i="36"/>
  <c r="N33" i="31"/>
  <c r="N69" i="31"/>
  <c r="M153" i="31"/>
  <c r="M172" i="31"/>
  <c r="M31" i="35"/>
  <c r="M67" i="35"/>
  <c r="L170" i="35"/>
  <c r="L151" i="35"/>
  <c r="J183" i="35"/>
  <c r="J185" i="35" s="1"/>
  <c r="J190" i="35"/>
  <c r="J192" i="35" s="1"/>
  <c r="J189" i="34"/>
  <c r="J182" i="34"/>
  <c r="J178" i="34"/>
  <c r="J179" i="34" s="1"/>
  <c r="J158" i="35"/>
  <c r="V41" i="33"/>
  <c r="U55" i="33"/>
  <c r="Z41" i="30"/>
  <c r="Y55" i="30"/>
  <c r="K74" i="31"/>
  <c r="L31" i="2"/>
  <c r="K62" i="32"/>
  <c r="K22" i="28" s="1"/>
  <c r="M31" i="32"/>
  <c r="L61" i="32"/>
  <c r="L104" i="28" s="1"/>
  <c r="N21" i="32"/>
  <c r="O51" i="32" s="1"/>
  <c r="N29" i="32"/>
  <c r="O59" i="32" s="1"/>
  <c r="J62" i="2"/>
  <c r="J89" i="28"/>
  <c r="J74" i="34"/>
  <c r="I24" i="28"/>
  <c r="I8" i="28" s="1"/>
  <c r="X41" i="10"/>
  <c r="W55" i="10"/>
  <c r="J74" i="35"/>
  <c r="I25" i="28"/>
  <c r="I9" i="28" s="1"/>
  <c r="I7" i="28"/>
  <c r="J74" i="36"/>
  <c r="I26" i="28"/>
  <c r="I10" i="28" s="1"/>
  <c r="I88" i="28"/>
  <c r="I93" i="28" s="1"/>
  <c r="I101" i="28"/>
  <c r="J74" i="29"/>
  <c r="J16" i="28" s="1"/>
  <c r="H27" i="28"/>
  <c r="H11" i="28"/>
  <c r="T55" i="34"/>
  <c r="H198" i="30"/>
  <c r="H200" i="30" s="1"/>
  <c r="J74" i="30"/>
  <c r="J17" i="28" s="1"/>
  <c r="K74" i="10"/>
  <c r="K15" i="28" s="1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M27" i="33"/>
  <c r="N63" i="33" s="1"/>
  <c r="I196" i="29"/>
  <c r="I184" i="29"/>
  <c r="I186" i="29" s="1"/>
  <c r="M31" i="33"/>
  <c r="N67" i="33" s="1"/>
  <c r="L149" i="30"/>
  <c r="M29" i="30"/>
  <c r="N65" i="30" s="1"/>
  <c r="L168" i="30"/>
  <c r="L144" i="29"/>
  <c r="L163" i="29"/>
  <c r="M24" i="29"/>
  <c r="N60" i="29" s="1"/>
  <c r="M24" i="33"/>
  <c r="N60" i="33" s="1"/>
  <c r="L167" i="29"/>
  <c r="L148" i="29"/>
  <c r="M28" i="29"/>
  <c r="N64" i="29" s="1"/>
  <c r="J158" i="29"/>
  <c r="K73" i="29"/>
  <c r="K98" i="28" s="1"/>
  <c r="K90" i="28" s="1"/>
  <c r="L154" i="30"/>
  <c r="L173" i="30"/>
  <c r="M34" i="30"/>
  <c r="N70" i="30" s="1"/>
  <c r="M30" i="33"/>
  <c r="N66" i="33" s="1"/>
  <c r="M31" i="29"/>
  <c r="N67" i="29" s="1"/>
  <c r="L170" i="29"/>
  <c r="L151" i="29"/>
  <c r="L171" i="29"/>
  <c r="L152" i="29"/>
  <c r="M32" i="29"/>
  <c r="N68" i="29" s="1"/>
  <c r="L146" i="29"/>
  <c r="L165" i="29"/>
  <c r="M26" i="29"/>
  <c r="N62" i="29" s="1"/>
  <c r="K176" i="29"/>
  <c r="L154" i="29"/>
  <c r="L173" i="29"/>
  <c r="M34" i="29"/>
  <c r="N70" i="29" s="1"/>
  <c r="L147" i="29"/>
  <c r="M27" i="29"/>
  <c r="N63" i="29" s="1"/>
  <c r="L166" i="29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M26" i="33"/>
  <c r="N62" i="33" s="1"/>
  <c r="J158" i="30"/>
  <c r="J189" i="30"/>
  <c r="J178" i="30"/>
  <c r="J179" i="30" s="1"/>
  <c r="J182" i="30"/>
  <c r="L152" i="30"/>
  <c r="M32" i="30"/>
  <c r="N68" i="30" s="1"/>
  <c r="L171" i="30"/>
  <c r="M35" i="33"/>
  <c r="N71" i="33" s="1"/>
  <c r="K73" i="30"/>
  <c r="K99" i="28" s="1"/>
  <c r="K91" i="28" s="1"/>
  <c r="M34" i="33"/>
  <c r="N70" i="33" s="1"/>
  <c r="J74" i="33"/>
  <c r="J23" i="28" s="1"/>
  <c r="L37" i="29"/>
  <c r="L162" i="29"/>
  <c r="M23" i="29"/>
  <c r="L143" i="29"/>
  <c r="M35" i="30"/>
  <c r="N71" i="30" s="1"/>
  <c r="L174" i="30"/>
  <c r="L155" i="30"/>
  <c r="M32" i="33"/>
  <c r="N68" i="33" s="1"/>
  <c r="M23" i="33"/>
  <c r="N59" i="33" s="1"/>
  <c r="L37" i="33"/>
  <c r="K176" i="30"/>
  <c r="M31" i="30"/>
  <c r="N67" i="30" s="1"/>
  <c r="L170" i="30"/>
  <c r="L151" i="30"/>
  <c r="L168" i="29"/>
  <c r="L149" i="29"/>
  <c r="M29" i="29"/>
  <c r="N65" i="29" s="1"/>
  <c r="L169" i="30"/>
  <c r="L150" i="30"/>
  <c r="M30" i="30"/>
  <c r="N66" i="30" s="1"/>
  <c r="N25" i="33"/>
  <c r="O61" i="33" s="1"/>
  <c r="K73" i="33"/>
  <c r="K105" i="28" s="1"/>
  <c r="K109" i="28" s="1"/>
  <c r="K157" i="30"/>
  <c r="M35" i="29"/>
  <c r="N71" i="29" s="1"/>
  <c r="L174" i="29"/>
  <c r="L155" i="29"/>
  <c r="M30" i="29"/>
  <c r="N66" i="29" s="1"/>
  <c r="L169" i="29"/>
  <c r="L150" i="29"/>
  <c r="L153" i="29"/>
  <c r="M33" i="29"/>
  <c r="N69" i="29" s="1"/>
  <c r="L172" i="29"/>
  <c r="M28" i="33"/>
  <c r="N64" i="33" s="1"/>
  <c r="L164" i="30"/>
  <c r="L145" i="30"/>
  <c r="M25" i="30"/>
  <c r="N61" i="30" s="1"/>
  <c r="L145" i="29"/>
  <c r="M25" i="29"/>
  <c r="N61" i="29" s="1"/>
  <c r="L164" i="29"/>
  <c r="K157" i="29"/>
  <c r="J177" i="29"/>
  <c r="J190" i="29"/>
  <c r="J192" i="29" s="1"/>
  <c r="J183" i="29"/>
  <c r="J185" i="29" s="1"/>
  <c r="H194" i="29"/>
  <c r="L143" i="30"/>
  <c r="M23" i="30"/>
  <c r="L162" i="30"/>
  <c r="L37" i="30"/>
  <c r="L172" i="30"/>
  <c r="L153" i="30"/>
  <c r="M33" i="30"/>
  <c r="N69" i="30" s="1"/>
  <c r="M33" i="33"/>
  <c r="N69" i="33" s="1"/>
  <c r="M28" i="30"/>
  <c r="N64" i="30" s="1"/>
  <c r="L148" i="30"/>
  <c r="L167" i="30"/>
  <c r="M29" i="33"/>
  <c r="N65" i="33" s="1"/>
  <c r="I191" i="29"/>
  <c r="I193" i="29" s="1"/>
  <c r="I197" i="29"/>
  <c r="H198" i="29"/>
  <c r="H200" i="29" s="1"/>
  <c r="J182" i="29"/>
  <c r="J189" i="29"/>
  <c r="J178" i="29"/>
  <c r="J179" i="29" s="1"/>
  <c r="K61" i="2"/>
  <c r="K96" i="28" s="1"/>
  <c r="N23" i="31"/>
  <c r="M162" i="31"/>
  <c r="M143" i="31"/>
  <c r="M73" i="31"/>
  <c r="M100" i="28" s="1"/>
  <c r="M37" i="31"/>
  <c r="O25" i="32"/>
  <c r="P55" i="32" s="1"/>
  <c r="O20" i="2"/>
  <c r="M29" i="2"/>
  <c r="N59" i="2" s="1"/>
  <c r="N21" i="2"/>
  <c r="O51" i="2" s="1"/>
  <c r="N24" i="2"/>
  <c r="O54" i="2" s="1"/>
  <c r="N28" i="2"/>
  <c r="O58" i="2" s="1"/>
  <c r="N26" i="2"/>
  <c r="O56" i="2" s="1"/>
  <c r="P25" i="31"/>
  <c r="Q61" i="31" s="1"/>
  <c r="O145" i="31"/>
  <c r="O164" i="31"/>
  <c r="N25" i="10"/>
  <c r="O61" i="10" s="1"/>
  <c r="N27" i="10"/>
  <c r="O63" i="10" s="1"/>
  <c r="N26" i="10"/>
  <c r="O62" i="10" s="1"/>
  <c r="N35" i="10"/>
  <c r="O71" i="10" s="1"/>
  <c r="N29" i="10"/>
  <c r="O65" i="10" s="1"/>
  <c r="N34" i="10"/>
  <c r="O70" i="10" s="1"/>
  <c r="L73" i="10"/>
  <c r="L97" i="28" s="1"/>
  <c r="N32" i="10"/>
  <c r="O68" i="10" s="1"/>
  <c r="O33" i="10"/>
  <c r="P69" i="10" s="1"/>
  <c r="O30" i="10"/>
  <c r="P66" i="10" s="1"/>
  <c r="N31" i="10"/>
  <c r="O67" i="10" s="1"/>
  <c r="N28" i="10"/>
  <c r="O64" i="10" s="1"/>
  <c r="O26" i="32"/>
  <c r="P56" i="32" s="1"/>
  <c r="O28" i="32"/>
  <c r="P58" i="32" s="1"/>
  <c r="P22" i="32"/>
  <c r="Q52" i="32" s="1"/>
  <c r="O27" i="32"/>
  <c r="P57" i="32" s="1"/>
  <c r="O24" i="32"/>
  <c r="P54" i="32" s="1"/>
  <c r="J12" i="28" l="1"/>
  <c r="J14" i="28"/>
  <c r="U23" i="48"/>
  <c r="V23" i="48" s="1"/>
  <c r="W23" i="48" s="1"/>
  <c r="X23" i="48" s="1"/>
  <c r="Y23" i="48" s="1"/>
  <c r="Z23" i="48" s="1"/>
  <c r="AA23" i="48" s="1"/>
  <c r="AB23" i="48" s="1"/>
  <c r="AC23" i="48" s="1"/>
  <c r="AD23" i="48" s="1"/>
  <c r="AE23" i="48" s="1"/>
  <c r="AF23" i="48" s="1"/>
  <c r="N60" i="10"/>
  <c r="N24" i="10"/>
  <c r="J198" i="31"/>
  <c r="J200" i="31" s="1"/>
  <c r="O23" i="32"/>
  <c r="P53" i="32" s="1"/>
  <c r="AO36" i="32"/>
  <c r="AN46" i="32"/>
  <c r="AX35" i="32"/>
  <c r="AN35" i="2"/>
  <c r="AM46" i="2"/>
  <c r="AG21" i="48"/>
  <c r="AH2" i="48"/>
  <c r="M155" i="35"/>
  <c r="N35" i="35"/>
  <c r="N71" i="35"/>
  <c r="M174" i="35"/>
  <c r="M144" i="35"/>
  <c r="M163" i="35"/>
  <c r="N24" i="35"/>
  <c r="N60" i="35"/>
  <c r="O29" i="35"/>
  <c r="O65" i="35"/>
  <c r="N168" i="35"/>
  <c r="N149" i="35"/>
  <c r="N172" i="35"/>
  <c r="O33" i="35"/>
  <c r="O69" i="35"/>
  <c r="N153" i="35"/>
  <c r="M148" i="35"/>
  <c r="N28" i="35"/>
  <c r="N64" i="35"/>
  <c r="M167" i="35"/>
  <c r="N171" i="35"/>
  <c r="N152" i="35"/>
  <c r="O68" i="35"/>
  <c r="O32" i="35"/>
  <c r="P26" i="35"/>
  <c r="P62" i="35"/>
  <c r="O146" i="35"/>
  <c r="O165" i="35"/>
  <c r="O30" i="35"/>
  <c r="O66" i="35"/>
  <c r="N169" i="35"/>
  <c r="N150" i="35"/>
  <c r="O25" i="35"/>
  <c r="O61" i="35"/>
  <c r="N164" i="35"/>
  <c r="N145" i="35"/>
  <c r="N147" i="35"/>
  <c r="O27" i="35"/>
  <c r="O63" i="35"/>
  <c r="N166" i="35"/>
  <c r="K189" i="36"/>
  <c r="K158" i="36"/>
  <c r="K158" i="35"/>
  <c r="I5" i="47"/>
  <c r="P50" i="2"/>
  <c r="N23" i="2"/>
  <c r="O53" i="2" s="1"/>
  <c r="L158" i="31"/>
  <c r="J184" i="36"/>
  <c r="J186" i="36" s="1"/>
  <c r="K183" i="35"/>
  <c r="K185" i="35" s="1"/>
  <c r="N25" i="2"/>
  <c r="O55" i="2" s="1"/>
  <c r="K186" i="31"/>
  <c r="K177" i="35"/>
  <c r="O59" i="31"/>
  <c r="L182" i="31"/>
  <c r="L184" i="31" s="1"/>
  <c r="K193" i="31"/>
  <c r="N59" i="30"/>
  <c r="N59" i="29"/>
  <c r="M37" i="10"/>
  <c r="K189" i="34"/>
  <c r="K191" i="34" s="1"/>
  <c r="K158" i="34"/>
  <c r="I194" i="36"/>
  <c r="M176" i="31"/>
  <c r="M190" i="31" s="1"/>
  <c r="M192" i="31" s="1"/>
  <c r="K197" i="31"/>
  <c r="K177" i="34"/>
  <c r="K196" i="31"/>
  <c r="K178" i="35"/>
  <c r="K179" i="35" s="1"/>
  <c r="K182" i="35"/>
  <c r="K184" i="35" s="1"/>
  <c r="J197" i="36"/>
  <c r="J198" i="36" s="1"/>
  <c r="J200" i="36" s="1"/>
  <c r="J193" i="36"/>
  <c r="AD41" i="35"/>
  <c r="AC55" i="35"/>
  <c r="L176" i="36"/>
  <c r="L183" i="36" s="1"/>
  <c r="L185" i="36" s="1"/>
  <c r="M37" i="36"/>
  <c r="M73" i="35"/>
  <c r="M107" i="28" s="1"/>
  <c r="N27" i="2"/>
  <c r="O57" i="2" s="1"/>
  <c r="P20" i="32"/>
  <c r="Q50" i="32" s="1"/>
  <c r="L177" i="31"/>
  <c r="L183" i="31"/>
  <c r="L185" i="31" s="1"/>
  <c r="K190" i="36"/>
  <c r="K192" i="36" s="1"/>
  <c r="N59" i="10"/>
  <c r="N23" i="10"/>
  <c r="L178" i="31"/>
  <c r="L179" i="31" s="1"/>
  <c r="I198" i="34"/>
  <c r="I200" i="34" s="1"/>
  <c r="K178" i="36"/>
  <c r="K179" i="36" s="1"/>
  <c r="K177" i="36"/>
  <c r="L157" i="36"/>
  <c r="L182" i="36" s="1"/>
  <c r="I194" i="34"/>
  <c r="M73" i="36"/>
  <c r="M108" i="28" s="1"/>
  <c r="M92" i="28" s="1"/>
  <c r="N35" i="34"/>
  <c r="N71" i="34"/>
  <c r="M174" i="34"/>
  <c r="M155" i="34"/>
  <c r="M157" i="31"/>
  <c r="M189" i="31" s="1"/>
  <c r="L157" i="34"/>
  <c r="I194" i="35"/>
  <c r="N28" i="34"/>
  <c r="N64" i="34"/>
  <c r="M148" i="34"/>
  <c r="M167" i="34"/>
  <c r="L176" i="35"/>
  <c r="N25" i="34"/>
  <c r="N61" i="34"/>
  <c r="M164" i="34"/>
  <c r="M145" i="34"/>
  <c r="N24" i="34"/>
  <c r="N60" i="34"/>
  <c r="M144" i="34"/>
  <c r="M163" i="34"/>
  <c r="O60" i="31"/>
  <c r="O24" i="31"/>
  <c r="N163" i="31"/>
  <c r="N144" i="31"/>
  <c r="N34" i="36"/>
  <c r="N70" i="36"/>
  <c r="M154" i="36"/>
  <c r="M173" i="36"/>
  <c r="M73" i="34"/>
  <c r="M106" i="28" s="1"/>
  <c r="N34" i="34"/>
  <c r="N70" i="34"/>
  <c r="M154" i="34"/>
  <c r="M173" i="34"/>
  <c r="P31" i="31"/>
  <c r="P67" i="31"/>
  <c r="O151" i="31"/>
  <c r="O170" i="31"/>
  <c r="O34" i="31"/>
  <c r="O70" i="31"/>
  <c r="N173" i="31"/>
  <c r="N154" i="31"/>
  <c r="N23" i="35"/>
  <c r="N59" i="35"/>
  <c r="M37" i="35"/>
  <c r="M162" i="35"/>
  <c r="M143" i="35"/>
  <c r="O26" i="31"/>
  <c r="O62" i="31"/>
  <c r="N165" i="31"/>
  <c r="N146" i="31"/>
  <c r="O64" i="31"/>
  <c r="O28" i="31"/>
  <c r="N167" i="31"/>
  <c r="N148" i="31"/>
  <c r="N31" i="36"/>
  <c r="N67" i="36"/>
  <c r="M170" i="36"/>
  <c r="M151" i="36"/>
  <c r="O35" i="31"/>
  <c r="O71" i="31"/>
  <c r="N155" i="31"/>
  <c r="N174" i="31"/>
  <c r="N26" i="34"/>
  <c r="N62" i="34"/>
  <c r="M146" i="34"/>
  <c r="M165" i="34"/>
  <c r="N28" i="36"/>
  <c r="N64" i="36"/>
  <c r="M148" i="36"/>
  <c r="M167" i="36"/>
  <c r="O33" i="31"/>
  <c r="O69" i="31"/>
  <c r="N172" i="31"/>
  <c r="N153" i="31"/>
  <c r="N33" i="34"/>
  <c r="N69" i="34"/>
  <c r="M153" i="34"/>
  <c r="M172" i="34"/>
  <c r="N23" i="34"/>
  <c r="N59" i="34"/>
  <c r="M143" i="34"/>
  <c r="M37" i="34"/>
  <c r="M162" i="34"/>
  <c r="O30" i="31"/>
  <c r="O66" i="31"/>
  <c r="N169" i="31"/>
  <c r="N150" i="31"/>
  <c r="K190" i="34"/>
  <c r="K192" i="34" s="1"/>
  <c r="K183" i="34"/>
  <c r="K185" i="34" s="1"/>
  <c r="K197" i="35"/>
  <c r="K191" i="35"/>
  <c r="K193" i="35" s="1"/>
  <c r="N27" i="34"/>
  <c r="N63" i="34"/>
  <c r="M166" i="34"/>
  <c r="M147" i="34"/>
  <c r="I198" i="35"/>
  <c r="I200" i="35" s="1"/>
  <c r="N30" i="34"/>
  <c r="N66" i="34"/>
  <c r="M169" i="34"/>
  <c r="M150" i="34"/>
  <c r="O68" i="31"/>
  <c r="O32" i="31"/>
  <c r="N152" i="31"/>
  <c r="N171" i="31"/>
  <c r="K178" i="34"/>
  <c r="K179" i="34" s="1"/>
  <c r="N22" i="2"/>
  <c r="N52" i="2"/>
  <c r="O27" i="31"/>
  <c r="O63" i="31"/>
  <c r="N166" i="31"/>
  <c r="N147" i="31"/>
  <c r="N29" i="34"/>
  <c r="N65" i="34"/>
  <c r="M168" i="34"/>
  <c r="M149" i="34"/>
  <c r="Q29" i="36"/>
  <c r="Q65" i="36"/>
  <c r="P168" i="36"/>
  <c r="P149" i="36"/>
  <c r="O29" i="31"/>
  <c r="O65" i="31"/>
  <c r="N149" i="31"/>
  <c r="N168" i="31"/>
  <c r="K184" i="34"/>
  <c r="N26" i="36"/>
  <c r="N62" i="36"/>
  <c r="M146" i="36"/>
  <c r="M165" i="36"/>
  <c r="K191" i="36"/>
  <c r="J184" i="34"/>
  <c r="J186" i="34" s="1"/>
  <c r="J196" i="34"/>
  <c r="N34" i="35"/>
  <c r="N70" i="35"/>
  <c r="M173" i="35"/>
  <c r="M154" i="35"/>
  <c r="N30" i="36"/>
  <c r="N66" i="36"/>
  <c r="M169" i="36"/>
  <c r="M150" i="36"/>
  <c r="J197" i="35"/>
  <c r="J191" i="35"/>
  <c r="J193" i="35" s="1"/>
  <c r="N33" i="36"/>
  <c r="N69" i="36"/>
  <c r="M153" i="36"/>
  <c r="M172" i="36"/>
  <c r="N35" i="36"/>
  <c r="N71" i="36"/>
  <c r="M155" i="36"/>
  <c r="M174" i="36"/>
  <c r="L157" i="35"/>
  <c r="N32" i="36"/>
  <c r="N68" i="36"/>
  <c r="M152" i="36"/>
  <c r="M171" i="36"/>
  <c r="N32" i="34"/>
  <c r="N68" i="34"/>
  <c r="M152" i="34"/>
  <c r="M171" i="34"/>
  <c r="J191" i="34"/>
  <c r="J193" i="34" s="1"/>
  <c r="J197" i="34"/>
  <c r="N31" i="35"/>
  <c r="N67" i="35"/>
  <c r="M170" i="35"/>
  <c r="M151" i="35"/>
  <c r="N25" i="36"/>
  <c r="N61" i="36"/>
  <c r="M164" i="36"/>
  <c r="M145" i="36"/>
  <c r="J184" i="35"/>
  <c r="J186" i="35" s="1"/>
  <c r="J196" i="35"/>
  <c r="L176" i="34"/>
  <c r="N24" i="36"/>
  <c r="N60" i="36"/>
  <c r="M163" i="36"/>
  <c r="M144" i="36"/>
  <c r="N27" i="36"/>
  <c r="N63" i="36"/>
  <c r="M147" i="36"/>
  <c r="M166" i="36"/>
  <c r="N31" i="34"/>
  <c r="N67" i="34"/>
  <c r="M151" i="34"/>
  <c r="M170" i="34"/>
  <c r="O23" i="36"/>
  <c r="O59" i="36"/>
  <c r="N162" i="36"/>
  <c r="N143" i="36"/>
  <c r="K196" i="36"/>
  <c r="K184" i="36"/>
  <c r="K186" i="36" s="1"/>
  <c r="K88" i="28"/>
  <c r="K101" i="28"/>
  <c r="K89" i="28"/>
  <c r="L74" i="31"/>
  <c r="L18" i="28" s="1"/>
  <c r="K18" i="28"/>
  <c r="W41" i="33"/>
  <c r="V55" i="33"/>
  <c r="AA41" i="30"/>
  <c r="Z55" i="30"/>
  <c r="L61" i="2"/>
  <c r="L96" i="28" s="1"/>
  <c r="L62" i="32"/>
  <c r="L22" i="28" s="1"/>
  <c r="M61" i="32"/>
  <c r="M104" i="28" s="1"/>
  <c r="N31" i="32"/>
  <c r="O29" i="32"/>
  <c r="P59" i="32" s="1"/>
  <c r="O21" i="32"/>
  <c r="P51" i="32" s="1"/>
  <c r="K62" i="2"/>
  <c r="K74" i="34"/>
  <c r="J24" i="28"/>
  <c r="J8" i="28" s="1"/>
  <c r="K74" i="36"/>
  <c r="J26" i="28"/>
  <c r="J10" i="28" s="1"/>
  <c r="J88" i="28"/>
  <c r="J93" i="28" s="1"/>
  <c r="J101" i="28"/>
  <c r="K74" i="35"/>
  <c r="J25" i="28"/>
  <c r="J9" i="28" s="1"/>
  <c r="J7" i="28"/>
  <c r="I6" i="28"/>
  <c r="I11" i="28" s="1"/>
  <c r="I19" i="28"/>
  <c r="I27" i="28"/>
  <c r="Y41" i="10"/>
  <c r="X55" i="10"/>
  <c r="K74" i="29"/>
  <c r="K16" i="28" s="1"/>
  <c r="L74" i="10"/>
  <c r="L15" i="28" s="1"/>
  <c r="V41" i="34"/>
  <c r="U55" i="34"/>
  <c r="L73" i="30"/>
  <c r="L99" i="28" s="1"/>
  <c r="L91" i="28" s="1"/>
  <c r="K74" i="30"/>
  <c r="K17" i="28" s="1"/>
  <c r="I198" i="30"/>
  <c r="I200" i="30" s="1"/>
  <c r="K158" i="30"/>
  <c r="K177" i="29"/>
  <c r="I198" i="29"/>
  <c r="I200" i="29" s="1"/>
  <c r="I194" i="30"/>
  <c r="K74" i="33"/>
  <c r="K23" i="28" s="1"/>
  <c r="K7" i="28" s="1"/>
  <c r="J184" i="29"/>
  <c r="J186" i="29" s="1"/>
  <c r="J196" i="29"/>
  <c r="M147" i="30"/>
  <c r="N27" i="30"/>
  <c r="O63" i="30" s="1"/>
  <c r="M166" i="30"/>
  <c r="N30" i="33"/>
  <c r="O66" i="33" s="1"/>
  <c r="M167" i="29"/>
  <c r="M148" i="29"/>
  <c r="N28" i="29"/>
  <c r="O64" i="29" s="1"/>
  <c r="I194" i="29"/>
  <c r="N28" i="30"/>
  <c r="O64" i="30" s="1"/>
  <c r="M167" i="30"/>
  <c r="M148" i="30"/>
  <c r="L176" i="30"/>
  <c r="K189" i="29"/>
  <c r="K182" i="29"/>
  <c r="K178" i="29"/>
  <c r="K179" i="29" s="1"/>
  <c r="K182" i="30"/>
  <c r="K178" i="30"/>
  <c r="K179" i="30" s="1"/>
  <c r="K189" i="30"/>
  <c r="M168" i="29"/>
  <c r="M149" i="29"/>
  <c r="N29" i="29"/>
  <c r="O65" i="29" s="1"/>
  <c r="K177" i="30"/>
  <c r="K183" i="30"/>
  <c r="K185" i="30" s="1"/>
  <c r="K190" i="30"/>
  <c r="K192" i="30" s="1"/>
  <c r="N34" i="33"/>
  <c r="O70" i="33" s="1"/>
  <c r="M152" i="29"/>
  <c r="N32" i="29"/>
  <c r="O68" i="29" s="1"/>
  <c r="M171" i="29"/>
  <c r="N33" i="33"/>
  <c r="O69" i="33" s="1"/>
  <c r="M143" i="30"/>
  <c r="N23" i="30"/>
  <c r="M37" i="30"/>
  <c r="M162" i="30"/>
  <c r="M155" i="30"/>
  <c r="M174" i="30"/>
  <c r="N35" i="30"/>
  <c r="O71" i="30" s="1"/>
  <c r="J184" i="30"/>
  <c r="J186" i="30" s="1"/>
  <c r="J196" i="30"/>
  <c r="M173" i="30"/>
  <c r="M154" i="30"/>
  <c r="N34" i="30"/>
  <c r="O70" i="30" s="1"/>
  <c r="L157" i="30"/>
  <c r="N28" i="33"/>
  <c r="O64" i="33" s="1"/>
  <c r="O25" i="33"/>
  <c r="P61" i="33" s="1"/>
  <c r="L73" i="33"/>
  <c r="L105" i="28" s="1"/>
  <c r="L157" i="29"/>
  <c r="K183" i="29"/>
  <c r="K185" i="29" s="1"/>
  <c r="K190" i="29"/>
  <c r="K192" i="29" s="1"/>
  <c r="N27" i="33"/>
  <c r="O63" i="33" s="1"/>
  <c r="M172" i="30"/>
  <c r="M153" i="30"/>
  <c r="N33" i="30"/>
  <c r="O69" i="30" s="1"/>
  <c r="M164" i="29"/>
  <c r="M145" i="29"/>
  <c r="N25" i="29"/>
  <c r="O61" i="29" s="1"/>
  <c r="N30" i="29"/>
  <c r="O66" i="29" s="1"/>
  <c r="M169" i="29"/>
  <c r="M150" i="29"/>
  <c r="N23" i="33"/>
  <c r="O59" i="33" s="1"/>
  <c r="M37" i="33"/>
  <c r="M162" i="29"/>
  <c r="M143" i="29"/>
  <c r="M37" i="29"/>
  <c r="N23" i="29"/>
  <c r="J197" i="30"/>
  <c r="J191" i="30"/>
  <c r="J193" i="30" s="1"/>
  <c r="N24" i="30"/>
  <c r="O60" i="30" s="1"/>
  <c r="M144" i="30"/>
  <c r="M163" i="30"/>
  <c r="M166" i="29"/>
  <c r="N27" i="29"/>
  <c r="O63" i="29" s="1"/>
  <c r="M147" i="29"/>
  <c r="N26" i="29"/>
  <c r="O62" i="29" s="1"/>
  <c r="M165" i="29"/>
  <c r="M146" i="29"/>
  <c r="N24" i="33"/>
  <c r="O60" i="33" s="1"/>
  <c r="M149" i="30"/>
  <c r="N29" i="30"/>
  <c r="O65" i="30" s="1"/>
  <c r="M168" i="30"/>
  <c r="M165" i="30"/>
  <c r="N26" i="30"/>
  <c r="O62" i="30" s="1"/>
  <c r="M146" i="30"/>
  <c r="N29" i="33"/>
  <c r="O65" i="33" s="1"/>
  <c r="M169" i="30"/>
  <c r="N30" i="30"/>
  <c r="O66" i="30" s="1"/>
  <c r="M150" i="30"/>
  <c r="N32" i="33"/>
  <c r="O68" i="33" s="1"/>
  <c r="L176" i="29"/>
  <c r="N35" i="33"/>
  <c r="O71" i="33" s="1"/>
  <c r="M172" i="29"/>
  <c r="M153" i="29"/>
  <c r="N33" i="29"/>
  <c r="O69" i="29" s="1"/>
  <c r="M170" i="29"/>
  <c r="M151" i="29"/>
  <c r="N31" i="29"/>
  <c r="O67" i="29" s="1"/>
  <c r="M163" i="29"/>
  <c r="N24" i="29"/>
  <c r="O60" i="29" s="1"/>
  <c r="M144" i="29"/>
  <c r="N31" i="33"/>
  <c r="O67" i="33" s="1"/>
  <c r="J191" i="29"/>
  <c r="J193" i="29" s="1"/>
  <c r="J197" i="29"/>
  <c r="N25" i="30"/>
  <c r="O61" i="30" s="1"/>
  <c r="M164" i="30"/>
  <c r="M145" i="30"/>
  <c r="M174" i="29"/>
  <c r="M155" i="29"/>
  <c r="N35" i="29"/>
  <c r="O71" i="29" s="1"/>
  <c r="M170" i="30"/>
  <c r="M151" i="30"/>
  <c r="N31" i="30"/>
  <c r="O67" i="30" s="1"/>
  <c r="L73" i="29"/>
  <c r="L98" i="28" s="1"/>
  <c r="L90" i="28" s="1"/>
  <c r="M171" i="30"/>
  <c r="M152" i="30"/>
  <c r="N32" i="30"/>
  <c r="O68" i="30" s="1"/>
  <c r="N26" i="33"/>
  <c r="O62" i="33" s="1"/>
  <c r="N34" i="29"/>
  <c r="O70" i="29" s="1"/>
  <c r="M173" i="29"/>
  <c r="M154" i="29"/>
  <c r="K158" i="29"/>
  <c r="O23" i="31"/>
  <c r="P59" i="31" s="1"/>
  <c r="N162" i="31"/>
  <c r="N73" i="31"/>
  <c r="N100" i="28" s="1"/>
  <c r="N143" i="31"/>
  <c r="N37" i="31"/>
  <c r="L197" i="31"/>
  <c r="L191" i="31"/>
  <c r="L193" i="31" s="1"/>
  <c r="P25" i="32"/>
  <c r="Q55" i="32" s="1"/>
  <c r="M61" i="2"/>
  <c r="M96" i="28" s="1"/>
  <c r="N29" i="2"/>
  <c r="O59" i="2" s="1"/>
  <c r="O26" i="2"/>
  <c r="P56" i="2" s="1"/>
  <c r="O28" i="2"/>
  <c r="P58" i="2" s="1"/>
  <c r="M31" i="2"/>
  <c r="O21" i="2"/>
  <c r="P51" i="2" s="1"/>
  <c r="P20" i="2"/>
  <c r="O24" i="2"/>
  <c r="P54" i="2" s="1"/>
  <c r="Q25" i="31"/>
  <c r="R61" i="31" s="1"/>
  <c r="P145" i="31"/>
  <c r="P164" i="31"/>
  <c r="P33" i="10"/>
  <c r="Q69" i="10" s="1"/>
  <c r="O29" i="10"/>
  <c r="P65" i="10" s="1"/>
  <c r="O32" i="10"/>
  <c r="P68" i="10" s="1"/>
  <c r="O35" i="10"/>
  <c r="P71" i="10" s="1"/>
  <c r="O27" i="10"/>
  <c r="P63" i="10" s="1"/>
  <c r="O26" i="10"/>
  <c r="P62" i="10" s="1"/>
  <c r="O25" i="10"/>
  <c r="P61" i="10" s="1"/>
  <c r="O28" i="10"/>
  <c r="P64" i="10" s="1"/>
  <c r="O34" i="10"/>
  <c r="P70" i="10" s="1"/>
  <c r="M73" i="10"/>
  <c r="M97" i="28" s="1"/>
  <c r="P30" i="10"/>
  <c r="Q66" i="10" s="1"/>
  <c r="O31" i="10"/>
  <c r="P67" i="10" s="1"/>
  <c r="P24" i="32"/>
  <c r="Q54" i="32" s="1"/>
  <c r="P27" i="32"/>
  <c r="Q57" i="32" s="1"/>
  <c r="P26" i="32"/>
  <c r="Q56" i="32" s="1"/>
  <c r="P28" i="32"/>
  <c r="Q58" i="32" s="1"/>
  <c r="Q22" i="32"/>
  <c r="R52" i="32" s="1"/>
  <c r="K12" i="28" l="1"/>
  <c r="K14" i="28"/>
  <c r="AG23" i="48"/>
  <c r="P23" i="32"/>
  <c r="Q53" i="32" s="1"/>
  <c r="O60" i="10"/>
  <c r="O24" i="10"/>
  <c r="AP36" i="32"/>
  <c r="AO46" i="32"/>
  <c r="AY35" i="32"/>
  <c r="AO35" i="2"/>
  <c r="AN46" i="2"/>
  <c r="M177" i="31"/>
  <c r="AI2" i="48"/>
  <c r="AH21" i="48"/>
  <c r="AH23" i="48" s="1"/>
  <c r="N155" i="35"/>
  <c r="N174" i="35"/>
  <c r="O35" i="35"/>
  <c r="O71" i="35"/>
  <c r="P27" i="35"/>
  <c r="P63" i="35"/>
  <c r="O147" i="35"/>
  <c r="O166" i="35"/>
  <c r="N148" i="35"/>
  <c r="O28" i="35"/>
  <c r="O64" i="35"/>
  <c r="N167" i="35"/>
  <c r="Q26" i="35"/>
  <c r="Q62" i="35"/>
  <c r="P165" i="35"/>
  <c r="P146" i="35"/>
  <c r="O168" i="35"/>
  <c r="P29" i="35"/>
  <c r="P65" i="35"/>
  <c r="O149" i="35"/>
  <c r="O152" i="35"/>
  <c r="P32" i="35"/>
  <c r="P68" i="35"/>
  <c r="O171" i="35"/>
  <c r="O24" i="35"/>
  <c r="O60" i="35"/>
  <c r="N144" i="35"/>
  <c r="N163" i="35"/>
  <c r="P33" i="35"/>
  <c r="O172" i="35"/>
  <c r="P69" i="35"/>
  <c r="O153" i="35"/>
  <c r="O164" i="35"/>
  <c r="O145" i="35"/>
  <c r="P25" i="35"/>
  <c r="P61" i="35"/>
  <c r="O150" i="35"/>
  <c r="P30" i="35"/>
  <c r="P66" i="35"/>
  <c r="O169" i="35"/>
  <c r="K194" i="31"/>
  <c r="J194" i="36"/>
  <c r="O23" i="2"/>
  <c r="P53" i="2" s="1"/>
  <c r="Q50" i="2"/>
  <c r="J5" i="47"/>
  <c r="K186" i="35"/>
  <c r="K194" i="35" s="1"/>
  <c r="L177" i="35"/>
  <c r="M183" i="31"/>
  <c r="M185" i="31" s="1"/>
  <c r="O25" i="2"/>
  <c r="P55" i="2" s="1"/>
  <c r="O27" i="2"/>
  <c r="P57" i="2" s="1"/>
  <c r="O59" i="29"/>
  <c r="O59" i="30"/>
  <c r="K196" i="35"/>
  <c r="K198" i="35" s="1"/>
  <c r="K200" i="35" s="1"/>
  <c r="N37" i="10"/>
  <c r="N37" i="36"/>
  <c r="L190" i="36"/>
  <c r="L192" i="36" s="1"/>
  <c r="L177" i="36"/>
  <c r="L177" i="34"/>
  <c r="K198" i="31"/>
  <c r="K200" i="31" s="1"/>
  <c r="M178" i="31"/>
  <c r="M179" i="31" s="1"/>
  <c r="L178" i="36"/>
  <c r="L179" i="36" s="1"/>
  <c r="K193" i="36"/>
  <c r="K194" i="36" s="1"/>
  <c r="K197" i="36"/>
  <c r="K198" i="36" s="1"/>
  <c r="K200" i="36" s="1"/>
  <c r="K197" i="34"/>
  <c r="L186" i="31"/>
  <c r="L194" i="31" s="1"/>
  <c r="L196" i="31"/>
  <c r="L198" i="31" s="1"/>
  <c r="L200" i="31" s="1"/>
  <c r="AE41" i="35"/>
  <c r="AD55" i="35"/>
  <c r="Q20" i="32"/>
  <c r="R50" i="32" s="1"/>
  <c r="M88" i="28"/>
  <c r="M158" i="31"/>
  <c r="M182" i="31"/>
  <c r="L189" i="36"/>
  <c r="L191" i="36" s="1"/>
  <c r="O59" i="10"/>
  <c r="O23" i="10"/>
  <c r="O37" i="10" s="1"/>
  <c r="D33" i="47" s="1"/>
  <c r="L158" i="36"/>
  <c r="J194" i="35"/>
  <c r="J198" i="35"/>
  <c r="J200" i="35" s="1"/>
  <c r="J198" i="34"/>
  <c r="J200" i="34" s="1"/>
  <c r="J194" i="34"/>
  <c r="M157" i="36"/>
  <c r="M182" i="36" s="1"/>
  <c r="M176" i="36"/>
  <c r="N73" i="36"/>
  <c r="N108" i="28" s="1"/>
  <c r="N92" i="28" s="1"/>
  <c r="O24" i="34"/>
  <c r="O60" i="34"/>
  <c r="N163" i="34"/>
  <c r="N144" i="34"/>
  <c r="N157" i="31"/>
  <c r="N189" i="31" s="1"/>
  <c r="L183" i="34"/>
  <c r="L185" i="34" s="1"/>
  <c r="L190" i="34"/>
  <c r="L192" i="34" s="1"/>
  <c r="K193" i="34"/>
  <c r="O30" i="36"/>
  <c r="O66" i="36"/>
  <c r="N150" i="36"/>
  <c r="N169" i="36"/>
  <c r="P29" i="31"/>
  <c r="P65" i="31"/>
  <c r="O168" i="31"/>
  <c r="O149" i="31"/>
  <c r="R29" i="36"/>
  <c r="R65" i="36"/>
  <c r="Q168" i="36"/>
  <c r="Q149" i="36"/>
  <c r="P27" i="31"/>
  <c r="P63" i="31"/>
  <c r="O166" i="31"/>
  <c r="O147" i="31"/>
  <c r="O26" i="34"/>
  <c r="O62" i="34"/>
  <c r="N146" i="34"/>
  <c r="N165" i="34"/>
  <c r="O31" i="36"/>
  <c r="O67" i="36"/>
  <c r="N151" i="36"/>
  <c r="N170" i="36"/>
  <c r="P26" i="31"/>
  <c r="P62" i="31"/>
  <c r="O165" i="31"/>
  <c r="O146" i="31"/>
  <c r="L196" i="36"/>
  <c r="L184" i="36"/>
  <c r="L186" i="36" s="1"/>
  <c r="N176" i="31"/>
  <c r="N183" i="31" s="1"/>
  <c r="N185" i="31" s="1"/>
  <c r="O31" i="35"/>
  <c r="O67" i="35"/>
  <c r="N151" i="35"/>
  <c r="N170" i="35"/>
  <c r="L189" i="35"/>
  <c r="L182" i="35"/>
  <c r="L178" i="35"/>
  <c r="L179" i="35" s="1"/>
  <c r="O33" i="36"/>
  <c r="O69" i="36"/>
  <c r="N153" i="36"/>
  <c r="N172" i="36"/>
  <c r="O52" i="2"/>
  <c r="O22" i="2"/>
  <c r="P30" i="31"/>
  <c r="P66" i="31"/>
  <c r="O169" i="31"/>
  <c r="O150" i="31"/>
  <c r="L178" i="34"/>
  <c r="L179" i="34" s="1"/>
  <c r="L189" i="34"/>
  <c r="L182" i="34"/>
  <c r="P23" i="36"/>
  <c r="P59" i="36"/>
  <c r="O143" i="36"/>
  <c r="O162" i="36"/>
  <c r="O24" i="36"/>
  <c r="O60" i="36"/>
  <c r="N163" i="36"/>
  <c r="N144" i="36"/>
  <c r="O32" i="34"/>
  <c r="O68" i="34"/>
  <c r="N152" i="34"/>
  <c r="N171" i="34"/>
  <c r="K186" i="34"/>
  <c r="M176" i="34"/>
  <c r="O33" i="34"/>
  <c r="O69" i="34"/>
  <c r="N172" i="34"/>
  <c r="N153" i="34"/>
  <c r="P64" i="31"/>
  <c r="P28" i="31"/>
  <c r="O167" i="31"/>
  <c r="O148" i="31"/>
  <c r="M157" i="35"/>
  <c r="P70" i="31"/>
  <c r="O173" i="31"/>
  <c r="O154" i="31"/>
  <c r="P34" i="31"/>
  <c r="O34" i="34"/>
  <c r="O70" i="34"/>
  <c r="N154" i="34"/>
  <c r="N173" i="34"/>
  <c r="L183" i="35"/>
  <c r="L185" i="35" s="1"/>
  <c r="L190" i="35"/>
  <c r="L192" i="35" s="1"/>
  <c r="O35" i="36"/>
  <c r="O71" i="36"/>
  <c r="N174" i="36"/>
  <c r="N155" i="36"/>
  <c r="P68" i="31"/>
  <c r="P32" i="31"/>
  <c r="O152" i="31"/>
  <c r="O171" i="31"/>
  <c r="O34" i="36"/>
  <c r="O70" i="36"/>
  <c r="N173" i="36"/>
  <c r="N154" i="36"/>
  <c r="L158" i="34"/>
  <c r="O34" i="35"/>
  <c r="O70" i="35"/>
  <c r="N154" i="35"/>
  <c r="N173" i="35"/>
  <c r="K196" i="34"/>
  <c r="O29" i="34"/>
  <c r="O65" i="34"/>
  <c r="N149" i="34"/>
  <c r="N168" i="34"/>
  <c r="O28" i="36"/>
  <c r="O64" i="36"/>
  <c r="N167" i="36"/>
  <c r="N148" i="36"/>
  <c r="P35" i="31"/>
  <c r="P71" i="31"/>
  <c r="O155" i="31"/>
  <c r="O174" i="31"/>
  <c r="M176" i="35"/>
  <c r="P60" i="31"/>
  <c r="P24" i="31"/>
  <c r="O163" i="31"/>
  <c r="O144" i="31"/>
  <c r="L158" i="35"/>
  <c r="O26" i="36"/>
  <c r="O62" i="36"/>
  <c r="N146" i="36"/>
  <c r="N165" i="36"/>
  <c r="O27" i="34"/>
  <c r="O63" i="34"/>
  <c r="N147" i="34"/>
  <c r="N166" i="34"/>
  <c r="M157" i="34"/>
  <c r="O25" i="34"/>
  <c r="O61" i="34"/>
  <c r="N164" i="34"/>
  <c r="N145" i="34"/>
  <c r="O25" i="36"/>
  <c r="O61" i="36"/>
  <c r="N145" i="36"/>
  <c r="N164" i="36"/>
  <c r="N73" i="34"/>
  <c r="N106" i="28" s="1"/>
  <c r="N73" i="35"/>
  <c r="N107" i="28" s="1"/>
  <c r="O31" i="34"/>
  <c r="O67" i="34"/>
  <c r="N170" i="34"/>
  <c r="N151" i="34"/>
  <c r="O27" i="36"/>
  <c r="O63" i="36"/>
  <c r="N166" i="36"/>
  <c r="N147" i="36"/>
  <c r="O32" i="36"/>
  <c r="O68" i="36"/>
  <c r="N171" i="36"/>
  <c r="N152" i="36"/>
  <c r="O30" i="34"/>
  <c r="O66" i="34"/>
  <c r="N169" i="34"/>
  <c r="N150" i="34"/>
  <c r="O23" i="34"/>
  <c r="O59" i="34"/>
  <c r="N162" i="34"/>
  <c r="N143" i="34"/>
  <c r="N37" i="34"/>
  <c r="P33" i="31"/>
  <c r="P69" i="31"/>
  <c r="O172" i="31"/>
  <c r="O153" i="31"/>
  <c r="O23" i="35"/>
  <c r="O59" i="35"/>
  <c r="N143" i="35"/>
  <c r="N162" i="35"/>
  <c r="N37" i="35"/>
  <c r="Q31" i="31"/>
  <c r="Q67" i="31"/>
  <c r="P151" i="31"/>
  <c r="P170" i="31"/>
  <c r="O28" i="34"/>
  <c r="O64" i="34"/>
  <c r="N167" i="34"/>
  <c r="N148" i="34"/>
  <c r="O35" i="34"/>
  <c r="O71" i="34"/>
  <c r="N174" i="34"/>
  <c r="N155" i="34"/>
  <c r="M74" i="31"/>
  <c r="L89" i="28"/>
  <c r="L109" i="28"/>
  <c r="L88" i="28"/>
  <c r="L101" i="28"/>
  <c r="O31" i="32"/>
  <c r="D37" i="47" s="1"/>
  <c r="N61" i="32"/>
  <c r="N104" i="28" s="1"/>
  <c r="K93" i="28"/>
  <c r="L74" i="34"/>
  <c r="K24" i="28"/>
  <c r="X41" i="33"/>
  <c r="W55" i="33"/>
  <c r="L74" i="35"/>
  <c r="K25" i="28"/>
  <c r="K9" i="28" s="1"/>
  <c r="L74" i="36"/>
  <c r="K26" i="28"/>
  <c r="K10" i="28" s="1"/>
  <c r="AB41" i="30"/>
  <c r="AA55" i="30"/>
  <c r="M62" i="32"/>
  <c r="M74" i="10"/>
  <c r="M15" i="28" s="1"/>
  <c r="L62" i="2"/>
  <c r="P21" i="32"/>
  <c r="Q51" i="32" s="1"/>
  <c r="P29" i="32"/>
  <c r="Q59" i="32" s="1"/>
  <c r="J27" i="28"/>
  <c r="J6" i="28"/>
  <c r="J11" i="28" s="1"/>
  <c r="J19" i="28"/>
  <c r="Z41" i="10"/>
  <c r="Y55" i="10"/>
  <c r="L74" i="29"/>
  <c r="L16" i="28" s="1"/>
  <c r="L74" i="30"/>
  <c r="L17" i="28" s="1"/>
  <c r="W41" i="34"/>
  <c r="V55" i="34"/>
  <c r="L177" i="30"/>
  <c r="L74" i="33"/>
  <c r="L23" i="28" s="1"/>
  <c r="L7" i="28" s="1"/>
  <c r="L177" i="29"/>
  <c r="L158" i="29"/>
  <c r="J198" i="29"/>
  <c r="J200" i="29" s="1"/>
  <c r="J194" i="29"/>
  <c r="J198" i="30"/>
  <c r="J200" i="30" s="1"/>
  <c r="J194" i="30"/>
  <c r="O31" i="33"/>
  <c r="P67" i="33" s="1"/>
  <c r="L183" i="29"/>
  <c r="L185" i="29" s="1"/>
  <c r="L190" i="29"/>
  <c r="L192" i="29" s="1"/>
  <c r="O27" i="29"/>
  <c r="P63" i="29" s="1"/>
  <c r="N147" i="29"/>
  <c r="N166" i="29"/>
  <c r="M73" i="33"/>
  <c r="M105" i="28" s="1"/>
  <c r="M89" i="28" s="1"/>
  <c r="O34" i="30"/>
  <c r="P70" i="30" s="1"/>
  <c r="N154" i="30"/>
  <c r="N173" i="30"/>
  <c r="O33" i="33"/>
  <c r="P69" i="33" s="1"/>
  <c r="K184" i="30"/>
  <c r="K186" i="30" s="1"/>
  <c r="K196" i="30"/>
  <c r="N173" i="29"/>
  <c r="O34" i="29"/>
  <c r="P70" i="29" s="1"/>
  <c r="N154" i="29"/>
  <c r="O24" i="33"/>
  <c r="P60" i="33" s="1"/>
  <c r="N162" i="29"/>
  <c r="O23" i="29"/>
  <c r="P59" i="29" s="1"/>
  <c r="N37" i="29"/>
  <c r="N143" i="29"/>
  <c r="N172" i="30"/>
  <c r="N153" i="30"/>
  <c r="O33" i="30"/>
  <c r="P69" i="30" s="1"/>
  <c r="L182" i="29"/>
  <c r="L189" i="29"/>
  <c r="L178" i="29"/>
  <c r="L179" i="29" s="1"/>
  <c r="O27" i="30"/>
  <c r="P63" i="30" s="1"/>
  <c r="N166" i="30"/>
  <c r="N147" i="30"/>
  <c r="N151" i="30"/>
  <c r="O31" i="30"/>
  <c r="P67" i="30" s="1"/>
  <c r="N170" i="30"/>
  <c r="N153" i="29"/>
  <c r="N172" i="29"/>
  <c r="O33" i="29"/>
  <c r="P69" i="29" s="1"/>
  <c r="O32" i="33"/>
  <c r="P68" i="33" s="1"/>
  <c r="M176" i="30"/>
  <c r="N149" i="29"/>
  <c r="N168" i="29"/>
  <c r="O29" i="29"/>
  <c r="P65" i="29" s="1"/>
  <c r="K184" i="29"/>
  <c r="K186" i="29" s="1"/>
  <c r="K196" i="29"/>
  <c r="N148" i="29"/>
  <c r="O28" i="29"/>
  <c r="P64" i="29" s="1"/>
  <c r="N167" i="29"/>
  <c r="O26" i="33"/>
  <c r="P62" i="33" s="1"/>
  <c r="N163" i="29"/>
  <c r="O24" i="29"/>
  <c r="P60" i="29" s="1"/>
  <c r="N144" i="29"/>
  <c r="N146" i="30"/>
  <c r="N165" i="30"/>
  <c r="O26" i="30"/>
  <c r="P62" i="30" s="1"/>
  <c r="M73" i="29"/>
  <c r="M98" i="28" s="1"/>
  <c r="M90" i="28" s="1"/>
  <c r="P25" i="33"/>
  <c r="Q61" i="33" s="1"/>
  <c r="N171" i="29"/>
  <c r="N152" i="29"/>
  <c r="O32" i="29"/>
  <c r="P68" i="29" s="1"/>
  <c r="K191" i="29"/>
  <c r="K193" i="29" s="1"/>
  <c r="K197" i="29"/>
  <c r="N164" i="30"/>
  <c r="O25" i="30"/>
  <c r="P61" i="30" s="1"/>
  <c r="N145" i="30"/>
  <c r="N169" i="30"/>
  <c r="O30" i="30"/>
  <c r="P66" i="30" s="1"/>
  <c r="N150" i="30"/>
  <c r="M157" i="29"/>
  <c r="N169" i="29"/>
  <c r="O30" i="29"/>
  <c r="P66" i="29" s="1"/>
  <c r="N150" i="29"/>
  <c r="M73" i="30"/>
  <c r="M99" i="28" s="1"/>
  <c r="M91" i="28" s="1"/>
  <c r="L183" i="30"/>
  <c r="L185" i="30" s="1"/>
  <c r="L190" i="30"/>
  <c r="L192" i="30" s="1"/>
  <c r="N152" i="30"/>
  <c r="N171" i="30"/>
  <c r="O32" i="30"/>
  <c r="P68" i="30" s="1"/>
  <c r="M176" i="29"/>
  <c r="O25" i="29"/>
  <c r="P61" i="29" s="1"/>
  <c r="N164" i="29"/>
  <c r="N145" i="29"/>
  <c r="O28" i="33"/>
  <c r="P64" i="33" s="1"/>
  <c r="N143" i="30"/>
  <c r="N37" i="30"/>
  <c r="O23" i="30"/>
  <c r="P59" i="30" s="1"/>
  <c r="N162" i="30"/>
  <c r="O34" i="33"/>
  <c r="P70" i="33" s="1"/>
  <c r="O35" i="29"/>
  <c r="P71" i="29" s="1"/>
  <c r="N174" i="29"/>
  <c r="N155" i="29"/>
  <c r="O31" i="29"/>
  <c r="P67" i="29" s="1"/>
  <c r="N170" i="29"/>
  <c r="N151" i="29"/>
  <c r="O35" i="33"/>
  <c r="P71" i="33" s="1"/>
  <c r="N149" i="30"/>
  <c r="O29" i="30"/>
  <c r="P65" i="30" s="1"/>
  <c r="N168" i="30"/>
  <c r="N165" i="29"/>
  <c r="N146" i="29"/>
  <c r="O26" i="29"/>
  <c r="P62" i="29" s="1"/>
  <c r="N144" i="30"/>
  <c r="N163" i="30"/>
  <c r="O24" i="30"/>
  <c r="P60" i="30" s="1"/>
  <c r="O27" i="33"/>
  <c r="P63" i="33" s="1"/>
  <c r="N155" i="30"/>
  <c r="N174" i="30"/>
  <c r="O35" i="30"/>
  <c r="P71" i="30" s="1"/>
  <c r="M157" i="30"/>
  <c r="K191" i="30"/>
  <c r="K193" i="30" s="1"/>
  <c r="K197" i="30"/>
  <c r="O29" i="33"/>
  <c r="P65" i="33" s="1"/>
  <c r="O23" i="33"/>
  <c r="N37" i="33"/>
  <c r="L182" i="30"/>
  <c r="L178" i="30"/>
  <c r="L179" i="30" s="1"/>
  <c r="L189" i="30"/>
  <c r="N167" i="30"/>
  <c r="N148" i="30"/>
  <c r="O28" i="30"/>
  <c r="P64" i="30" s="1"/>
  <c r="O30" i="33"/>
  <c r="P66" i="33" s="1"/>
  <c r="L158" i="30"/>
  <c r="P23" i="31"/>
  <c r="Q59" i="31" s="1"/>
  <c r="O73" i="31"/>
  <c r="O100" i="28" s="1"/>
  <c r="O162" i="31"/>
  <c r="O143" i="31"/>
  <c r="O37" i="31"/>
  <c r="D36" i="47" s="1"/>
  <c r="M197" i="31"/>
  <c r="M191" i="31"/>
  <c r="M193" i="31" s="1"/>
  <c r="Q25" i="32"/>
  <c r="R55" i="32" s="1"/>
  <c r="N73" i="10"/>
  <c r="N97" i="28" s="1"/>
  <c r="P21" i="2"/>
  <c r="Q51" i="2" s="1"/>
  <c r="O29" i="2"/>
  <c r="P59" i="2" s="1"/>
  <c r="N61" i="2"/>
  <c r="N96" i="28" s="1"/>
  <c r="P24" i="2"/>
  <c r="Q54" i="2" s="1"/>
  <c r="P28" i="2"/>
  <c r="Q58" i="2" s="1"/>
  <c r="P26" i="2"/>
  <c r="Q56" i="2" s="1"/>
  <c r="Q20" i="2"/>
  <c r="N31" i="2"/>
  <c r="R25" i="31"/>
  <c r="S61" i="31" s="1"/>
  <c r="Q145" i="31"/>
  <c r="Q164" i="31"/>
  <c r="P29" i="10"/>
  <c r="Q65" i="10" s="1"/>
  <c r="P31" i="10"/>
  <c r="Q67" i="10" s="1"/>
  <c r="P28" i="10"/>
  <c r="Q64" i="10" s="1"/>
  <c r="Q30" i="10"/>
  <c r="R66" i="10" s="1"/>
  <c r="P27" i="10"/>
  <c r="Q63" i="10" s="1"/>
  <c r="P35" i="10"/>
  <c r="Q71" i="10" s="1"/>
  <c r="P25" i="10"/>
  <c r="Q61" i="10" s="1"/>
  <c r="P32" i="10"/>
  <c r="Q68" i="10" s="1"/>
  <c r="Q33" i="10"/>
  <c r="R69" i="10" s="1"/>
  <c r="P34" i="10"/>
  <c r="Q70" i="10" s="1"/>
  <c r="P26" i="10"/>
  <c r="Q62" i="10" s="1"/>
  <c r="Q28" i="32"/>
  <c r="R58" i="32" s="1"/>
  <c r="R22" i="32"/>
  <c r="S52" i="32" s="1"/>
  <c r="Q24" i="32"/>
  <c r="R54" i="32" s="1"/>
  <c r="Q26" i="32"/>
  <c r="R56" i="32" s="1"/>
  <c r="Q27" i="32"/>
  <c r="R57" i="32" s="1"/>
  <c r="L12" i="28" l="1"/>
  <c r="L14" i="28"/>
  <c r="Q23" i="32"/>
  <c r="R53" i="32" s="1"/>
  <c r="P60" i="10"/>
  <c r="P24" i="10"/>
  <c r="M177" i="35"/>
  <c r="AQ36" i="32"/>
  <c r="AP46" i="32"/>
  <c r="AZ35" i="32"/>
  <c r="AP35" i="2"/>
  <c r="AO46" i="2"/>
  <c r="AJ2" i="48"/>
  <c r="AI21" i="48"/>
  <c r="AI23" i="48" s="1"/>
  <c r="P35" i="35"/>
  <c r="P71" i="35"/>
  <c r="O174" i="35"/>
  <c r="O155" i="35"/>
  <c r="P169" i="35"/>
  <c r="P150" i="35"/>
  <c r="Q66" i="35"/>
  <c r="Q30" i="35"/>
  <c r="Q68" i="35"/>
  <c r="P171" i="35"/>
  <c r="P152" i="35"/>
  <c r="Q32" i="35"/>
  <c r="P28" i="35"/>
  <c r="P64" i="35"/>
  <c r="O148" i="35"/>
  <c r="O167" i="35"/>
  <c r="Q33" i="35"/>
  <c r="Q69" i="35"/>
  <c r="P153" i="35"/>
  <c r="P172" i="35"/>
  <c r="R26" i="35"/>
  <c r="R62" i="35"/>
  <c r="Q165" i="35"/>
  <c r="Q146" i="35"/>
  <c r="P60" i="35"/>
  <c r="O163" i="35"/>
  <c r="O144" i="35"/>
  <c r="P24" i="35"/>
  <c r="Q25" i="35"/>
  <c r="Q61" i="35"/>
  <c r="P164" i="35"/>
  <c r="P145" i="35"/>
  <c r="Q27" i="35"/>
  <c r="Q63" i="35"/>
  <c r="P166" i="35"/>
  <c r="P147" i="35"/>
  <c r="Q29" i="35"/>
  <c r="Q65" i="35"/>
  <c r="P168" i="35"/>
  <c r="P149" i="35"/>
  <c r="M177" i="36"/>
  <c r="P59" i="33"/>
  <c r="P23" i="2"/>
  <c r="Q53" i="2" s="1"/>
  <c r="P27" i="2"/>
  <c r="Q57" i="2" s="1"/>
  <c r="K5" i="47"/>
  <c r="R50" i="2"/>
  <c r="M196" i="31"/>
  <c r="M198" i="31" s="1"/>
  <c r="M200" i="31" s="1"/>
  <c r="L193" i="36"/>
  <c r="L194" i="36" s="1"/>
  <c r="P25" i="2"/>
  <c r="Q55" i="2" s="1"/>
  <c r="M177" i="34"/>
  <c r="O157" i="31"/>
  <c r="O182" i="31" s="1"/>
  <c r="N176" i="35"/>
  <c r="N190" i="35" s="1"/>
  <c r="N192" i="35" s="1"/>
  <c r="N88" i="28"/>
  <c r="L197" i="36"/>
  <c r="L198" i="36" s="1"/>
  <c r="L200" i="36" s="1"/>
  <c r="K198" i="34"/>
  <c r="K200" i="34" s="1"/>
  <c r="M158" i="35"/>
  <c r="K194" i="34"/>
  <c r="N74" i="31"/>
  <c r="N18" i="28" s="1"/>
  <c r="M18" i="28"/>
  <c r="N157" i="36"/>
  <c r="N182" i="36" s="1"/>
  <c r="AF41" i="35"/>
  <c r="AE55" i="35"/>
  <c r="O37" i="36"/>
  <c r="D41" i="47" s="1"/>
  <c r="M158" i="36"/>
  <c r="M101" i="28"/>
  <c r="M93" i="28"/>
  <c r="M109" i="28"/>
  <c r="R20" i="32"/>
  <c r="S50" i="32" s="1"/>
  <c r="N62" i="32"/>
  <c r="N22" i="28" s="1"/>
  <c r="M22" i="28"/>
  <c r="M184" i="31"/>
  <c r="M186" i="31" s="1"/>
  <c r="M194" i="31" s="1"/>
  <c r="P59" i="10"/>
  <c r="P23" i="10"/>
  <c r="M189" i="36"/>
  <c r="O73" i="36"/>
  <c r="O108" i="28" s="1"/>
  <c r="O92" i="28" s="1"/>
  <c r="M190" i="36"/>
  <c r="M192" i="36" s="1"/>
  <c r="M183" i="36"/>
  <c r="M185" i="36" s="1"/>
  <c r="N176" i="36"/>
  <c r="M178" i="36"/>
  <c r="M179" i="36" s="1"/>
  <c r="N178" i="31"/>
  <c r="N179" i="31" s="1"/>
  <c r="P24" i="34"/>
  <c r="P60" i="34"/>
  <c r="O144" i="34"/>
  <c r="O163" i="34"/>
  <c r="O73" i="34"/>
  <c r="L197" i="34"/>
  <c r="L191" i="34"/>
  <c r="L193" i="34" s="1"/>
  <c r="N182" i="31"/>
  <c r="N196" i="31" s="1"/>
  <c r="N177" i="31"/>
  <c r="R31" i="31"/>
  <c r="R67" i="31"/>
  <c r="Q151" i="31"/>
  <c r="Q170" i="31"/>
  <c r="P27" i="34"/>
  <c r="P63" i="34"/>
  <c r="O166" i="34"/>
  <c r="O147" i="34"/>
  <c r="P34" i="36"/>
  <c r="P70" i="36"/>
  <c r="O173" i="36"/>
  <c r="O154" i="36"/>
  <c r="M190" i="34"/>
  <c r="M192" i="34" s="1"/>
  <c r="M183" i="34"/>
  <c r="M185" i="34" s="1"/>
  <c r="P33" i="36"/>
  <c r="P69" i="36"/>
  <c r="O153" i="36"/>
  <c r="O172" i="36"/>
  <c r="S29" i="36"/>
  <c r="S65" i="36"/>
  <c r="R168" i="36"/>
  <c r="R149" i="36"/>
  <c r="P30" i="36"/>
  <c r="P66" i="36"/>
  <c r="O169" i="36"/>
  <c r="O150" i="36"/>
  <c r="Q33" i="31"/>
  <c r="Q69" i="31"/>
  <c r="P153" i="31"/>
  <c r="P172" i="31"/>
  <c r="O176" i="31"/>
  <c r="O190" i="31" s="1"/>
  <c r="O192" i="31" s="1"/>
  <c r="P29" i="34"/>
  <c r="P65" i="34"/>
  <c r="O149" i="34"/>
  <c r="O168" i="34"/>
  <c r="Q64" i="31"/>
  <c r="Q28" i="31"/>
  <c r="P148" i="31"/>
  <c r="P167" i="31"/>
  <c r="Q30" i="31"/>
  <c r="Q66" i="31"/>
  <c r="P150" i="31"/>
  <c r="P169" i="31"/>
  <c r="N157" i="35"/>
  <c r="N157" i="34"/>
  <c r="P32" i="36"/>
  <c r="P68" i="36"/>
  <c r="O171" i="36"/>
  <c r="O152" i="36"/>
  <c r="P27" i="36"/>
  <c r="P63" i="36"/>
  <c r="O147" i="36"/>
  <c r="O166" i="36"/>
  <c r="P25" i="34"/>
  <c r="P61" i="34"/>
  <c r="O145" i="34"/>
  <c r="O164" i="34"/>
  <c r="P34" i="35"/>
  <c r="P70" i="35"/>
  <c r="O154" i="35"/>
  <c r="O173" i="35"/>
  <c r="Q68" i="31"/>
  <c r="Q32" i="31"/>
  <c r="P171" i="31"/>
  <c r="P152" i="31"/>
  <c r="Q70" i="31"/>
  <c r="P173" i="31"/>
  <c r="P154" i="31"/>
  <c r="Q34" i="31"/>
  <c r="P52" i="2"/>
  <c r="P22" i="2"/>
  <c r="L197" i="35"/>
  <c r="L191" i="35"/>
  <c r="L193" i="35" s="1"/>
  <c r="P31" i="36"/>
  <c r="P67" i="36"/>
  <c r="O151" i="36"/>
  <c r="O170" i="36"/>
  <c r="P28" i="34"/>
  <c r="P64" i="34"/>
  <c r="O148" i="34"/>
  <c r="O167" i="34"/>
  <c r="P30" i="34"/>
  <c r="P66" i="34"/>
  <c r="O150" i="34"/>
  <c r="O169" i="34"/>
  <c r="Q35" i="31"/>
  <c r="Q71" i="31"/>
  <c r="P155" i="31"/>
  <c r="P174" i="31"/>
  <c r="P34" i="34"/>
  <c r="P70" i="34"/>
  <c r="O154" i="34"/>
  <c r="O173" i="34"/>
  <c r="Q23" i="36"/>
  <c r="Q59" i="36"/>
  <c r="P162" i="36"/>
  <c r="P143" i="36"/>
  <c r="L196" i="35"/>
  <c r="L184" i="35"/>
  <c r="L186" i="35" s="1"/>
  <c r="N158" i="31"/>
  <c r="O73" i="35"/>
  <c r="O107" i="28" s="1"/>
  <c r="N176" i="34"/>
  <c r="M189" i="34"/>
  <c r="M182" i="34"/>
  <c r="M178" i="34"/>
  <c r="M179" i="34" s="1"/>
  <c r="P26" i="36"/>
  <c r="P62" i="36"/>
  <c r="O165" i="36"/>
  <c r="O146" i="36"/>
  <c r="Q60" i="31"/>
  <c r="P163" i="31"/>
  <c r="P144" i="31"/>
  <c r="Q24" i="31"/>
  <c r="M158" i="34"/>
  <c r="P35" i="36"/>
  <c r="P71" i="36"/>
  <c r="O174" i="36"/>
  <c r="O155" i="36"/>
  <c r="L196" i="34"/>
  <c r="L184" i="34"/>
  <c r="L186" i="34" s="1"/>
  <c r="Q27" i="31"/>
  <c r="Q63" i="31"/>
  <c r="P147" i="31"/>
  <c r="P166" i="31"/>
  <c r="Q29" i="31"/>
  <c r="Q65" i="31"/>
  <c r="P149" i="31"/>
  <c r="P168" i="31"/>
  <c r="M184" i="36"/>
  <c r="N190" i="31"/>
  <c r="N192" i="31" s="1"/>
  <c r="P35" i="34"/>
  <c r="P71" i="34"/>
  <c r="O174" i="34"/>
  <c r="O155" i="34"/>
  <c r="P23" i="34"/>
  <c r="P59" i="34"/>
  <c r="O143" i="34"/>
  <c r="O162" i="34"/>
  <c r="O37" i="34"/>
  <c r="D39" i="47" s="1"/>
  <c r="M190" i="35"/>
  <c r="M192" i="35" s="1"/>
  <c r="M183" i="35"/>
  <c r="M185" i="35" s="1"/>
  <c r="P28" i="36"/>
  <c r="P64" i="36"/>
  <c r="O167" i="36"/>
  <c r="O148" i="36"/>
  <c r="P24" i="36"/>
  <c r="P60" i="36"/>
  <c r="O144" i="36"/>
  <c r="O163" i="36"/>
  <c r="P23" i="35"/>
  <c r="P59" i="35"/>
  <c r="O162" i="35"/>
  <c r="O143" i="35"/>
  <c r="O37" i="35"/>
  <c r="D40" i="47" s="1"/>
  <c r="P32" i="34"/>
  <c r="P68" i="34"/>
  <c r="O171" i="34"/>
  <c r="O152" i="34"/>
  <c r="P31" i="34"/>
  <c r="P67" i="34"/>
  <c r="O151" i="34"/>
  <c r="O170" i="34"/>
  <c r="P25" i="36"/>
  <c r="P61" i="36"/>
  <c r="O145" i="36"/>
  <c r="O164" i="36"/>
  <c r="M189" i="35"/>
  <c r="M182" i="35"/>
  <c r="M178" i="35"/>
  <c r="M179" i="35" s="1"/>
  <c r="P33" i="34"/>
  <c r="P69" i="34"/>
  <c r="O172" i="34"/>
  <c r="O153" i="34"/>
  <c r="P31" i="35"/>
  <c r="P67" i="35"/>
  <c r="O170" i="35"/>
  <c r="O151" i="35"/>
  <c r="Q26" i="31"/>
  <c r="Q62" i="31"/>
  <c r="P165" i="31"/>
  <c r="P146" i="31"/>
  <c r="P26" i="34"/>
  <c r="P62" i="34"/>
  <c r="O165" i="34"/>
  <c r="O146" i="34"/>
  <c r="L93" i="28"/>
  <c r="M74" i="34"/>
  <c r="L24" i="28"/>
  <c r="M74" i="36"/>
  <c r="L26" i="28"/>
  <c r="M74" i="35"/>
  <c r="L25" i="28"/>
  <c r="M62" i="2"/>
  <c r="O61" i="32"/>
  <c r="O104" i="28" s="1"/>
  <c r="K27" i="28"/>
  <c r="P31" i="32"/>
  <c r="K8" i="28"/>
  <c r="K6" i="28"/>
  <c r="K19" i="28"/>
  <c r="Y41" i="33"/>
  <c r="X55" i="33"/>
  <c r="AC41" i="30"/>
  <c r="AB55" i="30"/>
  <c r="N74" i="10"/>
  <c r="N15" i="28" s="1"/>
  <c r="Q29" i="32"/>
  <c r="R59" i="32" s="1"/>
  <c r="Q21" i="32"/>
  <c r="R51" i="32" s="1"/>
  <c r="AA41" i="10"/>
  <c r="Z55" i="10"/>
  <c r="M74" i="30"/>
  <c r="M17" i="28" s="1"/>
  <c r="M74" i="29"/>
  <c r="M16" i="28" s="1"/>
  <c r="X41" i="34"/>
  <c r="W55" i="34"/>
  <c r="M74" i="33"/>
  <c r="M23" i="28" s="1"/>
  <c r="M7" i="28" s="1"/>
  <c r="M158" i="29"/>
  <c r="K194" i="29"/>
  <c r="P35" i="30"/>
  <c r="Q71" i="30" s="1"/>
  <c r="O155" i="30"/>
  <c r="O174" i="30"/>
  <c r="O162" i="30"/>
  <c r="O143" i="30"/>
  <c r="O37" i="30"/>
  <c r="D35" i="47" s="1"/>
  <c r="P23" i="30"/>
  <c r="Q59" i="30" s="1"/>
  <c r="O169" i="30"/>
  <c r="O150" i="30"/>
  <c r="P30" i="30"/>
  <c r="Q66" i="30" s="1"/>
  <c r="O165" i="30"/>
  <c r="O146" i="30"/>
  <c r="P26" i="30"/>
  <c r="Q62" i="30" s="1"/>
  <c r="P26" i="33"/>
  <c r="Q62" i="33" s="1"/>
  <c r="P28" i="30"/>
  <c r="Q64" i="30" s="1"/>
  <c r="O167" i="30"/>
  <c r="O148" i="30"/>
  <c r="N73" i="33"/>
  <c r="N105" i="28" s="1"/>
  <c r="N109" i="28" s="1"/>
  <c r="O145" i="29"/>
  <c r="O164" i="29"/>
  <c r="P25" i="29"/>
  <c r="Q61" i="29" s="1"/>
  <c r="P32" i="29"/>
  <c r="Q68" i="29" s="1"/>
  <c r="O152" i="29"/>
  <c r="O171" i="29"/>
  <c r="O149" i="29"/>
  <c r="O168" i="29"/>
  <c r="P29" i="29"/>
  <c r="Q65" i="29" s="1"/>
  <c r="P33" i="33"/>
  <c r="Q69" i="33" s="1"/>
  <c r="O147" i="29"/>
  <c r="P27" i="29"/>
  <c r="Q63" i="29" s="1"/>
  <c r="O166" i="29"/>
  <c r="P23" i="33"/>
  <c r="O37" i="33"/>
  <c r="D38" i="47" s="1"/>
  <c r="O165" i="29"/>
  <c r="P26" i="29"/>
  <c r="Q62" i="29" s="1"/>
  <c r="O146" i="29"/>
  <c r="O174" i="29"/>
  <c r="P35" i="29"/>
  <c r="Q71" i="29" s="1"/>
  <c r="O155" i="29"/>
  <c r="N73" i="30"/>
  <c r="N99" i="28" s="1"/>
  <c r="N91" i="28" s="1"/>
  <c r="M177" i="29"/>
  <c r="M183" i="29"/>
  <c r="M185" i="29" s="1"/>
  <c r="M190" i="29"/>
  <c r="M192" i="29" s="1"/>
  <c r="P27" i="30"/>
  <c r="Q63" i="30" s="1"/>
  <c r="O147" i="30"/>
  <c r="O166" i="30"/>
  <c r="N157" i="29"/>
  <c r="P29" i="33"/>
  <c r="Q65" i="33" s="1"/>
  <c r="P35" i="33"/>
  <c r="Q71" i="33" s="1"/>
  <c r="N157" i="30"/>
  <c r="O171" i="30"/>
  <c r="O152" i="30"/>
  <c r="P32" i="30"/>
  <c r="Q68" i="30" s="1"/>
  <c r="O169" i="29"/>
  <c r="P30" i="29"/>
  <c r="Q66" i="29" s="1"/>
  <c r="O150" i="29"/>
  <c r="O148" i="29"/>
  <c r="P28" i="29"/>
  <c r="Q64" i="29" s="1"/>
  <c r="O167" i="29"/>
  <c r="O154" i="29"/>
  <c r="P34" i="29"/>
  <c r="Q70" i="29" s="1"/>
  <c r="O173" i="29"/>
  <c r="P27" i="33"/>
  <c r="Q63" i="33" s="1"/>
  <c r="P28" i="33"/>
  <c r="Q64" i="33" s="1"/>
  <c r="P25" i="30"/>
  <c r="Q61" i="30" s="1"/>
  <c r="O164" i="30"/>
  <c r="O145" i="30"/>
  <c r="M183" i="30"/>
  <c r="M185" i="30" s="1"/>
  <c r="M190" i="30"/>
  <c r="M192" i="30" s="1"/>
  <c r="L191" i="29"/>
  <c r="L193" i="29" s="1"/>
  <c r="L197" i="29"/>
  <c r="O37" i="29"/>
  <c r="D34" i="47" s="1"/>
  <c r="O162" i="29"/>
  <c r="O143" i="29"/>
  <c r="P23" i="29"/>
  <c r="Q59" i="29" s="1"/>
  <c r="L191" i="30"/>
  <c r="L193" i="30" s="1"/>
  <c r="L197" i="30"/>
  <c r="P34" i="33"/>
  <c r="Q70" i="33" s="1"/>
  <c r="P24" i="29"/>
  <c r="Q60" i="29" s="1"/>
  <c r="O163" i="29"/>
  <c r="O144" i="29"/>
  <c r="P32" i="33"/>
  <c r="Q68" i="33" s="1"/>
  <c r="O151" i="30"/>
  <c r="P31" i="30"/>
  <c r="Q67" i="30" s="1"/>
  <c r="O170" i="30"/>
  <c r="L184" i="29"/>
  <c r="L186" i="29" s="1"/>
  <c r="L196" i="29"/>
  <c r="N176" i="29"/>
  <c r="P34" i="30"/>
  <c r="Q70" i="30" s="1"/>
  <c r="O173" i="30"/>
  <c r="O154" i="30"/>
  <c r="M158" i="30"/>
  <c r="O163" i="30"/>
  <c r="O144" i="30"/>
  <c r="P24" i="30"/>
  <c r="Q60" i="30" s="1"/>
  <c r="O170" i="29"/>
  <c r="O151" i="29"/>
  <c r="P31" i="29"/>
  <c r="Q67" i="29" s="1"/>
  <c r="M182" i="29"/>
  <c r="M189" i="29"/>
  <c r="M178" i="29"/>
  <c r="M179" i="29" s="1"/>
  <c r="Q25" i="33"/>
  <c r="R61" i="33" s="1"/>
  <c r="K198" i="29"/>
  <c r="K200" i="29" s="1"/>
  <c r="P33" i="30"/>
  <c r="Q69" i="30" s="1"/>
  <c r="O172" i="30"/>
  <c r="O153" i="30"/>
  <c r="N73" i="29"/>
  <c r="N98" i="28" s="1"/>
  <c r="N90" i="28" s="1"/>
  <c r="K198" i="30"/>
  <c r="K200" i="30" s="1"/>
  <c r="P31" i="33"/>
  <c r="Q67" i="33" s="1"/>
  <c r="P30" i="33"/>
  <c r="Q66" i="33" s="1"/>
  <c r="L184" i="30"/>
  <c r="L186" i="30" s="1"/>
  <c r="L196" i="30"/>
  <c r="M189" i="30"/>
  <c r="M182" i="30"/>
  <c r="M178" i="30"/>
  <c r="M179" i="30" s="1"/>
  <c r="P29" i="30"/>
  <c r="Q65" i="30" s="1"/>
  <c r="O168" i="30"/>
  <c r="O149" i="30"/>
  <c r="N176" i="30"/>
  <c r="O172" i="29"/>
  <c r="O153" i="29"/>
  <c r="P33" i="29"/>
  <c r="Q69" i="29" s="1"/>
  <c r="P24" i="33"/>
  <c r="Q60" i="33" s="1"/>
  <c r="K194" i="30"/>
  <c r="M177" i="30"/>
  <c r="Q23" i="31"/>
  <c r="R59" i="31" s="1"/>
  <c r="P73" i="31"/>
  <c r="P100" i="28" s="1"/>
  <c r="P162" i="31"/>
  <c r="P143" i="31"/>
  <c r="P37" i="31"/>
  <c r="N191" i="31"/>
  <c r="R25" i="32"/>
  <c r="S55" i="32" s="1"/>
  <c r="Q23" i="2"/>
  <c r="R53" i="2" s="1"/>
  <c r="O61" i="2"/>
  <c r="O96" i="28" s="1"/>
  <c r="P29" i="2"/>
  <c r="Q59" i="2" s="1"/>
  <c r="R20" i="2"/>
  <c r="Q28" i="2"/>
  <c r="R58" i="2" s="1"/>
  <c r="Q26" i="2"/>
  <c r="R56" i="2" s="1"/>
  <c r="Q21" i="2"/>
  <c r="R51" i="2" s="1"/>
  <c r="Q24" i="2"/>
  <c r="R54" i="2" s="1"/>
  <c r="O31" i="2"/>
  <c r="D32" i="47" s="1"/>
  <c r="S25" i="31"/>
  <c r="T61" i="31" s="1"/>
  <c r="R145" i="31"/>
  <c r="R164" i="31"/>
  <c r="Q35" i="10"/>
  <c r="R71" i="10" s="1"/>
  <c r="R33" i="10"/>
  <c r="S69" i="10" s="1"/>
  <c r="Q25" i="10"/>
  <c r="R61" i="10" s="1"/>
  <c r="Q27" i="10"/>
  <c r="R63" i="10" s="1"/>
  <c r="Q28" i="10"/>
  <c r="R64" i="10" s="1"/>
  <c r="P37" i="10"/>
  <c r="O73" i="10"/>
  <c r="O97" i="28" s="1"/>
  <c r="Q32" i="10"/>
  <c r="R68" i="10" s="1"/>
  <c r="R30" i="10"/>
  <c r="S66" i="10" s="1"/>
  <c r="Q31" i="10"/>
  <c r="R67" i="10" s="1"/>
  <c r="Q34" i="10"/>
  <c r="R70" i="10" s="1"/>
  <c r="Q26" i="10"/>
  <c r="R62" i="10" s="1"/>
  <c r="Q29" i="10"/>
  <c r="R65" i="10" s="1"/>
  <c r="R24" i="32"/>
  <c r="S54" i="32" s="1"/>
  <c r="R26" i="32"/>
  <c r="S56" i="32" s="1"/>
  <c r="R28" i="32"/>
  <c r="S58" i="32" s="1"/>
  <c r="S22" i="32"/>
  <c r="T52" i="32" s="1"/>
  <c r="R27" i="32"/>
  <c r="S57" i="32" s="1"/>
  <c r="M12" i="28" l="1"/>
  <c r="M14" i="28"/>
  <c r="O74" i="31"/>
  <c r="O18" i="28" s="1"/>
  <c r="R23" i="32"/>
  <c r="S53" i="32" s="1"/>
  <c r="Q60" i="10"/>
  <c r="Q24" i="10"/>
  <c r="AR36" i="32"/>
  <c r="AQ46" i="32"/>
  <c r="BA35" i="32"/>
  <c r="AQ35" i="2"/>
  <c r="AP46" i="2"/>
  <c r="AJ21" i="48"/>
  <c r="AJ23" i="48" s="1"/>
  <c r="AK2" i="48"/>
  <c r="N183" i="35"/>
  <c r="N185" i="35" s="1"/>
  <c r="P155" i="35"/>
  <c r="Q71" i="35"/>
  <c r="P174" i="35"/>
  <c r="Q35" i="35"/>
  <c r="R68" i="35"/>
  <c r="R32" i="35"/>
  <c r="Q152" i="35"/>
  <c r="Q171" i="35"/>
  <c r="R65" i="35"/>
  <c r="Q168" i="35"/>
  <c r="R29" i="35"/>
  <c r="Q149" i="35"/>
  <c r="R25" i="35"/>
  <c r="R61" i="35"/>
  <c r="Q164" i="35"/>
  <c r="Q145" i="35"/>
  <c r="S26" i="35"/>
  <c r="R146" i="35"/>
  <c r="S62" i="35"/>
  <c r="R165" i="35"/>
  <c r="P163" i="35"/>
  <c r="P144" i="35"/>
  <c r="Q24" i="35"/>
  <c r="Q60" i="35"/>
  <c r="Q169" i="35"/>
  <c r="Q150" i="35"/>
  <c r="R66" i="35"/>
  <c r="R30" i="35"/>
  <c r="R27" i="35"/>
  <c r="R63" i="35"/>
  <c r="Q147" i="35"/>
  <c r="Q166" i="35"/>
  <c r="R33" i="35"/>
  <c r="R69" i="35"/>
  <c r="Q172" i="35"/>
  <c r="Q153" i="35"/>
  <c r="Q28" i="35"/>
  <c r="Q64" i="35"/>
  <c r="P167" i="35"/>
  <c r="P148" i="35"/>
  <c r="Q27" i="2"/>
  <c r="R57" i="2" s="1"/>
  <c r="N177" i="35"/>
  <c r="Q59" i="33"/>
  <c r="S20" i="32"/>
  <c r="T50" i="32" s="1"/>
  <c r="S50" i="2"/>
  <c r="O189" i="31"/>
  <c r="O191" i="31" s="1"/>
  <c r="O193" i="31" s="1"/>
  <c r="O158" i="31"/>
  <c r="Q25" i="2"/>
  <c r="R55" i="2" s="1"/>
  <c r="O88" i="28"/>
  <c r="O179" i="34"/>
  <c r="O106" i="28"/>
  <c r="N197" i="31"/>
  <c r="N198" i="31" s="1"/>
  <c r="N200" i="31" s="1"/>
  <c r="N101" i="28"/>
  <c r="N89" i="28"/>
  <c r="N93" i="28" s="1"/>
  <c r="O183" i="31"/>
  <c r="O185" i="31" s="1"/>
  <c r="N158" i="35"/>
  <c r="N189" i="36"/>
  <c r="N191" i="36" s="1"/>
  <c r="N193" i="31"/>
  <c r="N178" i="36"/>
  <c r="N179" i="36" s="1"/>
  <c r="N158" i="36"/>
  <c r="O176" i="36"/>
  <c r="O183" i="36" s="1"/>
  <c r="O185" i="36" s="1"/>
  <c r="O157" i="35"/>
  <c r="O182" i="35" s="1"/>
  <c r="N74" i="35"/>
  <c r="M25" i="28"/>
  <c r="M9" i="28" s="1"/>
  <c r="O176" i="35"/>
  <c r="N74" i="36"/>
  <c r="M26" i="28"/>
  <c r="M10" i="28" s="1"/>
  <c r="AG41" i="35"/>
  <c r="AF55" i="35"/>
  <c r="N74" i="34"/>
  <c r="M24" i="28"/>
  <c r="M8" i="28" s="1"/>
  <c r="O62" i="32"/>
  <c r="O22" i="28" s="1"/>
  <c r="N62" i="2"/>
  <c r="N184" i="31"/>
  <c r="N186" i="31" s="1"/>
  <c r="P73" i="36"/>
  <c r="P108" i="28" s="1"/>
  <c r="P92" i="28" s="1"/>
  <c r="Q59" i="10"/>
  <c r="Q23" i="10"/>
  <c r="Q37" i="10" s="1"/>
  <c r="N158" i="34"/>
  <c r="M186" i="36"/>
  <c r="M197" i="36"/>
  <c r="M196" i="36"/>
  <c r="N183" i="36"/>
  <c r="N185" i="36" s="1"/>
  <c r="N190" i="36"/>
  <c r="N192" i="36" s="1"/>
  <c r="O176" i="34"/>
  <c r="O183" i="34" s="1"/>
  <c r="O185" i="34" s="1"/>
  <c r="M191" i="36"/>
  <c r="M193" i="36" s="1"/>
  <c r="N177" i="36"/>
  <c r="O157" i="36"/>
  <c r="R27" i="31"/>
  <c r="R63" i="31"/>
  <c r="Q166" i="31"/>
  <c r="Q147" i="31"/>
  <c r="Q31" i="35"/>
  <c r="Q67" i="35"/>
  <c r="P151" i="35"/>
  <c r="P170" i="35"/>
  <c r="Q24" i="36"/>
  <c r="Q60" i="36"/>
  <c r="P144" i="36"/>
  <c r="P163" i="36"/>
  <c r="M196" i="34"/>
  <c r="M184" i="34"/>
  <c r="M186" i="34" s="1"/>
  <c r="Q34" i="35"/>
  <c r="Q70" i="35"/>
  <c r="P154" i="35"/>
  <c r="P173" i="35"/>
  <c r="P73" i="34"/>
  <c r="N183" i="34"/>
  <c r="N185" i="34" s="1"/>
  <c r="N190" i="34"/>
  <c r="N192" i="34" s="1"/>
  <c r="P37" i="36"/>
  <c r="Q30" i="36"/>
  <c r="Q66" i="36"/>
  <c r="P150" i="36"/>
  <c r="P169" i="36"/>
  <c r="O157" i="34"/>
  <c r="L198" i="34"/>
  <c r="L200" i="34" s="1"/>
  <c r="M191" i="34"/>
  <c r="M193" i="34" s="1"/>
  <c r="M197" i="34"/>
  <c r="Q33" i="36"/>
  <c r="Q69" i="36"/>
  <c r="P172" i="36"/>
  <c r="P153" i="36"/>
  <c r="Q24" i="34"/>
  <c r="Q60" i="34"/>
  <c r="P163" i="34"/>
  <c r="P144" i="34"/>
  <c r="P157" i="31"/>
  <c r="P182" i="31" s="1"/>
  <c r="P176" i="31"/>
  <c r="P190" i="31" s="1"/>
  <c r="P192" i="31" s="1"/>
  <c r="P73" i="35"/>
  <c r="P107" i="28" s="1"/>
  <c r="Q23" i="34"/>
  <c r="Q59" i="34"/>
  <c r="P162" i="34"/>
  <c r="P37" i="34"/>
  <c r="P143" i="34"/>
  <c r="R29" i="31"/>
  <c r="R65" i="31"/>
  <c r="Q168" i="31"/>
  <c r="Q149" i="31"/>
  <c r="R23" i="36"/>
  <c r="R59" i="36"/>
  <c r="Q143" i="36"/>
  <c r="Q162" i="36"/>
  <c r="R35" i="31"/>
  <c r="R71" i="31"/>
  <c r="Q174" i="31"/>
  <c r="Q155" i="31"/>
  <c r="Q28" i="34"/>
  <c r="Q64" i="34"/>
  <c r="P167" i="34"/>
  <c r="P148" i="34"/>
  <c r="Q52" i="2"/>
  <c r="Q22" i="2"/>
  <c r="R68" i="31"/>
  <c r="Q171" i="31"/>
  <c r="Q152" i="31"/>
  <c r="R32" i="31"/>
  <c r="Q35" i="34"/>
  <c r="Q71" i="34"/>
  <c r="P155" i="34"/>
  <c r="P174" i="34"/>
  <c r="Q34" i="34"/>
  <c r="Q70" i="34"/>
  <c r="P173" i="34"/>
  <c r="P154" i="34"/>
  <c r="Q28" i="36"/>
  <c r="Q64" i="36"/>
  <c r="P148" i="36"/>
  <c r="P167" i="36"/>
  <c r="Q25" i="36"/>
  <c r="Q61" i="36"/>
  <c r="P164" i="36"/>
  <c r="P145" i="36"/>
  <c r="Q23" i="35"/>
  <c r="Q59" i="35"/>
  <c r="P162" i="35"/>
  <c r="P143" i="35"/>
  <c r="P37" i="35"/>
  <c r="Q25" i="34"/>
  <c r="Q61" i="34"/>
  <c r="P164" i="34"/>
  <c r="P145" i="34"/>
  <c r="R66" i="31"/>
  <c r="Q169" i="31"/>
  <c r="Q150" i="31"/>
  <c r="R30" i="31"/>
  <c r="T29" i="36"/>
  <c r="T65" i="36"/>
  <c r="S168" i="36"/>
  <c r="S149" i="36"/>
  <c r="O177" i="31"/>
  <c r="Q26" i="34"/>
  <c r="Q62" i="34"/>
  <c r="P146" i="34"/>
  <c r="P165" i="34"/>
  <c r="R26" i="31"/>
  <c r="R62" i="31"/>
  <c r="Q146" i="31"/>
  <c r="Q165" i="31"/>
  <c r="S31" i="31"/>
  <c r="S67" i="31"/>
  <c r="R170" i="31"/>
  <c r="R151" i="31"/>
  <c r="Q33" i="34"/>
  <c r="Q69" i="34"/>
  <c r="P153" i="34"/>
  <c r="P172" i="34"/>
  <c r="N177" i="34"/>
  <c r="Q35" i="36"/>
  <c r="Q71" i="36"/>
  <c r="P174" i="36"/>
  <c r="P155" i="36"/>
  <c r="L194" i="35"/>
  <c r="R70" i="31"/>
  <c r="Q173" i="31"/>
  <c r="Q154" i="31"/>
  <c r="R34" i="31"/>
  <c r="N178" i="34"/>
  <c r="N179" i="34" s="1"/>
  <c r="N189" i="34"/>
  <c r="N182" i="34"/>
  <c r="M184" i="35"/>
  <c r="M186" i="35" s="1"/>
  <c r="M196" i="35"/>
  <c r="R60" i="31"/>
  <c r="Q163" i="31"/>
  <c r="R24" i="31"/>
  <c r="Q144" i="31"/>
  <c r="Q30" i="34"/>
  <c r="Q66" i="34"/>
  <c r="P150" i="34"/>
  <c r="P169" i="34"/>
  <c r="Q31" i="36"/>
  <c r="Q67" i="36"/>
  <c r="P151" i="36"/>
  <c r="P170" i="36"/>
  <c r="R64" i="31"/>
  <c r="R28" i="31"/>
  <c r="Q148" i="31"/>
  <c r="Q167" i="31"/>
  <c r="M197" i="35"/>
  <c r="M191" i="35"/>
  <c r="M193" i="35" s="1"/>
  <c r="L194" i="34"/>
  <c r="Q27" i="36"/>
  <c r="Q63" i="36"/>
  <c r="P166" i="36"/>
  <c r="P147" i="36"/>
  <c r="Q27" i="34"/>
  <c r="Q63" i="34"/>
  <c r="P147" i="34"/>
  <c r="P166" i="34"/>
  <c r="O178" i="31"/>
  <c r="O179" i="31" s="1"/>
  <c r="Q31" i="34"/>
  <c r="Q67" i="34"/>
  <c r="P151" i="34"/>
  <c r="P170" i="34"/>
  <c r="Q32" i="36"/>
  <c r="Q68" i="36"/>
  <c r="P152" i="36"/>
  <c r="P171" i="36"/>
  <c r="Q29" i="34"/>
  <c r="Q65" i="34"/>
  <c r="P149" i="34"/>
  <c r="P168" i="34"/>
  <c r="R33" i="31"/>
  <c r="R69" i="31"/>
  <c r="Q172" i="31"/>
  <c r="Q153" i="31"/>
  <c r="Q34" i="36"/>
  <c r="Q70" i="36"/>
  <c r="P154" i="36"/>
  <c r="P173" i="36"/>
  <c r="N184" i="36"/>
  <c r="Q32" i="34"/>
  <c r="Q68" i="34"/>
  <c r="P152" i="34"/>
  <c r="P171" i="34"/>
  <c r="Q26" i="36"/>
  <c r="Q62" i="36"/>
  <c r="P146" i="36"/>
  <c r="P165" i="36"/>
  <c r="L198" i="35"/>
  <c r="L200" i="35" s="1"/>
  <c r="N182" i="35"/>
  <c r="N178" i="35"/>
  <c r="N179" i="35" s="1"/>
  <c r="N189" i="35"/>
  <c r="N74" i="30"/>
  <c r="N17" i="28" s="1"/>
  <c r="L8" i="28"/>
  <c r="K11" i="28"/>
  <c r="L27" i="28"/>
  <c r="L10" i="28"/>
  <c r="L9" i="28"/>
  <c r="L6" i="28"/>
  <c r="L19" i="28"/>
  <c r="P61" i="32"/>
  <c r="P104" i="28" s="1"/>
  <c r="Q31" i="32"/>
  <c r="Z41" i="33"/>
  <c r="Y55" i="33"/>
  <c r="AD41" i="30"/>
  <c r="AC55" i="30"/>
  <c r="O74" i="10"/>
  <c r="O15" i="28" s="1"/>
  <c r="R21" i="32"/>
  <c r="S51" i="32" s="1"/>
  <c r="R29" i="32"/>
  <c r="S59" i="32" s="1"/>
  <c r="AB41" i="10"/>
  <c r="AA55" i="10"/>
  <c r="N74" i="29"/>
  <c r="N16" i="28" s="1"/>
  <c r="N74" i="33"/>
  <c r="N23" i="28" s="1"/>
  <c r="N7" i="28" s="1"/>
  <c r="N158" i="29"/>
  <c r="Y41" i="34"/>
  <c r="X55" i="34"/>
  <c r="N158" i="30"/>
  <c r="N177" i="30"/>
  <c r="P74" i="31"/>
  <c r="P18" i="28" s="1"/>
  <c r="L194" i="29"/>
  <c r="N177" i="29"/>
  <c r="M196" i="30"/>
  <c r="M184" i="30"/>
  <c r="M186" i="30" s="1"/>
  <c r="O73" i="30"/>
  <c r="O99" i="28" s="1"/>
  <c r="O91" i="28" s="1"/>
  <c r="M197" i="30"/>
  <c r="M191" i="30"/>
  <c r="M193" i="30" s="1"/>
  <c r="N183" i="29"/>
  <c r="N185" i="29" s="1"/>
  <c r="N190" i="29"/>
  <c r="N192" i="29" s="1"/>
  <c r="Q32" i="33"/>
  <c r="R68" i="33" s="1"/>
  <c r="L194" i="30"/>
  <c r="Q28" i="29"/>
  <c r="R64" i="29" s="1"/>
  <c r="P167" i="29"/>
  <c r="P148" i="29"/>
  <c r="N189" i="29"/>
  <c r="N178" i="29"/>
  <c r="N179" i="29" s="1"/>
  <c r="N182" i="29"/>
  <c r="Q33" i="33"/>
  <c r="R69" i="33" s="1"/>
  <c r="O157" i="30"/>
  <c r="N183" i="30"/>
  <c r="N185" i="30" s="1"/>
  <c r="N190" i="30"/>
  <c r="N192" i="30" s="1"/>
  <c r="L198" i="30"/>
  <c r="L200" i="30" s="1"/>
  <c r="M191" i="29"/>
  <c r="M193" i="29" s="1"/>
  <c r="M197" i="29"/>
  <c r="L198" i="29"/>
  <c r="L200" i="29" s="1"/>
  <c r="P143" i="29"/>
  <c r="Q23" i="29"/>
  <c r="R59" i="29" s="1"/>
  <c r="P37" i="29"/>
  <c r="P162" i="29"/>
  <c r="Q27" i="33"/>
  <c r="R63" i="33" s="1"/>
  <c r="Q32" i="29"/>
  <c r="R68" i="29" s="1"/>
  <c r="P152" i="29"/>
  <c r="P171" i="29"/>
  <c r="P150" i="30"/>
  <c r="P169" i="30"/>
  <c r="Q30" i="30"/>
  <c r="R66" i="30" s="1"/>
  <c r="O176" i="30"/>
  <c r="M196" i="29"/>
  <c r="M184" i="29"/>
  <c r="M186" i="29" s="1"/>
  <c r="O157" i="29"/>
  <c r="O73" i="33"/>
  <c r="O105" i="28" s="1"/>
  <c r="O109" i="28" s="1"/>
  <c r="P168" i="29"/>
  <c r="Q29" i="29"/>
  <c r="R65" i="29" s="1"/>
  <c r="P149" i="29"/>
  <c r="P145" i="29"/>
  <c r="P164" i="29"/>
  <c r="Q25" i="29"/>
  <c r="R61" i="29" s="1"/>
  <c r="P37" i="30"/>
  <c r="P148" i="30"/>
  <c r="Q28" i="30"/>
  <c r="R64" i="30" s="1"/>
  <c r="P167" i="30"/>
  <c r="Q24" i="33"/>
  <c r="R60" i="33" s="1"/>
  <c r="Q30" i="33"/>
  <c r="R66" i="33" s="1"/>
  <c r="P172" i="30"/>
  <c r="P153" i="30"/>
  <c r="Q33" i="30"/>
  <c r="R69" i="30" s="1"/>
  <c r="P151" i="29"/>
  <c r="P170" i="29"/>
  <c r="Q31" i="29"/>
  <c r="R67" i="29" s="1"/>
  <c r="O176" i="29"/>
  <c r="N182" i="30"/>
  <c r="N189" i="30"/>
  <c r="N178" i="30"/>
  <c r="N179" i="30" s="1"/>
  <c r="P166" i="30"/>
  <c r="Q27" i="30"/>
  <c r="R63" i="30" s="1"/>
  <c r="P147" i="30"/>
  <c r="P155" i="29"/>
  <c r="P174" i="29"/>
  <c r="Q35" i="29"/>
  <c r="R71" i="29" s="1"/>
  <c r="Q23" i="33"/>
  <c r="P37" i="33"/>
  <c r="Q26" i="33"/>
  <c r="R62" i="33" s="1"/>
  <c r="Q32" i="30"/>
  <c r="R68" i="30" s="1"/>
  <c r="P171" i="30"/>
  <c r="P152" i="30"/>
  <c r="P149" i="30"/>
  <c r="Q29" i="30"/>
  <c r="R65" i="30" s="1"/>
  <c r="P168" i="30"/>
  <c r="P170" i="30"/>
  <c r="P151" i="30"/>
  <c r="Q31" i="30"/>
  <c r="R67" i="30" s="1"/>
  <c r="P163" i="29"/>
  <c r="P144" i="29"/>
  <c r="Q24" i="29"/>
  <c r="R60" i="29" s="1"/>
  <c r="P154" i="29"/>
  <c r="P173" i="29"/>
  <c r="Q34" i="29"/>
  <c r="R70" i="29" s="1"/>
  <c r="P150" i="29"/>
  <c r="Q30" i="29"/>
  <c r="R66" i="29" s="1"/>
  <c r="P169" i="29"/>
  <c r="Q35" i="33"/>
  <c r="R71" i="33" s="1"/>
  <c r="Q31" i="33"/>
  <c r="R67" i="33" s="1"/>
  <c r="Q34" i="33"/>
  <c r="R70" i="33" s="1"/>
  <c r="O73" i="29"/>
  <c r="O98" i="28" s="1"/>
  <c r="P145" i="30"/>
  <c r="Q25" i="30"/>
  <c r="R61" i="30" s="1"/>
  <c r="P164" i="30"/>
  <c r="P147" i="29"/>
  <c r="P166" i="29"/>
  <c r="Q27" i="29"/>
  <c r="R63" i="29" s="1"/>
  <c r="P143" i="30"/>
  <c r="Q23" i="30"/>
  <c r="R59" i="30" s="1"/>
  <c r="P162" i="30"/>
  <c r="P174" i="30"/>
  <c r="P155" i="30"/>
  <c r="Q35" i="30"/>
  <c r="R71" i="30" s="1"/>
  <c r="P163" i="30"/>
  <c r="P144" i="30"/>
  <c r="Q24" i="30"/>
  <c r="R60" i="30" s="1"/>
  <c r="P172" i="29"/>
  <c r="P153" i="29"/>
  <c r="Q33" i="29"/>
  <c r="R69" i="29" s="1"/>
  <c r="R25" i="33"/>
  <c r="S61" i="33" s="1"/>
  <c r="P173" i="30"/>
  <c r="Q34" i="30"/>
  <c r="R70" i="30" s="1"/>
  <c r="P154" i="30"/>
  <c r="Q28" i="33"/>
  <c r="R64" i="33" s="1"/>
  <c r="Q29" i="33"/>
  <c r="R65" i="33" s="1"/>
  <c r="P165" i="29"/>
  <c r="P146" i="29"/>
  <c r="Q26" i="29"/>
  <c r="R62" i="29" s="1"/>
  <c r="Q26" i="30"/>
  <c r="R62" i="30" s="1"/>
  <c r="P146" i="30"/>
  <c r="P165" i="30"/>
  <c r="R23" i="31"/>
  <c r="S59" i="31" s="1"/>
  <c r="Q162" i="31"/>
  <c r="Q143" i="31"/>
  <c r="Q73" i="31"/>
  <c r="Q100" i="28" s="1"/>
  <c r="Q37" i="31"/>
  <c r="O184" i="31"/>
  <c r="P183" i="31"/>
  <c r="P185" i="31" s="1"/>
  <c r="S25" i="32"/>
  <c r="T55" i="32" s="1"/>
  <c r="S20" i="2"/>
  <c r="R26" i="2"/>
  <c r="S56" i="2" s="1"/>
  <c r="R24" i="2"/>
  <c r="S54" i="2" s="1"/>
  <c r="P61" i="2"/>
  <c r="P96" i="28" s="1"/>
  <c r="Q29" i="2"/>
  <c r="R59" i="2" s="1"/>
  <c r="P31" i="2"/>
  <c r="R21" i="2"/>
  <c r="S51" i="2" s="1"/>
  <c r="R23" i="2"/>
  <c r="S53" i="2" s="1"/>
  <c r="R28" i="2"/>
  <c r="S58" i="2" s="1"/>
  <c r="T25" i="31"/>
  <c r="U61" i="31" s="1"/>
  <c r="S145" i="31"/>
  <c r="S164" i="31"/>
  <c r="R26" i="10"/>
  <c r="S62" i="10" s="1"/>
  <c r="P73" i="10"/>
  <c r="P97" i="28" s="1"/>
  <c r="R25" i="10"/>
  <c r="S61" i="10" s="1"/>
  <c r="R34" i="10"/>
  <c r="S70" i="10" s="1"/>
  <c r="S30" i="10"/>
  <c r="T66" i="10" s="1"/>
  <c r="S33" i="10"/>
  <c r="T69" i="10" s="1"/>
  <c r="R29" i="10"/>
  <c r="S65" i="10" s="1"/>
  <c r="R32" i="10"/>
  <c r="S68" i="10" s="1"/>
  <c r="R31" i="10"/>
  <c r="S67" i="10" s="1"/>
  <c r="R28" i="10"/>
  <c r="S64" i="10" s="1"/>
  <c r="R35" i="10"/>
  <c r="S71" i="10" s="1"/>
  <c r="R27" i="10"/>
  <c r="S63" i="10" s="1"/>
  <c r="S26" i="32"/>
  <c r="T56" i="32" s="1"/>
  <c r="S28" i="32"/>
  <c r="T58" i="32" s="1"/>
  <c r="S23" i="32"/>
  <c r="T53" i="32" s="1"/>
  <c r="T22" i="32"/>
  <c r="U52" i="32" s="1"/>
  <c r="S27" i="32"/>
  <c r="T57" i="32" s="1"/>
  <c r="S24" i="32"/>
  <c r="T54" i="32" s="1"/>
  <c r="T20" i="32"/>
  <c r="U50" i="32" s="1"/>
  <c r="N12" i="28" l="1"/>
  <c r="N14" i="28"/>
  <c r="R27" i="2"/>
  <c r="S57" i="2" s="1"/>
  <c r="R60" i="10"/>
  <c r="R24" i="10"/>
  <c r="O178" i="36"/>
  <c r="O179" i="36" s="1"/>
  <c r="AS36" i="32"/>
  <c r="AR46" i="32"/>
  <c r="BB35" i="32"/>
  <c r="AR35" i="2"/>
  <c r="AQ46" i="2"/>
  <c r="AK21" i="48"/>
  <c r="AK23" i="48" s="1"/>
  <c r="AL2" i="48"/>
  <c r="O177" i="35"/>
  <c r="R35" i="35"/>
  <c r="R71" i="35"/>
  <c r="Q155" i="35"/>
  <c r="Q174" i="35"/>
  <c r="Q163" i="35"/>
  <c r="R60" i="35"/>
  <c r="R24" i="35"/>
  <c r="Q144" i="35"/>
  <c r="S65" i="35"/>
  <c r="R168" i="35"/>
  <c r="R149" i="35"/>
  <c r="S29" i="35"/>
  <c r="R64" i="35"/>
  <c r="Q167" i="35"/>
  <c r="Q148" i="35"/>
  <c r="R28" i="35"/>
  <c r="S63" i="35"/>
  <c r="R147" i="35"/>
  <c r="R166" i="35"/>
  <c r="S27" i="35"/>
  <c r="T26" i="35"/>
  <c r="T62" i="35"/>
  <c r="S146" i="35"/>
  <c r="S165" i="35"/>
  <c r="S30" i="35"/>
  <c r="S66" i="35"/>
  <c r="R150" i="35"/>
  <c r="R169" i="35"/>
  <c r="R171" i="35"/>
  <c r="R152" i="35"/>
  <c r="S32" i="35"/>
  <c r="S68" i="35"/>
  <c r="S69" i="35"/>
  <c r="S33" i="35"/>
  <c r="R172" i="35"/>
  <c r="R153" i="35"/>
  <c r="S25" i="35"/>
  <c r="S61" i="35"/>
  <c r="R164" i="35"/>
  <c r="R145" i="35"/>
  <c r="O197" i="31"/>
  <c r="R59" i="33"/>
  <c r="P179" i="34"/>
  <c r="P106" i="28"/>
  <c r="L5" i="47"/>
  <c r="P88" i="28"/>
  <c r="T50" i="2"/>
  <c r="P62" i="32"/>
  <c r="P22" i="28" s="1"/>
  <c r="N196" i="36"/>
  <c r="Q73" i="35"/>
  <c r="Q107" i="28" s="1"/>
  <c r="O189" i="35"/>
  <c r="O191" i="35" s="1"/>
  <c r="N194" i="31"/>
  <c r="O89" i="28"/>
  <c r="R25" i="2"/>
  <c r="S55" i="2" s="1"/>
  <c r="O90" i="28"/>
  <c r="O101" i="28"/>
  <c r="O196" i="31"/>
  <c r="O198" i="31" s="1"/>
  <c r="O186" i="31"/>
  <c r="O194" i="31" s="1"/>
  <c r="O158" i="35"/>
  <c r="O74" i="35"/>
  <c r="O25" i="28" s="1"/>
  <c r="N25" i="28"/>
  <c r="N9" i="28" s="1"/>
  <c r="O74" i="34"/>
  <c r="N24" i="28"/>
  <c r="N8" i="28" s="1"/>
  <c r="O74" i="36"/>
  <c r="O26" i="28" s="1"/>
  <c r="O10" i="28" s="1"/>
  <c r="N26" i="28"/>
  <c r="N10" i="28" s="1"/>
  <c r="O62" i="2"/>
  <c r="O190" i="36"/>
  <c r="O192" i="36" s="1"/>
  <c r="O177" i="34"/>
  <c r="O190" i="34"/>
  <c r="O192" i="34" s="1"/>
  <c r="O190" i="35"/>
  <c r="O192" i="35" s="1"/>
  <c r="P177" i="31"/>
  <c r="O177" i="36"/>
  <c r="P158" i="31"/>
  <c r="O178" i="35"/>
  <c r="O179" i="35" s="1"/>
  <c r="M27" i="28"/>
  <c r="Q37" i="36"/>
  <c r="P189" i="31"/>
  <c r="P197" i="31" s="1"/>
  <c r="P178" i="31"/>
  <c r="P179" i="31" s="1"/>
  <c r="P157" i="36"/>
  <c r="P182" i="36" s="1"/>
  <c r="O158" i="34"/>
  <c r="O183" i="35"/>
  <c r="O185" i="35" s="1"/>
  <c r="AH41" i="35"/>
  <c r="AG55" i="35"/>
  <c r="M6" i="28"/>
  <c r="M11" i="28" s="1"/>
  <c r="M19" i="28"/>
  <c r="M194" i="36"/>
  <c r="N197" i="36"/>
  <c r="Q176" i="31"/>
  <c r="Q183" i="31" s="1"/>
  <c r="Q185" i="31" s="1"/>
  <c r="R59" i="10"/>
  <c r="R23" i="10"/>
  <c r="R37" i="10" s="1"/>
  <c r="O189" i="36"/>
  <c r="O191" i="36" s="1"/>
  <c r="N186" i="36"/>
  <c r="O182" i="36"/>
  <c r="O184" i="36" s="1"/>
  <c r="O186" i="36" s="1"/>
  <c r="N193" i="36"/>
  <c r="O158" i="36"/>
  <c r="M198" i="36"/>
  <c r="M200" i="36" s="1"/>
  <c r="P176" i="36"/>
  <c r="P183" i="36" s="1"/>
  <c r="P185" i="36" s="1"/>
  <c r="M198" i="35"/>
  <c r="M200" i="35" s="1"/>
  <c r="M194" i="35"/>
  <c r="Q73" i="36"/>
  <c r="Q108" i="28" s="1"/>
  <c r="Q92" i="28" s="1"/>
  <c r="N196" i="35"/>
  <c r="N184" i="35"/>
  <c r="N186" i="35" s="1"/>
  <c r="S33" i="31"/>
  <c r="S69" i="31"/>
  <c r="R172" i="31"/>
  <c r="R153" i="31"/>
  <c r="R32" i="36"/>
  <c r="R68" i="36"/>
  <c r="Q171" i="36"/>
  <c r="Q152" i="36"/>
  <c r="R31" i="34"/>
  <c r="R67" i="34"/>
  <c r="Q170" i="34"/>
  <c r="Q151" i="34"/>
  <c r="R30" i="34"/>
  <c r="R66" i="34"/>
  <c r="Q150" i="34"/>
  <c r="Q169" i="34"/>
  <c r="P176" i="35"/>
  <c r="R52" i="2"/>
  <c r="R22" i="2"/>
  <c r="R30" i="36"/>
  <c r="R66" i="36"/>
  <c r="Q150" i="36"/>
  <c r="Q169" i="36"/>
  <c r="R28" i="36"/>
  <c r="R64" i="36"/>
  <c r="Q167" i="36"/>
  <c r="Q148" i="36"/>
  <c r="S27" i="31"/>
  <c r="S63" i="31"/>
  <c r="R147" i="31"/>
  <c r="R166" i="31"/>
  <c r="N184" i="34"/>
  <c r="N186" i="34" s="1"/>
  <c r="N196" i="34"/>
  <c r="R33" i="34"/>
  <c r="R69" i="34"/>
  <c r="Q172" i="34"/>
  <c r="Q153" i="34"/>
  <c r="S62" i="31"/>
  <c r="R146" i="31"/>
  <c r="R165" i="31"/>
  <c r="S26" i="31"/>
  <c r="P157" i="34"/>
  <c r="O189" i="34"/>
  <c r="O182" i="34"/>
  <c r="S35" i="31"/>
  <c r="S71" i="31"/>
  <c r="R155" i="31"/>
  <c r="R174" i="31"/>
  <c r="S29" i="31"/>
  <c r="S65" i="31"/>
  <c r="R149" i="31"/>
  <c r="R168" i="31"/>
  <c r="R34" i="36"/>
  <c r="R70" i="36"/>
  <c r="Q173" i="36"/>
  <c r="Q154" i="36"/>
  <c r="R29" i="34"/>
  <c r="R65" i="34"/>
  <c r="Q149" i="34"/>
  <c r="Q168" i="34"/>
  <c r="R31" i="36"/>
  <c r="R67" i="36"/>
  <c r="Q170" i="36"/>
  <c r="Q151" i="36"/>
  <c r="N191" i="34"/>
  <c r="N193" i="34" s="1"/>
  <c r="N197" i="34"/>
  <c r="S68" i="31"/>
  <c r="S32" i="31"/>
  <c r="R171" i="31"/>
  <c r="R152" i="31"/>
  <c r="R34" i="35"/>
  <c r="R70" i="35"/>
  <c r="Q173" i="35"/>
  <c r="Q154" i="35"/>
  <c r="R27" i="36"/>
  <c r="R63" i="36"/>
  <c r="Q147" i="36"/>
  <c r="Q166" i="36"/>
  <c r="R26" i="36"/>
  <c r="R62" i="36"/>
  <c r="Q165" i="36"/>
  <c r="Q146" i="36"/>
  <c r="R27" i="34"/>
  <c r="R63" i="34"/>
  <c r="Q166" i="34"/>
  <c r="Q147" i="34"/>
  <c r="U29" i="36"/>
  <c r="U65" i="36"/>
  <c r="T149" i="36"/>
  <c r="T168" i="36"/>
  <c r="R25" i="34"/>
  <c r="R61" i="34"/>
  <c r="Q145" i="34"/>
  <c r="Q164" i="34"/>
  <c r="R28" i="34"/>
  <c r="R64" i="34"/>
  <c r="Q148" i="34"/>
  <c r="Q167" i="34"/>
  <c r="P176" i="34"/>
  <c r="O184" i="35"/>
  <c r="M194" i="34"/>
  <c r="S60" i="31"/>
  <c r="S24" i="31"/>
  <c r="R144" i="31"/>
  <c r="R163" i="31"/>
  <c r="R23" i="35"/>
  <c r="R59" i="35"/>
  <c r="Q37" i="35"/>
  <c r="Q143" i="35"/>
  <c r="Q162" i="35"/>
  <c r="R24" i="34"/>
  <c r="R60" i="34"/>
  <c r="Q163" i="34"/>
  <c r="Q144" i="34"/>
  <c r="Q157" i="31"/>
  <c r="N191" i="35"/>
  <c r="N193" i="35" s="1"/>
  <c r="N197" i="35"/>
  <c r="R32" i="34"/>
  <c r="R68" i="34"/>
  <c r="Q171" i="34"/>
  <c r="Q152" i="34"/>
  <c r="S70" i="31"/>
  <c r="S34" i="31"/>
  <c r="R154" i="31"/>
  <c r="R173" i="31"/>
  <c r="R35" i="36"/>
  <c r="R71" i="36"/>
  <c r="Q155" i="36"/>
  <c r="Q174" i="36"/>
  <c r="S30" i="31"/>
  <c r="S66" i="31"/>
  <c r="R169" i="31"/>
  <c r="R150" i="31"/>
  <c r="R25" i="36"/>
  <c r="R61" i="36"/>
  <c r="Q164" i="36"/>
  <c r="Q145" i="36"/>
  <c r="R34" i="34"/>
  <c r="R70" i="34"/>
  <c r="Q173" i="34"/>
  <c r="Q154" i="34"/>
  <c r="S23" i="36"/>
  <c r="S59" i="36"/>
  <c r="R162" i="36"/>
  <c r="R143" i="36"/>
  <c r="Q73" i="34"/>
  <c r="R33" i="36"/>
  <c r="R69" i="36"/>
  <c r="Q172" i="36"/>
  <c r="Q153" i="36"/>
  <c r="M198" i="34"/>
  <c r="M200" i="34" s="1"/>
  <c r="R31" i="35"/>
  <c r="R67" i="35"/>
  <c r="Q151" i="35"/>
  <c r="Q170" i="35"/>
  <c r="R26" i="34"/>
  <c r="R62" i="34"/>
  <c r="Q146" i="34"/>
  <c r="Q165" i="34"/>
  <c r="R35" i="34"/>
  <c r="R71" i="34"/>
  <c r="Q174" i="34"/>
  <c r="Q155" i="34"/>
  <c r="R24" i="36"/>
  <c r="R60" i="36"/>
  <c r="Q163" i="36"/>
  <c r="Q144" i="36"/>
  <c r="S64" i="31"/>
  <c r="R167" i="31"/>
  <c r="R148" i="31"/>
  <c r="S28" i="31"/>
  <c r="T31" i="31"/>
  <c r="T67" i="31"/>
  <c r="S151" i="31"/>
  <c r="S170" i="31"/>
  <c r="P157" i="35"/>
  <c r="R23" i="34"/>
  <c r="R59" i="34"/>
  <c r="Q37" i="34"/>
  <c r="Q162" i="34"/>
  <c r="Q143" i="34"/>
  <c r="O74" i="33"/>
  <c r="O23" i="28" s="1"/>
  <c r="O74" i="30"/>
  <c r="O17" i="28" s="1"/>
  <c r="L11" i="28"/>
  <c r="M5" i="47" s="1"/>
  <c r="AA41" i="33"/>
  <c r="Z55" i="33"/>
  <c r="AE41" i="30"/>
  <c r="AD55" i="30"/>
  <c r="P74" i="10"/>
  <c r="P15" i="28" s="1"/>
  <c r="O177" i="29"/>
  <c r="O74" i="29"/>
  <c r="O16" i="28" s="1"/>
  <c r="R31" i="32"/>
  <c r="Q61" i="32"/>
  <c r="S29" i="32"/>
  <c r="T59" i="32" s="1"/>
  <c r="S21" i="32"/>
  <c r="T51" i="32" s="1"/>
  <c r="AC41" i="10"/>
  <c r="AB55" i="10"/>
  <c r="Z41" i="34"/>
  <c r="Y55" i="34"/>
  <c r="Q74" i="31"/>
  <c r="Q18" i="28" s="1"/>
  <c r="M198" i="29"/>
  <c r="M200" i="29" s="1"/>
  <c r="M194" i="29"/>
  <c r="Q146" i="29"/>
  <c r="R26" i="29"/>
  <c r="S62" i="29" s="1"/>
  <c r="Q165" i="29"/>
  <c r="R23" i="33"/>
  <c r="Q37" i="33"/>
  <c r="Q166" i="30"/>
  <c r="Q147" i="30"/>
  <c r="R27" i="30"/>
  <c r="S63" i="30" s="1"/>
  <c r="R24" i="33"/>
  <c r="S60" i="33" s="1"/>
  <c r="O182" i="29"/>
  <c r="O189" i="29"/>
  <c r="O178" i="29"/>
  <c r="O179" i="29" s="1"/>
  <c r="Q154" i="30"/>
  <c r="Q173" i="30"/>
  <c r="R34" i="30"/>
  <c r="S70" i="30" s="1"/>
  <c r="R31" i="33"/>
  <c r="S67" i="33" s="1"/>
  <c r="Q173" i="29"/>
  <c r="Q154" i="29"/>
  <c r="R34" i="29"/>
  <c r="S70" i="29" s="1"/>
  <c r="P73" i="33"/>
  <c r="P105" i="28" s="1"/>
  <c r="P89" i="28" s="1"/>
  <c r="P73" i="29"/>
  <c r="P98" i="28" s="1"/>
  <c r="Q144" i="30"/>
  <c r="R24" i="30"/>
  <c r="S60" i="30" s="1"/>
  <c r="Q163" i="30"/>
  <c r="P73" i="30"/>
  <c r="P99" i="28" s="1"/>
  <c r="P91" i="28" s="1"/>
  <c r="R31" i="30"/>
  <c r="S67" i="30" s="1"/>
  <c r="Q170" i="30"/>
  <c r="Q151" i="30"/>
  <c r="Q174" i="29"/>
  <c r="Q155" i="29"/>
  <c r="R35" i="29"/>
  <c r="S71" i="29" s="1"/>
  <c r="R33" i="30"/>
  <c r="S69" i="30" s="1"/>
  <c r="Q172" i="30"/>
  <c r="Q153" i="30"/>
  <c r="Q162" i="29"/>
  <c r="R23" i="29"/>
  <c r="S59" i="29" s="1"/>
  <c r="Q37" i="29"/>
  <c r="Q143" i="29"/>
  <c r="O189" i="30"/>
  <c r="O158" i="30"/>
  <c r="O182" i="30"/>
  <c r="O178" i="30"/>
  <c r="O179" i="30" s="1"/>
  <c r="P176" i="30"/>
  <c r="Q164" i="30"/>
  <c r="Q145" i="30"/>
  <c r="R25" i="30"/>
  <c r="S61" i="30" s="1"/>
  <c r="R35" i="33"/>
  <c r="S71" i="33" s="1"/>
  <c r="N191" i="30"/>
  <c r="N193" i="30" s="1"/>
  <c r="N197" i="30"/>
  <c r="Q167" i="30"/>
  <c r="R28" i="30"/>
  <c r="S64" i="30" s="1"/>
  <c r="Q148" i="30"/>
  <c r="P157" i="29"/>
  <c r="R33" i="33"/>
  <c r="S69" i="33" s="1"/>
  <c r="Q167" i="29"/>
  <c r="Q148" i="29"/>
  <c r="R28" i="29"/>
  <c r="S64" i="29" s="1"/>
  <c r="R29" i="33"/>
  <c r="S65" i="33" s="1"/>
  <c r="S25" i="33"/>
  <c r="T61" i="33" s="1"/>
  <c r="Q37" i="30"/>
  <c r="Q162" i="30"/>
  <c r="Q143" i="30"/>
  <c r="R23" i="30"/>
  <c r="S59" i="30" s="1"/>
  <c r="R32" i="30"/>
  <c r="S68" i="30" s="1"/>
  <c r="Q152" i="30"/>
  <c r="Q171" i="30"/>
  <c r="N184" i="30"/>
  <c r="N186" i="30" s="1"/>
  <c r="N196" i="30"/>
  <c r="Q168" i="29"/>
  <c r="Q149" i="29"/>
  <c r="R29" i="29"/>
  <c r="S65" i="29" s="1"/>
  <c r="O177" i="30"/>
  <c r="O190" i="30"/>
  <c r="O192" i="30" s="1"/>
  <c r="O183" i="30"/>
  <c r="O185" i="30" s="1"/>
  <c r="Q171" i="29"/>
  <c r="R32" i="29"/>
  <c r="S68" i="29" s="1"/>
  <c r="Q152" i="29"/>
  <c r="O158" i="29"/>
  <c r="P157" i="30"/>
  <c r="R24" i="29"/>
  <c r="S60" i="29" s="1"/>
  <c r="Q163" i="29"/>
  <c r="Q144" i="29"/>
  <c r="R26" i="33"/>
  <c r="S62" i="33" s="1"/>
  <c r="O190" i="29"/>
  <c r="O192" i="29" s="1"/>
  <c r="O183" i="29"/>
  <c r="O185" i="29" s="1"/>
  <c r="Q150" i="30"/>
  <c r="Q169" i="30"/>
  <c r="R30" i="30"/>
  <c r="S66" i="30" s="1"/>
  <c r="R27" i="33"/>
  <c r="S63" i="33" s="1"/>
  <c r="N184" i="29"/>
  <c r="N186" i="29" s="1"/>
  <c r="N196" i="29"/>
  <c r="M194" i="30"/>
  <c r="R28" i="33"/>
  <c r="S64" i="33" s="1"/>
  <c r="Q153" i="29"/>
  <c r="R33" i="29"/>
  <c r="S69" i="29" s="1"/>
  <c r="Q172" i="29"/>
  <c r="Q174" i="30"/>
  <c r="Q155" i="30"/>
  <c r="R35" i="30"/>
  <c r="S71" i="30" s="1"/>
  <c r="R27" i="29"/>
  <c r="S63" i="29" s="1"/>
  <c r="Q166" i="29"/>
  <c r="Q147" i="29"/>
  <c r="R30" i="29"/>
  <c r="S66" i="29" s="1"/>
  <c r="Q169" i="29"/>
  <c r="Q150" i="29"/>
  <c r="Q168" i="30"/>
  <c r="Q149" i="30"/>
  <c r="R29" i="30"/>
  <c r="S65" i="30" s="1"/>
  <c r="Q151" i="29"/>
  <c r="Q170" i="29"/>
  <c r="R31" i="29"/>
  <c r="S67" i="29" s="1"/>
  <c r="R30" i="33"/>
  <c r="S66" i="33" s="1"/>
  <c r="R32" i="33"/>
  <c r="S68" i="33" s="1"/>
  <c r="M198" i="30"/>
  <c r="M200" i="30" s="1"/>
  <c r="Q146" i="30"/>
  <c r="Q165" i="30"/>
  <c r="R26" i="30"/>
  <c r="S62" i="30" s="1"/>
  <c r="R34" i="33"/>
  <c r="S70" i="33" s="1"/>
  <c r="Q145" i="29"/>
  <c r="R25" i="29"/>
  <c r="S61" i="29" s="1"/>
  <c r="Q164" i="29"/>
  <c r="P176" i="29"/>
  <c r="N191" i="29"/>
  <c r="N193" i="29" s="1"/>
  <c r="N197" i="29"/>
  <c r="P196" i="31"/>
  <c r="P184" i="31"/>
  <c r="P186" i="31" s="1"/>
  <c r="S23" i="31"/>
  <c r="T59" i="31" s="1"/>
  <c r="R162" i="31"/>
  <c r="R73" i="31"/>
  <c r="R100" i="28" s="1"/>
  <c r="R143" i="31"/>
  <c r="R37" i="31"/>
  <c r="T25" i="32"/>
  <c r="U55" i="32" s="1"/>
  <c r="Q61" i="2"/>
  <c r="Q96" i="28" s="1"/>
  <c r="R29" i="2"/>
  <c r="T20" i="2"/>
  <c r="S21" i="2"/>
  <c r="T51" i="2" s="1"/>
  <c r="S28" i="2"/>
  <c r="T58" i="2" s="1"/>
  <c r="S24" i="2"/>
  <c r="T54" i="2" s="1"/>
  <c r="S27" i="2"/>
  <c r="T57" i="2" s="1"/>
  <c r="S23" i="2"/>
  <c r="T53" i="2" s="1"/>
  <c r="Q31" i="2"/>
  <c r="S26" i="2"/>
  <c r="T56" i="2" s="1"/>
  <c r="U25" i="31"/>
  <c r="V61" i="31" s="1"/>
  <c r="T164" i="31"/>
  <c r="T145" i="31"/>
  <c r="S25" i="10"/>
  <c r="T61" i="10" s="1"/>
  <c r="S29" i="10"/>
  <c r="T65" i="10" s="1"/>
  <c r="S27" i="10"/>
  <c r="T63" i="10" s="1"/>
  <c r="S35" i="10"/>
  <c r="T71" i="10" s="1"/>
  <c r="T33" i="10"/>
  <c r="U69" i="10" s="1"/>
  <c r="S28" i="10"/>
  <c r="T64" i="10" s="1"/>
  <c r="T30" i="10"/>
  <c r="U66" i="10" s="1"/>
  <c r="S26" i="10"/>
  <c r="T62" i="10" s="1"/>
  <c r="S31" i="10"/>
  <c r="T67" i="10" s="1"/>
  <c r="S32" i="10"/>
  <c r="T68" i="10" s="1"/>
  <c r="Q73" i="10"/>
  <c r="Q97" i="28" s="1"/>
  <c r="S34" i="10"/>
  <c r="T70" i="10" s="1"/>
  <c r="U22" i="32"/>
  <c r="V52" i="32" s="1"/>
  <c r="T24" i="32"/>
  <c r="U54" i="32" s="1"/>
  <c r="U20" i="32"/>
  <c r="V50" i="32" s="1"/>
  <c r="T26" i="32"/>
  <c r="U56" i="32" s="1"/>
  <c r="T23" i="32"/>
  <c r="U53" i="32" s="1"/>
  <c r="T28" i="32"/>
  <c r="U58" i="32" s="1"/>
  <c r="T27" i="32"/>
  <c r="U57" i="32" s="1"/>
  <c r="P62" i="2" l="1"/>
  <c r="O12" i="28"/>
  <c r="O14" i="28"/>
  <c r="S60" i="10"/>
  <c r="S24" i="10"/>
  <c r="AT36" i="32"/>
  <c r="AS46" i="32"/>
  <c r="BC35" i="32"/>
  <c r="AS35" i="2"/>
  <c r="AR46" i="2"/>
  <c r="AM2" i="48"/>
  <c r="AL21" i="48"/>
  <c r="AL23" i="48" s="1"/>
  <c r="P177" i="34"/>
  <c r="R174" i="35"/>
  <c r="S35" i="35"/>
  <c r="R155" i="35"/>
  <c r="S71" i="35"/>
  <c r="T27" i="35"/>
  <c r="T63" i="35"/>
  <c r="S147" i="35"/>
  <c r="S166" i="35"/>
  <c r="S149" i="35"/>
  <c r="S168" i="35"/>
  <c r="T29" i="35"/>
  <c r="T65" i="35"/>
  <c r="T33" i="35"/>
  <c r="T69" i="35"/>
  <c r="S153" i="35"/>
  <c r="S172" i="35"/>
  <c r="S164" i="35"/>
  <c r="T61" i="35"/>
  <c r="S145" i="35"/>
  <c r="T25" i="35"/>
  <c r="T66" i="35"/>
  <c r="T30" i="35"/>
  <c r="S150" i="35"/>
  <c r="S169" i="35"/>
  <c r="S28" i="35"/>
  <c r="S64" i="35"/>
  <c r="R148" i="35"/>
  <c r="R167" i="35"/>
  <c r="T32" i="35"/>
  <c r="S171" i="35"/>
  <c r="T68" i="35"/>
  <c r="S152" i="35"/>
  <c r="S60" i="35"/>
  <c r="S24" i="35"/>
  <c r="R163" i="35"/>
  <c r="R144" i="35"/>
  <c r="U26" i="35"/>
  <c r="U62" i="35"/>
  <c r="T146" i="35"/>
  <c r="T165" i="35"/>
  <c r="N198" i="36"/>
  <c r="N200" i="36" s="1"/>
  <c r="P90" i="28"/>
  <c r="P93" i="28" s="1"/>
  <c r="P101" i="28"/>
  <c r="P74" i="36"/>
  <c r="P26" i="28" s="1"/>
  <c r="P10" i="28" s="1"/>
  <c r="P109" i="28"/>
  <c r="S59" i="33"/>
  <c r="Q179" i="34"/>
  <c r="Q106" i="28"/>
  <c r="S25" i="2"/>
  <c r="T55" i="2" s="1"/>
  <c r="Q62" i="32"/>
  <c r="Q22" i="28" s="1"/>
  <c r="Q104" i="28"/>
  <c r="U50" i="2"/>
  <c r="N5" i="47"/>
  <c r="O93" i="28"/>
  <c r="P74" i="35"/>
  <c r="O197" i="35"/>
  <c r="R37" i="36"/>
  <c r="O7" i="28"/>
  <c r="O9" i="28"/>
  <c r="P74" i="34"/>
  <c r="O24" i="28"/>
  <c r="O8" i="28" s="1"/>
  <c r="O193" i="36"/>
  <c r="O194" i="36" s="1"/>
  <c r="Q158" i="31"/>
  <c r="N27" i="28"/>
  <c r="N6" i="28"/>
  <c r="N11" i="28" s="1"/>
  <c r="O5" i="47" s="1"/>
  <c r="N19" i="28"/>
  <c r="O196" i="35"/>
  <c r="O193" i="35"/>
  <c r="Q190" i="31"/>
  <c r="Q192" i="31" s="1"/>
  <c r="P178" i="36"/>
  <c r="P179" i="36" s="1"/>
  <c r="Q177" i="31"/>
  <c r="P177" i="36"/>
  <c r="P191" i="31"/>
  <c r="P193" i="31" s="1"/>
  <c r="P194" i="31" s="1"/>
  <c r="P190" i="36"/>
  <c r="P192" i="36" s="1"/>
  <c r="O196" i="36"/>
  <c r="P189" i="36"/>
  <c r="P158" i="36"/>
  <c r="O197" i="36"/>
  <c r="R73" i="36"/>
  <c r="R108" i="28" s="1"/>
  <c r="R92" i="28" s="1"/>
  <c r="P158" i="34"/>
  <c r="O186" i="35"/>
  <c r="AI41" i="35"/>
  <c r="AH55" i="35"/>
  <c r="N194" i="36"/>
  <c r="S59" i="10"/>
  <c r="S23" i="10"/>
  <c r="S37" i="10" s="1"/>
  <c r="N198" i="34"/>
  <c r="N200" i="34" s="1"/>
  <c r="R73" i="34"/>
  <c r="Q157" i="36"/>
  <c r="Q176" i="36"/>
  <c r="Q183" i="36" s="1"/>
  <c r="Q185" i="36" s="1"/>
  <c r="N194" i="35"/>
  <c r="N198" i="35"/>
  <c r="N200" i="35" s="1"/>
  <c r="S34" i="35"/>
  <c r="S70" i="35"/>
  <c r="R154" i="35"/>
  <c r="R173" i="35"/>
  <c r="Q176" i="34"/>
  <c r="T70" i="31"/>
  <c r="S154" i="31"/>
  <c r="T34" i="31"/>
  <c r="S173" i="31"/>
  <c r="P183" i="34"/>
  <c r="P185" i="34" s="1"/>
  <c r="P190" i="34"/>
  <c r="P192" i="34" s="1"/>
  <c r="S29" i="34"/>
  <c r="S65" i="34"/>
  <c r="R149" i="34"/>
  <c r="R168" i="34"/>
  <c r="T29" i="31"/>
  <c r="T65" i="31"/>
  <c r="S149" i="31"/>
  <c r="S168" i="31"/>
  <c r="S30" i="36"/>
  <c r="S66" i="36"/>
  <c r="R169" i="36"/>
  <c r="R150" i="36"/>
  <c r="S30" i="34"/>
  <c r="S66" i="34"/>
  <c r="R169" i="34"/>
  <c r="R150" i="34"/>
  <c r="T33" i="31"/>
  <c r="T69" i="31"/>
  <c r="S153" i="31"/>
  <c r="S172" i="31"/>
  <c r="T30" i="31"/>
  <c r="T66" i="31"/>
  <c r="S169" i="31"/>
  <c r="S150" i="31"/>
  <c r="O184" i="34"/>
  <c r="O186" i="34" s="1"/>
  <c r="O196" i="34"/>
  <c r="S31" i="35"/>
  <c r="S67" i="35"/>
  <c r="R151" i="35"/>
  <c r="R170" i="35"/>
  <c r="S23" i="35"/>
  <c r="S59" i="35"/>
  <c r="R162" i="35"/>
  <c r="R37" i="35"/>
  <c r="R143" i="35"/>
  <c r="S52" i="2"/>
  <c r="S22" i="2"/>
  <c r="R31" i="2"/>
  <c r="S59" i="2"/>
  <c r="S23" i="34"/>
  <c r="S59" i="34"/>
  <c r="R162" i="34"/>
  <c r="R143" i="34"/>
  <c r="R37" i="34"/>
  <c r="S35" i="34"/>
  <c r="S71" i="34"/>
  <c r="R155" i="34"/>
  <c r="R174" i="34"/>
  <c r="P189" i="34"/>
  <c r="P182" i="34"/>
  <c r="O197" i="34"/>
  <c r="O191" i="34"/>
  <c r="O193" i="34" s="1"/>
  <c r="T27" i="31"/>
  <c r="T63" i="31"/>
  <c r="S166" i="31"/>
  <c r="S147" i="31"/>
  <c r="R157" i="31"/>
  <c r="Q182" i="31"/>
  <c r="Q196" i="31" s="1"/>
  <c r="P189" i="35"/>
  <c r="P178" i="35"/>
  <c r="P179" i="35" s="1"/>
  <c r="P182" i="35"/>
  <c r="P158" i="35"/>
  <c r="U31" i="31"/>
  <c r="U67" i="31"/>
  <c r="T151" i="31"/>
  <c r="T170" i="31"/>
  <c r="S26" i="34"/>
  <c r="S62" i="34"/>
  <c r="R146" i="34"/>
  <c r="R165" i="34"/>
  <c r="S31" i="36"/>
  <c r="S67" i="36"/>
  <c r="R151" i="36"/>
  <c r="R170" i="36"/>
  <c r="S34" i="36"/>
  <c r="S70" i="36"/>
  <c r="R173" i="36"/>
  <c r="R154" i="36"/>
  <c r="T71" i="31"/>
  <c r="T35" i="31"/>
  <c r="S155" i="31"/>
  <c r="S174" i="31"/>
  <c r="S33" i="34"/>
  <c r="S69" i="34"/>
  <c r="R172" i="34"/>
  <c r="R153" i="34"/>
  <c r="P190" i="35"/>
  <c r="P192" i="35" s="1"/>
  <c r="P183" i="35"/>
  <c r="P185" i="35" s="1"/>
  <c r="P177" i="35"/>
  <c r="S31" i="34"/>
  <c r="S67" i="34"/>
  <c r="R170" i="34"/>
  <c r="R151" i="34"/>
  <c r="S32" i="36"/>
  <c r="S68" i="36"/>
  <c r="R171" i="36"/>
  <c r="R152" i="36"/>
  <c r="T23" i="36"/>
  <c r="T59" i="36"/>
  <c r="S162" i="36"/>
  <c r="S143" i="36"/>
  <c r="S25" i="36"/>
  <c r="S61" i="36"/>
  <c r="R145" i="36"/>
  <c r="R164" i="36"/>
  <c r="S35" i="36"/>
  <c r="S71" i="36"/>
  <c r="R174" i="36"/>
  <c r="R155" i="36"/>
  <c r="S32" i="34"/>
  <c r="S68" i="34"/>
  <c r="R171" i="34"/>
  <c r="R152" i="34"/>
  <c r="S24" i="34"/>
  <c r="S60" i="34"/>
  <c r="R144" i="34"/>
  <c r="R163" i="34"/>
  <c r="T60" i="31"/>
  <c r="S144" i="31"/>
  <c r="T24" i="31"/>
  <c r="S163" i="31"/>
  <c r="S28" i="34"/>
  <c r="S64" i="34"/>
  <c r="R148" i="34"/>
  <c r="R167" i="34"/>
  <c r="V29" i="36"/>
  <c r="V65" i="36"/>
  <c r="U149" i="36"/>
  <c r="U168" i="36"/>
  <c r="S27" i="34"/>
  <c r="S63" i="34"/>
  <c r="R166" i="34"/>
  <c r="R147" i="34"/>
  <c r="S27" i="36"/>
  <c r="S63" i="36"/>
  <c r="R147" i="36"/>
  <c r="R166" i="36"/>
  <c r="T68" i="31"/>
  <c r="S171" i="31"/>
  <c r="S152" i="31"/>
  <c r="T32" i="31"/>
  <c r="T26" i="31"/>
  <c r="T62" i="31"/>
  <c r="S146" i="31"/>
  <c r="S165" i="31"/>
  <c r="S34" i="34"/>
  <c r="S70" i="34"/>
  <c r="R173" i="34"/>
  <c r="R154" i="34"/>
  <c r="S25" i="34"/>
  <c r="S61" i="34"/>
  <c r="R145" i="34"/>
  <c r="R164" i="34"/>
  <c r="Q189" i="31"/>
  <c r="R176" i="31"/>
  <c r="R183" i="31" s="1"/>
  <c r="R185" i="31" s="1"/>
  <c r="Q178" i="31"/>
  <c r="Q179" i="31" s="1"/>
  <c r="Q176" i="35"/>
  <c r="N194" i="34"/>
  <c r="S28" i="36"/>
  <c r="S64" i="36"/>
  <c r="R148" i="36"/>
  <c r="R167" i="36"/>
  <c r="R73" i="35"/>
  <c r="S26" i="36"/>
  <c r="S62" i="36"/>
  <c r="R165" i="36"/>
  <c r="R146" i="36"/>
  <c r="Q157" i="34"/>
  <c r="T64" i="31"/>
  <c r="S167" i="31"/>
  <c r="T28" i="31"/>
  <c r="S148" i="31"/>
  <c r="S24" i="36"/>
  <c r="S60" i="36"/>
  <c r="R163" i="36"/>
  <c r="R144" i="36"/>
  <c r="S33" i="36"/>
  <c r="S69" i="36"/>
  <c r="R153" i="36"/>
  <c r="R172" i="36"/>
  <c r="Q157" i="35"/>
  <c r="P196" i="36"/>
  <c r="P184" i="36"/>
  <c r="P186" i="36" s="1"/>
  <c r="P74" i="33"/>
  <c r="P23" i="28" s="1"/>
  <c r="P7" i="28" s="1"/>
  <c r="P74" i="30"/>
  <c r="P17" i="28" s="1"/>
  <c r="AB41" i="33"/>
  <c r="AA55" i="33"/>
  <c r="AF41" i="30"/>
  <c r="AE55" i="30"/>
  <c r="Q74" i="10"/>
  <c r="Q15" i="28" s="1"/>
  <c r="P74" i="29"/>
  <c r="P16" i="28" s="1"/>
  <c r="P177" i="29"/>
  <c r="R61" i="32"/>
  <c r="S31" i="32"/>
  <c r="T21" i="32"/>
  <c r="U51" i="32" s="1"/>
  <c r="T29" i="32"/>
  <c r="U59" i="32" s="1"/>
  <c r="AD41" i="10"/>
  <c r="AC55" i="10"/>
  <c r="R74" i="31"/>
  <c r="R18" i="28" s="1"/>
  <c r="AA41" i="34"/>
  <c r="Z55" i="34"/>
  <c r="N194" i="30"/>
  <c r="N198" i="29"/>
  <c r="N200" i="29" s="1"/>
  <c r="P177" i="30"/>
  <c r="N198" i="30"/>
  <c r="N200" i="30" s="1"/>
  <c r="R144" i="29"/>
  <c r="R163" i="29"/>
  <c r="S24" i="29"/>
  <c r="T60" i="29" s="1"/>
  <c r="Q73" i="30"/>
  <c r="Q99" i="28" s="1"/>
  <c r="Q91" i="28" s="1"/>
  <c r="Q73" i="29"/>
  <c r="Q98" i="28" s="1"/>
  <c r="R164" i="29"/>
  <c r="R145" i="29"/>
  <c r="S25" i="29"/>
  <c r="T61" i="29" s="1"/>
  <c r="R150" i="29"/>
  <c r="S30" i="29"/>
  <c r="T66" i="29" s="1"/>
  <c r="R169" i="29"/>
  <c r="P182" i="30"/>
  <c r="P178" i="30"/>
  <c r="P179" i="30" s="1"/>
  <c r="P189" i="30"/>
  <c r="S33" i="33"/>
  <c r="T69" i="33" s="1"/>
  <c r="P183" i="30"/>
  <c r="P185" i="30" s="1"/>
  <c r="P190" i="30"/>
  <c r="P192" i="30" s="1"/>
  <c r="S23" i="29"/>
  <c r="T59" i="29" s="1"/>
  <c r="R37" i="29"/>
  <c r="R143" i="29"/>
  <c r="R162" i="29"/>
  <c r="O197" i="29"/>
  <c r="O191" i="29"/>
  <c r="O193" i="29" s="1"/>
  <c r="S32" i="33"/>
  <c r="T68" i="33" s="1"/>
  <c r="R149" i="30"/>
  <c r="R168" i="30"/>
  <c r="S29" i="30"/>
  <c r="T65" i="30" s="1"/>
  <c r="N194" i="29"/>
  <c r="R168" i="29"/>
  <c r="R149" i="29"/>
  <c r="S29" i="29"/>
  <c r="T65" i="29" s="1"/>
  <c r="R152" i="30"/>
  <c r="R171" i="30"/>
  <c r="S32" i="30"/>
  <c r="T68" i="30" s="1"/>
  <c r="T25" i="33"/>
  <c r="U61" i="33" s="1"/>
  <c r="Q176" i="29"/>
  <c r="R163" i="30"/>
  <c r="R144" i="30"/>
  <c r="S24" i="30"/>
  <c r="T60" i="30" s="1"/>
  <c r="S31" i="33"/>
  <c r="T67" i="33" s="1"/>
  <c r="O196" i="29"/>
  <c r="O184" i="29"/>
  <c r="O186" i="29" s="1"/>
  <c r="Q73" i="33"/>
  <c r="Q105" i="28" s="1"/>
  <c r="Q89" i="28" s="1"/>
  <c r="S34" i="33"/>
  <c r="T70" i="33" s="1"/>
  <c r="R153" i="29"/>
  <c r="R172" i="29"/>
  <c r="S33" i="29"/>
  <c r="T69" i="29" s="1"/>
  <c r="S27" i="33"/>
  <c r="T63" i="33" s="1"/>
  <c r="P158" i="29"/>
  <c r="P182" i="29"/>
  <c r="P189" i="29"/>
  <c r="P178" i="29"/>
  <c r="P179" i="29" s="1"/>
  <c r="S35" i="33"/>
  <c r="T71" i="33" s="1"/>
  <c r="O184" i="30"/>
  <c r="O186" i="30" s="1"/>
  <c r="O196" i="30"/>
  <c r="S24" i="33"/>
  <c r="T60" i="33" s="1"/>
  <c r="S23" i="33"/>
  <c r="R37" i="33"/>
  <c r="S30" i="33"/>
  <c r="T66" i="33" s="1"/>
  <c r="S27" i="29"/>
  <c r="T63" i="29" s="1"/>
  <c r="R166" i="29"/>
  <c r="R147" i="29"/>
  <c r="S26" i="33"/>
  <c r="T62" i="33" s="1"/>
  <c r="R171" i="29"/>
  <c r="R152" i="29"/>
  <c r="S32" i="29"/>
  <c r="T68" i="29" s="1"/>
  <c r="R162" i="30"/>
  <c r="S23" i="30"/>
  <c r="T59" i="30" s="1"/>
  <c r="R143" i="30"/>
  <c r="R37" i="30"/>
  <c r="S29" i="33"/>
  <c r="T65" i="33" s="1"/>
  <c r="P158" i="30"/>
  <c r="S34" i="30"/>
  <c r="T70" i="30" s="1"/>
  <c r="R173" i="30"/>
  <c r="R154" i="30"/>
  <c r="R165" i="30"/>
  <c r="R146" i="30"/>
  <c r="S26" i="30"/>
  <c r="T62" i="30" s="1"/>
  <c r="R169" i="30"/>
  <c r="S30" i="30"/>
  <c r="T66" i="30" s="1"/>
  <c r="R150" i="30"/>
  <c r="Q157" i="30"/>
  <c r="R148" i="29"/>
  <c r="R167" i="29"/>
  <c r="S28" i="29"/>
  <c r="T64" i="29" s="1"/>
  <c r="R164" i="30"/>
  <c r="R145" i="30"/>
  <c r="S25" i="30"/>
  <c r="T61" i="30" s="1"/>
  <c r="O191" i="30"/>
  <c r="O193" i="30" s="1"/>
  <c r="O197" i="30"/>
  <c r="R170" i="30"/>
  <c r="R151" i="30"/>
  <c r="S31" i="30"/>
  <c r="T67" i="30" s="1"/>
  <c r="R147" i="30"/>
  <c r="R166" i="30"/>
  <c r="S27" i="30"/>
  <c r="T63" i="30" s="1"/>
  <c r="R165" i="29"/>
  <c r="R146" i="29"/>
  <c r="S26" i="29"/>
  <c r="T62" i="29" s="1"/>
  <c r="P190" i="29"/>
  <c r="P192" i="29" s="1"/>
  <c r="P183" i="29"/>
  <c r="P185" i="29" s="1"/>
  <c r="S28" i="33"/>
  <c r="T64" i="33" s="1"/>
  <c r="Q176" i="30"/>
  <c r="Q157" i="29"/>
  <c r="R172" i="30"/>
  <c r="R153" i="30"/>
  <c r="S33" i="30"/>
  <c r="T69" i="30" s="1"/>
  <c r="S34" i="29"/>
  <c r="T70" i="29" s="1"/>
  <c r="R173" i="29"/>
  <c r="R154" i="29"/>
  <c r="S31" i="29"/>
  <c r="T67" i="29" s="1"/>
  <c r="R170" i="29"/>
  <c r="R151" i="29"/>
  <c r="S35" i="30"/>
  <c r="T71" i="30" s="1"/>
  <c r="R155" i="30"/>
  <c r="R174" i="30"/>
  <c r="R167" i="30"/>
  <c r="R148" i="30"/>
  <c r="S28" i="30"/>
  <c r="T64" i="30" s="1"/>
  <c r="R174" i="29"/>
  <c r="R155" i="29"/>
  <c r="S35" i="29"/>
  <c r="T71" i="29" s="1"/>
  <c r="P198" i="31"/>
  <c r="T23" i="31"/>
  <c r="U59" i="31" s="1"/>
  <c r="S143" i="31"/>
  <c r="S162" i="31"/>
  <c r="S73" i="31"/>
  <c r="S100" i="28" s="1"/>
  <c r="S37" i="31"/>
  <c r="U25" i="32"/>
  <c r="V55" i="32" s="1"/>
  <c r="Q62" i="2"/>
  <c r="T21" i="2"/>
  <c r="U51" i="2" s="1"/>
  <c r="U20" i="2"/>
  <c r="R73" i="10"/>
  <c r="R97" i="28" s="1"/>
  <c r="T23" i="2"/>
  <c r="U53" i="2" s="1"/>
  <c r="T26" i="2"/>
  <c r="U56" i="2" s="1"/>
  <c r="T28" i="2"/>
  <c r="U58" i="2" s="1"/>
  <c r="S29" i="2"/>
  <c r="T59" i="2" s="1"/>
  <c r="R61" i="2"/>
  <c r="R96" i="28" s="1"/>
  <c r="T24" i="2"/>
  <c r="U54" i="2" s="1"/>
  <c r="T27" i="2"/>
  <c r="U57" i="2" s="1"/>
  <c r="V25" i="31"/>
  <c r="W61" i="31" s="1"/>
  <c r="U164" i="31"/>
  <c r="U145" i="31"/>
  <c r="T28" i="10"/>
  <c r="U64" i="10" s="1"/>
  <c r="T27" i="10"/>
  <c r="U63" i="10" s="1"/>
  <c r="T32" i="10"/>
  <c r="U68" i="10" s="1"/>
  <c r="T26" i="10"/>
  <c r="U62" i="10" s="1"/>
  <c r="U30" i="10"/>
  <c r="V66" i="10" s="1"/>
  <c r="T34" i="10"/>
  <c r="U70" i="10" s="1"/>
  <c r="T31" i="10"/>
  <c r="U67" i="10" s="1"/>
  <c r="U33" i="10"/>
  <c r="V69" i="10" s="1"/>
  <c r="T29" i="10"/>
  <c r="U65" i="10" s="1"/>
  <c r="T25" i="10"/>
  <c r="U61" i="10" s="1"/>
  <c r="T35" i="10"/>
  <c r="U71" i="10" s="1"/>
  <c r="U27" i="32"/>
  <c r="V57" i="32" s="1"/>
  <c r="U24" i="32"/>
  <c r="V54" i="32" s="1"/>
  <c r="U28" i="32"/>
  <c r="V58" i="32" s="1"/>
  <c r="V22" i="32"/>
  <c r="W52" i="32" s="1"/>
  <c r="U23" i="32"/>
  <c r="V53" i="32" s="1"/>
  <c r="U26" i="32"/>
  <c r="V56" i="32" s="1"/>
  <c r="V20" i="32"/>
  <c r="W50" i="32" s="1"/>
  <c r="Q12" i="28" l="1"/>
  <c r="Q14" i="28"/>
  <c r="P12" i="28"/>
  <c r="P14" i="28"/>
  <c r="T25" i="2"/>
  <c r="U55" i="2" s="1"/>
  <c r="T60" i="10"/>
  <c r="T24" i="10"/>
  <c r="Q177" i="34"/>
  <c r="Q74" i="36"/>
  <c r="Q26" i="28" s="1"/>
  <c r="Q10" i="28" s="1"/>
  <c r="AU36" i="32"/>
  <c r="AT46" i="32"/>
  <c r="BD35" i="32"/>
  <c r="AT35" i="2"/>
  <c r="AS46" i="2"/>
  <c r="AM21" i="48"/>
  <c r="AM23" i="48" s="1"/>
  <c r="AN2" i="48"/>
  <c r="S174" i="35"/>
  <c r="T35" i="35"/>
  <c r="S155" i="35"/>
  <c r="T71" i="35"/>
  <c r="T145" i="35"/>
  <c r="U25" i="35"/>
  <c r="T164" i="35"/>
  <c r="U61" i="35"/>
  <c r="U29" i="35"/>
  <c r="U65" i="35"/>
  <c r="T168" i="35"/>
  <c r="T149" i="35"/>
  <c r="T24" i="35"/>
  <c r="T60" i="35"/>
  <c r="S163" i="35"/>
  <c r="S144" i="35"/>
  <c r="V26" i="35"/>
  <c r="V62" i="35"/>
  <c r="U165" i="35"/>
  <c r="U146" i="35"/>
  <c r="T28" i="35"/>
  <c r="S167" i="35"/>
  <c r="T64" i="35"/>
  <c r="S148" i="35"/>
  <c r="U66" i="35"/>
  <c r="T169" i="35"/>
  <c r="U30" i="35"/>
  <c r="T150" i="35"/>
  <c r="U32" i="35"/>
  <c r="U68" i="35"/>
  <c r="T171" i="35"/>
  <c r="T152" i="35"/>
  <c r="U69" i="35"/>
  <c r="T153" i="35"/>
  <c r="T172" i="35"/>
  <c r="U33" i="35"/>
  <c r="T147" i="35"/>
  <c r="T166" i="35"/>
  <c r="U63" i="35"/>
  <c r="U27" i="35"/>
  <c r="O198" i="35"/>
  <c r="Q101" i="28"/>
  <c r="Q90" i="28"/>
  <c r="Q109" i="28"/>
  <c r="Q74" i="34"/>
  <c r="Q24" i="28" s="1"/>
  <c r="P24" i="28"/>
  <c r="P8" i="28" s="1"/>
  <c r="R107" i="28"/>
  <c r="T59" i="33"/>
  <c r="Q74" i="35"/>
  <c r="Q25" i="28" s="1"/>
  <c r="P25" i="28"/>
  <c r="P9" i="28" s="1"/>
  <c r="R179" i="34"/>
  <c r="R106" i="28"/>
  <c r="R62" i="32"/>
  <c r="R22" i="28" s="1"/>
  <c r="R104" i="28"/>
  <c r="R88" i="28" s="1"/>
  <c r="Q88" i="28"/>
  <c r="V50" i="2"/>
  <c r="P6" i="28"/>
  <c r="P19" i="28"/>
  <c r="P197" i="36"/>
  <c r="P198" i="36" s="1"/>
  <c r="R158" i="31"/>
  <c r="P191" i="36"/>
  <c r="Q184" i="31"/>
  <c r="Q186" i="31" s="1"/>
  <c r="Q158" i="34"/>
  <c r="O27" i="28"/>
  <c r="O6" i="28"/>
  <c r="O11" i="28" s="1"/>
  <c r="O19" i="28"/>
  <c r="Q197" i="31"/>
  <c r="Q198" i="31" s="1"/>
  <c r="O194" i="35"/>
  <c r="Q158" i="36"/>
  <c r="Q191" i="31"/>
  <c r="Q193" i="31" s="1"/>
  <c r="P193" i="36"/>
  <c r="P194" i="36" s="1"/>
  <c r="R74" i="36"/>
  <c r="R26" i="28" s="1"/>
  <c r="R10" i="28" s="1"/>
  <c r="O198" i="36"/>
  <c r="R157" i="35"/>
  <c r="R189" i="35" s="1"/>
  <c r="AJ41" i="35"/>
  <c r="AI55" i="35"/>
  <c r="S157" i="31"/>
  <c r="S189" i="31" s="1"/>
  <c r="Q177" i="36"/>
  <c r="T59" i="10"/>
  <c r="T23" i="10"/>
  <c r="T37" i="10" s="1"/>
  <c r="R176" i="36"/>
  <c r="R190" i="36" s="1"/>
  <c r="R192" i="36" s="1"/>
  <c r="Q190" i="36"/>
  <c r="Q192" i="36" s="1"/>
  <c r="R157" i="36"/>
  <c r="R189" i="36" s="1"/>
  <c r="Q178" i="36"/>
  <c r="Q179" i="36" s="1"/>
  <c r="S73" i="36"/>
  <c r="S108" i="28" s="1"/>
  <c r="S92" i="28" s="1"/>
  <c r="Q182" i="36"/>
  <c r="Q196" i="36" s="1"/>
  <c r="Q189" i="36"/>
  <c r="Q191" i="36" s="1"/>
  <c r="O198" i="34"/>
  <c r="R177" i="31"/>
  <c r="S176" i="31"/>
  <c r="S183" i="31" s="1"/>
  <c r="S185" i="31" s="1"/>
  <c r="T33" i="36"/>
  <c r="T69" i="36"/>
  <c r="S172" i="36"/>
  <c r="S153" i="36"/>
  <c r="T24" i="36"/>
  <c r="T60" i="36"/>
  <c r="S163" i="36"/>
  <c r="S144" i="36"/>
  <c r="T34" i="34"/>
  <c r="T70" i="34"/>
  <c r="S173" i="34"/>
  <c r="S154" i="34"/>
  <c r="T27" i="36"/>
  <c r="T63" i="36"/>
  <c r="S166" i="36"/>
  <c r="S147" i="36"/>
  <c r="W29" i="36"/>
  <c r="W65" i="36"/>
  <c r="V168" i="36"/>
  <c r="V149" i="36"/>
  <c r="T24" i="34"/>
  <c r="T60" i="34"/>
  <c r="S163" i="34"/>
  <c r="S144" i="34"/>
  <c r="T35" i="36"/>
  <c r="T71" i="36"/>
  <c r="S155" i="36"/>
  <c r="S174" i="36"/>
  <c r="U23" i="36"/>
  <c r="U59" i="36"/>
  <c r="T162" i="36"/>
  <c r="T143" i="36"/>
  <c r="R157" i="34"/>
  <c r="T26" i="36"/>
  <c r="T62" i="36"/>
  <c r="S146" i="36"/>
  <c r="S165" i="36"/>
  <c r="T31" i="34"/>
  <c r="T67" i="34"/>
  <c r="S151" i="34"/>
  <c r="S170" i="34"/>
  <c r="T34" i="36"/>
  <c r="T70" i="36"/>
  <c r="S173" i="36"/>
  <c r="S154" i="36"/>
  <c r="T31" i="36"/>
  <c r="T67" i="36"/>
  <c r="S170" i="36"/>
  <c r="S151" i="36"/>
  <c r="P191" i="34"/>
  <c r="P193" i="34" s="1"/>
  <c r="P197" i="34"/>
  <c r="T34" i="35"/>
  <c r="T70" i="35"/>
  <c r="S154" i="35"/>
  <c r="S173" i="35"/>
  <c r="R189" i="31"/>
  <c r="Q190" i="35"/>
  <c r="Q192" i="35" s="1"/>
  <c r="Q183" i="35"/>
  <c r="Q185" i="35" s="1"/>
  <c r="Q177" i="35"/>
  <c r="V31" i="31"/>
  <c r="V67" i="31"/>
  <c r="U170" i="31"/>
  <c r="U151" i="31"/>
  <c r="S73" i="34"/>
  <c r="R176" i="35"/>
  <c r="O194" i="34"/>
  <c r="U33" i="31"/>
  <c r="U69" i="31"/>
  <c r="T153" i="31"/>
  <c r="T172" i="31"/>
  <c r="T30" i="34"/>
  <c r="T66" i="34"/>
  <c r="S150" i="34"/>
  <c r="S169" i="34"/>
  <c r="T29" i="34"/>
  <c r="T65" i="34"/>
  <c r="S168" i="34"/>
  <c r="S149" i="34"/>
  <c r="T28" i="36"/>
  <c r="T64" i="36"/>
  <c r="S167" i="36"/>
  <c r="S148" i="36"/>
  <c r="U64" i="31"/>
  <c r="T148" i="31"/>
  <c r="U28" i="31"/>
  <c r="T167" i="31"/>
  <c r="U60" i="31"/>
  <c r="U24" i="31"/>
  <c r="T144" i="31"/>
  <c r="T163" i="31"/>
  <c r="T33" i="34"/>
  <c r="T69" i="34"/>
  <c r="S172" i="34"/>
  <c r="S153" i="34"/>
  <c r="R176" i="34"/>
  <c r="R177" i="34" s="1"/>
  <c r="R190" i="31"/>
  <c r="R192" i="31" s="1"/>
  <c r="R178" i="31"/>
  <c r="R179" i="31" s="1"/>
  <c r="Q74" i="33"/>
  <c r="Q23" i="28" s="1"/>
  <c r="Q7" i="28" s="1"/>
  <c r="Q182" i="35"/>
  <c r="Q178" i="35"/>
  <c r="Q179" i="35" s="1"/>
  <c r="Q189" i="35"/>
  <c r="T25" i="34"/>
  <c r="T61" i="34"/>
  <c r="S145" i="34"/>
  <c r="S164" i="34"/>
  <c r="U26" i="31"/>
  <c r="U62" i="31"/>
  <c r="T146" i="31"/>
  <c r="T165" i="31"/>
  <c r="T27" i="34"/>
  <c r="T63" i="34"/>
  <c r="S166" i="34"/>
  <c r="S147" i="34"/>
  <c r="T28" i="34"/>
  <c r="T64" i="34"/>
  <c r="S167" i="34"/>
  <c r="S148" i="34"/>
  <c r="T32" i="34"/>
  <c r="T68" i="34"/>
  <c r="S152" i="34"/>
  <c r="S171" i="34"/>
  <c r="T25" i="36"/>
  <c r="T61" i="36"/>
  <c r="S164" i="36"/>
  <c r="S145" i="36"/>
  <c r="Q158" i="35"/>
  <c r="T23" i="34"/>
  <c r="T59" i="34"/>
  <c r="S143" i="34"/>
  <c r="S162" i="34"/>
  <c r="S37" i="34"/>
  <c r="S73" i="35"/>
  <c r="S107" i="28" s="1"/>
  <c r="T31" i="35"/>
  <c r="T67" i="35"/>
  <c r="S151" i="35"/>
  <c r="S170" i="35"/>
  <c r="R182" i="31"/>
  <c r="R196" i="31" s="1"/>
  <c r="Q182" i="34"/>
  <c r="Q189" i="34"/>
  <c r="U68" i="31"/>
  <c r="U32" i="31"/>
  <c r="T171" i="31"/>
  <c r="T152" i="31"/>
  <c r="U35" i="31"/>
  <c r="U71" i="31"/>
  <c r="T174" i="31"/>
  <c r="T155" i="31"/>
  <c r="P184" i="35"/>
  <c r="P186" i="35" s="1"/>
  <c r="P196" i="35"/>
  <c r="U27" i="31"/>
  <c r="U63" i="31"/>
  <c r="T166" i="31"/>
  <c r="T147" i="31"/>
  <c r="T23" i="35"/>
  <c r="T59" i="35"/>
  <c r="S37" i="35"/>
  <c r="S143" i="35"/>
  <c r="S162" i="35"/>
  <c r="P184" i="34"/>
  <c r="P186" i="34" s="1"/>
  <c r="P196" i="34"/>
  <c r="S37" i="36"/>
  <c r="T32" i="36"/>
  <c r="T68" i="36"/>
  <c r="S152" i="36"/>
  <c r="S171" i="36"/>
  <c r="U70" i="31"/>
  <c r="U34" i="31"/>
  <c r="T154" i="31"/>
  <c r="T173" i="31"/>
  <c r="Q190" i="34"/>
  <c r="Q192" i="34" s="1"/>
  <c r="Q183" i="34"/>
  <c r="Q185" i="34" s="1"/>
  <c r="T26" i="34"/>
  <c r="T62" i="34"/>
  <c r="S146" i="34"/>
  <c r="S165" i="34"/>
  <c r="P191" i="35"/>
  <c r="P193" i="35" s="1"/>
  <c r="P197" i="35"/>
  <c r="T35" i="34"/>
  <c r="T71" i="34"/>
  <c r="S155" i="34"/>
  <c r="S174" i="34"/>
  <c r="T52" i="2"/>
  <c r="T22" i="2"/>
  <c r="U30" i="31"/>
  <c r="U66" i="31"/>
  <c r="T150" i="31"/>
  <c r="T169" i="31"/>
  <c r="T30" i="36"/>
  <c r="T66" i="36"/>
  <c r="S150" i="36"/>
  <c r="S169" i="36"/>
  <c r="T149" i="31"/>
  <c r="U65" i="31"/>
  <c r="T168" i="31"/>
  <c r="U29" i="31"/>
  <c r="Q74" i="30"/>
  <c r="Q17" i="28" s="1"/>
  <c r="AC41" i="33"/>
  <c r="AB55" i="33"/>
  <c r="AG41" i="30"/>
  <c r="AF55" i="30"/>
  <c r="R74" i="10"/>
  <c r="R15" i="28" s="1"/>
  <c r="Q74" i="29"/>
  <c r="Q16" i="28" s="1"/>
  <c r="T31" i="32"/>
  <c r="S61" i="32"/>
  <c r="U29" i="32"/>
  <c r="V59" i="32" s="1"/>
  <c r="U21" i="32"/>
  <c r="V51" i="32" s="1"/>
  <c r="AE41" i="10"/>
  <c r="AD55" i="10"/>
  <c r="S74" i="31"/>
  <c r="S18" i="28" s="1"/>
  <c r="O198" i="29"/>
  <c r="R62" i="2"/>
  <c r="AB41" i="34"/>
  <c r="AA55" i="34"/>
  <c r="Q158" i="29"/>
  <c r="O194" i="30"/>
  <c r="O194" i="29"/>
  <c r="S174" i="30"/>
  <c r="T35" i="30"/>
  <c r="U71" i="30" s="1"/>
  <c r="S155" i="30"/>
  <c r="T34" i="29"/>
  <c r="U70" i="29" s="1"/>
  <c r="S173" i="29"/>
  <c r="S154" i="29"/>
  <c r="T29" i="33"/>
  <c r="U65" i="33" s="1"/>
  <c r="S166" i="29"/>
  <c r="S147" i="29"/>
  <c r="T27" i="29"/>
  <c r="U63" i="29" s="1"/>
  <c r="O198" i="30"/>
  <c r="T27" i="33"/>
  <c r="U63" i="33" s="1"/>
  <c r="S168" i="29"/>
  <c r="S149" i="29"/>
  <c r="T29" i="29"/>
  <c r="U65" i="29" s="1"/>
  <c r="P184" i="30"/>
  <c r="P186" i="30" s="1"/>
  <c r="P196" i="30"/>
  <c r="S167" i="30"/>
  <c r="T28" i="30"/>
  <c r="U64" i="30" s="1"/>
  <c r="S148" i="30"/>
  <c r="S153" i="30"/>
  <c r="S172" i="30"/>
  <c r="T33" i="30"/>
  <c r="U69" i="30" s="1"/>
  <c r="T25" i="30"/>
  <c r="U61" i="30" s="1"/>
  <c r="S145" i="30"/>
  <c r="S164" i="30"/>
  <c r="Q189" i="30"/>
  <c r="Q182" i="30"/>
  <c r="Q178" i="30"/>
  <c r="Q179" i="30" s="1"/>
  <c r="T30" i="33"/>
  <c r="U66" i="33" s="1"/>
  <c r="Q190" i="29"/>
  <c r="Q192" i="29" s="1"/>
  <c r="Q183" i="29"/>
  <c r="Q185" i="29" s="1"/>
  <c r="T32" i="33"/>
  <c r="U68" i="33" s="1"/>
  <c r="T23" i="29"/>
  <c r="U59" i="29" s="1"/>
  <c r="S162" i="29"/>
  <c r="S143" i="29"/>
  <c r="S37" i="29"/>
  <c r="T35" i="33"/>
  <c r="U71" i="33" s="1"/>
  <c r="S153" i="29"/>
  <c r="S172" i="29"/>
  <c r="T33" i="29"/>
  <c r="U69" i="29" s="1"/>
  <c r="S150" i="29"/>
  <c r="T30" i="29"/>
  <c r="U66" i="29" s="1"/>
  <c r="S169" i="29"/>
  <c r="T31" i="29"/>
  <c r="U67" i="29" s="1"/>
  <c r="S170" i="29"/>
  <c r="S151" i="29"/>
  <c r="S165" i="29"/>
  <c r="S146" i="29"/>
  <c r="T26" i="29"/>
  <c r="U62" i="29" s="1"/>
  <c r="S169" i="30"/>
  <c r="S150" i="30"/>
  <c r="T30" i="30"/>
  <c r="U66" i="30" s="1"/>
  <c r="R157" i="30"/>
  <c r="T26" i="33"/>
  <c r="U62" i="33" s="1"/>
  <c r="T31" i="33"/>
  <c r="U67" i="33" s="1"/>
  <c r="U25" i="33"/>
  <c r="V61" i="33" s="1"/>
  <c r="S144" i="29"/>
  <c r="S163" i="29"/>
  <c r="T24" i="29"/>
  <c r="U60" i="29" s="1"/>
  <c r="S151" i="30"/>
  <c r="S170" i="30"/>
  <c r="T31" i="30"/>
  <c r="U67" i="30" s="1"/>
  <c r="S143" i="30"/>
  <c r="S37" i="30"/>
  <c r="S162" i="30"/>
  <c r="T23" i="30"/>
  <c r="U59" i="30" s="1"/>
  <c r="T23" i="33"/>
  <c r="S37" i="33"/>
  <c r="S152" i="30"/>
  <c r="S171" i="30"/>
  <c r="T32" i="30"/>
  <c r="U68" i="30" s="1"/>
  <c r="S174" i="29"/>
  <c r="S155" i="29"/>
  <c r="T35" i="29"/>
  <c r="U71" i="29" s="1"/>
  <c r="R73" i="29"/>
  <c r="R98" i="28" s="1"/>
  <c r="Q182" i="29"/>
  <c r="Q189" i="29"/>
  <c r="Q178" i="29"/>
  <c r="Q179" i="29" s="1"/>
  <c r="T28" i="29"/>
  <c r="U64" i="29" s="1"/>
  <c r="S167" i="29"/>
  <c r="S148" i="29"/>
  <c r="T34" i="30"/>
  <c r="U70" i="30" s="1"/>
  <c r="S173" i="30"/>
  <c r="S154" i="30"/>
  <c r="R73" i="30"/>
  <c r="R99" i="28" s="1"/>
  <c r="R73" i="33"/>
  <c r="R105" i="28" s="1"/>
  <c r="R89" i="28" s="1"/>
  <c r="P197" i="29"/>
  <c r="P191" i="29"/>
  <c r="P193" i="29" s="1"/>
  <c r="R176" i="29"/>
  <c r="T33" i="33"/>
  <c r="U69" i="33" s="1"/>
  <c r="S145" i="29"/>
  <c r="T25" i="29"/>
  <c r="U61" i="29" s="1"/>
  <c r="S164" i="29"/>
  <c r="R157" i="29"/>
  <c r="Q183" i="30"/>
  <c r="Q185" i="30" s="1"/>
  <c r="Q190" i="30"/>
  <c r="Q192" i="30" s="1"/>
  <c r="Q177" i="30"/>
  <c r="S165" i="30"/>
  <c r="S146" i="30"/>
  <c r="T26" i="30"/>
  <c r="U62" i="30" s="1"/>
  <c r="R176" i="30"/>
  <c r="T24" i="33"/>
  <c r="U60" i="33" s="1"/>
  <c r="P196" i="29"/>
  <c r="P184" i="29"/>
  <c r="P186" i="29" s="1"/>
  <c r="T34" i="33"/>
  <c r="U70" i="33" s="1"/>
  <c r="T24" i="30"/>
  <c r="U60" i="30" s="1"/>
  <c r="S163" i="30"/>
  <c r="S144" i="30"/>
  <c r="S168" i="30"/>
  <c r="S149" i="30"/>
  <c r="T29" i="30"/>
  <c r="U65" i="30" s="1"/>
  <c r="P197" i="30"/>
  <c r="P191" i="30"/>
  <c r="P193" i="30" s="1"/>
  <c r="T28" i="33"/>
  <c r="U64" i="33" s="1"/>
  <c r="S147" i="30"/>
  <c r="S166" i="30"/>
  <c r="T27" i="30"/>
  <c r="U63" i="30" s="1"/>
  <c r="Q158" i="30"/>
  <c r="T32" i="29"/>
  <c r="U68" i="29" s="1"/>
  <c r="S152" i="29"/>
  <c r="S171" i="29"/>
  <c r="Q177" i="29"/>
  <c r="T73" i="31"/>
  <c r="T100" i="28" s="1"/>
  <c r="T162" i="31"/>
  <c r="U23" i="31"/>
  <c r="V59" i="31" s="1"/>
  <c r="T143" i="31"/>
  <c r="T37" i="31"/>
  <c r="V25" i="32"/>
  <c r="W55" i="32" s="1"/>
  <c r="U25" i="2"/>
  <c r="V55" i="2" s="1"/>
  <c r="S61" i="2"/>
  <c r="S96" i="28" s="1"/>
  <c r="T29" i="2"/>
  <c r="U27" i="2"/>
  <c r="V57" i="2" s="1"/>
  <c r="U28" i="2"/>
  <c r="V58" i="2" s="1"/>
  <c r="U23" i="2"/>
  <c r="V53" i="2" s="1"/>
  <c r="U24" i="2"/>
  <c r="V54" i="2" s="1"/>
  <c r="U21" i="2"/>
  <c r="V51" i="2" s="1"/>
  <c r="S73" i="10"/>
  <c r="S97" i="28" s="1"/>
  <c r="U26" i="2"/>
  <c r="V56" i="2" s="1"/>
  <c r="S31" i="2"/>
  <c r="V20" i="2"/>
  <c r="W50" i="2" s="1"/>
  <c r="V145" i="31"/>
  <c r="V164" i="31"/>
  <c r="W25" i="31"/>
  <c r="X61" i="31" s="1"/>
  <c r="U35" i="10"/>
  <c r="V71" i="10" s="1"/>
  <c r="U25" i="10"/>
  <c r="V61" i="10" s="1"/>
  <c r="U31" i="10"/>
  <c r="V67" i="10" s="1"/>
  <c r="U28" i="10"/>
  <c r="V64" i="10" s="1"/>
  <c r="U34" i="10"/>
  <c r="V70" i="10" s="1"/>
  <c r="U26" i="10"/>
  <c r="V62" i="10" s="1"/>
  <c r="U29" i="10"/>
  <c r="V65" i="10" s="1"/>
  <c r="U32" i="10"/>
  <c r="V68" i="10" s="1"/>
  <c r="V33" i="10"/>
  <c r="W69" i="10" s="1"/>
  <c r="V30" i="10"/>
  <c r="W66" i="10" s="1"/>
  <c r="U27" i="10"/>
  <c r="V63" i="10" s="1"/>
  <c r="V23" i="32"/>
  <c r="W53" i="32" s="1"/>
  <c r="V28" i="32"/>
  <c r="W58" i="32" s="1"/>
  <c r="W22" i="32"/>
  <c r="X52" i="32" s="1"/>
  <c r="V27" i="32"/>
  <c r="W57" i="32" s="1"/>
  <c r="V24" i="32"/>
  <c r="W54" i="32" s="1"/>
  <c r="W20" i="32"/>
  <c r="X50" i="32" s="1"/>
  <c r="V26" i="32"/>
  <c r="W56" i="32" s="1"/>
  <c r="R12" i="28" l="1"/>
  <c r="R14" i="28"/>
  <c r="U60" i="10"/>
  <c r="U24" i="10"/>
  <c r="BE35" i="32"/>
  <c r="AV36" i="32"/>
  <c r="AU46" i="32"/>
  <c r="AU35" i="2"/>
  <c r="AT46" i="2"/>
  <c r="AN21" i="48"/>
  <c r="AN23" i="48" s="1"/>
  <c r="AO2" i="48"/>
  <c r="T174" i="35"/>
  <c r="U35" i="35"/>
  <c r="T155" i="35"/>
  <c r="U71" i="35"/>
  <c r="V68" i="35"/>
  <c r="U152" i="35"/>
  <c r="U171" i="35"/>
  <c r="V32" i="35"/>
  <c r="V165" i="35"/>
  <c r="V146" i="35"/>
  <c r="W26" i="35"/>
  <c r="W62" i="35"/>
  <c r="V29" i="35"/>
  <c r="V65" i="35"/>
  <c r="U168" i="35"/>
  <c r="U149" i="35"/>
  <c r="V27" i="35"/>
  <c r="U147" i="35"/>
  <c r="V63" i="35"/>
  <c r="U166" i="35"/>
  <c r="V33" i="35"/>
  <c r="V69" i="35"/>
  <c r="U153" i="35"/>
  <c r="U172" i="35"/>
  <c r="V61" i="35"/>
  <c r="U145" i="35"/>
  <c r="U164" i="35"/>
  <c r="V25" i="35"/>
  <c r="U169" i="35"/>
  <c r="U150" i="35"/>
  <c r="V30" i="35"/>
  <c r="V66" i="35"/>
  <c r="U28" i="35"/>
  <c r="U64" i="35"/>
  <c r="T148" i="35"/>
  <c r="T167" i="35"/>
  <c r="T144" i="35"/>
  <c r="U24" i="35"/>
  <c r="U60" i="35"/>
  <c r="T163" i="35"/>
  <c r="Q93" i="28"/>
  <c r="S190" i="31"/>
  <c r="S192" i="31" s="1"/>
  <c r="R74" i="34"/>
  <c r="R24" i="28" s="1"/>
  <c r="R101" i="28"/>
  <c r="P11" i="28"/>
  <c r="R90" i="28"/>
  <c r="Q8" i="28"/>
  <c r="R91" i="28"/>
  <c r="Q9" i="28"/>
  <c r="P27" i="28"/>
  <c r="S179" i="34"/>
  <c r="S106" i="28"/>
  <c r="U59" i="33"/>
  <c r="R74" i="35"/>
  <c r="Q27" i="28"/>
  <c r="R158" i="34"/>
  <c r="R109" i="28"/>
  <c r="S62" i="32"/>
  <c r="S22" i="28" s="1"/>
  <c r="S104" i="28"/>
  <c r="S88" i="28" s="1"/>
  <c r="Q6" i="28"/>
  <c r="Q19" i="28"/>
  <c r="Q194" i="31"/>
  <c r="R178" i="35"/>
  <c r="R179" i="35" s="1"/>
  <c r="S74" i="36"/>
  <c r="S26" i="28" s="1"/>
  <c r="S10" i="28" s="1"/>
  <c r="R182" i="35"/>
  <c r="R184" i="35" s="1"/>
  <c r="R158" i="35"/>
  <c r="Q193" i="36"/>
  <c r="R158" i="36"/>
  <c r="S158" i="31"/>
  <c r="S178" i="31"/>
  <c r="S179" i="31" s="1"/>
  <c r="R197" i="31"/>
  <c r="R198" i="31" s="1"/>
  <c r="S182" i="31"/>
  <c r="S196" i="31" s="1"/>
  <c r="R182" i="36"/>
  <c r="R184" i="36" s="1"/>
  <c r="R183" i="36"/>
  <c r="R185" i="36" s="1"/>
  <c r="R177" i="36"/>
  <c r="Q197" i="36"/>
  <c r="Q198" i="36" s="1"/>
  <c r="S176" i="35"/>
  <c r="S190" i="35" s="1"/>
  <c r="S192" i="35" s="1"/>
  <c r="S157" i="35"/>
  <c r="S189" i="35" s="1"/>
  <c r="T37" i="36"/>
  <c r="Q184" i="36"/>
  <c r="Q186" i="36" s="1"/>
  <c r="AK41" i="35"/>
  <c r="AJ55" i="35"/>
  <c r="R178" i="36"/>
  <c r="R179" i="36" s="1"/>
  <c r="P194" i="34"/>
  <c r="U59" i="10"/>
  <c r="U23" i="10"/>
  <c r="U37" i="10" s="1"/>
  <c r="S74" i="10"/>
  <c r="S15" i="28" s="1"/>
  <c r="R184" i="31"/>
  <c r="R186" i="31" s="1"/>
  <c r="R191" i="31"/>
  <c r="R193" i="31" s="1"/>
  <c r="P198" i="35"/>
  <c r="P194" i="35"/>
  <c r="S176" i="36"/>
  <c r="S177" i="31"/>
  <c r="T73" i="36"/>
  <c r="T108" i="28" s="1"/>
  <c r="T92" i="28" s="1"/>
  <c r="S157" i="36"/>
  <c r="S182" i="36" s="1"/>
  <c r="R177" i="35"/>
  <c r="U23" i="34"/>
  <c r="U59" i="34"/>
  <c r="T37" i="34"/>
  <c r="T143" i="34"/>
  <c r="T162" i="34"/>
  <c r="U28" i="34"/>
  <c r="U64" i="34"/>
  <c r="T148" i="34"/>
  <c r="T167" i="34"/>
  <c r="V65" i="31"/>
  <c r="V29" i="31"/>
  <c r="U149" i="31"/>
  <c r="U168" i="31"/>
  <c r="U52" i="2"/>
  <c r="U22" i="2"/>
  <c r="P198" i="34"/>
  <c r="V27" i="31"/>
  <c r="V63" i="31"/>
  <c r="U166" i="31"/>
  <c r="U147" i="31"/>
  <c r="T73" i="34"/>
  <c r="V64" i="31"/>
  <c r="U148" i="31"/>
  <c r="U167" i="31"/>
  <c r="V28" i="31"/>
  <c r="U33" i="34"/>
  <c r="U69" i="34"/>
  <c r="T172" i="34"/>
  <c r="T153" i="34"/>
  <c r="U34" i="35"/>
  <c r="U70" i="35"/>
  <c r="T173" i="35"/>
  <c r="T154" i="35"/>
  <c r="U25" i="34"/>
  <c r="U61" i="34"/>
  <c r="T164" i="34"/>
  <c r="T145" i="34"/>
  <c r="V69" i="31"/>
  <c r="V33" i="31"/>
  <c r="U172" i="31"/>
  <c r="U153" i="31"/>
  <c r="T31" i="2"/>
  <c r="U59" i="2"/>
  <c r="U26" i="34"/>
  <c r="U62" i="34"/>
  <c r="T146" i="34"/>
  <c r="T165" i="34"/>
  <c r="V70" i="31"/>
  <c r="V34" i="31"/>
  <c r="U173" i="31"/>
  <c r="U154" i="31"/>
  <c r="T73" i="35"/>
  <c r="U31" i="35"/>
  <c r="U67" i="35"/>
  <c r="T170" i="35"/>
  <c r="T151" i="35"/>
  <c r="S74" i="34"/>
  <c r="S24" i="28" s="1"/>
  <c r="U34" i="36"/>
  <c r="U70" i="36"/>
  <c r="T154" i="36"/>
  <c r="T173" i="36"/>
  <c r="U26" i="36"/>
  <c r="U62" i="36"/>
  <c r="T165" i="36"/>
  <c r="T146" i="36"/>
  <c r="U35" i="36"/>
  <c r="U71" i="36"/>
  <c r="T155" i="36"/>
  <c r="T174" i="36"/>
  <c r="U27" i="36"/>
  <c r="U63" i="36"/>
  <c r="T166" i="36"/>
  <c r="T147" i="36"/>
  <c r="U24" i="36"/>
  <c r="U60" i="36"/>
  <c r="T163" i="36"/>
  <c r="T144" i="36"/>
  <c r="R191" i="36"/>
  <c r="R193" i="36" s="1"/>
  <c r="R197" i="36"/>
  <c r="V68" i="31"/>
  <c r="U171" i="31"/>
  <c r="U152" i="31"/>
  <c r="V32" i="31"/>
  <c r="U25" i="36"/>
  <c r="U61" i="36"/>
  <c r="T164" i="36"/>
  <c r="T145" i="36"/>
  <c r="U28" i="36"/>
  <c r="U64" i="36"/>
  <c r="T167" i="36"/>
  <c r="T148" i="36"/>
  <c r="V23" i="36"/>
  <c r="V59" i="36"/>
  <c r="U162" i="36"/>
  <c r="U143" i="36"/>
  <c r="T157" i="31"/>
  <c r="U23" i="35"/>
  <c r="U59" i="35"/>
  <c r="T162" i="35"/>
  <c r="T143" i="35"/>
  <c r="T37" i="35"/>
  <c r="R183" i="35"/>
  <c r="R185" i="35" s="1"/>
  <c r="R190" i="35"/>
  <c r="R192" i="35" s="1"/>
  <c r="Q196" i="35"/>
  <c r="Q184" i="35"/>
  <c r="Q186" i="35" s="1"/>
  <c r="W31" i="31"/>
  <c r="W67" i="31"/>
  <c r="V170" i="31"/>
  <c r="V151" i="31"/>
  <c r="U35" i="34"/>
  <c r="U71" i="34"/>
  <c r="T174" i="34"/>
  <c r="T155" i="34"/>
  <c r="U32" i="36"/>
  <c r="U68" i="36"/>
  <c r="T152" i="36"/>
  <c r="T171" i="36"/>
  <c r="Q191" i="34"/>
  <c r="Q193" i="34" s="1"/>
  <c r="Q197" i="34"/>
  <c r="R183" i="34"/>
  <c r="R185" i="34" s="1"/>
  <c r="R190" i="34"/>
  <c r="R192" i="34" s="1"/>
  <c r="V60" i="31"/>
  <c r="U144" i="31"/>
  <c r="V24" i="31"/>
  <c r="U163" i="31"/>
  <c r="R189" i="34"/>
  <c r="R182" i="34"/>
  <c r="T176" i="31"/>
  <c r="T190" i="31" s="1"/>
  <c r="T192" i="31" s="1"/>
  <c r="V35" i="31"/>
  <c r="V71" i="31"/>
  <c r="U155" i="31"/>
  <c r="U174" i="31"/>
  <c r="Q184" i="34"/>
  <c r="Q186" i="34" s="1"/>
  <c r="Q196" i="34"/>
  <c r="S176" i="34"/>
  <c r="S177" i="34" s="1"/>
  <c r="U32" i="34"/>
  <c r="U68" i="34"/>
  <c r="T171" i="34"/>
  <c r="T152" i="34"/>
  <c r="U27" i="34"/>
  <c r="U63" i="34"/>
  <c r="T166" i="34"/>
  <c r="T147" i="34"/>
  <c r="V26" i="31"/>
  <c r="V62" i="31"/>
  <c r="U146" i="31"/>
  <c r="U165" i="31"/>
  <c r="R191" i="35"/>
  <c r="U29" i="34"/>
  <c r="U65" i="34"/>
  <c r="T149" i="34"/>
  <c r="T168" i="34"/>
  <c r="U30" i="34"/>
  <c r="U66" i="34"/>
  <c r="T169" i="34"/>
  <c r="T150" i="34"/>
  <c r="R74" i="33"/>
  <c r="R23" i="28" s="1"/>
  <c r="R7" i="28" s="1"/>
  <c r="U30" i="36"/>
  <c r="U66" i="36"/>
  <c r="T150" i="36"/>
  <c r="T169" i="36"/>
  <c r="V30" i="31"/>
  <c r="V66" i="31"/>
  <c r="U169" i="31"/>
  <c r="U150" i="31"/>
  <c r="S157" i="34"/>
  <c r="Q197" i="35"/>
  <c r="Q191" i="35"/>
  <c r="Q193" i="35" s="1"/>
  <c r="U31" i="36"/>
  <c r="U67" i="36"/>
  <c r="T170" i="36"/>
  <c r="T151" i="36"/>
  <c r="U31" i="34"/>
  <c r="U67" i="34"/>
  <c r="T151" i="34"/>
  <c r="T170" i="34"/>
  <c r="U24" i="34"/>
  <c r="U60" i="34"/>
  <c r="T163" i="34"/>
  <c r="T144" i="34"/>
  <c r="X29" i="36"/>
  <c r="X65" i="36"/>
  <c r="W168" i="36"/>
  <c r="W149" i="36"/>
  <c r="U34" i="34"/>
  <c r="U70" i="34"/>
  <c r="T154" i="34"/>
  <c r="T173" i="34"/>
  <c r="U33" i="36"/>
  <c r="U69" i="36"/>
  <c r="T172" i="36"/>
  <c r="T153" i="36"/>
  <c r="R74" i="30"/>
  <c r="R17" i="28" s="1"/>
  <c r="AD41" i="33"/>
  <c r="AC55" i="33"/>
  <c r="AH41" i="30"/>
  <c r="AG55" i="30"/>
  <c r="R74" i="29"/>
  <c r="R16" i="28" s="1"/>
  <c r="U31" i="32"/>
  <c r="T61" i="32"/>
  <c r="V21" i="32"/>
  <c r="W51" i="32" s="1"/>
  <c r="V29" i="32"/>
  <c r="W59" i="32" s="1"/>
  <c r="T74" i="31"/>
  <c r="T18" i="28" s="1"/>
  <c r="AF41" i="10"/>
  <c r="AE55" i="10"/>
  <c r="S62" i="2"/>
  <c r="AC41" i="34"/>
  <c r="AB55" i="34"/>
  <c r="R158" i="30"/>
  <c r="R158" i="29"/>
  <c r="P198" i="29"/>
  <c r="P198" i="30"/>
  <c r="T173" i="30"/>
  <c r="T154" i="30"/>
  <c r="U34" i="30"/>
  <c r="V70" i="30" s="1"/>
  <c r="Q184" i="29"/>
  <c r="Q186" i="29" s="1"/>
  <c r="Q196" i="29"/>
  <c r="S73" i="30"/>
  <c r="S99" i="28" s="1"/>
  <c r="S91" i="28" s="1"/>
  <c r="R182" i="30"/>
  <c r="R189" i="30"/>
  <c r="R178" i="30"/>
  <c r="R179" i="30" s="1"/>
  <c r="S73" i="29"/>
  <c r="S98" i="28" s="1"/>
  <c r="U30" i="33"/>
  <c r="V66" i="33" s="1"/>
  <c r="T164" i="30"/>
  <c r="T145" i="30"/>
  <c r="U25" i="30"/>
  <c r="V61" i="30" s="1"/>
  <c r="U32" i="29"/>
  <c r="V68" i="29" s="1"/>
  <c r="T171" i="29"/>
  <c r="T152" i="29"/>
  <c r="R190" i="30"/>
  <c r="R192" i="30" s="1"/>
  <c r="R183" i="30"/>
  <c r="R185" i="30" s="1"/>
  <c r="R190" i="29"/>
  <c r="R192" i="29" s="1"/>
  <c r="R183" i="29"/>
  <c r="R185" i="29" s="1"/>
  <c r="S157" i="30"/>
  <c r="T169" i="30"/>
  <c r="U30" i="30"/>
  <c r="V66" i="30" s="1"/>
  <c r="T150" i="30"/>
  <c r="S157" i="29"/>
  <c r="T172" i="30"/>
  <c r="T153" i="30"/>
  <c r="U33" i="30"/>
  <c r="V69" i="30" s="1"/>
  <c r="T163" i="30"/>
  <c r="T144" i="30"/>
  <c r="U24" i="30"/>
  <c r="V60" i="30" s="1"/>
  <c r="R178" i="29"/>
  <c r="R179" i="29" s="1"/>
  <c r="R189" i="29"/>
  <c r="R182" i="29"/>
  <c r="T174" i="29"/>
  <c r="T155" i="29"/>
  <c r="U35" i="29"/>
  <c r="V71" i="29" s="1"/>
  <c r="U31" i="30"/>
  <c r="V67" i="30" s="1"/>
  <c r="T151" i="30"/>
  <c r="T170" i="30"/>
  <c r="V25" i="33"/>
  <c r="W61" i="33" s="1"/>
  <c r="T153" i="29"/>
  <c r="T172" i="29"/>
  <c r="U33" i="29"/>
  <c r="V69" i="29" s="1"/>
  <c r="S176" i="29"/>
  <c r="P194" i="30"/>
  <c r="T166" i="29"/>
  <c r="T147" i="29"/>
  <c r="U27" i="29"/>
  <c r="V63" i="29" s="1"/>
  <c r="T37" i="29"/>
  <c r="T173" i="29"/>
  <c r="T154" i="29"/>
  <c r="U34" i="29"/>
  <c r="V70" i="29" s="1"/>
  <c r="T166" i="30"/>
  <c r="U27" i="30"/>
  <c r="V63" i="30" s="1"/>
  <c r="T147" i="30"/>
  <c r="T168" i="30"/>
  <c r="T149" i="30"/>
  <c r="U29" i="30"/>
  <c r="V65" i="30" s="1"/>
  <c r="T165" i="30"/>
  <c r="T146" i="30"/>
  <c r="U26" i="30"/>
  <c r="V62" i="30" s="1"/>
  <c r="U23" i="33"/>
  <c r="T37" i="33"/>
  <c r="T151" i="29"/>
  <c r="T170" i="29"/>
  <c r="U31" i="29"/>
  <c r="V67" i="29" s="1"/>
  <c r="T162" i="29"/>
  <c r="T143" i="29"/>
  <c r="U23" i="29"/>
  <c r="V59" i="29" s="1"/>
  <c r="Q184" i="30"/>
  <c r="Q186" i="30" s="1"/>
  <c r="Q196" i="30"/>
  <c r="T149" i="29"/>
  <c r="U29" i="29"/>
  <c r="V65" i="29" s="1"/>
  <c r="T168" i="29"/>
  <c r="R177" i="29"/>
  <c r="U34" i="33"/>
  <c r="V70" i="33" s="1"/>
  <c r="S73" i="33"/>
  <c r="S105" i="28" s="1"/>
  <c r="S89" i="28" s="1"/>
  <c r="U31" i="33"/>
  <c r="V67" i="33" s="1"/>
  <c r="U32" i="33"/>
  <c r="V68" i="33" s="1"/>
  <c r="Q191" i="30"/>
  <c r="Q193" i="30" s="1"/>
  <c r="Q197" i="30"/>
  <c r="P194" i="29"/>
  <c r="T164" i="29"/>
  <c r="T145" i="29"/>
  <c r="U25" i="29"/>
  <c r="V61" i="29" s="1"/>
  <c r="T167" i="29"/>
  <c r="T148" i="29"/>
  <c r="U28" i="29"/>
  <c r="V64" i="29" s="1"/>
  <c r="T162" i="30"/>
  <c r="T37" i="30"/>
  <c r="T143" i="30"/>
  <c r="U23" i="30"/>
  <c r="V59" i="30" s="1"/>
  <c r="T165" i="29"/>
  <c r="T146" i="29"/>
  <c r="U26" i="29"/>
  <c r="V62" i="29" s="1"/>
  <c r="U32" i="30"/>
  <c r="V68" i="30" s="1"/>
  <c r="T152" i="30"/>
  <c r="T171" i="30"/>
  <c r="S176" i="30"/>
  <c r="T144" i="29"/>
  <c r="T163" i="29"/>
  <c r="U24" i="29"/>
  <c r="V60" i="29" s="1"/>
  <c r="U35" i="33"/>
  <c r="V71" i="33" s="1"/>
  <c r="U29" i="33"/>
  <c r="V65" i="33" s="1"/>
  <c r="T155" i="30"/>
  <c r="T174" i="30"/>
  <c r="U35" i="30"/>
  <c r="V71" i="30" s="1"/>
  <c r="U28" i="33"/>
  <c r="V64" i="33" s="1"/>
  <c r="U24" i="33"/>
  <c r="V60" i="33" s="1"/>
  <c r="R177" i="30"/>
  <c r="U33" i="33"/>
  <c r="V69" i="33" s="1"/>
  <c r="Q197" i="29"/>
  <c r="Q191" i="29"/>
  <c r="Q193" i="29" s="1"/>
  <c r="U26" i="33"/>
  <c r="V62" i="33" s="1"/>
  <c r="T169" i="29"/>
  <c r="T150" i="29"/>
  <c r="U30" i="29"/>
  <c r="V66" i="29" s="1"/>
  <c r="T167" i="30"/>
  <c r="U28" i="30"/>
  <c r="V64" i="30" s="1"/>
  <c r="T148" i="30"/>
  <c r="U27" i="33"/>
  <c r="V63" i="33" s="1"/>
  <c r="S184" i="31"/>
  <c r="S186" i="31" s="1"/>
  <c r="S197" i="31"/>
  <c r="S191" i="31"/>
  <c r="S193" i="31" s="1"/>
  <c r="V23" i="31"/>
  <c r="W59" i="31" s="1"/>
  <c r="U143" i="31"/>
  <c r="U162" i="31"/>
  <c r="U73" i="31"/>
  <c r="U100" i="28" s="1"/>
  <c r="U37" i="31"/>
  <c r="W25" i="32"/>
  <c r="X55" i="32" s="1"/>
  <c r="V25" i="2"/>
  <c r="W55" i="2" s="1"/>
  <c r="V24" i="2"/>
  <c r="W54" i="2" s="1"/>
  <c r="V23" i="2"/>
  <c r="W53" i="2" s="1"/>
  <c r="W20" i="2"/>
  <c r="X50" i="2" s="1"/>
  <c r="T61" i="2"/>
  <c r="T96" i="28" s="1"/>
  <c r="U29" i="2"/>
  <c r="V59" i="2" s="1"/>
  <c r="V28" i="2"/>
  <c r="W58" i="2" s="1"/>
  <c r="V26" i="2"/>
  <c r="W56" i="2" s="1"/>
  <c r="V21" i="2"/>
  <c r="W51" i="2" s="1"/>
  <c r="V27" i="2"/>
  <c r="W57" i="2" s="1"/>
  <c r="X25" i="31"/>
  <c r="Y61" i="31" s="1"/>
  <c r="W145" i="31"/>
  <c r="W164" i="31"/>
  <c r="W30" i="10"/>
  <c r="X66" i="10" s="1"/>
  <c r="V32" i="10"/>
  <c r="W68" i="10" s="1"/>
  <c r="V35" i="10"/>
  <c r="W71" i="10" s="1"/>
  <c r="V26" i="10"/>
  <c r="W62" i="10" s="1"/>
  <c r="V34" i="10"/>
  <c r="W70" i="10" s="1"/>
  <c r="V27" i="10"/>
  <c r="W63" i="10" s="1"/>
  <c r="W33" i="10"/>
  <c r="X69" i="10" s="1"/>
  <c r="V29" i="10"/>
  <c r="W65" i="10" s="1"/>
  <c r="V28" i="10"/>
  <c r="W64" i="10" s="1"/>
  <c r="V31" i="10"/>
  <c r="W67" i="10" s="1"/>
  <c r="V25" i="10"/>
  <c r="W61" i="10" s="1"/>
  <c r="T73" i="10"/>
  <c r="T97" i="28" s="1"/>
  <c r="W24" i="32"/>
  <c r="X54" i="32" s="1"/>
  <c r="W27" i="32"/>
  <c r="X57" i="32" s="1"/>
  <c r="W28" i="32"/>
  <c r="X58" i="32" s="1"/>
  <c r="X22" i="32"/>
  <c r="Y52" i="32" s="1"/>
  <c r="W23" i="32"/>
  <c r="X53" i="32" s="1"/>
  <c r="X20" i="32"/>
  <c r="Y50" i="32" s="1"/>
  <c r="W26" i="32"/>
  <c r="X56" i="32" s="1"/>
  <c r="S12" i="28" l="1"/>
  <c r="S14" i="28"/>
  <c r="V60" i="10"/>
  <c r="V24" i="10"/>
  <c r="AW36" i="32"/>
  <c r="AV46" i="32"/>
  <c r="BF35" i="32"/>
  <c r="Q194" i="36"/>
  <c r="R8" i="28"/>
  <c r="S158" i="34"/>
  <c r="AV35" i="2"/>
  <c r="AU46" i="2"/>
  <c r="AO21" i="48"/>
  <c r="AO23" i="48" s="1"/>
  <c r="AP2" i="48"/>
  <c r="T183" i="31"/>
  <c r="T185" i="31" s="1"/>
  <c r="V71" i="35"/>
  <c r="U174" i="35"/>
  <c r="V35" i="35"/>
  <c r="U155" i="35"/>
  <c r="X26" i="35"/>
  <c r="X62" i="35"/>
  <c r="W146" i="35"/>
  <c r="W165" i="35"/>
  <c r="V24" i="35"/>
  <c r="V60" i="35"/>
  <c r="U163" i="35"/>
  <c r="U144" i="35"/>
  <c r="W27" i="35"/>
  <c r="W63" i="35"/>
  <c r="V166" i="35"/>
  <c r="V147" i="35"/>
  <c r="V164" i="35"/>
  <c r="W25" i="35"/>
  <c r="W61" i="35"/>
  <c r="V145" i="35"/>
  <c r="W68" i="35"/>
  <c r="V152" i="35"/>
  <c r="V171" i="35"/>
  <c r="W32" i="35"/>
  <c r="V169" i="35"/>
  <c r="W30" i="35"/>
  <c r="W66" i="35"/>
  <c r="V150" i="35"/>
  <c r="U148" i="35"/>
  <c r="V28" i="35"/>
  <c r="V64" i="35"/>
  <c r="U167" i="35"/>
  <c r="W69" i="35"/>
  <c r="V172" i="35"/>
  <c r="V153" i="35"/>
  <c r="W33" i="35"/>
  <c r="W29" i="35"/>
  <c r="W65" i="35"/>
  <c r="V149" i="35"/>
  <c r="V168" i="35"/>
  <c r="R93" i="28"/>
  <c r="Q11" i="28"/>
  <c r="S101" i="28"/>
  <c r="S109" i="28"/>
  <c r="S90" i="28"/>
  <c r="S93" i="28" s="1"/>
  <c r="R25" i="28"/>
  <c r="S74" i="35"/>
  <c r="S25" i="28" s="1"/>
  <c r="V59" i="33"/>
  <c r="T179" i="34"/>
  <c r="T106" i="28"/>
  <c r="T107" i="28"/>
  <c r="T62" i="32"/>
  <c r="T22" i="28" s="1"/>
  <c r="T104" i="28"/>
  <c r="T88" i="28" s="1"/>
  <c r="R6" i="28"/>
  <c r="R19" i="28"/>
  <c r="T74" i="36"/>
  <c r="T26" i="28" s="1"/>
  <c r="T10" i="28" s="1"/>
  <c r="S158" i="36"/>
  <c r="T158" i="31"/>
  <c r="S158" i="35"/>
  <c r="T74" i="10"/>
  <c r="T15" i="28" s="1"/>
  <c r="S183" i="35"/>
  <c r="S185" i="35" s="1"/>
  <c r="S177" i="36"/>
  <c r="S177" i="35"/>
  <c r="R186" i="36"/>
  <c r="R194" i="36" s="1"/>
  <c r="R196" i="36"/>
  <c r="R198" i="36" s="1"/>
  <c r="S178" i="35"/>
  <c r="S179" i="35" s="1"/>
  <c r="S182" i="35"/>
  <c r="AL41" i="35"/>
  <c r="AK55" i="35"/>
  <c r="T177" i="31"/>
  <c r="R194" i="31"/>
  <c r="S74" i="30"/>
  <c r="S17" i="28" s="1"/>
  <c r="S189" i="36"/>
  <c r="S191" i="36" s="1"/>
  <c r="V59" i="10"/>
  <c r="V23" i="10"/>
  <c r="V37" i="10" s="1"/>
  <c r="S74" i="33"/>
  <c r="S23" i="28" s="1"/>
  <c r="S7" i="28" s="1"/>
  <c r="S190" i="36"/>
  <c r="S192" i="36" s="1"/>
  <c r="S183" i="36"/>
  <c r="S185" i="36" s="1"/>
  <c r="Q198" i="34"/>
  <c r="Q194" i="34"/>
  <c r="T74" i="34"/>
  <c r="T24" i="28" s="1"/>
  <c r="T176" i="36"/>
  <c r="T190" i="36" s="1"/>
  <c r="T192" i="36" s="1"/>
  <c r="S178" i="36"/>
  <c r="S179" i="36" s="1"/>
  <c r="U73" i="36"/>
  <c r="U108" i="28" s="1"/>
  <c r="U92" i="28" s="1"/>
  <c r="T157" i="36"/>
  <c r="U157" i="31"/>
  <c r="U182" i="31" s="1"/>
  <c r="V31" i="34"/>
  <c r="V67" i="34"/>
  <c r="U170" i="34"/>
  <c r="U151" i="34"/>
  <c r="W30" i="31"/>
  <c r="W66" i="31"/>
  <c r="V169" i="31"/>
  <c r="V150" i="31"/>
  <c r="V23" i="35"/>
  <c r="V59" i="35"/>
  <c r="U143" i="35"/>
  <c r="U37" i="35"/>
  <c r="U162" i="35"/>
  <c r="W68" i="31"/>
  <c r="V152" i="31"/>
  <c r="V171" i="31"/>
  <c r="W32" i="31"/>
  <c r="V25" i="34"/>
  <c r="V61" i="34"/>
  <c r="U164" i="34"/>
  <c r="U145" i="34"/>
  <c r="V33" i="34"/>
  <c r="V69" i="34"/>
  <c r="U153" i="34"/>
  <c r="U172" i="34"/>
  <c r="W27" i="31"/>
  <c r="W63" i="31"/>
  <c r="V147" i="31"/>
  <c r="V166" i="31"/>
  <c r="T178" i="31"/>
  <c r="T179" i="31" s="1"/>
  <c r="R196" i="34"/>
  <c r="R184" i="34"/>
  <c r="R186" i="34" s="1"/>
  <c r="T182" i="31"/>
  <c r="S177" i="29"/>
  <c r="V34" i="34"/>
  <c r="V70" i="34"/>
  <c r="U173" i="34"/>
  <c r="U154" i="34"/>
  <c r="V24" i="34"/>
  <c r="V60" i="34"/>
  <c r="U144" i="34"/>
  <c r="U163" i="34"/>
  <c r="V29" i="34"/>
  <c r="V65" i="34"/>
  <c r="U168" i="34"/>
  <c r="U149" i="34"/>
  <c r="R197" i="34"/>
  <c r="R191" i="34"/>
  <c r="R193" i="34" s="1"/>
  <c r="V28" i="36"/>
  <c r="V64" i="36"/>
  <c r="U167" i="36"/>
  <c r="U148" i="36"/>
  <c r="T176" i="34"/>
  <c r="T177" i="34" s="1"/>
  <c r="V24" i="36"/>
  <c r="V60" i="36"/>
  <c r="U163" i="36"/>
  <c r="U144" i="36"/>
  <c r="V26" i="36"/>
  <c r="V62" i="36"/>
  <c r="U165" i="36"/>
  <c r="U146" i="36"/>
  <c r="V52" i="2"/>
  <c r="V22" i="2"/>
  <c r="U37" i="36"/>
  <c r="V31" i="35"/>
  <c r="V67" i="35"/>
  <c r="U170" i="35"/>
  <c r="U151" i="35"/>
  <c r="V28" i="34"/>
  <c r="V64" i="34"/>
  <c r="U167" i="34"/>
  <c r="U148" i="34"/>
  <c r="T189" i="31"/>
  <c r="T197" i="31" s="1"/>
  <c r="V31" i="36"/>
  <c r="V67" i="36"/>
  <c r="U170" i="36"/>
  <c r="U151" i="36"/>
  <c r="V30" i="36"/>
  <c r="V66" i="36"/>
  <c r="U169" i="36"/>
  <c r="U150" i="36"/>
  <c r="R197" i="35"/>
  <c r="R196" i="35"/>
  <c r="V26" i="34"/>
  <c r="V62" i="34"/>
  <c r="U165" i="34"/>
  <c r="U146" i="34"/>
  <c r="V34" i="35"/>
  <c r="V70" i="35"/>
  <c r="U173" i="35"/>
  <c r="U154" i="35"/>
  <c r="T157" i="34"/>
  <c r="S184" i="36"/>
  <c r="R193" i="35"/>
  <c r="W26" i="31"/>
  <c r="W62" i="31"/>
  <c r="V146" i="31"/>
  <c r="V165" i="31"/>
  <c r="V32" i="34"/>
  <c r="V68" i="34"/>
  <c r="U152" i="34"/>
  <c r="U171" i="34"/>
  <c r="W35" i="31"/>
  <c r="W71" i="31"/>
  <c r="V174" i="31"/>
  <c r="V155" i="31"/>
  <c r="R186" i="35"/>
  <c r="V32" i="36"/>
  <c r="V68" i="36"/>
  <c r="U152" i="36"/>
  <c r="U171" i="36"/>
  <c r="X31" i="31"/>
  <c r="X67" i="31"/>
  <c r="W151" i="31"/>
  <c r="W170" i="31"/>
  <c r="T157" i="35"/>
  <c r="V27" i="36"/>
  <c r="V63" i="36"/>
  <c r="U166" i="36"/>
  <c r="U147" i="36"/>
  <c r="V35" i="36"/>
  <c r="V71" i="36"/>
  <c r="U174" i="36"/>
  <c r="U155" i="36"/>
  <c r="V34" i="36"/>
  <c r="V70" i="36"/>
  <c r="U173" i="36"/>
  <c r="U154" i="36"/>
  <c r="W65" i="31"/>
  <c r="V149" i="31"/>
  <c r="V168" i="31"/>
  <c r="W29" i="31"/>
  <c r="W64" i="31"/>
  <c r="W28" i="31"/>
  <c r="V167" i="31"/>
  <c r="V148" i="31"/>
  <c r="Q194" i="35"/>
  <c r="T176" i="35"/>
  <c r="W23" i="36"/>
  <c r="W59" i="36"/>
  <c r="V143" i="36"/>
  <c r="V162" i="36"/>
  <c r="W69" i="31"/>
  <c r="W33" i="31"/>
  <c r="V153" i="31"/>
  <c r="V172" i="31"/>
  <c r="U73" i="34"/>
  <c r="V27" i="34"/>
  <c r="V63" i="34"/>
  <c r="U147" i="34"/>
  <c r="U166" i="34"/>
  <c r="V35" i="34"/>
  <c r="V71" i="34"/>
  <c r="U155" i="34"/>
  <c r="U174" i="34"/>
  <c r="S197" i="35"/>
  <c r="S191" i="35"/>
  <c r="S193" i="35" s="1"/>
  <c r="U176" i="31"/>
  <c r="U190" i="31" s="1"/>
  <c r="U192" i="31" s="1"/>
  <c r="V33" i="36"/>
  <c r="V69" i="36"/>
  <c r="U172" i="36"/>
  <c r="U153" i="36"/>
  <c r="Y29" i="36"/>
  <c r="Y65" i="36"/>
  <c r="X149" i="36"/>
  <c r="X168" i="36"/>
  <c r="S189" i="34"/>
  <c r="S182" i="34"/>
  <c r="V30" i="34"/>
  <c r="V66" i="34"/>
  <c r="U169" i="34"/>
  <c r="U150" i="34"/>
  <c r="S190" i="34"/>
  <c r="S192" i="34" s="1"/>
  <c r="S183" i="34"/>
  <c r="S185" i="34" s="1"/>
  <c r="W60" i="31"/>
  <c r="V144" i="31"/>
  <c r="W24" i="31"/>
  <c r="V163" i="31"/>
  <c r="Q198" i="35"/>
  <c r="U73" i="35"/>
  <c r="V25" i="36"/>
  <c r="V61" i="36"/>
  <c r="U164" i="36"/>
  <c r="U145" i="36"/>
  <c r="W70" i="31"/>
  <c r="W34" i="31"/>
  <c r="V173" i="31"/>
  <c r="V154" i="31"/>
  <c r="V23" i="34"/>
  <c r="V59" i="34"/>
  <c r="U37" i="34"/>
  <c r="U143" i="34"/>
  <c r="U162" i="34"/>
  <c r="AE41" i="33"/>
  <c r="AD55" i="33"/>
  <c r="AI41" i="30"/>
  <c r="AH55" i="30"/>
  <c r="S74" i="29"/>
  <c r="S16" i="28" s="1"/>
  <c r="S8" i="28" s="1"/>
  <c r="U74" i="31"/>
  <c r="U18" i="28" s="1"/>
  <c r="U61" i="32"/>
  <c r="V31" i="32"/>
  <c r="W29" i="32"/>
  <c r="X59" i="32" s="1"/>
  <c r="W21" i="32"/>
  <c r="X51" i="32" s="1"/>
  <c r="T62" i="2"/>
  <c r="AG41" i="10"/>
  <c r="AF55" i="10"/>
  <c r="AD41" i="34"/>
  <c r="AC55" i="34"/>
  <c r="V28" i="33"/>
  <c r="W64" i="33" s="1"/>
  <c r="V35" i="33"/>
  <c r="W71" i="33" s="1"/>
  <c r="T73" i="30"/>
  <c r="T99" i="28" s="1"/>
  <c r="V32" i="33"/>
  <c r="W68" i="33" s="1"/>
  <c r="T176" i="29"/>
  <c r="V23" i="33"/>
  <c r="W59" i="33" s="1"/>
  <c r="U37" i="33"/>
  <c r="U172" i="29"/>
  <c r="U153" i="29"/>
  <c r="V33" i="29"/>
  <c r="W69" i="29" s="1"/>
  <c r="R184" i="30"/>
  <c r="R186" i="30" s="1"/>
  <c r="R196" i="30"/>
  <c r="U167" i="30"/>
  <c r="U148" i="30"/>
  <c r="V28" i="30"/>
  <c r="W64" i="30" s="1"/>
  <c r="T157" i="30"/>
  <c r="U145" i="29"/>
  <c r="V25" i="29"/>
  <c r="W61" i="29" s="1"/>
  <c r="U164" i="29"/>
  <c r="T73" i="29"/>
  <c r="T98" i="28" s="1"/>
  <c r="V26" i="30"/>
  <c r="W62" i="30" s="1"/>
  <c r="U165" i="30"/>
  <c r="U146" i="30"/>
  <c r="U170" i="30"/>
  <c r="U151" i="30"/>
  <c r="V31" i="30"/>
  <c r="W67" i="30" s="1"/>
  <c r="U144" i="30"/>
  <c r="V24" i="30"/>
  <c r="W60" i="30" s="1"/>
  <c r="U163" i="30"/>
  <c r="S158" i="29"/>
  <c r="S178" i="29"/>
  <c r="S179" i="29" s="1"/>
  <c r="S189" i="29"/>
  <c r="S182" i="29"/>
  <c r="U155" i="30"/>
  <c r="U174" i="30"/>
  <c r="V35" i="30"/>
  <c r="W71" i="30" s="1"/>
  <c r="U144" i="29"/>
  <c r="V24" i="29"/>
  <c r="W60" i="29" s="1"/>
  <c r="U163" i="29"/>
  <c r="U171" i="30"/>
  <c r="U152" i="30"/>
  <c r="V32" i="30"/>
  <c r="W68" i="30" s="1"/>
  <c r="V31" i="33"/>
  <c r="W67" i="33" s="1"/>
  <c r="U168" i="29"/>
  <c r="U149" i="29"/>
  <c r="V29" i="29"/>
  <c r="W65" i="29" s="1"/>
  <c r="U151" i="29"/>
  <c r="V31" i="29"/>
  <c r="W67" i="29" s="1"/>
  <c r="U170" i="29"/>
  <c r="U147" i="30"/>
  <c r="U166" i="30"/>
  <c r="V27" i="30"/>
  <c r="W63" i="30" s="1"/>
  <c r="U147" i="29"/>
  <c r="U166" i="29"/>
  <c r="V27" i="29"/>
  <c r="W63" i="29" s="1"/>
  <c r="Q198" i="29"/>
  <c r="U150" i="29"/>
  <c r="V30" i="29"/>
  <c r="W66" i="29" s="1"/>
  <c r="U169" i="29"/>
  <c r="V33" i="33"/>
  <c r="W69" i="33" s="1"/>
  <c r="U165" i="29"/>
  <c r="V26" i="29"/>
  <c r="W62" i="29" s="1"/>
  <c r="U146" i="29"/>
  <c r="T176" i="30"/>
  <c r="U174" i="29"/>
  <c r="U155" i="29"/>
  <c r="V35" i="29"/>
  <c r="W71" i="29" s="1"/>
  <c r="V30" i="33"/>
  <c r="W66" i="33" s="1"/>
  <c r="Q194" i="29"/>
  <c r="V28" i="29"/>
  <c r="W64" i="29" s="1"/>
  <c r="U148" i="29"/>
  <c r="U167" i="29"/>
  <c r="Q198" i="30"/>
  <c r="W25" i="33"/>
  <c r="X61" i="33" s="1"/>
  <c r="V30" i="30"/>
  <c r="W66" i="30" s="1"/>
  <c r="U150" i="30"/>
  <c r="U169" i="30"/>
  <c r="U173" i="30"/>
  <c r="U154" i="30"/>
  <c r="V34" i="30"/>
  <c r="W70" i="30" s="1"/>
  <c r="V27" i="33"/>
  <c r="W63" i="33" s="1"/>
  <c r="S177" i="30"/>
  <c r="V34" i="33"/>
  <c r="W70" i="33" s="1"/>
  <c r="Q194" i="30"/>
  <c r="V29" i="30"/>
  <c r="W65" i="30" s="1"/>
  <c r="U168" i="30"/>
  <c r="U149" i="30"/>
  <c r="V34" i="29"/>
  <c r="W70" i="29" s="1"/>
  <c r="U173" i="29"/>
  <c r="U154" i="29"/>
  <c r="U172" i="30"/>
  <c r="U153" i="30"/>
  <c r="V33" i="30"/>
  <c r="W69" i="30" s="1"/>
  <c r="V24" i="33"/>
  <c r="W60" i="33" s="1"/>
  <c r="V29" i="33"/>
  <c r="W65" i="33" s="1"/>
  <c r="S183" i="30"/>
  <c r="S185" i="30" s="1"/>
  <c r="S190" i="30"/>
  <c r="S192" i="30" s="1"/>
  <c r="U162" i="29"/>
  <c r="U143" i="29"/>
  <c r="V23" i="29"/>
  <c r="W59" i="29" s="1"/>
  <c r="U37" i="29"/>
  <c r="R196" i="29"/>
  <c r="R184" i="29"/>
  <c r="R186" i="29" s="1"/>
  <c r="S189" i="30"/>
  <c r="S158" i="30"/>
  <c r="S182" i="30"/>
  <c r="S178" i="30"/>
  <c r="S179" i="30" s="1"/>
  <c r="U152" i="29"/>
  <c r="U171" i="29"/>
  <c r="V32" i="29"/>
  <c r="W68" i="29" s="1"/>
  <c r="V26" i="33"/>
  <c r="W62" i="33" s="1"/>
  <c r="U37" i="30"/>
  <c r="V23" i="30"/>
  <c r="W59" i="30" s="1"/>
  <c r="U162" i="30"/>
  <c r="U143" i="30"/>
  <c r="T73" i="33"/>
  <c r="T105" i="28" s="1"/>
  <c r="T89" i="28" s="1"/>
  <c r="T157" i="29"/>
  <c r="S183" i="29"/>
  <c r="S185" i="29" s="1"/>
  <c r="S190" i="29"/>
  <c r="S192" i="29" s="1"/>
  <c r="R191" i="29"/>
  <c r="R193" i="29" s="1"/>
  <c r="R197" i="29"/>
  <c r="U164" i="30"/>
  <c r="V25" i="30"/>
  <c r="W61" i="30" s="1"/>
  <c r="U145" i="30"/>
  <c r="R197" i="30"/>
  <c r="R191" i="30"/>
  <c r="R193" i="30" s="1"/>
  <c r="S198" i="31"/>
  <c r="V162" i="31"/>
  <c r="V73" i="31"/>
  <c r="V100" i="28" s="1"/>
  <c r="V143" i="31"/>
  <c r="W23" i="31"/>
  <c r="X59" i="31" s="1"/>
  <c r="V37" i="31"/>
  <c r="S194" i="31"/>
  <c r="X25" i="32"/>
  <c r="Y55" i="32" s="1"/>
  <c r="W25" i="2"/>
  <c r="X55" i="2" s="1"/>
  <c r="W21" i="2"/>
  <c r="X51" i="2" s="1"/>
  <c r="X20" i="2"/>
  <c r="Y50" i="2" s="1"/>
  <c r="W28" i="2"/>
  <c r="X58" i="2" s="1"/>
  <c r="W23" i="2"/>
  <c r="X53" i="2" s="1"/>
  <c r="U73" i="10"/>
  <c r="U97" i="28" s="1"/>
  <c r="U61" i="2"/>
  <c r="U96" i="28" s="1"/>
  <c r="V29" i="2"/>
  <c r="W59" i="2" s="1"/>
  <c r="U31" i="2"/>
  <c r="W26" i="2"/>
  <c r="X56" i="2" s="1"/>
  <c r="W24" i="2"/>
  <c r="X54" i="2" s="1"/>
  <c r="W27" i="2"/>
  <c r="X57" i="2" s="1"/>
  <c r="Y25" i="31"/>
  <c r="Z61" i="31" s="1"/>
  <c r="X145" i="31"/>
  <c r="X164" i="31"/>
  <c r="W29" i="10"/>
  <c r="X65" i="10" s="1"/>
  <c r="W31" i="10"/>
  <c r="X67" i="10" s="1"/>
  <c r="X33" i="10"/>
  <c r="Y69" i="10" s="1"/>
  <c r="W35" i="10"/>
  <c r="X71" i="10" s="1"/>
  <c r="W32" i="10"/>
  <c r="X68" i="10" s="1"/>
  <c r="W28" i="10"/>
  <c r="X64" i="10" s="1"/>
  <c r="W27" i="10"/>
  <c r="X63" i="10" s="1"/>
  <c r="W34" i="10"/>
  <c r="X70" i="10" s="1"/>
  <c r="W26" i="10"/>
  <c r="X62" i="10" s="1"/>
  <c r="X30" i="10"/>
  <c r="Y66" i="10" s="1"/>
  <c r="W25" i="10"/>
  <c r="X61" i="10" s="1"/>
  <c r="X27" i="32"/>
  <c r="Y57" i="32" s="1"/>
  <c r="X26" i="32"/>
  <c r="Y56" i="32" s="1"/>
  <c r="Y20" i="32"/>
  <c r="Z50" i="32" s="1"/>
  <c r="X23" i="32"/>
  <c r="Y53" i="32" s="1"/>
  <c r="X24" i="32"/>
  <c r="Y54" i="32" s="1"/>
  <c r="X28" i="32"/>
  <c r="Y58" i="32" s="1"/>
  <c r="Y22" i="32"/>
  <c r="Z52" i="32" s="1"/>
  <c r="T12" i="28" l="1"/>
  <c r="T14" i="28"/>
  <c r="T158" i="34"/>
  <c r="W60" i="10"/>
  <c r="W24" i="10"/>
  <c r="BG35" i="32"/>
  <c r="AX36" i="32"/>
  <c r="AW46" i="32"/>
  <c r="AV46" i="2"/>
  <c r="AW35" i="2"/>
  <c r="AQ2" i="48"/>
  <c r="AP21" i="48"/>
  <c r="AP23" i="48" s="1"/>
  <c r="T196" i="31"/>
  <c r="T198" i="31" s="1"/>
  <c r="W35" i="35"/>
  <c r="W71" i="35"/>
  <c r="V174" i="35"/>
  <c r="V155" i="35"/>
  <c r="W28" i="35"/>
  <c r="W64" i="35"/>
  <c r="V167" i="35"/>
  <c r="V148" i="35"/>
  <c r="W152" i="35"/>
  <c r="W171" i="35"/>
  <c r="X68" i="35"/>
  <c r="X32" i="35"/>
  <c r="W149" i="35"/>
  <c r="X65" i="35"/>
  <c r="X29" i="35"/>
  <c r="W168" i="35"/>
  <c r="X27" i="35"/>
  <c r="X63" i="35"/>
  <c r="W166" i="35"/>
  <c r="W147" i="35"/>
  <c r="W24" i="35"/>
  <c r="W60" i="35"/>
  <c r="V163" i="35"/>
  <c r="V144" i="35"/>
  <c r="W153" i="35"/>
  <c r="X69" i="35"/>
  <c r="X33" i="35"/>
  <c r="W172" i="35"/>
  <c r="W150" i="35"/>
  <c r="X66" i="35"/>
  <c r="X30" i="35"/>
  <c r="W169" i="35"/>
  <c r="X25" i="35"/>
  <c r="X61" i="35"/>
  <c r="W164" i="35"/>
  <c r="W145" i="35"/>
  <c r="X165" i="35"/>
  <c r="X146" i="35"/>
  <c r="Y62" i="35"/>
  <c r="Y26" i="35"/>
  <c r="T101" i="28"/>
  <c r="T91" i="28"/>
  <c r="T74" i="35"/>
  <c r="T25" i="28" s="1"/>
  <c r="T90" i="28"/>
  <c r="S9" i="28"/>
  <c r="T109" i="28"/>
  <c r="U107" i="28"/>
  <c r="U179" i="34"/>
  <c r="U106" i="28"/>
  <c r="R9" i="28"/>
  <c r="R11" i="28" s="1"/>
  <c r="R27" i="28"/>
  <c r="S27" i="28"/>
  <c r="U62" i="32"/>
  <c r="U22" i="28" s="1"/>
  <c r="U104" i="28"/>
  <c r="U88" i="28" s="1"/>
  <c r="S6" i="28"/>
  <c r="S19" i="28"/>
  <c r="U74" i="10"/>
  <c r="U15" i="28" s="1"/>
  <c r="U74" i="36"/>
  <c r="U26" i="28" s="1"/>
  <c r="U10" i="28" s="1"/>
  <c r="T158" i="36"/>
  <c r="T158" i="35"/>
  <c r="S196" i="35"/>
  <c r="S198" i="35" s="1"/>
  <c r="S193" i="36"/>
  <c r="S184" i="35"/>
  <c r="S186" i="35" s="1"/>
  <c r="S194" i="35" s="1"/>
  <c r="S196" i="36"/>
  <c r="S186" i="36"/>
  <c r="T184" i="31"/>
  <c r="T186" i="31" s="1"/>
  <c r="T74" i="30"/>
  <c r="T17" i="28" s="1"/>
  <c r="U177" i="31"/>
  <c r="S197" i="36"/>
  <c r="AM41" i="35"/>
  <c r="AL55" i="35"/>
  <c r="U74" i="34"/>
  <c r="U24" i="28" s="1"/>
  <c r="W59" i="10"/>
  <c r="W23" i="10"/>
  <c r="W37" i="10" s="1"/>
  <c r="U183" i="31"/>
  <c r="U185" i="31" s="1"/>
  <c r="V73" i="34"/>
  <c r="V73" i="36"/>
  <c r="T74" i="33"/>
  <c r="T23" i="28" s="1"/>
  <c r="T7" i="28" s="1"/>
  <c r="T177" i="36"/>
  <c r="U178" i="31"/>
  <c r="U179" i="31" s="1"/>
  <c r="T183" i="36"/>
  <c r="T185" i="36" s="1"/>
  <c r="T178" i="36"/>
  <c r="T179" i="36" s="1"/>
  <c r="R198" i="35"/>
  <c r="U189" i="31"/>
  <c r="U197" i="31" s="1"/>
  <c r="U176" i="36"/>
  <c r="U190" i="36" s="1"/>
  <c r="U192" i="36" s="1"/>
  <c r="U158" i="31"/>
  <c r="T191" i="31"/>
  <c r="T193" i="31" s="1"/>
  <c r="U157" i="36"/>
  <c r="U189" i="36" s="1"/>
  <c r="T189" i="36"/>
  <c r="T197" i="36" s="1"/>
  <c r="T182" i="36"/>
  <c r="U157" i="34"/>
  <c r="U158" i="34" s="1"/>
  <c r="W35" i="34"/>
  <c r="W71" i="34"/>
  <c r="V174" i="34"/>
  <c r="V155" i="34"/>
  <c r="X69" i="31"/>
  <c r="X33" i="31"/>
  <c r="W172" i="31"/>
  <c r="W153" i="31"/>
  <c r="T183" i="35"/>
  <c r="T185" i="35" s="1"/>
  <c r="T190" i="35"/>
  <c r="T192" i="35" s="1"/>
  <c r="T177" i="35"/>
  <c r="X35" i="31"/>
  <c r="X71" i="31"/>
  <c r="W155" i="31"/>
  <c r="W174" i="31"/>
  <c r="X26" i="31"/>
  <c r="X62" i="31"/>
  <c r="W146" i="31"/>
  <c r="W165" i="31"/>
  <c r="T189" i="34"/>
  <c r="T182" i="34"/>
  <c r="W26" i="34"/>
  <c r="W62" i="34"/>
  <c r="V146" i="34"/>
  <c r="V165" i="34"/>
  <c r="W26" i="36"/>
  <c r="W62" i="36"/>
  <c r="V146" i="36"/>
  <c r="V165" i="36"/>
  <c r="W33" i="34"/>
  <c r="W69" i="34"/>
  <c r="V172" i="34"/>
  <c r="V153" i="34"/>
  <c r="V73" i="35"/>
  <c r="Z29" i="36"/>
  <c r="Z65" i="36"/>
  <c r="Y168" i="36"/>
  <c r="Y149" i="36"/>
  <c r="W34" i="36"/>
  <c r="W70" i="36"/>
  <c r="V173" i="36"/>
  <c r="V154" i="36"/>
  <c r="X68" i="31"/>
  <c r="W171" i="31"/>
  <c r="X32" i="31"/>
  <c r="W152" i="31"/>
  <c r="X65" i="31"/>
  <c r="X29" i="31"/>
  <c r="W149" i="31"/>
  <c r="W168" i="31"/>
  <c r="T177" i="29"/>
  <c r="W23" i="34"/>
  <c r="W59" i="34"/>
  <c r="V37" i="34"/>
  <c r="V162" i="34"/>
  <c r="V143" i="34"/>
  <c r="W25" i="36"/>
  <c r="W61" i="36"/>
  <c r="V164" i="36"/>
  <c r="V145" i="36"/>
  <c r="X60" i="31"/>
  <c r="X24" i="31"/>
  <c r="W144" i="31"/>
  <c r="W163" i="31"/>
  <c r="W30" i="34"/>
  <c r="W66" i="34"/>
  <c r="V150" i="34"/>
  <c r="V169" i="34"/>
  <c r="V37" i="36"/>
  <c r="T189" i="35"/>
  <c r="T182" i="35"/>
  <c r="T178" i="35"/>
  <c r="T179" i="35" s="1"/>
  <c r="W32" i="36"/>
  <c r="W68" i="36"/>
  <c r="V171" i="36"/>
  <c r="V152" i="36"/>
  <c r="W52" i="2"/>
  <c r="W22" i="2"/>
  <c r="W28" i="34"/>
  <c r="W64" i="34"/>
  <c r="V167" i="34"/>
  <c r="V148" i="34"/>
  <c r="W34" i="34"/>
  <c r="W70" i="34"/>
  <c r="V173" i="34"/>
  <c r="V154" i="34"/>
  <c r="W23" i="35"/>
  <c r="W59" i="35"/>
  <c r="V143" i="35"/>
  <c r="V37" i="35"/>
  <c r="V162" i="35"/>
  <c r="X30" i="31"/>
  <c r="X66" i="31"/>
  <c r="W169" i="31"/>
  <c r="W150" i="31"/>
  <c r="V157" i="31"/>
  <c r="V189" i="31" s="1"/>
  <c r="S184" i="34"/>
  <c r="S186" i="34" s="1"/>
  <c r="S196" i="34"/>
  <c r="W27" i="34"/>
  <c r="W63" i="34"/>
  <c r="V166" i="34"/>
  <c r="V147" i="34"/>
  <c r="R194" i="35"/>
  <c r="W32" i="34"/>
  <c r="W68" i="34"/>
  <c r="V171" i="34"/>
  <c r="V152" i="34"/>
  <c r="W34" i="35"/>
  <c r="W70" i="35"/>
  <c r="V154" i="35"/>
  <c r="V173" i="35"/>
  <c r="W31" i="36"/>
  <c r="W67" i="36"/>
  <c r="V151" i="36"/>
  <c r="V170" i="36"/>
  <c r="W24" i="36"/>
  <c r="W60" i="36"/>
  <c r="V163" i="36"/>
  <c r="V144" i="36"/>
  <c r="X27" i="31"/>
  <c r="X63" i="31"/>
  <c r="W166" i="31"/>
  <c r="W147" i="31"/>
  <c r="W25" i="34"/>
  <c r="W61" i="34"/>
  <c r="V164" i="34"/>
  <c r="V145" i="34"/>
  <c r="S191" i="34"/>
  <c r="S193" i="34" s="1"/>
  <c r="S197" i="34"/>
  <c r="W33" i="36"/>
  <c r="W69" i="36"/>
  <c r="V172" i="36"/>
  <c r="V153" i="36"/>
  <c r="W35" i="36"/>
  <c r="W71" i="36"/>
  <c r="V174" i="36"/>
  <c r="V155" i="36"/>
  <c r="W31" i="35"/>
  <c r="W67" i="35"/>
  <c r="V151" i="35"/>
  <c r="V170" i="35"/>
  <c r="T190" i="34"/>
  <c r="T192" i="34" s="1"/>
  <c r="T183" i="34"/>
  <c r="T185" i="34" s="1"/>
  <c r="W28" i="36"/>
  <c r="W64" i="36"/>
  <c r="V167" i="36"/>
  <c r="V148" i="36"/>
  <c r="W29" i="34"/>
  <c r="W65" i="34"/>
  <c r="V168" i="34"/>
  <c r="V149" i="34"/>
  <c r="W24" i="34"/>
  <c r="W60" i="34"/>
  <c r="V163" i="34"/>
  <c r="V144" i="34"/>
  <c r="U176" i="35"/>
  <c r="V176" i="31"/>
  <c r="V190" i="31" s="1"/>
  <c r="V192" i="31" s="1"/>
  <c r="X70" i="31"/>
  <c r="W173" i="31"/>
  <c r="X34" i="31"/>
  <c r="W154" i="31"/>
  <c r="X64" i="31"/>
  <c r="W148" i="31"/>
  <c r="W167" i="31"/>
  <c r="X28" i="31"/>
  <c r="R194" i="34"/>
  <c r="W31" i="34"/>
  <c r="W67" i="34"/>
  <c r="V170" i="34"/>
  <c r="V151" i="34"/>
  <c r="W27" i="36"/>
  <c r="W63" i="36"/>
  <c r="V147" i="36"/>
  <c r="V166" i="36"/>
  <c r="U176" i="34"/>
  <c r="U177" i="34" s="1"/>
  <c r="X23" i="36"/>
  <c r="X59" i="36"/>
  <c r="W162" i="36"/>
  <c r="W143" i="36"/>
  <c r="Y67" i="31"/>
  <c r="Y31" i="31"/>
  <c r="X170" i="31"/>
  <c r="X151" i="31"/>
  <c r="W30" i="36"/>
  <c r="W66" i="36"/>
  <c r="V150" i="36"/>
  <c r="V169" i="36"/>
  <c r="R198" i="34"/>
  <c r="U157" i="35"/>
  <c r="AF41" i="33"/>
  <c r="AE55" i="33"/>
  <c r="AJ41" i="30"/>
  <c r="AI55" i="30"/>
  <c r="V74" i="31"/>
  <c r="V18" i="28" s="1"/>
  <c r="T74" i="29"/>
  <c r="T16" i="28" s="1"/>
  <c r="T8" i="28" s="1"/>
  <c r="V61" i="32"/>
  <c r="W31" i="32"/>
  <c r="X21" i="32"/>
  <c r="Y51" i="32" s="1"/>
  <c r="X29" i="32"/>
  <c r="Y59" i="32" s="1"/>
  <c r="U62" i="2"/>
  <c r="AH41" i="10"/>
  <c r="AG55" i="10"/>
  <c r="AE41" i="34"/>
  <c r="AD55" i="34"/>
  <c r="T177" i="30"/>
  <c r="T158" i="30"/>
  <c r="U176" i="30"/>
  <c r="W34" i="33"/>
  <c r="X70" i="33" s="1"/>
  <c r="W33" i="33"/>
  <c r="X69" i="33" s="1"/>
  <c r="V170" i="29"/>
  <c r="V151" i="29"/>
  <c r="W31" i="29"/>
  <c r="X67" i="29" s="1"/>
  <c r="T158" i="29"/>
  <c r="R194" i="30"/>
  <c r="T190" i="29"/>
  <c r="T192" i="29" s="1"/>
  <c r="T183" i="29"/>
  <c r="T185" i="29" s="1"/>
  <c r="V37" i="30"/>
  <c r="V162" i="30"/>
  <c r="V143" i="30"/>
  <c r="W23" i="30"/>
  <c r="X59" i="30" s="1"/>
  <c r="V143" i="29"/>
  <c r="V37" i="29"/>
  <c r="W23" i="29"/>
  <c r="X59" i="29" s="1"/>
  <c r="V162" i="29"/>
  <c r="W24" i="33"/>
  <c r="X60" i="33" s="1"/>
  <c r="V154" i="29"/>
  <c r="V173" i="29"/>
  <c r="W34" i="29"/>
  <c r="X70" i="29" s="1"/>
  <c r="V152" i="30"/>
  <c r="V171" i="30"/>
  <c r="W32" i="30"/>
  <c r="X68" i="30" s="1"/>
  <c r="V155" i="30"/>
  <c r="V174" i="30"/>
  <c r="W35" i="30"/>
  <c r="X71" i="30" s="1"/>
  <c r="W33" i="29"/>
  <c r="X69" i="29" s="1"/>
  <c r="V172" i="29"/>
  <c r="V153" i="29"/>
  <c r="W32" i="33"/>
  <c r="X68" i="33" s="1"/>
  <c r="U73" i="29"/>
  <c r="U98" i="28" s="1"/>
  <c r="V144" i="30"/>
  <c r="W24" i="30"/>
  <c r="X60" i="30" s="1"/>
  <c r="V163" i="30"/>
  <c r="T189" i="30"/>
  <c r="T182" i="30"/>
  <c r="T178" i="30"/>
  <c r="T179" i="30" s="1"/>
  <c r="U73" i="30"/>
  <c r="U99" i="28" s="1"/>
  <c r="S184" i="30"/>
  <c r="S186" i="30" s="1"/>
  <c r="S196" i="30"/>
  <c r="U157" i="29"/>
  <c r="W33" i="30"/>
  <c r="X69" i="30" s="1"/>
  <c r="V172" i="30"/>
  <c r="V153" i="30"/>
  <c r="W27" i="33"/>
  <c r="X63" i="33" s="1"/>
  <c r="V167" i="29"/>
  <c r="V148" i="29"/>
  <c r="W28" i="29"/>
  <c r="X64" i="29" s="1"/>
  <c r="T190" i="30"/>
  <c r="T192" i="30" s="1"/>
  <c r="T183" i="30"/>
  <c r="T185" i="30" s="1"/>
  <c r="V168" i="29"/>
  <c r="V149" i="29"/>
  <c r="W29" i="29"/>
  <c r="X65" i="29" s="1"/>
  <c r="V146" i="30"/>
  <c r="W26" i="30"/>
  <c r="X62" i="30" s="1"/>
  <c r="V165" i="30"/>
  <c r="W28" i="30"/>
  <c r="X64" i="30" s="1"/>
  <c r="V167" i="30"/>
  <c r="V148" i="30"/>
  <c r="T189" i="29"/>
  <c r="T182" i="29"/>
  <c r="T178" i="29"/>
  <c r="T179" i="29" s="1"/>
  <c r="W26" i="33"/>
  <c r="X62" i="33" s="1"/>
  <c r="U176" i="29"/>
  <c r="V150" i="30"/>
  <c r="W30" i="30"/>
  <c r="X66" i="30" s="1"/>
  <c r="V169" i="30"/>
  <c r="V169" i="29"/>
  <c r="V150" i="29"/>
  <c r="W30" i="29"/>
  <c r="X66" i="29" s="1"/>
  <c r="V166" i="30"/>
  <c r="V147" i="30"/>
  <c r="W27" i="30"/>
  <c r="X63" i="30" s="1"/>
  <c r="W35" i="33"/>
  <c r="X71" i="33" s="1"/>
  <c r="V145" i="30"/>
  <c r="W25" i="30"/>
  <c r="X61" i="30" s="1"/>
  <c r="V164" i="30"/>
  <c r="S191" i="30"/>
  <c r="S193" i="30" s="1"/>
  <c r="S197" i="30"/>
  <c r="V173" i="30"/>
  <c r="V154" i="30"/>
  <c r="W34" i="30"/>
  <c r="X70" i="30" s="1"/>
  <c r="X25" i="33"/>
  <c r="Y61" i="33" s="1"/>
  <c r="S196" i="29"/>
  <c r="S184" i="29"/>
  <c r="S186" i="29" s="1"/>
  <c r="V151" i="30"/>
  <c r="V170" i="30"/>
  <c r="W31" i="30"/>
  <c r="X67" i="30" s="1"/>
  <c r="V152" i="29"/>
  <c r="V171" i="29"/>
  <c r="W32" i="29"/>
  <c r="X68" i="29" s="1"/>
  <c r="R194" i="29"/>
  <c r="V149" i="30"/>
  <c r="V168" i="30"/>
  <c r="W29" i="30"/>
  <c r="X65" i="30" s="1"/>
  <c r="W30" i="33"/>
  <c r="X66" i="33" s="1"/>
  <c r="V165" i="29"/>
  <c r="V146" i="29"/>
  <c r="W26" i="29"/>
  <c r="X62" i="29" s="1"/>
  <c r="S197" i="29"/>
  <c r="S191" i="29"/>
  <c r="S193" i="29" s="1"/>
  <c r="W23" i="33"/>
  <c r="X59" i="33" s="1"/>
  <c r="V37" i="33"/>
  <c r="W28" i="33"/>
  <c r="X64" i="33" s="1"/>
  <c r="U157" i="30"/>
  <c r="R198" i="29"/>
  <c r="W29" i="33"/>
  <c r="X65" i="33" s="1"/>
  <c r="V155" i="29"/>
  <c r="V174" i="29"/>
  <c r="W35" i="29"/>
  <c r="X71" i="29" s="1"/>
  <c r="W27" i="29"/>
  <c r="X63" i="29" s="1"/>
  <c r="V166" i="29"/>
  <c r="V147" i="29"/>
  <c r="W31" i="33"/>
  <c r="X67" i="33" s="1"/>
  <c r="V163" i="29"/>
  <c r="V144" i="29"/>
  <c r="W24" i="29"/>
  <c r="X60" i="29" s="1"/>
  <c r="V164" i="29"/>
  <c r="V145" i="29"/>
  <c r="W25" i="29"/>
  <c r="X61" i="29" s="1"/>
  <c r="R198" i="30"/>
  <c r="U73" i="33"/>
  <c r="U105" i="28" s="1"/>
  <c r="U89" i="28" s="1"/>
  <c r="W143" i="31"/>
  <c r="W162" i="31"/>
  <c r="W73" i="31"/>
  <c r="X23" i="31"/>
  <c r="Y59" i="31" s="1"/>
  <c r="W37" i="31"/>
  <c r="U184" i="31"/>
  <c r="V73" i="10"/>
  <c r="Y25" i="32"/>
  <c r="Z55" i="32" s="1"/>
  <c r="X25" i="2"/>
  <c r="Y55" i="2" s="1"/>
  <c r="X28" i="2"/>
  <c r="Y58" i="2" s="1"/>
  <c r="X23" i="2"/>
  <c r="Y53" i="2" s="1"/>
  <c r="X27" i="2"/>
  <c r="Y57" i="2" s="1"/>
  <c r="Y20" i="2"/>
  <c r="Z50" i="2" s="1"/>
  <c r="W29" i="2"/>
  <c r="X59" i="2" s="1"/>
  <c r="V61" i="2"/>
  <c r="V96" i="28" s="1"/>
  <c r="X21" i="2"/>
  <c r="Y51" i="2" s="1"/>
  <c r="X24" i="2"/>
  <c r="Y54" i="2" s="1"/>
  <c r="V31" i="2"/>
  <c r="X26" i="2"/>
  <c r="Y56" i="2" s="1"/>
  <c r="Z25" i="31"/>
  <c r="AA61" i="31" s="1"/>
  <c r="Y145" i="31"/>
  <c r="Y164" i="31"/>
  <c r="X25" i="10"/>
  <c r="Y61" i="10" s="1"/>
  <c r="X29" i="10"/>
  <c r="Y65" i="10" s="1"/>
  <c r="X34" i="10"/>
  <c r="Y70" i="10" s="1"/>
  <c r="Y30" i="10"/>
  <c r="Z66" i="10" s="1"/>
  <c r="X32" i="10"/>
  <c r="Y68" i="10" s="1"/>
  <c r="Y33" i="10"/>
  <c r="Z69" i="10" s="1"/>
  <c r="X27" i="10"/>
  <c r="Y63" i="10" s="1"/>
  <c r="X31" i="10"/>
  <c r="Y67" i="10" s="1"/>
  <c r="X26" i="10"/>
  <c r="Y62" i="10" s="1"/>
  <c r="X35" i="10"/>
  <c r="Y71" i="10" s="1"/>
  <c r="X28" i="10"/>
  <c r="Y64" i="10" s="1"/>
  <c r="Y28" i="32"/>
  <c r="Z58" i="32" s="1"/>
  <c r="Y26" i="32"/>
  <c r="Z56" i="32" s="1"/>
  <c r="Y24" i="32"/>
  <c r="Z54" i="32" s="1"/>
  <c r="Z22" i="32"/>
  <c r="AA52" i="32" s="1"/>
  <c r="Y23" i="32"/>
  <c r="Z53" i="32" s="1"/>
  <c r="Z20" i="32"/>
  <c r="AA50" i="32" s="1"/>
  <c r="Y27" i="32"/>
  <c r="Z57" i="32" s="1"/>
  <c r="X60" i="10" l="1"/>
  <c r="X24" i="10"/>
  <c r="AY36" i="32"/>
  <c r="AX46" i="32"/>
  <c r="BH35" i="32"/>
  <c r="AX35" i="2"/>
  <c r="AW46" i="2"/>
  <c r="AR2" i="48"/>
  <c r="AQ21" i="48"/>
  <c r="AQ23" i="48" s="1"/>
  <c r="U196" i="31"/>
  <c r="U198" i="31" s="1"/>
  <c r="U186" i="31"/>
  <c r="T93" i="28"/>
  <c r="W174" i="35"/>
  <c r="W155" i="35"/>
  <c r="X35" i="35"/>
  <c r="X71" i="35"/>
  <c r="X172" i="35"/>
  <c r="X153" i="35"/>
  <c r="Y33" i="35"/>
  <c r="Y69" i="35"/>
  <c r="Z62" i="35"/>
  <c r="Y165" i="35"/>
  <c r="Y146" i="35"/>
  <c r="Z26" i="35"/>
  <c r="X152" i="35"/>
  <c r="Y32" i="35"/>
  <c r="Y68" i="35"/>
  <c r="X171" i="35"/>
  <c r="X147" i="35"/>
  <c r="Y63" i="35"/>
  <c r="Y27" i="35"/>
  <c r="X166" i="35"/>
  <c r="X149" i="35"/>
  <c r="Y29" i="35"/>
  <c r="Y65" i="35"/>
  <c r="X168" i="35"/>
  <c r="Y30" i="35"/>
  <c r="Y66" i="35"/>
  <c r="X169" i="35"/>
  <c r="X150" i="35"/>
  <c r="T9" i="28"/>
  <c r="Y25" i="35"/>
  <c r="Y61" i="35"/>
  <c r="X164" i="35"/>
  <c r="X145" i="35"/>
  <c r="W144" i="35"/>
  <c r="W163" i="35"/>
  <c r="X24" i="35"/>
  <c r="X60" i="35"/>
  <c r="W167" i="35"/>
  <c r="W148" i="35"/>
  <c r="X28" i="35"/>
  <c r="X64" i="35"/>
  <c r="U101" i="28"/>
  <c r="U74" i="35"/>
  <c r="U25" i="28" s="1"/>
  <c r="S11" i="28"/>
  <c r="U90" i="28"/>
  <c r="V74" i="10"/>
  <c r="V15" i="28" s="1"/>
  <c r="V97" i="28"/>
  <c r="U91" i="28"/>
  <c r="V74" i="36"/>
  <c r="V26" i="28" s="1"/>
  <c r="V10" i="28" s="1"/>
  <c r="V108" i="28"/>
  <c r="V92" i="28" s="1"/>
  <c r="T27" i="28"/>
  <c r="V179" i="34"/>
  <c r="V106" i="28"/>
  <c r="U109" i="28"/>
  <c r="V107" i="28"/>
  <c r="V62" i="32"/>
  <c r="V22" i="28" s="1"/>
  <c r="V104" i="28"/>
  <c r="T6" i="28"/>
  <c r="T19" i="28"/>
  <c r="S198" i="36"/>
  <c r="S194" i="36"/>
  <c r="T194" i="31"/>
  <c r="U74" i="30"/>
  <c r="U17" i="28" s="1"/>
  <c r="U191" i="31"/>
  <c r="U193" i="31" s="1"/>
  <c r="U74" i="33"/>
  <c r="U23" i="28" s="1"/>
  <c r="U7" i="28" s="1"/>
  <c r="U158" i="36"/>
  <c r="V177" i="31"/>
  <c r="V157" i="36"/>
  <c r="V189" i="36" s="1"/>
  <c r="V176" i="36"/>
  <c r="V183" i="36" s="1"/>
  <c r="V185" i="36" s="1"/>
  <c r="T191" i="36"/>
  <c r="T193" i="36" s="1"/>
  <c r="AN41" i="35"/>
  <c r="AM55" i="35"/>
  <c r="V157" i="35"/>
  <c r="V189" i="35" s="1"/>
  <c r="U177" i="36"/>
  <c r="U183" i="36"/>
  <c r="U185" i="36" s="1"/>
  <c r="T196" i="36"/>
  <c r="T198" i="36" s="1"/>
  <c r="V74" i="34"/>
  <c r="V24" i="28" s="1"/>
  <c r="X59" i="10"/>
  <c r="X23" i="10"/>
  <c r="X37" i="10" s="1"/>
  <c r="U178" i="36"/>
  <c r="U179" i="36" s="1"/>
  <c r="W176" i="31"/>
  <c r="V183" i="31"/>
  <c r="V185" i="31" s="1"/>
  <c r="W73" i="36"/>
  <c r="T184" i="36"/>
  <c r="T186" i="36" s="1"/>
  <c r="W157" i="31"/>
  <c r="W182" i="31" s="1"/>
  <c r="V158" i="31"/>
  <c r="U177" i="35"/>
  <c r="V182" i="31"/>
  <c r="U182" i="36"/>
  <c r="U184" i="36" s="1"/>
  <c r="Y35" i="31"/>
  <c r="Y71" i="31"/>
  <c r="X174" i="31"/>
  <c r="X155" i="31"/>
  <c r="Y62" i="31"/>
  <c r="X165" i="31"/>
  <c r="X146" i="31"/>
  <c r="Y26" i="31"/>
  <c r="Y23" i="36"/>
  <c r="Y59" i="36"/>
  <c r="X143" i="36"/>
  <c r="X162" i="36"/>
  <c r="X29" i="34"/>
  <c r="X65" i="34"/>
  <c r="W168" i="34"/>
  <c r="W149" i="34"/>
  <c r="X31" i="36"/>
  <c r="X67" i="36"/>
  <c r="W151" i="36"/>
  <c r="W170" i="36"/>
  <c r="X32" i="34"/>
  <c r="X68" i="34"/>
  <c r="W152" i="34"/>
  <c r="W171" i="34"/>
  <c r="W73" i="34"/>
  <c r="W179" i="34" s="1"/>
  <c r="T184" i="34"/>
  <c r="T186" i="34" s="1"/>
  <c r="T196" i="34"/>
  <c r="U178" i="35"/>
  <c r="U179" i="35" s="1"/>
  <c r="U182" i="35"/>
  <c r="U189" i="35"/>
  <c r="Y30" i="31"/>
  <c r="Y66" i="31"/>
  <c r="X169" i="31"/>
  <c r="X150" i="31"/>
  <c r="AA29" i="36"/>
  <c r="AA65" i="36"/>
  <c r="Z168" i="36"/>
  <c r="Z149" i="36"/>
  <c r="Z67" i="31"/>
  <c r="Z31" i="31"/>
  <c r="Y151" i="31"/>
  <c r="Y170" i="31"/>
  <c r="X27" i="36"/>
  <c r="X63" i="36"/>
  <c r="W166" i="36"/>
  <c r="W147" i="36"/>
  <c r="U158" i="35"/>
  <c r="X26" i="36"/>
  <c r="X62" i="36"/>
  <c r="W146" i="36"/>
  <c r="W165" i="36"/>
  <c r="V178" i="31"/>
  <c r="V179" i="31" s="1"/>
  <c r="Y70" i="31"/>
  <c r="Y34" i="31"/>
  <c r="X154" i="31"/>
  <c r="X173" i="31"/>
  <c r="S198" i="34"/>
  <c r="V176" i="35"/>
  <c r="X34" i="34"/>
  <c r="X70" i="34"/>
  <c r="W173" i="34"/>
  <c r="W154" i="34"/>
  <c r="X32" i="36"/>
  <c r="X68" i="36"/>
  <c r="W152" i="36"/>
  <c r="W171" i="36"/>
  <c r="Y65" i="31"/>
  <c r="X168" i="31"/>
  <c r="Y29" i="31"/>
  <c r="X149" i="31"/>
  <c r="U183" i="34"/>
  <c r="U185" i="34" s="1"/>
  <c r="U190" i="34"/>
  <c r="U192" i="34" s="1"/>
  <c r="X31" i="35"/>
  <c r="X67" i="35"/>
  <c r="W170" i="35"/>
  <c r="W151" i="35"/>
  <c r="X35" i="36"/>
  <c r="X71" i="36"/>
  <c r="W174" i="36"/>
  <c r="W155" i="36"/>
  <c r="X33" i="34"/>
  <c r="X69" i="34"/>
  <c r="W153" i="34"/>
  <c r="W172" i="34"/>
  <c r="W37" i="36"/>
  <c r="X24" i="34"/>
  <c r="X60" i="34"/>
  <c r="W144" i="34"/>
  <c r="W163" i="34"/>
  <c r="X28" i="36"/>
  <c r="X64" i="36"/>
  <c r="W167" i="36"/>
  <c r="W148" i="36"/>
  <c r="X24" i="36"/>
  <c r="X60" i="36"/>
  <c r="W163" i="36"/>
  <c r="W144" i="36"/>
  <c r="X34" i="35"/>
  <c r="X70" i="35"/>
  <c r="W154" i="35"/>
  <c r="W173" i="35"/>
  <c r="S194" i="34"/>
  <c r="X30" i="34"/>
  <c r="X66" i="34"/>
  <c r="W150" i="34"/>
  <c r="W169" i="34"/>
  <c r="X25" i="36"/>
  <c r="X61" i="36"/>
  <c r="W164" i="36"/>
  <c r="W145" i="36"/>
  <c r="X35" i="34"/>
  <c r="X71" i="34"/>
  <c r="W155" i="34"/>
  <c r="W174" i="34"/>
  <c r="T196" i="35"/>
  <c r="T184" i="35"/>
  <c r="T186" i="35" s="1"/>
  <c r="X34" i="36"/>
  <c r="X70" i="36"/>
  <c r="W173" i="36"/>
  <c r="W154" i="36"/>
  <c r="X30" i="36"/>
  <c r="X66" i="36"/>
  <c r="W169" i="36"/>
  <c r="W150" i="36"/>
  <c r="X31" i="34"/>
  <c r="X67" i="34"/>
  <c r="W170" i="34"/>
  <c r="W151" i="34"/>
  <c r="X27" i="34"/>
  <c r="X63" i="34"/>
  <c r="W147" i="34"/>
  <c r="W166" i="34"/>
  <c r="W73" i="35"/>
  <c r="X52" i="2"/>
  <c r="X22" i="2"/>
  <c r="T197" i="35"/>
  <c r="T191" i="35"/>
  <c r="T193" i="35" s="1"/>
  <c r="V176" i="34"/>
  <c r="V177" i="34" s="1"/>
  <c r="X23" i="34"/>
  <c r="X59" i="34"/>
  <c r="W37" i="34"/>
  <c r="W143" i="34"/>
  <c r="W162" i="34"/>
  <c r="T191" i="34"/>
  <c r="T193" i="34" s="1"/>
  <c r="T197" i="34"/>
  <c r="Y64" i="31"/>
  <c r="X148" i="31"/>
  <c r="Y28" i="31"/>
  <c r="X167" i="31"/>
  <c r="V157" i="34"/>
  <c r="V158" i="34" s="1"/>
  <c r="U189" i="34"/>
  <c r="U182" i="34"/>
  <c r="U183" i="35"/>
  <c r="U185" i="35" s="1"/>
  <c r="U190" i="35"/>
  <c r="U192" i="35" s="1"/>
  <c r="X33" i="36"/>
  <c r="X69" i="36"/>
  <c r="W153" i="36"/>
  <c r="W172" i="36"/>
  <c r="X25" i="34"/>
  <c r="X61" i="34"/>
  <c r="W164" i="34"/>
  <c r="W145" i="34"/>
  <c r="Y63" i="31"/>
  <c r="Y27" i="31"/>
  <c r="X166" i="31"/>
  <c r="X147" i="31"/>
  <c r="X23" i="35"/>
  <c r="X59" i="35"/>
  <c r="W37" i="35"/>
  <c r="W143" i="35"/>
  <c r="W162" i="35"/>
  <c r="X28" i="34"/>
  <c r="X64" i="34"/>
  <c r="W167" i="34"/>
  <c r="W148" i="34"/>
  <c r="Y60" i="31"/>
  <c r="X163" i="31"/>
  <c r="X144" i="31"/>
  <c r="Y24" i="31"/>
  <c r="Y68" i="31"/>
  <c r="X171" i="31"/>
  <c r="X152" i="31"/>
  <c r="Y32" i="31"/>
  <c r="X26" i="34"/>
  <c r="X62" i="34"/>
  <c r="W146" i="34"/>
  <c r="W165" i="34"/>
  <c r="Y69" i="31"/>
  <c r="X153" i="31"/>
  <c r="X172" i="31"/>
  <c r="Y33" i="31"/>
  <c r="U191" i="36"/>
  <c r="U193" i="36" s="1"/>
  <c r="U197" i="36"/>
  <c r="AG41" i="33"/>
  <c r="AF55" i="33"/>
  <c r="AK41" i="30"/>
  <c r="AJ55" i="30"/>
  <c r="W74" i="31"/>
  <c r="U74" i="29"/>
  <c r="U16" i="28" s="1"/>
  <c r="U8" i="28" s="1"/>
  <c r="X31" i="32"/>
  <c r="W61" i="32"/>
  <c r="Y29" i="32"/>
  <c r="Z59" i="32" s="1"/>
  <c r="Y21" i="32"/>
  <c r="Z51" i="32" s="1"/>
  <c r="V62" i="2"/>
  <c r="AI41" i="10"/>
  <c r="AH55" i="10"/>
  <c r="S198" i="29"/>
  <c r="AF41" i="34"/>
  <c r="AE55" i="34"/>
  <c r="V73" i="33"/>
  <c r="S198" i="30"/>
  <c r="X30" i="33"/>
  <c r="Y66" i="33" s="1"/>
  <c r="W172" i="30"/>
  <c r="W153" i="30"/>
  <c r="X33" i="30"/>
  <c r="Y69" i="30" s="1"/>
  <c r="X29" i="33"/>
  <c r="Y65" i="33" s="1"/>
  <c r="X23" i="33"/>
  <c r="Y59" i="33" s="1"/>
  <c r="W37" i="33"/>
  <c r="Y25" i="33"/>
  <c r="Z61" i="33" s="1"/>
  <c r="W169" i="30"/>
  <c r="W150" i="30"/>
  <c r="X30" i="30"/>
  <c r="Y66" i="30" s="1"/>
  <c r="U189" i="29"/>
  <c r="U182" i="29"/>
  <c r="U178" i="29"/>
  <c r="U179" i="29" s="1"/>
  <c r="V176" i="29"/>
  <c r="V176" i="30"/>
  <c r="W149" i="30"/>
  <c r="X29" i="30"/>
  <c r="Y65" i="30" s="1"/>
  <c r="W168" i="30"/>
  <c r="X25" i="30"/>
  <c r="Y61" i="30" s="1"/>
  <c r="W164" i="30"/>
  <c r="W145" i="30"/>
  <c r="W168" i="29"/>
  <c r="X29" i="29"/>
  <c r="Y65" i="29" s="1"/>
  <c r="W149" i="29"/>
  <c r="W163" i="30"/>
  <c r="W144" i="30"/>
  <c r="X24" i="30"/>
  <c r="Y60" i="30" s="1"/>
  <c r="W153" i="29"/>
  <c r="W172" i="29"/>
  <c r="X33" i="29"/>
  <c r="Y69" i="29" s="1"/>
  <c r="T191" i="29"/>
  <c r="T193" i="29" s="1"/>
  <c r="T197" i="29"/>
  <c r="W144" i="29"/>
  <c r="X24" i="29"/>
  <c r="Y60" i="29" s="1"/>
  <c r="W163" i="29"/>
  <c r="W166" i="29"/>
  <c r="W147" i="29"/>
  <c r="X27" i="29"/>
  <c r="Y63" i="29" s="1"/>
  <c r="W173" i="30"/>
  <c r="W154" i="30"/>
  <c r="X34" i="30"/>
  <c r="Y70" i="30" s="1"/>
  <c r="W169" i="29"/>
  <c r="W150" i="29"/>
  <c r="X30" i="29"/>
  <c r="Y66" i="29" s="1"/>
  <c r="U177" i="29"/>
  <c r="U183" i="29"/>
  <c r="U185" i="29" s="1"/>
  <c r="U190" i="29"/>
  <c r="U192" i="29" s="1"/>
  <c r="X27" i="33"/>
  <c r="Y63" i="33" s="1"/>
  <c r="S194" i="30"/>
  <c r="X35" i="30"/>
  <c r="Y71" i="30" s="1"/>
  <c r="W174" i="30"/>
  <c r="W155" i="30"/>
  <c r="W173" i="29"/>
  <c r="W154" i="29"/>
  <c r="X34" i="29"/>
  <c r="Y70" i="29" s="1"/>
  <c r="X23" i="29"/>
  <c r="Y59" i="29" s="1"/>
  <c r="W37" i="29"/>
  <c r="W162" i="29"/>
  <c r="W143" i="29"/>
  <c r="X33" i="33"/>
  <c r="Y69" i="33" s="1"/>
  <c r="U182" i="30"/>
  <c r="U178" i="30"/>
  <c r="U179" i="30" s="1"/>
  <c r="U158" i="30"/>
  <c r="U189" i="30"/>
  <c r="W165" i="29"/>
  <c r="W146" i="29"/>
  <c r="X26" i="29"/>
  <c r="Y62" i="29" s="1"/>
  <c r="W170" i="30"/>
  <c r="W151" i="30"/>
  <c r="X31" i="30"/>
  <c r="Y67" i="30" s="1"/>
  <c r="X26" i="33"/>
  <c r="Y62" i="33" s="1"/>
  <c r="X28" i="30"/>
  <c r="Y64" i="30" s="1"/>
  <c r="W167" i="30"/>
  <c r="W148" i="30"/>
  <c r="V73" i="29"/>
  <c r="V98" i="28" s="1"/>
  <c r="V73" i="30"/>
  <c r="V99" i="28" s="1"/>
  <c r="X35" i="29"/>
  <c r="Y71" i="29" s="1"/>
  <c r="W174" i="29"/>
  <c r="W155" i="29"/>
  <c r="X28" i="33"/>
  <c r="Y64" i="33" s="1"/>
  <c r="X35" i="33"/>
  <c r="Y71" i="33" s="1"/>
  <c r="X32" i="33"/>
  <c r="Y68" i="33" s="1"/>
  <c r="X34" i="33"/>
  <c r="Y70" i="33" s="1"/>
  <c r="T196" i="30"/>
  <c r="T184" i="30"/>
  <c r="T186" i="30" s="1"/>
  <c r="V157" i="29"/>
  <c r="W143" i="30"/>
  <c r="W37" i="30"/>
  <c r="X23" i="30"/>
  <c r="Y59" i="30" s="1"/>
  <c r="W162" i="30"/>
  <c r="U158" i="29"/>
  <c r="X25" i="29"/>
  <c r="Y61" i="29" s="1"/>
  <c r="W164" i="29"/>
  <c r="W145" i="29"/>
  <c r="X31" i="33"/>
  <c r="Y67" i="33" s="1"/>
  <c r="W152" i="29"/>
  <c r="W171" i="29"/>
  <c r="X32" i="29"/>
  <c r="Y68" i="29" s="1"/>
  <c r="S194" i="29"/>
  <c r="W166" i="30"/>
  <c r="W147" i="30"/>
  <c r="X27" i="30"/>
  <c r="Y63" i="30" s="1"/>
  <c r="T196" i="29"/>
  <c r="T184" i="29"/>
  <c r="T186" i="29" s="1"/>
  <c r="W165" i="30"/>
  <c r="W146" i="30"/>
  <c r="X26" i="30"/>
  <c r="Y62" i="30" s="1"/>
  <c r="W167" i="29"/>
  <c r="W148" i="29"/>
  <c r="X28" i="29"/>
  <c r="Y64" i="29" s="1"/>
  <c r="T191" i="30"/>
  <c r="T193" i="30" s="1"/>
  <c r="T197" i="30"/>
  <c r="W171" i="30"/>
  <c r="W152" i="30"/>
  <c r="X32" i="30"/>
  <c r="Y68" i="30" s="1"/>
  <c r="X24" i="33"/>
  <c r="Y60" i="33" s="1"/>
  <c r="V157" i="30"/>
  <c r="W170" i="29"/>
  <c r="W151" i="29"/>
  <c r="X31" i="29"/>
  <c r="Y67" i="29" s="1"/>
  <c r="U183" i="30"/>
  <c r="U185" i="30" s="1"/>
  <c r="U177" i="30"/>
  <c r="U190" i="30"/>
  <c r="U192" i="30" s="1"/>
  <c r="X162" i="31"/>
  <c r="X143" i="31"/>
  <c r="X73" i="31"/>
  <c r="Y23" i="31"/>
  <c r="Z59" i="31" s="1"/>
  <c r="X37" i="31"/>
  <c r="V191" i="31"/>
  <c r="V193" i="31" s="1"/>
  <c r="V197" i="31"/>
  <c r="W73" i="10"/>
  <c r="Z25" i="32"/>
  <c r="AA55" i="32" s="1"/>
  <c r="Y25" i="2"/>
  <c r="Z55" i="2" s="1"/>
  <c r="W61" i="2"/>
  <c r="X29" i="2"/>
  <c r="Z20" i="2"/>
  <c r="AA50" i="2" s="1"/>
  <c r="Y24" i="2"/>
  <c r="Z54" i="2" s="1"/>
  <c r="Y28" i="2"/>
  <c r="Z58" i="2" s="1"/>
  <c r="Y27" i="2"/>
  <c r="Z57" i="2" s="1"/>
  <c r="Y26" i="2"/>
  <c r="Z56" i="2" s="1"/>
  <c r="Y21" i="2"/>
  <c r="Z51" i="2" s="1"/>
  <c r="W31" i="2"/>
  <c r="Y23" i="2"/>
  <c r="Z53" i="2" s="1"/>
  <c r="AA25" i="31"/>
  <c r="AB61" i="31" s="1"/>
  <c r="Z145" i="31"/>
  <c r="Z164" i="31"/>
  <c r="Z33" i="10"/>
  <c r="AA69" i="10" s="1"/>
  <c r="Y34" i="10"/>
  <c r="Z70" i="10" s="1"/>
  <c r="Y31" i="10"/>
  <c r="Z67" i="10" s="1"/>
  <c r="Y32" i="10"/>
  <c r="Z68" i="10" s="1"/>
  <c r="Y29" i="10"/>
  <c r="Z65" i="10" s="1"/>
  <c r="Y28" i="10"/>
  <c r="Z64" i="10" s="1"/>
  <c r="Y35" i="10"/>
  <c r="Z71" i="10" s="1"/>
  <c r="Y27" i="10"/>
  <c r="Z63" i="10" s="1"/>
  <c r="Z30" i="10"/>
  <c r="AA66" i="10" s="1"/>
  <c r="Y25" i="10"/>
  <c r="Z61" i="10" s="1"/>
  <c r="Y26" i="10"/>
  <c r="Z62" i="10" s="1"/>
  <c r="Z23" i="32"/>
  <c r="AA53" i="32" s="1"/>
  <c r="Z28" i="32"/>
  <c r="AA58" i="32" s="1"/>
  <c r="Z27" i="32"/>
  <c r="AA57" i="32" s="1"/>
  <c r="AA22" i="32"/>
  <c r="AB52" i="32" s="1"/>
  <c r="Z26" i="32"/>
  <c r="AA56" i="32" s="1"/>
  <c r="AA20" i="32"/>
  <c r="AB50" i="32" s="1"/>
  <c r="Z24" i="32"/>
  <c r="AA54" i="32" s="1"/>
  <c r="Y60" i="10" l="1"/>
  <c r="Y24" i="10"/>
  <c r="V196" i="31"/>
  <c r="W74" i="10"/>
  <c r="V182" i="35"/>
  <c r="BI35" i="32"/>
  <c r="AZ36" i="32"/>
  <c r="AY46" i="32"/>
  <c r="U194" i="31"/>
  <c r="AY35" i="2"/>
  <c r="AX46" i="2"/>
  <c r="AR21" i="48"/>
  <c r="AR23" i="48" s="1"/>
  <c r="AS2" i="48"/>
  <c r="T11" i="28"/>
  <c r="W74" i="36"/>
  <c r="U93" i="28"/>
  <c r="U9" i="28"/>
  <c r="Y35" i="35"/>
  <c r="X174" i="35"/>
  <c r="Y71" i="35"/>
  <c r="X155" i="35"/>
  <c r="X167" i="35"/>
  <c r="X148" i="35"/>
  <c r="Y28" i="35"/>
  <c r="Y64" i="35"/>
  <c r="AA26" i="35"/>
  <c r="AA62" i="35"/>
  <c r="Z146" i="35"/>
  <c r="Z165" i="35"/>
  <c r="Z63" i="35"/>
  <c r="Y166" i="35"/>
  <c r="Y147" i="35"/>
  <c r="Z27" i="35"/>
  <c r="Y164" i="35"/>
  <c r="Y145" i="35"/>
  <c r="Z25" i="35"/>
  <c r="Z61" i="35"/>
  <c r="Y149" i="35"/>
  <c r="Z29" i="35"/>
  <c r="Z65" i="35"/>
  <c r="Y168" i="35"/>
  <c r="Y24" i="35"/>
  <c r="Y60" i="35"/>
  <c r="X163" i="35"/>
  <c r="X144" i="35"/>
  <c r="Z33" i="35"/>
  <c r="Z69" i="35"/>
  <c r="Y153" i="35"/>
  <c r="Y172" i="35"/>
  <c r="Y152" i="35"/>
  <c r="Y171" i="35"/>
  <c r="Z32" i="35"/>
  <c r="Z68" i="35"/>
  <c r="Z30" i="35"/>
  <c r="Z66" i="35"/>
  <c r="Y169" i="35"/>
  <c r="Y150" i="35"/>
  <c r="W62" i="32"/>
  <c r="V74" i="35"/>
  <c r="V25" i="28" s="1"/>
  <c r="U27" i="28"/>
  <c r="V101" i="28"/>
  <c r="V91" i="28"/>
  <c r="V90" i="28"/>
  <c r="V74" i="33"/>
  <c r="V23" i="28" s="1"/>
  <c r="V7" i="28" s="1"/>
  <c r="V105" i="28"/>
  <c r="V89" i="28" s="1"/>
  <c r="V88" i="28"/>
  <c r="U6" i="28"/>
  <c r="U19" i="28"/>
  <c r="V158" i="36"/>
  <c r="V182" i="36"/>
  <c r="V196" i="36" s="1"/>
  <c r="T194" i="36"/>
  <c r="V74" i="30"/>
  <c r="V17" i="28" s="1"/>
  <c r="W176" i="35"/>
  <c r="W183" i="35" s="1"/>
  <c r="W185" i="35" s="1"/>
  <c r="V184" i="31"/>
  <c r="V186" i="31" s="1"/>
  <c r="V194" i="31" s="1"/>
  <c r="X73" i="35"/>
  <c r="V178" i="36"/>
  <c r="V179" i="36" s="1"/>
  <c r="W189" i="31"/>
  <c r="V190" i="36"/>
  <c r="V192" i="36" s="1"/>
  <c r="V177" i="36"/>
  <c r="W177" i="31"/>
  <c r="W158" i="31"/>
  <c r="V158" i="35"/>
  <c r="W178" i="31"/>
  <c r="W179" i="31" s="1"/>
  <c r="V178" i="35"/>
  <c r="V179" i="35" s="1"/>
  <c r="W190" i="31"/>
  <c r="W192" i="31" s="1"/>
  <c r="W183" i="31"/>
  <c r="W185" i="31" s="1"/>
  <c r="X37" i="36"/>
  <c r="AO41" i="35"/>
  <c r="AN55" i="35"/>
  <c r="U186" i="36"/>
  <c r="U194" i="36" s="1"/>
  <c r="Y59" i="10"/>
  <c r="Y23" i="10"/>
  <c r="Y37" i="10" s="1"/>
  <c r="T194" i="29"/>
  <c r="U196" i="36"/>
  <c r="U198" i="36" s="1"/>
  <c r="V177" i="35"/>
  <c r="T198" i="35"/>
  <c r="W74" i="34"/>
  <c r="W157" i="36"/>
  <c r="W182" i="36" s="1"/>
  <c r="W176" i="36"/>
  <c r="W183" i="36" s="1"/>
  <c r="W185" i="36" s="1"/>
  <c r="X73" i="36"/>
  <c r="W157" i="34"/>
  <c r="W182" i="34" s="1"/>
  <c r="W157" i="35"/>
  <c r="V191" i="35"/>
  <c r="W176" i="34"/>
  <c r="W177" i="34" s="1"/>
  <c r="Y52" i="2"/>
  <c r="Y22" i="2"/>
  <c r="Y33" i="34"/>
  <c r="Y69" i="34"/>
  <c r="X172" i="34"/>
  <c r="X153" i="34"/>
  <c r="Y32" i="34"/>
  <c r="Y68" i="34"/>
  <c r="X152" i="34"/>
  <c r="X171" i="34"/>
  <c r="Y29" i="34"/>
  <c r="Y65" i="34"/>
  <c r="X168" i="34"/>
  <c r="X149" i="34"/>
  <c r="Z62" i="31"/>
  <c r="Y146" i="31"/>
  <c r="Z26" i="31"/>
  <c r="Y165" i="31"/>
  <c r="Z35" i="31"/>
  <c r="Z71" i="31"/>
  <c r="Y155" i="31"/>
  <c r="Y174" i="31"/>
  <c r="X31" i="2"/>
  <c r="Y59" i="2"/>
  <c r="Z68" i="31"/>
  <c r="Y152" i="31"/>
  <c r="Z32" i="31"/>
  <c r="Y171" i="31"/>
  <c r="Y30" i="34"/>
  <c r="Y66" i="34"/>
  <c r="X169" i="34"/>
  <c r="X150" i="34"/>
  <c r="Y23" i="35"/>
  <c r="Y59" i="35"/>
  <c r="X143" i="35"/>
  <c r="X162" i="35"/>
  <c r="X37" i="35"/>
  <c r="Y25" i="34"/>
  <c r="Y61" i="34"/>
  <c r="X145" i="34"/>
  <c r="X164" i="34"/>
  <c r="U184" i="34"/>
  <c r="U186" i="34" s="1"/>
  <c r="U196" i="34"/>
  <c r="Z64" i="31"/>
  <c r="Y148" i="31"/>
  <c r="Z28" i="31"/>
  <c r="Y167" i="31"/>
  <c r="X73" i="34"/>
  <c r="X179" i="34" s="1"/>
  <c r="Y34" i="36"/>
  <c r="Y70" i="36"/>
  <c r="X154" i="36"/>
  <c r="X173" i="36"/>
  <c r="Y24" i="36"/>
  <c r="Y60" i="36"/>
  <c r="X144" i="36"/>
  <c r="X163" i="36"/>
  <c r="Y24" i="34"/>
  <c r="Y60" i="34"/>
  <c r="X163" i="34"/>
  <c r="X144" i="34"/>
  <c r="U197" i="35"/>
  <c r="U191" i="35"/>
  <c r="U193" i="35" s="1"/>
  <c r="U197" i="34"/>
  <c r="U191" i="34"/>
  <c r="U193" i="34" s="1"/>
  <c r="Y23" i="34"/>
  <c r="Y59" i="34"/>
  <c r="X37" i="34"/>
  <c r="X143" i="34"/>
  <c r="X162" i="34"/>
  <c r="T194" i="35"/>
  <c r="U196" i="35"/>
  <c r="U184" i="35"/>
  <c r="U186" i="35" s="1"/>
  <c r="Y31" i="36"/>
  <c r="Y67" i="36"/>
  <c r="X170" i="36"/>
  <c r="X151" i="36"/>
  <c r="V191" i="36"/>
  <c r="Y35" i="34"/>
  <c r="Y71" i="34"/>
  <c r="X155" i="34"/>
  <c r="X174" i="34"/>
  <c r="Y35" i="36"/>
  <c r="Y71" i="36"/>
  <c r="X174" i="36"/>
  <c r="X155" i="36"/>
  <c r="Z69" i="31"/>
  <c r="Y172" i="31"/>
  <c r="Y153" i="31"/>
  <c r="Z33" i="31"/>
  <c r="Y27" i="36"/>
  <c r="Y63" i="36"/>
  <c r="X147" i="36"/>
  <c r="X166" i="36"/>
  <c r="Z30" i="31"/>
  <c r="Z66" i="31"/>
  <c r="Y150" i="31"/>
  <c r="Y169" i="31"/>
  <c r="V183" i="34"/>
  <c r="V185" i="34" s="1"/>
  <c r="V190" i="34"/>
  <c r="V192" i="34" s="1"/>
  <c r="Y31" i="35"/>
  <c r="Y67" i="35"/>
  <c r="X151" i="35"/>
  <c r="X170" i="35"/>
  <c r="Y32" i="36"/>
  <c r="Y68" i="36"/>
  <c r="X152" i="36"/>
  <c r="X171" i="36"/>
  <c r="Y34" i="34"/>
  <c r="Y70" i="34"/>
  <c r="X173" i="34"/>
  <c r="X154" i="34"/>
  <c r="Y26" i="36"/>
  <c r="Y62" i="36"/>
  <c r="X146" i="36"/>
  <c r="X165" i="36"/>
  <c r="AA67" i="31"/>
  <c r="AA31" i="31"/>
  <c r="Z151" i="31"/>
  <c r="Z170" i="31"/>
  <c r="Z23" i="36"/>
  <c r="Z59" i="36"/>
  <c r="Y143" i="36"/>
  <c r="Y162" i="36"/>
  <c r="X157" i="31"/>
  <c r="X189" i="31" s="1"/>
  <c r="Z60" i="31"/>
  <c r="Y144" i="31"/>
  <c r="Z24" i="31"/>
  <c r="Y163" i="31"/>
  <c r="Y28" i="34"/>
  <c r="Y64" i="34"/>
  <c r="X167" i="34"/>
  <c r="X148" i="34"/>
  <c r="Z27" i="31"/>
  <c r="Z63" i="31"/>
  <c r="Y147" i="31"/>
  <c r="Y166" i="31"/>
  <c r="V189" i="34"/>
  <c r="V182" i="34"/>
  <c r="Y27" i="34"/>
  <c r="Y63" i="34"/>
  <c r="X147" i="34"/>
  <c r="X166" i="34"/>
  <c r="Y31" i="34"/>
  <c r="Y67" i="34"/>
  <c r="X170" i="34"/>
  <c r="X151" i="34"/>
  <c r="Y25" i="36"/>
  <c r="Y61" i="36"/>
  <c r="X164" i="36"/>
  <c r="X145" i="36"/>
  <c r="V190" i="35"/>
  <c r="V192" i="35" s="1"/>
  <c r="V183" i="35"/>
  <c r="V185" i="35" s="1"/>
  <c r="Z70" i="31"/>
  <c r="Z34" i="31"/>
  <c r="Y154" i="31"/>
  <c r="Y173" i="31"/>
  <c r="AB29" i="36"/>
  <c r="AB65" i="36"/>
  <c r="AA149" i="36"/>
  <c r="AA168" i="36"/>
  <c r="T198" i="34"/>
  <c r="Y26" i="34"/>
  <c r="Y62" i="34"/>
  <c r="X165" i="34"/>
  <c r="X146" i="34"/>
  <c r="X176" i="31"/>
  <c r="X190" i="31" s="1"/>
  <c r="X192" i="31" s="1"/>
  <c r="Y33" i="36"/>
  <c r="Y69" i="36"/>
  <c r="X172" i="36"/>
  <c r="X153" i="36"/>
  <c r="V184" i="35"/>
  <c r="Y30" i="36"/>
  <c r="Y66" i="36"/>
  <c r="X169" i="36"/>
  <c r="X150" i="36"/>
  <c r="Y34" i="35"/>
  <c r="Y70" i="35"/>
  <c r="X173" i="35"/>
  <c r="X154" i="35"/>
  <c r="Y28" i="36"/>
  <c r="Y64" i="36"/>
  <c r="X167" i="36"/>
  <c r="X148" i="36"/>
  <c r="Z65" i="31"/>
  <c r="Y168" i="31"/>
  <c r="Y149" i="31"/>
  <c r="Z29" i="31"/>
  <c r="T194" i="34"/>
  <c r="AH41" i="33"/>
  <c r="AG55" i="33"/>
  <c r="AL41" i="30"/>
  <c r="AK55" i="30"/>
  <c r="X74" i="31"/>
  <c r="V74" i="29"/>
  <c r="V16" i="28" s="1"/>
  <c r="V8" i="28" s="1"/>
  <c r="Y31" i="32"/>
  <c r="X61" i="32"/>
  <c r="X62" i="32" s="1"/>
  <c r="W62" i="2"/>
  <c r="Z21" i="32"/>
  <c r="AA51" i="32" s="1"/>
  <c r="Z29" i="32"/>
  <c r="AA59" i="32" s="1"/>
  <c r="V177" i="29"/>
  <c r="AJ41" i="10"/>
  <c r="AI55" i="10"/>
  <c r="T198" i="29"/>
  <c r="AG41" i="34"/>
  <c r="AF55" i="34"/>
  <c r="V177" i="30"/>
  <c r="W176" i="30"/>
  <c r="W183" i="30" s="1"/>
  <c r="X168" i="30"/>
  <c r="X149" i="30"/>
  <c r="Y29" i="30"/>
  <c r="Z65" i="30" s="1"/>
  <c r="X143" i="30"/>
  <c r="X37" i="30"/>
  <c r="X162" i="30"/>
  <c r="Y23" i="30"/>
  <c r="Z59" i="30" s="1"/>
  <c r="Y32" i="33"/>
  <c r="Z68" i="33" s="1"/>
  <c r="Y26" i="33"/>
  <c r="Z62" i="33" s="1"/>
  <c r="W157" i="29"/>
  <c r="X173" i="30"/>
  <c r="X154" i="30"/>
  <c r="Y34" i="30"/>
  <c r="Z70" i="30" s="1"/>
  <c r="Y29" i="33"/>
  <c r="Z65" i="33" s="1"/>
  <c r="X165" i="30"/>
  <c r="X146" i="30"/>
  <c r="Y26" i="30"/>
  <c r="Z62" i="30" s="1"/>
  <c r="X155" i="29"/>
  <c r="Y35" i="29"/>
  <c r="Z71" i="29" s="1"/>
  <c r="X174" i="29"/>
  <c r="W176" i="29"/>
  <c r="Y24" i="29"/>
  <c r="Z60" i="29" s="1"/>
  <c r="X163" i="29"/>
  <c r="X144" i="29"/>
  <c r="X144" i="30"/>
  <c r="X163" i="30"/>
  <c r="Y24" i="30"/>
  <c r="Z60" i="30" s="1"/>
  <c r="V183" i="30"/>
  <c r="V190" i="30"/>
  <c r="W157" i="30"/>
  <c r="Y35" i="33"/>
  <c r="Z71" i="33" s="1"/>
  <c r="X170" i="30"/>
  <c r="X151" i="30"/>
  <c r="Y31" i="30"/>
  <c r="Z67" i="30" s="1"/>
  <c r="U197" i="30"/>
  <c r="U191" i="30"/>
  <c r="U193" i="30" s="1"/>
  <c r="W73" i="29"/>
  <c r="V190" i="29"/>
  <c r="V192" i="29" s="1"/>
  <c r="V183" i="29"/>
  <c r="V185" i="29" s="1"/>
  <c r="Z25" i="33"/>
  <c r="AA61" i="33" s="1"/>
  <c r="X172" i="30"/>
  <c r="X153" i="30"/>
  <c r="Y33" i="30"/>
  <c r="Z69" i="30" s="1"/>
  <c r="V189" i="30"/>
  <c r="V191" i="30" s="1"/>
  <c r="V182" i="30"/>
  <c r="V184" i="30" s="1"/>
  <c r="V178" i="30"/>
  <c r="V179" i="30" s="1"/>
  <c r="X171" i="29"/>
  <c r="Y32" i="29"/>
  <c r="Z68" i="29" s="1"/>
  <c r="X152" i="29"/>
  <c r="V189" i="29"/>
  <c r="V182" i="29"/>
  <c r="V178" i="29"/>
  <c r="V179" i="29" s="1"/>
  <c r="V158" i="30"/>
  <c r="X150" i="29"/>
  <c r="Y30" i="29"/>
  <c r="Z66" i="29" s="1"/>
  <c r="X169" i="29"/>
  <c r="X166" i="29"/>
  <c r="X147" i="29"/>
  <c r="Y27" i="29"/>
  <c r="Z63" i="29" s="1"/>
  <c r="X168" i="29"/>
  <c r="X149" i="29"/>
  <c r="Y29" i="29"/>
  <c r="Z65" i="29" s="1"/>
  <c r="Y24" i="33"/>
  <c r="Z60" i="33" s="1"/>
  <c r="X167" i="29"/>
  <c r="X148" i="29"/>
  <c r="Y28" i="29"/>
  <c r="Z64" i="29" s="1"/>
  <c r="X164" i="29"/>
  <c r="X145" i="29"/>
  <c r="Y25" i="29"/>
  <c r="Z61" i="29" s="1"/>
  <c r="T194" i="30"/>
  <c r="Y28" i="33"/>
  <c r="Z64" i="33" s="1"/>
  <c r="X37" i="29"/>
  <c r="X143" i="29"/>
  <c r="X162" i="29"/>
  <c r="Y23" i="29"/>
  <c r="Z59" i="29" s="1"/>
  <c r="X155" i="30"/>
  <c r="Y35" i="30"/>
  <c r="Z71" i="30" s="1"/>
  <c r="X174" i="30"/>
  <c r="Y25" i="30"/>
  <c r="Z61" i="30" s="1"/>
  <c r="X164" i="30"/>
  <c r="X145" i="30"/>
  <c r="U196" i="29"/>
  <c r="U184" i="29"/>
  <c r="U186" i="29" s="1"/>
  <c r="V158" i="29"/>
  <c r="T198" i="30"/>
  <c r="U196" i="30"/>
  <c r="U184" i="30"/>
  <c r="U186" i="30" s="1"/>
  <c r="X173" i="29"/>
  <c r="X154" i="29"/>
  <c r="Y34" i="29"/>
  <c r="Z70" i="29" s="1"/>
  <c r="X172" i="29"/>
  <c r="X153" i="29"/>
  <c r="Y33" i="29"/>
  <c r="Z69" i="29" s="1"/>
  <c r="U197" i="29"/>
  <c r="U191" i="29"/>
  <c r="U193" i="29" s="1"/>
  <c r="W73" i="33"/>
  <c r="Y30" i="33"/>
  <c r="Z66" i="33" s="1"/>
  <c r="X151" i="29"/>
  <c r="X170" i="29"/>
  <c r="Y31" i="29"/>
  <c r="Z67" i="29" s="1"/>
  <c r="Y31" i="33"/>
  <c r="Z67" i="33" s="1"/>
  <c r="Y28" i="30"/>
  <c r="Z64" i="30" s="1"/>
  <c r="X148" i="30"/>
  <c r="X167" i="30"/>
  <c r="X152" i="30"/>
  <c r="X171" i="30"/>
  <c r="Y32" i="30"/>
  <c r="Z68" i="30" s="1"/>
  <c r="X166" i="30"/>
  <c r="X147" i="30"/>
  <c r="Y27" i="30"/>
  <c r="Z63" i="30" s="1"/>
  <c r="W73" i="30"/>
  <c r="Y34" i="33"/>
  <c r="Z70" i="33" s="1"/>
  <c r="Y26" i="29"/>
  <c r="Z62" i="29" s="1"/>
  <c r="X146" i="29"/>
  <c r="X165" i="29"/>
  <c r="Y33" i="33"/>
  <c r="Z69" i="33" s="1"/>
  <c r="Y27" i="33"/>
  <c r="Z63" i="33" s="1"/>
  <c r="Y30" i="30"/>
  <c r="Z66" i="30" s="1"/>
  <c r="X169" i="30"/>
  <c r="X150" i="30"/>
  <c r="Y23" i="33"/>
  <c r="Z59" i="33" s="1"/>
  <c r="X37" i="33"/>
  <c r="W184" i="31"/>
  <c r="Z23" i="31"/>
  <c r="AA59" i="31" s="1"/>
  <c r="Y73" i="31"/>
  <c r="Y162" i="31"/>
  <c r="Y143" i="31"/>
  <c r="Y37" i="31"/>
  <c r="V198" i="31"/>
  <c r="AA25" i="32"/>
  <c r="AB55" i="32" s="1"/>
  <c r="Z25" i="2"/>
  <c r="AA55" i="2" s="1"/>
  <c r="AA20" i="2"/>
  <c r="AB50" i="2" s="1"/>
  <c r="Z26" i="2"/>
  <c r="AA56" i="2" s="1"/>
  <c r="Z28" i="2"/>
  <c r="AA58" i="2" s="1"/>
  <c r="Y29" i="2"/>
  <c r="Z59" i="2" s="1"/>
  <c r="X61" i="2"/>
  <c r="Z23" i="2"/>
  <c r="AA53" i="2" s="1"/>
  <c r="Z27" i="2"/>
  <c r="AA57" i="2" s="1"/>
  <c r="Z24" i="2"/>
  <c r="AA54" i="2" s="1"/>
  <c r="Z21" i="2"/>
  <c r="AA51" i="2" s="1"/>
  <c r="AB25" i="31"/>
  <c r="AC61" i="31" s="1"/>
  <c r="AA145" i="31"/>
  <c r="AA164" i="31"/>
  <c r="Z28" i="10"/>
  <c r="AA64" i="10" s="1"/>
  <c r="Z31" i="10"/>
  <c r="AA67" i="10" s="1"/>
  <c r="Z34" i="10"/>
  <c r="AA70" i="10" s="1"/>
  <c r="AA30" i="10"/>
  <c r="AB66" i="10" s="1"/>
  <c r="Z27" i="10"/>
  <c r="AA63" i="10" s="1"/>
  <c r="Z29" i="10"/>
  <c r="AA65" i="10" s="1"/>
  <c r="AA33" i="10"/>
  <c r="AB69" i="10" s="1"/>
  <c r="Z25" i="10"/>
  <c r="AA61" i="10" s="1"/>
  <c r="Z35" i="10"/>
  <c r="AA71" i="10" s="1"/>
  <c r="Z32" i="10"/>
  <c r="AA68" i="10" s="1"/>
  <c r="Z26" i="10"/>
  <c r="AA62" i="10" s="1"/>
  <c r="X73" i="10"/>
  <c r="X74" i="10" s="1"/>
  <c r="AA28" i="32"/>
  <c r="AB58" i="32" s="1"/>
  <c r="AA26" i="32"/>
  <c r="AB56" i="32" s="1"/>
  <c r="AA23" i="32"/>
  <c r="AB53" i="32" s="1"/>
  <c r="AA24" i="32"/>
  <c r="AB54" i="32" s="1"/>
  <c r="AA27" i="32"/>
  <c r="AB57" i="32" s="1"/>
  <c r="AB20" i="32"/>
  <c r="AC50" i="32" s="1"/>
  <c r="AB22" i="32"/>
  <c r="AC52" i="32" s="1"/>
  <c r="X74" i="36" l="1"/>
  <c r="Z60" i="10"/>
  <c r="Z24" i="10"/>
  <c r="BA36" i="32"/>
  <c r="AZ46" i="32"/>
  <c r="BJ35" i="32"/>
  <c r="AZ35" i="2"/>
  <c r="AY46" i="2"/>
  <c r="AS21" i="48"/>
  <c r="AS23" i="48" s="1"/>
  <c r="AT2" i="48"/>
  <c r="U11" i="28"/>
  <c r="V27" i="28"/>
  <c r="W74" i="33"/>
  <c r="V9" i="28"/>
  <c r="W74" i="35"/>
  <c r="X74" i="35" s="1"/>
  <c r="Z71" i="35"/>
  <c r="Z35" i="35"/>
  <c r="Y174" i="35"/>
  <c r="Y155" i="35"/>
  <c r="AA25" i="35"/>
  <c r="AA61" i="35"/>
  <c r="Z145" i="35"/>
  <c r="Z164" i="35"/>
  <c r="Z150" i="35"/>
  <c r="Z169" i="35"/>
  <c r="AA66" i="35"/>
  <c r="AA30" i="35"/>
  <c r="AA33" i="35"/>
  <c r="AA69" i="35"/>
  <c r="Z153" i="35"/>
  <c r="Z172" i="35"/>
  <c r="Z60" i="35"/>
  <c r="Y163" i="35"/>
  <c r="Y144" i="35"/>
  <c r="Z24" i="35"/>
  <c r="AA165" i="35"/>
  <c r="AA146" i="35"/>
  <c r="AB26" i="35"/>
  <c r="AB62" i="35"/>
  <c r="AA27" i="35"/>
  <c r="AA63" i="35"/>
  <c r="Z166" i="35"/>
  <c r="Z147" i="35"/>
  <c r="AA32" i="35"/>
  <c r="AA68" i="35"/>
  <c r="Z152" i="35"/>
  <c r="Z171" i="35"/>
  <c r="Y148" i="35"/>
  <c r="Z28" i="35"/>
  <c r="Z64" i="35"/>
  <c r="Y167" i="35"/>
  <c r="AA29" i="35"/>
  <c r="AA65" i="35"/>
  <c r="Z168" i="35"/>
  <c r="Z149" i="35"/>
  <c r="V184" i="36"/>
  <c r="V186" i="36" s="1"/>
  <c r="W186" i="31"/>
  <c r="W74" i="30"/>
  <c r="W158" i="36"/>
  <c r="V109" i="28"/>
  <c r="V93" i="28"/>
  <c r="CI93" i="28" s="1"/>
  <c r="CI11" i="28" s="1"/>
  <c r="V6" i="28"/>
  <c r="V19" i="28"/>
  <c r="W177" i="35"/>
  <c r="W190" i="35"/>
  <c r="W192" i="35" s="1"/>
  <c r="W197" i="31"/>
  <c r="V193" i="36"/>
  <c r="W191" i="31"/>
  <c r="W193" i="31" s="1"/>
  <c r="X177" i="31"/>
  <c r="W196" i="31"/>
  <c r="X183" i="31"/>
  <c r="X185" i="31" s="1"/>
  <c r="V197" i="36"/>
  <c r="V198" i="36" s="1"/>
  <c r="X182" i="31"/>
  <c r="X184" i="31" s="1"/>
  <c r="AP41" i="35"/>
  <c r="AO55" i="35"/>
  <c r="X176" i="35"/>
  <c r="X158" i="31"/>
  <c r="X178" i="31"/>
  <c r="X179" i="31" s="1"/>
  <c r="X74" i="34"/>
  <c r="Z59" i="10"/>
  <c r="Z23" i="10"/>
  <c r="Z37" i="10" s="1"/>
  <c r="Y73" i="36"/>
  <c r="Y74" i="36" s="1"/>
  <c r="U198" i="30"/>
  <c r="U198" i="35"/>
  <c r="W189" i="36"/>
  <c r="W191" i="36" s="1"/>
  <c r="W177" i="36"/>
  <c r="W158" i="34"/>
  <c r="W189" i="34"/>
  <c r="W191" i="34" s="1"/>
  <c r="X157" i="36"/>
  <c r="X182" i="36" s="1"/>
  <c r="X176" i="36"/>
  <c r="X183" i="36" s="1"/>
  <c r="X185" i="36" s="1"/>
  <c r="W190" i="36"/>
  <c r="W192" i="36" s="1"/>
  <c r="W178" i="36"/>
  <c r="W179" i="36" s="1"/>
  <c r="X157" i="34"/>
  <c r="AA23" i="36"/>
  <c r="AA59" i="36"/>
  <c r="Z162" i="36"/>
  <c r="Z143" i="36"/>
  <c r="V197" i="34"/>
  <c r="V191" i="34"/>
  <c r="V193" i="34" s="1"/>
  <c r="Z28" i="34"/>
  <c r="Z64" i="34"/>
  <c r="Y148" i="34"/>
  <c r="Y167" i="34"/>
  <c r="X176" i="34"/>
  <c r="X177" i="34" s="1"/>
  <c r="AA64" i="31"/>
  <c r="Z167" i="31"/>
  <c r="Z148" i="31"/>
  <c r="AA28" i="31"/>
  <c r="Z25" i="34"/>
  <c r="Z61" i="34"/>
  <c r="Y164" i="34"/>
  <c r="Y145" i="34"/>
  <c r="Z52" i="2"/>
  <c r="Z22" i="2"/>
  <c r="V197" i="35"/>
  <c r="W189" i="35"/>
  <c r="W178" i="35"/>
  <c r="W179" i="35" s="1"/>
  <c r="W182" i="35"/>
  <c r="Z31" i="34"/>
  <c r="Z67" i="34"/>
  <c r="Y170" i="34"/>
  <c r="Y151" i="34"/>
  <c r="AA60" i="31"/>
  <c r="Z163" i="31"/>
  <c r="Z144" i="31"/>
  <c r="AA24" i="31"/>
  <c r="Z32" i="36"/>
  <c r="Z68" i="36"/>
  <c r="Y152" i="36"/>
  <c r="Y171" i="36"/>
  <c r="Z33" i="36"/>
  <c r="Z69" i="36"/>
  <c r="Y172" i="36"/>
  <c r="Y153" i="36"/>
  <c r="Z26" i="34"/>
  <c r="Z62" i="34"/>
  <c r="Y165" i="34"/>
  <c r="Y146" i="34"/>
  <c r="AC29" i="36"/>
  <c r="AC65" i="36"/>
  <c r="AB149" i="36"/>
  <c r="AB168" i="36"/>
  <c r="Z27" i="36"/>
  <c r="Z63" i="36"/>
  <c r="Y147" i="36"/>
  <c r="Y166" i="36"/>
  <c r="Z35" i="34"/>
  <c r="Z71" i="34"/>
  <c r="Y155" i="34"/>
  <c r="Y174" i="34"/>
  <c r="Y73" i="34"/>
  <c r="Y179" i="34" s="1"/>
  <c r="U198" i="34"/>
  <c r="X157" i="35"/>
  <c r="AA68" i="31"/>
  <c r="Z152" i="31"/>
  <c r="AA32" i="31"/>
  <c r="Z171" i="31"/>
  <c r="Z32" i="34"/>
  <c r="Z68" i="34"/>
  <c r="Y152" i="34"/>
  <c r="Y171" i="34"/>
  <c r="W158" i="35"/>
  <c r="AA27" i="31"/>
  <c r="AA63" i="31"/>
  <c r="Z166" i="31"/>
  <c r="Z147" i="31"/>
  <c r="W184" i="34"/>
  <c r="Z31" i="36"/>
  <c r="Z67" i="36"/>
  <c r="Y170" i="36"/>
  <c r="Y151" i="36"/>
  <c r="Z23" i="34"/>
  <c r="Z59" i="34"/>
  <c r="Y143" i="34"/>
  <c r="Y162" i="34"/>
  <c r="Y37" i="34"/>
  <c r="U194" i="34"/>
  <c r="Y73" i="35"/>
  <c r="AA62" i="31"/>
  <c r="Z165" i="31"/>
  <c r="AA26" i="31"/>
  <c r="Z146" i="31"/>
  <c r="Z26" i="36"/>
  <c r="Z62" i="36"/>
  <c r="Y165" i="36"/>
  <c r="Y146" i="36"/>
  <c r="Z28" i="36"/>
  <c r="Z64" i="36"/>
  <c r="Y167" i="36"/>
  <c r="Y148" i="36"/>
  <c r="Z30" i="36"/>
  <c r="Z66" i="36"/>
  <c r="Y169" i="36"/>
  <c r="Y150" i="36"/>
  <c r="AB67" i="31"/>
  <c r="AA170" i="31"/>
  <c r="AB31" i="31"/>
  <c r="AA151" i="31"/>
  <c r="U194" i="35"/>
  <c r="Z24" i="34"/>
  <c r="Z60" i="34"/>
  <c r="Y144" i="34"/>
  <c r="Y163" i="34"/>
  <c r="Z34" i="36"/>
  <c r="Z70" i="36"/>
  <c r="Y154" i="36"/>
  <c r="Y173" i="36"/>
  <c r="Z23" i="35"/>
  <c r="Z59" i="35"/>
  <c r="Y162" i="35"/>
  <c r="Y143" i="35"/>
  <c r="Y37" i="35"/>
  <c r="Z34" i="35"/>
  <c r="Z70" i="35"/>
  <c r="Y154" i="35"/>
  <c r="Y173" i="35"/>
  <c r="Z24" i="36"/>
  <c r="Z60" i="36"/>
  <c r="Y163" i="36"/>
  <c r="Y144" i="36"/>
  <c r="Z30" i="34"/>
  <c r="Z66" i="34"/>
  <c r="Y169" i="34"/>
  <c r="Y150" i="34"/>
  <c r="Y157" i="31"/>
  <c r="Y182" i="31" s="1"/>
  <c r="AA65" i="31"/>
  <c r="Z149" i="31"/>
  <c r="AA29" i="31"/>
  <c r="Z168" i="31"/>
  <c r="V196" i="35"/>
  <c r="Z25" i="36"/>
  <c r="Z61" i="36"/>
  <c r="Y145" i="36"/>
  <c r="Y164" i="36"/>
  <c r="Z27" i="34"/>
  <c r="Z63" i="34"/>
  <c r="Y166" i="34"/>
  <c r="Y147" i="34"/>
  <c r="Z34" i="34"/>
  <c r="Z70" i="34"/>
  <c r="Y173" i="34"/>
  <c r="Y154" i="34"/>
  <c r="AA69" i="31"/>
  <c r="Z172" i="31"/>
  <c r="AA33" i="31"/>
  <c r="Z153" i="31"/>
  <c r="W183" i="34"/>
  <c r="W185" i="34" s="1"/>
  <c r="W190" i="34"/>
  <c r="W192" i="34" s="1"/>
  <c r="W196" i="36"/>
  <c r="W184" i="36"/>
  <c r="W186" i="36" s="1"/>
  <c r="Y176" i="31"/>
  <c r="V186" i="35"/>
  <c r="AA70" i="31"/>
  <c r="Z154" i="31"/>
  <c r="Z173" i="31"/>
  <c r="AA34" i="31"/>
  <c r="V196" i="34"/>
  <c r="V184" i="34"/>
  <c r="V186" i="34" s="1"/>
  <c r="Y37" i="36"/>
  <c r="Z31" i="35"/>
  <c r="Z67" i="35"/>
  <c r="Y151" i="35"/>
  <c r="Y170" i="35"/>
  <c r="AA30" i="31"/>
  <c r="AA66" i="31"/>
  <c r="Z169" i="31"/>
  <c r="Z150" i="31"/>
  <c r="Z35" i="36"/>
  <c r="Z71" i="36"/>
  <c r="Y155" i="36"/>
  <c r="Y174" i="36"/>
  <c r="AA35" i="31"/>
  <c r="AA71" i="31"/>
  <c r="Z174" i="31"/>
  <c r="Z155" i="31"/>
  <c r="Z29" i="34"/>
  <c r="Z65" i="34"/>
  <c r="Y168" i="34"/>
  <c r="Y149" i="34"/>
  <c r="Z33" i="34"/>
  <c r="Z69" i="34"/>
  <c r="Y172" i="34"/>
  <c r="Y153" i="34"/>
  <c r="V193" i="35"/>
  <c r="Y74" i="31"/>
  <c r="U194" i="30"/>
  <c r="X62" i="2"/>
  <c r="AI41" i="33"/>
  <c r="AH55" i="33"/>
  <c r="AM41" i="30"/>
  <c r="AL55" i="30"/>
  <c r="W74" i="29"/>
  <c r="Y61" i="32"/>
  <c r="Y62" i="32" s="1"/>
  <c r="Z31" i="32"/>
  <c r="AA21" i="32"/>
  <c r="AB51" i="32" s="1"/>
  <c r="AA29" i="32"/>
  <c r="AB59" i="32" s="1"/>
  <c r="AK41" i="10"/>
  <c r="AJ55" i="10"/>
  <c r="AH41" i="34"/>
  <c r="AG55" i="34"/>
  <c r="U198" i="29"/>
  <c r="W190" i="30"/>
  <c r="W192" i="30" s="1"/>
  <c r="W177" i="30"/>
  <c r="W158" i="29"/>
  <c r="Z28" i="30"/>
  <c r="AA64" i="30" s="1"/>
  <c r="Y148" i="30"/>
  <c r="Y167" i="30"/>
  <c r="Z30" i="33"/>
  <c r="AA66" i="33" s="1"/>
  <c r="Z28" i="33"/>
  <c r="AA64" i="33" s="1"/>
  <c r="AA25" i="33"/>
  <c r="AB61" i="33" s="1"/>
  <c r="Y151" i="30"/>
  <c r="Z31" i="30"/>
  <c r="AA67" i="30" s="1"/>
  <c r="Y170" i="30"/>
  <c r="V196" i="30"/>
  <c r="V185" i="30"/>
  <c r="V186" i="30" s="1"/>
  <c r="Z24" i="29"/>
  <c r="AA60" i="29" s="1"/>
  <c r="Y163" i="29"/>
  <c r="Y144" i="29"/>
  <c r="W182" i="29"/>
  <c r="W178" i="29"/>
  <c r="W179" i="29" s="1"/>
  <c r="W189" i="29"/>
  <c r="Y169" i="30"/>
  <c r="Y150" i="30"/>
  <c r="Z30" i="30"/>
  <c r="AA66" i="30" s="1"/>
  <c r="Y165" i="29"/>
  <c r="Y146" i="29"/>
  <c r="Z26" i="29"/>
  <c r="AA62" i="29" s="1"/>
  <c r="Y171" i="30"/>
  <c r="Y152" i="30"/>
  <c r="Z32" i="30"/>
  <c r="AA68" i="30" s="1"/>
  <c r="Z31" i="33"/>
  <c r="AA67" i="33" s="1"/>
  <c r="Z34" i="29"/>
  <c r="AA70" i="29" s="1"/>
  <c r="Y154" i="29"/>
  <c r="Y173" i="29"/>
  <c r="U194" i="29"/>
  <c r="Y174" i="30"/>
  <c r="Y155" i="30"/>
  <c r="Z35" i="30"/>
  <c r="AA71" i="30" s="1"/>
  <c r="Y166" i="29"/>
  <c r="Y147" i="29"/>
  <c r="Z27" i="29"/>
  <c r="AA63" i="29" s="1"/>
  <c r="Z24" i="30"/>
  <c r="AA60" i="30" s="1"/>
  <c r="Y144" i="30"/>
  <c r="Y163" i="30"/>
  <c r="W183" i="29"/>
  <c r="W185" i="29" s="1"/>
  <c r="W190" i="29"/>
  <c r="W192" i="29" s="1"/>
  <c r="X157" i="30"/>
  <c r="Y170" i="29"/>
  <c r="Z31" i="29"/>
  <c r="AA67" i="29" s="1"/>
  <c r="Y151" i="29"/>
  <c r="Y37" i="29"/>
  <c r="Y162" i="29"/>
  <c r="Y143" i="29"/>
  <c r="Z23" i="29"/>
  <c r="AA59" i="29" s="1"/>
  <c r="Y164" i="29"/>
  <c r="Y145" i="29"/>
  <c r="Z25" i="29"/>
  <c r="AA61" i="29" s="1"/>
  <c r="V196" i="29"/>
  <c r="V184" i="29"/>
  <c r="V186" i="29" s="1"/>
  <c r="Y149" i="30"/>
  <c r="Y168" i="30"/>
  <c r="Z29" i="30"/>
  <c r="AA65" i="30" s="1"/>
  <c r="Z29" i="33"/>
  <c r="AA65" i="33" s="1"/>
  <c r="X73" i="33"/>
  <c r="Z33" i="33"/>
  <c r="AA69" i="33" s="1"/>
  <c r="X176" i="29"/>
  <c r="Z24" i="33"/>
  <c r="AA60" i="33" s="1"/>
  <c r="V191" i="29"/>
  <c r="V193" i="29" s="1"/>
  <c r="V197" i="29"/>
  <c r="Y153" i="30"/>
  <c r="Y172" i="30"/>
  <c r="Z33" i="30"/>
  <c r="AA69" i="30" s="1"/>
  <c r="W177" i="29"/>
  <c r="Z35" i="33"/>
  <c r="AA71" i="33" s="1"/>
  <c r="Y174" i="29"/>
  <c r="Y155" i="29"/>
  <c r="Z35" i="29"/>
  <c r="AA71" i="29" s="1"/>
  <c r="Y173" i="30"/>
  <c r="Y154" i="30"/>
  <c r="Z34" i="30"/>
  <c r="AA70" i="30" s="1"/>
  <c r="Z32" i="33"/>
  <c r="AA68" i="33" s="1"/>
  <c r="Z23" i="33"/>
  <c r="AA59" i="33" s="1"/>
  <c r="Y37" i="33"/>
  <c r="Y166" i="30"/>
  <c r="Y147" i="30"/>
  <c r="Z27" i="30"/>
  <c r="AA63" i="30" s="1"/>
  <c r="Y172" i="29"/>
  <c r="Y153" i="29"/>
  <c r="Z33" i="29"/>
  <c r="AA69" i="29" s="1"/>
  <c r="Y164" i="30"/>
  <c r="Y145" i="30"/>
  <c r="Z25" i="30"/>
  <c r="AA61" i="30" s="1"/>
  <c r="X73" i="29"/>
  <c r="Y168" i="29"/>
  <c r="Y149" i="29"/>
  <c r="Z29" i="29"/>
  <c r="AA65" i="29" s="1"/>
  <c r="Y162" i="30"/>
  <c r="Y143" i="30"/>
  <c r="Y37" i="30"/>
  <c r="Z23" i="30"/>
  <c r="AA59" i="30" s="1"/>
  <c r="Z27" i="33"/>
  <c r="AA63" i="33" s="1"/>
  <c r="Z26" i="33"/>
  <c r="AA62" i="33" s="1"/>
  <c r="X157" i="29"/>
  <c r="Y171" i="29"/>
  <c r="Y152" i="29"/>
  <c r="Z32" i="29"/>
  <c r="AA68" i="29" s="1"/>
  <c r="W158" i="30"/>
  <c r="W189" i="30"/>
  <c r="W182" i="30"/>
  <c r="W178" i="30"/>
  <c r="W179" i="30" s="1"/>
  <c r="Y146" i="30"/>
  <c r="Y165" i="30"/>
  <c r="Z26" i="30"/>
  <c r="AA62" i="30" s="1"/>
  <c r="X176" i="30"/>
  <c r="Z34" i="33"/>
  <c r="AA70" i="33" s="1"/>
  <c r="Y148" i="29"/>
  <c r="Y167" i="29"/>
  <c r="Z28" i="29"/>
  <c r="AA64" i="29" s="1"/>
  <c r="Z30" i="29"/>
  <c r="AA66" i="29" s="1"/>
  <c r="Y169" i="29"/>
  <c r="Y150" i="29"/>
  <c r="V197" i="30"/>
  <c r="V192" i="30"/>
  <c r="V193" i="30" s="1"/>
  <c r="X73" i="30"/>
  <c r="W185" i="30"/>
  <c r="X197" i="31"/>
  <c r="X191" i="31"/>
  <c r="X193" i="31" s="1"/>
  <c r="Z143" i="31"/>
  <c r="AA23" i="31"/>
  <c r="AB59" i="31" s="1"/>
  <c r="Z162" i="31"/>
  <c r="Z73" i="31"/>
  <c r="Z37" i="31"/>
  <c r="AB25" i="32"/>
  <c r="AC55" i="32" s="1"/>
  <c r="AA25" i="2"/>
  <c r="AB55" i="2" s="1"/>
  <c r="AA24" i="2"/>
  <c r="AB54" i="2" s="1"/>
  <c r="AA26" i="2"/>
  <c r="AB56" i="2" s="1"/>
  <c r="AB20" i="2"/>
  <c r="AC50" i="2" s="1"/>
  <c r="Y61" i="2"/>
  <c r="Z29" i="2"/>
  <c r="AA59" i="2" s="1"/>
  <c r="AA21" i="2"/>
  <c r="AB51" i="2" s="1"/>
  <c r="AA27" i="2"/>
  <c r="AB57" i="2" s="1"/>
  <c r="AA28" i="2"/>
  <c r="AB58" i="2" s="1"/>
  <c r="AA23" i="2"/>
  <c r="AB53" i="2" s="1"/>
  <c r="Y31" i="2"/>
  <c r="AC25" i="31"/>
  <c r="AD61" i="31" s="1"/>
  <c r="AB145" i="31"/>
  <c r="AB164" i="31"/>
  <c r="AA35" i="10"/>
  <c r="AB71" i="10" s="1"/>
  <c r="AA31" i="10"/>
  <c r="AB67" i="10" s="1"/>
  <c r="AA34" i="10"/>
  <c r="AB70" i="10" s="1"/>
  <c r="AB33" i="10"/>
  <c r="AC69" i="10" s="1"/>
  <c r="AB30" i="10"/>
  <c r="AC66" i="10" s="1"/>
  <c r="AA28" i="10"/>
  <c r="AB64" i="10" s="1"/>
  <c r="AA29" i="10"/>
  <c r="AB65" i="10" s="1"/>
  <c r="AA32" i="10"/>
  <c r="AB68" i="10" s="1"/>
  <c r="AA26" i="10"/>
  <c r="AB62" i="10" s="1"/>
  <c r="AA25" i="10"/>
  <c r="AB61" i="10" s="1"/>
  <c r="Y73" i="10"/>
  <c r="Y74" i="10" s="1"/>
  <c r="AA27" i="10"/>
  <c r="AB63" i="10" s="1"/>
  <c r="AB27" i="32"/>
  <c r="AC57" i="32" s="1"/>
  <c r="AB26" i="32"/>
  <c r="AC56" i="32" s="1"/>
  <c r="AB24" i="32"/>
  <c r="AC54" i="32" s="1"/>
  <c r="AB28" i="32"/>
  <c r="AC58" i="32" s="1"/>
  <c r="AC22" i="32"/>
  <c r="AD52" i="32" s="1"/>
  <c r="AC20" i="32"/>
  <c r="AD50" i="32" s="1"/>
  <c r="AB23" i="32"/>
  <c r="AC53" i="32" s="1"/>
  <c r="AA60" i="10" l="1"/>
  <c r="AA24" i="10"/>
  <c r="BK35" i="32"/>
  <c r="BB36" i="32"/>
  <c r="BA46" i="32"/>
  <c r="BA35" i="2"/>
  <c r="AZ46" i="2"/>
  <c r="AU2" i="48"/>
  <c r="AT21" i="48"/>
  <c r="AT23" i="48" s="1"/>
  <c r="V11" i="28"/>
  <c r="X74" i="33"/>
  <c r="X74" i="30"/>
  <c r="Y74" i="35"/>
  <c r="W194" i="31"/>
  <c r="V194" i="36"/>
  <c r="X177" i="35"/>
  <c r="Z155" i="35"/>
  <c r="AA35" i="35"/>
  <c r="Z174" i="35"/>
  <c r="AA71" i="35"/>
  <c r="AA24" i="35"/>
  <c r="AA60" i="35"/>
  <c r="Z163" i="35"/>
  <c r="Z144" i="35"/>
  <c r="AB30" i="35"/>
  <c r="AB66" i="35"/>
  <c r="AA150" i="35"/>
  <c r="AA169" i="35"/>
  <c r="AA28" i="35"/>
  <c r="AA64" i="35"/>
  <c r="Z148" i="35"/>
  <c r="Z167" i="35"/>
  <c r="AB27" i="35"/>
  <c r="AB63" i="35"/>
  <c r="AA147" i="35"/>
  <c r="AA166" i="35"/>
  <c r="AB146" i="35"/>
  <c r="AC26" i="35"/>
  <c r="AC62" i="35"/>
  <c r="AB165" i="35"/>
  <c r="AA168" i="35"/>
  <c r="AB29" i="35"/>
  <c r="AB65" i="35"/>
  <c r="AA149" i="35"/>
  <c r="AB32" i="35"/>
  <c r="AB68" i="35"/>
  <c r="AA171" i="35"/>
  <c r="AA152" i="35"/>
  <c r="AB33" i="35"/>
  <c r="AB69" i="35"/>
  <c r="AA172" i="35"/>
  <c r="AA153" i="35"/>
  <c r="AA145" i="35"/>
  <c r="AB61" i="35"/>
  <c r="AB25" i="35"/>
  <c r="AA164" i="35"/>
  <c r="W193" i="36"/>
  <c r="X186" i="31"/>
  <c r="X194" i="31" s="1"/>
  <c r="W198" i="31"/>
  <c r="X196" i="31"/>
  <c r="X198" i="31" s="1"/>
  <c r="V198" i="34"/>
  <c r="V194" i="34"/>
  <c r="X158" i="36"/>
  <c r="X158" i="34"/>
  <c r="X183" i="35"/>
  <c r="X185" i="35" s="1"/>
  <c r="X190" i="35"/>
  <c r="X192" i="35" s="1"/>
  <c r="W197" i="36"/>
  <c r="X189" i="36"/>
  <c r="X191" i="36" s="1"/>
  <c r="Z157" i="31"/>
  <c r="Z189" i="31" s="1"/>
  <c r="AQ41" i="35"/>
  <c r="AP55" i="35"/>
  <c r="Y158" i="31"/>
  <c r="X177" i="36"/>
  <c r="AA59" i="10"/>
  <c r="AA23" i="10"/>
  <c r="AA37" i="10" s="1"/>
  <c r="Z73" i="36"/>
  <c r="Z74" i="36" s="1"/>
  <c r="Y189" i="31"/>
  <c r="Y191" i="31" s="1"/>
  <c r="Y178" i="31"/>
  <c r="Y179" i="31" s="1"/>
  <c r="X178" i="36"/>
  <c r="X179" i="36" s="1"/>
  <c r="Y157" i="36"/>
  <c r="Y189" i="36" s="1"/>
  <c r="X190" i="36"/>
  <c r="X192" i="36" s="1"/>
  <c r="V198" i="35"/>
  <c r="X158" i="35"/>
  <c r="Y176" i="36"/>
  <c r="W197" i="34"/>
  <c r="V194" i="35"/>
  <c r="AA30" i="34"/>
  <c r="AA66" i="34"/>
  <c r="Z169" i="34"/>
  <c r="Z150" i="34"/>
  <c r="W193" i="34"/>
  <c r="AB27" i="31"/>
  <c r="AB63" i="31"/>
  <c r="AA166" i="31"/>
  <c r="AA147" i="31"/>
  <c r="AA35" i="34"/>
  <c r="AA71" i="34"/>
  <c r="Z174" i="34"/>
  <c r="Z155" i="34"/>
  <c r="AB65" i="31"/>
  <c r="AA149" i="31"/>
  <c r="AB29" i="31"/>
  <c r="AA168" i="31"/>
  <c r="Y190" i="31"/>
  <c r="Y192" i="31" s="1"/>
  <c r="AA27" i="34"/>
  <c r="AA63" i="34"/>
  <c r="Z166" i="34"/>
  <c r="Z147" i="34"/>
  <c r="AA34" i="36"/>
  <c r="AA70" i="36"/>
  <c r="Z154" i="36"/>
  <c r="Z173" i="36"/>
  <c r="AA30" i="36"/>
  <c r="AA66" i="36"/>
  <c r="Z169" i="36"/>
  <c r="Z150" i="36"/>
  <c r="AA26" i="36"/>
  <c r="AA62" i="36"/>
  <c r="Z165" i="36"/>
  <c r="Z146" i="36"/>
  <c r="Y176" i="34"/>
  <c r="W196" i="34"/>
  <c r="AD29" i="36"/>
  <c r="AD65" i="36"/>
  <c r="AC168" i="36"/>
  <c r="AC149" i="36"/>
  <c r="AA33" i="36"/>
  <c r="AA69" i="36"/>
  <c r="Z153" i="36"/>
  <c r="Z172" i="36"/>
  <c r="AA25" i="34"/>
  <c r="AA61" i="34"/>
  <c r="Z145" i="34"/>
  <c r="Z164" i="34"/>
  <c r="X189" i="34"/>
  <c r="X182" i="34"/>
  <c r="AA34" i="35"/>
  <c r="AA70" i="35"/>
  <c r="Z173" i="35"/>
  <c r="Z154" i="35"/>
  <c r="AA32" i="34"/>
  <c r="AA68" i="34"/>
  <c r="Z171" i="34"/>
  <c r="Z152" i="34"/>
  <c r="Y183" i="31"/>
  <c r="Y185" i="31" s="1"/>
  <c r="AA29" i="34"/>
  <c r="AA65" i="34"/>
  <c r="Z149" i="34"/>
  <c r="Z168" i="34"/>
  <c r="AB30" i="31"/>
  <c r="AB66" i="31"/>
  <c r="AA150" i="31"/>
  <c r="AA169" i="31"/>
  <c r="AB70" i="31"/>
  <c r="AA173" i="31"/>
  <c r="AB34" i="31"/>
  <c r="AA154" i="31"/>
  <c r="Y157" i="35"/>
  <c r="Y157" i="34"/>
  <c r="W186" i="34"/>
  <c r="AB68" i="31"/>
  <c r="AB32" i="31"/>
  <c r="AA152" i="31"/>
  <c r="AA171" i="31"/>
  <c r="AB64" i="31"/>
  <c r="AA167" i="31"/>
  <c r="AB28" i="31"/>
  <c r="AA148" i="31"/>
  <c r="Y177" i="34"/>
  <c r="Z176" i="31"/>
  <c r="Z183" i="31" s="1"/>
  <c r="Z185" i="31" s="1"/>
  <c r="Y177" i="31"/>
  <c r="AA24" i="36"/>
  <c r="AA60" i="36"/>
  <c r="Z163" i="36"/>
  <c r="Z144" i="36"/>
  <c r="Y176" i="35"/>
  <c r="AC67" i="31"/>
  <c r="AC31" i="31"/>
  <c r="AB170" i="31"/>
  <c r="AB151" i="31"/>
  <c r="AB62" i="31"/>
  <c r="AA165" i="31"/>
  <c r="AA146" i="31"/>
  <c r="AB26" i="31"/>
  <c r="Z73" i="34"/>
  <c r="Z179" i="34" s="1"/>
  <c r="AA32" i="36"/>
  <c r="AA68" i="36"/>
  <c r="Z152" i="36"/>
  <c r="Z171" i="36"/>
  <c r="AA31" i="34"/>
  <c r="AA67" i="34"/>
  <c r="Z170" i="34"/>
  <c r="Z151" i="34"/>
  <c r="AA28" i="34"/>
  <c r="AA64" i="34"/>
  <c r="Z167" i="34"/>
  <c r="Z148" i="34"/>
  <c r="Y74" i="34"/>
  <c r="AA31" i="36"/>
  <c r="AA67" i="36"/>
  <c r="Z170" i="36"/>
  <c r="Z151" i="36"/>
  <c r="AB23" i="36"/>
  <c r="AB59" i="36"/>
  <c r="AA162" i="36"/>
  <c r="AA143" i="36"/>
  <c r="AA34" i="34"/>
  <c r="AA70" i="34"/>
  <c r="Z154" i="34"/>
  <c r="Z173" i="34"/>
  <c r="Z73" i="35"/>
  <c r="AA23" i="34"/>
  <c r="AA59" i="34"/>
  <c r="Z37" i="34"/>
  <c r="Z143" i="34"/>
  <c r="Z162" i="34"/>
  <c r="AA27" i="36"/>
  <c r="AA63" i="36"/>
  <c r="Z166" i="36"/>
  <c r="Z147" i="36"/>
  <c r="AB60" i="31"/>
  <c r="AB24" i="31"/>
  <c r="AA163" i="31"/>
  <c r="AA144" i="31"/>
  <c r="W184" i="35"/>
  <c r="W186" i="35" s="1"/>
  <c r="W196" i="35"/>
  <c r="AA52" i="2"/>
  <c r="AA22" i="2"/>
  <c r="Z37" i="36"/>
  <c r="W194" i="36"/>
  <c r="AA25" i="36"/>
  <c r="AA61" i="36"/>
  <c r="Z145" i="36"/>
  <c r="Z164" i="36"/>
  <c r="AA23" i="35"/>
  <c r="AA59" i="35"/>
  <c r="Z162" i="35"/>
  <c r="Z143" i="35"/>
  <c r="Z37" i="35"/>
  <c r="AA24" i="34"/>
  <c r="AA60" i="34"/>
  <c r="Z163" i="34"/>
  <c r="Z144" i="34"/>
  <c r="AA28" i="36"/>
  <c r="AA64" i="36"/>
  <c r="Z167" i="36"/>
  <c r="Z148" i="36"/>
  <c r="X189" i="35"/>
  <c r="X178" i="35"/>
  <c r="X179" i="35" s="1"/>
  <c r="X182" i="35"/>
  <c r="AA26" i="34"/>
  <c r="AA62" i="34"/>
  <c r="Z146" i="34"/>
  <c r="Z165" i="34"/>
  <c r="AA33" i="34"/>
  <c r="AA69" i="34"/>
  <c r="Z153" i="34"/>
  <c r="Z172" i="34"/>
  <c r="AB35" i="31"/>
  <c r="AB71" i="31"/>
  <c r="AA155" i="31"/>
  <c r="AA174" i="31"/>
  <c r="AA35" i="36"/>
  <c r="AA71" i="36"/>
  <c r="Z174" i="36"/>
  <c r="Z155" i="36"/>
  <c r="AA31" i="35"/>
  <c r="AA67" i="35"/>
  <c r="Z151" i="35"/>
  <c r="Z170" i="35"/>
  <c r="W198" i="36"/>
  <c r="AB69" i="31"/>
  <c r="AA172" i="31"/>
  <c r="AA153" i="31"/>
  <c r="AB33" i="31"/>
  <c r="W197" i="35"/>
  <c r="W191" i="35"/>
  <c r="W193" i="35" s="1"/>
  <c r="X183" i="34"/>
  <c r="X185" i="34" s="1"/>
  <c r="X190" i="34"/>
  <c r="X192" i="34" s="1"/>
  <c r="X184" i="36"/>
  <c r="X186" i="36" s="1"/>
  <c r="X196" i="36"/>
  <c r="Z74" i="31"/>
  <c r="Y62" i="2"/>
  <c r="AJ41" i="33"/>
  <c r="AI55" i="33"/>
  <c r="Z61" i="32"/>
  <c r="Z62" i="32" s="1"/>
  <c r="AN41" i="30"/>
  <c r="AM55" i="30"/>
  <c r="X74" i="29"/>
  <c r="AA31" i="32"/>
  <c r="AB29" i="32"/>
  <c r="AC59" i="32" s="1"/>
  <c r="AB21" i="32"/>
  <c r="AC51" i="32" s="1"/>
  <c r="AL41" i="10"/>
  <c r="AK55" i="10"/>
  <c r="AI41" i="34"/>
  <c r="AH55" i="34"/>
  <c r="Y73" i="29"/>
  <c r="X158" i="30"/>
  <c r="X158" i="29"/>
  <c r="X177" i="29"/>
  <c r="Y157" i="30"/>
  <c r="Z166" i="30"/>
  <c r="AA27" i="30"/>
  <c r="AB63" i="30" s="1"/>
  <c r="Z147" i="30"/>
  <c r="Z164" i="29"/>
  <c r="Z145" i="29"/>
  <c r="AA25" i="29"/>
  <c r="AB61" i="29" s="1"/>
  <c r="Z174" i="30"/>
  <c r="Z155" i="30"/>
  <c r="AA35" i="30"/>
  <c r="AB71" i="30" s="1"/>
  <c r="X182" i="29"/>
  <c r="X189" i="29"/>
  <c r="Y176" i="30"/>
  <c r="Z173" i="30"/>
  <c r="Z154" i="30"/>
  <c r="AA34" i="30"/>
  <c r="AB70" i="30" s="1"/>
  <c r="AA35" i="33"/>
  <c r="AB71" i="33" s="1"/>
  <c r="W184" i="29"/>
  <c r="W186" i="29" s="1"/>
  <c r="W196" i="29"/>
  <c r="Z170" i="30"/>
  <c r="AA31" i="30"/>
  <c r="AB67" i="30" s="1"/>
  <c r="Z151" i="30"/>
  <c r="AA30" i="33"/>
  <c r="AB66" i="33" s="1"/>
  <c r="Z145" i="30"/>
  <c r="Z164" i="30"/>
  <c r="AA25" i="30"/>
  <c r="AB61" i="30" s="1"/>
  <c r="Z173" i="29"/>
  <c r="AA34" i="29"/>
  <c r="AB70" i="29" s="1"/>
  <c r="Z154" i="29"/>
  <c r="W184" i="30"/>
  <c r="W186" i="30" s="1"/>
  <c r="W196" i="30"/>
  <c r="AA26" i="33"/>
  <c r="AB62" i="33" s="1"/>
  <c r="Y73" i="30"/>
  <c r="AA24" i="33"/>
  <c r="AB60" i="33" s="1"/>
  <c r="AA29" i="30"/>
  <c r="AB65" i="30" s="1"/>
  <c r="Z149" i="30"/>
  <c r="Z168" i="30"/>
  <c r="AA31" i="29"/>
  <c r="AB67" i="29" s="1"/>
  <c r="Z170" i="29"/>
  <c r="Z151" i="29"/>
  <c r="AA31" i="33"/>
  <c r="AB67" i="33" s="1"/>
  <c r="AA34" i="33"/>
  <c r="AB70" i="33" s="1"/>
  <c r="W191" i="30"/>
  <c r="W193" i="30" s="1"/>
  <c r="W197" i="30"/>
  <c r="Z168" i="29"/>
  <c r="AA29" i="29"/>
  <c r="AB65" i="29" s="1"/>
  <c r="Z149" i="29"/>
  <c r="Z163" i="30"/>
  <c r="Z144" i="30"/>
  <c r="AA24" i="30"/>
  <c r="AB60" i="30" s="1"/>
  <c r="AA30" i="29"/>
  <c r="AB66" i="29" s="1"/>
  <c r="Z150" i="29"/>
  <c r="Z169" i="29"/>
  <c r="X183" i="30"/>
  <c r="X185" i="30" s="1"/>
  <c r="X190" i="30"/>
  <c r="X192" i="30" s="1"/>
  <c r="AA33" i="29"/>
  <c r="AB69" i="29" s="1"/>
  <c r="Z172" i="29"/>
  <c r="Z153" i="29"/>
  <c r="X178" i="29"/>
  <c r="X179" i="29" s="1"/>
  <c r="X190" i="29"/>
  <c r="X192" i="29" s="1"/>
  <c r="X183" i="29"/>
  <c r="X185" i="29" s="1"/>
  <c r="Z162" i="29"/>
  <c r="Z143" i="29"/>
  <c r="Z37" i="29"/>
  <c r="AA23" i="29"/>
  <c r="AB59" i="29" s="1"/>
  <c r="Z147" i="29"/>
  <c r="AA27" i="29"/>
  <c r="AB63" i="29" s="1"/>
  <c r="Z166" i="29"/>
  <c r="Z152" i="30"/>
  <c r="Z171" i="30"/>
  <c r="AA32" i="30"/>
  <c r="AB68" i="30" s="1"/>
  <c r="Z150" i="30"/>
  <c r="Z169" i="30"/>
  <c r="AA30" i="30"/>
  <c r="AB66" i="30" s="1"/>
  <c r="AB25" i="33"/>
  <c r="AC61" i="33" s="1"/>
  <c r="AA29" i="33"/>
  <c r="AB65" i="33" s="1"/>
  <c r="Z167" i="29"/>
  <c r="Z148" i="29"/>
  <c r="AA28" i="29"/>
  <c r="AB64" i="29" s="1"/>
  <c r="AA26" i="30"/>
  <c r="AB62" i="30" s="1"/>
  <c r="Z165" i="30"/>
  <c r="Z146" i="30"/>
  <c r="Z171" i="29"/>
  <c r="Z152" i="29"/>
  <c r="AA32" i="29"/>
  <c r="AB68" i="29" s="1"/>
  <c r="AA27" i="33"/>
  <c r="AB63" i="33" s="1"/>
  <c r="AA23" i="33"/>
  <c r="AB59" i="33" s="1"/>
  <c r="Z37" i="33"/>
  <c r="Z155" i="29"/>
  <c r="AA35" i="29"/>
  <c r="AB71" i="29" s="1"/>
  <c r="Z174" i="29"/>
  <c r="Z172" i="30"/>
  <c r="Z153" i="30"/>
  <c r="AA33" i="30"/>
  <c r="AB69" i="30" s="1"/>
  <c r="Y157" i="29"/>
  <c r="X182" i="30"/>
  <c r="X178" i="30"/>
  <c r="X179" i="30" s="1"/>
  <c r="X189" i="30"/>
  <c r="Z144" i="29"/>
  <c r="Z163" i="29"/>
  <c r="AA24" i="29"/>
  <c r="AB60" i="29" s="1"/>
  <c r="AA23" i="30"/>
  <c r="AB59" i="30" s="1"/>
  <c r="Z162" i="30"/>
  <c r="Z143" i="30"/>
  <c r="Z37" i="30"/>
  <c r="Y73" i="33"/>
  <c r="AA33" i="33"/>
  <c r="AB69" i="33" s="1"/>
  <c r="V194" i="29"/>
  <c r="Y176" i="29"/>
  <c r="V194" i="30"/>
  <c r="AA28" i="33"/>
  <c r="AB64" i="33" s="1"/>
  <c r="Z148" i="30"/>
  <c r="Z167" i="30"/>
  <c r="AA28" i="30"/>
  <c r="AB64" i="30" s="1"/>
  <c r="AA32" i="33"/>
  <c r="AB68" i="33" s="1"/>
  <c r="V198" i="29"/>
  <c r="AA26" i="29"/>
  <c r="AB62" i="29" s="1"/>
  <c r="Z146" i="29"/>
  <c r="Z165" i="29"/>
  <c r="W191" i="29"/>
  <c r="W193" i="29" s="1"/>
  <c r="W197" i="29"/>
  <c r="V198" i="30"/>
  <c r="X177" i="30"/>
  <c r="Y184" i="31"/>
  <c r="AA162" i="31"/>
  <c r="AA73" i="31"/>
  <c r="AB23" i="31"/>
  <c r="AC59" i="31" s="1"/>
  <c r="AA143" i="31"/>
  <c r="AA37" i="31"/>
  <c r="AC25" i="32"/>
  <c r="AD55" i="32" s="1"/>
  <c r="AB25" i="2"/>
  <c r="AC55" i="2" s="1"/>
  <c r="AB24" i="2"/>
  <c r="AC54" i="2" s="1"/>
  <c r="AB27" i="2"/>
  <c r="AC57" i="2" s="1"/>
  <c r="AC20" i="2"/>
  <c r="AD50" i="2" s="1"/>
  <c r="AB23" i="2"/>
  <c r="AC53" i="2" s="1"/>
  <c r="AA29" i="2"/>
  <c r="AB59" i="2" s="1"/>
  <c r="Z61" i="2"/>
  <c r="AB21" i="2"/>
  <c r="AC51" i="2" s="1"/>
  <c r="AB26" i="2"/>
  <c r="AC56" i="2" s="1"/>
  <c r="AB28" i="2"/>
  <c r="AC58" i="2" s="1"/>
  <c r="Z31" i="2"/>
  <c r="AD25" i="31"/>
  <c r="AE61" i="31" s="1"/>
  <c r="AC145" i="31"/>
  <c r="AC164" i="31"/>
  <c r="AB29" i="10"/>
  <c r="AC65" i="10" s="1"/>
  <c r="AC33" i="10"/>
  <c r="AD69" i="10" s="1"/>
  <c r="AB25" i="10"/>
  <c r="AC61" i="10" s="1"/>
  <c r="AB32" i="10"/>
  <c r="AC68" i="10" s="1"/>
  <c r="Z73" i="10"/>
  <c r="Z74" i="10" s="1"/>
  <c r="AB28" i="10"/>
  <c r="AC64" i="10" s="1"/>
  <c r="AB34" i="10"/>
  <c r="AC70" i="10" s="1"/>
  <c r="AB27" i="10"/>
  <c r="AC63" i="10" s="1"/>
  <c r="AB35" i="10"/>
  <c r="AC71" i="10" s="1"/>
  <c r="AB26" i="10"/>
  <c r="AC62" i="10" s="1"/>
  <c r="AB31" i="10"/>
  <c r="AC67" i="10" s="1"/>
  <c r="AC30" i="10"/>
  <c r="AD66" i="10" s="1"/>
  <c r="AC27" i="32"/>
  <c r="AD57" i="32" s="1"/>
  <c r="AC23" i="32"/>
  <c r="AD53" i="32" s="1"/>
  <c r="AD22" i="32"/>
  <c r="AE52" i="32" s="1"/>
  <c r="AC24" i="32"/>
  <c r="AD54" i="32" s="1"/>
  <c r="AD20" i="32"/>
  <c r="AE50" i="32" s="1"/>
  <c r="AC26" i="32"/>
  <c r="AD56" i="32" s="1"/>
  <c r="AC28" i="32"/>
  <c r="AD58" i="32" s="1"/>
  <c r="Y177" i="35" l="1"/>
  <c r="Z74" i="35"/>
  <c r="AB60" i="10"/>
  <c r="AB24" i="10"/>
  <c r="BC36" i="32"/>
  <c r="BB46" i="32"/>
  <c r="BL35" i="32"/>
  <c r="Y74" i="30"/>
  <c r="BB35" i="2"/>
  <c r="BA46" i="2"/>
  <c r="AU21" i="48"/>
  <c r="AU23" i="48" s="1"/>
  <c r="AV2" i="48"/>
  <c r="Y74" i="33"/>
  <c r="AB35" i="35"/>
  <c r="AB71" i="35"/>
  <c r="AA155" i="35"/>
  <c r="AA174" i="35"/>
  <c r="AD62" i="35"/>
  <c r="AC165" i="35"/>
  <c r="AC146" i="35"/>
  <c r="AD26" i="35"/>
  <c r="AB152" i="35"/>
  <c r="AC32" i="35"/>
  <c r="AC68" i="35"/>
  <c r="AB171" i="35"/>
  <c r="AB169" i="35"/>
  <c r="AB150" i="35"/>
  <c r="AC30" i="35"/>
  <c r="AC66" i="35"/>
  <c r="AB168" i="35"/>
  <c r="AC29" i="35"/>
  <c r="AC65" i="35"/>
  <c r="AB149" i="35"/>
  <c r="AC25" i="35"/>
  <c r="AC61" i="35"/>
  <c r="AB164" i="35"/>
  <c r="AB145" i="35"/>
  <c r="AC33" i="35"/>
  <c r="AC69" i="35"/>
  <c r="AB153" i="35"/>
  <c r="AB172" i="35"/>
  <c r="AB166" i="35"/>
  <c r="AC27" i="35"/>
  <c r="AB147" i="35"/>
  <c r="AC63" i="35"/>
  <c r="AB28" i="35"/>
  <c r="AB64" i="35"/>
  <c r="AA167" i="35"/>
  <c r="AA148" i="35"/>
  <c r="AB24" i="35"/>
  <c r="AB60" i="35"/>
  <c r="AA144" i="35"/>
  <c r="AA163" i="35"/>
  <c r="Z182" i="31"/>
  <c r="Z184" i="31" s="1"/>
  <c r="Z186" i="31" s="1"/>
  <c r="Y186" i="31"/>
  <c r="Y197" i="31"/>
  <c r="Y193" i="31"/>
  <c r="Y158" i="36"/>
  <c r="Z158" i="31"/>
  <c r="Z176" i="35"/>
  <c r="Z177" i="35" s="1"/>
  <c r="AR41" i="35"/>
  <c r="AQ55" i="35"/>
  <c r="Z62" i="2"/>
  <c r="AA157" i="31"/>
  <c r="AA189" i="31" s="1"/>
  <c r="AB59" i="10"/>
  <c r="AB23" i="10"/>
  <c r="Y196" i="31"/>
  <c r="Y182" i="36"/>
  <c r="Y184" i="36" s="1"/>
  <c r="Z157" i="36"/>
  <c r="Z189" i="36" s="1"/>
  <c r="Y178" i="36"/>
  <c r="Y179" i="36" s="1"/>
  <c r="Z177" i="31"/>
  <c r="X197" i="36"/>
  <c r="X198" i="36" s="1"/>
  <c r="Y183" i="36"/>
  <c r="Y185" i="36" s="1"/>
  <c r="X193" i="36"/>
  <c r="X194" i="36" s="1"/>
  <c r="Y190" i="36"/>
  <c r="Y192" i="36" s="1"/>
  <c r="Y177" i="36"/>
  <c r="Z74" i="34"/>
  <c r="AA73" i="36"/>
  <c r="AA74" i="36" s="1"/>
  <c r="Z176" i="36"/>
  <c r="W194" i="35"/>
  <c r="AA73" i="34"/>
  <c r="AA179" i="34" s="1"/>
  <c r="W198" i="34"/>
  <c r="AB28" i="34"/>
  <c r="AB64" i="34"/>
  <c r="AA167" i="34"/>
  <c r="AA148" i="34"/>
  <c r="X184" i="34"/>
  <c r="X186" i="34" s="1"/>
  <c r="X196" i="34"/>
  <c r="X196" i="35"/>
  <c r="X184" i="35"/>
  <c r="X186" i="35" s="1"/>
  <c r="W198" i="35"/>
  <c r="AC23" i="36"/>
  <c r="AC59" i="36"/>
  <c r="AB143" i="36"/>
  <c r="AB162" i="36"/>
  <c r="AB24" i="36"/>
  <c r="AB60" i="36"/>
  <c r="AA144" i="36"/>
  <c r="AA163" i="36"/>
  <c r="AC70" i="31"/>
  <c r="AC34" i="31"/>
  <c r="AB173" i="31"/>
  <c r="AB154" i="31"/>
  <c r="AB34" i="35"/>
  <c r="AB70" i="35"/>
  <c r="AA154" i="35"/>
  <c r="AA173" i="35"/>
  <c r="AB26" i="36"/>
  <c r="AB62" i="36"/>
  <c r="AA165" i="36"/>
  <c r="AA146" i="36"/>
  <c r="AB35" i="34"/>
  <c r="AB71" i="34"/>
  <c r="AA174" i="34"/>
  <c r="AA155" i="34"/>
  <c r="AB32" i="36"/>
  <c r="AB68" i="36"/>
  <c r="AA152" i="36"/>
  <c r="AA171" i="36"/>
  <c r="AB34" i="36"/>
  <c r="AB70" i="36"/>
  <c r="AA173" i="36"/>
  <c r="AA154" i="36"/>
  <c r="AC69" i="31"/>
  <c r="AC33" i="31"/>
  <c r="AB172" i="31"/>
  <c r="AB153" i="31"/>
  <c r="AB24" i="34"/>
  <c r="AB60" i="34"/>
  <c r="AA144" i="34"/>
  <c r="AA163" i="34"/>
  <c r="AC68" i="31"/>
  <c r="AC32" i="31"/>
  <c r="AB152" i="31"/>
  <c r="AB171" i="31"/>
  <c r="X191" i="34"/>
  <c r="X193" i="34" s="1"/>
  <c r="X197" i="34"/>
  <c r="AE29" i="36"/>
  <c r="AE65" i="36"/>
  <c r="AD149" i="36"/>
  <c r="AD168" i="36"/>
  <c r="AA74" i="31"/>
  <c r="AB31" i="35"/>
  <c r="AB67" i="35"/>
  <c r="AA170" i="35"/>
  <c r="AA151" i="35"/>
  <c r="AC35" i="31"/>
  <c r="AC71" i="31"/>
  <c r="AB174" i="31"/>
  <c r="AB155" i="31"/>
  <c r="AB25" i="36"/>
  <c r="AB61" i="36"/>
  <c r="AA145" i="36"/>
  <c r="AA164" i="36"/>
  <c r="AB34" i="34"/>
  <c r="AB70" i="34"/>
  <c r="AA173" i="34"/>
  <c r="AA154" i="34"/>
  <c r="X197" i="35"/>
  <c r="X191" i="35"/>
  <c r="X193" i="35" s="1"/>
  <c r="AD67" i="31"/>
  <c r="AC170" i="31"/>
  <c r="AC151" i="31"/>
  <c r="AD31" i="31"/>
  <c r="AB25" i="34"/>
  <c r="AB61" i="34"/>
  <c r="AA145" i="34"/>
  <c r="AA164" i="34"/>
  <c r="Z178" i="31"/>
  <c r="Z179" i="31" s="1"/>
  <c r="AA176" i="31"/>
  <c r="Z157" i="35"/>
  <c r="AC60" i="31"/>
  <c r="AC24" i="31"/>
  <c r="AB163" i="31"/>
  <c r="AB144" i="31"/>
  <c r="AA37" i="36"/>
  <c r="AB31" i="36"/>
  <c r="AB67" i="36"/>
  <c r="AA151" i="36"/>
  <c r="AA170" i="36"/>
  <c r="AC62" i="31"/>
  <c r="AC26" i="31"/>
  <c r="AB165" i="31"/>
  <c r="AB146" i="31"/>
  <c r="Y183" i="35"/>
  <c r="Y185" i="35" s="1"/>
  <c r="Y190" i="35"/>
  <c r="Y192" i="35" s="1"/>
  <c r="W194" i="34"/>
  <c r="AB32" i="34"/>
  <c r="AB68" i="34"/>
  <c r="AA152" i="34"/>
  <c r="AA171" i="34"/>
  <c r="Y183" i="34"/>
  <c r="Y185" i="34" s="1"/>
  <c r="Y190" i="34"/>
  <c r="Y192" i="34" s="1"/>
  <c r="AB30" i="36"/>
  <c r="AB66" i="36"/>
  <c r="AA169" i="36"/>
  <c r="AA150" i="36"/>
  <c r="AC63" i="31"/>
  <c r="AB166" i="31"/>
  <c r="AB147" i="31"/>
  <c r="AC27" i="31"/>
  <c r="Y191" i="36"/>
  <c r="AB31" i="34"/>
  <c r="AB67" i="34"/>
  <c r="AA151" i="34"/>
  <c r="AA170" i="34"/>
  <c r="AC64" i="31"/>
  <c r="AB148" i="31"/>
  <c r="AB167" i="31"/>
  <c r="AC28" i="31"/>
  <c r="Y182" i="34"/>
  <c r="Y189" i="34"/>
  <c r="AB27" i="34"/>
  <c r="AB63" i="34"/>
  <c r="AA147" i="34"/>
  <c r="AA166" i="34"/>
  <c r="AC65" i="31"/>
  <c r="AC29" i="31"/>
  <c r="AB168" i="31"/>
  <c r="AB149" i="31"/>
  <c r="Z190" i="31"/>
  <c r="Z192" i="31" s="1"/>
  <c r="AB26" i="34"/>
  <c r="AB62" i="34"/>
  <c r="AA146" i="34"/>
  <c r="AA165" i="34"/>
  <c r="AB28" i="36"/>
  <c r="AB64" i="36"/>
  <c r="AA167" i="36"/>
  <c r="AA148" i="36"/>
  <c r="AA73" i="35"/>
  <c r="AA74" i="35" s="1"/>
  <c r="AB52" i="2"/>
  <c r="AB22" i="2"/>
  <c r="Z176" i="34"/>
  <c r="Z177" i="34" s="1"/>
  <c r="Y182" i="35"/>
  <c r="Y189" i="35"/>
  <c r="Y178" i="35"/>
  <c r="Y179" i="35" s="1"/>
  <c r="AC30" i="31"/>
  <c r="AC66" i="31"/>
  <c r="AB169" i="31"/>
  <c r="AB150" i="31"/>
  <c r="AB29" i="34"/>
  <c r="AB65" i="34"/>
  <c r="AA149" i="34"/>
  <c r="AA168" i="34"/>
  <c r="AB33" i="36"/>
  <c r="AB69" i="36"/>
  <c r="AA172" i="36"/>
  <c r="AA153" i="36"/>
  <c r="AB27" i="36"/>
  <c r="AB63" i="36"/>
  <c r="AA147" i="36"/>
  <c r="AA166" i="36"/>
  <c r="AB30" i="34"/>
  <c r="AB66" i="34"/>
  <c r="AA169" i="34"/>
  <c r="AA150" i="34"/>
  <c r="AB23" i="34"/>
  <c r="AB59" i="34"/>
  <c r="AA162" i="34"/>
  <c r="AA37" i="34"/>
  <c r="AA143" i="34"/>
  <c r="Y158" i="34"/>
  <c r="AB35" i="36"/>
  <c r="AB71" i="36"/>
  <c r="AA174" i="36"/>
  <c r="AA155" i="36"/>
  <c r="AB33" i="34"/>
  <c r="AB69" i="34"/>
  <c r="AA153" i="34"/>
  <c r="AA172" i="34"/>
  <c r="AB23" i="35"/>
  <c r="AB59" i="35"/>
  <c r="AA37" i="35"/>
  <c r="AA162" i="35"/>
  <c r="AA143" i="35"/>
  <c r="Z157" i="34"/>
  <c r="Y158" i="35"/>
  <c r="AK41" i="33"/>
  <c r="AJ55" i="33"/>
  <c r="AO41" i="30"/>
  <c r="AN55" i="30"/>
  <c r="Y74" i="29"/>
  <c r="AA61" i="32"/>
  <c r="AA62" i="32" s="1"/>
  <c r="AB31" i="32"/>
  <c r="AC21" i="32"/>
  <c r="AD51" i="32" s="1"/>
  <c r="AC29" i="32"/>
  <c r="AD59" i="32" s="1"/>
  <c r="AM41" i="10"/>
  <c r="AL55" i="10"/>
  <c r="AJ41" i="34"/>
  <c r="AI55" i="34"/>
  <c r="Y158" i="29"/>
  <c r="W194" i="29"/>
  <c r="W198" i="30"/>
  <c r="Y177" i="30"/>
  <c r="Z73" i="33"/>
  <c r="AB29" i="33"/>
  <c r="AC65" i="33" s="1"/>
  <c r="AA152" i="30"/>
  <c r="AA171" i="30"/>
  <c r="AB32" i="30"/>
  <c r="AC68" i="30" s="1"/>
  <c r="Z73" i="29"/>
  <c r="AB29" i="29"/>
  <c r="AC65" i="29" s="1"/>
  <c r="AA149" i="29"/>
  <c r="AA168" i="29"/>
  <c r="AB31" i="33"/>
  <c r="AC67" i="33" s="1"/>
  <c r="AB30" i="33"/>
  <c r="AC66" i="33" s="1"/>
  <c r="AB35" i="33"/>
  <c r="AC71" i="33" s="1"/>
  <c r="X184" i="29"/>
  <c r="X186" i="29" s="1"/>
  <c r="X196" i="29"/>
  <c r="AA149" i="30"/>
  <c r="AA168" i="30"/>
  <c r="AB29" i="30"/>
  <c r="AC65" i="30" s="1"/>
  <c r="AA165" i="29"/>
  <c r="AB26" i="29"/>
  <c r="AC62" i="29" s="1"/>
  <c r="AA146" i="29"/>
  <c r="AB23" i="33"/>
  <c r="AC59" i="33" s="1"/>
  <c r="AA37" i="33"/>
  <c r="AA37" i="29"/>
  <c r="AA143" i="29"/>
  <c r="AB23" i="29"/>
  <c r="AC59" i="29" s="1"/>
  <c r="AA162" i="29"/>
  <c r="AA169" i="29"/>
  <c r="AA150" i="29"/>
  <c r="AB30" i="29"/>
  <c r="AC66" i="29" s="1"/>
  <c r="AB24" i="33"/>
  <c r="AC60" i="33" s="1"/>
  <c r="AA154" i="29"/>
  <c r="AB34" i="29"/>
  <c r="AC70" i="29" s="1"/>
  <c r="AA173" i="29"/>
  <c r="AB33" i="33"/>
  <c r="AC69" i="33" s="1"/>
  <c r="AA165" i="30"/>
  <c r="AA146" i="30"/>
  <c r="AB26" i="30"/>
  <c r="AC62" i="30" s="1"/>
  <c r="AC25" i="33"/>
  <c r="AD61" i="33" s="1"/>
  <c r="AA163" i="30"/>
  <c r="AA144" i="30"/>
  <c r="AB24" i="30"/>
  <c r="AC60" i="30" s="1"/>
  <c r="AA154" i="30"/>
  <c r="AA173" i="30"/>
  <c r="AB34" i="30"/>
  <c r="AC70" i="30" s="1"/>
  <c r="AA155" i="30"/>
  <c r="AA174" i="30"/>
  <c r="AB35" i="30"/>
  <c r="AC71" i="30" s="1"/>
  <c r="AB28" i="33"/>
  <c r="AC64" i="33" s="1"/>
  <c r="Z157" i="30"/>
  <c r="X191" i="30"/>
  <c r="X193" i="30" s="1"/>
  <c r="X197" i="30"/>
  <c r="AB27" i="33"/>
  <c r="AC63" i="33" s="1"/>
  <c r="Z157" i="29"/>
  <c r="AB33" i="29"/>
  <c r="AC69" i="29" s="1"/>
  <c r="AA172" i="29"/>
  <c r="AA153" i="29"/>
  <c r="Z176" i="29"/>
  <c r="AA170" i="30"/>
  <c r="AA151" i="30"/>
  <c r="AB31" i="30"/>
  <c r="AC67" i="30" s="1"/>
  <c r="AB24" i="29"/>
  <c r="AC60" i="29" s="1"/>
  <c r="AA163" i="29"/>
  <c r="AA144" i="29"/>
  <c r="AB32" i="33"/>
  <c r="AC68" i="33" s="1"/>
  <c r="Z176" i="30"/>
  <c r="AB35" i="29"/>
  <c r="AC71" i="29" s="1"/>
  <c r="AA174" i="29"/>
  <c r="AA155" i="29"/>
  <c r="AB32" i="29"/>
  <c r="AC68" i="29" s="1"/>
  <c r="AA171" i="29"/>
  <c r="AA152" i="29"/>
  <c r="AA167" i="29"/>
  <c r="AA148" i="29"/>
  <c r="AB28" i="29"/>
  <c r="AC64" i="29" s="1"/>
  <c r="AA169" i="30"/>
  <c r="AA150" i="30"/>
  <c r="AB30" i="30"/>
  <c r="AC66" i="30" s="1"/>
  <c r="W194" i="30"/>
  <c r="AA151" i="29"/>
  <c r="AA170" i="29"/>
  <c r="AB31" i="29"/>
  <c r="AC67" i="29" s="1"/>
  <c r="AB26" i="33"/>
  <c r="AC62" i="33" s="1"/>
  <c r="AA164" i="30"/>
  <c r="AA145" i="30"/>
  <c r="AB25" i="30"/>
  <c r="AC61" i="30" s="1"/>
  <c r="AA166" i="30"/>
  <c r="AB27" i="30"/>
  <c r="AC63" i="30" s="1"/>
  <c r="AA147" i="30"/>
  <c r="AA172" i="30"/>
  <c r="AA153" i="30"/>
  <c r="AB33" i="30"/>
  <c r="AC69" i="30" s="1"/>
  <c r="Y183" i="29"/>
  <c r="Y185" i="29" s="1"/>
  <c r="Y190" i="29"/>
  <c r="Y192" i="29" s="1"/>
  <c r="AA162" i="30"/>
  <c r="AA37" i="30"/>
  <c r="AB23" i="30"/>
  <c r="AC59" i="30" s="1"/>
  <c r="AA143" i="30"/>
  <c r="X196" i="30"/>
  <c r="X184" i="30"/>
  <c r="X186" i="30" s="1"/>
  <c r="AB34" i="33"/>
  <c r="AC70" i="33" s="1"/>
  <c r="X197" i="29"/>
  <c r="X191" i="29"/>
  <c r="X193" i="29" s="1"/>
  <c r="AB28" i="30"/>
  <c r="AC64" i="30" s="1"/>
  <c r="AA167" i="30"/>
  <c r="AA148" i="30"/>
  <c r="Z73" i="30"/>
  <c r="Z74" i="30" s="1"/>
  <c r="Y189" i="29"/>
  <c r="Y178" i="29"/>
  <c r="Y179" i="29" s="1"/>
  <c r="Y182" i="29"/>
  <c r="AB27" i="29"/>
  <c r="AC63" i="29" s="1"/>
  <c r="AA147" i="29"/>
  <c r="AA166" i="29"/>
  <c r="Y177" i="29"/>
  <c r="W198" i="29"/>
  <c r="Y183" i="30"/>
  <c r="Y185" i="30" s="1"/>
  <c r="Y190" i="30"/>
  <c r="Y192" i="30" s="1"/>
  <c r="AA145" i="29"/>
  <c r="AB25" i="29"/>
  <c r="AC61" i="29" s="1"/>
  <c r="AA164" i="29"/>
  <c r="Y189" i="30"/>
  <c r="Y158" i="30"/>
  <c r="Y178" i="30"/>
  <c r="Y179" i="30" s="1"/>
  <c r="Y182" i="30"/>
  <c r="Z191" i="31"/>
  <c r="AB73" i="31"/>
  <c r="AC23" i="31"/>
  <c r="AD59" i="31" s="1"/>
  <c r="AB162" i="31"/>
  <c r="AB143" i="31"/>
  <c r="AB37" i="31"/>
  <c r="AD25" i="32"/>
  <c r="AE55" i="32" s="1"/>
  <c r="AC25" i="2"/>
  <c r="AD55" i="2" s="1"/>
  <c r="AC28" i="2"/>
  <c r="AD58" i="2" s="1"/>
  <c r="AC27" i="2"/>
  <c r="AD57" i="2" s="1"/>
  <c r="AA73" i="10"/>
  <c r="AA74" i="10" s="1"/>
  <c r="AC23" i="2"/>
  <c r="AD53" i="2" s="1"/>
  <c r="AC26" i="2"/>
  <c r="AD56" i="2" s="1"/>
  <c r="AD20" i="2"/>
  <c r="AE50" i="2" s="1"/>
  <c r="AA61" i="2"/>
  <c r="AB29" i="2"/>
  <c r="AC24" i="2"/>
  <c r="AD54" i="2" s="1"/>
  <c r="AC21" i="2"/>
  <c r="AD51" i="2" s="1"/>
  <c r="AA31" i="2"/>
  <c r="AE25" i="31"/>
  <c r="AF61" i="31" s="1"/>
  <c r="AD164" i="31"/>
  <c r="AD145" i="31"/>
  <c r="AC34" i="10"/>
  <c r="AD70" i="10" s="1"/>
  <c r="AC25" i="10"/>
  <c r="AD61" i="10" s="1"/>
  <c r="AD33" i="10"/>
  <c r="AE69" i="10" s="1"/>
  <c r="AC31" i="10"/>
  <c r="AD67" i="10" s="1"/>
  <c r="AC35" i="10"/>
  <c r="AD71" i="10" s="1"/>
  <c r="AC29" i="10"/>
  <c r="AD65" i="10" s="1"/>
  <c r="AC32" i="10"/>
  <c r="AD68" i="10" s="1"/>
  <c r="AD30" i="10"/>
  <c r="AE66" i="10" s="1"/>
  <c r="AC28" i="10"/>
  <c r="AD64" i="10" s="1"/>
  <c r="AC26" i="10"/>
  <c r="AD62" i="10" s="1"/>
  <c r="AC27" i="10"/>
  <c r="AD63" i="10" s="1"/>
  <c r="AE22" i="32"/>
  <c r="AF52" i="32" s="1"/>
  <c r="AD26" i="32"/>
  <c r="AE56" i="32" s="1"/>
  <c r="AD28" i="32"/>
  <c r="AE58" i="32" s="1"/>
  <c r="AE20" i="32"/>
  <c r="AF50" i="32" s="1"/>
  <c r="AD23" i="32"/>
  <c r="AE53" i="32" s="1"/>
  <c r="AD24" i="32"/>
  <c r="AE54" i="32" s="1"/>
  <c r="AD27" i="32"/>
  <c r="AE57" i="32" s="1"/>
  <c r="Z74" i="33" l="1"/>
  <c r="AB37" i="10"/>
  <c r="AC60" i="10"/>
  <c r="AC24" i="10"/>
  <c r="BM35" i="32"/>
  <c r="BD36" i="32"/>
  <c r="BC46" i="32"/>
  <c r="BC35" i="2"/>
  <c r="BB46" i="2"/>
  <c r="AV21" i="48"/>
  <c r="AV23" i="48" s="1"/>
  <c r="AW2" i="48"/>
  <c r="Z196" i="31"/>
  <c r="AC35" i="35"/>
  <c r="AC71" i="35"/>
  <c r="AB155" i="35"/>
  <c r="AB174" i="35"/>
  <c r="AC166" i="35"/>
  <c r="AC147" i="35"/>
  <c r="AD63" i="35"/>
  <c r="AD27" i="35"/>
  <c r="AD68" i="35"/>
  <c r="AC152" i="35"/>
  <c r="AC171" i="35"/>
  <c r="AD32" i="35"/>
  <c r="AD66" i="35"/>
  <c r="AD30" i="35"/>
  <c r="AC169" i="35"/>
  <c r="AC150" i="35"/>
  <c r="AB144" i="35"/>
  <c r="AC60" i="35"/>
  <c r="AC24" i="35"/>
  <c r="AB163" i="35"/>
  <c r="AD25" i="35"/>
  <c r="AD61" i="35"/>
  <c r="AC164" i="35"/>
  <c r="AC145" i="35"/>
  <c r="AD165" i="35"/>
  <c r="AD146" i="35"/>
  <c r="AE62" i="35"/>
  <c r="AE26" i="35"/>
  <c r="AD29" i="35"/>
  <c r="AD65" i="35"/>
  <c r="AC168" i="35"/>
  <c r="AC149" i="35"/>
  <c r="AC28" i="35"/>
  <c r="AC64" i="35"/>
  <c r="AB167" i="35"/>
  <c r="AB148" i="35"/>
  <c r="AC153" i="35"/>
  <c r="AC172" i="35"/>
  <c r="AD33" i="35"/>
  <c r="AD69" i="35"/>
  <c r="Y194" i="31"/>
  <c r="AA182" i="31"/>
  <c r="Z183" i="35"/>
  <c r="Z185" i="35" s="1"/>
  <c r="AA157" i="35"/>
  <c r="AA189" i="35" s="1"/>
  <c r="Z158" i="36"/>
  <c r="Y198" i="31"/>
  <c r="Z190" i="35"/>
  <c r="Z192" i="35" s="1"/>
  <c r="Z197" i="31"/>
  <c r="Z198" i="31" s="1"/>
  <c r="Z193" i="31"/>
  <c r="Z194" i="31" s="1"/>
  <c r="AA158" i="31"/>
  <c r="AA178" i="31"/>
  <c r="AA179" i="31" s="1"/>
  <c r="Z177" i="29"/>
  <c r="Z182" i="36"/>
  <c r="Z184" i="36" s="1"/>
  <c r="Y186" i="36"/>
  <c r="Y196" i="36"/>
  <c r="AB73" i="36"/>
  <c r="AB74" i="36" s="1"/>
  <c r="AA190" i="31"/>
  <c r="AA192" i="31" s="1"/>
  <c r="AB73" i="35"/>
  <c r="AB74" i="35" s="1"/>
  <c r="AA183" i="31"/>
  <c r="AA185" i="31" s="1"/>
  <c r="Y197" i="36"/>
  <c r="Z177" i="36"/>
  <c r="Y193" i="36"/>
  <c r="AS41" i="35"/>
  <c r="AR55" i="35"/>
  <c r="AA62" i="2"/>
  <c r="AB74" i="31"/>
  <c r="AB73" i="34"/>
  <c r="AB179" i="34" s="1"/>
  <c r="AA177" i="31"/>
  <c r="Z178" i="36"/>
  <c r="Z179" i="36" s="1"/>
  <c r="AC59" i="10"/>
  <c r="AC23" i="10"/>
  <c r="AC37" i="10" s="1"/>
  <c r="Z190" i="36"/>
  <c r="Z192" i="36" s="1"/>
  <c r="Z183" i="36"/>
  <c r="Z185" i="36" s="1"/>
  <c r="AA74" i="34"/>
  <c r="AA176" i="36"/>
  <c r="AA183" i="36" s="1"/>
  <c r="AA185" i="36" s="1"/>
  <c r="AA157" i="36"/>
  <c r="AA182" i="36" s="1"/>
  <c r="AC23" i="34"/>
  <c r="AC59" i="34"/>
  <c r="AB143" i="34"/>
  <c r="AB37" i="34"/>
  <c r="AB162" i="34"/>
  <c r="AC27" i="36"/>
  <c r="AC63" i="36"/>
  <c r="AB147" i="36"/>
  <c r="AB166" i="36"/>
  <c r="AD63" i="31"/>
  <c r="AC166" i="31"/>
  <c r="AD27" i="31"/>
  <c r="AC147" i="31"/>
  <c r="AD60" i="31"/>
  <c r="AD24" i="31"/>
  <c r="AC144" i="31"/>
  <c r="AC163" i="31"/>
  <c r="AC25" i="34"/>
  <c r="AC61" i="34"/>
  <c r="AB145" i="34"/>
  <c r="AB164" i="34"/>
  <c r="AC28" i="34"/>
  <c r="AC64" i="34"/>
  <c r="AB167" i="34"/>
  <c r="AB148" i="34"/>
  <c r="AC23" i="35"/>
  <c r="AC59" i="35"/>
  <c r="AB143" i="35"/>
  <c r="AB37" i="35"/>
  <c r="AB162" i="35"/>
  <c r="AD66" i="31"/>
  <c r="AD30" i="31"/>
  <c r="AC169" i="31"/>
  <c r="AC150" i="31"/>
  <c r="AC26" i="34"/>
  <c r="AC62" i="34"/>
  <c r="AB146" i="34"/>
  <c r="AB165" i="34"/>
  <c r="AC32" i="34"/>
  <c r="AC68" i="34"/>
  <c r="AB171" i="34"/>
  <c r="AB152" i="34"/>
  <c r="AE67" i="31"/>
  <c r="AD170" i="31"/>
  <c r="AD151" i="31"/>
  <c r="AE31" i="31"/>
  <c r="X194" i="35"/>
  <c r="AD62" i="31"/>
  <c r="AD26" i="31"/>
  <c r="AC165" i="31"/>
  <c r="AC146" i="31"/>
  <c r="AC35" i="36"/>
  <c r="AC71" i="36"/>
  <c r="AB174" i="36"/>
  <c r="AB155" i="36"/>
  <c r="AC27" i="34"/>
  <c r="AC63" i="34"/>
  <c r="AB147" i="34"/>
  <c r="AB166" i="34"/>
  <c r="Z189" i="35"/>
  <c r="Z182" i="35"/>
  <c r="Z178" i="35"/>
  <c r="Z179" i="35" s="1"/>
  <c r="AC34" i="34"/>
  <c r="AC70" i="34"/>
  <c r="AB173" i="34"/>
  <c r="AB154" i="34"/>
  <c r="AD35" i="31"/>
  <c r="AD71" i="31"/>
  <c r="AC174" i="31"/>
  <c r="AC155" i="31"/>
  <c r="AC24" i="34"/>
  <c r="AC60" i="34"/>
  <c r="AB163" i="34"/>
  <c r="AB144" i="34"/>
  <c r="AC34" i="36"/>
  <c r="AC70" i="36"/>
  <c r="AB154" i="36"/>
  <c r="AB173" i="36"/>
  <c r="AC35" i="34"/>
  <c r="AC71" i="34"/>
  <c r="AB155" i="34"/>
  <c r="AB174" i="34"/>
  <c r="AC34" i="35"/>
  <c r="AC70" i="35"/>
  <c r="AB154" i="35"/>
  <c r="AB173" i="35"/>
  <c r="AC24" i="36"/>
  <c r="AC60" i="36"/>
  <c r="AB144" i="36"/>
  <c r="AB163" i="36"/>
  <c r="X198" i="35"/>
  <c r="Z191" i="36"/>
  <c r="AC52" i="2"/>
  <c r="AC22" i="2"/>
  <c r="Z158" i="34"/>
  <c r="Y197" i="35"/>
  <c r="Y191" i="35"/>
  <c r="Y193" i="35" s="1"/>
  <c r="AC30" i="36"/>
  <c r="AC66" i="36"/>
  <c r="AB150" i="36"/>
  <c r="AB169" i="36"/>
  <c r="AB37" i="36"/>
  <c r="X198" i="34"/>
  <c r="Z182" i="34"/>
  <c r="Z189" i="34"/>
  <c r="AA157" i="34"/>
  <c r="AC30" i="34"/>
  <c r="AC66" i="34"/>
  <c r="AB169" i="34"/>
  <c r="AB150" i="34"/>
  <c r="Y196" i="35"/>
  <c r="Y184" i="35"/>
  <c r="Y186" i="35" s="1"/>
  <c r="Y191" i="34"/>
  <c r="Y193" i="34" s="1"/>
  <c r="Y197" i="34"/>
  <c r="AC31" i="36"/>
  <c r="AC67" i="36"/>
  <c r="AB170" i="36"/>
  <c r="AB151" i="36"/>
  <c r="AF29" i="36"/>
  <c r="AF65" i="36"/>
  <c r="AE149" i="36"/>
  <c r="AE168" i="36"/>
  <c r="X194" i="34"/>
  <c r="AD23" i="36"/>
  <c r="AD59" i="36"/>
  <c r="AC162" i="36"/>
  <c r="AC143" i="36"/>
  <c r="AB31" i="2"/>
  <c r="AC59" i="2"/>
  <c r="AB157" i="31"/>
  <c r="AC33" i="36"/>
  <c r="AC69" i="36"/>
  <c r="AB172" i="36"/>
  <c r="AB153" i="36"/>
  <c r="AC29" i="34"/>
  <c r="AC65" i="34"/>
  <c r="AB168" i="34"/>
  <c r="AB149" i="34"/>
  <c r="AC28" i="36"/>
  <c r="AC64" i="36"/>
  <c r="AB167" i="36"/>
  <c r="AB148" i="36"/>
  <c r="AD65" i="31"/>
  <c r="AC168" i="31"/>
  <c r="AC149" i="31"/>
  <c r="AD29" i="31"/>
  <c r="Y184" i="34"/>
  <c r="Y186" i="34" s="1"/>
  <c r="Y196" i="34"/>
  <c r="AC31" i="34"/>
  <c r="AC67" i="34"/>
  <c r="AB170" i="34"/>
  <c r="AB151" i="34"/>
  <c r="AD68" i="31"/>
  <c r="AC152" i="31"/>
  <c r="AD32" i="31"/>
  <c r="AC171" i="31"/>
  <c r="AD69" i="31"/>
  <c r="AC153" i="31"/>
  <c r="AD33" i="31"/>
  <c r="AC172" i="31"/>
  <c r="AD70" i="31"/>
  <c r="AC173" i="31"/>
  <c r="AC154" i="31"/>
  <c r="AD34" i="31"/>
  <c r="AB176" i="31"/>
  <c r="Z158" i="35"/>
  <c r="AA176" i="35"/>
  <c r="AC33" i="34"/>
  <c r="AC69" i="34"/>
  <c r="AB172" i="34"/>
  <c r="AB153" i="34"/>
  <c r="AA176" i="34"/>
  <c r="Z183" i="34"/>
  <c r="Z185" i="34" s="1"/>
  <c r="Z190" i="34"/>
  <c r="Z192" i="34" s="1"/>
  <c r="AD64" i="31"/>
  <c r="AC148" i="31"/>
  <c r="AC167" i="31"/>
  <c r="AD28" i="31"/>
  <c r="AC25" i="36"/>
  <c r="AC61" i="36"/>
  <c r="AB145" i="36"/>
  <c r="AB164" i="36"/>
  <c r="AC31" i="35"/>
  <c r="AC67" i="35"/>
  <c r="AB170" i="35"/>
  <c r="AB151" i="35"/>
  <c r="AC32" i="36"/>
  <c r="AC68" i="36"/>
  <c r="AB171" i="36"/>
  <c r="AB152" i="36"/>
  <c r="AC26" i="36"/>
  <c r="AC62" i="36"/>
  <c r="AB146" i="36"/>
  <c r="AB165" i="36"/>
  <c r="AB61" i="32"/>
  <c r="AB62" i="32" s="1"/>
  <c r="AL41" i="33"/>
  <c r="AK55" i="33"/>
  <c r="AP41" i="30"/>
  <c r="AO55" i="30"/>
  <c r="Z74" i="29"/>
  <c r="AC31" i="32"/>
  <c r="AD29" i="32"/>
  <c r="AE59" i="32" s="1"/>
  <c r="AD21" i="32"/>
  <c r="AE51" i="32" s="1"/>
  <c r="AN41" i="10"/>
  <c r="AM55" i="10"/>
  <c r="AK41" i="34"/>
  <c r="AJ55" i="34"/>
  <c r="Z158" i="30"/>
  <c r="AC28" i="29"/>
  <c r="AD64" i="29" s="1"/>
  <c r="AB167" i="29"/>
  <c r="AB148" i="29"/>
  <c r="AC23" i="33"/>
  <c r="AD59" i="33" s="1"/>
  <c r="AB37" i="33"/>
  <c r="AB172" i="30"/>
  <c r="AB153" i="30"/>
  <c r="AC33" i="30"/>
  <c r="AD69" i="30" s="1"/>
  <c r="AB164" i="30"/>
  <c r="AB145" i="30"/>
  <c r="AC25" i="30"/>
  <c r="AD61" i="30" s="1"/>
  <c r="AB144" i="29"/>
  <c r="AB163" i="29"/>
  <c r="AC24" i="29"/>
  <c r="AD60" i="29" s="1"/>
  <c r="Z189" i="30"/>
  <c r="Z182" i="30"/>
  <c r="Z178" i="30"/>
  <c r="Z179" i="30" s="1"/>
  <c r="AC34" i="29"/>
  <c r="AD70" i="29" s="1"/>
  <c r="AB173" i="29"/>
  <c r="AB154" i="29"/>
  <c r="AA73" i="33"/>
  <c r="AA74" i="33" s="1"/>
  <c r="AC31" i="33"/>
  <c r="AD67" i="33" s="1"/>
  <c r="AB164" i="29"/>
  <c r="AC25" i="29"/>
  <c r="AD61" i="29" s="1"/>
  <c r="AB145" i="29"/>
  <c r="AB166" i="29"/>
  <c r="AC27" i="29"/>
  <c r="AD63" i="29" s="1"/>
  <c r="AB147" i="29"/>
  <c r="AA157" i="30"/>
  <c r="AB174" i="29"/>
  <c r="AB155" i="29"/>
  <c r="AC35" i="29"/>
  <c r="AD71" i="29" s="1"/>
  <c r="AC28" i="33"/>
  <c r="AD64" i="33" s="1"/>
  <c r="AB146" i="30"/>
  <c r="AC26" i="30"/>
  <c r="AD62" i="30" s="1"/>
  <c r="AB165" i="30"/>
  <c r="AA176" i="29"/>
  <c r="X198" i="29"/>
  <c r="AB167" i="30"/>
  <c r="AB148" i="30"/>
  <c r="AC28" i="30"/>
  <c r="AD64" i="30" s="1"/>
  <c r="AB143" i="30"/>
  <c r="AC23" i="30"/>
  <c r="AD59" i="30" s="1"/>
  <c r="AB162" i="30"/>
  <c r="AB37" i="30"/>
  <c r="AB170" i="30"/>
  <c r="AB151" i="30"/>
  <c r="AC31" i="30"/>
  <c r="AD67" i="30" s="1"/>
  <c r="AB172" i="29"/>
  <c r="AB153" i="29"/>
  <c r="AC33" i="29"/>
  <c r="AD69" i="29" s="1"/>
  <c r="AB37" i="29"/>
  <c r="AC23" i="29"/>
  <c r="AD59" i="29" s="1"/>
  <c r="AB162" i="29"/>
  <c r="AB143" i="29"/>
  <c r="AB146" i="29"/>
  <c r="AC26" i="29"/>
  <c r="AD62" i="29" s="1"/>
  <c r="AB165" i="29"/>
  <c r="X194" i="29"/>
  <c r="AC29" i="33"/>
  <c r="AD65" i="33" s="1"/>
  <c r="AB173" i="30"/>
  <c r="AB154" i="30"/>
  <c r="AC34" i="30"/>
  <c r="AD70" i="30" s="1"/>
  <c r="Y196" i="30"/>
  <c r="Y184" i="30"/>
  <c r="Y186" i="30" s="1"/>
  <c r="Y196" i="29"/>
  <c r="Y184" i="29"/>
  <c r="Y186" i="29" s="1"/>
  <c r="AA73" i="30"/>
  <c r="AA74" i="30" s="1"/>
  <c r="AB169" i="30"/>
  <c r="AC30" i="30"/>
  <c r="AD66" i="30" s="1"/>
  <c r="AB150" i="30"/>
  <c r="Z183" i="30"/>
  <c r="Z185" i="30" s="1"/>
  <c r="Z190" i="30"/>
  <c r="Z192" i="30" s="1"/>
  <c r="Z182" i="29"/>
  <c r="Z189" i="29"/>
  <c r="Z178" i="29"/>
  <c r="Z179" i="29" s="1"/>
  <c r="AC35" i="30"/>
  <c r="AD71" i="30" s="1"/>
  <c r="AB155" i="30"/>
  <c r="AB174" i="30"/>
  <c r="AB163" i="30"/>
  <c r="AB144" i="30"/>
  <c r="AC24" i="30"/>
  <c r="AD60" i="30" s="1"/>
  <c r="AC24" i="33"/>
  <c r="AD60" i="33" s="1"/>
  <c r="AA73" i="29"/>
  <c r="AC35" i="33"/>
  <c r="AD71" i="33" s="1"/>
  <c r="AC29" i="29"/>
  <c r="AD65" i="29" s="1"/>
  <c r="AB168" i="29"/>
  <c r="AB149" i="29"/>
  <c r="X194" i="30"/>
  <c r="AC27" i="33"/>
  <c r="AD63" i="33" s="1"/>
  <c r="AA157" i="29"/>
  <c r="AD25" i="33"/>
  <c r="AE61" i="33" s="1"/>
  <c r="Y197" i="29"/>
  <c r="Y191" i="29"/>
  <c r="Y193" i="29" s="1"/>
  <c r="AC34" i="33"/>
  <c r="AD70" i="33" s="1"/>
  <c r="AA176" i="30"/>
  <c r="AC26" i="33"/>
  <c r="AD62" i="33" s="1"/>
  <c r="AC32" i="33"/>
  <c r="AD68" i="33" s="1"/>
  <c r="AC33" i="33"/>
  <c r="AD69" i="33" s="1"/>
  <c r="AB150" i="29"/>
  <c r="AB169" i="29"/>
  <c r="AC30" i="29"/>
  <c r="AD66" i="29" s="1"/>
  <c r="AB168" i="30"/>
  <c r="AB149" i="30"/>
  <c r="AC29" i="30"/>
  <c r="AD65" i="30" s="1"/>
  <c r="AC30" i="33"/>
  <c r="AD66" i="33" s="1"/>
  <c r="Z177" i="30"/>
  <c r="Y191" i="30"/>
  <c r="Y193" i="30" s="1"/>
  <c r="Y197" i="30"/>
  <c r="AB147" i="30"/>
  <c r="AC27" i="30"/>
  <c r="AD63" i="30" s="1"/>
  <c r="AB166" i="30"/>
  <c r="AB170" i="29"/>
  <c r="AB151" i="29"/>
  <c r="AC31" i="29"/>
  <c r="AD67" i="29" s="1"/>
  <c r="AB152" i="29"/>
  <c r="AC32" i="29"/>
  <c r="AD68" i="29" s="1"/>
  <c r="AB171" i="29"/>
  <c r="Z183" i="29"/>
  <c r="Z185" i="29" s="1"/>
  <c r="Z190" i="29"/>
  <c r="Z192" i="29" s="1"/>
  <c r="X198" i="30"/>
  <c r="AB171" i="30"/>
  <c r="AC32" i="30"/>
  <c r="AD68" i="30" s="1"/>
  <c r="AB152" i="30"/>
  <c r="Z158" i="29"/>
  <c r="AA184" i="31"/>
  <c r="AA191" i="31"/>
  <c r="AD23" i="31"/>
  <c r="AE59" i="31" s="1"/>
  <c r="AC143" i="31"/>
  <c r="AC73" i="31"/>
  <c r="AC162" i="31"/>
  <c r="AC37" i="31"/>
  <c r="AE25" i="32"/>
  <c r="AF55" i="32" s="1"/>
  <c r="AD25" i="2"/>
  <c r="AE55" i="2" s="1"/>
  <c r="AD24" i="2"/>
  <c r="AE54" i="2" s="1"/>
  <c r="AE20" i="2"/>
  <c r="AF50" i="2" s="1"/>
  <c r="AD23" i="2"/>
  <c r="AE53" i="2" s="1"/>
  <c r="AD26" i="2"/>
  <c r="AE56" i="2" s="1"/>
  <c r="AD27" i="2"/>
  <c r="AE57" i="2" s="1"/>
  <c r="AD21" i="2"/>
  <c r="AE51" i="2" s="1"/>
  <c r="AD28" i="2"/>
  <c r="AE58" i="2" s="1"/>
  <c r="AB61" i="2"/>
  <c r="AC29" i="2"/>
  <c r="AF25" i="31"/>
  <c r="AG61" i="31" s="1"/>
  <c r="AE145" i="31"/>
  <c r="AE164" i="31"/>
  <c r="AB73" i="10"/>
  <c r="AB74" i="10" s="1"/>
  <c r="AD32" i="10"/>
  <c r="AE68" i="10" s="1"/>
  <c r="AD35" i="10"/>
  <c r="AE71" i="10" s="1"/>
  <c r="AE33" i="10"/>
  <c r="AF69" i="10" s="1"/>
  <c r="AE30" i="10"/>
  <c r="AF66" i="10" s="1"/>
  <c r="AD28" i="10"/>
  <c r="AE64" i="10" s="1"/>
  <c r="AD29" i="10"/>
  <c r="AE65" i="10" s="1"/>
  <c r="AD25" i="10"/>
  <c r="AE61" i="10" s="1"/>
  <c r="AD27" i="10"/>
  <c r="AE63" i="10" s="1"/>
  <c r="AD31" i="10"/>
  <c r="AE67" i="10" s="1"/>
  <c r="AD26" i="10"/>
  <c r="AE62" i="10" s="1"/>
  <c r="AD34" i="10"/>
  <c r="AE70" i="10" s="1"/>
  <c r="AE23" i="32"/>
  <c r="AF53" i="32" s="1"/>
  <c r="AE28" i="32"/>
  <c r="AF58" i="32" s="1"/>
  <c r="AE26" i="32"/>
  <c r="AF56" i="32" s="1"/>
  <c r="AF22" i="32"/>
  <c r="AG52" i="32" s="1"/>
  <c r="AF20" i="32"/>
  <c r="AG50" i="32" s="1"/>
  <c r="AE24" i="32"/>
  <c r="AF54" i="32" s="1"/>
  <c r="AE27" i="32"/>
  <c r="AF57" i="32" s="1"/>
  <c r="AA158" i="35" l="1"/>
  <c r="AD60" i="10"/>
  <c r="AD24" i="10"/>
  <c r="BE36" i="32"/>
  <c r="BD46" i="32"/>
  <c r="BN35" i="32"/>
  <c r="BD35" i="2"/>
  <c r="BC46" i="2"/>
  <c r="AW21" i="48"/>
  <c r="AW23" i="48" s="1"/>
  <c r="AX2" i="48"/>
  <c r="AC155" i="35"/>
  <c r="AD35" i="35"/>
  <c r="AD71" i="35"/>
  <c r="AC174" i="35"/>
  <c r="AE146" i="35"/>
  <c r="AE165" i="35"/>
  <c r="AF26" i="35"/>
  <c r="AF62" i="35"/>
  <c r="AC167" i="35"/>
  <c r="AC148" i="35"/>
  <c r="AD64" i="35"/>
  <c r="AD28" i="35"/>
  <c r="AE68" i="35"/>
  <c r="AE32" i="35"/>
  <c r="AD171" i="35"/>
  <c r="AD152" i="35"/>
  <c r="AD147" i="35"/>
  <c r="AD166" i="35"/>
  <c r="AE63" i="35"/>
  <c r="AE27" i="35"/>
  <c r="AE33" i="35"/>
  <c r="AE69" i="35"/>
  <c r="AD172" i="35"/>
  <c r="AD153" i="35"/>
  <c r="AD24" i="35"/>
  <c r="AD60" i="35"/>
  <c r="AC144" i="35"/>
  <c r="AC163" i="35"/>
  <c r="AE66" i="35"/>
  <c r="AD169" i="35"/>
  <c r="AD150" i="35"/>
  <c r="AE30" i="35"/>
  <c r="AE29" i="35"/>
  <c r="AE65" i="35"/>
  <c r="AD149" i="35"/>
  <c r="AD168" i="35"/>
  <c r="AD145" i="35"/>
  <c r="AE61" i="35"/>
  <c r="AE25" i="35"/>
  <c r="AD164" i="35"/>
  <c r="AB158" i="31"/>
  <c r="AA158" i="36"/>
  <c r="AA197" i="31"/>
  <c r="Z193" i="36"/>
  <c r="Z196" i="36"/>
  <c r="AB177" i="31"/>
  <c r="AB190" i="31"/>
  <c r="AB192" i="31" s="1"/>
  <c r="AA182" i="35"/>
  <c r="AA184" i="35" s="1"/>
  <c r="AA177" i="36"/>
  <c r="AA186" i="31"/>
  <c r="AA177" i="29"/>
  <c r="Y194" i="36"/>
  <c r="AA196" i="31"/>
  <c r="AA193" i="31"/>
  <c r="AC74" i="31"/>
  <c r="Y198" i="36"/>
  <c r="AT41" i="35"/>
  <c r="AS55" i="35"/>
  <c r="AA189" i="36"/>
  <c r="AA191" i="36" s="1"/>
  <c r="AB62" i="2"/>
  <c r="Y194" i="34"/>
  <c r="AB74" i="34"/>
  <c r="AD59" i="10"/>
  <c r="AD23" i="10"/>
  <c r="AD37" i="10" s="1"/>
  <c r="Z186" i="36"/>
  <c r="Y194" i="35"/>
  <c r="Y198" i="35"/>
  <c r="Z197" i="36"/>
  <c r="AB176" i="36"/>
  <c r="AB190" i="36" s="1"/>
  <c r="AB192" i="36" s="1"/>
  <c r="AB157" i="36"/>
  <c r="AB178" i="31"/>
  <c r="AB179" i="31" s="1"/>
  <c r="AA178" i="36"/>
  <c r="AA179" i="36" s="1"/>
  <c r="AA190" i="36"/>
  <c r="AA192" i="36" s="1"/>
  <c r="AC73" i="36"/>
  <c r="Y198" i="34"/>
  <c r="AB183" i="31"/>
  <c r="AB185" i="31" s="1"/>
  <c r="AE68" i="31"/>
  <c r="AE32" i="31"/>
  <c r="AD171" i="31"/>
  <c r="AD152" i="31"/>
  <c r="Z197" i="34"/>
  <c r="Z191" i="34"/>
  <c r="Z193" i="34" s="1"/>
  <c r="AD52" i="2"/>
  <c r="AD22" i="2"/>
  <c r="AD24" i="36"/>
  <c r="AD60" i="36"/>
  <c r="AC144" i="36"/>
  <c r="AC163" i="36"/>
  <c r="AD35" i="34"/>
  <c r="AD71" i="34"/>
  <c r="AC174" i="34"/>
  <c r="AC155" i="34"/>
  <c r="AD24" i="34"/>
  <c r="AD60" i="34"/>
  <c r="AC144" i="34"/>
  <c r="AC163" i="34"/>
  <c r="AE35" i="31"/>
  <c r="AE71" i="31"/>
  <c r="AD174" i="31"/>
  <c r="AD155" i="31"/>
  <c r="Z191" i="35"/>
  <c r="Z193" i="35" s="1"/>
  <c r="Z197" i="35"/>
  <c r="AD35" i="36"/>
  <c r="AD71" i="36"/>
  <c r="AC174" i="36"/>
  <c r="AC155" i="36"/>
  <c r="AE62" i="31"/>
  <c r="AE26" i="31"/>
  <c r="AD165" i="31"/>
  <c r="AD146" i="31"/>
  <c r="AD23" i="35"/>
  <c r="AD59" i="35"/>
  <c r="AC143" i="35"/>
  <c r="AC162" i="35"/>
  <c r="AC37" i="35"/>
  <c r="AB157" i="34"/>
  <c r="AC31" i="2"/>
  <c r="AD59" i="2"/>
  <c r="AD31" i="35"/>
  <c r="AD67" i="35"/>
  <c r="AC151" i="35"/>
  <c r="AC170" i="35"/>
  <c r="AA183" i="34"/>
  <c r="AA185" i="34" s="1"/>
  <c r="AA190" i="34"/>
  <c r="AA192" i="34" s="1"/>
  <c r="AD23" i="34"/>
  <c r="AD59" i="34"/>
  <c r="AC162" i="34"/>
  <c r="AC143" i="34"/>
  <c r="AC37" i="34"/>
  <c r="AB182" i="31"/>
  <c r="AB184" i="31" s="1"/>
  <c r="AA184" i="36"/>
  <c r="AA186" i="36" s="1"/>
  <c r="AA196" i="36"/>
  <c r="AD26" i="34"/>
  <c r="AD62" i="34"/>
  <c r="AC146" i="34"/>
  <c r="AC165" i="34"/>
  <c r="AC176" i="31"/>
  <c r="AC190" i="31" s="1"/>
  <c r="AC192" i="31" s="1"/>
  <c r="AB189" i="31"/>
  <c r="AE64" i="31"/>
  <c r="AD167" i="31"/>
  <c r="AD148" i="31"/>
  <c r="AE28" i="31"/>
  <c r="AE69" i="31"/>
  <c r="AD153" i="31"/>
  <c r="AD172" i="31"/>
  <c r="AE33" i="31"/>
  <c r="AD31" i="34"/>
  <c r="AD67" i="34"/>
  <c r="AC151" i="34"/>
  <c r="AC170" i="34"/>
  <c r="AD34" i="35"/>
  <c r="AD70" i="35"/>
  <c r="AC154" i="35"/>
  <c r="AC173" i="35"/>
  <c r="AD34" i="36"/>
  <c r="AD70" i="36"/>
  <c r="AC173" i="36"/>
  <c r="AC154" i="36"/>
  <c r="AD34" i="34"/>
  <c r="AD70" i="34"/>
  <c r="AC173" i="34"/>
  <c r="AC154" i="34"/>
  <c r="AD27" i="34"/>
  <c r="AD63" i="34"/>
  <c r="AC166" i="34"/>
  <c r="AC147" i="34"/>
  <c r="AB176" i="35"/>
  <c r="AD28" i="34"/>
  <c r="AD64" i="34"/>
  <c r="AC167" i="34"/>
  <c r="AC148" i="34"/>
  <c r="AE60" i="31"/>
  <c r="AD163" i="31"/>
  <c r="AD144" i="31"/>
  <c r="AE24" i="31"/>
  <c r="AA191" i="35"/>
  <c r="AG29" i="36"/>
  <c r="AG65" i="36"/>
  <c r="AF149" i="36"/>
  <c r="AF168" i="36"/>
  <c r="AC74" i="36"/>
  <c r="AD25" i="34"/>
  <c r="AD61" i="34"/>
  <c r="AC145" i="34"/>
  <c r="AC164" i="34"/>
  <c r="AD26" i="36"/>
  <c r="AD62" i="36"/>
  <c r="AC146" i="36"/>
  <c r="AC165" i="36"/>
  <c r="AD29" i="34"/>
  <c r="AD65" i="34"/>
  <c r="AC149" i="34"/>
  <c r="AC168" i="34"/>
  <c r="AC37" i="36"/>
  <c r="AD31" i="36"/>
  <c r="AD67" i="36"/>
  <c r="AC170" i="36"/>
  <c r="AC151" i="36"/>
  <c r="AA177" i="34"/>
  <c r="AE66" i="31"/>
  <c r="AD169" i="31"/>
  <c r="AE30" i="31"/>
  <c r="AD150" i="31"/>
  <c r="AD27" i="36"/>
  <c r="AD63" i="36"/>
  <c r="AC147" i="36"/>
  <c r="AC166" i="36"/>
  <c r="AC157" i="31"/>
  <c r="AC158" i="31" s="1"/>
  <c r="AD32" i="36"/>
  <c r="AD68" i="36"/>
  <c r="AC152" i="36"/>
  <c r="AC171" i="36"/>
  <c r="AD25" i="36"/>
  <c r="AD61" i="36"/>
  <c r="AC164" i="36"/>
  <c r="AC145" i="36"/>
  <c r="AD33" i="34"/>
  <c r="AD69" i="34"/>
  <c r="AC153" i="34"/>
  <c r="AC172" i="34"/>
  <c r="AD28" i="36"/>
  <c r="AD64" i="36"/>
  <c r="AC167" i="36"/>
  <c r="AC148" i="36"/>
  <c r="AD33" i="36"/>
  <c r="AD69" i="36"/>
  <c r="AC172" i="36"/>
  <c r="AC153" i="36"/>
  <c r="AD30" i="34"/>
  <c r="AD66" i="34"/>
  <c r="AC169" i="34"/>
  <c r="AC150" i="34"/>
  <c r="AD32" i="34"/>
  <c r="AD68" i="34"/>
  <c r="AC171" i="34"/>
  <c r="AC152" i="34"/>
  <c r="AB157" i="35"/>
  <c r="AB158" i="35" s="1"/>
  <c r="AB176" i="34"/>
  <c r="AE23" i="36"/>
  <c r="AE59" i="36"/>
  <c r="AD143" i="36"/>
  <c r="AD162" i="36"/>
  <c r="Z196" i="34"/>
  <c r="Z184" i="34"/>
  <c r="Z186" i="34" s="1"/>
  <c r="AC73" i="34"/>
  <c r="AC179" i="34" s="1"/>
  <c r="AA190" i="35"/>
  <c r="AA192" i="35" s="1"/>
  <c r="AA183" i="35"/>
  <c r="AA185" i="35" s="1"/>
  <c r="AA177" i="35"/>
  <c r="AE70" i="31"/>
  <c r="AE34" i="31"/>
  <c r="AD154" i="31"/>
  <c r="AD173" i="31"/>
  <c r="AE65" i="31"/>
  <c r="AD149" i="31"/>
  <c r="AD168" i="31"/>
  <c r="AE29" i="31"/>
  <c r="AA178" i="35"/>
  <c r="AA179" i="35" s="1"/>
  <c r="AA189" i="34"/>
  <c r="AA182" i="34"/>
  <c r="AD30" i="36"/>
  <c r="AD66" i="36"/>
  <c r="AC169" i="36"/>
  <c r="AC150" i="36"/>
  <c r="AA158" i="34"/>
  <c r="Z184" i="35"/>
  <c r="Z186" i="35" s="1"/>
  <c r="Z196" i="35"/>
  <c r="AF67" i="31"/>
  <c r="AF31" i="31"/>
  <c r="AE170" i="31"/>
  <c r="AE151" i="31"/>
  <c r="AC73" i="35"/>
  <c r="AC74" i="35" s="1"/>
  <c r="AE63" i="31"/>
  <c r="AE27" i="31"/>
  <c r="AD147" i="31"/>
  <c r="AD166" i="31"/>
  <c r="AA74" i="29"/>
  <c r="AM41" i="33"/>
  <c r="AL55" i="33"/>
  <c r="AQ41" i="30"/>
  <c r="AP55" i="30"/>
  <c r="AC61" i="32"/>
  <c r="AC62" i="32" s="1"/>
  <c r="AD31" i="32"/>
  <c r="AE21" i="32"/>
  <c r="AF51" i="32" s="1"/>
  <c r="AE29" i="32"/>
  <c r="AF59" i="32" s="1"/>
  <c r="AO41" i="10"/>
  <c r="AN55" i="10"/>
  <c r="AL41" i="34"/>
  <c r="AK55" i="34"/>
  <c r="AB157" i="29"/>
  <c r="AB182" i="29" s="1"/>
  <c r="AA177" i="30"/>
  <c r="AA158" i="29"/>
  <c r="AA158" i="30"/>
  <c r="Y198" i="29"/>
  <c r="Y194" i="29"/>
  <c r="AD26" i="33"/>
  <c r="AE62" i="33" s="1"/>
  <c r="AC154" i="29"/>
  <c r="AC173" i="29"/>
  <c r="AD34" i="29"/>
  <c r="AE70" i="29" s="1"/>
  <c r="AC168" i="29"/>
  <c r="AD29" i="29"/>
  <c r="AE65" i="29" s="1"/>
  <c r="AC149" i="29"/>
  <c r="Z196" i="29"/>
  <c r="Z184" i="29"/>
  <c r="Z186" i="29" s="1"/>
  <c r="AD29" i="33"/>
  <c r="AE65" i="33" s="1"/>
  <c r="AB176" i="29"/>
  <c r="AC151" i="30"/>
  <c r="AC170" i="30"/>
  <c r="AD31" i="30"/>
  <c r="AE67" i="30" s="1"/>
  <c r="AB157" i="30"/>
  <c r="AC165" i="30"/>
  <c r="AC146" i="30"/>
  <c r="AD26" i="30"/>
  <c r="AE62" i="30" s="1"/>
  <c r="AC145" i="30"/>
  <c r="AC164" i="30"/>
  <c r="AD25" i="30"/>
  <c r="AE61" i="30" s="1"/>
  <c r="AC169" i="29"/>
  <c r="AD30" i="29"/>
  <c r="AE66" i="29" s="1"/>
  <c r="AC150" i="29"/>
  <c r="AE25" i="33"/>
  <c r="AF61" i="33" s="1"/>
  <c r="AC145" i="29"/>
  <c r="AD25" i="29"/>
  <c r="AE61" i="29" s="1"/>
  <c r="AC164" i="29"/>
  <c r="AC166" i="30"/>
  <c r="AC147" i="30"/>
  <c r="AD27" i="30"/>
  <c r="AE63" i="30" s="1"/>
  <c r="AA183" i="30"/>
  <c r="AA185" i="30" s="1"/>
  <c r="AA190" i="30"/>
  <c r="AA192" i="30" s="1"/>
  <c r="AA182" i="29"/>
  <c r="AA189" i="29"/>
  <c r="AA178" i="29"/>
  <c r="AA179" i="29" s="1"/>
  <c r="AD35" i="33"/>
  <c r="AE71" i="33" s="1"/>
  <c r="AB73" i="29"/>
  <c r="AC167" i="30"/>
  <c r="AC148" i="30"/>
  <c r="AD28" i="30"/>
  <c r="AE64" i="30" s="1"/>
  <c r="AA182" i="30"/>
  <c r="AA189" i="30"/>
  <c r="AA178" i="30"/>
  <c r="AA179" i="30" s="1"/>
  <c r="AB73" i="33"/>
  <c r="AB74" i="33" s="1"/>
  <c r="AD32" i="30"/>
  <c r="AE68" i="30" s="1"/>
  <c r="AC152" i="30"/>
  <c r="AC171" i="30"/>
  <c r="AC171" i="29"/>
  <c r="AC152" i="29"/>
  <c r="AD32" i="29"/>
  <c r="AE68" i="29" s="1"/>
  <c r="AD30" i="33"/>
  <c r="AE66" i="33" s="1"/>
  <c r="AD34" i="33"/>
  <c r="AE70" i="33" s="1"/>
  <c r="Y194" i="30"/>
  <c r="AD23" i="29"/>
  <c r="AE59" i="29" s="1"/>
  <c r="AC37" i="29"/>
  <c r="AC162" i="29"/>
  <c r="AC143" i="29"/>
  <c r="AD31" i="33"/>
  <c r="AE67" i="33" s="1"/>
  <c r="Z184" i="30"/>
  <c r="Z186" i="30" s="1"/>
  <c r="Z196" i="30"/>
  <c r="AD23" i="33"/>
  <c r="AE59" i="33" s="1"/>
  <c r="AC37" i="33"/>
  <c r="AD23" i="30"/>
  <c r="AE59" i="30" s="1"/>
  <c r="AC143" i="30"/>
  <c r="AC162" i="30"/>
  <c r="AC37" i="30"/>
  <c r="AC149" i="30"/>
  <c r="AC168" i="30"/>
  <c r="AD29" i="30"/>
  <c r="AE65" i="30" s="1"/>
  <c r="AD33" i="33"/>
  <c r="AE69" i="33" s="1"/>
  <c r="AD27" i="33"/>
  <c r="AE63" i="33" s="1"/>
  <c r="Y198" i="30"/>
  <c r="Z197" i="30"/>
  <c r="Z191" i="30"/>
  <c r="Z193" i="30" s="1"/>
  <c r="Z191" i="29"/>
  <c r="Z193" i="29" s="1"/>
  <c r="Z197" i="29"/>
  <c r="AD31" i="29"/>
  <c r="AE67" i="29" s="1"/>
  <c r="AC170" i="29"/>
  <c r="AC151" i="29"/>
  <c r="AD24" i="33"/>
  <c r="AE60" i="33" s="1"/>
  <c r="AC174" i="30"/>
  <c r="AD35" i="30"/>
  <c r="AE71" i="30" s="1"/>
  <c r="AC155" i="30"/>
  <c r="AC173" i="30"/>
  <c r="AC154" i="30"/>
  <c r="AD34" i="30"/>
  <c r="AE70" i="30" s="1"/>
  <c r="AC146" i="29"/>
  <c r="AC165" i="29"/>
  <c r="AD26" i="29"/>
  <c r="AE62" i="29" s="1"/>
  <c r="AC172" i="29"/>
  <c r="AC153" i="29"/>
  <c r="AD33" i="29"/>
  <c r="AE69" i="29" s="1"/>
  <c r="AB73" i="30"/>
  <c r="AB74" i="30" s="1"/>
  <c r="AD28" i="33"/>
  <c r="AE64" i="33" s="1"/>
  <c r="AC166" i="29"/>
  <c r="AD27" i="29"/>
  <c r="AE63" i="29" s="1"/>
  <c r="AC147" i="29"/>
  <c r="AC163" i="29"/>
  <c r="AC144" i="29"/>
  <c r="AD24" i="29"/>
  <c r="AE60" i="29" s="1"/>
  <c r="AC153" i="30"/>
  <c r="AD33" i="30"/>
  <c r="AE69" i="30" s="1"/>
  <c r="AC172" i="30"/>
  <c r="AD32" i="33"/>
  <c r="AE68" i="33" s="1"/>
  <c r="AD30" i="30"/>
  <c r="AE66" i="30" s="1"/>
  <c r="AC150" i="30"/>
  <c r="AC169" i="30"/>
  <c r="AC174" i="29"/>
  <c r="AD35" i="29"/>
  <c r="AE71" i="29" s="1"/>
  <c r="AC155" i="29"/>
  <c r="AC167" i="29"/>
  <c r="AC148" i="29"/>
  <c r="AD28" i="29"/>
  <c r="AE64" i="29" s="1"/>
  <c r="AC163" i="30"/>
  <c r="AC144" i="30"/>
  <c r="AD24" i="30"/>
  <c r="AE60" i="30" s="1"/>
  <c r="AB176" i="30"/>
  <c r="AA190" i="29"/>
  <c r="AA192" i="29" s="1"/>
  <c r="AA183" i="29"/>
  <c r="AA185" i="29" s="1"/>
  <c r="AD143" i="31"/>
  <c r="AD162" i="31"/>
  <c r="AD73" i="31"/>
  <c r="AE23" i="31"/>
  <c r="AF59" i="31" s="1"/>
  <c r="AD37" i="31"/>
  <c r="AF25" i="32"/>
  <c r="AG55" i="32" s="1"/>
  <c r="AE25" i="2"/>
  <c r="AF55" i="2" s="1"/>
  <c r="AE28" i="2"/>
  <c r="AF58" i="2" s="1"/>
  <c r="AE26" i="2"/>
  <c r="AF56" i="2" s="1"/>
  <c r="AE24" i="2"/>
  <c r="AF54" i="2" s="1"/>
  <c r="AF20" i="2"/>
  <c r="AG50" i="2" s="1"/>
  <c r="AE21" i="2"/>
  <c r="AF51" i="2" s="1"/>
  <c r="AC61" i="2"/>
  <c r="AD29" i="2"/>
  <c r="AE59" i="2" s="1"/>
  <c r="AE23" i="2"/>
  <c r="AF53" i="2" s="1"/>
  <c r="AE27" i="2"/>
  <c r="AF57" i="2" s="1"/>
  <c r="AG25" i="31"/>
  <c r="AH61" i="31" s="1"/>
  <c r="AF164" i="31"/>
  <c r="AF145" i="31"/>
  <c r="AF33" i="10"/>
  <c r="AG69" i="10" s="1"/>
  <c r="AE26" i="10"/>
  <c r="AF62" i="10" s="1"/>
  <c r="AE25" i="10"/>
  <c r="AF61" i="10" s="1"/>
  <c r="AE28" i="10"/>
  <c r="AF64" i="10" s="1"/>
  <c r="AE35" i="10"/>
  <c r="AF71" i="10" s="1"/>
  <c r="AC73" i="10"/>
  <c r="AC74" i="10" s="1"/>
  <c r="AE31" i="10"/>
  <c r="AF67" i="10" s="1"/>
  <c r="AE34" i="10"/>
  <c r="AF70" i="10" s="1"/>
  <c r="AE29" i="10"/>
  <c r="AF65" i="10" s="1"/>
  <c r="AE32" i="10"/>
  <c r="AF68" i="10" s="1"/>
  <c r="AE27" i="10"/>
  <c r="AF63" i="10" s="1"/>
  <c r="AF30" i="10"/>
  <c r="AG66" i="10" s="1"/>
  <c r="AF24" i="32"/>
  <c r="AG54" i="32" s="1"/>
  <c r="AF26" i="32"/>
  <c r="AG56" i="32" s="1"/>
  <c r="AF23" i="32"/>
  <c r="AG53" i="32" s="1"/>
  <c r="AF27" i="32"/>
  <c r="AG57" i="32" s="1"/>
  <c r="AG20" i="32"/>
  <c r="AH50" i="32" s="1"/>
  <c r="AF28" i="32"/>
  <c r="AG58" i="32" s="1"/>
  <c r="AG22" i="32"/>
  <c r="AH52" i="32" s="1"/>
  <c r="Z198" i="36" l="1"/>
  <c r="AB197" i="31"/>
  <c r="Z194" i="36"/>
  <c r="AE60" i="10"/>
  <c r="AE24" i="10"/>
  <c r="AA198" i="31"/>
  <c r="BO35" i="32"/>
  <c r="BF36" i="32"/>
  <c r="BE46" i="32"/>
  <c r="BD46" i="2"/>
  <c r="BE35" i="2"/>
  <c r="AX21" i="48"/>
  <c r="AX23" i="48" s="1"/>
  <c r="AY2" i="48"/>
  <c r="AA194" i="31"/>
  <c r="AE71" i="35"/>
  <c r="AD155" i="35"/>
  <c r="AD174" i="35"/>
  <c r="AE35" i="35"/>
  <c r="AE145" i="35"/>
  <c r="AF25" i="35"/>
  <c r="AE164" i="35"/>
  <c r="AF61" i="35"/>
  <c r="AE166" i="35"/>
  <c r="AE147" i="35"/>
  <c r="AF27" i="35"/>
  <c r="AF63" i="35"/>
  <c r="AE64" i="35"/>
  <c r="AD167" i="35"/>
  <c r="AD148" i="35"/>
  <c r="AE28" i="35"/>
  <c r="AF33" i="35"/>
  <c r="AF69" i="35"/>
  <c r="AE172" i="35"/>
  <c r="AE153" i="35"/>
  <c r="AF146" i="35"/>
  <c r="AG26" i="35"/>
  <c r="AF165" i="35"/>
  <c r="AG62" i="35"/>
  <c r="AF32" i="35"/>
  <c r="AE152" i="35"/>
  <c r="AE171" i="35"/>
  <c r="AF68" i="35"/>
  <c r="AE150" i="35"/>
  <c r="AF30" i="35"/>
  <c r="AF66" i="35"/>
  <c r="AE169" i="35"/>
  <c r="AE149" i="35"/>
  <c r="AF29" i="35"/>
  <c r="AF65" i="35"/>
  <c r="AE168" i="35"/>
  <c r="AE24" i="35"/>
  <c r="AE60" i="35"/>
  <c r="AD163" i="35"/>
  <c r="AD144" i="35"/>
  <c r="AC178" i="31"/>
  <c r="AC179" i="31" s="1"/>
  <c r="AC182" i="31"/>
  <c r="AC184" i="31" s="1"/>
  <c r="AC177" i="31"/>
  <c r="AA193" i="36"/>
  <c r="AA194" i="36" s="1"/>
  <c r="AB186" i="31"/>
  <c r="AA197" i="36"/>
  <c r="AA198" i="36" s="1"/>
  <c r="AD74" i="31"/>
  <c r="AB183" i="36"/>
  <c r="AB185" i="36" s="1"/>
  <c r="AC157" i="35"/>
  <c r="AC158" i="35" s="1"/>
  <c r="AB158" i="34"/>
  <c r="AD157" i="31"/>
  <c r="AD158" i="31" s="1"/>
  <c r="AD73" i="36"/>
  <c r="AD74" i="36" s="1"/>
  <c r="AU41" i="35"/>
  <c r="AT55" i="35"/>
  <c r="AC62" i="2"/>
  <c r="AC189" i="31"/>
  <c r="AC191" i="31" s="1"/>
  <c r="AC193" i="31" s="1"/>
  <c r="AD176" i="31"/>
  <c r="AD183" i="31" s="1"/>
  <c r="AD185" i="31" s="1"/>
  <c r="AB189" i="29"/>
  <c r="AB191" i="29" s="1"/>
  <c r="AB196" i="31"/>
  <c r="AB198" i="31" s="1"/>
  <c r="AB178" i="36"/>
  <c r="AB179" i="36" s="1"/>
  <c r="AE59" i="10"/>
  <c r="AE23" i="10"/>
  <c r="AE37" i="10" s="1"/>
  <c r="AB74" i="29"/>
  <c r="AB189" i="36"/>
  <c r="AB191" i="36" s="1"/>
  <c r="AB193" i="36" s="1"/>
  <c r="AB182" i="36"/>
  <c r="AB184" i="36" s="1"/>
  <c r="AB177" i="35"/>
  <c r="AC157" i="36"/>
  <c r="AC182" i="36" s="1"/>
  <c r="AB158" i="36"/>
  <c r="Z194" i="34"/>
  <c r="AB177" i="36"/>
  <c r="Z194" i="35"/>
  <c r="Z198" i="35"/>
  <c r="AC183" i="31"/>
  <c r="AC185" i="31" s="1"/>
  <c r="AC176" i="36"/>
  <c r="AA196" i="34"/>
  <c r="AA184" i="34"/>
  <c r="AA186" i="34" s="1"/>
  <c r="AB190" i="34"/>
  <c r="AB192" i="34" s="1"/>
  <c r="AB183" i="34"/>
  <c r="AB185" i="34" s="1"/>
  <c r="AE31" i="36"/>
  <c r="AE67" i="36"/>
  <c r="AD170" i="36"/>
  <c r="AD151" i="36"/>
  <c r="AE31" i="34"/>
  <c r="AE67" i="34"/>
  <c r="AD170" i="34"/>
  <c r="AD151" i="34"/>
  <c r="AC176" i="35"/>
  <c r="AE26" i="36"/>
  <c r="AE62" i="36"/>
  <c r="AD146" i="36"/>
  <c r="AD165" i="36"/>
  <c r="AF35" i="31"/>
  <c r="AF71" i="31"/>
  <c r="AE155" i="31"/>
  <c r="AE174" i="31"/>
  <c r="AE35" i="34"/>
  <c r="AE71" i="34"/>
  <c r="AD174" i="34"/>
  <c r="AD155" i="34"/>
  <c r="Z198" i="34"/>
  <c r="AE33" i="36"/>
  <c r="AE69" i="36"/>
  <c r="AD153" i="36"/>
  <c r="AD172" i="36"/>
  <c r="AE25" i="36"/>
  <c r="AE61" i="36"/>
  <c r="AD145" i="36"/>
  <c r="AD164" i="36"/>
  <c r="AH29" i="36"/>
  <c r="AH65" i="36"/>
  <c r="AG168" i="36"/>
  <c r="AG149" i="36"/>
  <c r="AC157" i="34"/>
  <c r="AD73" i="35"/>
  <c r="AD74" i="35" s="1"/>
  <c r="AG67" i="31"/>
  <c r="AG31" i="31"/>
  <c r="AF170" i="31"/>
  <c r="AF151" i="31"/>
  <c r="AF70" i="31"/>
  <c r="AF34" i="31"/>
  <c r="AE173" i="31"/>
  <c r="AE154" i="31"/>
  <c r="AE27" i="36"/>
  <c r="AE63" i="36"/>
  <c r="AD147" i="36"/>
  <c r="AD166" i="36"/>
  <c r="AA193" i="35"/>
  <c r="AE27" i="34"/>
  <c r="AE63" i="34"/>
  <c r="AD147" i="34"/>
  <c r="AD166" i="34"/>
  <c r="AE34" i="35"/>
  <c r="AE70" i="35"/>
  <c r="AD154" i="35"/>
  <c r="AD173" i="35"/>
  <c r="AC176" i="34"/>
  <c r="AE31" i="35"/>
  <c r="AE67" i="35"/>
  <c r="AD170" i="35"/>
  <c r="AD151" i="35"/>
  <c r="AE23" i="35"/>
  <c r="AE59" i="35"/>
  <c r="AD162" i="35"/>
  <c r="AD143" i="35"/>
  <c r="AD37" i="35"/>
  <c r="AE35" i="36"/>
  <c r="AE71" i="36"/>
  <c r="AD155" i="36"/>
  <c r="AD174" i="36"/>
  <c r="AA186" i="35"/>
  <c r="AF65" i="31"/>
  <c r="AE168" i="31"/>
  <c r="AF29" i="31"/>
  <c r="AE149" i="31"/>
  <c r="AD37" i="36"/>
  <c r="AB177" i="34"/>
  <c r="AA197" i="35"/>
  <c r="AD73" i="34"/>
  <c r="AD179" i="34" s="1"/>
  <c r="AA196" i="35"/>
  <c r="AB189" i="35"/>
  <c r="AB178" i="35"/>
  <c r="AB179" i="35" s="1"/>
  <c r="AB182" i="35"/>
  <c r="AE32" i="34"/>
  <c r="AE68" i="34"/>
  <c r="AD152" i="34"/>
  <c r="AD171" i="34"/>
  <c r="AE30" i="34"/>
  <c r="AE66" i="34"/>
  <c r="AD150" i="34"/>
  <c r="AD169" i="34"/>
  <c r="AF66" i="31"/>
  <c r="AF30" i="31"/>
  <c r="AE150" i="31"/>
  <c r="AE169" i="31"/>
  <c r="AE29" i="34"/>
  <c r="AE65" i="34"/>
  <c r="AD168" i="34"/>
  <c r="AD149" i="34"/>
  <c r="AE25" i="34"/>
  <c r="AE61" i="34"/>
  <c r="AD145" i="34"/>
  <c r="AD164" i="34"/>
  <c r="AF64" i="31"/>
  <c r="AE167" i="31"/>
  <c r="AF28" i="31"/>
  <c r="AE148" i="31"/>
  <c r="AE23" i="34"/>
  <c r="AE59" i="34"/>
  <c r="AD143" i="34"/>
  <c r="AD37" i="34"/>
  <c r="AD162" i="34"/>
  <c r="AE24" i="34"/>
  <c r="AE60" i="34"/>
  <c r="AD163" i="34"/>
  <c r="AD144" i="34"/>
  <c r="AE24" i="36"/>
  <c r="AE60" i="36"/>
  <c r="AD144" i="36"/>
  <c r="AD163" i="36"/>
  <c r="AB191" i="31"/>
  <c r="AB193" i="31" s="1"/>
  <c r="AF63" i="31"/>
  <c r="AF27" i="31"/>
  <c r="AE166" i="31"/>
  <c r="AE147" i="31"/>
  <c r="AE28" i="36"/>
  <c r="AE64" i="36"/>
  <c r="AD167" i="36"/>
  <c r="AD148" i="36"/>
  <c r="AE33" i="34"/>
  <c r="AE69" i="34"/>
  <c r="AD153" i="34"/>
  <c r="AD172" i="34"/>
  <c r="AE32" i="36"/>
  <c r="AE68" i="36"/>
  <c r="AD152" i="36"/>
  <c r="AD171" i="36"/>
  <c r="AE28" i="34"/>
  <c r="AE64" i="34"/>
  <c r="AD148" i="34"/>
  <c r="AD167" i="34"/>
  <c r="AE26" i="34"/>
  <c r="AE62" i="34"/>
  <c r="AD146" i="34"/>
  <c r="AD165" i="34"/>
  <c r="AB189" i="34"/>
  <c r="AB182" i="34"/>
  <c r="AF62" i="31"/>
  <c r="AE146" i="31"/>
  <c r="AE165" i="31"/>
  <c r="AF26" i="31"/>
  <c r="AE52" i="2"/>
  <c r="AE22" i="2"/>
  <c r="AA191" i="34"/>
  <c r="AA193" i="34" s="1"/>
  <c r="AA197" i="34"/>
  <c r="AF69" i="31"/>
  <c r="AF33" i="31"/>
  <c r="AE172" i="31"/>
  <c r="AE153" i="31"/>
  <c r="AE30" i="36"/>
  <c r="AE66" i="36"/>
  <c r="AD150" i="36"/>
  <c r="AD169" i="36"/>
  <c r="AF23" i="36"/>
  <c r="AF59" i="36"/>
  <c r="AE162" i="36"/>
  <c r="AE143" i="36"/>
  <c r="AF60" i="31"/>
  <c r="AE144" i="31"/>
  <c r="AF24" i="31"/>
  <c r="AE163" i="31"/>
  <c r="AB190" i="35"/>
  <c r="AB192" i="35" s="1"/>
  <c r="AB183" i="35"/>
  <c r="AB185" i="35" s="1"/>
  <c r="AE34" i="34"/>
  <c r="AE70" i="34"/>
  <c r="AD154" i="34"/>
  <c r="AD173" i="34"/>
  <c r="AE34" i="36"/>
  <c r="AE70" i="36"/>
  <c r="AD173" i="36"/>
  <c r="AD154" i="36"/>
  <c r="AC74" i="34"/>
  <c r="AF68" i="31"/>
  <c r="AF32" i="31"/>
  <c r="AE171" i="31"/>
  <c r="AE152" i="31"/>
  <c r="AN41" i="33"/>
  <c r="AM55" i="33"/>
  <c r="AR41" i="30"/>
  <c r="AQ55" i="30"/>
  <c r="AD61" i="32"/>
  <c r="AD62" i="32" s="1"/>
  <c r="AE31" i="32"/>
  <c r="AF29" i="32"/>
  <c r="AG59" i="32" s="1"/>
  <c r="AF21" i="32"/>
  <c r="AG51" i="32" s="1"/>
  <c r="AP41" i="10"/>
  <c r="AO55" i="10"/>
  <c r="AB158" i="29"/>
  <c r="AM41" i="34"/>
  <c r="AL55" i="34"/>
  <c r="AB184" i="29"/>
  <c r="AD144" i="30"/>
  <c r="AD163" i="30"/>
  <c r="AE24" i="30"/>
  <c r="AF60" i="30" s="1"/>
  <c r="AE32" i="33"/>
  <c r="AF68" i="33" s="1"/>
  <c r="AD163" i="29"/>
  <c r="AD144" i="29"/>
  <c r="AE24" i="29"/>
  <c r="AF60" i="29" s="1"/>
  <c r="AE28" i="33"/>
  <c r="AF64" i="33" s="1"/>
  <c r="AE33" i="33"/>
  <c r="AF69" i="33" s="1"/>
  <c r="AC157" i="30"/>
  <c r="AE34" i="33"/>
  <c r="AF70" i="33" s="1"/>
  <c r="AD167" i="30"/>
  <c r="AD148" i="30"/>
  <c r="AE28" i="30"/>
  <c r="AF64" i="30" s="1"/>
  <c r="AA191" i="29"/>
  <c r="AA193" i="29" s="1"/>
  <c r="AA197" i="29"/>
  <c r="AE30" i="29"/>
  <c r="AF66" i="29" s="1"/>
  <c r="AD150" i="29"/>
  <c r="AD169" i="29"/>
  <c r="AE29" i="33"/>
  <c r="AF65" i="33" s="1"/>
  <c r="AD174" i="29"/>
  <c r="AD155" i="29"/>
  <c r="AE35" i="29"/>
  <c r="AF71" i="29" s="1"/>
  <c r="AD174" i="30"/>
  <c r="AD155" i="30"/>
  <c r="AE35" i="30"/>
  <c r="AF71" i="30" s="1"/>
  <c r="AD162" i="30"/>
  <c r="AD143" i="30"/>
  <c r="AD37" i="30"/>
  <c r="AE23" i="30"/>
  <c r="AF59" i="30" s="1"/>
  <c r="AE31" i="33"/>
  <c r="AF67" i="33" s="1"/>
  <c r="AA184" i="29"/>
  <c r="AA186" i="29" s="1"/>
  <c r="AA196" i="29"/>
  <c r="AD37" i="29"/>
  <c r="AD173" i="29"/>
  <c r="AE34" i="29"/>
  <c r="AF70" i="29" s="1"/>
  <c r="AD154" i="29"/>
  <c r="AE29" i="30"/>
  <c r="AF65" i="30" s="1"/>
  <c r="AD168" i="30"/>
  <c r="AD149" i="30"/>
  <c r="AC73" i="30"/>
  <c r="AC74" i="30" s="1"/>
  <c r="AC157" i="29"/>
  <c r="AE30" i="33"/>
  <c r="AF66" i="33" s="1"/>
  <c r="AE32" i="30"/>
  <c r="AF68" i="30" s="1"/>
  <c r="AD171" i="30"/>
  <c r="AD152" i="30"/>
  <c r="AD164" i="29"/>
  <c r="AD145" i="29"/>
  <c r="AE25" i="29"/>
  <c r="AF61" i="29" s="1"/>
  <c r="AD164" i="30"/>
  <c r="AE25" i="30"/>
  <c r="AF61" i="30" s="1"/>
  <c r="AD145" i="30"/>
  <c r="AB158" i="30"/>
  <c r="AB178" i="30"/>
  <c r="AB179" i="30" s="1"/>
  <c r="AB189" i="30"/>
  <c r="AB182" i="30"/>
  <c r="Z194" i="29"/>
  <c r="AD154" i="30"/>
  <c r="AD173" i="30"/>
  <c r="AE34" i="30"/>
  <c r="AF70" i="30" s="1"/>
  <c r="AE24" i="33"/>
  <c r="AF60" i="33" s="1"/>
  <c r="AC176" i="29"/>
  <c r="AD170" i="30"/>
  <c r="AD151" i="30"/>
  <c r="AE31" i="30"/>
  <c r="AF67" i="30" s="1"/>
  <c r="Z198" i="29"/>
  <c r="AC73" i="29"/>
  <c r="AD148" i="29"/>
  <c r="AD167" i="29"/>
  <c r="AE28" i="29"/>
  <c r="AF64" i="29" s="1"/>
  <c r="AD172" i="29"/>
  <c r="AE33" i="29"/>
  <c r="AF69" i="29" s="1"/>
  <c r="AD153" i="29"/>
  <c r="AC73" i="33"/>
  <c r="AC74" i="33" s="1"/>
  <c r="AE32" i="29"/>
  <c r="AF68" i="29" s="1"/>
  <c r="AD152" i="29"/>
  <c r="AD171" i="29"/>
  <c r="AF25" i="33"/>
  <c r="AG61" i="33" s="1"/>
  <c r="AE33" i="30"/>
  <c r="AF69" i="30" s="1"/>
  <c r="AD153" i="30"/>
  <c r="AD172" i="30"/>
  <c r="AE23" i="33"/>
  <c r="AF59" i="33" s="1"/>
  <c r="AD37" i="33"/>
  <c r="AE35" i="33"/>
  <c r="AF71" i="33" s="1"/>
  <c r="AD147" i="30"/>
  <c r="AD166" i="30"/>
  <c r="AE27" i="30"/>
  <c r="AF63" i="30" s="1"/>
  <c r="AE26" i="33"/>
  <c r="AF62" i="33" s="1"/>
  <c r="AD147" i="29"/>
  <c r="AD166" i="29"/>
  <c r="AE27" i="29"/>
  <c r="AF63" i="29" s="1"/>
  <c r="AE27" i="33"/>
  <c r="AF63" i="33" s="1"/>
  <c r="Z198" i="30"/>
  <c r="AD143" i="29"/>
  <c r="AD162" i="29"/>
  <c r="AE23" i="29"/>
  <c r="AF59" i="29" s="1"/>
  <c r="AA191" i="30"/>
  <c r="AA193" i="30" s="1"/>
  <c r="AA197" i="30"/>
  <c r="AE26" i="30"/>
  <c r="AF62" i="30" s="1"/>
  <c r="AD146" i="30"/>
  <c r="AD165" i="30"/>
  <c r="AE29" i="29"/>
  <c r="AF65" i="29" s="1"/>
  <c r="AD149" i="29"/>
  <c r="AD168" i="29"/>
  <c r="AB183" i="30"/>
  <c r="AB185" i="30" s="1"/>
  <c r="AB177" i="30"/>
  <c r="AB190" i="30"/>
  <c r="AB192" i="30" s="1"/>
  <c r="AD169" i="30"/>
  <c r="AD150" i="30"/>
  <c r="AE30" i="30"/>
  <c r="AF66" i="30" s="1"/>
  <c r="AD146" i="29"/>
  <c r="AD165" i="29"/>
  <c r="AE26" i="29"/>
  <c r="AF62" i="29" s="1"/>
  <c r="AD151" i="29"/>
  <c r="AD170" i="29"/>
  <c r="AE31" i="29"/>
  <c r="AF67" i="29" s="1"/>
  <c r="AC176" i="30"/>
  <c r="Z194" i="30"/>
  <c r="AA196" i="30"/>
  <c r="AA184" i="30"/>
  <c r="AA186" i="30" s="1"/>
  <c r="AB177" i="29"/>
  <c r="AB183" i="29"/>
  <c r="AB185" i="29" s="1"/>
  <c r="AB190" i="29"/>
  <c r="AB192" i="29" s="1"/>
  <c r="AB178" i="29"/>
  <c r="AB179" i="29" s="1"/>
  <c r="AF23" i="31"/>
  <c r="AG59" i="31" s="1"/>
  <c r="AE143" i="31"/>
  <c r="AE162" i="31"/>
  <c r="AE73" i="31"/>
  <c r="AE37" i="31"/>
  <c r="AG25" i="32"/>
  <c r="AH55" i="32" s="1"/>
  <c r="AF25" i="2"/>
  <c r="AG55" i="2" s="1"/>
  <c r="AF23" i="2"/>
  <c r="AG53" i="2" s="1"/>
  <c r="AF21" i="2"/>
  <c r="AG51" i="2" s="1"/>
  <c r="AG20" i="2"/>
  <c r="AH50" i="2" s="1"/>
  <c r="AF27" i="2"/>
  <c r="AG57" i="2" s="1"/>
  <c r="AF26" i="2"/>
  <c r="AG56" i="2" s="1"/>
  <c r="AE29" i="2"/>
  <c r="AF59" i="2" s="1"/>
  <c r="AD61" i="2"/>
  <c r="AD31" i="2"/>
  <c r="AF24" i="2"/>
  <c r="AG54" i="2" s="1"/>
  <c r="AF28" i="2"/>
  <c r="AG58" i="2" s="1"/>
  <c r="AH25" i="31"/>
  <c r="AI61" i="31" s="1"/>
  <c r="AG164" i="31"/>
  <c r="AG145" i="31"/>
  <c r="AG30" i="10"/>
  <c r="AH66" i="10" s="1"/>
  <c r="AF34" i="10"/>
  <c r="AG70" i="10" s="1"/>
  <c r="AF35" i="10"/>
  <c r="AG71" i="10" s="1"/>
  <c r="AF28" i="10"/>
  <c r="AG64" i="10" s="1"/>
  <c r="AD73" i="10"/>
  <c r="AD74" i="10" s="1"/>
  <c r="AF25" i="10"/>
  <c r="AG61" i="10" s="1"/>
  <c r="AF29" i="10"/>
  <c r="AG65" i="10" s="1"/>
  <c r="AF27" i="10"/>
  <c r="AG63" i="10" s="1"/>
  <c r="AF31" i="10"/>
  <c r="AG67" i="10" s="1"/>
  <c r="AG33" i="10"/>
  <c r="AH69" i="10" s="1"/>
  <c r="AF32" i="10"/>
  <c r="AG68" i="10" s="1"/>
  <c r="AF26" i="10"/>
  <c r="AG62" i="10" s="1"/>
  <c r="AH20" i="32"/>
  <c r="AI50" i="32" s="1"/>
  <c r="AG23" i="32"/>
  <c r="AH53" i="32" s="1"/>
  <c r="AH22" i="32"/>
  <c r="AI52" i="32" s="1"/>
  <c r="AG27" i="32"/>
  <c r="AH57" i="32" s="1"/>
  <c r="AG26" i="32"/>
  <c r="AH56" i="32" s="1"/>
  <c r="AG24" i="32"/>
  <c r="AH54" i="32" s="1"/>
  <c r="AG28" i="32"/>
  <c r="AH58" i="32" s="1"/>
  <c r="AF60" i="10" l="1"/>
  <c r="AF24" i="10"/>
  <c r="BG36" i="32"/>
  <c r="BF46" i="32"/>
  <c r="BP35" i="32"/>
  <c r="BF35" i="2"/>
  <c r="BE46" i="2"/>
  <c r="AZ2" i="48"/>
  <c r="AY21" i="48"/>
  <c r="AY23" i="48" s="1"/>
  <c r="AF35" i="35"/>
  <c r="AE174" i="35"/>
  <c r="AE155" i="35"/>
  <c r="AF71" i="35"/>
  <c r="AG63" i="35"/>
  <c r="AF147" i="35"/>
  <c r="AF166" i="35"/>
  <c r="AG27" i="35"/>
  <c r="AF169" i="35"/>
  <c r="AG30" i="35"/>
  <c r="AG66" i="35"/>
  <c r="AF150" i="35"/>
  <c r="AG146" i="35"/>
  <c r="AH26" i="35"/>
  <c r="AH62" i="35"/>
  <c r="AG165" i="35"/>
  <c r="AF24" i="35"/>
  <c r="AF60" i="35"/>
  <c r="AE144" i="35"/>
  <c r="AE163" i="35"/>
  <c r="AG69" i="35"/>
  <c r="AF172" i="35"/>
  <c r="AF153" i="35"/>
  <c r="AG33" i="35"/>
  <c r="AF28" i="35"/>
  <c r="AF64" i="35"/>
  <c r="AE167" i="35"/>
  <c r="AE148" i="35"/>
  <c r="AG25" i="35"/>
  <c r="AG61" i="35"/>
  <c r="AF164" i="35"/>
  <c r="AF145" i="35"/>
  <c r="AG29" i="35"/>
  <c r="AG65" i="35"/>
  <c r="AF168" i="35"/>
  <c r="AF149" i="35"/>
  <c r="AF171" i="35"/>
  <c r="AF152" i="35"/>
  <c r="AG32" i="35"/>
  <c r="AG68" i="35"/>
  <c r="AC197" i="31"/>
  <c r="AB197" i="36"/>
  <c r="AD190" i="31"/>
  <c r="AD192" i="31" s="1"/>
  <c r="AB194" i="31"/>
  <c r="AD177" i="31"/>
  <c r="AD189" i="31"/>
  <c r="AD178" i="31"/>
  <c r="AD179" i="31" s="1"/>
  <c r="AD182" i="31"/>
  <c r="AD196" i="31" s="1"/>
  <c r="AE73" i="35"/>
  <c r="AE74" i="35" s="1"/>
  <c r="AE74" i="31"/>
  <c r="AD62" i="2"/>
  <c r="AA194" i="35"/>
  <c r="AC189" i="35"/>
  <c r="AC191" i="35" s="1"/>
  <c r="AC182" i="35"/>
  <c r="AC184" i="35" s="1"/>
  <c r="AC158" i="36"/>
  <c r="AC189" i="36"/>
  <c r="AC191" i="36" s="1"/>
  <c r="AC178" i="36"/>
  <c r="AC179" i="36" s="1"/>
  <c r="AB186" i="36"/>
  <c r="AB194" i="36" s="1"/>
  <c r="AD176" i="36"/>
  <c r="AD190" i="36" s="1"/>
  <c r="AD192" i="36" s="1"/>
  <c r="AV41" i="35"/>
  <c r="AU55" i="35"/>
  <c r="AD157" i="35"/>
  <c r="AD182" i="35" s="1"/>
  <c r="AD176" i="35"/>
  <c r="AD183" i="35" s="1"/>
  <c r="AD185" i="35" s="1"/>
  <c r="AC177" i="35"/>
  <c r="AE157" i="31"/>
  <c r="AE158" i="31" s="1"/>
  <c r="AC74" i="29"/>
  <c r="AB196" i="36"/>
  <c r="AF59" i="10"/>
  <c r="AF23" i="10"/>
  <c r="AF37" i="10" s="1"/>
  <c r="AD74" i="34"/>
  <c r="AA198" i="35"/>
  <c r="AC183" i="36"/>
  <c r="AC185" i="36" s="1"/>
  <c r="AC177" i="36"/>
  <c r="AC186" i="31"/>
  <c r="AC194" i="31" s="1"/>
  <c r="AD157" i="36"/>
  <c r="AD178" i="36" s="1"/>
  <c r="AD179" i="36" s="1"/>
  <c r="AC190" i="36"/>
  <c r="AC192" i="36" s="1"/>
  <c r="AC196" i="31"/>
  <c r="AE73" i="36"/>
  <c r="AE74" i="36" s="1"/>
  <c r="AF34" i="36"/>
  <c r="AF70" i="36"/>
  <c r="AE154" i="36"/>
  <c r="AE173" i="36"/>
  <c r="AG60" i="31"/>
  <c r="AG24" i="31"/>
  <c r="AF163" i="31"/>
  <c r="AF144" i="31"/>
  <c r="AF32" i="36"/>
  <c r="AF68" i="36"/>
  <c r="AE171" i="36"/>
  <c r="AE152" i="36"/>
  <c r="AF28" i="36"/>
  <c r="AF64" i="36"/>
  <c r="AE167" i="36"/>
  <c r="AE148" i="36"/>
  <c r="AF24" i="34"/>
  <c r="AF60" i="34"/>
  <c r="AE163" i="34"/>
  <c r="AE144" i="34"/>
  <c r="AC190" i="34"/>
  <c r="AC192" i="34" s="1"/>
  <c r="AC183" i="34"/>
  <c r="AC185" i="34" s="1"/>
  <c r="AC190" i="35"/>
  <c r="AC192" i="35" s="1"/>
  <c r="AC183" i="35"/>
  <c r="AC185" i="35" s="1"/>
  <c r="AD176" i="34"/>
  <c r="AF25" i="34"/>
  <c r="AF61" i="34"/>
  <c r="AE145" i="34"/>
  <c r="AE164" i="34"/>
  <c r="AF30" i="34"/>
  <c r="AF66" i="34"/>
  <c r="AE169" i="34"/>
  <c r="AE150" i="34"/>
  <c r="AG70" i="31"/>
  <c r="AG34" i="31"/>
  <c r="AF173" i="31"/>
  <c r="AF154" i="31"/>
  <c r="AC189" i="34"/>
  <c r="AC182" i="34"/>
  <c r="AI29" i="36"/>
  <c r="AI65" i="36"/>
  <c r="AH168" i="36"/>
  <c r="AH149" i="36"/>
  <c r="AC184" i="36"/>
  <c r="AG65" i="31"/>
  <c r="AG29" i="31"/>
  <c r="AF168" i="31"/>
  <c r="AF149" i="31"/>
  <c r="AG68" i="31"/>
  <c r="AG32" i="31"/>
  <c r="AF152" i="31"/>
  <c r="AF171" i="31"/>
  <c r="AB196" i="34"/>
  <c r="AB184" i="34"/>
  <c r="AB186" i="34" s="1"/>
  <c r="AF35" i="34"/>
  <c r="AF71" i="34"/>
  <c r="AE155" i="34"/>
  <c r="AE174" i="34"/>
  <c r="AF26" i="36"/>
  <c r="AF62" i="36"/>
  <c r="AE146" i="36"/>
  <c r="AE165" i="36"/>
  <c r="AG23" i="36"/>
  <c r="AG59" i="36"/>
  <c r="AF162" i="36"/>
  <c r="AF143" i="36"/>
  <c r="AF26" i="34"/>
  <c r="AF62" i="34"/>
  <c r="AE165" i="34"/>
  <c r="AE146" i="34"/>
  <c r="AF30" i="36"/>
  <c r="AF66" i="36"/>
  <c r="AE169" i="36"/>
  <c r="AE150" i="36"/>
  <c r="AB191" i="34"/>
  <c r="AB193" i="34" s="1"/>
  <c r="AB197" i="34"/>
  <c r="AF28" i="34"/>
  <c r="AF64" i="34"/>
  <c r="AE167" i="34"/>
  <c r="AE148" i="34"/>
  <c r="AD157" i="34"/>
  <c r="AG64" i="31"/>
  <c r="AG28" i="31"/>
  <c r="AF167" i="31"/>
  <c r="AF148" i="31"/>
  <c r="AF23" i="35"/>
  <c r="AF59" i="35"/>
  <c r="AE162" i="35"/>
  <c r="AE37" i="35"/>
  <c r="AE143" i="35"/>
  <c r="AC158" i="34"/>
  <c r="AF31" i="34"/>
  <c r="AF67" i="34"/>
  <c r="AE151" i="34"/>
  <c r="AE170" i="34"/>
  <c r="AA194" i="34"/>
  <c r="AF31" i="36"/>
  <c r="AF67" i="36"/>
  <c r="AE170" i="36"/>
  <c r="AE151" i="36"/>
  <c r="AF34" i="34"/>
  <c r="AF70" i="34"/>
  <c r="AE154" i="34"/>
  <c r="AE173" i="34"/>
  <c r="AE37" i="36"/>
  <c r="AF52" i="2"/>
  <c r="AF22" i="2"/>
  <c r="AF33" i="34"/>
  <c r="AF69" i="34"/>
  <c r="AE172" i="34"/>
  <c r="AE153" i="34"/>
  <c r="AG63" i="31"/>
  <c r="AF147" i="31"/>
  <c r="AF166" i="31"/>
  <c r="AG27" i="31"/>
  <c r="AF24" i="36"/>
  <c r="AF60" i="36"/>
  <c r="AE163" i="36"/>
  <c r="AE144" i="36"/>
  <c r="AE73" i="34"/>
  <c r="AE179" i="34" s="1"/>
  <c r="AG66" i="31"/>
  <c r="AF169" i="31"/>
  <c r="AG30" i="31"/>
  <c r="AF150" i="31"/>
  <c r="AB184" i="35"/>
  <c r="AB186" i="35" s="1"/>
  <c r="AB196" i="35"/>
  <c r="AC177" i="34"/>
  <c r="AF34" i="35"/>
  <c r="AF70" i="35"/>
  <c r="AE154" i="35"/>
  <c r="AE173" i="35"/>
  <c r="AF27" i="34"/>
  <c r="AF63" i="34"/>
  <c r="AE166" i="34"/>
  <c r="AE147" i="34"/>
  <c r="AA198" i="34"/>
  <c r="AF31" i="35"/>
  <c r="AF67" i="35"/>
  <c r="AE170" i="35"/>
  <c r="AE151" i="35"/>
  <c r="AF23" i="34"/>
  <c r="AF59" i="34"/>
  <c r="AE37" i="34"/>
  <c r="AE143" i="34"/>
  <c r="AE162" i="34"/>
  <c r="AF29" i="34"/>
  <c r="AF65" i="34"/>
  <c r="AE168" i="34"/>
  <c r="AE149" i="34"/>
  <c r="AF32" i="34"/>
  <c r="AF68" i="34"/>
  <c r="AE171" i="34"/>
  <c r="AE152" i="34"/>
  <c r="AF27" i="36"/>
  <c r="AF63" i="36"/>
  <c r="AE166" i="36"/>
  <c r="AE147" i="36"/>
  <c r="AF25" i="36"/>
  <c r="AF61" i="36"/>
  <c r="AE164" i="36"/>
  <c r="AE145" i="36"/>
  <c r="AF33" i="36"/>
  <c r="AF69" i="36"/>
  <c r="AE153" i="36"/>
  <c r="AE172" i="36"/>
  <c r="AE176" i="31"/>
  <c r="AE183" i="31" s="1"/>
  <c r="AE185" i="31" s="1"/>
  <c r="AG69" i="31"/>
  <c r="AF153" i="31"/>
  <c r="AG33" i="31"/>
  <c r="AF172" i="31"/>
  <c r="AG62" i="31"/>
  <c r="AG26" i="31"/>
  <c r="AF146" i="31"/>
  <c r="AF165" i="31"/>
  <c r="AB191" i="35"/>
  <c r="AB193" i="35" s="1"/>
  <c r="AB197" i="35"/>
  <c r="AF35" i="36"/>
  <c r="AF71" i="36"/>
  <c r="AE174" i="36"/>
  <c r="AE155" i="36"/>
  <c r="AH67" i="31"/>
  <c r="AH31" i="31"/>
  <c r="AG170" i="31"/>
  <c r="AG151" i="31"/>
  <c r="AG35" i="31"/>
  <c r="AG71" i="31"/>
  <c r="AF174" i="31"/>
  <c r="AF155" i="31"/>
  <c r="AC178" i="35"/>
  <c r="AC179" i="35" s="1"/>
  <c r="AO41" i="33"/>
  <c r="AN55" i="33"/>
  <c r="AS41" i="30"/>
  <c r="AR55" i="30"/>
  <c r="AE61" i="32"/>
  <c r="AE62" i="32" s="1"/>
  <c r="AG29" i="32"/>
  <c r="AH59" i="32" s="1"/>
  <c r="AG21" i="32"/>
  <c r="AH51" i="32" s="1"/>
  <c r="AF31" i="32"/>
  <c r="AQ41" i="10"/>
  <c r="AP55" i="10"/>
  <c r="AN41" i="34"/>
  <c r="AM55" i="34"/>
  <c r="AA194" i="29"/>
  <c r="AC177" i="29"/>
  <c r="AB186" i="29"/>
  <c r="AA198" i="29"/>
  <c r="AC158" i="30"/>
  <c r="AC183" i="30"/>
  <c r="AC185" i="30" s="1"/>
  <c r="AC190" i="30"/>
  <c r="AC192" i="30" s="1"/>
  <c r="AE148" i="29"/>
  <c r="AF28" i="29"/>
  <c r="AG64" i="29" s="1"/>
  <c r="AE167" i="29"/>
  <c r="AF25" i="30"/>
  <c r="AG61" i="30" s="1"/>
  <c r="AE164" i="30"/>
  <c r="AE145" i="30"/>
  <c r="AD157" i="30"/>
  <c r="AE170" i="29"/>
  <c r="AE151" i="29"/>
  <c r="AF31" i="29"/>
  <c r="AG67" i="29" s="1"/>
  <c r="AE150" i="30"/>
  <c r="AE169" i="30"/>
  <c r="AF30" i="30"/>
  <c r="AG66" i="30" s="1"/>
  <c r="AA194" i="30"/>
  <c r="AE147" i="29"/>
  <c r="AE166" i="29"/>
  <c r="AF27" i="29"/>
  <c r="AG63" i="29" s="1"/>
  <c r="AE152" i="29"/>
  <c r="AF32" i="29"/>
  <c r="AG68" i="29" s="1"/>
  <c r="AE171" i="29"/>
  <c r="AE152" i="30"/>
  <c r="AE171" i="30"/>
  <c r="AF32" i="30"/>
  <c r="AG68" i="30" s="1"/>
  <c r="AE168" i="30"/>
  <c r="AE149" i="30"/>
  <c r="AF29" i="30"/>
  <c r="AG65" i="30" s="1"/>
  <c r="AD176" i="30"/>
  <c r="AC189" i="30"/>
  <c r="AC178" i="30"/>
  <c r="AC179" i="30" s="1"/>
  <c r="AC182" i="30"/>
  <c r="AE149" i="29"/>
  <c r="AE168" i="29"/>
  <c r="AF29" i="29"/>
  <c r="AG65" i="29" s="1"/>
  <c r="AE37" i="29"/>
  <c r="AE143" i="29"/>
  <c r="AF23" i="29"/>
  <c r="AG59" i="29" s="1"/>
  <c r="AE162" i="29"/>
  <c r="AC190" i="29"/>
  <c r="AC192" i="29" s="1"/>
  <c r="AC183" i="29"/>
  <c r="AC185" i="29" s="1"/>
  <c r="AB196" i="30"/>
  <c r="AB184" i="30"/>
  <c r="AB186" i="30" s="1"/>
  <c r="AF30" i="33"/>
  <c r="AG66" i="33" s="1"/>
  <c r="AB197" i="29"/>
  <c r="AE155" i="30"/>
  <c r="AE174" i="30"/>
  <c r="AF35" i="30"/>
  <c r="AG71" i="30" s="1"/>
  <c r="AB196" i="29"/>
  <c r="AF33" i="33"/>
  <c r="AG69" i="33" s="1"/>
  <c r="AF32" i="33"/>
  <c r="AG68" i="33" s="1"/>
  <c r="AD73" i="29"/>
  <c r="AF35" i="33"/>
  <c r="AG71" i="33" s="1"/>
  <c r="AE153" i="30"/>
  <c r="AE172" i="30"/>
  <c r="AF33" i="30"/>
  <c r="AG69" i="30" s="1"/>
  <c r="AB197" i="30"/>
  <c r="AB191" i="30"/>
  <c r="AB193" i="30" s="1"/>
  <c r="AF25" i="29"/>
  <c r="AG61" i="29" s="1"/>
  <c r="AE145" i="29"/>
  <c r="AE164" i="29"/>
  <c r="AB193" i="29"/>
  <c r="AF31" i="33"/>
  <c r="AG67" i="33" s="1"/>
  <c r="AF28" i="30"/>
  <c r="AG64" i="30" s="1"/>
  <c r="AE167" i="30"/>
  <c r="AE148" i="30"/>
  <c r="AD176" i="29"/>
  <c r="AG25" i="33"/>
  <c r="AH61" i="33" s="1"/>
  <c r="AF24" i="33"/>
  <c r="AG60" i="33" s="1"/>
  <c r="AC158" i="29"/>
  <c r="AC178" i="29"/>
  <c r="AC179" i="29" s="1"/>
  <c r="AC182" i="29"/>
  <c r="AC189" i="29"/>
  <c r="AF29" i="33"/>
  <c r="AG65" i="33" s="1"/>
  <c r="AF28" i="33"/>
  <c r="AG64" i="33" s="1"/>
  <c r="AD157" i="29"/>
  <c r="AE172" i="29"/>
  <c r="AF33" i="29"/>
  <c r="AG69" i="29" s="1"/>
  <c r="AE153" i="29"/>
  <c r="AF34" i="30"/>
  <c r="AG70" i="30" s="1"/>
  <c r="AE154" i="30"/>
  <c r="AE173" i="30"/>
  <c r="AD73" i="30"/>
  <c r="AD74" i="30" s="1"/>
  <c r="AE163" i="30"/>
  <c r="AE144" i="30"/>
  <c r="AF24" i="30"/>
  <c r="AG60" i="30" s="1"/>
  <c r="AA198" i="30"/>
  <c r="AE165" i="29"/>
  <c r="AE146" i="29"/>
  <c r="AF26" i="29"/>
  <c r="AG62" i="29" s="1"/>
  <c r="AC177" i="30"/>
  <c r="AF26" i="33"/>
  <c r="AG62" i="33" s="1"/>
  <c r="AF23" i="33"/>
  <c r="AG59" i="33" s="1"/>
  <c r="AE37" i="33"/>
  <c r="AF31" i="30"/>
  <c r="AG67" i="30" s="1"/>
  <c r="AE170" i="30"/>
  <c r="AE151" i="30"/>
  <c r="AE154" i="29"/>
  <c r="AE173" i="29"/>
  <c r="AF34" i="29"/>
  <c r="AG70" i="29" s="1"/>
  <c r="AE162" i="30"/>
  <c r="AE143" i="30"/>
  <c r="AE37" i="30"/>
  <c r="AF23" i="30"/>
  <c r="AG59" i="30" s="1"/>
  <c r="AE155" i="29"/>
  <c r="AF35" i="29"/>
  <c r="AG71" i="29" s="1"/>
  <c r="AE174" i="29"/>
  <c r="AE144" i="29"/>
  <c r="AF24" i="29"/>
  <c r="AG60" i="29" s="1"/>
  <c r="AE163" i="29"/>
  <c r="AF26" i="30"/>
  <c r="AG62" i="30" s="1"/>
  <c r="AE146" i="30"/>
  <c r="AE165" i="30"/>
  <c r="AF27" i="33"/>
  <c r="AG63" i="33" s="1"/>
  <c r="AE166" i="30"/>
  <c r="AE147" i="30"/>
  <c r="AF27" i="30"/>
  <c r="AG63" i="30" s="1"/>
  <c r="AD73" i="33"/>
  <c r="AD74" i="33" s="1"/>
  <c r="AE169" i="29"/>
  <c r="AF30" i="29"/>
  <c r="AG66" i="29" s="1"/>
  <c r="AE150" i="29"/>
  <c r="AF34" i="33"/>
  <c r="AG70" i="33" s="1"/>
  <c r="AF162" i="31"/>
  <c r="AG23" i="31"/>
  <c r="AH59" i="31" s="1"/>
  <c r="AF143" i="31"/>
  <c r="AF73" i="31"/>
  <c r="AF37" i="31"/>
  <c r="AH25" i="32"/>
  <c r="AI55" i="32" s="1"/>
  <c r="AG25" i="2"/>
  <c r="AH55" i="2" s="1"/>
  <c r="AG27" i="2"/>
  <c r="AH57" i="2" s="1"/>
  <c r="AG28" i="2"/>
  <c r="AH58" i="2" s="1"/>
  <c r="AG24" i="2"/>
  <c r="AH54" i="2" s="1"/>
  <c r="AG21" i="2"/>
  <c r="AH51" i="2" s="1"/>
  <c r="AE61" i="2"/>
  <c r="AF29" i="2"/>
  <c r="AE31" i="2"/>
  <c r="AG26" i="2"/>
  <c r="AH56" i="2" s="1"/>
  <c r="AH20" i="2"/>
  <c r="AI50" i="2" s="1"/>
  <c r="AG23" i="2"/>
  <c r="AH53" i="2" s="1"/>
  <c r="AI25" i="31"/>
  <c r="AJ61" i="31" s="1"/>
  <c r="AH145" i="31"/>
  <c r="AH164" i="31"/>
  <c r="AG34" i="10"/>
  <c r="AH70" i="10" s="1"/>
  <c r="AG27" i="10"/>
  <c r="AH63" i="10" s="1"/>
  <c r="AG28" i="10"/>
  <c r="AH64" i="10" s="1"/>
  <c r="AG26" i="10"/>
  <c r="AH62" i="10" s="1"/>
  <c r="AE73" i="10"/>
  <c r="AE74" i="10" s="1"/>
  <c r="AG31" i="10"/>
  <c r="AH67" i="10" s="1"/>
  <c r="AG25" i="10"/>
  <c r="AH61" i="10" s="1"/>
  <c r="AG29" i="10"/>
  <c r="AH65" i="10" s="1"/>
  <c r="AG32" i="10"/>
  <c r="AH68" i="10" s="1"/>
  <c r="AG35" i="10"/>
  <c r="AH71" i="10" s="1"/>
  <c r="AH33" i="10"/>
  <c r="AI69" i="10" s="1"/>
  <c r="AH30" i="10"/>
  <c r="AI66" i="10" s="1"/>
  <c r="AH27" i="32"/>
  <c r="AI57" i="32" s="1"/>
  <c r="AI22" i="32"/>
  <c r="AJ52" i="32" s="1"/>
  <c r="AH28" i="32"/>
  <c r="AI58" i="32" s="1"/>
  <c r="AH24" i="32"/>
  <c r="AI54" i="32" s="1"/>
  <c r="AH26" i="32"/>
  <c r="AI56" i="32" s="1"/>
  <c r="AI20" i="32"/>
  <c r="AJ50" i="32" s="1"/>
  <c r="AH23" i="32"/>
  <c r="AI53" i="32" s="1"/>
  <c r="AD184" i="31" l="1"/>
  <c r="AD186" i="31" s="1"/>
  <c r="AB198" i="36"/>
  <c r="AG60" i="10"/>
  <c r="AG24" i="10"/>
  <c r="AC193" i="35"/>
  <c r="BQ35" i="32"/>
  <c r="BH36" i="32"/>
  <c r="BG46" i="32"/>
  <c r="AF74" i="31"/>
  <c r="BF46" i="2"/>
  <c r="BG35" i="2"/>
  <c r="AZ21" i="48"/>
  <c r="AZ23" i="48" s="1"/>
  <c r="BA2" i="48"/>
  <c r="AD197" i="31"/>
  <c r="AD198" i="31" s="1"/>
  <c r="AF174" i="35"/>
  <c r="AG71" i="35"/>
  <c r="AG35" i="35"/>
  <c r="AF155" i="35"/>
  <c r="AH68" i="35"/>
  <c r="AG152" i="35"/>
  <c r="AG171" i="35"/>
  <c r="AH32" i="35"/>
  <c r="AH30" i="35"/>
  <c r="AH66" i="35"/>
  <c r="AG169" i="35"/>
  <c r="AG150" i="35"/>
  <c r="AH25" i="35"/>
  <c r="AH61" i="35"/>
  <c r="AG164" i="35"/>
  <c r="AG145" i="35"/>
  <c r="AF167" i="35"/>
  <c r="AF148" i="35"/>
  <c r="AG28" i="35"/>
  <c r="AG64" i="35"/>
  <c r="AG24" i="35"/>
  <c r="AG60" i="35"/>
  <c r="AF163" i="35"/>
  <c r="AF144" i="35"/>
  <c r="AH33" i="35"/>
  <c r="AH69" i="35"/>
  <c r="AG153" i="35"/>
  <c r="AG172" i="35"/>
  <c r="AG147" i="35"/>
  <c r="AH27" i="35"/>
  <c r="AH63" i="35"/>
  <c r="AG166" i="35"/>
  <c r="AI26" i="35"/>
  <c r="AI62" i="35"/>
  <c r="AH146" i="35"/>
  <c r="AH165" i="35"/>
  <c r="AH29" i="35"/>
  <c r="AH65" i="35"/>
  <c r="AG149" i="35"/>
  <c r="AG168" i="35"/>
  <c r="AC198" i="31"/>
  <c r="AC193" i="36"/>
  <c r="AD189" i="35"/>
  <c r="AD191" i="35" s="1"/>
  <c r="AD178" i="35"/>
  <c r="AD179" i="35" s="1"/>
  <c r="AD191" i="31"/>
  <c r="AD193" i="31" s="1"/>
  <c r="AD194" i="31" s="1"/>
  <c r="AD158" i="35"/>
  <c r="AC197" i="35"/>
  <c r="AE62" i="2"/>
  <c r="AD190" i="35"/>
  <c r="AD192" i="35" s="1"/>
  <c r="AE190" i="31"/>
  <c r="AE192" i="31" s="1"/>
  <c r="AD183" i="36"/>
  <c r="AD185" i="36" s="1"/>
  <c r="AE178" i="31"/>
  <c r="AE179" i="31" s="1"/>
  <c r="AE182" i="31"/>
  <c r="AE196" i="31" s="1"/>
  <c r="AE189" i="31"/>
  <c r="AE191" i="31" s="1"/>
  <c r="AC197" i="36"/>
  <c r="AD189" i="36"/>
  <c r="AD197" i="36" s="1"/>
  <c r="AD177" i="36"/>
  <c r="AD177" i="35"/>
  <c r="AF37" i="36"/>
  <c r="AW41" i="35"/>
  <c r="AV55" i="35"/>
  <c r="AF176" i="31"/>
  <c r="AF183" i="31" s="1"/>
  <c r="AF185" i="31" s="1"/>
  <c r="AE177" i="31"/>
  <c r="AD74" i="29"/>
  <c r="AG59" i="10"/>
  <c r="AG23" i="10"/>
  <c r="AG37" i="10" s="1"/>
  <c r="AD158" i="36"/>
  <c r="AC186" i="36"/>
  <c r="AD182" i="36"/>
  <c r="AC196" i="36"/>
  <c r="AC186" i="35"/>
  <c r="AC194" i="35" s="1"/>
  <c r="AF73" i="36"/>
  <c r="AF74" i="36" s="1"/>
  <c r="AE157" i="36"/>
  <c r="AE182" i="36" s="1"/>
  <c r="AC196" i="35"/>
  <c r="AB198" i="34"/>
  <c r="AE176" i="36"/>
  <c r="AE190" i="36" s="1"/>
  <c r="AE192" i="36" s="1"/>
  <c r="AD158" i="34"/>
  <c r="AE176" i="34"/>
  <c r="AE190" i="34" s="1"/>
  <c r="AE192" i="34" s="1"/>
  <c r="AG25" i="36"/>
  <c r="AG61" i="36"/>
  <c r="AF145" i="36"/>
  <c r="AF164" i="36"/>
  <c r="AG27" i="36"/>
  <c r="AG63" i="36"/>
  <c r="AF166" i="36"/>
  <c r="AF147" i="36"/>
  <c r="AG29" i="34"/>
  <c r="AG65" i="34"/>
  <c r="AF149" i="34"/>
  <c r="AF168" i="34"/>
  <c r="AH66" i="31"/>
  <c r="AH30" i="31"/>
  <c r="AG169" i="31"/>
  <c r="AG150" i="31"/>
  <c r="AH63" i="31"/>
  <c r="AG147" i="31"/>
  <c r="AG166" i="31"/>
  <c r="AH27" i="31"/>
  <c r="AE74" i="34"/>
  <c r="AD189" i="34"/>
  <c r="AD182" i="34"/>
  <c r="AB194" i="34"/>
  <c r="AG24" i="34"/>
  <c r="AG60" i="34"/>
  <c r="AF144" i="34"/>
  <c r="AF163" i="34"/>
  <c r="AG32" i="36"/>
  <c r="AG68" i="36"/>
  <c r="AF152" i="36"/>
  <c r="AF171" i="36"/>
  <c r="AG34" i="36"/>
  <c r="AG70" i="36"/>
  <c r="AF173" i="36"/>
  <c r="AF154" i="36"/>
  <c r="AH69" i="31"/>
  <c r="AG153" i="31"/>
  <c r="AH33" i="31"/>
  <c r="AG172" i="31"/>
  <c r="AG52" i="2"/>
  <c r="AG22" i="2"/>
  <c r="AH65" i="31"/>
  <c r="AH29" i="31"/>
  <c r="AG149" i="31"/>
  <c r="AG168" i="31"/>
  <c r="AH70" i="31"/>
  <c r="AG173" i="31"/>
  <c r="AH34" i="31"/>
  <c r="AG154" i="31"/>
  <c r="AD190" i="34"/>
  <c r="AD192" i="34" s="1"/>
  <c r="AD183" i="34"/>
  <c r="AD185" i="34" s="1"/>
  <c r="AE157" i="34"/>
  <c r="AG31" i="35"/>
  <c r="AG67" i="35"/>
  <c r="AF170" i="35"/>
  <c r="AF151" i="35"/>
  <c r="AG26" i="34"/>
  <c r="AG62" i="34"/>
  <c r="AF146" i="34"/>
  <c r="AF165" i="34"/>
  <c r="AG35" i="34"/>
  <c r="AG71" i="34"/>
  <c r="AF174" i="34"/>
  <c r="AF155" i="34"/>
  <c r="AG34" i="35"/>
  <c r="AG70" i="35"/>
  <c r="AF173" i="35"/>
  <c r="AF154" i="35"/>
  <c r="AE157" i="35"/>
  <c r="AG30" i="36"/>
  <c r="AG66" i="36"/>
  <c r="AF150" i="36"/>
  <c r="AF169" i="36"/>
  <c r="AD184" i="35"/>
  <c r="AD186" i="35" s="1"/>
  <c r="AD196" i="35"/>
  <c r="AH60" i="31"/>
  <c r="AG144" i="31"/>
  <c r="AH24" i="31"/>
  <c r="AG163" i="31"/>
  <c r="AI67" i="31"/>
  <c r="AH151" i="31"/>
  <c r="AI31" i="31"/>
  <c r="AH170" i="31"/>
  <c r="AG33" i="36"/>
  <c r="AG69" i="36"/>
  <c r="AF153" i="36"/>
  <c r="AF172" i="36"/>
  <c r="AG32" i="34"/>
  <c r="AG68" i="34"/>
  <c r="AF171" i="34"/>
  <c r="AF152" i="34"/>
  <c r="AF73" i="34"/>
  <c r="AF179" i="34" s="1"/>
  <c r="AD177" i="34"/>
  <c r="AG31" i="36"/>
  <c r="AG67" i="36"/>
  <c r="AF151" i="36"/>
  <c r="AF170" i="36"/>
  <c r="AG28" i="34"/>
  <c r="AG64" i="34"/>
  <c r="AF148" i="34"/>
  <c r="AF167" i="34"/>
  <c r="AJ29" i="36"/>
  <c r="AJ65" i="36"/>
  <c r="AI168" i="36"/>
  <c r="AI149" i="36"/>
  <c r="AG30" i="34"/>
  <c r="AG66" i="34"/>
  <c r="AF150" i="34"/>
  <c r="AF169" i="34"/>
  <c r="AG25" i="34"/>
  <c r="AG61" i="34"/>
  <c r="AF145" i="34"/>
  <c r="AF164" i="34"/>
  <c r="AG28" i="36"/>
  <c r="AG64" i="36"/>
  <c r="AF167" i="36"/>
  <c r="AF148" i="36"/>
  <c r="AG35" i="36"/>
  <c r="AG71" i="36"/>
  <c r="AF174" i="36"/>
  <c r="AF155" i="36"/>
  <c r="AG31" i="34"/>
  <c r="AG67" i="34"/>
  <c r="AF151" i="34"/>
  <c r="AF170" i="34"/>
  <c r="AF31" i="2"/>
  <c r="AG59" i="2"/>
  <c r="AH35" i="31"/>
  <c r="AH71" i="31"/>
  <c r="AG174" i="31"/>
  <c r="AG155" i="31"/>
  <c r="AG23" i="34"/>
  <c r="AG59" i="34"/>
  <c r="AF37" i="34"/>
  <c r="AF143" i="34"/>
  <c r="AF162" i="34"/>
  <c r="AB198" i="35"/>
  <c r="AE176" i="35"/>
  <c r="AH68" i="31"/>
  <c r="AG171" i="31"/>
  <c r="AG152" i="31"/>
  <c r="AH32" i="31"/>
  <c r="AC196" i="34"/>
  <c r="AC184" i="34"/>
  <c r="AC186" i="34" s="1"/>
  <c r="AH62" i="31"/>
  <c r="AH26" i="31"/>
  <c r="AG165" i="31"/>
  <c r="AG146" i="31"/>
  <c r="AB194" i="35"/>
  <c r="AF73" i="35"/>
  <c r="AF74" i="35" s="1"/>
  <c r="AH64" i="31"/>
  <c r="AH28" i="31"/>
  <c r="AG148" i="31"/>
  <c r="AG167" i="31"/>
  <c r="AG26" i="36"/>
  <c r="AG62" i="36"/>
  <c r="AF146" i="36"/>
  <c r="AF165" i="36"/>
  <c r="AC191" i="34"/>
  <c r="AC193" i="34" s="1"/>
  <c r="AC197" i="34"/>
  <c r="AF157" i="31"/>
  <c r="AF189" i="31" s="1"/>
  <c r="AG27" i="34"/>
  <c r="AG63" i="34"/>
  <c r="AF147" i="34"/>
  <c r="AF166" i="34"/>
  <c r="AG24" i="36"/>
  <c r="AG60" i="36"/>
  <c r="AF163" i="36"/>
  <c r="AF144" i="36"/>
  <c r="AG33" i="34"/>
  <c r="AG69" i="34"/>
  <c r="AF153" i="34"/>
  <c r="AF172" i="34"/>
  <c r="AG34" i="34"/>
  <c r="AG70" i="34"/>
  <c r="AF173" i="34"/>
  <c r="AF154" i="34"/>
  <c r="AG23" i="35"/>
  <c r="AG59" i="35"/>
  <c r="AF37" i="35"/>
  <c r="AF143" i="35"/>
  <c r="AF162" i="35"/>
  <c r="AH23" i="36"/>
  <c r="AH59" i="36"/>
  <c r="AG162" i="36"/>
  <c r="AG143" i="36"/>
  <c r="AP41" i="33"/>
  <c r="AO55" i="33"/>
  <c r="AT41" i="30"/>
  <c r="AS55" i="30"/>
  <c r="AF61" i="32"/>
  <c r="AF62" i="32" s="1"/>
  <c r="AH21" i="32"/>
  <c r="AI51" i="32" s="1"/>
  <c r="AG31" i="32"/>
  <c r="AH29" i="32"/>
  <c r="AI59" i="32" s="1"/>
  <c r="AR41" i="10"/>
  <c r="AQ55" i="10"/>
  <c r="AB198" i="29"/>
  <c r="AO41" i="34"/>
  <c r="AN55" i="34"/>
  <c r="AD177" i="30"/>
  <c r="AB194" i="29"/>
  <c r="AE73" i="30"/>
  <c r="AE74" i="30" s="1"/>
  <c r="AG26" i="33"/>
  <c r="AH62" i="33" s="1"/>
  <c r="AG30" i="33"/>
  <c r="AH66" i="33" s="1"/>
  <c r="AE157" i="29"/>
  <c r="AF164" i="30"/>
  <c r="AG25" i="30"/>
  <c r="AH61" i="30" s="1"/>
  <c r="AF145" i="30"/>
  <c r="AF169" i="29"/>
  <c r="AF150" i="29"/>
  <c r="AG30" i="29"/>
  <c r="AH66" i="29" s="1"/>
  <c r="AG27" i="33"/>
  <c r="AH63" i="33" s="1"/>
  <c r="AG24" i="29"/>
  <c r="AH60" i="29" s="1"/>
  <c r="AF144" i="29"/>
  <c r="AF163" i="29"/>
  <c r="AC191" i="29"/>
  <c r="AC193" i="29" s="1"/>
  <c r="AC197" i="29"/>
  <c r="AD183" i="29"/>
  <c r="AD185" i="29" s="1"/>
  <c r="AD190" i="29"/>
  <c r="AD192" i="29" s="1"/>
  <c r="AD177" i="29"/>
  <c r="AG33" i="33"/>
  <c r="AH69" i="33" s="1"/>
  <c r="AC191" i="30"/>
  <c r="AC193" i="30" s="1"/>
  <c r="AC197" i="30"/>
  <c r="AF170" i="29"/>
  <c r="AF151" i="29"/>
  <c r="AG31" i="29"/>
  <c r="AH67" i="29" s="1"/>
  <c r="AE157" i="30"/>
  <c r="AF146" i="29"/>
  <c r="AG26" i="29"/>
  <c r="AH62" i="29" s="1"/>
  <c r="AF165" i="29"/>
  <c r="AG33" i="29"/>
  <c r="AH69" i="29" s="1"/>
  <c r="AF153" i="29"/>
  <c r="AF172" i="29"/>
  <c r="AC184" i="29"/>
  <c r="AC186" i="29" s="1"/>
  <c r="AC196" i="29"/>
  <c r="AB194" i="30"/>
  <c r="AE73" i="29"/>
  <c r="AD190" i="30"/>
  <c r="AD192" i="30" s="1"/>
  <c r="AD183" i="30"/>
  <c r="AD185" i="30" s="1"/>
  <c r="AE176" i="30"/>
  <c r="AG31" i="30"/>
  <c r="AH67" i="30" s="1"/>
  <c r="AF151" i="30"/>
  <c r="AF170" i="30"/>
  <c r="AG35" i="33"/>
  <c r="AH71" i="33" s="1"/>
  <c r="AG35" i="30"/>
  <c r="AH71" i="30" s="1"/>
  <c r="AF174" i="30"/>
  <c r="AF155" i="30"/>
  <c r="AB198" i="30"/>
  <c r="AF149" i="29"/>
  <c r="AF168" i="29"/>
  <c r="AG29" i="29"/>
  <c r="AH65" i="29" s="1"/>
  <c r="AF149" i="30"/>
  <c r="AG29" i="30"/>
  <c r="AH65" i="30" s="1"/>
  <c r="AF168" i="30"/>
  <c r="AF148" i="29"/>
  <c r="AF167" i="29"/>
  <c r="AG28" i="29"/>
  <c r="AH64" i="29" s="1"/>
  <c r="AF154" i="29"/>
  <c r="AF173" i="29"/>
  <c r="AG34" i="29"/>
  <c r="AH70" i="29" s="1"/>
  <c r="AD178" i="29"/>
  <c r="AD179" i="29" s="1"/>
  <c r="AD182" i="29"/>
  <c r="AD189" i="29"/>
  <c r="AD158" i="29"/>
  <c r="AF164" i="29"/>
  <c r="AF145" i="29"/>
  <c r="AG25" i="29"/>
  <c r="AH61" i="29" s="1"/>
  <c r="AF152" i="29"/>
  <c r="AG32" i="29"/>
  <c r="AH68" i="29" s="1"/>
  <c r="AF171" i="29"/>
  <c r="AF169" i="30"/>
  <c r="AF150" i="30"/>
  <c r="AG30" i="30"/>
  <c r="AH66" i="30" s="1"/>
  <c r="AD182" i="30"/>
  <c r="AD178" i="30"/>
  <c r="AD179" i="30" s="1"/>
  <c r="AD189" i="30"/>
  <c r="AD158" i="30"/>
  <c r="AF166" i="30"/>
  <c r="AF147" i="30"/>
  <c r="AG27" i="30"/>
  <c r="AH63" i="30" s="1"/>
  <c r="AF155" i="29"/>
  <c r="AF174" i="29"/>
  <c r="AG35" i="29"/>
  <c r="AH71" i="29" s="1"/>
  <c r="AG23" i="33"/>
  <c r="AH59" i="33" s="1"/>
  <c r="AF37" i="33"/>
  <c r="AG28" i="33"/>
  <c r="AH64" i="33" s="1"/>
  <c r="AG24" i="33"/>
  <c r="AH60" i="33" s="1"/>
  <c r="AF148" i="30"/>
  <c r="AF167" i="30"/>
  <c r="AG28" i="30"/>
  <c r="AH64" i="30" s="1"/>
  <c r="AG34" i="33"/>
  <c r="AH70" i="33" s="1"/>
  <c r="AF146" i="30"/>
  <c r="AF165" i="30"/>
  <c r="AG26" i="30"/>
  <c r="AH62" i="30" s="1"/>
  <c r="AE73" i="33"/>
  <c r="AE74" i="33" s="1"/>
  <c r="AG32" i="33"/>
  <c r="AH68" i="33" s="1"/>
  <c r="AE176" i="29"/>
  <c r="AF143" i="30"/>
  <c r="AF37" i="30"/>
  <c r="AG23" i="30"/>
  <c r="AH59" i="30" s="1"/>
  <c r="AF162" i="30"/>
  <c r="AF163" i="30"/>
  <c r="AF144" i="30"/>
  <c r="AG24" i="30"/>
  <c r="AH60" i="30" s="1"/>
  <c r="AF173" i="30"/>
  <c r="AG34" i="30"/>
  <c r="AH70" i="30" s="1"/>
  <c r="AF154" i="30"/>
  <c r="AG29" i="33"/>
  <c r="AH65" i="33" s="1"/>
  <c r="AH25" i="33"/>
  <c r="AI61" i="33" s="1"/>
  <c r="AG31" i="33"/>
  <c r="AH67" i="33" s="1"/>
  <c r="AF153" i="30"/>
  <c r="AF172" i="30"/>
  <c r="AG33" i="30"/>
  <c r="AH69" i="30" s="1"/>
  <c r="AG23" i="29"/>
  <c r="AH59" i="29" s="1"/>
  <c r="AF143" i="29"/>
  <c r="AF37" i="29"/>
  <c r="AF162" i="29"/>
  <c r="AC196" i="30"/>
  <c r="AC184" i="30"/>
  <c r="AC186" i="30" s="1"/>
  <c r="AF152" i="30"/>
  <c r="AF171" i="30"/>
  <c r="AG32" i="30"/>
  <c r="AH68" i="30" s="1"/>
  <c r="AF166" i="29"/>
  <c r="AF147" i="29"/>
  <c r="AG27" i="29"/>
  <c r="AH63" i="29" s="1"/>
  <c r="AG143" i="31"/>
  <c r="AG73" i="31"/>
  <c r="AG162" i="31"/>
  <c r="AH23" i="31"/>
  <c r="AI59" i="31" s="1"/>
  <c r="AG37" i="31"/>
  <c r="AI25" i="32"/>
  <c r="AJ55" i="32" s="1"/>
  <c r="AH25" i="2"/>
  <c r="AI55" i="2" s="1"/>
  <c r="AH21" i="2"/>
  <c r="AI51" i="2" s="1"/>
  <c r="AH26" i="2"/>
  <c r="AI56" i="2" s="1"/>
  <c r="AH24" i="2"/>
  <c r="AI54" i="2" s="1"/>
  <c r="AH23" i="2"/>
  <c r="AI53" i="2" s="1"/>
  <c r="AF61" i="2"/>
  <c r="AG29" i="2"/>
  <c r="AH28" i="2"/>
  <c r="AI58" i="2" s="1"/>
  <c r="AH27" i="2"/>
  <c r="AI57" i="2" s="1"/>
  <c r="AI20" i="2"/>
  <c r="AJ50" i="2" s="1"/>
  <c r="AJ25" i="31"/>
  <c r="AK61" i="31" s="1"/>
  <c r="AI145" i="31"/>
  <c r="AI164" i="31"/>
  <c r="AH29" i="10"/>
  <c r="AI65" i="10" s="1"/>
  <c r="AI33" i="10"/>
  <c r="AJ69" i="10" s="1"/>
  <c r="AH32" i="10"/>
  <c r="AI68" i="10" s="1"/>
  <c r="AH28" i="10"/>
  <c r="AI64" i="10" s="1"/>
  <c r="AH27" i="10"/>
  <c r="AI63" i="10" s="1"/>
  <c r="AH31" i="10"/>
  <c r="AI67" i="10" s="1"/>
  <c r="AH25" i="10"/>
  <c r="AI61" i="10" s="1"/>
  <c r="AH34" i="10"/>
  <c r="AI70" i="10" s="1"/>
  <c r="AI30" i="10"/>
  <c r="AJ66" i="10" s="1"/>
  <c r="AF73" i="10"/>
  <c r="AF74" i="10" s="1"/>
  <c r="AH35" i="10"/>
  <c r="AI71" i="10" s="1"/>
  <c r="AH26" i="10"/>
  <c r="AI62" i="10" s="1"/>
  <c r="AJ22" i="32"/>
  <c r="AK52" i="32" s="1"/>
  <c r="AI27" i="32"/>
  <c r="AJ57" i="32" s="1"/>
  <c r="AI23" i="32"/>
  <c r="AJ53" i="32" s="1"/>
  <c r="AI26" i="32"/>
  <c r="AJ56" i="32" s="1"/>
  <c r="AI28" i="32"/>
  <c r="AJ58" i="32" s="1"/>
  <c r="AJ20" i="32"/>
  <c r="AK50" i="32" s="1"/>
  <c r="AI24" i="32"/>
  <c r="AJ54" i="32" s="1"/>
  <c r="AH60" i="10" l="1"/>
  <c r="AH24" i="10"/>
  <c r="AG74" i="31"/>
  <c r="BI36" i="32"/>
  <c r="BH46" i="32"/>
  <c r="BR35" i="32"/>
  <c r="AD196" i="36"/>
  <c r="AD198" i="36" s="1"/>
  <c r="BH35" i="2"/>
  <c r="BG46" i="2"/>
  <c r="BA21" i="48"/>
  <c r="BA23" i="48" s="1"/>
  <c r="BB2" i="48"/>
  <c r="AC194" i="36"/>
  <c r="AE184" i="31"/>
  <c r="AE186" i="31" s="1"/>
  <c r="AG155" i="35"/>
  <c r="AG174" i="35"/>
  <c r="AH35" i="35"/>
  <c r="AH71" i="35"/>
  <c r="AI29" i="35"/>
  <c r="AI65" i="35"/>
  <c r="AH168" i="35"/>
  <c r="AH149" i="35"/>
  <c r="AH172" i="35"/>
  <c r="AI33" i="35"/>
  <c r="AI69" i="35"/>
  <c r="AH153" i="35"/>
  <c r="AI30" i="35"/>
  <c r="AI66" i="35"/>
  <c r="AH150" i="35"/>
  <c r="AH169" i="35"/>
  <c r="AI32" i="35"/>
  <c r="AI68" i="35"/>
  <c r="AH152" i="35"/>
  <c r="AH171" i="35"/>
  <c r="AG148" i="35"/>
  <c r="AH28" i="35"/>
  <c r="AG167" i="35"/>
  <c r="AH64" i="35"/>
  <c r="AI63" i="35"/>
  <c r="AH166" i="35"/>
  <c r="AH147" i="35"/>
  <c r="AI27" i="35"/>
  <c r="AI165" i="35"/>
  <c r="AI146" i="35"/>
  <c r="AJ26" i="35"/>
  <c r="AJ62" i="35"/>
  <c r="AH24" i="35"/>
  <c r="AH60" i="35"/>
  <c r="AG163" i="35"/>
  <c r="AG144" i="35"/>
  <c r="AI25" i="35"/>
  <c r="AH164" i="35"/>
  <c r="AI61" i="35"/>
  <c r="AH145" i="35"/>
  <c r="AF177" i="31"/>
  <c r="AF190" i="31"/>
  <c r="AF192" i="31" s="1"/>
  <c r="AD191" i="36"/>
  <c r="AD193" i="36" s="1"/>
  <c r="AD184" i="36"/>
  <c r="AD186" i="36" s="1"/>
  <c r="AE197" i="31"/>
  <c r="AE198" i="31" s="1"/>
  <c r="AE189" i="36"/>
  <c r="AE197" i="36" s="1"/>
  <c r="AC198" i="35"/>
  <c r="AF157" i="35"/>
  <c r="AF189" i="35" s="1"/>
  <c r="AE193" i="31"/>
  <c r="AD197" i="35"/>
  <c r="AD198" i="35" s="1"/>
  <c r="AG73" i="35"/>
  <c r="AG74" i="35" s="1"/>
  <c r="AD193" i="35"/>
  <c r="AD194" i="35" s="1"/>
  <c r="AE177" i="36"/>
  <c r="AC198" i="36"/>
  <c r="AF62" i="2"/>
  <c r="AF158" i="31"/>
  <c r="AE158" i="36"/>
  <c r="AF157" i="36"/>
  <c r="AF189" i="36" s="1"/>
  <c r="AE177" i="34"/>
  <c r="AE183" i="34"/>
  <c r="AE185" i="34" s="1"/>
  <c r="AX41" i="35"/>
  <c r="AW55" i="35"/>
  <c r="AE74" i="29"/>
  <c r="AH59" i="10"/>
  <c r="AH23" i="10"/>
  <c r="AH37" i="10" s="1"/>
  <c r="AF178" i="31"/>
  <c r="AF179" i="31" s="1"/>
  <c r="AF182" i="31"/>
  <c r="AF196" i="31" s="1"/>
  <c r="AE178" i="36"/>
  <c r="AE179" i="36" s="1"/>
  <c r="AE183" i="36"/>
  <c r="AE185" i="36" s="1"/>
  <c r="AG73" i="36"/>
  <c r="AG74" i="36" s="1"/>
  <c r="AF176" i="36"/>
  <c r="AF183" i="36" s="1"/>
  <c r="AF185" i="36" s="1"/>
  <c r="AH35" i="34"/>
  <c r="AH71" i="34"/>
  <c r="AG174" i="34"/>
  <c r="AG155" i="34"/>
  <c r="AF157" i="34"/>
  <c r="AH28" i="34"/>
  <c r="AH64" i="34"/>
  <c r="AG148" i="34"/>
  <c r="AG167" i="34"/>
  <c r="AI60" i="31"/>
  <c r="AI24" i="31"/>
  <c r="AH163" i="31"/>
  <c r="AH144" i="31"/>
  <c r="AH32" i="36"/>
  <c r="AH68" i="36"/>
  <c r="AG152" i="36"/>
  <c r="AG171" i="36"/>
  <c r="AI62" i="31"/>
  <c r="AI26" i="31"/>
  <c r="AH165" i="31"/>
  <c r="AH146" i="31"/>
  <c r="AH35" i="36"/>
  <c r="AH71" i="36"/>
  <c r="AG155" i="36"/>
  <c r="AG174" i="36"/>
  <c r="AH31" i="35"/>
  <c r="AH67" i="35"/>
  <c r="AG170" i="35"/>
  <c r="AG151" i="35"/>
  <c r="AH29" i="34"/>
  <c r="AH65" i="34"/>
  <c r="AG168" i="34"/>
  <c r="AG149" i="34"/>
  <c r="AH25" i="36"/>
  <c r="AH61" i="36"/>
  <c r="AG164" i="36"/>
  <c r="AG145" i="36"/>
  <c r="AI35" i="31"/>
  <c r="AI71" i="31"/>
  <c r="AH155" i="31"/>
  <c r="AH174" i="31"/>
  <c r="AE189" i="35"/>
  <c r="AE178" i="35"/>
  <c r="AE179" i="35" s="1"/>
  <c r="AE182" i="35"/>
  <c r="AH23" i="35"/>
  <c r="AH59" i="35"/>
  <c r="AG143" i="35"/>
  <c r="AG37" i="35"/>
  <c r="AG162" i="35"/>
  <c r="AH33" i="34"/>
  <c r="AH69" i="34"/>
  <c r="AG153" i="34"/>
  <c r="AG172" i="34"/>
  <c r="AH27" i="34"/>
  <c r="AH63" i="34"/>
  <c r="AG147" i="34"/>
  <c r="AG166" i="34"/>
  <c r="AI64" i="31"/>
  <c r="AI28" i="31"/>
  <c r="AH148" i="31"/>
  <c r="AH167" i="31"/>
  <c r="AG73" i="34"/>
  <c r="AG179" i="34" s="1"/>
  <c r="AH32" i="34"/>
  <c r="AH68" i="34"/>
  <c r="AG152" i="34"/>
  <c r="AG171" i="34"/>
  <c r="AH33" i="36"/>
  <c r="AH69" i="36"/>
  <c r="AG153" i="36"/>
  <c r="AG172" i="36"/>
  <c r="AH30" i="36"/>
  <c r="AH66" i="36"/>
  <c r="AG169" i="36"/>
  <c r="AG150" i="36"/>
  <c r="AE189" i="34"/>
  <c r="AE182" i="34"/>
  <c r="AI69" i="31"/>
  <c r="AI33" i="31"/>
  <c r="AH172" i="31"/>
  <c r="AH153" i="31"/>
  <c r="AD184" i="34"/>
  <c r="AD186" i="34" s="1"/>
  <c r="AD196" i="34"/>
  <c r="AE184" i="36"/>
  <c r="AG176" i="31"/>
  <c r="AG37" i="36"/>
  <c r="AH23" i="34"/>
  <c r="AH59" i="34"/>
  <c r="AG143" i="34"/>
  <c r="AG37" i="34"/>
  <c r="AG162" i="34"/>
  <c r="AH25" i="34"/>
  <c r="AH61" i="34"/>
  <c r="AG164" i="34"/>
  <c r="AG145" i="34"/>
  <c r="AK29" i="36"/>
  <c r="AK65" i="36"/>
  <c r="AJ149" i="36"/>
  <c r="AJ168" i="36"/>
  <c r="AH34" i="35"/>
  <c r="AH70" i="35"/>
  <c r="AG154" i="35"/>
  <c r="AG173" i="35"/>
  <c r="AI65" i="31"/>
  <c r="AH168" i="31"/>
  <c r="AI29" i="31"/>
  <c r="AH149" i="31"/>
  <c r="AD191" i="34"/>
  <c r="AD193" i="34" s="1"/>
  <c r="AD197" i="34"/>
  <c r="AH31" i="36"/>
  <c r="AH67" i="36"/>
  <c r="AG151" i="36"/>
  <c r="AG170" i="36"/>
  <c r="AJ67" i="31"/>
  <c r="AI151" i="31"/>
  <c r="AI170" i="31"/>
  <c r="AJ31" i="31"/>
  <c r="AH26" i="34"/>
  <c r="AH62" i="34"/>
  <c r="AG165" i="34"/>
  <c r="AG146" i="34"/>
  <c r="AH34" i="36"/>
  <c r="AH70" i="36"/>
  <c r="AG173" i="36"/>
  <c r="AG154" i="36"/>
  <c r="AH24" i="34"/>
  <c r="AH60" i="34"/>
  <c r="AG144" i="34"/>
  <c r="AG163" i="34"/>
  <c r="AF74" i="34"/>
  <c r="AI66" i="31"/>
  <c r="AH150" i="31"/>
  <c r="AI30" i="31"/>
  <c r="AH169" i="31"/>
  <c r="AI68" i="31"/>
  <c r="AH171" i="31"/>
  <c r="AI32" i="31"/>
  <c r="AH152" i="31"/>
  <c r="AH30" i="34"/>
  <c r="AH66" i="34"/>
  <c r="AG150" i="34"/>
  <c r="AG169" i="34"/>
  <c r="AG31" i="2"/>
  <c r="AH59" i="2"/>
  <c r="AG157" i="31"/>
  <c r="AG189" i="31" s="1"/>
  <c r="AI23" i="36"/>
  <c r="AI59" i="36"/>
  <c r="AH162" i="36"/>
  <c r="AH143" i="36"/>
  <c r="AH26" i="36"/>
  <c r="AH62" i="36"/>
  <c r="AG146" i="36"/>
  <c r="AG165" i="36"/>
  <c r="AC194" i="34"/>
  <c r="AE190" i="35"/>
  <c r="AE192" i="35" s="1"/>
  <c r="AE183" i="35"/>
  <c r="AE185" i="35" s="1"/>
  <c r="AE177" i="35"/>
  <c r="AH31" i="34"/>
  <c r="AH67" i="34"/>
  <c r="AG151" i="34"/>
  <c r="AG170" i="34"/>
  <c r="AH28" i="36"/>
  <c r="AH64" i="36"/>
  <c r="AG148" i="36"/>
  <c r="AG167" i="36"/>
  <c r="AE158" i="34"/>
  <c r="AH52" i="2"/>
  <c r="AH22" i="2"/>
  <c r="AH27" i="36"/>
  <c r="AH63" i="36"/>
  <c r="AG166" i="36"/>
  <c r="AG147" i="36"/>
  <c r="AF176" i="34"/>
  <c r="AF176" i="35"/>
  <c r="AH34" i="34"/>
  <c r="AH70" i="34"/>
  <c r="AG173" i="34"/>
  <c r="AG154" i="34"/>
  <c r="AH24" i="36"/>
  <c r="AH60" i="36"/>
  <c r="AG144" i="36"/>
  <c r="AG163" i="36"/>
  <c r="AE158" i="35"/>
  <c r="AC198" i="34"/>
  <c r="AI70" i="31"/>
  <c r="AI34" i="31"/>
  <c r="AH154" i="31"/>
  <c r="AH173" i="31"/>
  <c r="AI63" i="31"/>
  <c r="AI27" i="31"/>
  <c r="AH166" i="31"/>
  <c r="AH147" i="31"/>
  <c r="AQ41" i="33"/>
  <c r="AP55" i="33"/>
  <c r="AU41" i="30"/>
  <c r="AT55" i="30"/>
  <c r="AH31" i="32"/>
  <c r="AG61" i="32"/>
  <c r="AG62" i="32" s="1"/>
  <c r="AI29" i="32"/>
  <c r="AJ59" i="32" s="1"/>
  <c r="AI21" i="32"/>
  <c r="AJ51" i="32" s="1"/>
  <c r="AC198" i="30"/>
  <c r="AS41" i="10"/>
  <c r="AR55" i="10"/>
  <c r="AF157" i="29"/>
  <c r="AF189" i="29" s="1"/>
  <c r="AP41" i="34"/>
  <c r="AO55" i="34"/>
  <c r="AE158" i="30"/>
  <c r="AE158" i="29"/>
  <c r="AC194" i="30"/>
  <c r="AF176" i="29"/>
  <c r="AG173" i="30"/>
  <c r="AH34" i="30"/>
  <c r="AI70" i="30" s="1"/>
  <c r="AG154" i="30"/>
  <c r="AG143" i="30"/>
  <c r="AH23" i="30"/>
  <c r="AI59" i="30" s="1"/>
  <c r="AG37" i="30"/>
  <c r="AG162" i="30"/>
  <c r="AG165" i="30"/>
  <c r="AG146" i="30"/>
  <c r="AH26" i="30"/>
  <c r="AI62" i="30" s="1"/>
  <c r="AF73" i="33"/>
  <c r="AF74" i="33" s="1"/>
  <c r="AE190" i="30"/>
  <c r="AE192" i="30" s="1"/>
  <c r="AE177" i="30"/>
  <c r="AE183" i="30"/>
  <c r="AE185" i="30" s="1"/>
  <c r="AG151" i="29"/>
  <c r="AG170" i="29"/>
  <c r="AH31" i="29"/>
  <c r="AI67" i="29" s="1"/>
  <c r="AE177" i="29"/>
  <c r="AH31" i="33"/>
  <c r="AI67" i="33" s="1"/>
  <c r="AF73" i="30"/>
  <c r="AF74" i="30" s="1"/>
  <c r="AG174" i="29"/>
  <c r="AG155" i="29"/>
  <c r="AH35" i="29"/>
  <c r="AI71" i="29" s="1"/>
  <c r="AG148" i="29"/>
  <c r="AH28" i="29"/>
  <c r="AI64" i="29" s="1"/>
  <c r="AG167" i="29"/>
  <c r="AG149" i="29"/>
  <c r="AH29" i="29"/>
  <c r="AI65" i="29" s="1"/>
  <c r="AG168" i="29"/>
  <c r="AG155" i="30"/>
  <c r="AH35" i="30"/>
  <c r="AI71" i="30" s="1"/>
  <c r="AG174" i="30"/>
  <c r="AH33" i="29"/>
  <c r="AI69" i="29" s="1"/>
  <c r="AG153" i="29"/>
  <c r="AG172" i="29"/>
  <c r="AH27" i="33"/>
  <c r="AI63" i="33" s="1"/>
  <c r="AH25" i="30"/>
  <c r="AI61" i="30" s="1"/>
  <c r="AG164" i="30"/>
  <c r="AG145" i="30"/>
  <c r="AG171" i="30"/>
  <c r="AH32" i="30"/>
  <c r="AI68" i="30" s="1"/>
  <c r="AG152" i="30"/>
  <c r="AH24" i="33"/>
  <c r="AI60" i="33" s="1"/>
  <c r="AD197" i="30"/>
  <c r="AD191" i="30"/>
  <c r="AD193" i="30" s="1"/>
  <c r="AG171" i="29"/>
  <c r="AG152" i="29"/>
  <c r="AH32" i="29"/>
  <c r="AI68" i="29" s="1"/>
  <c r="AD191" i="29"/>
  <c r="AD193" i="29" s="1"/>
  <c r="AD197" i="29"/>
  <c r="AH35" i="33"/>
  <c r="AI71" i="33" s="1"/>
  <c r="AG163" i="30"/>
  <c r="AH24" i="30"/>
  <c r="AI60" i="30" s="1"/>
  <c r="AG144" i="30"/>
  <c r="AF157" i="30"/>
  <c r="AD196" i="29"/>
  <c r="AD184" i="29"/>
  <c r="AD186" i="29" s="1"/>
  <c r="AC198" i="29"/>
  <c r="AG169" i="29"/>
  <c r="AG150" i="29"/>
  <c r="AH30" i="29"/>
  <c r="AI66" i="29" s="1"/>
  <c r="AE182" i="29"/>
  <c r="AE189" i="29"/>
  <c r="AE178" i="29"/>
  <c r="AE179" i="29" s="1"/>
  <c r="AG162" i="29"/>
  <c r="AG37" i="29"/>
  <c r="AH23" i="29"/>
  <c r="AI59" i="29" s="1"/>
  <c r="AG143" i="29"/>
  <c r="AI25" i="33"/>
  <c r="AJ61" i="33" s="1"/>
  <c r="AE190" i="29"/>
  <c r="AE192" i="29" s="1"/>
  <c r="AE183" i="29"/>
  <c r="AE185" i="29" s="1"/>
  <c r="AH34" i="33"/>
  <c r="AI70" i="33" s="1"/>
  <c r="AH28" i="33"/>
  <c r="AI64" i="33" s="1"/>
  <c r="AD196" i="30"/>
  <c r="AD184" i="30"/>
  <c r="AD186" i="30" s="1"/>
  <c r="AC194" i="29"/>
  <c r="AH30" i="33"/>
  <c r="AI66" i="33" s="1"/>
  <c r="AG172" i="30"/>
  <c r="AH33" i="30"/>
  <c r="AI69" i="30" s="1"/>
  <c r="AG153" i="30"/>
  <c r="AH29" i="33"/>
  <c r="AI65" i="33" s="1"/>
  <c r="AH32" i="33"/>
  <c r="AI68" i="33" s="1"/>
  <c r="AG147" i="30"/>
  <c r="AG166" i="30"/>
  <c r="AH27" i="30"/>
  <c r="AI63" i="30" s="1"/>
  <c r="AG169" i="30"/>
  <c r="AG150" i="30"/>
  <c r="AH30" i="30"/>
  <c r="AI66" i="30" s="1"/>
  <c r="AG164" i="29"/>
  <c r="AG145" i="29"/>
  <c r="AH25" i="29"/>
  <c r="AI61" i="29" s="1"/>
  <c r="AF73" i="29"/>
  <c r="AG165" i="29"/>
  <c r="AG146" i="29"/>
  <c r="AH26" i="29"/>
  <c r="AI62" i="29" s="1"/>
  <c r="AG147" i="29"/>
  <c r="AH27" i="29"/>
  <c r="AI63" i="29" s="1"/>
  <c r="AG166" i="29"/>
  <c r="AG148" i="30"/>
  <c r="AG167" i="30"/>
  <c r="AH28" i="30"/>
  <c r="AI64" i="30" s="1"/>
  <c r="AG173" i="29"/>
  <c r="AG154" i="29"/>
  <c r="AH34" i="29"/>
  <c r="AI70" i="29" s="1"/>
  <c r="AG149" i="30"/>
  <c r="AH29" i="30"/>
  <c r="AI65" i="30" s="1"/>
  <c r="AG168" i="30"/>
  <c r="AH33" i="33"/>
  <c r="AI69" i="33" s="1"/>
  <c r="AH26" i="33"/>
  <c r="AI62" i="33" s="1"/>
  <c r="AF176" i="30"/>
  <c r="AH23" i="33"/>
  <c r="AI59" i="33" s="1"/>
  <c r="AG37" i="33"/>
  <c r="AH31" i="30"/>
  <c r="AI67" i="30" s="1"/>
  <c r="AG151" i="30"/>
  <c r="AG170" i="30"/>
  <c r="AE189" i="30"/>
  <c r="AE182" i="30"/>
  <c r="AE178" i="30"/>
  <c r="AE179" i="30" s="1"/>
  <c r="AG144" i="29"/>
  <c r="AG163" i="29"/>
  <c r="AH24" i="29"/>
  <c r="AI60" i="29" s="1"/>
  <c r="AF191" i="31"/>
  <c r="AI23" i="31"/>
  <c r="AJ59" i="31" s="1"/>
  <c r="AH143" i="31"/>
  <c r="AH162" i="31"/>
  <c r="AH73" i="31"/>
  <c r="AH74" i="31" s="1"/>
  <c r="AH37" i="31"/>
  <c r="AJ25" i="32"/>
  <c r="AK55" i="32" s="1"/>
  <c r="AI25" i="2"/>
  <c r="AJ55" i="2" s="1"/>
  <c r="AG73" i="10"/>
  <c r="AG74" i="10" s="1"/>
  <c r="AI27" i="2"/>
  <c r="AJ57" i="2" s="1"/>
  <c r="AI24" i="2"/>
  <c r="AJ54" i="2" s="1"/>
  <c r="AI23" i="2"/>
  <c r="AJ53" i="2" s="1"/>
  <c r="AI26" i="2"/>
  <c r="AJ56" i="2" s="1"/>
  <c r="AI21" i="2"/>
  <c r="AJ51" i="2" s="1"/>
  <c r="AI28" i="2"/>
  <c r="AJ58" i="2" s="1"/>
  <c r="AJ20" i="2"/>
  <c r="AK50" i="2" s="1"/>
  <c r="AG61" i="2"/>
  <c r="AH29" i="2"/>
  <c r="AI59" i="2" s="1"/>
  <c r="AK25" i="31"/>
  <c r="AL61" i="31" s="1"/>
  <c r="AJ145" i="31"/>
  <c r="AJ164" i="31"/>
  <c r="AJ33" i="10"/>
  <c r="AK69" i="10" s="1"/>
  <c r="AJ30" i="10"/>
  <c r="AK66" i="10" s="1"/>
  <c r="AI31" i="10"/>
  <c r="AJ67" i="10" s="1"/>
  <c r="AI28" i="10"/>
  <c r="AJ64" i="10" s="1"/>
  <c r="AI26" i="10"/>
  <c r="AJ62" i="10" s="1"/>
  <c r="AI34" i="10"/>
  <c r="AJ70" i="10" s="1"/>
  <c r="AI29" i="10"/>
  <c r="AJ65" i="10" s="1"/>
  <c r="AI27" i="10"/>
  <c r="AJ63" i="10" s="1"/>
  <c r="AI32" i="10"/>
  <c r="AJ68" i="10" s="1"/>
  <c r="AI35" i="10"/>
  <c r="AJ71" i="10" s="1"/>
  <c r="AI25" i="10"/>
  <c r="AJ61" i="10" s="1"/>
  <c r="AJ24" i="32"/>
  <c r="AK54" i="32" s="1"/>
  <c r="AJ26" i="32"/>
  <c r="AK56" i="32" s="1"/>
  <c r="AK20" i="32"/>
  <c r="AL50" i="32" s="1"/>
  <c r="AJ23" i="32"/>
  <c r="AK53" i="32" s="1"/>
  <c r="AJ27" i="32"/>
  <c r="AK57" i="32" s="1"/>
  <c r="AJ28" i="32"/>
  <c r="AK58" i="32" s="1"/>
  <c r="AK22" i="32"/>
  <c r="AL52" i="32" s="1"/>
  <c r="AF197" i="31" l="1"/>
  <c r="AI60" i="10"/>
  <c r="AI24" i="10"/>
  <c r="AF182" i="36"/>
  <c r="BS35" i="32"/>
  <c r="BJ36" i="32"/>
  <c r="BI46" i="32"/>
  <c r="AE194" i="31"/>
  <c r="AG177" i="31"/>
  <c r="BH46" i="2"/>
  <c r="BI35" i="2"/>
  <c r="AF193" i="31"/>
  <c r="BC2" i="48"/>
  <c r="BB21" i="48"/>
  <c r="BB23" i="48" s="1"/>
  <c r="AD194" i="36"/>
  <c r="AE191" i="36"/>
  <c r="AE193" i="36" s="1"/>
  <c r="AI35" i="35"/>
  <c r="AI71" i="35"/>
  <c r="AH155" i="35"/>
  <c r="AH174" i="35"/>
  <c r="AI28" i="35"/>
  <c r="AI64" i="35"/>
  <c r="AH148" i="35"/>
  <c r="AH167" i="35"/>
  <c r="AI164" i="35"/>
  <c r="AJ25" i="35"/>
  <c r="AI145" i="35"/>
  <c r="AJ61" i="35"/>
  <c r="AJ66" i="35"/>
  <c r="AI169" i="35"/>
  <c r="AI150" i="35"/>
  <c r="AJ30" i="35"/>
  <c r="AJ27" i="35"/>
  <c r="AJ63" i="35"/>
  <c r="AI147" i="35"/>
  <c r="AI166" i="35"/>
  <c r="AK26" i="35"/>
  <c r="AK62" i="35"/>
  <c r="AJ165" i="35"/>
  <c r="AJ146" i="35"/>
  <c r="AJ33" i="35"/>
  <c r="AJ69" i="35"/>
  <c r="AI172" i="35"/>
  <c r="AI153" i="35"/>
  <c r="AI24" i="35"/>
  <c r="AH163" i="35"/>
  <c r="AI60" i="35"/>
  <c r="AH144" i="35"/>
  <c r="AJ32" i="35"/>
  <c r="AJ68" i="35"/>
  <c r="AI152" i="35"/>
  <c r="AI171" i="35"/>
  <c r="AJ65" i="35"/>
  <c r="AI149" i="35"/>
  <c r="AI168" i="35"/>
  <c r="AJ29" i="35"/>
  <c r="AF178" i="35"/>
  <c r="AF179" i="35" s="1"/>
  <c r="AG62" i="2"/>
  <c r="AG190" i="31"/>
  <c r="AG192" i="31" s="1"/>
  <c r="AG183" i="31"/>
  <c r="AG185" i="31" s="1"/>
  <c r="AF158" i="35"/>
  <c r="AF158" i="36"/>
  <c r="AF182" i="35"/>
  <c r="AF184" i="35" s="1"/>
  <c r="AF177" i="34"/>
  <c r="AG157" i="36"/>
  <c r="AG189" i="36" s="1"/>
  <c r="AF184" i="31"/>
  <c r="AF186" i="31" s="1"/>
  <c r="AE186" i="36"/>
  <c r="AF190" i="36"/>
  <c r="AF192" i="36" s="1"/>
  <c r="AG157" i="35"/>
  <c r="AY41" i="35"/>
  <c r="AX55" i="35"/>
  <c r="AG182" i="31"/>
  <c r="AG184" i="31" s="1"/>
  <c r="AG158" i="31"/>
  <c r="AG178" i="31"/>
  <c r="AG179" i="31" s="1"/>
  <c r="AF74" i="29"/>
  <c r="AI59" i="10"/>
  <c r="AI23" i="10"/>
  <c r="AG74" i="34"/>
  <c r="AE196" i="36"/>
  <c r="AE198" i="36" s="1"/>
  <c r="AG176" i="36"/>
  <c r="AG183" i="36" s="1"/>
  <c r="AG185" i="36" s="1"/>
  <c r="AF177" i="36"/>
  <c r="AF178" i="36"/>
  <c r="AF179" i="36" s="1"/>
  <c r="AH73" i="36"/>
  <c r="AH74" i="36" s="1"/>
  <c r="AD198" i="34"/>
  <c r="AF158" i="34"/>
  <c r="AJ70" i="31"/>
  <c r="AJ34" i="31"/>
  <c r="AI173" i="31"/>
  <c r="AI154" i="31"/>
  <c r="AJ66" i="31"/>
  <c r="AI150" i="31"/>
  <c r="AJ30" i="31"/>
  <c r="AI169" i="31"/>
  <c r="AJ65" i="31"/>
  <c r="AI149" i="31"/>
  <c r="AJ29" i="31"/>
  <c r="AI168" i="31"/>
  <c r="AG176" i="34"/>
  <c r="AI27" i="36"/>
  <c r="AI63" i="36"/>
  <c r="AH147" i="36"/>
  <c r="AH166" i="36"/>
  <c r="AI30" i="36"/>
  <c r="AI66" i="36"/>
  <c r="AH169" i="36"/>
  <c r="AH150" i="36"/>
  <c r="AI32" i="34"/>
  <c r="AI68" i="34"/>
  <c r="AH171" i="34"/>
  <c r="AH152" i="34"/>
  <c r="AI28" i="34"/>
  <c r="AI64" i="34"/>
  <c r="AH148" i="34"/>
  <c r="AH167" i="34"/>
  <c r="AF191" i="35"/>
  <c r="AI28" i="36"/>
  <c r="AI64" i="36"/>
  <c r="AH148" i="36"/>
  <c r="AH167" i="36"/>
  <c r="AI30" i="34"/>
  <c r="AI66" i="34"/>
  <c r="AH150" i="34"/>
  <c r="AH169" i="34"/>
  <c r="AG157" i="34"/>
  <c r="AJ69" i="31"/>
  <c r="AJ33" i="31"/>
  <c r="AI153" i="31"/>
  <c r="AI172" i="31"/>
  <c r="AI27" i="34"/>
  <c r="AI63" i="34"/>
  <c r="AH166" i="34"/>
  <c r="AH147" i="34"/>
  <c r="AH73" i="35"/>
  <c r="AH74" i="35" s="1"/>
  <c r="AJ62" i="31"/>
  <c r="AI146" i="31"/>
  <c r="AJ26" i="31"/>
  <c r="AI165" i="31"/>
  <c r="AF189" i="34"/>
  <c r="AF182" i="34"/>
  <c r="AI34" i="34"/>
  <c r="AI70" i="34"/>
  <c r="AH173" i="34"/>
  <c r="AH154" i="34"/>
  <c r="AI52" i="2"/>
  <c r="AI22" i="2"/>
  <c r="AJ23" i="36"/>
  <c r="AJ59" i="36"/>
  <c r="AI143" i="36"/>
  <c r="AI162" i="36"/>
  <c r="AI24" i="34"/>
  <c r="AI60" i="34"/>
  <c r="AH144" i="34"/>
  <c r="AH163" i="34"/>
  <c r="AI26" i="34"/>
  <c r="AI62" i="34"/>
  <c r="AH165" i="34"/>
  <c r="AH146" i="34"/>
  <c r="AL29" i="36"/>
  <c r="AL65" i="36"/>
  <c r="AK168" i="36"/>
  <c r="AK149" i="36"/>
  <c r="AH73" i="34"/>
  <c r="AH179" i="34" s="1"/>
  <c r="AI23" i="35"/>
  <c r="AI59" i="35"/>
  <c r="AH162" i="35"/>
  <c r="AH143" i="35"/>
  <c r="AH37" i="35"/>
  <c r="AJ35" i="31"/>
  <c r="AJ71" i="31"/>
  <c r="AI174" i="31"/>
  <c r="AI155" i="31"/>
  <c r="AI25" i="36"/>
  <c r="AI61" i="36"/>
  <c r="AH145" i="36"/>
  <c r="AH164" i="36"/>
  <c r="AI31" i="35"/>
  <c r="AI67" i="35"/>
  <c r="AH170" i="35"/>
  <c r="AH151" i="35"/>
  <c r="AF184" i="36"/>
  <c r="AF186" i="36" s="1"/>
  <c r="AF196" i="36"/>
  <c r="AJ63" i="31"/>
  <c r="AJ27" i="31"/>
  <c r="AI166" i="31"/>
  <c r="AI147" i="31"/>
  <c r="AF183" i="35"/>
  <c r="AF185" i="35" s="1"/>
  <c r="AF190" i="35"/>
  <c r="AF192" i="35" s="1"/>
  <c r="AJ68" i="31"/>
  <c r="AJ32" i="31"/>
  <c r="AI171" i="31"/>
  <c r="AI152" i="31"/>
  <c r="AI31" i="36"/>
  <c r="AI67" i="36"/>
  <c r="AH170" i="36"/>
  <c r="AH151" i="36"/>
  <c r="AI23" i="34"/>
  <c r="AI59" i="34"/>
  <c r="AH143" i="34"/>
  <c r="AH162" i="34"/>
  <c r="AH37" i="34"/>
  <c r="AE196" i="34"/>
  <c r="AE184" i="34"/>
  <c r="AE186" i="34" s="1"/>
  <c r="AI32" i="36"/>
  <c r="AI68" i="36"/>
  <c r="AH171" i="36"/>
  <c r="AH152" i="36"/>
  <c r="AJ60" i="31"/>
  <c r="AJ24" i="31"/>
  <c r="AI163" i="31"/>
  <c r="AI144" i="31"/>
  <c r="AF191" i="36"/>
  <c r="AF190" i="34"/>
  <c r="AF192" i="34" s="1"/>
  <c r="AF183" i="34"/>
  <c r="AF185" i="34" s="1"/>
  <c r="AK67" i="31"/>
  <c r="AK31" i="31"/>
  <c r="AJ151" i="31"/>
  <c r="AJ170" i="31"/>
  <c r="AE191" i="34"/>
  <c r="AE193" i="34" s="1"/>
  <c r="AE197" i="34"/>
  <c r="AI33" i="36"/>
  <c r="AI69" i="36"/>
  <c r="AH153" i="36"/>
  <c r="AH172" i="36"/>
  <c r="AJ64" i="31"/>
  <c r="AJ28" i="31"/>
  <c r="AI148" i="31"/>
  <c r="AI167" i="31"/>
  <c r="AE196" i="35"/>
  <c r="AE184" i="35"/>
  <c r="AE186" i="35" s="1"/>
  <c r="AH176" i="31"/>
  <c r="AH177" i="31" s="1"/>
  <c r="AI31" i="34"/>
  <c r="AI67" i="34"/>
  <c r="AH151" i="34"/>
  <c r="AH170" i="34"/>
  <c r="AI26" i="36"/>
  <c r="AI62" i="36"/>
  <c r="AH165" i="36"/>
  <c r="AH146" i="36"/>
  <c r="AI34" i="35"/>
  <c r="AI70" i="35"/>
  <c r="AH154" i="35"/>
  <c r="AH173" i="35"/>
  <c r="AI33" i="34"/>
  <c r="AI69" i="34"/>
  <c r="AH172" i="34"/>
  <c r="AH153" i="34"/>
  <c r="AH157" i="31"/>
  <c r="AH189" i="31" s="1"/>
  <c r="AI24" i="36"/>
  <c r="AI60" i="36"/>
  <c r="AH163" i="36"/>
  <c r="AH144" i="36"/>
  <c r="AF177" i="35"/>
  <c r="AH37" i="36"/>
  <c r="AI34" i="36"/>
  <c r="AI70" i="36"/>
  <c r="AH154" i="36"/>
  <c r="AH173" i="36"/>
  <c r="AI25" i="34"/>
  <c r="AI61" i="34"/>
  <c r="AH145" i="34"/>
  <c r="AH164" i="34"/>
  <c r="AD194" i="34"/>
  <c r="AG176" i="35"/>
  <c r="AE197" i="35"/>
  <c r="AE191" i="35"/>
  <c r="AE193" i="35" s="1"/>
  <c r="AI29" i="34"/>
  <c r="AI65" i="34"/>
  <c r="AH149" i="34"/>
  <c r="AH168" i="34"/>
  <c r="AI35" i="36"/>
  <c r="AI71" i="36"/>
  <c r="AH155" i="36"/>
  <c r="AH174" i="36"/>
  <c r="AI35" i="34"/>
  <c r="AI71" i="34"/>
  <c r="AH174" i="34"/>
  <c r="AH155" i="34"/>
  <c r="AR41" i="33"/>
  <c r="AQ55" i="33"/>
  <c r="AV41" i="30"/>
  <c r="AU55" i="30"/>
  <c r="AI31" i="32"/>
  <c r="AH61" i="32"/>
  <c r="AH62" i="32" s="1"/>
  <c r="AJ21" i="32"/>
  <c r="AK51" i="32" s="1"/>
  <c r="AJ29" i="32"/>
  <c r="AK59" i="32" s="1"/>
  <c r="AF182" i="29"/>
  <c r="AF184" i="29" s="1"/>
  <c r="AT41" i="10"/>
  <c r="AS55" i="10"/>
  <c r="AD194" i="30"/>
  <c r="AD198" i="29"/>
  <c r="AF158" i="29"/>
  <c r="AQ41" i="34"/>
  <c r="AP55" i="34"/>
  <c r="AG73" i="33"/>
  <c r="AG74" i="33" s="1"/>
  <c r="AD194" i="29"/>
  <c r="AD198" i="30"/>
  <c r="AG176" i="30"/>
  <c r="AI32" i="33"/>
  <c r="AJ68" i="33" s="1"/>
  <c r="AI30" i="33"/>
  <c r="AJ66" i="33" s="1"/>
  <c r="AI32" i="30"/>
  <c r="AJ68" i="30" s="1"/>
  <c r="AH171" i="30"/>
  <c r="AH152" i="30"/>
  <c r="AI31" i="33"/>
  <c r="AJ67" i="33" s="1"/>
  <c r="AE184" i="30"/>
  <c r="AE186" i="30" s="1"/>
  <c r="AE196" i="30"/>
  <c r="AI23" i="33"/>
  <c r="AJ59" i="33" s="1"/>
  <c r="AH37" i="33"/>
  <c r="AH149" i="30"/>
  <c r="AH168" i="30"/>
  <c r="AI29" i="30"/>
  <c r="AJ65" i="30" s="1"/>
  <c r="AH150" i="30"/>
  <c r="AH169" i="30"/>
  <c r="AI30" i="30"/>
  <c r="AJ66" i="30" s="1"/>
  <c r="AG73" i="29"/>
  <c r="AF191" i="29"/>
  <c r="AH143" i="30"/>
  <c r="AH37" i="30"/>
  <c r="AH162" i="30"/>
  <c r="AI23" i="30"/>
  <c r="AJ59" i="30" s="1"/>
  <c r="AE191" i="30"/>
  <c r="AE193" i="30" s="1"/>
  <c r="AE197" i="30"/>
  <c r="AF183" i="30"/>
  <c r="AF185" i="30" s="1"/>
  <c r="AF190" i="30"/>
  <c r="AF192" i="30" s="1"/>
  <c r="AI29" i="33"/>
  <c r="AJ65" i="33" s="1"/>
  <c r="AH149" i="29"/>
  <c r="AH168" i="29"/>
  <c r="AI29" i="29"/>
  <c r="AJ65" i="29" s="1"/>
  <c r="AH155" i="29"/>
  <c r="AH174" i="29"/>
  <c r="AI35" i="29"/>
  <c r="AJ71" i="29" s="1"/>
  <c r="AH151" i="29"/>
  <c r="AH170" i="29"/>
  <c r="AI31" i="29"/>
  <c r="AJ67" i="29" s="1"/>
  <c r="AH165" i="30"/>
  <c r="AH146" i="30"/>
  <c r="AI26" i="30"/>
  <c r="AJ62" i="30" s="1"/>
  <c r="AG157" i="30"/>
  <c r="AI26" i="33"/>
  <c r="AJ62" i="33" s="1"/>
  <c r="AH37" i="29"/>
  <c r="AH154" i="29"/>
  <c r="AH173" i="29"/>
  <c r="AI34" i="29"/>
  <c r="AJ70" i="29" s="1"/>
  <c r="AE197" i="29"/>
  <c r="AE191" i="29"/>
  <c r="AE193" i="29" s="1"/>
  <c r="AI35" i="33"/>
  <c r="AJ71" i="33" s="1"/>
  <c r="AH163" i="29"/>
  <c r="AH144" i="29"/>
  <c r="AI24" i="29"/>
  <c r="AJ60" i="29" s="1"/>
  <c r="AH147" i="29"/>
  <c r="AI27" i="29"/>
  <c r="AJ63" i="29" s="1"/>
  <c r="AH166" i="29"/>
  <c r="AI25" i="29"/>
  <c r="AJ61" i="29" s="1"/>
  <c r="AH164" i="29"/>
  <c r="AH145" i="29"/>
  <c r="AH147" i="30"/>
  <c r="AH166" i="30"/>
  <c r="AI27" i="30"/>
  <c r="AJ63" i="30" s="1"/>
  <c r="AJ25" i="33"/>
  <c r="AK61" i="33" s="1"/>
  <c r="AE184" i="29"/>
  <c r="AE186" i="29" s="1"/>
  <c r="AE196" i="29"/>
  <c r="AF189" i="30"/>
  <c r="AF178" i="30"/>
  <c r="AF179" i="30" s="1"/>
  <c r="AF182" i="30"/>
  <c r="AF158" i="30"/>
  <c r="AH153" i="29"/>
  <c r="AI33" i="29"/>
  <c r="AJ69" i="29" s="1"/>
  <c r="AH172" i="29"/>
  <c r="AI33" i="33"/>
  <c r="AJ69" i="33" s="1"/>
  <c r="AI28" i="33"/>
  <c r="AJ64" i="33" s="1"/>
  <c r="AG157" i="29"/>
  <c r="AH169" i="29"/>
  <c r="AH150" i="29"/>
  <c r="AI30" i="29"/>
  <c r="AJ66" i="29" s="1"/>
  <c r="AI24" i="33"/>
  <c r="AJ60" i="33" s="1"/>
  <c r="AH173" i="30"/>
  <c r="AH154" i="30"/>
  <c r="AI34" i="30"/>
  <c r="AJ70" i="30" s="1"/>
  <c r="AH170" i="30"/>
  <c r="AI31" i="30"/>
  <c r="AJ67" i="30" s="1"/>
  <c r="AH151" i="30"/>
  <c r="AG176" i="29"/>
  <c r="AH153" i="30"/>
  <c r="AI33" i="30"/>
  <c r="AJ69" i="30" s="1"/>
  <c r="AH172" i="30"/>
  <c r="AH162" i="29"/>
  <c r="AI23" i="29"/>
  <c r="AJ59" i="29" s="1"/>
  <c r="AH143" i="29"/>
  <c r="AH144" i="30"/>
  <c r="AI24" i="30"/>
  <c r="AJ60" i="30" s="1"/>
  <c r="AH163" i="30"/>
  <c r="AH164" i="30"/>
  <c r="AH145" i="30"/>
  <c r="AI25" i="30"/>
  <c r="AJ61" i="30" s="1"/>
  <c r="AH155" i="30"/>
  <c r="AI35" i="30"/>
  <c r="AJ71" i="30" s="1"/>
  <c r="AH174" i="30"/>
  <c r="AH167" i="29"/>
  <c r="AH148" i="29"/>
  <c r="AI28" i="29"/>
  <c r="AJ64" i="29" s="1"/>
  <c r="AG73" i="30"/>
  <c r="AG74" i="30" s="1"/>
  <c r="AH167" i="30"/>
  <c r="AH148" i="30"/>
  <c r="AI28" i="30"/>
  <c r="AJ64" i="30" s="1"/>
  <c r="AI26" i="29"/>
  <c r="AJ62" i="29" s="1"/>
  <c r="AH165" i="29"/>
  <c r="AH146" i="29"/>
  <c r="AI34" i="33"/>
  <c r="AJ70" i="33" s="1"/>
  <c r="AH171" i="29"/>
  <c r="AI32" i="29"/>
  <c r="AJ68" i="29" s="1"/>
  <c r="AH152" i="29"/>
  <c r="AI27" i="33"/>
  <c r="AJ63" i="33" s="1"/>
  <c r="AF177" i="30"/>
  <c r="AF177" i="29"/>
  <c r="AF190" i="29"/>
  <c r="AF192" i="29" s="1"/>
  <c r="AF178" i="29"/>
  <c r="AF179" i="29" s="1"/>
  <c r="AF183" i="29"/>
  <c r="AF185" i="29" s="1"/>
  <c r="AF198" i="31"/>
  <c r="AG191" i="31"/>
  <c r="AG193" i="31" s="1"/>
  <c r="AG197" i="31"/>
  <c r="AI162" i="31"/>
  <c r="AI73" i="31"/>
  <c r="AI74" i="31" s="1"/>
  <c r="AI143" i="31"/>
  <c r="AJ23" i="31"/>
  <c r="AK59" i="31" s="1"/>
  <c r="AI37" i="31"/>
  <c r="AK25" i="32"/>
  <c r="AL55" i="32" s="1"/>
  <c r="AJ25" i="2"/>
  <c r="AK55" i="2" s="1"/>
  <c r="AH61" i="2"/>
  <c r="AH62" i="2" s="1"/>
  <c r="AI29" i="2"/>
  <c r="AJ59" i="2" s="1"/>
  <c r="AJ28" i="2"/>
  <c r="AK58" i="2" s="1"/>
  <c r="AJ23" i="2"/>
  <c r="AK53" i="2" s="1"/>
  <c r="AJ26" i="2"/>
  <c r="AK56" i="2" s="1"/>
  <c r="AK20" i="2"/>
  <c r="AL50" i="2" s="1"/>
  <c r="AJ24" i="2"/>
  <c r="AK54" i="2" s="1"/>
  <c r="AJ27" i="2"/>
  <c r="AK57" i="2" s="1"/>
  <c r="AJ21" i="2"/>
  <c r="AK51" i="2" s="1"/>
  <c r="AH31" i="2"/>
  <c r="AL25" i="31"/>
  <c r="AM61" i="31" s="1"/>
  <c r="AK145" i="31"/>
  <c r="AK164" i="31"/>
  <c r="AJ27" i="10"/>
  <c r="AK63" i="10" s="1"/>
  <c r="AJ31" i="10"/>
  <c r="AK67" i="10" s="1"/>
  <c r="AJ29" i="10"/>
  <c r="AK65" i="10" s="1"/>
  <c r="AJ34" i="10"/>
  <c r="AK70" i="10" s="1"/>
  <c r="AK30" i="10"/>
  <c r="AL66" i="10" s="1"/>
  <c r="AJ35" i="10"/>
  <c r="AK71" i="10" s="1"/>
  <c r="AI37" i="10"/>
  <c r="AJ25" i="10"/>
  <c r="AK61" i="10" s="1"/>
  <c r="AJ26" i="10"/>
  <c r="AK62" i="10" s="1"/>
  <c r="AJ28" i="10"/>
  <c r="AK64" i="10" s="1"/>
  <c r="AK33" i="10"/>
  <c r="AL69" i="10" s="1"/>
  <c r="AH73" i="10"/>
  <c r="AH74" i="10" s="1"/>
  <c r="AJ32" i="10"/>
  <c r="AK68" i="10" s="1"/>
  <c r="AL22" i="32"/>
  <c r="AM52" i="32" s="1"/>
  <c r="AK27" i="32"/>
  <c r="AL57" i="32" s="1"/>
  <c r="AK26" i="32"/>
  <c r="AL56" i="32" s="1"/>
  <c r="AK23" i="32"/>
  <c r="AL53" i="32" s="1"/>
  <c r="AL20" i="32"/>
  <c r="AM50" i="32" s="1"/>
  <c r="AK24" i="32"/>
  <c r="AL54" i="32" s="1"/>
  <c r="AK28" i="32"/>
  <c r="AL58" i="32" s="1"/>
  <c r="AJ60" i="10" l="1"/>
  <c r="AJ24" i="10"/>
  <c r="AE194" i="36"/>
  <c r="BK36" i="32"/>
  <c r="BJ46" i="32"/>
  <c r="BT35" i="32"/>
  <c r="BJ35" i="2"/>
  <c r="BI46" i="2"/>
  <c r="AF194" i="31"/>
  <c r="BC21" i="48"/>
  <c r="BC23" i="48" s="1"/>
  <c r="BD2" i="48"/>
  <c r="AG186" i="31"/>
  <c r="AJ35" i="35"/>
  <c r="AI155" i="35"/>
  <c r="AJ71" i="35"/>
  <c r="AI174" i="35"/>
  <c r="AK29" i="35"/>
  <c r="AK65" i="35"/>
  <c r="AJ168" i="35"/>
  <c r="AJ149" i="35"/>
  <c r="AK25" i="35"/>
  <c r="AK61" i="35"/>
  <c r="AJ164" i="35"/>
  <c r="AJ145" i="35"/>
  <c r="AI144" i="35"/>
  <c r="AI163" i="35"/>
  <c r="AJ24" i="35"/>
  <c r="AJ60" i="35"/>
  <c r="AL26" i="35"/>
  <c r="AL62" i="35"/>
  <c r="AK146" i="35"/>
  <c r="AK165" i="35"/>
  <c r="AK30" i="35"/>
  <c r="AJ169" i="35"/>
  <c r="AK66" i="35"/>
  <c r="AJ150" i="35"/>
  <c r="AK32" i="35"/>
  <c r="AK68" i="35"/>
  <c r="AJ152" i="35"/>
  <c r="AJ171" i="35"/>
  <c r="AJ172" i="35"/>
  <c r="AK33" i="35"/>
  <c r="AK69" i="35"/>
  <c r="AJ153" i="35"/>
  <c r="AK63" i="35"/>
  <c r="AJ166" i="35"/>
  <c r="AJ147" i="35"/>
  <c r="AK27" i="35"/>
  <c r="AJ28" i="35"/>
  <c r="AJ64" i="35"/>
  <c r="AI167" i="35"/>
  <c r="AI148" i="35"/>
  <c r="AG158" i="35"/>
  <c r="AG177" i="34"/>
  <c r="AG178" i="35"/>
  <c r="AG179" i="35" s="1"/>
  <c r="AG158" i="36"/>
  <c r="AG182" i="36"/>
  <c r="AG184" i="36" s="1"/>
  <c r="AG186" i="36" s="1"/>
  <c r="AI73" i="36"/>
  <c r="AI74" i="36" s="1"/>
  <c r="AI37" i="36"/>
  <c r="AF197" i="36"/>
  <c r="AF198" i="36" s="1"/>
  <c r="AF193" i="36"/>
  <c r="AF194" i="36" s="1"/>
  <c r="AG196" i="31"/>
  <c r="AG198" i="31" s="1"/>
  <c r="AG189" i="35"/>
  <c r="AG191" i="35" s="1"/>
  <c r="AH158" i="31"/>
  <c r="AG182" i="35"/>
  <c r="AG184" i="35" s="1"/>
  <c r="AH178" i="31"/>
  <c r="AH179" i="31" s="1"/>
  <c r="AH183" i="31"/>
  <c r="AH185" i="31" s="1"/>
  <c r="AH190" i="31"/>
  <c r="AH192" i="31" s="1"/>
  <c r="AG190" i="36"/>
  <c r="AG192" i="36" s="1"/>
  <c r="AG178" i="36"/>
  <c r="AG179" i="36" s="1"/>
  <c r="AG177" i="36"/>
  <c r="AH176" i="35"/>
  <c r="AH190" i="35" s="1"/>
  <c r="AH192" i="35" s="1"/>
  <c r="AZ41" i="35"/>
  <c r="AY55" i="35"/>
  <c r="AI176" i="31"/>
  <c r="AI183" i="31" s="1"/>
  <c r="AI185" i="31" s="1"/>
  <c r="AI157" i="31"/>
  <c r="AI189" i="31" s="1"/>
  <c r="AG74" i="29"/>
  <c r="AJ59" i="10"/>
  <c r="AJ23" i="10"/>
  <c r="AJ37" i="10" s="1"/>
  <c r="AH182" i="31"/>
  <c r="AH157" i="36"/>
  <c r="AG158" i="34"/>
  <c r="AH176" i="36"/>
  <c r="AH183" i="36" s="1"/>
  <c r="AH185" i="36" s="1"/>
  <c r="AH74" i="34"/>
  <c r="AE194" i="34"/>
  <c r="AJ34" i="35"/>
  <c r="AJ70" i="35"/>
  <c r="AI173" i="35"/>
  <c r="AI154" i="35"/>
  <c r="AJ31" i="34"/>
  <c r="AJ67" i="34"/>
  <c r="AI151" i="34"/>
  <c r="AI170" i="34"/>
  <c r="AK60" i="31"/>
  <c r="AJ144" i="31"/>
  <c r="AJ163" i="31"/>
  <c r="AK24" i="31"/>
  <c r="AI73" i="34"/>
  <c r="AI179" i="34" s="1"/>
  <c r="AK68" i="31"/>
  <c r="AJ171" i="31"/>
  <c r="AK32" i="31"/>
  <c r="AJ152" i="31"/>
  <c r="AH157" i="35"/>
  <c r="AM29" i="36"/>
  <c r="AM65" i="36"/>
  <c r="AL168" i="36"/>
  <c r="AL149" i="36"/>
  <c r="AJ24" i="34"/>
  <c r="AJ60" i="34"/>
  <c r="AI163" i="34"/>
  <c r="AI144" i="34"/>
  <c r="AJ27" i="34"/>
  <c r="AJ63" i="34"/>
  <c r="AI166" i="34"/>
  <c r="AI147" i="34"/>
  <c r="AJ23" i="34"/>
  <c r="AJ59" i="34"/>
  <c r="AI143" i="34"/>
  <c r="AI162" i="34"/>
  <c r="AI37" i="34"/>
  <c r="AK62" i="31"/>
  <c r="AJ146" i="31"/>
  <c r="AK26" i="31"/>
  <c r="AJ165" i="31"/>
  <c r="AJ32" i="34"/>
  <c r="AJ68" i="34"/>
  <c r="AI171" i="34"/>
  <c r="AI152" i="34"/>
  <c r="AK70" i="31"/>
  <c r="AK34" i="31"/>
  <c r="AJ173" i="31"/>
  <c r="AJ154" i="31"/>
  <c r="AJ28" i="34"/>
  <c r="AJ64" i="34"/>
  <c r="AI167" i="34"/>
  <c r="AI148" i="34"/>
  <c r="AJ25" i="36"/>
  <c r="AJ61" i="36"/>
  <c r="AI145" i="36"/>
  <c r="AI164" i="36"/>
  <c r="AI73" i="35"/>
  <c r="AI74" i="35" s="1"/>
  <c r="AJ28" i="36"/>
  <c r="AJ64" i="36"/>
  <c r="AI148" i="36"/>
  <c r="AI167" i="36"/>
  <c r="AJ25" i="34"/>
  <c r="AJ61" i="34"/>
  <c r="AI145" i="34"/>
  <c r="AI164" i="34"/>
  <c r="AG177" i="35"/>
  <c r="AE194" i="35"/>
  <c r="AL67" i="31"/>
  <c r="AL31" i="31"/>
  <c r="AK151" i="31"/>
  <c r="AK170" i="31"/>
  <c r="AE198" i="34"/>
  <c r="AJ23" i="35"/>
  <c r="AJ59" i="35"/>
  <c r="AI37" i="35"/>
  <c r="AI162" i="35"/>
  <c r="AI143" i="35"/>
  <c r="AK69" i="31"/>
  <c r="AK33" i="31"/>
  <c r="AJ172" i="31"/>
  <c r="AJ153" i="31"/>
  <c r="AF196" i="35"/>
  <c r="AK66" i="31"/>
  <c r="AJ169" i="31"/>
  <c r="AJ150" i="31"/>
  <c r="AK30" i="31"/>
  <c r="AJ35" i="34"/>
  <c r="AJ71" i="34"/>
  <c r="AI174" i="34"/>
  <c r="AI155" i="34"/>
  <c r="AG183" i="35"/>
  <c r="AG185" i="35" s="1"/>
  <c r="AG190" i="35"/>
  <c r="AG192" i="35" s="1"/>
  <c r="AJ33" i="34"/>
  <c r="AJ69" i="34"/>
  <c r="AI172" i="34"/>
  <c r="AI153" i="34"/>
  <c r="AJ26" i="36"/>
  <c r="AJ62" i="36"/>
  <c r="AI146" i="36"/>
  <c r="AI165" i="36"/>
  <c r="AE198" i="35"/>
  <c r="AJ33" i="36"/>
  <c r="AJ69" i="36"/>
  <c r="AI153" i="36"/>
  <c r="AI172" i="36"/>
  <c r="AJ26" i="34"/>
  <c r="AJ62" i="34"/>
  <c r="AI165" i="34"/>
  <c r="AI146" i="34"/>
  <c r="AJ34" i="34"/>
  <c r="AJ70" i="34"/>
  <c r="AI173" i="34"/>
  <c r="AI154" i="34"/>
  <c r="AF197" i="35"/>
  <c r="AF186" i="35"/>
  <c r="AJ35" i="36"/>
  <c r="AJ71" i="36"/>
  <c r="AI155" i="36"/>
  <c r="AI174" i="36"/>
  <c r="AJ29" i="34"/>
  <c r="AJ65" i="34"/>
  <c r="AI168" i="34"/>
  <c r="AI149" i="34"/>
  <c r="AJ34" i="36"/>
  <c r="AJ70" i="36"/>
  <c r="AI154" i="36"/>
  <c r="AI173" i="36"/>
  <c r="AJ32" i="36"/>
  <c r="AJ68" i="36"/>
  <c r="AI171" i="36"/>
  <c r="AI152" i="36"/>
  <c r="AJ31" i="36"/>
  <c r="AJ67" i="36"/>
  <c r="AI151" i="36"/>
  <c r="AI170" i="36"/>
  <c r="AG189" i="34"/>
  <c r="AG182" i="34"/>
  <c r="AJ30" i="34"/>
  <c r="AJ66" i="34"/>
  <c r="AI150" i="34"/>
  <c r="AI169" i="34"/>
  <c r="AF193" i="35"/>
  <c r="AJ30" i="36"/>
  <c r="AJ66" i="36"/>
  <c r="AI150" i="36"/>
  <c r="AI169" i="36"/>
  <c r="AG183" i="34"/>
  <c r="AG185" i="34" s="1"/>
  <c r="AG190" i="34"/>
  <c r="AG192" i="34" s="1"/>
  <c r="AH176" i="34"/>
  <c r="AK63" i="31"/>
  <c r="AK27" i="31"/>
  <c r="AJ147" i="31"/>
  <c r="AJ166" i="31"/>
  <c r="AJ31" i="35"/>
  <c r="AJ67" i="35"/>
  <c r="AI170" i="35"/>
  <c r="AI151" i="35"/>
  <c r="AK71" i="31"/>
  <c r="AK35" i="31"/>
  <c r="AJ155" i="31"/>
  <c r="AJ174" i="31"/>
  <c r="AK23" i="36"/>
  <c r="AK59" i="36"/>
  <c r="AJ162" i="36"/>
  <c r="AJ143" i="36"/>
  <c r="AF196" i="34"/>
  <c r="AF184" i="34"/>
  <c r="AF186" i="34" s="1"/>
  <c r="AJ27" i="36"/>
  <c r="AJ63" i="36"/>
  <c r="AI166" i="36"/>
  <c r="AI147" i="36"/>
  <c r="AG191" i="36"/>
  <c r="AJ24" i="36"/>
  <c r="AJ60" i="36"/>
  <c r="AI144" i="36"/>
  <c r="AI163" i="36"/>
  <c r="AK64" i="31"/>
  <c r="AK28" i="31"/>
  <c r="AJ148" i="31"/>
  <c r="AJ167" i="31"/>
  <c r="AH157" i="34"/>
  <c r="AJ52" i="2"/>
  <c r="AJ22" i="2"/>
  <c r="AF191" i="34"/>
  <c r="AF193" i="34" s="1"/>
  <c r="AF197" i="34"/>
  <c r="AK65" i="31"/>
  <c r="AJ149" i="31"/>
  <c r="AJ168" i="31"/>
  <c r="AK29" i="31"/>
  <c r="AS41" i="33"/>
  <c r="AR55" i="33"/>
  <c r="AW41" i="30"/>
  <c r="AV55" i="30"/>
  <c r="AJ31" i="32"/>
  <c r="AI61" i="32"/>
  <c r="AI62" i="32" s="1"/>
  <c r="AK29" i="32"/>
  <c r="AL59" i="32" s="1"/>
  <c r="AK21" i="32"/>
  <c r="AL51" i="32" s="1"/>
  <c r="AU41" i="10"/>
  <c r="AT55" i="10"/>
  <c r="AR41" i="34"/>
  <c r="AQ55" i="34"/>
  <c r="AG177" i="30"/>
  <c r="AG177" i="29"/>
  <c r="AE194" i="29"/>
  <c r="AE194" i="30"/>
  <c r="AG158" i="30"/>
  <c r="AE198" i="29"/>
  <c r="AJ34" i="33"/>
  <c r="AK70" i="33" s="1"/>
  <c r="AJ35" i="30"/>
  <c r="AK71" i="30" s="1"/>
  <c r="AI174" i="30"/>
  <c r="AI155" i="30"/>
  <c r="AI163" i="30"/>
  <c r="AJ24" i="30"/>
  <c r="AK60" i="30" s="1"/>
  <c r="AI144" i="30"/>
  <c r="AJ33" i="30"/>
  <c r="AK69" i="30" s="1"/>
  <c r="AI172" i="30"/>
  <c r="AI153" i="30"/>
  <c r="AI154" i="30"/>
  <c r="AJ34" i="30"/>
  <c r="AK70" i="30" s="1"/>
  <c r="AI173" i="30"/>
  <c r="AI146" i="30"/>
  <c r="AJ26" i="30"/>
  <c r="AK62" i="30" s="1"/>
  <c r="AI165" i="30"/>
  <c r="AF196" i="29"/>
  <c r="AH176" i="30"/>
  <c r="AJ30" i="30"/>
  <c r="AK66" i="30" s="1"/>
  <c r="AI150" i="30"/>
  <c r="AI169" i="30"/>
  <c r="AI153" i="29"/>
  <c r="AI172" i="29"/>
  <c r="AJ33" i="29"/>
  <c r="AK69" i="29" s="1"/>
  <c r="AK25" i="33"/>
  <c r="AL61" i="33" s="1"/>
  <c r="AH73" i="30"/>
  <c r="AH74" i="30" s="1"/>
  <c r="AH73" i="33"/>
  <c r="AH74" i="33" s="1"/>
  <c r="AJ27" i="33"/>
  <c r="AK63" i="33" s="1"/>
  <c r="AG189" i="29"/>
  <c r="AG182" i="29"/>
  <c r="AG178" i="29"/>
  <c r="AG179" i="29" s="1"/>
  <c r="AI164" i="29"/>
  <c r="AJ25" i="29"/>
  <c r="AK61" i="29" s="1"/>
  <c r="AI145" i="29"/>
  <c r="AJ29" i="33"/>
  <c r="AK65" i="33" s="1"/>
  <c r="AJ23" i="33"/>
  <c r="AK59" i="33" s="1"/>
  <c r="AI37" i="33"/>
  <c r="AI152" i="30"/>
  <c r="AI171" i="30"/>
  <c r="AJ32" i="30"/>
  <c r="AK68" i="30" s="1"/>
  <c r="AI167" i="29"/>
  <c r="AI148" i="29"/>
  <c r="AJ28" i="29"/>
  <c r="AK64" i="29" s="1"/>
  <c r="AI164" i="30"/>
  <c r="AI145" i="30"/>
  <c r="AJ25" i="30"/>
  <c r="AK61" i="30" s="1"/>
  <c r="AH157" i="29"/>
  <c r="AG190" i="29"/>
  <c r="AG192" i="29" s="1"/>
  <c r="AG183" i="29"/>
  <c r="AG185" i="29" s="1"/>
  <c r="AJ28" i="33"/>
  <c r="AK64" i="33" s="1"/>
  <c r="AI166" i="30"/>
  <c r="AI147" i="30"/>
  <c r="AJ27" i="30"/>
  <c r="AK63" i="30" s="1"/>
  <c r="AJ35" i="33"/>
  <c r="AK71" i="33" s="1"/>
  <c r="AI170" i="29"/>
  <c r="AI151" i="29"/>
  <c r="AJ31" i="29"/>
  <c r="AK67" i="29" s="1"/>
  <c r="AI168" i="29"/>
  <c r="AI149" i="29"/>
  <c r="AJ29" i="29"/>
  <c r="AK65" i="29" s="1"/>
  <c r="AH157" i="30"/>
  <c r="AE198" i="30"/>
  <c r="AJ30" i="33"/>
  <c r="AK66" i="33" s="1"/>
  <c r="AI165" i="29"/>
  <c r="AI146" i="29"/>
  <c r="AJ26" i="29"/>
  <c r="AK62" i="29" s="1"/>
  <c r="AI37" i="29"/>
  <c r="AI162" i="29"/>
  <c r="AJ23" i="29"/>
  <c r="AK59" i="29" s="1"/>
  <c r="AI143" i="29"/>
  <c r="AF184" i="30"/>
  <c r="AF186" i="30" s="1"/>
  <c r="AF196" i="30"/>
  <c r="AI147" i="29"/>
  <c r="AI166" i="29"/>
  <c r="AJ27" i="29"/>
  <c r="AK63" i="29" s="1"/>
  <c r="AJ26" i="33"/>
  <c r="AK62" i="33" s="1"/>
  <c r="AG158" i="29"/>
  <c r="AI37" i="30"/>
  <c r="AI149" i="30"/>
  <c r="AI168" i="30"/>
  <c r="AJ29" i="30"/>
  <c r="AK65" i="30" s="1"/>
  <c r="AI152" i="29"/>
  <c r="AI171" i="29"/>
  <c r="AJ32" i="29"/>
  <c r="AK68" i="29" s="1"/>
  <c r="AH176" i="29"/>
  <c r="AJ24" i="33"/>
  <c r="AK60" i="33" s="1"/>
  <c r="AJ33" i="33"/>
  <c r="AK69" i="33" s="1"/>
  <c r="AF193" i="29"/>
  <c r="AJ32" i="33"/>
  <c r="AK68" i="33" s="1"/>
  <c r="AI167" i="30"/>
  <c r="AI148" i="30"/>
  <c r="AJ28" i="30"/>
  <c r="AK64" i="30" s="1"/>
  <c r="AH73" i="29"/>
  <c r="AJ31" i="30"/>
  <c r="AK67" i="30" s="1"/>
  <c r="AI170" i="30"/>
  <c r="AI151" i="30"/>
  <c r="AF191" i="30"/>
  <c r="AF193" i="30" s="1"/>
  <c r="AF197" i="30"/>
  <c r="AG182" i="30"/>
  <c r="AG178" i="30"/>
  <c r="AG179" i="30" s="1"/>
  <c r="AG189" i="30"/>
  <c r="AF197" i="29"/>
  <c r="AJ31" i="33"/>
  <c r="AK67" i="33" s="1"/>
  <c r="AJ30" i="29"/>
  <c r="AK66" i="29" s="1"/>
  <c r="AI150" i="29"/>
  <c r="AI169" i="29"/>
  <c r="AI163" i="29"/>
  <c r="AI144" i="29"/>
  <c r="AJ24" i="29"/>
  <c r="AK60" i="29" s="1"/>
  <c r="AJ34" i="29"/>
  <c r="AK70" i="29" s="1"/>
  <c r="AI173" i="29"/>
  <c r="AI154" i="29"/>
  <c r="AJ35" i="29"/>
  <c r="AK71" i="29" s="1"/>
  <c r="AI174" i="29"/>
  <c r="AI155" i="29"/>
  <c r="AF186" i="29"/>
  <c r="AI143" i="30"/>
  <c r="AI162" i="30"/>
  <c r="AJ23" i="30"/>
  <c r="AK59" i="30" s="1"/>
  <c r="AG190" i="30"/>
  <c r="AG192" i="30" s="1"/>
  <c r="AG183" i="30"/>
  <c r="AG185" i="30" s="1"/>
  <c r="AH191" i="31"/>
  <c r="AH193" i="31" s="1"/>
  <c r="AG194" i="31"/>
  <c r="AK23" i="31"/>
  <c r="AL59" i="31" s="1"/>
  <c r="AJ143" i="31"/>
  <c r="AJ73" i="31"/>
  <c r="AJ74" i="31" s="1"/>
  <c r="AJ162" i="31"/>
  <c r="AJ37" i="31"/>
  <c r="AL25" i="32"/>
  <c r="AM55" i="32" s="1"/>
  <c r="AK25" i="2"/>
  <c r="AL55" i="2" s="1"/>
  <c r="AK27" i="2"/>
  <c r="AL57" i="2" s="1"/>
  <c r="AK24" i="2"/>
  <c r="AL54" i="2" s="1"/>
  <c r="AI61" i="2"/>
  <c r="AI62" i="2" s="1"/>
  <c r="AJ29" i="2"/>
  <c r="AK59" i="2" s="1"/>
  <c r="AK26" i="2"/>
  <c r="AL56" i="2" s="1"/>
  <c r="AK28" i="2"/>
  <c r="AL58" i="2" s="1"/>
  <c r="AK21" i="2"/>
  <c r="AL51" i="2" s="1"/>
  <c r="AL20" i="2"/>
  <c r="AM50" i="2" s="1"/>
  <c r="AK23" i="2"/>
  <c r="AL53" i="2" s="1"/>
  <c r="AI31" i="2"/>
  <c r="AM25" i="31"/>
  <c r="AN61" i="31" s="1"/>
  <c r="AL164" i="31"/>
  <c r="AL145" i="31"/>
  <c r="AK32" i="10"/>
  <c r="AL68" i="10" s="1"/>
  <c r="AK25" i="10"/>
  <c r="AL61" i="10" s="1"/>
  <c r="AK29" i="10"/>
  <c r="AL65" i="10" s="1"/>
  <c r="AK31" i="10"/>
  <c r="AL67" i="10" s="1"/>
  <c r="AI73" i="10"/>
  <c r="AI74" i="10" s="1"/>
  <c r="AL30" i="10"/>
  <c r="AM66" i="10" s="1"/>
  <c r="AL33" i="10"/>
  <c r="AM69" i="10" s="1"/>
  <c r="AK35" i="10"/>
  <c r="AL71" i="10" s="1"/>
  <c r="AK28" i="10"/>
  <c r="AL64" i="10" s="1"/>
  <c r="AK34" i="10"/>
  <c r="AL70" i="10" s="1"/>
  <c r="AK27" i="10"/>
  <c r="AL63" i="10" s="1"/>
  <c r="AK26" i="10"/>
  <c r="AL62" i="10" s="1"/>
  <c r="AL24" i="32"/>
  <c r="AM54" i="32" s="1"/>
  <c r="AL26" i="32"/>
  <c r="AM56" i="32" s="1"/>
  <c r="AM20" i="32"/>
  <c r="AN50" i="32" s="1"/>
  <c r="AL27" i="32"/>
  <c r="AM57" i="32" s="1"/>
  <c r="AL23" i="32"/>
  <c r="AM53" i="32" s="1"/>
  <c r="AM22" i="32"/>
  <c r="AN52" i="32" s="1"/>
  <c r="AL28" i="32"/>
  <c r="AM58" i="32" s="1"/>
  <c r="AK60" i="10" l="1"/>
  <c r="AK24" i="10"/>
  <c r="BU35" i="32"/>
  <c r="BL36" i="32"/>
  <c r="BK46" i="32"/>
  <c r="AH158" i="35"/>
  <c r="BK35" i="2"/>
  <c r="BJ46" i="2"/>
  <c r="BD21" i="48"/>
  <c r="BD23" i="48" s="1"/>
  <c r="BE2" i="48"/>
  <c r="AK35" i="35"/>
  <c r="AK71" i="35"/>
  <c r="AJ174" i="35"/>
  <c r="AJ155" i="35"/>
  <c r="AK172" i="35"/>
  <c r="AL33" i="35"/>
  <c r="AL69" i="35"/>
  <c r="AK153" i="35"/>
  <c r="AK64" i="35"/>
  <c r="AJ167" i="35"/>
  <c r="AJ148" i="35"/>
  <c r="AK28" i="35"/>
  <c r="AK150" i="35"/>
  <c r="AL30" i="35"/>
  <c r="AL66" i="35"/>
  <c r="AK169" i="35"/>
  <c r="AM26" i="35"/>
  <c r="AM62" i="35"/>
  <c r="AL165" i="35"/>
  <c r="AL146" i="35"/>
  <c r="AL61" i="35"/>
  <c r="AK145" i="35"/>
  <c r="AK164" i="35"/>
  <c r="AL25" i="35"/>
  <c r="AL27" i="35"/>
  <c r="AL63" i="35"/>
  <c r="AK166" i="35"/>
  <c r="AK147" i="35"/>
  <c r="AK24" i="35"/>
  <c r="AJ144" i="35"/>
  <c r="AK60" i="35"/>
  <c r="AJ163" i="35"/>
  <c r="AK152" i="35"/>
  <c r="AL68" i="35"/>
  <c r="AK171" i="35"/>
  <c r="AL32" i="35"/>
  <c r="AK168" i="35"/>
  <c r="AL29" i="35"/>
  <c r="AL65" i="35"/>
  <c r="AK149" i="35"/>
  <c r="AI158" i="31"/>
  <c r="AI182" i="31"/>
  <c r="AI184" i="31" s="1"/>
  <c r="AI186" i="31" s="1"/>
  <c r="AH158" i="36"/>
  <c r="AH177" i="34"/>
  <c r="AG196" i="36"/>
  <c r="AI176" i="36"/>
  <c r="AI190" i="36" s="1"/>
  <c r="AI192" i="36" s="1"/>
  <c r="AH197" i="31"/>
  <c r="AH196" i="31"/>
  <c r="AH183" i="35"/>
  <c r="AH185" i="35" s="1"/>
  <c r="AI177" i="31"/>
  <c r="AI178" i="31"/>
  <c r="AI179" i="31" s="1"/>
  <c r="AG197" i="36"/>
  <c r="AI190" i="31"/>
  <c r="AI192" i="31" s="1"/>
  <c r="AG193" i="36"/>
  <c r="AG194" i="36" s="1"/>
  <c r="AH177" i="35"/>
  <c r="AH177" i="36"/>
  <c r="AH190" i="36"/>
  <c r="AH192" i="36" s="1"/>
  <c r="AH178" i="36"/>
  <c r="AH179" i="36" s="1"/>
  <c r="AH189" i="36"/>
  <c r="AH191" i="36" s="1"/>
  <c r="BA41" i="35"/>
  <c r="AZ55" i="35"/>
  <c r="AH184" i="31"/>
  <c r="AH186" i="31" s="1"/>
  <c r="AH194" i="31" s="1"/>
  <c r="AH74" i="29"/>
  <c r="AH182" i="36"/>
  <c r="AH196" i="36" s="1"/>
  <c r="AI74" i="34"/>
  <c r="AK59" i="10"/>
  <c r="AK23" i="10"/>
  <c r="AK37" i="10" s="1"/>
  <c r="AG193" i="35"/>
  <c r="AG197" i="35"/>
  <c r="AJ73" i="36"/>
  <c r="AJ74" i="36" s="1"/>
  <c r="AG196" i="35"/>
  <c r="AI157" i="36"/>
  <c r="AI182" i="36" s="1"/>
  <c r="AF194" i="34"/>
  <c r="AG186" i="35"/>
  <c r="AJ157" i="31"/>
  <c r="AL23" i="36"/>
  <c r="AL59" i="36"/>
  <c r="AK162" i="36"/>
  <c r="AK143" i="36"/>
  <c r="AK31" i="35"/>
  <c r="AK67" i="35"/>
  <c r="AJ170" i="35"/>
  <c r="AJ151" i="35"/>
  <c r="AF194" i="35"/>
  <c r="AK33" i="36"/>
  <c r="AK69" i="36"/>
  <c r="AJ153" i="36"/>
  <c r="AJ172" i="36"/>
  <c r="AL66" i="31"/>
  <c r="AL30" i="31"/>
  <c r="AK150" i="31"/>
  <c r="AK169" i="31"/>
  <c r="AL69" i="31"/>
  <c r="AK172" i="31"/>
  <c r="AL33" i="31"/>
  <c r="AK153" i="31"/>
  <c r="AL62" i="31"/>
  <c r="AL26" i="31"/>
  <c r="AK165" i="31"/>
  <c r="AK146" i="31"/>
  <c r="AI157" i="34"/>
  <c r="AK27" i="36"/>
  <c r="AK63" i="36"/>
  <c r="AJ147" i="36"/>
  <c r="AJ166" i="36"/>
  <c r="AJ73" i="34"/>
  <c r="AJ179" i="34" s="1"/>
  <c r="AK30" i="34"/>
  <c r="AK66" i="34"/>
  <c r="AJ169" i="34"/>
  <c r="AJ150" i="34"/>
  <c r="AK31" i="36"/>
  <c r="AK67" i="36"/>
  <c r="AJ151" i="36"/>
  <c r="AJ170" i="36"/>
  <c r="AI157" i="35"/>
  <c r="AK28" i="34"/>
  <c r="AK64" i="34"/>
  <c r="AJ167" i="34"/>
  <c r="AJ148" i="34"/>
  <c r="AK23" i="34"/>
  <c r="AK59" i="34"/>
  <c r="AJ162" i="34"/>
  <c r="AJ143" i="34"/>
  <c r="AJ37" i="34"/>
  <c r="AK24" i="34"/>
  <c r="AK60" i="34"/>
  <c r="AJ163" i="34"/>
  <c r="AJ144" i="34"/>
  <c r="AL68" i="31"/>
  <c r="AK152" i="31"/>
  <c r="AK171" i="31"/>
  <c r="AL32" i="31"/>
  <c r="AK34" i="35"/>
  <c r="AK70" i="35"/>
  <c r="AJ154" i="35"/>
  <c r="AJ173" i="35"/>
  <c r="AK52" i="2"/>
  <c r="AK22" i="2"/>
  <c r="AK33" i="34"/>
  <c r="AK69" i="34"/>
  <c r="AJ172" i="34"/>
  <c r="AJ153" i="34"/>
  <c r="AL65" i="31"/>
  <c r="AK149" i="31"/>
  <c r="AK168" i="31"/>
  <c r="AL29" i="31"/>
  <c r="AH182" i="34"/>
  <c r="AH189" i="34"/>
  <c r="AK24" i="36"/>
  <c r="AK60" i="36"/>
  <c r="AJ163" i="36"/>
  <c r="AJ144" i="36"/>
  <c r="AF198" i="34"/>
  <c r="AL71" i="31"/>
  <c r="AK155" i="31"/>
  <c r="AK174" i="31"/>
  <c r="AL35" i="31"/>
  <c r="AL63" i="31"/>
  <c r="AK147" i="31"/>
  <c r="AK166" i="31"/>
  <c r="AL27" i="31"/>
  <c r="AK30" i="36"/>
  <c r="AK66" i="36"/>
  <c r="AJ150" i="36"/>
  <c r="AJ169" i="36"/>
  <c r="AG196" i="34"/>
  <c r="AG184" i="34"/>
  <c r="AG186" i="34" s="1"/>
  <c r="AK34" i="36"/>
  <c r="AK70" i="36"/>
  <c r="AJ173" i="36"/>
  <c r="AJ154" i="36"/>
  <c r="AK35" i="36"/>
  <c r="AK71" i="36"/>
  <c r="AJ174" i="36"/>
  <c r="AJ155" i="36"/>
  <c r="AI176" i="35"/>
  <c r="AL70" i="31"/>
  <c r="AK173" i="31"/>
  <c r="AK154" i="31"/>
  <c r="AL34" i="31"/>
  <c r="AG197" i="34"/>
  <c r="AG191" i="34"/>
  <c r="AG193" i="34" s="1"/>
  <c r="AK26" i="34"/>
  <c r="AK62" i="34"/>
  <c r="AJ165" i="34"/>
  <c r="AJ146" i="34"/>
  <c r="AF198" i="35"/>
  <c r="AJ37" i="36"/>
  <c r="AH183" i="34"/>
  <c r="AH185" i="34" s="1"/>
  <c r="AH190" i="34"/>
  <c r="AH192" i="34" s="1"/>
  <c r="AK26" i="36"/>
  <c r="AK62" i="36"/>
  <c r="AJ146" i="36"/>
  <c r="AJ165" i="36"/>
  <c r="AJ73" i="35"/>
  <c r="AJ74" i="35" s="1"/>
  <c r="AK25" i="36"/>
  <c r="AK61" i="36"/>
  <c r="AJ145" i="36"/>
  <c r="AJ164" i="36"/>
  <c r="AJ176" i="31"/>
  <c r="AL64" i="31"/>
  <c r="AL28" i="31"/>
  <c r="AK167" i="31"/>
  <c r="AK148" i="31"/>
  <c r="AK32" i="36"/>
  <c r="AK68" i="36"/>
  <c r="AJ152" i="36"/>
  <c r="AJ171" i="36"/>
  <c r="AK23" i="35"/>
  <c r="AK59" i="35"/>
  <c r="AJ162" i="35"/>
  <c r="AJ143" i="35"/>
  <c r="AJ37" i="35"/>
  <c r="AM67" i="31"/>
  <c r="AM31" i="31"/>
  <c r="AL170" i="31"/>
  <c r="AL151" i="31"/>
  <c r="AK25" i="34"/>
  <c r="AK61" i="34"/>
  <c r="AJ145" i="34"/>
  <c r="AJ164" i="34"/>
  <c r="AK32" i="34"/>
  <c r="AK68" i="34"/>
  <c r="AJ152" i="34"/>
  <c r="AJ171" i="34"/>
  <c r="AK27" i="34"/>
  <c r="AK63" i="34"/>
  <c r="AJ166" i="34"/>
  <c r="AJ147" i="34"/>
  <c r="AN29" i="36"/>
  <c r="AN65" i="36"/>
  <c r="AM149" i="36"/>
  <c r="AM168" i="36"/>
  <c r="AL60" i="31"/>
  <c r="AK144" i="31"/>
  <c r="AK163" i="31"/>
  <c r="AL24" i="31"/>
  <c r="AK31" i="34"/>
  <c r="AK67" i="34"/>
  <c r="AJ170" i="34"/>
  <c r="AJ151" i="34"/>
  <c r="AH158" i="34"/>
  <c r="AK29" i="34"/>
  <c r="AK65" i="34"/>
  <c r="AJ149" i="34"/>
  <c r="AJ168" i="34"/>
  <c r="AK34" i="34"/>
  <c r="AK70" i="34"/>
  <c r="AJ173" i="34"/>
  <c r="AJ154" i="34"/>
  <c r="AK35" i="34"/>
  <c r="AK71" i="34"/>
  <c r="AJ155" i="34"/>
  <c r="AJ174" i="34"/>
  <c r="AK28" i="36"/>
  <c r="AK64" i="36"/>
  <c r="AJ148" i="36"/>
  <c r="AJ167" i="36"/>
  <c r="AI176" i="34"/>
  <c r="AH178" i="35"/>
  <c r="AH179" i="35" s="1"/>
  <c r="AH189" i="35"/>
  <c r="AH182" i="35"/>
  <c r="AK31" i="32"/>
  <c r="AT41" i="33"/>
  <c r="AS55" i="33"/>
  <c r="AJ61" i="32"/>
  <c r="AJ62" i="32" s="1"/>
  <c r="AX41" i="30"/>
  <c r="AW55" i="30"/>
  <c r="AH158" i="29"/>
  <c r="AL21" i="32"/>
  <c r="AM51" i="32" s="1"/>
  <c r="AL29" i="32"/>
  <c r="AM59" i="32" s="1"/>
  <c r="AV41" i="10"/>
  <c r="AU55" i="10"/>
  <c r="AF194" i="29"/>
  <c r="AS41" i="34"/>
  <c r="AR55" i="34"/>
  <c r="AI176" i="30"/>
  <c r="AI190" i="30" s="1"/>
  <c r="AI73" i="30"/>
  <c r="AI74" i="30" s="1"/>
  <c r="AI157" i="30"/>
  <c r="AI189" i="30" s="1"/>
  <c r="AJ170" i="30"/>
  <c r="AK31" i="30"/>
  <c r="AL67" i="30" s="1"/>
  <c r="AJ151" i="30"/>
  <c r="AF194" i="30"/>
  <c r="AK27" i="30"/>
  <c r="AL63" i="30" s="1"/>
  <c r="AJ147" i="30"/>
  <c r="AJ166" i="30"/>
  <c r="AH189" i="29"/>
  <c r="AH182" i="29"/>
  <c r="AH178" i="29"/>
  <c r="AH179" i="29" s="1"/>
  <c r="AK29" i="33"/>
  <c r="AL65" i="33" s="1"/>
  <c r="AG197" i="29"/>
  <c r="AG191" i="29"/>
  <c r="AG193" i="29" s="1"/>
  <c r="AF198" i="29"/>
  <c r="AJ143" i="30"/>
  <c r="AJ162" i="30"/>
  <c r="AK23" i="30"/>
  <c r="AL59" i="30" s="1"/>
  <c r="AJ37" i="30"/>
  <c r="AJ155" i="29"/>
  <c r="AJ174" i="29"/>
  <c r="AK35" i="29"/>
  <c r="AL71" i="29" s="1"/>
  <c r="AG191" i="30"/>
  <c r="AG193" i="30" s="1"/>
  <c r="AG197" i="30"/>
  <c r="AK26" i="33"/>
  <c r="AL62" i="33" s="1"/>
  <c r="AI157" i="29"/>
  <c r="AJ164" i="30"/>
  <c r="AJ145" i="30"/>
  <c r="AK25" i="30"/>
  <c r="AL61" i="30" s="1"/>
  <c r="AJ171" i="30"/>
  <c r="AJ152" i="30"/>
  <c r="AK32" i="30"/>
  <c r="AL68" i="30" s="1"/>
  <c r="AK27" i="33"/>
  <c r="AL63" i="33" s="1"/>
  <c r="AI73" i="29"/>
  <c r="AK30" i="33"/>
  <c r="AL66" i="33" s="1"/>
  <c r="AJ151" i="29"/>
  <c r="AJ170" i="29"/>
  <c r="AK31" i="29"/>
  <c r="AL67" i="29" s="1"/>
  <c r="AG184" i="30"/>
  <c r="AG186" i="30" s="1"/>
  <c r="AG196" i="30"/>
  <c r="AJ167" i="30"/>
  <c r="AK28" i="30"/>
  <c r="AL64" i="30" s="1"/>
  <c r="AJ148" i="30"/>
  <c r="AK33" i="33"/>
  <c r="AL69" i="33" s="1"/>
  <c r="AJ149" i="30"/>
  <c r="AK29" i="30"/>
  <c r="AL65" i="30" s="1"/>
  <c r="AJ168" i="30"/>
  <c r="AJ166" i="29"/>
  <c r="AJ147" i="29"/>
  <c r="AK27" i="29"/>
  <c r="AL63" i="29" s="1"/>
  <c r="AJ143" i="29"/>
  <c r="AJ37" i="29"/>
  <c r="AK23" i="29"/>
  <c r="AL59" i="29" s="1"/>
  <c r="AJ162" i="29"/>
  <c r="AJ165" i="30"/>
  <c r="AJ146" i="30"/>
  <c r="AK26" i="30"/>
  <c r="AL62" i="30" s="1"/>
  <c r="AK24" i="33"/>
  <c r="AL60" i="33" s="1"/>
  <c r="AI176" i="29"/>
  <c r="AK28" i="33"/>
  <c r="AL64" i="33" s="1"/>
  <c r="AJ164" i="29"/>
  <c r="AJ145" i="29"/>
  <c r="AK25" i="29"/>
  <c r="AL61" i="29" s="1"/>
  <c r="AJ153" i="30"/>
  <c r="AK33" i="30"/>
  <c r="AL69" i="30" s="1"/>
  <c r="AJ172" i="30"/>
  <c r="AJ174" i="30"/>
  <c r="AJ155" i="30"/>
  <c r="AK35" i="30"/>
  <c r="AL71" i="30" s="1"/>
  <c r="AJ173" i="29"/>
  <c r="AJ154" i="29"/>
  <c r="AK34" i="29"/>
  <c r="AL70" i="29" s="1"/>
  <c r="AJ150" i="29"/>
  <c r="AJ169" i="29"/>
  <c r="AK30" i="29"/>
  <c r="AL66" i="29" s="1"/>
  <c r="AH182" i="30"/>
  <c r="AH189" i="30"/>
  <c r="AH158" i="30"/>
  <c r="AH178" i="30"/>
  <c r="AH179" i="30" s="1"/>
  <c r="AJ148" i="29"/>
  <c r="AJ167" i="29"/>
  <c r="AK28" i="29"/>
  <c r="AL64" i="29" s="1"/>
  <c r="AL25" i="33"/>
  <c r="AM61" i="33" s="1"/>
  <c r="AK30" i="30"/>
  <c r="AL66" i="30" s="1"/>
  <c r="AJ150" i="30"/>
  <c r="AJ169" i="30"/>
  <c r="AK34" i="33"/>
  <c r="AL70" i="33" s="1"/>
  <c r="AK24" i="29"/>
  <c r="AL60" i="29" s="1"/>
  <c r="AJ163" i="29"/>
  <c r="AJ144" i="29"/>
  <c r="AK31" i="33"/>
  <c r="AL67" i="33" s="1"/>
  <c r="AH177" i="29"/>
  <c r="AH190" i="29"/>
  <c r="AH192" i="29" s="1"/>
  <c r="AH183" i="29"/>
  <c r="AH185" i="29" s="1"/>
  <c r="AJ168" i="29"/>
  <c r="AJ149" i="29"/>
  <c r="AK29" i="29"/>
  <c r="AL65" i="29" s="1"/>
  <c r="AK23" i="33"/>
  <c r="AL59" i="33" s="1"/>
  <c r="AJ37" i="33"/>
  <c r="AJ144" i="30"/>
  <c r="AK24" i="30"/>
  <c r="AL60" i="30" s="1"/>
  <c r="AJ163" i="30"/>
  <c r="AK32" i="33"/>
  <c r="AL68" i="33" s="1"/>
  <c r="AJ171" i="29"/>
  <c r="AK32" i="29"/>
  <c r="AL68" i="29" s="1"/>
  <c r="AJ152" i="29"/>
  <c r="AF198" i="30"/>
  <c r="AJ165" i="29"/>
  <c r="AJ146" i="29"/>
  <c r="AK26" i="29"/>
  <c r="AL62" i="29" s="1"/>
  <c r="AK35" i="33"/>
  <c r="AL71" i="33" s="1"/>
  <c r="AI73" i="33"/>
  <c r="AI74" i="33" s="1"/>
  <c r="AG196" i="29"/>
  <c r="AG184" i="29"/>
  <c r="AG186" i="29" s="1"/>
  <c r="AJ172" i="29"/>
  <c r="AJ153" i="29"/>
  <c r="AK33" i="29"/>
  <c r="AL69" i="29" s="1"/>
  <c r="AH183" i="30"/>
  <c r="AH185" i="30" s="1"/>
  <c r="AH190" i="30"/>
  <c r="AH192" i="30" s="1"/>
  <c r="AK34" i="30"/>
  <c r="AL70" i="30" s="1"/>
  <c r="AJ154" i="30"/>
  <c r="AJ173" i="30"/>
  <c r="AH177" i="30"/>
  <c r="AK143" i="31"/>
  <c r="AK73" i="31"/>
  <c r="AK74" i="31" s="1"/>
  <c r="AK162" i="31"/>
  <c r="AL23" i="31"/>
  <c r="AM59" i="31" s="1"/>
  <c r="AK37" i="31"/>
  <c r="AI191" i="31"/>
  <c r="AM25" i="32"/>
  <c r="AN55" i="32" s="1"/>
  <c r="AL25" i="2"/>
  <c r="AM55" i="2" s="1"/>
  <c r="AJ73" i="10"/>
  <c r="AJ74" i="10" s="1"/>
  <c r="AM20" i="2"/>
  <c r="AN50" i="2" s="1"/>
  <c r="AL26" i="2"/>
  <c r="AM56" i="2" s="1"/>
  <c r="AJ61" i="2"/>
  <c r="AJ62" i="2" s="1"/>
  <c r="AK29" i="2"/>
  <c r="AL59" i="2" s="1"/>
  <c r="AL27" i="2"/>
  <c r="AM57" i="2" s="1"/>
  <c r="AL21" i="2"/>
  <c r="AM51" i="2" s="1"/>
  <c r="AJ31" i="2"/>
  <c r="AL24" i="2"/>
  <c r="AM54" i="2" s="1"/>
  <c r="AL23" i="2"/>
  <c r="AM53" i="2" s="1"/>
  <c r="AL28" i="2"/>
  <c r="AM58" i="2" s="1"/>
  <c r="AN25" i="31"/>
  <c r="AO61" i="31" s="1"/>
  <c r="AM164" i="31"/>
  <c r="AM145" i="31"/>
  <c r="AL25" i="10"/>
  <c r="AM61" i="10" s="1"/>
  <c r="AM30" i="10"/>
  <c r="AN66" i="10" s="1"/>
  <c r="AL35" i="10"/>
  <c r="AM71" i="10" s="1"/>
  <c r="AL34" i="10"/>
  <c r="AM70" i="10" s="1"/>
  <c r="AM33" i="10"/>
  <c r="AN69" i="10" s="1"/>
  <c r="AL32" i="10"/>
  <c r="AM68" i="10" s="1"/>
  <c r="AL26" i="10"/>
  <c r="AM62" i="10" s="1"/>
  <c r="AL31" i="10"/>
  <c r="AM67" i="10" s="1"/>
  <c r="AL28" i="10"/>
  <c r="AM64" i="10" s="1"/>
  <c r="AL27" i="10"/>
  <c r="AM63" i="10" s="1"/>
  <c r="AL29" i="10"/>
  <c r="AM65" i="10" s="1"/>
  <c r="AM26" i="32"/>
  <c r="AN56" i="32" s="1"/>
  <c r="AN22" i="32"/>
  <c r="AO52" i="32" s="1"/>
  <c r="AM23" i="32"/>
  <c r="AN53" i="32" s="1"/>
  <c r="AM24" i="32"/>
  <c r="AN54" i="32" s="1"/>
  <c r="AM28" i="32"/>
  <c r="AN58" i="32" s="1"/>
  <c r="AN20" i="32"/>
  <c r="AO50" i="32" s="1"/>
  <c r="AM27" i="32"/>
  <c r="AN57" i="32" s="1"/>
  <c r="AI158" i="35" l="1"/>
  <c r="AL60" i="10"/>
  <c r="AL24" i="10"/>
  <c r="BM36" i="32"/>
  <c r="BL46" i="32"/>
  <c r="BV35" i="32"/>
  <c r="AI196" i="31"/>
  <c r="BL35" i="2"/>
  <c r="BK46" i="2"/>
  <c r="BE21" i="48"/>
  <c r="BE23" i="48" s="1"/>
  <c r="BF2" i="48"/>
  <c r="AI177" i="36"/>
  <c r="AI183" i="36"/>
  <c r="AI185" i="36" s="1"/>
  <c r="AK73" i="35"/>
  <c r="AJ157" i="35"/>
  <c r="AJ158" i="35" s="1"/>
  <c r="AK174" i="35"/>
  <c r="AL35" i="35"/>
  <c r="AL71" i="35"/>
  <c r="AK155" i="35"/>
  <c r="AL28" i="35"/>
  <c r="AL64" i="35"/>
  <c r="AK148" i="35"/>
  <c r="AK167" i="35"/>
  <c r="AM29" i="35"/>
  <c r="AM65" i="35"/>
  <c r="AL149" i="35"/>
  <c r="AL168" i="35"/>
  <c r="AM27" i="35"/>
  <c r="AM63" i="35"/>
  <c r="AL147" i="35"/>
  <c r="AL166" i="35"/>
  <c r="AN26" i="35"/>
  <c r="AN62" i="35"/>
  <c r="AM146" i="35"/>
  <c r="AM165" i="35"/>
  <c r="AL171" i="35"/>
  <c r="AM32" i="35"/>
  <c r="AM68" i="35"/>
  <c r="AL152" i="35"/>
  <c r="AL164" i="35"/>
  <c r="AL145" i="35"/>
  <c r="AM25" i="35"/>
  <c r="AM61" i="35"/>
  <c r="AM30" i="35"/>
  <c r="AM66" i="35"/>
  <c r="AL169" i="35"/>
  <c r="AL150" i="35"/>
  <c r="AM33" i="35"/>
  <c r="AM69" i="35"/>
  <c r="AL172" i="35"/>
  <c r="AL153" i="35"/>
  <c r="AL60" i="35"/>
  <c r="AK144" i="35"/>
  <c r="AK163" i="35"/>
  <c r="AL24" i="35"/>
  <c r="AG198" i="36"/>
  <c r="AI158" i="34"/>
  <c r="AJ158" i="31"/>
  <c r="AI177" i="35"/>
  <c r="AH198" i="31"/>
  <c r="AJ176" i="35"/>
  <c r="AH184" i="36"/>
  <c r="AH186" i="36" s="1"/>
  <c r="AI74" i="29"/>
  <c r="AJ177" i="31"/>
  <c r="AI193" i="31"/>
  <c r="AI194" i="31" s="1"/>
  <c r="AI197" i="31"/>
  <c r="AH193" i="36"/>
  <c r="AH197" i="36"/>
  <c r="AH198" i="36" s="1"/>
  <c r="AJ74" i="34"/>
  <c r="AI178" i="36"/>
  <c r="AI179" i="36" s="1"/>
  <c r="BB41" i="35"/>
  <c r="BA55" i="35"/>
  <c r="AJ189" i="31"/>
  <c r="AJ191" i="31" s="1"/>
  <c r="AG198" i="35"/>
  <c r="AI158" i="36"/>
  <c r="AL59" i="10"/>
  <c r="AL23" i="10"/>
  <c r="AL37" i="10" s="1"/>
  <c r="AK74" i="35"/>
  <c r="AJ182" i="31"/>
  <c r="AJ184" i="31" s="1"/>
  <c r="AG194" i="35"/>
  <c r="AJ176" i="36"/>
  <c r="AJ183" i="36" s="1"/>
  <c r="AJ185" i="36" s="1"/>
  <c r="AG198" i="34"/>
  <c r="AI189" i="36"/>
  <c r="AI191" i="36" s="1"/>
  <c r="AI193" i="36" s="1"/>
  <c r="AJ178" i="31"/>
  <c r="AJ179" i="31" s="1"/>
  <c r="AK73" i="36"/>
  <c r="AK74" i="36" s="1"/>
  <c r="AJ183" i="31"/>
  <c r="AJ185" i="31" s="1"/>
  <c r="AJ190" i="31"/>
  <c r="AJ192" i="31" s="1"/>
  <c r="AG194" i="34"/>
  <c r="AJ157" i="36"/>
  <c r="AJ189" i="36" s="1"/>
  <c r="AK176" i="31"/>
  <c r="AK183" i="31" s="1"/>
  <c r="AK185" i="31" s="1"/>
  <c r="AI183" i="34"/>
  <c r="AI185" i="34" s="1"/>
  <c r="AI190" i="34"/>
  <c r="AI192" i="34" s="1"/>
  <c r="AL35" i="34"/>
  <c r="AL71" i="34"/>
  <c r="AK174" i="34"/>
  <c r="AK155" i="34"/>
  <c r="AL29" i="34"/>
  <c r="AL65" i="34"/>
  <c r="AK149" i="34"/>
  <c r="AK168" i="34"/>
  <c r="AL31" i="34"/>
  <c r="AL67" i="34"/>
  <c r="AK151" i="34"/>
  <c r="AK170" i="34"/>
  <c r="AO29" i="36"/>
  <c r="AO65" i="36"/>
  <c r="AN168" i="36"/>
  <c r="AN149" i="36"/>
  <c r="AN67" i="31"/>
  <c r="AM151" i="31"/>
  <c r="AN31" i="31"/>
  <c r="AM170" i="31"/>
  <c r="AL26" i="36"/>
  <c r="AL62" i="36"/>
  <c r="AK146" i="36"/>
  <c r="AK165" i="36"/>
  <c r="AM71" i="31"/>
  <c r="AM35" i="31"/>
  <c r="AL155" i="31"/>
  <c r="AL174" i="31"/>
  <c r="AL24" i="36"/>
  <c r="AL60" i="36"/>
  <c r="AK163" i="36"/>
  <c r="AK144" i="36"/>
  <c r="AL34" i="35"/>
  <c r="AL70" i="35"/>
  <c r="AK154" i="35"/>
  <c r="AK173" i="35"/>
  <c r="AL24" i="34"/>
  <c r="AL60" i="34"/>
  <c r="AK144" i="34"/>
  <c r="AK163" i="34"/>
  <c r="AK73" i="34"/>
  <c r="AK179" i="34" s="1"/>
  <c r="AL23" i="34"/>
  <c r="AL59" i="34"/>
  <c r="AK143" i="34"/>
  <c r="AK37" i="34"/>
  <c r="AK162" i="34"/>
  <c r="AK157" i="31"/>
  <c r="AK182" i="31" s="1"/>
  <c r="AL32" i="36"/>
  <c r="AL68" i="36"/>
  <c r="AK152" i="36"/>
  <c r="AK171" i="36"/>
  <c r="AL26" i="34"/>
  <c r="AL62" i="34"/>
  <c r="AK146" i="34"/>
  <c r="AK165" i="34"/>
  <c r="AH184" i="34"/>
  <c r="AH186" i="34" s="1"/>
  <c r="AH196" i="34"/>
  <c r="AL33" i="34"/>
  <c r="AL69" i="34"/>
  <c r="AK153" i="34"/>
  <c r="AK172" i="34"/>
  <c r="AI189" i="35"/>
  <c r="AI178" i="35"/>
  <c r="AI179" i="35" s="1"/>
  <c r="AI182" i="35"/>
  <c r="AL30" i="34"/>
  <c r="AL66" i="34"/>
  <c r="AK150" i="34"/>
  <c r="AK169" i="34"/>
  <c r="AM69" i="31"/>
  <c r="AL153" i="31"/>
  <c r="AM33" i="31"/>
  <c r="AL172" i="31"/>
  <c r="AM60" i="31"/>
  <c r="AM24" i="31"/>
  <c r="AL163" i="31"/>
  <c r="AL144" i="31"/>
  <c r="AH197" i="34"/>
  <c r="AH191" i="34"/>
  <c r="AH193" i="34" s="1"/>
  <c r="AL31" i="35"/>
  <c r="AL67" i="35"/>
  <c r="AK170" i="35"/>
  <c r="AK151" i="35"/>
  <c r="AJ189" i="35"/>
  <c r="AJ182" i="35"/>
  <c r="AL30" i="36"/>
  <c r="AL66" i="36"/>
  <c r="AK169" i="36"/>
  <c r="AK150" i="36"/>
  <c r="AM65" i="31"/>
  <c r="AM29" i="31"/>
  <c r="AL149" i="31"/>
  <c r="AL168" i="31"/>
  <c r="AL52" i="2"/>
  <c r="AL22" i="2"/>
  <c r="AL27" i="36"/>
  <c r="AL63" i="36"/>
  <c r="AK147" i="36"/>
  <c r="AK166" i="36"/>
  <c r="AI177" i="34"/>
  <c r="AI190" i="35"/>
  <c r="AI192" i="35" s="1"/>
  <c r="AI183" i="35"/>
  <c r="AI185" i="35" s="1"/>
  <c r="AM68" i="31"/>
  <c r="AM32" i="31"/>
  <c r="AL152" i="31"/>
  <c r="AL171" i="31"/>
  <c r="AL28" i="36"/>
  <c r="AL64" i="36"/>
  <c r="AK148" i="36"/>
  <c r="AK167" i="36"/>
  <c r="AL34" i="34"/>
  <c r="AL70" i="34"/>
  <c r="AK173" i="34"/>
  <c r="AK154" i="34"/>
  <c r="AL27" i="34"/>
  <c r="AL63" i="34"/>
  <c r="AK166" i="34"/>
  <c r="AK147" i="34"/>
  <c r="AL32" i="34"/>
  <c r="AL68" i="34"/>
  <c r="AK171" i="34"/>
  <c r="AK152" i="34"/>
  <c r="AM63" i="31"/>
  <c r="AM27" i="31"/>
  <c r="AL166" i="31"/>
  <c r="AL147" i="31"/>
  <c r="AI189" i="34"/>
  <c r="AI182" i="34"/>
  <c r="AL33" i="36"/>
  <c r="AL69" i="36"/>
  <c r="AK172" i="36"/>
  <c r="AK153" i="36"/>
  <c r="AK37" i="36"/>
  <c r="AH184" i="35"/>
  <c r="AH186" i="35" s="1"/>
  <c r="AH196" i="35"/>
  <c r="AL25" i="34"/>
  <c r="AL61" i="34"/>
  <c r="AK145" i="34"/>
  <c r="AK164" i="34"/>
  <c r="AL35" i="36"/>
  <c r="AL71" i="36"/>
  <c r="AK174" i="36"/>
  <c r="AK155" i="36"/>
  <c r="AL34" i="36"/>
  <c r="AL70" i="36"/>
  <c r="AK173" i="36"/>
  <c r="AK154" i="36"/>
  <c r="AL28" i="34"/>
  <c r="AL64" i="34"/>
  <c r="AK167" i="34"/>
  <c r="AK148" i="34"/>
  <c r="AH191" i="35"/>
  <c r="AH193" i="35" s="1"/>
  <c r="AH197" i="35"/>
  <c r="AL23" i="35"/>
  <c r="AL59" i="35"/>
  <c r="AK143" i="35"/>
  <c r="AK37" i="35"/>
  <c r="AK162" i="35"/>
  <c r="AM64" i="31"/>
  <c r="AL167" i="31"/>
  <c r="AM28" i="31"/>
  <c r="AL148" i="31"/>
  <c r="AL25" i="36"/>
  <c r="AL61" i="36"/>
  <c r="AK145" i="36"/>
  <c r="AK164" i="36"/>
  <c r="AJ157" i="34"/>
  <c r="AL31" i="36"/>
  <c r="AL67" i="36"/>
  <c r="AK170" i="36"/>
  <c r="AK151" i="36"/>
  <c r="AM23" i="36"/>
  <c r="AM59" i="36"/>
  <c r="AL143" i="36"/>
  <c r="AL162" i="36"/>
  <c r="AM70" i="31"/>
  <c r="AL173" i="31"/>
  <c r="AL154" i="31"/>
  <c r="AM34" i="31"/>
  <c r="AJ176" i="34"/>
  <c r="AM62" i="31"/>
  <c r="AM26" i="31"/>
  <c r="AL146" i="31"/>
  <c r="AL165" i="31"/>
  <c r="AM66" i="31"/>
  <c r="AL169" i="31"/>
  <c r="AL150" i="31"/>
  <c r="AM30" i="31"/>
  <c r="AI196" i="36"/>
  <c r="AI184" i="36"/>
  <c r="AU41" i="33"/>
  <c r="AT55" i="33"/>
  <c r="AY41" i="30"/>
  <c r="AX55" i="30"/>
  <c r="AI158" i="29"/>
  <c r="AK61" i="32"/>
  <c r="AK62" i="32" s="1"/>
  <c r="AL31" i="32"/>
  <c r="AM29" i="32"/>
  <c r="AN59" i="32" s="1"/>
  <c r="AM21" i="32"/>
  <c r="AN51" i="32" s="1"/>
  <c r="AW41" i="10"/>
  <c r="AV55" i="10"/>
  <c r="AG198" i="29"/>
  <c r="AT41" i="34"/>
  <c r="AS55" i="34"/>
  <c r="AI182" i="30"/>
  <c r="AI184" i="30" s="1"/>
  <c r="AI183" i="30"/>
  <c r="AI185" i="30" s="1"/>
  <c r="AI192" i="30"/>
  <c r="AG194" i="29"/>
  <c r="AI177" i="30"/>
  <c r="AG198" i="30"/>
  <c r="AI177" i="29"/>
  <c r="AG194" i="30"/>
  <c r="AI178" i="30"/>
  <c r="AI179" i="30" s="1"/>
  <c r="AI158" i="30"/>
  <c r="AI191" i="30"/>
  <c r="AI197" i="30"/>
  <c r="AL35" i="33"/>
  <c r="AM71" i="33" s="1"/>
  <c r="AM25" i="33"/>
  <c r="AN61" i="33" s="1"/>
  <c r="AH191" i="30"/>
  <c r="AH193" i="30" s="1"/>
  <c r="AH197" i="30"/>
  <c r="AJ73" i="29"/>
  <c r="AI183" i="29"/>
  <c r="AI185" i="29" s="1"/>
  <c r="AI190" i="29"/>
  <c r="AI192" i="29" s="1"/>
  <c r="AL23" i="29"/>
  <c r="AM59" i="29" s="1"/>
  <c r="AK162" i="29"/>
  <c r="AK143" i="29"/>
  <c r="AL28" i="30"/>
  <c r="AM64" i="30" s="1"/>
  <c r="AK167" i="30"/>
  <c r="AK148" i="30"/>
  <c r="AL26" i="33"/>
  <c r="AM62" i="33" s="1"/>
  <c r="AL27" i="30"/>
  <c r="AM63" i="30" s="1"/>
  <c r="AK166" i="30"/>
  <c r="AK147" i="30"/>
  <c r="AK171" i="29"/>
  <c r="AL32" i="29"/>
  <c r="AM68" i="29" s="1"/>
  <c r="AK152" i="29"/>
  <c r="AH196" i="30"/>
  <c r="AH184" i="30"/>
  <c r="AH186" i="30" s="1"/>
  <c r="AL24" i="33"/>
  <c r="AM60" i="33" s="1"/>
  <c r="AK143" i="30"/>
  <c r="AK162" i="30"/>
  <c r="AL23" i="30"/>
  <c r="AM59" i="30" s="1"/>
  <c r="AK37" i="30"/>
  <c r="AL29" i="33"/>
  <c r="AM65" i="33" s="1"/>
  <c r="AK172" i="29"/>
  <c r="AK153" i="29"/>
  <c r="AL33" i="29"/>
  <c r="AM69" i="29" s="1"/>
  <c r="AK165" i="29"/>
  <c r="AK146" i="29"/>
  <c r="AL26" i="29"/>
  <c r="AM62" i="29" s="1"/>
  <c r="AJ73" i="33"/>
  <c r="AJ74" i="33" s="1"/>
  <c r="AL34" i="33"/>
  <c r="AM70" i="33" s="1"/>
  <c r="AK148" i="29"/>
  <c r="AK167" i="29"/>
  <c r="AL28" i="29"/>
  <c r="AM64" i="29" s="1"/>
  <c r="AK169" i="29"/>
  <c r="AK150" i="29"/>
  <c r="AL30" i="29"/>
  <c r="AM66" i="29" s="1"/>
  <c r="AL35" i="30"/>
  <c r="AM71" i="30" s="1"/>
  <c r="AK174" i="30"/>
  <c r="AK155" i="30"/>
  <c r="AK164" i="29"/>
  <c r="AK145" i="29"/>
  <c r="AL25" i="29"/>
  <c r="AM61" i="29" s="1"/>
  <c r="AK149" i="30"/>
  <c r="AK168" i="30"/>
  <c r="AL29" i="30"/>
  <c r="AM65" i="30" s="1"/>
  <c r="AL30" i="33"/>
  <c r="AM66" i="33" s="1"/>
  <c r="AJ176" i="30"/>
  <c r="AL32" i="33"/>
  <c r="AM68" i="33" s="1"/>
  <c r="AL23" i="33"/>
  <c r="AM59" i="33" s="1"/>
  <c r="AK37" i="33"/>
  <c r="AL31" i="33"/>
  <c r="AM67" i="33" s="1"/>
  <c r="AK165" i="30"/>
  <c r="AK146" i="30"/>
  <c r="AL26" i="30"/>
  <c r="AM62" i="30" s="1"/>
  <c r="AJ157" i="29"/>
  <c r="AK164" i="30"/>
  <c r="AK145" i="30"/>
  <c r="AL25" i="30"/>
  <c r="AM61" i="30" s="1"/>
  <c r="AJ73" i="30"/>
  <c r="AJ74" i="30" s="1"/>
  <c r="AH196" i="29"/>
  <c r="AH184" i="29"/>
  <c r="AH186" i="29" s="1"/>
  <c r="AK149" i="29"/>
  <c r="AL29" i="29"/>
  <c r="AM65" i="29" s="1"/>
  <c r="AK168" i="29"/>
  <c r="AK147" i="29"/>
  <c r="AL27" i="29"/>
  <c r="AM63" i="29" s="1"/>
  <c r="AK166" i="29"/>
  <c r="AL35" i="29"/>
  <c r="AM71" i="29" s="1"/>
  <c r="AK174" i="29"/>
  <c r="AK155" i="29"/>
  <c r="AJ157" i="30"/>
  <c r="AH191" i="29"/>
  <c r="AH193" i="29" s="1"/>
  <c r="AH197" i="29"/>
  <c r="AK170" i="30"/>
  <c r="AK151" i="30"/>
  <c r="AL31" i="30"/>
  <c r="AM67" i="30" s="1"/>
  <c r="AL33" i="33"/>
  <c r="AM69" i="33" s="1"/>
  <c r="AL27" i="33"/>
  <c r="AM63" i="33" s="1"/>
  <c r="AK173" i="30"/>
  <c r="AK154" i="30"/>
  <c r="AL34" i="30"/>
  <c r="AM70" i="30" s="1"/>
  <c r="AK169" i="30"/>
  <c r="AK150" i="30"/>
  <c r="AL30" i="30"/>
  <c r="AM66" i="30" s="1"/>
  <c r="AK37" i="29"/>
  <c r="AK173" i="29"/>
  <c r="AL34" i="29"/>
  <c r="AM70" i="29" s="1"/>
  <c r="AK154" i="29"/>
  <c r="AK163" i="30"/>
  <c r="AK144" i="30"/>
  <c r="AL24" i="30"/>
  <c r="AM60" i="30" s="1"/>
  <c r="AK163" i="29"/>
  <c r="AK144" i="29"/>
  <c r="AL24" i="29"/>
  <c r="AM60" i="29" s="1"/>
  <c r="AK172" i="30"/>
  <c r="AK153" i="30"/>
  <c r="AL33" i="30"/>
  <c r="AM69" i="30" s="1"/>
  <c r="AL28" i="33"/>
  <c r="AM64" i="33" s="1"/>
  <c r="AJ176" i="29"/>
  <c r="AK170" i="29"/>
  <c r="AK151" i="29"/>
  <c r="AL31" i="29"/>
  <c r="AM67" i="29" s="1"/>
  <c r="AK152" i="30"/>
  <c r="AK171" i="30"/>
  <c r="AL32" i="30"/>
  <c r="AM68" i="30" s="1"/>
  <c r="AI182" i="29"/>
  <c r="AI178" i="29"/>
  <c r="AI179" i="29" s="1"/>
  <c r="AI189" i="29"/>
  <c r="AM23" i="31"/>
  <c r="AN59" i="31" s="1"/>
  <c r="AL73" i="31"/>
  <c r="AL74" i="31" s="1"/>
  <c r="AL162" i="31"/>
  <c r="AL143" i="31"/>
  <c r="AL37" i="31"/>
  <c r="AN25" i="32"/>
  <c r="AO55" i="32" s="1"/>
  <c r="AM25" i="2"/>
  <c r="AN55" i="2" s="1"/>
  <c r="AM28" i="2"/>
  <c r="AN58" i="2" s="1"/>
  <c r="AK61" i="2"/>
  <c r="AK62" i="2" s="1"/>
  <c r="AL29" i="2"/>
  <c r="AN20" i="2"/>
  <c r="AO50" i="2" s="1"/>
  <c r="AM23" i="2"/>
  <c r="AN53" i="2" s="1"/>
  <c r="AM21" i="2"/>
  <c r="AN51" i="2" s="1"/>
  <c r="AM24" i="2"/>
  <c r="AN54" i="2" s="1"/>
  <c r="AM27" i="2"/>
  <c r="AN57" i="2" s="1"/>
  <c r="AM26" i="2"/>
  <c r="AN56" i="2" s="1"/>
  <c r="AK31" i="2"/>
  <c r="AO25" i="31"/>
  <c r="AP61" i="31" s="1"/>
  <c r="AN164" i="31"/>
  <c r="AN145" i="31"/>
  <c r="AM34" i="10"/>
  <c r="AN70" i="10" s="1"/>
  <c r="AM27" i="10"/>
  <c r="AN63" i="10" s="1"/>
  <c r="AM26" i="10"/>
  <c r="AN62" i="10" s="1"/>
  <c r="AK73" i="10"/>
  <c r="AK74" i="10" s="1"/>
  <c r="AM25" i="10"/>
  <c r="AN61" i="10" s="1"/>
  <c r="AN30" i="10"/>
  <c r="AO66" i="10" s="1"/>
  <c r="AM32" i="10"/>
  <c r="AN68" i="10" s="1"/>
  <c r="AM35" i="10"/>
  <c r="AN71" i="10" s="1"/>
  <c r="AM29" i="10"/>
  <c r="AN65" i="10" s="1"/>
  <c r="AM31" i="10"/>
  <c r="AN67" i="10" s="1"/>
  <c r="AM28" i="10"/>
  <c r="AN64" i="10" s="1"/>
  <c r="AN33" i="10"/>
  <c r="AO69" i="10" s="1"/>
  <c r="AO22" i="32"/>
  <c r="AP52" i="32" s="1"/>
  <c r="AN26" i="32"/>
  <c r="AO56" i="32" s="1"/>
  <c r="AN27" i="32"/>
  <c r="AO57" i="32" s="1"/>
  <c r="AN24" i="32"/>
  <c r="AO54" i="32" s="1"/>
  <c r="AO20" i="32"/>
  <c r="AP50" i="32" s="1"/>
  <c r="AN28" i="32"/>
  <c r="AO58" i="32" s="1"/>
  <c r="AN23" i="32"/>
  <c r="AO53" i="32" s="1"/>
  <c r="AI186" i="36" l="1"/>
  <c r="AI198" i="31"/>
  <c r="AM60" i="10"/>
  <c r="AM24" i="10"/>
  <c r="BW35" i="32"/>
  <c r="BN36" i="32"/>
  <c r="BM46" i="32"/>
  <c r="BM35" i="2"/>
  <c r="BL46" i="2"/>
  <c r="BF21" i="48"/>
  <c r="BF23" i="48" s="1"/>
  <c r="BG2" i="48"/>
  <c r="AJ74" i="29"/>
  <c r="AJ158" i="34"/>
  <c r="AJ177" i="35"/>
  <c r="AM35" i="35"/>
  <c r="AM71" i="35"/>
  <c r="AL155" i="35"/>
  <c r="AL174" i="35"/>
  <c r="AM24" i="35"/>
  <c r="AM60" i="35"/>
  <c r="AL144" i="35"/>
  <c r="AL163" i="35"/>
  <c r="AN32" i="35"/>
  <c r="AN68" i="35"/>
  <c r="AM152" i="35"/>
  <c r="AM171" i="35"/>
  <c r="AN27" i="35"/>
  <c r="AN63" i="35"/>
  <c r="AM147" i="35"/>
  <c r="AM166" i="35"/>
  <c r="AN61" i="35"/>
  <c r="AM164" i="35"/>
  <c r="AM145" i="35"/>
  <c r="AN25" i="35"/>
  <c r="AM168" i="35"/>
  <c r="AM149" i="35"/>
  <c r="AN29" i="35"/>
  <c r="AN65" i="35"/>
  <c r="AM150" i="35"/>
  <c r="AN30" i="35"/>
  <c r="AN66" i="35"/>
  <c r="AM169" i="35"/>
  <c r="AM172" i="35"/>
  <c r="AM153" i="35"/>
  <c r="AN33" i="35"/>
  <c r="AN69" i="35"/>
  <c r="AO62" i="35"/>
  <c r="AN146" i="35"/>
  <c r="AN165" i="35"/>
  <c r="AO26" i="35"/>
  <c r="AM28" i="35"/>
  <c r="AM64" i="35"/>
  <c r="AL148" i="35"/>
  <c r="AL167" i="35"/>
  <c r="AJ178" i="35"/>
  <c r="AJ179" i="35" s="1"/>
  <c r="AJ190" i="35"/>
  <c r="AJ192" i="35" s="1"/>
  <c r="AJ183" i="35"/>
  <c r="AJ185" i="35" s="1"/>
  <c r="AK157" i="35"/>
  <c r="AK189" i="35" s="1"/>
  <c r="AH194" i="36"/>
  <c r="AJ186" i="31"/>
  <c r="AJ196" i="31"/>
  <c r="AK176" i="35"/>
  <c r="AK177" i="35" s="1"/>
  <c r="AL73" i="35"/>
  <c r="AL74" i="35" s="1"/>
  <c r="AK158" i="31"/>
  <c r="AJ177" i="36"/>
  <c r="AK189" i="31"/>
  <c r="AK191" i="31" s="1"/>
  <c r="AK178" i="31"/>
  <c r="AK179" i="31" s="1"/>
  <c r="AK190" i="31"/>
  <c r="AK192" i="31" s="1"/>
  <c r="AK177" i="31"/>
  <c r="AI197" i="36"/>
  <c r="AI198" i="36" s="1"/>
  <c r="AJ190" i="36"/>
  <c r="AJ192" i="36" s="1"/>
  <c r="AK157" i="36"/>
  <c r="AK189" i="36" s="1"/>
  <c r="AL73" i="36"/>
  <c r="AL74" i="36" s="1"/>
  <c r="BC41" i="35"/>
  <c r="BB55" i="35"/>
  <c r="AL157" i="31"/>
  <c r="AM59" i="10"/>
  <c r="AM23" i="10"/>
  <c r="AM37" i="10" s="1"/>
  <c r="AJ158" i="36"/>
  <c r="AK74" i="34"/>
  <c r="AJ197" i="31"/>
  <c r="AJ193" i="31"/>
  <c r="AH194" i="34"/>
  <c r="AK157" i="34"/>
  <c r="AJ182" i="36"/>
  <c r="AJ184" i="36" s="1"/>
  <c r="AJ186" i="36" s="1"/>
  <c r="AJ178" i="36"/>
  <c r="AJ179" i="36" s="1"/>
  <c r="AH198" i="35"/>
  <c r="AJ177" i="34"/>
  <c r="AK176" i="36"/>
  <c r="AH194" i="35"/>
  <c r="AH198" i="34"/>
  <c r="AN70" i="31"/>
  <c r="AN34" i="31"/>
  <c r="AM173" i="31"/>
  <c r="AM154" i="31"/>
  <c r="AI196" i="34"/>
  <c r="AI184" i="34"/>
  <c r="AI186" i="34" s="1"/>
  <c r="AN63" i="31"/>
  <c r="AN27" i="31"/>
  <c r="AM166" i="31"/>
  <c r="AM147" i="31"/>
  <c r="AM30" i="36"/>
  <c r="AM66" i="36"/>
  <c r="AL169" i="36"/>
  <c r="AL150" i="36"/>
  <c r="AM31" i="35"/>
  <c r="AM67" i="35"/>
  <c r="AL170" i="35"/>
  <c r="AL151" i="35"/>
  <c r="AM30" i="34"/>
  <c r="AM66" i="34"/>
  <c r="AL169" i="34"/>
  <c r="AL150" i="34"/>
  <c r="AI194" i="36"/>
  <c r="AN62" i="31"/>
  <c r="AM146" i="31"/>
  <c r="AM165" i="31"/>
  <c r="AN26" i="31"/>
  <c r="AI191" i="34"/>
  <c r="AI193" i="34" s="1"/>
  <c r="AI197" i="34"/>
  <c r="AM32" i="34"/>
  <c r="AM68" i="34"/>
  <c r="AL171" i="34"/>
  <c r="AL152" i="34"/>
  <c r="AM28" i="36"/>
  <c r="AM64" i="36"/>
  <c r="AL148" i="36"/>
  <c r="AL167" i="36"/>
  <c r="AI184" i="35"/>
  <c r="AI186" i="35" s="1"/>
  <c r="AI196" i="35"/>
  <c r="AM24" i="34"/>
  <c r="AM60" i="34"/>
  <c r="AL163" i="34"/>
  <c r="AL144" i="34"/>
  <c r="AM24" i="36"/>
  <c r="AM60" i="36"/>
  <c r="AL144" i="36"/>
  <c r="AL163" i="36"/>
  <c r="AM31" i="34"/>
  <c r="AM67" i="34"/>
  <c r="AL170" i="34"/>
  <c r="AL151" i="34"/>
  <c r="AN23" i="36"/>
  <c r="AN59" i="36"/>
  <c r="AM143" i="36"/>
  <c r="AM162" i="36"/>
  <c r="AJ184" i="35"/>
  <c r="AN69" i="31"/>
  <c r="AM172" i="31"/>
  <c r="AN33" i="31"/>
  <c r="AM153" i="31"/>
  <c r="AL73" i="34"/>
  <c r="AL179" i="34" s="1"/>
  <c r="AL176" i="31"/>
  <c r="AN66" i="31"/>
  <c r="AM169" i="31"/>
  <c r="AM150" i="31"/>
  <c r="AN30" i="31"/>
  <c r="AM25" i="36"/>
  <c r="AM61" i="36"/>
  <c r="AL145" i="36"/>
  <c r="AL164" i="36"/>
  <c r="AM28" i="34"/>
  <c r="AM64" i="34"/>
  <c r="AL148" i="34"/>
  <c r="AL167" i="34"/>
  <c r="AM35" i="36"/>
  <c r="AM71" i="36"/>
  <c r="AL174" i="36"/>
  <c r="AL155" i="36"/>
  <c r="AN65" i="31"/>
  <c r="AN29" i="31"/>
  <c r="AM168" i="31"/>
  <c r="AM149" i="31"/>
  <c r="AJ191" i="35"/>
  <c r="AK158" i="35"/>
  <c r="AI197" i="35"/>
  <c r="AI191" i="35"/>
  <c r="AI193" i="35" s="1"/>
  <c r="AM23" i="34"/>
  <c r="AM59" i="34"/>
  <c r="AL143" i="34"/>
  <c r="AL162" i="34"/>
  <c r="AL37" i="34"/>
  <c r="AL31" i="2"/>
  <c r="AM59" i="2"/>
  <c r="AM23" i="35"/>
  <c r="AM59" i="35"/>
  <c r="AL162" i="35"/>
  <c r="AL143" i="35"/>
  <c r="AL37" i="35"/>
  <c r="AN71" i="31"/>
  <c r="AM174" i="31"/>
  <c r="AN35" i="31"/>
  <c r="AM155" i="31"/>
  <c r="AJ191" i="36"/>
  <c r="AN64" i="31"/>
  <c r="AN28" i="31"/>
  <c r="AM148" i="31"/>
  <c r="AM167" i="31"/>
  <c r="AM27" i="34"/>
  <c r="AM63" i="34"/>
  <c r="AL147" i="34"/>
  <c r="AL166" i="34"/>
  <c r="AM34" i="34"/>
  <c r="AM70" i="34"/>
  <c r="AL154" i="34"/>
  <c r="AL173" i="34"/>
  <c r="AN68" i="31"/>
  <c r="AN32" i="31"/>
  <c r="AM152" i="31"/>
  <c r="AM171" i="31"/>
  <c r="AM26" i="34"/>
  <c r="AM62" i="34"/>
  <c r="AL165" i="34"/>
  <c r="AL146" i="34"/>
  <c r="AM32" i="36"/>
  <c r="AM68" i="36"/>
  <c r="AL171" i="36"/>
  <c r="AL152" i="36"/>
  <c r="AM34" i="35"/>
  <c r="AM70" i="35"/>
  <c r="AL154" i="35"/>
  <c r="AL173" i="35"/>
  <c r="AM26" i="36"/>
  <c r="AM62" i="36"/>
  <c r="AL165" i="36"/>
  <c r="AL146" i="36"/>
  <c r="AP29" i="36"/>
  <c r="AP65" i="36"/>
  <c r="AO149" i="36"/>
  <c r="AO168" i="36"/>
  <c r="AM29" i="34"/>
  <c r="AM65" i="34"/>
  <c r="AL168" i="34"/>
  <c r="AL149" i="34"/>
  <c r="AM35" i="34"/>
  <c r="AM71" i="34"/>
  <c r="AL155" i="34"/>
  <c r="AL174" i="34"/>
  <c r="AL37" i="36"/>
  <c r="AM31" i="36"/>
  <c r="AM67" i="36"/>
  <c r="AL151" i="36"/>
  <c r="AL170" i="36"/>
  <c r="AM27" i="36"/>
  <c r="AM63" i="36"/>
  <c r="AL166" i="36"/>
  <c r="AL147" i="36"/>
  <c r="AN60" i="31"/>
  <c r="AN24" i="31"/>
  <c r="AM144" i="31"/>
  <c r="AM163" i="31"/>
  <c r="AJ183" i="34"/>
  <c r="AJ185" i="34" s="1"/>
  <c r="AJ190" i="34"/>
  <c r="AJ192" i="34" s="1"/>
  <c r="AJ189" i="34"/>
  <c r="AJ182" i="34"/>
  <c r="AM34" i="36"/>
  <c r="AM70" i="36"/>
  <c r="AL173" i="36"/>
  <c r="AL154" i="36"/>
  <c r="AM25" i="34"/>
  <c r="AM61" i="34"/>
  <c r="AL145" i="34"/>
  <c r="AL164" i="34"/>
  <c r="AM33" i="36"/>
  <c r="AM69" i="36"/>
  <c r="AL172" i="36"/>
  <c r="AL153" i="36"/>
  <c r="AM52" i="2"/>
  <c r="AM22" i="2"/>
  <c r="AM33" i="34"/>
  <c r="AM69" i="34"/>
  <c r="AL172" i="34"/>
  <c r="AL153" i="34"/>
  <c r="AK176" i="34"/>
  <c r="AO67" i="31"/>
  <c r="AO31" i="31"/>
  <c r="AN151" i="31"/>
  <c r="AN170" i="31"/>
  <c r="AV41" i="33"/>
  <c r="AU55" i="33"/>
  <c r="AZ41" i="30"/>
  <c r="AY55" i="30"/>
  <c r="AI193" i="30"/>
  <c r="AM31" i="32"/>
  <c r="AL61" i="32"/>
  <c r="AL62" i="32" s="1"/>
  <c r="AN21" i="32"/>
  <c r="AO51" i="32" s="1"/>
  <c r="AN29" i="32"/>
  <c r="AO59" i="32" s="1"/>
  <c r="AX41" i="10"/>
  <c r="AW55" i="10"/>
  <c r="AH198" i="30"/>
  <c r="AU41" i="34"/>
  <c r="AT55" i="34"/>
  <c r="AI196" i="30"/>
  <c r="AI198" i="30" s="1"/>
  <c r="AI186" i="30"/>
  <c r="AH194" i="30"/>
  <c r="AH194" i="29"/>
  <c r="AL153" i="30"/>
  <c r="AL172" i="30"/>
  <c r="AM33" i="30"/>
  <c r="AN69" i="30" s="1"/>
  <c r="AL163" i="30"/>
  <c r="AL144" i="30"/>
  <c r="AM24" i="30"/>
  <c r="AN60" i="30" s="1"/>
  <c r="AJ182" i="29"/>
  <c r="AJ189" i="29"/>
  <c r="AJ178" i="29"/>
  <c r="AJ179" i="29" s="1"/>
  <c r="AM23" i="33"/>
  <c r="AN59" i="33" s="1"/>
  <c r="AL37" i="33"/>
  <c r="AL168" i="30"/>
  <c r="AM29" i="30"/>
  <c r="AN65" i="30" s="1"/>
  <c r="AL149" i="30"/>
  <c r="AL167" i="29"/>
  <c r="AL148" i="29"/>
  <c r="AM28" i="29"/>
  <c r="AN64" i="29" s="1"/>
  <c r="AL165" i="29"/>
  <c r="AM26" i="29"/>
  <c r="AN62" i="29" s="1"/>
  <c r="AL146" i="29"/>
  <c r="AM29" i="33"/>
  <c r="AN65" i="33" s="1"/>
  <c r="AL170" i="29"/>
  <c r="AL151" i="29"/>
  <c r="AM31" i="29"/>
  <c r="AN67" i="29" s="1"/>
  <c r="AL150" i="30"/>
  <c r="AL169" i="30"/>
  <c r="AM30" i="30"/>
  <c r="AN66" i="30" s="1"/>
  <c r="AM26" i="30"/>
  <c r="AN62" i="30" s="1"/>
  <c r="AL146" i="30"/>
  <c r="AL165" i="30"/>
  <c r="AK73" i="33"/>
  <c r="AK74" i="33" s="1"/>
  <c r="AL148" i="30"/>
  <c r="AL167" i="30"/>
  <c r="AM28" i="30"/>
  <c r="AN64" i="30" s="1"/>
  <c r="AI191" i="29"/>
  <c r="AI193" i="29" s="1"/>
  <c r="AI197" i="29"/>
  <c r="AM27" i="33"/>
  <c r="AN63" i="33" s="1"/>
  <c r="AH198" i="29"/>
  <c r="AM32" i="33"/>
  <c r="AN68" i="33" s="1"/>
  <c r="AL155" i="30"/>
  <c r="AM35" i="30"/>
  <c r="AN71" i="30" s="1"/>
  <c r="AL174" i="30"/>
  <c r="AM33" i="33"/>
  <c r="AN69" i="33" s="1"/>
  <c r="AJ182" i="30"/>
  <c r="AJ189" i="30"/>
  <c r="AJ178" i="30"/>
  <c r="AJ179" i="30" s="1"/>
  <c r="AJ158" i="30"/>
  <c r="AM27" i="29"/>
  <c r="AN63" i="29" s="1"/>
  <c r="AL147" i="29"/>
  <c r="AL166" i="29"/>
  <c r="AM23" i="30"/>
  <c r="AN59" i="30" s="1"/>
  <c r="AL37" i="30"/>
  <c r="AL162" i="30"/>
  <c r="AL143" i="30"/>
  <c r="AK157" i="29"/>
  <c r="AI184" i="29"/>
  <c r="AI186" i="29" s="1"/>
  <c r="AI196" i="29"/>
  <c r="AL144" i="29"/>
  <c r="AL163" i="29"/>
  <c r="AM24" i="29"/>
  <c r="AN60" i="29" s="1"/>
  <c r="AM25" i="30"/>
  <c r="AN61" i="30" s="1"/>
  <c r="AL145" i="30"/>
  <c r="AL164" i="30"/>
  <c r="AJ158" i="29"/>
  <c r="AL145" i="29"/>
  <c r="AL164" i="29"/>
  <c r="AM25" i="29"/>
  <c r="AN61" i="29" s="1"/>
  <c r="AM34" i="33"/>
  <c r="AN70" i="33" s="1"/>
  <c r="AM33" i="29"/>
  <c r="AN69" i="29" s="1"/>
  <c r="AL172" i="29"/>
  <c r="AL153" i="29"/>
  <c r="AK176" i="30"/>
  <c r="AL166" i="30"/>
  <c r="AL147" i="30"/>
  <c r="AM27" i="30"/>
  <c r="AN63" i="30" s="1"/>
  <c r="AK73" i="29"/>
  <c r="AK74" i="29" s="1"/>
  <c r="AN25" i="33"/>
  <c r="AO61" i="33" s="1"/>
  <c r="AL171" i="30"/>
  <c r="AL152" i="30"/>
  <c r="AM32" i="30"/>
  <c r="AN68" i="30" s="1"/>
  <c r="AJ183" i="29"/>
  <c r="AJ185" i="29" s="1"/>
  <c r="AJ190" i="29"/>
  <c r="AJ192" i="29" s="1"/>
  <c r="AL173" i="30"/>
  <c r="AL154" i="30"/>
  <c r="AM34" i="30"/>
  <c r="AN70" i="30" s="1"/>
  <c r="AL151" i="30"/>
  <c r="AM31" i="30"/>
  <c r="AN67" i="30" s="1"/>
  <c r="AL170" i="30"/>
  <c r="AM31" i="33"/>
  <c r="AN67" i="33" s="1"/>
  <c r="AJ190" i="30"/>
  <c r="AJ192" i="30" s="1"/>
  <c r="AJ177" i="30"/>
  <c r="AJ183" i="30"/>
  <c r="AJ185" i="30" s="1"/>
  <c r="AL169" i="29"/>
  <c r="AL150" i="29"/>
  <c r="AM30" i="29"/>
  <c r="AN66" i="29" s="1"/>
  <c r="AK157" i="30"/>
  <c r="AM26" i="33"/>
  <c r="AN62" i="33" s="1"/>
  <c r="AM28" i="33"/>
  <c r="AN64" i="33" s="1"/>
  <c r="AL154" i="29"/>
  <c r="AL173" i="29"/>
  <c r="AM34" i="29"/>
  <c r="AN70" i="29" s="1"/>
  <c r="AL168" i="29"/>
  <c r="AM29" i="29"/>
  <c r="AN65" i="29" s="1"/>
  <c r="AL149" i="29"/>
  <c r="AM30" i="33"/>
  <c r="AN66" i="33" s="1"/>
  <c r="AJ177" i="29"/>
  <c r="AK73" i="30"/>
  <c r="AK74" i="30" s="1"/>
  <c r="AM23" i="29"/>
  <c r="AN59" i="29" s="1"/>
  <c r="AL37" i="29"/>
  <c r="AL143" i="29"/>
  <c r="AL162" i="29"/>
  <c r="AM35" i="33"/>
  <c r="AN71" i="33" s="1"/>
  <c r="AK176" i="29"/>
  <c r="AL174" i="29"/>
  <c r="AL155" i="29"/>
  <c r="AM35" i="29"/>
  <c r="AN71" i="29" s="1"/>
  <c r="AM24" i="33"/>
  <c r="AN60" i="33" s="1"/>
  <c r="AL152" i="29"/>
  <c r="AL171" i="29"/>
  <c r="AM32" i="29"/>
  <c r="AN68" i="29" s="1"/>
  <c r="AK184" i="31"/>
  <c r="AK186" i="31" s="1"/>
  <c r="AK196" i="31"/>
  <c r="AN23" i="31"/>
  <c r="AO59" i="31" s="1"/>
  <c r="AM143" i="31"/>
  <c r="AM162" i="31"/>
  <c r="AM73" i="31"/>
  <c r="AM74" i="31" s="1"/>
  <c r="AM37" i="31"/>
  <c r="AO25" i="32"/>
  <c r="AP55" i="32" s="1"/>
  <c r="AN25" i="2"/>
  <c r="AO55" i="2" s="1"/>
  <c r="AO20" i="2"/>
  <c r="AP50" i="2" s="1"/>
  <c r="AN27" i="2"/>
  <c r="AO57" i="2" s="1"/>
  <c r="AL61" i="2"/>
  <c r="AL62" i="2" s="1"/>
  <c r="AM29" i="2"/>
  <c r="AN59" i="2" s="1"/>
  <c r="AN24" i="2"/>
  <c r="AO54" i="2" s="1"/>
  <c r="AN28" i="2"/>
  <c r="AO58" i="2" s="1"/>
  <c r="AN21" i="2"/>
  <c r="AO51" i="2" s="1"/>
  <c r="AN23" i="2"/>
  <c r="AO53" i="2" s="1"/>
  <c r="AN26" i="2"/>
  <c r="AO56" i="2" s="1"/>
  <c r="AP25" i="31"/>
  <c r="AQ61" i="31" s="1"/>
  <c r="AO164" i="31"/>
  <c r="AO145" i="31"/>
  <c r="AO33" i="10"/>
  <c r="AP69" i="10" s="1"/>
  <c r="AN32" i="10"/>
  <c r="AO68" i="10" s="1"/>
  <c r="AO30" i="10"/>
  <c r="AP66" i="10" s="1"/>
  <c r="AN26" i="10"/>
  <c r="AO62" i="10" s="1"/>
  <c r="AN28" i="10"/>
  <c r="AO64" i="10" s="1"/>
  <c r="AL73" i="10"/>
  <c r="AL74" i="10" s="1"/>
  <c r="AN27" i="10"/>
  <c r="AO63" i="10" s="1"/>
  <c r="AN31" i="10"/>
  <c r="AO67" i="10" s="1"/>
  <c r="AN35" i="10"/>
  <c r="AO71" i="10" s="1"/>
  <c r="AN25" i="10"/>
  <c r="AO61" i="10" s="1"/>
  <c r="AN34" i="10"/>
  <c r="AO70" i="10" s="1"/>
  <c r="AN29" i="10"/>
  <c r="AO65" i="10" s="1"/>
  <c r="AO26" i="32"/>
  <c r="AP56" i="32" s="1"/>
  <c r="AO23" i="32"/>
  <c r="AP53" i="32" s="1"/>
  <c r="AO28" i="32"/>
  <c r="AP58" i="32" s="1"/>
  <c r="AP20" i="32"/>
  <c r="AQ50" i="32" s="1"/>
  <c r="AO24" i="32"/>
  <c r="AP54" i="32" s="1"/>
  <c r="AP22" i="32"/>
  <c r="AQ52" i="32" s="1"/>
  <c r="AO27" i="32"/>
  <c r="AP57" i="32" s="1"/>
  <c r="AK158" i="34" l="1"/>
  <c r="AJ197" i="35"/>
  <c r="AJ193" i="35"/>
  <c r="AJ196" i="35"/>
  <c r="AN60" i="10"/>
  <c r="AN24" i="10"/>
  <c r="AK182" i="35"/>
  <c r="AK184" i="35" s="1"/>
  <c r="AJ186" i="35"/>
  <c r="AJ194" i="35" s="1"/>
  <c r="BO36" i="32"/>
  <c r="BN46" i="32"/>
  <c r="BX35" i="32"/>
  <c r="BN35" i="2"/>
  <c r="BM46" i="2"/>
  <c r="BH2" i="48"/>
  <c r="BG21" i="48"/>
  <c r="BG23" i="48" s="1"/>
  <c r="AJ194" i="31"/>
  <c r="AN35" i="35"/>
  <c r="AN71" i="35"/>
  <c r="AM155" i="35"/>
  <c r="AM174" i="35"/>
  <c r="AO33" i="35"/>
  <c r="AO69" i="35"/>
  <c r="AN172" i="35"/>
  <c r="AN153" i="35"/>
  <c r="AO29" i="35"/>
  <c r="AO65" i="35"/>
  <c r="AN149" i="35"/>
  <c r="AN168" i="35"/>
  <c r="AP26" i="35"/>
  <c r="AP62" i="35"/>
  <c r="AO146" i="35"/>
  <c r="AO165" i="35"/>
  <c r="AO25" i="35"/>
  <c r="AO61" i="35"/>
  <c r="AN164" i="35"/>
  <c r="AN145" i="35"/>
  <c r="AO32" i="35"/>
  <c r="AO68" i="35"/>
  <c r="AN171" i="35"/>
  <c r="AN152" i="35"/>
  <c r="AN28" i="35"/>
  <c r="AN64" i="35"/>
  <c r="AM167" i="35"/>
  <c r="AM148" i="35"/>
  <c r="AO63" i="35"/>
  <c r="AN166" i="35"/>
  <c r="AN147" i="35"/>
  <c r="AO27" i="35"/>
  <c r="AN150" i="35"/>
  <c r="AN169" i="35"/>
  <c r="AO30" i="35"/>
  <c r="AO66" i="35"/>
  <c r="AN24" i="35"/>
  <c r="AN60" i="35"/>
  <c r="AM144" i="35"/>
  <c r="AM163" i="35"/>
  <c r="AJ198" i="31"/>
  <c r="AK182" i="36"/>
  <c r="AK184" i="36" s="1"/>
  <c r="AK177" i="36"/>
  <c r="AL158" i="31"/>
  <c r="AL182" i="31"/>
  <c r="AL184" i="31" s="1"/>
  <c r="AL189" i="31"/>
  <c r="AL191" i="31" s="1"/>
  <c r="AL178" i="31"/>
  <c r="AL179" i="31" s="1"/>
  <c r="AK183" i="35"/>
  <c r="AK185" i="35" s="1"/>
  <c r="AK190" i="35"/>
  <c r="AK192" i="35" s="1"/>
  <c r="AJ193" i="36"/>
  <c r="AJ194" i="36" s="1"/>
  <c r="AJ196" i="36"/>
  <c r="AK178" i="35"/>
  <c r="AK179" i="35" s="1"/>
  <c r="AL176" i="35"/>
  <c r="AL177" i="35" s="1"/>
  <c r="AJ197" i="36"/>
  <c r="AK197" i="31"/>
  <c r="AK198" i="31" s="1"/>
  <c r="AK193" i="31"/>
  <c r="AK194" i="31" s="1"/>
  <c r="AK158" i="36"/>
  <c r="AK189" i="34"/>
  <c r="AK191" i="34" s="1"/>
  <c r="AL176" i="36"/>
  <c r="AL183" i="36" s="1"/>
  <c r="AL185" i="36" s="1"/>
  <c r="BD41" i="35"/>
  <c r="BC55" i="35"/>
  <c r="AM176" i="31"/>
  <c r="AM190" i="31" s="1"/>
  <c r="AM192" i="31" s="1"/>
  <c r="AM157" i="31"/>
  <c r="AN59" i="10"/>
  <c r="AN23" i="10"/>
  <c r="AK182" i="34"/>
  <c r="AK184" i="34" s="1"/>
  <c r="AK183" i="36"/>
  <c r="AK185" i="36" s="1"/>
  <c r="AL190" i="31"/>
  <c r="AL192" i="31" s="1"/>
  <c r="AK190" i="36"/>
  <c r="AK192" i="36" s="1"/>
  <c r="AI198" i="34"/>
  <c r="AK178" i="36"/>
  <c r="AK179" i="36" s="1"/>
  <c r="AI194" i="35"/>
  <c r="AL157" i="36"/>
  <c r="AL189" i="36" s="1"/>
  <c r="AM73" i="36"/>
  <c r="AM74" i="36" s="1"/>
  <c r="AN52" i="2"/>
  <c r="AN22" i="2"/>
  <c r="AN28" i="34"/>
  <c r="AN64" i="34"/>
  <c r="AM167" i="34"/>
  <c r="AM148" i="34"/>
  <c r="AO23" i="36"/>
  <c r="AO59" i="36"/>
  <c r="AN162" i="36"/>
  <c r="AN143" i="36"/>
  <c r="AI198" i="35"/>
  <c r="AI194" i="34"/>
  <c r="AL183" i="31"/>
  <c r="AL185" i="31" s="1"/>
  <c r="AN27" i="36"/>
  <c r="AN63" i="36"/>
  <c r="AM147" i="36"/>
  <c r="AM166" i="36"/>
  <c r="AL74" i="34"/>
  <c r="AP67" i="31"/>
  <c r="AP31" i="31"/>
  <c r="AO170" i="31"/>
  <c r="AO151" i="31"/>
  <c r="AN25" i="34"/>
  <c r="AN61" i="34"/>
  <c r="AM164" i="34"/>
  <c r="AM145" i="34"/>
  <c r="AN31" i="34"/>
  <c r="AN67" i="34"/>
  <c r="AM151" i="34"/>
  <c r="AM170" i="34"/>
  <c r="AN24" i="34"/>
  <c r="AN60" i="34"/>
  <c r="AM163" i="34"/>
  <c r="AM144" i="34"/>
  <c r="AL177" i="31"/>
  <c r="AK183" i="34"/>
  <c r="AK185" i="34" s="1"/>
  <c r="AK190" i="34"/>
  <c r="AK192" i="34" s="1"/>
  <c r="AN29" i="34"/>
  <c r="AN65" i="34"/>
  <c r="AM149" i="34"/>
  <c r="AM168" i="34"/>
  <c r="AN34" i="35"/>
  <c r="AN70" i="35"/>
  <c r="AM173" i="35"/>
  <c r="AM154" i="35"/>
  <c r="AN26" i="34"/>
  <c r="AN62" i="34"/>
  <c r="AM165" i="34"/>
  <c r="AM146" i="34"/>
  <c r="AN34" i="34"/>
  <c r="AN70" i="34"/>
  <c r="AM154" i="34"/>
  <c r="AM173" i="34"/>
  <c r="AO71" i="31"/>
  <c r="AN174" i="31"/>
  <c r="AO35" i="31"/>
  <c r="AN155" i="31"/>
  <c r="AL157" i="35"/>
  <c r="AL176" i="34"/>
  <c r="AK191" i="35"/>
  <c r="AK177" i="34"/>
  <c r="AO62" i="31"/>
  <c r="AO26" i="31"/>
  <c r="AN146" i="31"/>
  <c r="AN165" i="31"/>
  <c r="AN30" i="34"/>
  <c r="AN66" i="34"/>
  <c r="AM169" i="34"/>
  <c r="AM150" i="34"/>
  <c r="AN30" i="36"/>
  <c r="AN66" i="36"/>
  <c r="AM150" i="36"/>
  <c r="AM169" i="36"/>
  <c r="AL157" i="34"/>
  <c r="AN35" i="36"/>
  <c r="AN71" i="36"/>
  <c r="AM155" i="36"/>
  <c r="AM174" i="36"/>
  <c r="AN25" i="36"/>
  <c r="AN61" i="36"/>
  <c r="AM145" i="36"/>
  <c r="AM164" i="36"/>
  <c r="AM37" i="36"/>
  <c r="AN33" i="36"/>
  <c r="AN69" i="36"/>
  <c r="AM153" i="36"/>
  <c r="AM172" i="36"/>
  <c r="AN34" i="36"/>
  <c r="AN70" i="36"/>
  <c r="AM173" i="36"/>
  <c r="AM154" i="36"/>
  <c r="AO60" i="31"/>
  <c r="AO24" i="31"/>
  <c r="AN144" i="31"/>
  <c r="AN163" i="31"/>
  <c r="AM73" i="35"/>
  <c r="AM74" i="35" s="1"/>
  <c r="AM73" i="34"/>
  <c r="AM179" i="34" s="1"/>
  <c r="AO66" i="31"/>
  <c r="AO30" i="31"/>
  <c r="AN169" i="31"/>
  <c r="AN150" i="31"/>
  <c r="AN24" i="36"/>
  <c r="AN60" i="36"/>
  <c r="AM144" i="36"/>
  <c r="AM163" i="36"/>
  <c r="AJ184" i="34"/>
  <c r="AJ186" i="34" s="1"/>
  <c r="AJ196" i="34"/>
  <c r="AN31" i="36"/>
  <c r="AN67" i="36"/>
  <c r="AM151" i="36"/>
  <c r="AM170" i="36"/>
  <c r="AO68" i="31"/>
  <c r="AN171" i="31"/>
  <c r="AO32" i="31"/>
  <c r="AN152" i="31"/>
  <c r="AO64" i="31"/>
  <c r="AN167" i="31"/>
  <c r="AN148" i="31"/>
  <c r="AO28" i="31"/>
  <c r="AN23" i="35"/>
  <c r="AN59" i="35"/>
  <c r="AM143" i="35"/>
  <c r="AM37" i="35"/>
  <c r="AM162" i="35"/>
  <c r="AN23" i="34"/>
  <c r="AN59" i="34"/>
  <c r="AM162" i="34"/>
  <c r="AM37" i="34"/>
  <c r="AM143" i="34"/>
  <c r="AO65" i="31"/>
  <c r="AN168" i="31"/>
  <c r="AO29" i="31"/>
  <c r="AN149" i="31"/>
  <c r="AO69" i="31"/>
  <c r="AN153" i="31"/>
  <c r="AO33" i="31"/>
  <c r="AN172" i="31"/>
  <c r="AJ198" i="35"/>
  <c r="AO63" i="31"/>
  <c r="AN147" i="31"/>
  <c r="AN166" i="31"/>
  <c r="AO27" i="31"/>
  <c r="AN33" i="34"/>
  <c r="AN69" i="34"/>
  <c r="AM172" i="34"/>
  <c r="AM153" i="34"/>
  <c r="AJ191" i="34"/>
  <c r="AJ193" i="34" s="1"/>
  <c r="AJ197" i="34"/>
  <c r="AN35" i="34"/>
  <c r="AN71" i="34"/>
  <c r="AM174" i="34"/>
  <c r="AM155" i="34"/>
  <c r="AQ29" i="36"/>
  <c r="AQ65" i="36"/>
  <c r="AP168" i="36"/>
  <c r="AP149" i="36"/>
  <c r="AN26" i="36"/>
  <c r="AN62" i="36"/>
  <c r="AM165" i="36"/>
  <c r="AM146" i="36"/>
  <c r="AN32" i="36"/>
  <c r="AN68" i="36"/>
  <c r="AM152" i="36"/>
  <c r="AM171" i="36"/>
  <c r="AN27" i="34"/>
  <c r="AN63" i="34"/>
  <c r="AM166" i="34"/>
  <c r="AM147" i="34"/>
  <c r="AN28" i="36"/>
  <c r="AN64" i="36"/>
  <c r="AM167" i="36"/>
  <c r="AM148" i="36"/>
  <c r="AN32" i="34"/>
  <c r="AN68" i="34"/>
  <c r="AM152" i="34"/>
  <c r="AM171" i="34"/>
  <c r="AN31" i="35"/>
  <c r="AN67" i="35"/>
  <c r="AM170" i="35"/>
  <c r="AM151" i="35"/>
  <c r="AO70" i="31"/>
  <c r="AO34" i="31"/>
  <c r="AN173" i="31"/>
  <c r="AN154" i="31"/>
  <c r="AK191" i="36"/>
  <c r="AM61" i="32"/>
  <c r="AM62" i="32" s="1"/>
  <c r="AW41" i="33"/>
  <c r="AV55" i="33"/>
  <c r="BA41" i="30"/>
  <c r="AZ55" i="30"/>
  <c r="AI194" i="30"/>
  <c r="AN31" i="32"/>
  <c r="AO29" i="32"/>
  <c r="AP59" i="32" s="1"/>
  <c r="AO21" i="32"/>
  <c r="AP51" i="32" s="1"/>
  <c r="AY41" i="10"/>
  <c r="AX55" i="10"/>
  <c r="AV41" i="34"/>
  <c r="AU55" i="34"/>
  <c r="AL157" i="29"/>
  <c r="AL182" i="29" s="1"/>
  <c r="AK177" i="29"/>
  <c r="AK177" i="30"/>
  <c r="AK189" i="29"/>
  <c r="AK178" i="29"/>
  <c r="AK179" i="29" s="1"/>
  <c r="AK182" i="29"/>
  <c r="AM170" i="29"/>
  <c r="AM151" i="29"/>
  <c r="AN31" i="29"/>
  <c r="AO67" i="29" s="1"/>
  <c r="AM37" i="30"/>
  <c r="AM168" i="30"/>
  <c r="AM149" i="30"/>
  <c r="AN29" i="30"/>
  <c r="AO65" i="30" s="1"/>
  <c r="AM144" i="30"/>
  <c r="AN24" i="30"/>
  <c r="AO60" i="30" s="1"/>
  <c r="AM163" i="30"/>
  <c r="AM168" i="29"/>
  <c r="AN29" i="29"/>
  <c r="AO65" i="29" s="1"/>
  <c r="AM149" i="29"/>
  <c r="AM154" i="30"/>
  <c r="AN34" i="30"/>
  <c r="AO70" i="30" s="1"/>
  <c r="AM173" i="30"/>
  <c r="AN25" i="29"/>
  <c r="AO61" i="29" s="1"/>
  <c r="AM164" i="29"/>
  <c r="AM145" i="29"/>
  <c r="AN25" i="30"/>
  <c r="AO61" i="30" s="1"/>
  <c r="AM164" i="30"/>
  <c r="AM145" i="30"/>
  <c r="AL157" i="30"/>
  <c r="AM166" i="29"/>
  <c r="AM147" i="29"/>
  <c r="AN27" i="29"/>
  <c r="AO63" i="29" s="1"/>
  <c r="AM171" i="29"/>
  <c r="AM152" i="29"/>
  <c r="AN32" i="29"/>
  <c r="AO68" i="29" s="1"/>
  <c r="AM37" i="29"/>
  <c r="AM162" i="29"/>
  <c r="AM143" i="29"/>
  <c r="AN23" i="29"/>
  <c r="AO59" i="29" s="1"/>
  <c r="AN26" i="33"/>
  <c r="AO62" i="33" s="1"/>
  <c r="AK190" i="30"/>
  <c r="AK192" i="30" s="1"/>
  <c r="AK183" i="30"/>
  <c r="AK185" i="30" s="1"/>
  <c r="AM144" i="29"/>
  <c r="AM163" i="29"/>
  <c r="AN24" i="29"/>
  <c r="AO60" i="29" s="1"/>
  <c r="AL176" i="30"/>
  <c r="AK158" i="30"/>
  <c r="AM174" i="30"/>
  <c r="AM155" i="30"/>
  <c r="AN35" i="30"/>
  <c r="AO71" i="30" s="1"/>
  <c r="AM167" i="29"/>
  <c r="AM148" i="29"/>
  <c r="AN28" i="29"/>
  <c r="AO64" i="29" s="1"/>
  <c r="AK190" i="29"/>
  <c r="AK192" i="29" s="1"/>
  <c r="AK183" i="29"/>
  <c r="AK185" i="29" s="1"/>
  <c r="AM154" i="29"/>
  <c r="AN34" i="29"/>
  <c r="AO70" i="29" s="1"/>
  <c r="AM173" i="29"/>
  <c r="AK182" i="30"/>
  <c r="AK189" i="30"/>
  <c r="AK178" i="30"/>
  <c r="AK179" i="30" s="1"/>
  <c r="AN31" i="33"/>
  <c r="AO67" i="33" s="1"/>
  <c r="AM167" i="30"/>
  <c r="AM148" i="30"/>
  <c r="AN28" i="30"/>
  <c r="AO64" i="30" s="1"/>
  <c r="AM165" i="30"/>
  <c r="AM146" i="30"/>
  <c r="AN26" i="30"/>
  <c r="AO62" i="30" s="1"/>
  <c r="AL73" i="33"/>
  <c r="AL74" i="33" s="1"/>
  <c r="AN35" i="33"/>
  <c r="AO71" i="33" s="1"/>
  <c r="AL176" i="29"/>
  <c r="AM169" i="29"/>
  <c r="AM150" i="29"/>
  <c r="AN30" i="29"/>
  <c r="AO66" i="29" s="1"/>
  <c r="AO25" i="33"/>
  <c r="AP61" i="33" s="1"/>
  <c r="AL73" i="30"/>
  <c r="AL74" i="30" s="1"/>
  <c r="AJ191" i="30"/>
  <c r="AJ193" i="30" s="1"/>
  <c r="AJ197" i="30"/>
  <c r="AN32" i="33"/>
  <c r="AO68" i="33" s="1"/>
  <c r="AN30" i="30"/>
  <c r="AO66" i="30" s="1"/>
  <c r="AM169" i="30"/>
  <c r="AM150" i="30"/>
  <c r="AN29" i="33"/>
  <c r="AO65" i="33" s="1"/>
  <c r="AN23" i="33"/>
  <c r="AO59" i="33" s="1"/>
  <c r="AM37" i="33"/>
  <c r="AM153" i="30"/>
  <c r="AN33" i="30"/>
  <c r="AO69" i="30" s="1"/>
  <c r="AM172" i="30"/>
  <c r="AN24" i="33"/>
  <c r="AO60" i="33" s="1"/>
  <c r="AN30" i="33"/>
  <c r="AO66" i="33" s="1"/>
  <c r="AM172" i="29"/>
  <c r="AM153" i="29"/>
  <c r="AN33" i="29"/>
  <c r="AO69" i="29" s="1"/>
  <c r="AK158" i="29"/>
  <c r="AM162" i="30"/>
  <c r="AM143" i="30"/>
  <c r="AN23" i="30"/>
  <c r="AO59" i="30" s="1"/>
  <c r="AJ184" i="30"/>
  <c r="AJ186" i="30" s="1"/>
  <c r="AJ196" i="30"/>
  <c r="AM170" i="30"/>
  <c r="AN31" i="30"/>
  <c r="AO67" i="30" s="1"/>
  <c r="AM151" i="30"/>
  <c r="AN27" i="30"/>
  <c r="AO63" i="30" s="1"/>
  <c r="AM147" i="30"/>
  <c r="AM166" i="30"/>
  <c r="AI198" i="29"/>
  <c r="AN33" i="33"/>
  <c r="AO69" i="33" s="1"/>
  <c r="AJ191" i="29"/>
  <c r="AJ193" i="29" s="1"/>
  <c r="AJ197" i="29"/>
  <c r="AM155" i="29"/>
  <c r="AM174" i="29"/>
  <c r="AN35" i="29"/>
  <c r="AO71" i="29" s="1"/>
  <c r="AL73" i="29"/>
  <c r="AL74" i="29" s="1"/>
  <c r="AN28" i="33"/>
  <c r="AO64" i="33" s="1"/>
  <c r="AM152" i="30"/>
  <c r="AN32" i="30"/>
  <c r="AO68" i="30" s="1"/>
  <c r="AM171" i="30"/>
  <c r="AN34" i="33"/>
  <c r="AO70" i="33" s="1"/>
  <c r="AI194" i="29"/>
  <c r="AN27" i="33"/>
  <c r="AO63" i="33" s="1"/>
  <c r="AM146" i="29"/>
  <c r="AM165" i="29"/>
  <c r="AN26" i="29"/>
  <c r="AO62" i="29" s="1"/>
  <c r="AJ184" i="29"/>
  <c r="AJ186" i="29" s="1"/>
  <c r="AJ196" i="29"/>
  <c r="AN73" i="31"/>
  <c r="AN74" i="31" s="1"/>
  <c r="AN162" i="31"/>
  <c r="AN143" i="31"/>
  <c r="AO23" i="31"/>
  <c r="AP59" i="31" s="1"/>
  <c r="AN37" i="31"/>
  <c r="AP25" i="32"/>
  <c r="AQ55" i="32" s="1"/>
  <c r="AO25" i="2"/>
  <c r="AP55" i="2" s="1"/>
  <c r="AO28" i="2"/>
  <c r="AP58" i="2" s="1"/>
  <c r="AO26" i="2"/>
  <c r="AP56" i="2" s="1"/>
  <c r="AO27" i="2"/>
  <c r="AP57" i="2" s="1"/>
  <c r="AM61" i="2"/>
  <c r="AM62" i="2" s="1"/>
  <c r="AN29" i="2"/>
  <c r="AO59" i="2" s="1"/>
  <c r="AM31" i="2"/>
  <c r="AO21" i="2"/>
  <c r="AP51" i="2" s="1"/>
  <c r="AP20" i="2"/>
  <c r="AQ50" i="2" s="1"/>
  <c r="AO23" i="2"/>
  <c r="AP53" i="2" s="1"/>
  <c r="AO24" i="2"/>
  <c r="AP54" i="2" s="1"/>
  <c r="AQ25" i="31"/>
  <c r="AR61" i="31" s="1"/>
  <c r="AP164" i="31"/>
  <c r="AP145" i="31"/>
  <c r="AO35" i="10"/>
  <c r="AP71" i="10" s="1"/>
  <c r="AO32" i="10"/>
  <c r="AP68" i="10" s="1"/>
  <c r="AO34" i="10"/>
  <c r="AP70" i="10" s="1"/>
  <c r="AO31" i="10"/>
  <c r="AP67" i="10" s="1"/>
  <c r="AO26" i="10"/>
  <c r="AP62" i="10" s="1"/>
  <c r="AP33" i="10"/>
  <c r="AQ69" i="10" s="1"/>
  <c r="AO29" i="10"/>
  <c r="AP65" i="10" s="1"/>
  <c r="AO27" i="10"/>
  <c r="AP63" i="10" s="1"/>
  <c r="AO28" i="10"/>
  <c r="AP64" i="10" s="1"/>
  <c r="AP30" i="10"/>
  <c r="AQ66" i="10" s="1"/>
  <c r="AO25" i="10"/>
  <c r="AP61" i="10" s="1"/>
  <c r="AM73" i="10"/>
  <c r="AM74" i="10" s="1"/>
  <c r="AQ22" i="32"/>
  <c r="AR52" i="32" s="1"/>
  <c r="AP28" i="32"/>
  <c r="AQ58" i="32" s="1"/>
  <c r="AP24" i="32"/>
  <c r="AQ54" i="32" s="1"/>
  <c r="AQ20" i="32"/>
  <c r="AR50" i="32" s="1"/>
  <c r="AP23" i="32"/>
  <c r="AQ53" i="32" s="1"/>
  <c r="AP26" i="32"/>
  <c r="AQ56" i="32" s="1"/>
  <c r="AP27" i="32"/>
  <c r="AQ57" i="32" s="1"/>
  <c r="AN37" i="10" l="1"/>
  <c r="AO60" i="10"/>
  <c r="AO24" i="10"/>
  <c r="BY35" i="32"/>
  <c r="BP36" i="32"/>
  <c r="BO46" i="32"/>
  <c r="BN46" i="2"/>
  <c r="BO35" i="2"/>
  <c r="AM158" i="31"/>
  <c r="BH21" i="48"/>
  <c r="BH23" i="48" s="1"/>
  <c r="BI2" i="48"/>
  <c r="AO71" i="35"/>
  <c r="AN155" i="35"/>
  <c r="AN174" i="35"/>
  <c r="AO35" i="35"/>
  <c r="AP63" i="35"/>
  <c r="AP27" i="35"/>
  <c r="AO166" i="35"/>
  <c r="AO147" i="35"/>
  <c r="AO149" i="35"/>
  <c r="AP29" i="35"/>
  <c r="AP65" i="35"/>
  <c r="AO168" i="35"/>
  <c r="AP30" i="35"/>
  <c r="AP66" i="35"/>
  <c r="AO169" i="35"/>
  <c r="AO150" i="35"/>
  <c r="AN144" i="35"/>
  <c r="AO24" i="35"/>
  <c r="AO60" i="35"/>
  <c r="AN163" i="35"/>
  <c r="AO152" i="35"/>
  <c r="AP32" i="35"/>
  <c r="AP68" i="35"/>
  <c r="AO171" i="35"/>
  <c r="AO164" i="35"/>
  <c r="AO145" i="35"/>
  <c r="AP25" i="35"/>
  <c r="AP61" i="35"/>
  <c r="AO28" i="35"/>
  <c r="AO64" i="35"/>
  <c r="AN167" i="35"/>
  <c r="AN148" i="35"/>
  <c r="AQ62" i="35"/>
  <c r="AP146" i="35"/>
  <c r="AP165" i="35"/>
  <c r="AQ26" i="35"/>
  <c r="AP33" i="35"/>
  <c r="AP69" i="35"/>
  <c r="AO153" i="35"/>
  <c r="AO172" i="35"/>
  <c r="AK197" i="35"/>
  <c r="AK193" i="35"/>
  <c r="AJ198" i="36"/>
  <c r="AL190" i="35"/>
  <c r="AL192" i="35" s="1"/>
  <c r="AK196" i="35"/>
  <c r="AK186" i="35"/>
  <c r="AL183" i="35"/>
  <c r="AL185" i="35" s="1"/>
  <c r="AM189" i="31"/>
  <c r="AM191" i="31" s="1"/>
  <c r="AM193" i="31" s="1"/>
  <c r="AM182" i="31"/>
  <c r="AM184" i="31" s="1"/>
  <c r="AK197" i="36"/>
  <c r="AM178" i="31"/>
  <c r="AM179" i="31" s="1"/>
  <c r="AM177" i="31"/>
  <c r="AM183" i="31"/>
  <c r="AM185" i="31" s="1"/>
  <c r="AK196" i="36"/>
  <c r="AK186" i="36"/>
  <c r="AL158" i="36"/>
  <c r="AL190" i="36"/>
  <c r="AL192" i="36" s="1"/>
  <c r="AL177" i="36"/>
  <c r="BE41" i="35"/>
  <c r="BD55" i="35"/>
  <c r="AN37" i="36"/>
  <c r="AL193" i="31"/>
  <c r="AL196" i="31"/>
  <c r="AN157" i="31"/>
  <c r="AL186" i="31"/>
  <c r="AL197" i="31"/>
  <c r="AO59" i="10"/>
  <c r="AO23" i="10"/>
  <c r="AO37" i="10" s="1"/>
  <c r="AJ194" i="34"/>
  <c r="AK193" i="36"/>
  <c r="AM176" i="36"/>
  <c r="AL178" i="36"/>
  <c r="AL179" i="36" s="1"/>
  <c r="AM157" i="36"/>
  <c r="AM189" i="36" s="1"/>
  <c r="AK186" i="34"/>
  <c r="AM74" i="34"/>
  <c r="AK197" i="34"/>
  <c r="AL182" i="36"/>
  <c r="AL196" i="36" s="1"/>
  <c r="AK193" i="34"/>
  <c r="AN73" i="36"/>
  <c r="AN74" i="36" s="1"/>
  <c r="AO23" i="34"/>
  <c r="AO59" i="34"/>
  <c r="AN37" i="34"/>
  <c r="AN143" i="34"/>
  <c r="AN162" i="34"/>
  <c r="AO35" i="36"/>
  <c r="AO71" i="36"/>
  <c r="AN155" i="36"/>
  <c r="AN174" i="36"/>
  <c r="AN176" i="31"/>
  <c r="AN183" i="31" s="1"/>
  <c r="AN185" i="31" s="1"/>
  <c r="AO32" i="36"/>
  <c r="AO68" i="36"/>
  <c r="AN152" i="36"/>
  <c r="AN171" i="36"/>
  <c r="AR29" i="36"/>
  <c r="AR65" i="36"/>
  <c r="AQ168" i="36"/>
  <c r="AQ149" i="36"/>
  <c r="AP65" i="31"/>
  <c r="AP29" i="31"/>
  <c r="AO149" i="31"/>
  <c r="AO168" i="31"/>
  <c r="AM176" i="35"/>
  <c r="AO31" i="36"/>
  <c r="AO67" i="36"/>
  <c r="AN151" i="36"/>
  <c r="AN170" i="36"/>
  <c r="AL182" i="34"/>
  <c r="AL189" i="34"/>
  <c r="AL158" i="34"/>
  <c r="AO27" i="36"/>
  <c r="AO63" i="36"/>
  <c r="AN166" i="36"/>
  <c r="AN147" i="36"/>
  <c r="AO52" i="2"/>
  <c r="AO22" i="2"/>
  <c r="AJ198" i="34"/>
  <c r="AP60" i="31"/>
  <c r="AP24" i="31"/>
  <c r="AO163" i="31"/>
  <c r="AO144" i="31"/>
  <c r="AP23" i="36"/>
  <c r="AP59" i="36"/>
  <c r="AO162" i="36"/>
  <c r="AO143" i="36"/>
  <c r="AO34" i="34"/>
  <c r="AO70" i="34"/>
  <c r="AN173" i="34"/>
  <c r="AN154" i="34"/>
  <c r="AO31" i="35"/>
  <c r="AO67" i="35"/>
  <c r="AN170" i="35"/>
  <c r="AN151" i="35"/>
  <c r="AO28" i="36"/>
  <c r="AO64" i="36"/>
  <c r="AN167" i="36"/>
  <c r="AN148" i="36"/>
  <c r="AO33" i="34"/>
  <c r="AO69" i="34"/>
  <c r="AN153" i="34"/>
  <c r="AN172" i="34"/>
  <c r="AM157" i="35"/>
  <c r="AP68" i="31"/>
  <c r="AP32" i="31"/>
  <c r="AO171" i="31"/>
  <c r="AO152" i="31"/>
  <c r="AO33" i="36"/>
  <c r="AO69" i="36"/>
  <c r="AN172" i="36"/>
  <c r="AN153" i="36"/>
  <c r="AL183" i="34"/>
  <c r="AL185" i="34" s="1"/>
  <c r="AL190" i="34"/>
  <c r="AL192" i="34" s="1"/>
  <c r="AO24" i="34"/>
  <c r="AO60" i="34"/>
  <c r="AN163" i="34"/>
  <c r="AN144" i="34"/>
  <c r="AO25" i="34"/>
  <c r="AO61" i="34"/>
  <c r="AN164" i="34"/>
  <c r="AN145" i="34"/>
  <c r="AO30" i="36"/>
  <c r="AO66" i="36"/>
  <c r="AN150" i="36"/>
  <c r="AN169" i="36"/>
  <c r="AM157" i="34"/>
  <c r="AN73" i="35"/>
  <c r="AN74" i="35" s="1"/>
  <c r="AP66" i="31"/>
  <c r="AP30" i="31"/>
  <c r="AO150" i="31"/>
  <c r="AO169" i="31"/>
  <c r="AO25" i="36"/>
  <c r="AO61" i="36"/>
  <c r="AN164" i="36"/>
  <c r="AN145" i="36"/>
  <c r="AO30" i="34"/>
  <c r="AO66" i="34"/>
  <c r="AN150" i="34"/>
  <c r="AN169" i="34"/>
  <c r="AL189" i="35"/>
  <c r="AL178" i="35"/>
  <c r="AL179" i="35" s="1"/>
  <c r="AL182" i="35"/>
  <c r="AO26" i="34"/>
  <c r="AO62" i="34"/>
  <c r="AN165" i="34"/>
  <c r="AN146" i="34"/>
  <c r="AO34" i="35"/>
  <c r="AO70" i="35"/>
  <c r="AN154" i="35"/>
  <c r="AN173" i="35"/>
  <c r="AO29" i="34"/>
  <c r="AO65" i="34"/>
  <c r="AN149" i="34"/>
  <c r="AN168" i="34"/>
  <c r="AO27" i="34"/>
  <c r="AO63" i="34"/>
  <c r="AN147" i="34"/>
  <c r="AN166" i="34"/>
  <c r="AO26" i="36"/>
  <c r="AO62" i="36"/>
  <c r="AN165" i="36"/>
  <c r="AN146" i="36"/>
  <c r="AO35" i="34"/>
  <c r="AO71" i="34"/>
  <c r="AN174" i="34"/>
  <c r="AN155" i="34"/>
  <c r="AP69" i="31"/>
  <c r="AO172" i="31"/>
  <c r="AP33" i="31"/>
  <c r="AO153" i="31"/>
  <c r="AO23" i="35"/>
  <c r="AO59" i="35"/>
  <c r="AN37" i="35"/>
  <c r="AN162" i="35"/>
  <c r="AN143" i="35"/>
  <c r="AL177" i="34"/>
  <c r="AL191" i="36"/>
  <c r="AP70" i="31"/>
  <c r="AO173" i="31"/>
  <c r="AP34" i="31"/>
  <c r="AO154" i="31"/>
  <c r="AP63" i="31"/>
  <c r="AO166" i="31"/>
  <c r="AP27" i="31"/>
  <c r="AO147" i="31"/>
  <c r="AM176" i="34"/>
  <c r="AP64" i="31"/>
  <c r="AP28" i="31"/>
  <c r="AO167" i="31"/>
  <c r="AO148" i="31"/>
  <c r="AP71" i="31"/>
  <c r="AO155" i="31"/>
  <c r="AO174" i="31"/>
  <c r="AP35" i="31"/>
  <c r="AQ67" i="31"/>
  <c r="AP151" i="31"/>
  <c r="AQ31" i="31"/>
  <c r="AP170" i="31"/>
  <c r="AO32" i="34"/>
  <c r="AO68" i="34"/>
  <c r="AN152" i="34"/>
  <c r="AN171" i="34"/>
  <c r="AN73" i="34"/>
  <c r="AN179" i="34" s="1"/>
  <c r="AO24" i="36"/>
  <c r="AO60" i="36"/>
  <c r="AN163" i="36"/>
  <c r="AN144" i="36"/>
  <c r="AO34" i="36"/>
  <c r="AO70" i="36"/>
  <c r="AN173" i="36"/>
  <c r="AN154" i="36"/>
  <c r="AP62" i="31"/>
  <c r="AP26" i="31"/>
  <c r="AO146" i="31"/>
  <c r="AO165" i="31"/>
  <c r="AK196" i="34"/>
  <c r="AO31" i="34"/>
  <c r="AO67" i="34"/>
  <c r="AN151" i="34"/>
  <c r="AN170" i="34"/>
  <c r="AL158" i="35"/>
  <c r="AO28" i="34"/>
  <c r="AO64" i="34"/>
  <c r="AN167" i="34"/>
  <c r="AN148" i="34"/>
  <c r="AX41" i="33"/>
  <c r="AW55" i="33"/>
  <c r="BB41" i="30"/>
  <c r="BA55" i="30"/>
  <c r="AO31" i="32"/>
  <c r="AN61" i="32"/>
  <c r="AN62" i="32" s="1"/>
  <c r="AP21" i="32"/>
  <c r="AQ51" i="32" s="1"/>
  <c r="AP29" i="32"/>
  <c r="AQ59" i="32" s="1"/>
  <c r="AZ41" i="10"/>
  <c r="AY55" i="10"/>
  <c r="AL158" i="29"/>
  <c r="AL189" i="29"/>
  <c r="AL191" i="29" s="1"/>
  <c r="AW41" i="34"/>
  <c r="AV55" i="34"/>
  <c r="AJ194" i="30"/>
  <c r="AJ198" i="29"/>
  <c r="AM176" i="30"/>
  <c r="AP25" i="33"/>
  <c r="AQ61" i="33" s="1"/>
  <c r="AO35" i="33"/>
  <c r="AP71" i="33" s="1"/>
  <c r="AN144" i="29"/>
  <c r="AN163" i="29"/>
  <c r="AO24" i="29"/>
  <c r="AP60" i="29" s="1"/>
  <c r="AM73" i="29"/>
  <c r="AM74" i="29" s="1"/>
  <c r="AO34" i="30"/>
  <c r="AP70" i="30" s="1"/>
  <c r="AN173" i="30"/>
  <c r="AN154" i="30"/>
  <c r="AO27" i="33"/>
  <c r="AP63" i="33" s="1"/>
  <c r="AL184" i="29"/>
  <c r="AN162" i="30"/>
  <c r="AO23" i="30"/>
  <c r="AP59" i="30" s="1"/>
  <c r="AN143" i="30"/>
  <c r="AN37" i="30"/>
  <c r="AN37" i="29"/>
  <c r="AN173" i="29"/>
  <c r="AN154" i="29"/>
  <c r="AO34" i="29"/>
  <c r="AP70" i="29" s="1"/>
  <c r="AN162" i="29"/>
  <c r="AN143" i="29"/>
  <c r="AO23" i="29"/>
  <c r="AP59" i="29" s="1"/>
  <c r="AN166" i="29"/>
  <c r="AN147" i="29"/>
  <c r="AO27" i="29"/>
  <c r="AP63" i="29" s="1"/>
  <c r="AN145" i="30"/>
  <c r="AN164" i="30"/>
  <c r="AO25" i="30"/>
  <c r="AP61" i="30" s="1"/>
  <c r="AO28" i="33"/>
  <c r="AP64" i="33" s="1"/>
  <c r="AN166" i="30"/>
  <c r="AO27" i="30"/>
  <c r="AP63" i="30" s="1"/>
  <c r="AN147" i="30"/>
  <c r="AM73" i="30"/>
  <c r="AO30" i="33"/>
  <c r="AP66" i="33" s="1"/>
  <c r="AN150" i="30"/>
  <c r="AO30" i="30"/>
  <c r="AP66" i="30" s="1"/>
  <c r="AN169" i="30"/>
  <c r="AN150" i="29"/>
  <c r="AO30" i="29"/>
  <c r="AP66" i="29" s="1"/>
  <c r="AN169" i="29"/>
  <c r="AO35" i="30"/>
  <c r="AP71" i="30" s="1"/>
  <c r="AN155" i="30"/>
  <c r="AN174" i="30"/>
  <c r="AM157" i="29"/>
  <c r="AN149" i="30"/>
  <c r="AO29" i="30"/>
  <c r="AP65" i="30" s="1"/>
  <c r="AN168" i="30"/>
  <c r="AJ194" i="29"/>
  <c r="AM157" i="30"/>
  <c r="AM73" i="33"/>
  <c r="AM74" i="33" s="1"/>
  <c r="AO32" i="33"/>
  <c r="AP68" i="33" s="1"/>
  <c r="AO26" i="30"/>
  <c r="AP62" i="30" s="1"/>
  <c r="AN146" i="30"/>
  <c r="AN165" i="30"/>
  <c r="AO31" i="33"/>
  <c r="AP67" i="33" s="1"/>
  <c r="AM176" i="29"/>
  <c r="AN149" i="29"/>
  <c r="AN168" i="29"/>
  <c r="AO29" i="29"/>
  <c r="AP65" i="29" s="1"/>
  <c r="AK196" i="29"/>
  <c r="AK184" i="29"/>
  <c r="AK186" i="29" s="1"/>
  <c r="AO34" i="33"/>
  <c r="AP70" i="33" s="1"/>
  <c r="AO33" i="33"/>
  <c r="AP69" i="33" s="1"/>
  <c r="AO24" i="33"/>
  <c r="AP60" i="33" s="1"/>
  <c r="AO23" i="33"/>
  <c r="AP59" i="33" s="1"/>
  <c r="AN37" i="33"/>
  <c r="AN145" i="29"/>
  <c r="AN164" i="29"/>
  <c r="AO25" i="29"/>
  <c r="AP61" i="29" s="1"/>
  <c r="AN146" i="29"/>
  <c r="AO26" i="29"/>
  <c r="AP62" i="29" s="1"/>
  <c r="AN165" i="29"/>
  <c r="AN174" i="29"/>
  <c r="AN155" i="29"/>
  <c r="AO35" i="29"/>
  <c r="AP71" i="29" s="1"/>
  <c r="AN151" i="30"/>
  <c r="AN170" i="30"/>
  <c r="AO31" i="30"/>
  <c r="AP67" i="30" s="1"/>
  <c r="AO29" i="33"/>
  <c r="AP65" i="33" s="1"/>
  <c r="AN152" i="29"/>
  <c r="AN171" i="29"/>
  <c r="AO32" i="29"/>
  <c r="AP68" i="29" s="1"/>
  <c r="AL189" i="30"/>
  <c r="AL178" i="30"/>
  <c r="AL179" i="30" s="1"/>
  <c r="AL182" i="30"/>
  <c r="AK197" i="29"/>
  <c r="AK191" i="29"/>
  <c r="AK193" i="29" s="1"/>
  <c r="AN172" i="29"/>
  <c r="AN153" i="29"/>
  <c r="AO33" i="29"/>
  <c r="AP69" i="29" s="1"/>
  <c r="AL190" i="29"/>
  <c r="AL192" i="29" s="1"/>
  <c r="AL183" i="29"/>
  <c r="AL185" i="29" s="1"/>
  <c r="AK197" i="30"/>
  <c r="AK191" i="30"/>
  <c r="AK193" i="30" s="1"/>
  <c r="AO28" i="29"/>
  <c r="AP64" i="29" s="1"/>
  <c r="AN148" i="29"/>
  <c r="AN167" i="29"/>
  <c r="AL158" i="30"/>
  <c r="AO26" i="33"/>
  <c r="AP62" i="33" s="1"/>
  <c r="AN171" i="30"/>
  <c r="AO32" i="30"/>
  <c r="AP68" i="30" s="1"/>
  <c r="AN152" i="30"/>
  <c r="AJ198" i="30"/>
  <c r="AN172" i="30"/>
  <c r="AN153" i="30"/>
  <c r="AO33" i="30"/>
  <c r="AP69" i="30" s="1"/>
  <c r="AL177" i="29"/>
  <c r="AN167" i="30"/>
  <c r="AN148" i="30"/>
  <c r="AO28" i="30"/>
  <c r="AP64" i="30" s="1"/>
  <c r="AK184" i="30"/>
  <c r="AK186" i="30" s="1"/>
  <c r="AK196" i="30"/>
  <c r="AL183" i="30"/>
  <c r="AL185" i="30" s="1"/>
  <c r="AL190" i="30"/>
  <c r="AL192" i="30" s="1"/>
  <c r="AL177" i="30"/>
  <c r="AN144" i="30"/>
  <c r="AN163" i="30"/>
  <c r="AO24" i="30"/>
  <c r="AP60" i="30" s="1"/>
  <c r="AN151" i="29"/>
  <c r="AN170" i="29"/>
  <c r="AO31" i="29"/>
  <c r="AP67" i="29" s="1"/>
  <c r="AL178" i="29"/>
  <c r="AL179" i="29" s="1"/>
  <c r="AO162" i="31"/>
  <c r="AP23" i="31"/>
  <c r="AQ59" i="31" s="1"/>
  <c r="AO143" i="31"/>
  <c r="AO73" i="31"/>
  <c r="AO74" i="31" s="1"/>
  <c r="AO37" i="31"/>
  <c r="AQ25" i="32"/>
  <c r="AR55" i="32" s="1"/>
  <c r="AP25" i="2"/>
  <c r="AQ55" i="2" s="1"/>
  <c r="AN73" i="10"/>
  <c r="AN74" i="10" s="1"/>
  <c r="AP23" i="2"/>
  <c r="AQ53" i="2" s="1"/>
  <c r="AP26" i="2"/>
  <c r="AQ56" i="2" s="1"/>
  <c r="AN61" i="2"/>
  <c r="AN62" i="2" s="1"/>
  <c r="AO29" i="2"/>
  <c r="AQ20" i="2"/>
  <c r="AR50" i="2" s="1"/>
  <c r="AP21" i="2"/>
  <c r="AQ51" i="2" s="1"/>
  <c r="AP28" i="2"/>
  <c r="AQ58" i="2" s="1"/>
  <c r="AP24" i="2"/>
  <c r="AQ54" i="2" s="1"/>
  <c r="AP27" i="2"/>
  <c r="AQ57" i="2" s="1"/>
  <c r="AN31" i="2"/>
  <c r="AR25" i="31"/>
  <c r="AS61" i="31" s="1"/>
  <c r="AQ145" i="31"/>
  <c r="AQ164" i="31"/>
  <c r="AP28" i="10"/>
  <c r="AQ64" i="10" s="1"/>
  <c r="AP29" i="10"/>
  <c r="AQ65" i="10" s="1"/>
  <c r="AP32" i="10"/>
  <c r="AQ68" i="10" s="1"/>
  <c r="AP25" i="10"/>
  <c r="AQ61" i="10" s="1"/>
  <c r="AQ33" i="10"/>
  <c r="AR69" i="10" s="1"/>
  <c r="AP31" i="10"/>
  <c r="AQ67" i="10" s="1"/>
  <c r="AP27" i="10"/>
  <c r="AQ63" i="10" s="1"/>
  <c r="AP26" i="10"/>
  <c r="AQ62" i="10" s="1"/>
  <c r="AP34" i="10"/>
  <c r="AQ70" i="10" s="1"/>
  <c r="AQ30" i="10"/>
  <c r="AR66" i="10" s="1"/>
  <c r="AP35" i="10"/>
  <c r="AQ71" i="10" s="1"/>
  <c r="AR20" i="32"/>
  <c r="AS50" i="32" s="1"/>
  <c r="AQ23" i="32"/>
  <c r="AR53" i="32" s="1"/>
  <c r="AQ24" i="32"/>
  <c r="AR54" i="32" s="1"/>
  <c r="AQ28" i="32"/>
  <c r="AR58" i="32" s="1"/>
  <c r="AR22" i="32"/>
  <c r="AS52" i="32" s="1"/>
  <c r="AQ27" i="32"/>
  <c r="AR57" i="32" s="1"/>
  <c r="AQ26" i="32"/>
  <c r="AR56" i="32" s="1"/>
  <c r="AN158" i="31" l="1"/>
  <c r="AP60" i="10"/>
  <c r="AP24" i="10"/>
  <c r="BQ36" i="32"/>
  <c r="BP46" i="32"/>
  <c r="BZ35" i="32"/>
  <c r="BP35" i="2"/>
  <c r="BO46" i="2"/>
  <c r="BI21" i="48"/>
  <c r="BI23" i="48" s="1"/>
  <c r="BJ2" i="48"/>
  <c r="AP35" i="35"/>
  <c r="AP71" i="35"/>
  <c r="AO174" i="35"/>
  <c r="AO155" i="35"/>
  <c r="AK194" i="35"/>
  <c r="AO163" i="35"/>
  <c r="AP24" i="35"/>
  <c r="AP60" i="35"/>
  <c r="AO144" i="35"/>
  <c r="AQ33" i="35"/>
  <c r="AQ69" i="35"/>
  <c r="AP172" i="35"/>
  <c r="AP153" i="35"/>
  <c r="AR26" i="35"/>
  <c r="AR62" i="35"/>
  <c r="AQ165" i="35"/>
  <c r="AQ146" i="35"/>
  <c r="AP145" i="35"/>
  <c r="AP164" i="35"/>
  <c r="AQ61" i="35"/>
  <c r="AQ25" i="35"/>
  <c r="AQ65" i="35"/>
  <c r="AQ29" i="35"/>
  <c r="AP149" i="35"/>
  <c r="AP168" i="35"/>
  <c r="AQ68" i="35"/>
  <c r="AQ32" i="35"/>
  <c r="AP171" i="35"/>
  <c r="AP152" i="35"/>
  <c r="AQ27" i="35"/>
  <c r="AP166" i="35"/>
  <c r="AQ63" i="35"/>
  <c r="AP147" i="35"/>
  <c r="AP64" i="35"/>
  <c r="AO148" i="35"/>
  <c r="AO167" i="35"/>
  <c r="AP28" i="35"/>
  <c r="AQ30" i="35"/>
  <c r="AQ66" i="35"/>
  <c r="AP150" i="35"/>
  <c r="AP169" i="35"/>
  <c r="AK198" i="35"/>
  <c r="AN182" i="31"/>
  <c r="AN184" i="31" s="1"/>
  <c r="AN186" i="31" s="1"/>
  <c r="AN189" i="31"/>
  <c r="AN191" i="31" s="1"/>
  <c r="AK198" i="36"/>
  <c r="AM197" i="31"/>
  <c r="AK198" i="34"/>
  <c r="AN157" i="35"/>
  <c r="AN189" i="35" s="1"/>
  <c r="AK194" i="36"/>
  <c r="AM186" i="31"/>
  <c r="AM194" i="31" s="1"/>
  <c r="AM196" i="31"/>
  <c r="AL198" i="31"/>
  <c r="AN176" i="36"/>
  <c r="AN190" i="36" s="1"/>
  <c r="AN192" i="36" s="1"/>
  <c r="AN177" i="31"/>
  <c r="AL197" i="36"/>
  <c r="AL198" i="36" s="1"/>
  <c r="AL184" i="36"/>
  <c r="AL186" i="36" s="1"/>
  <c r="AL193" i="36"/>
  <c r="AL194" i="31"/>
  <c r="AM177" i="36"/>
  <c r="AM182" i="36"/>
  <c r="AM184" i="36" s="1"/>
  <c r="AM183" i="36"/>
  <c r="AM185" i="36" s="1"/>
  <c r="AN176" i="35"/>
  <c r="AN183" i="35" s="1"/>
  <c r="AN185" i="35" s="1"/>
  <c r="BF41" i="35"/>
  <c r="BE55" i="35"/>
  <c r="AO157" i="31"/>
  <c r="AO182" i="31" s="1"/>
  <c r="AO176" i="31"/>
  <c r="AN190" i="31"/>
  <c r="AN192" i="31" s="1"/>
  <c r="AN178" i="31"/>
  <c r="AN179" i="31" s="1"/>
  <c r="AP59" i="10"/>
  <c r="AP23" i="10"/>
  <c r="AP37" i="10" s="1"/>
  <c r="AM178" i="36"/>
  <c r="AM179" i="36" s="1"/>
  <c r="AM158" i="36"/>
  <c r="AM190" i="36"/>
  <c r="AM192" i="36" s="1"/>
  <c r="AN157" i="36"/>
  <c r="AN182" i="36" s="1"/>
  <c r="AN157" i="34"/>
  <c r="AN189" i="34" s="1"/>
  <c r="AN74" i="34"/>
  <c r="AO73" i="36"/>
  <c r="AO74" i="36" s="1"/>
  <c r="AK194" i="34"/>
  <c r="AM158" i="35"/>
  <c r="AQ62" i="31"/>
  <c r="AQ26" i="31"/>
  <c r="AP146" i="31"/>
  <c r="AP165" i="31"/>
  <c r="AO73" i="35"/>
  <c r="AO74" i="35" s="1"/>
  <c r="AL184" i="35"/>
  <c r="AL186" i="35" s="1"/>
  <c r="AL196" i="35"/>
  <c r="AP33" i="36"/>
  <c r="AP69" i="36"/>
  <c r="AO172" i="36"/>
  <c r="AO153" i="36"/>
  <c r="AL184" i="34"/>
  <c r="AL186" i="34" s="1"/>
  <c r="AL196" i="34"/>
  <c r="AQ65" i="31"/>
  <c r="AQ29" i="31"/>
  <c r="AP168" i="31"/>
  <c r="AP149" i="31"/>
  <c r="AN176" i="34"/>
  <c r="AQ71" i="31"/>
  <c r="AQ35" i="31"/>
  <c r="AP155" i="31"/>
  <c r="AP174" i="31"/>
  <c r="AM190" i="34"/>
  <c r="AM192" i="34" s="1"/>
  <c r="AM183" i="34"/>
  <c r="AM185" i="34" s="1"/>
  <c r="AQ66" i="31"/>
  <c r="AP150" i="31"/>
  <c r="AQ30" i="31"/>
  <c r="AP169" i="31"/>
  <c r="AM182" i="35"/>
  <c r="AM178" i="35"/>
  <c r="AM179" i="35" s="1"/>
  <c r="AM189" i="35"/>
  <c r="AP28" i="36"/>
  <c r="AP64" i="36"/>
  <c r="AO148" i="36"/>
  <c r="AO167" i="36"/>
  <c r="AQ23" i="36"/>
  <c r="AQ59" i="36"/>
  <c r="AP143" i="36"/>
  <c r="AP162" i="36"/>
  <c r="AP32" i="36"/>
  <c r="AP68" i="36"/>
  <c r="AO171" i="36"/>
  <c r="AO152" i="36"/>
  <c r="AP35" i="34"/>
  <c r="AP71" i="34"/>
  <c r="AO174" i="34"/>
  <c r="AO155" i="34"/>
  <c r="AP27" i="34"/>
  <c r="AP63" i="34"/>
  <c r="AO147" i="34"/>
  <c r="AO166" i="34"/>
  <c r="AP34" i="35"/>
  <c r="AP70" i="35"/>
  <c r="AO154" i="35"/>
  <c r="AO173" i="35"/>
  <c r="AL191" i="35"/>
  <c r="AL193" i="35" s="1"/>
  <c r="AL197" i="35"/>
  <c r="AP30" i="34"/>
  <c r="AP66" i="34"/>
  <c r="AO169" i="34"/>
  <c r="AO150" i="34"/>
  <c r="AP30" i="36"/>
  <c r="AP66" i="36"/>
  <c r="AO169" i="36"/>
  <c r="AO150" i="36"/>
  <c r="AP24" i="34"/>
  <c r="AP60" i="34"/>
  <c r="AO144" i="34"/>
  <c r="AO163" i="34"/>
  <c r="AP34" i="34"/>
  <c r="AP70" i="34"/>
  <c r="AO173" i="34"/>
  <c r="AO154" i="34"/>
  <c r="AQ63" i="31"/>
  <c r="AQ27" i="31"/>
  <c r="AP147" i="31"/>
  <c r="AP166" i="31"/>
  <c r="AQ69" i="31"/>
  <c r="AQ33" i="31"/>
  <c r="AP172" i="31"/>
  <c r="AP153" i="31"/>
  <c r="AP26" i="34"/>
  <c r="AP62" i="34"/>
  <c r="AO146" i="34"/>
  <c r="AO165" i="34"/>
  <c r="AO73" i="34"/>
  <c r="AO179" i="34" s="1"/>
  <c r="AP23" i="35"/>
  <c r="AP59" i="35"/>
  <c r="AO143" i="35"/>
  <c r="AO162" i="35"/>
  <c r="AO37" i="35"/>
  <c r="AO31" i="2"/>
  <c r="AP59" i="2"/>
  <c r="AP31" i="34"/>
  <c r="AP67" i="34"/>
  <c r="AO170" i="34"/>
  <c r="AO151" i="34"/>
  <c r="AM177" i="34"/>
  <c r="AM189" i="34"/>
  <c r="AM182" i="34"/>
  <c r="AQ60" i="31"/>
  <c r="AQ24" i="31"/>
  <c r="AP163" i="31"/>
  <c r="AP144" i="31"/>
  <c r="AP31" i="36"/>
  <c r="AP67" i="36"/>
  <c r="AO170" i="36"/>
  <c r="AO151" i="36"/>
  <c r="AP23" i="34"/>
  <c r="AP59" i="34"/>
  <c r="AO37" i="34"/>
  <c r="AO162" i="34"/>
  <c r="AO143" i="34"/>
  <c r="AP34" i="36"/>
  <c r="AP70" i="36"/>
  <c r="AO173" i="36"/>
  <c r="AO154" i="36"/>
  <c r="AP33" i="34"/>
  <c r="AP69" i="34"/>
  <c r="AO172" i="34"/>
  <c r="AO153" i="34"/>
  <c r="AP31" i="35"/>
  <c r="AP67" i="35"/>
  <c r="AO151" i="35"/>
  <c r="AO170" i="35"/>
  <c r="AP27" i="36"/>
  <c r="AP63" i="36"/>
  <c r="AO166" i="36"/>
  <c r="AO147" i="36"/>
  <c r="AM190" i="35"/>
  <c r="AM192" i="35" s="1"/>
  <c r="AM183" i="35"/>
  <c r="AM185" i="35" s="1"/>
  <c r="AM177" i="35"/>
  <c r="AS29" i="36"/>
  <c r="AS65" i="36"/>
  <c r="AR168" i="36"/>
  <c r="AR149" i="36"/>
  <c r="AP28" i="34"/>
  <c r="AP64" i="34"/>
  <c r="AO167" i="34"/>
  <c r="AO148" i="34"/>
  <c r="AP24" i="36"/>
  <c r="AP60" i="36"/>
  <c r="AO163" i="36"/>
  <c r="AO144" i="36"/>
  <c r="AR67" i="31"/>
  <c r="AQ151" i="31"/>
  <c r="AR31" i="31"/>
  <c r="AQ170" i="31"/>
  <c r="AP26" i="36"/>
  <c r="AP62" i="36"/>
  <c r="AO146" i="36"/>
  <c r="AO165" i="36"/>
  <c r="AP29" i="34"/>
  <c r="AP65" i="34"/>
  <c r="AO168" i="34"/>
  <c r="AO149" i="34"/>
  <c r="AP25" i="36"/>
  <c r="AP61" i="36"/>
  <c r="AO164" i="36"/>
  <c r="AO145" i="36"/>
  <c r="AP25" i="34"/>
  <c r="AP61" i="34"/>
  <c r="AO145" i="34"/>
  <c r="AO164" i="34"/>
  <c r="AM158" i="34"/>
  <c r="AM191" i="36"/>
  <c r="AP32" i="34"/>
  <c r="AP68" i="34"/>
  <c r="AO171" i="34"/>
  <c r="AO152" i="34"/>
  <c r="AQ64" i="31"/>
  <c r="AP167" i="31"/>
  <c r="AQ28" i="31"/>
  <c r="AP148" i="31"/>
  <c r="AQ70" i="31"/>
  <c r="AP154" i="31"/>
  <c r="AQ34" i="31"/>
  <c r="AP173" i="31"/>
  <c r="AQ68" i="31"/>
  <c r="AQ32" i="31"/>
  <c r="AP152" i="31"/>
  <c r="AP171" i="31"/>
  <c r="AO37" i="36"/>
  <c r="AP52" i="2"/>
  <c r="AP22" i="2"/>
  <c r="AL197" i="34"/>
  <c r="AL191" i="34"/>
  <c r="AL193" i="34" s="1"/>
  <c r="AP35" i="36"/>
  <c r="AP71" i="36"/>
  <c r="AO174" i="36"/>
  <c r="AO155" i="36"/>
  <c r="AP31" i="32"/>
  <c r="AY41" i="33"/>
  <c r="AX55" i="33"/>
  <c r="BC41" i="30"/>
  <c r="BB55" i="30"/>
  <c r="AO61" i="32"/>
  <c r="AO62" i="32" s="1"/>
  <c r="AQ29" i="32"/>
  <c r="AR59" i="32" s="1"/>
  <c r="AQ21" i="32"/>
  <c r="AR51" i="32" s="1"/>
  <c r="BA41" i="10"/>
  <c r="AZ55" i="10"/>
  <c r="AK194" i="29"/>
  <c r="AX41" i="34"/>
  <c r="AW55" i="34"/>
  <c r="AM177" i="30"/>
  <c r="AM158" i="30"/>
  <c r="AK194" i="30"/>
  <c r="AM177" i="29"/>
  <c r="AM74" i="30"/>
  <c r="AM190" i="30"/>
  <c r="AM192" i="30" s="1"/>
  <c r="AM183" i="30"/>
  <c r="AM185" i="30" s="1"/>
  <c r="AK198" i="30"/>
  <c r="AP26" i="33"/>
  <c r="AQ62" i="33" s="1"/>
  <c r="AP29" i="33"/>
  <c r="AQ65" i="33" s="1"/>
  <c r="AP32" i="33"/>
  <c r="AQ68" i="33" s="1"/>
  <c r="AP30" i="29"/>
  <c r="AQ66" i="29" s="1"/>
  <c r="AO169" i="29"/>
  <c r="AO150" i="29"/>
  <c r="AN157" i="29"/>
  <c r="AL196" i="30"/>
  <c r="AL184" i="30"/>
  <c r="AL186" i="30" s="1"/>
  <c r="AP34" i="33"/>
  <c r="AQ70" i="33" s="1"/>
  <c r="AM190" i="29"/>
  <c r="AM192" i="29" s="1"/>
  <c r="AM183" i="29"/>
  <c r="AM185" i="29" s="1"/>
  <c r="AM182" i="29"/>
  <c r="AM189" i="29"/>
  <c r="AM178" i="29"/>
  <c r="AM179" i="29" s="1"/>
  <c r="AM158" i="29"/>
  <c r="AN73" i="29"/>
  <c r="AN74" i="29" s="1"/>
  <c r="AN157" i="30"/>
  <c r="AO170" i="29"/>
  <c r="AP31" i="29"/>
  <c r="AQ67" i="29" s="1"/>
  <c r="AO151" i="29"/>
  <c r="AO170" i="30"/>
  <c r="AO151" i="30"/>
  <c r="AP31" i="30"/>
  <c r="AQ67" i="30" s="1"/>
  <c r="AP31" i="33"/>
  <c r="AQ67" i="33" s="1"/>
  <c r="AN176" i="29"/>
  <c r="AO37" i="30"/>
  <c r="AP23" i="30"/>
  <c r="AQ59" i="30" s="1"/>
  <c r="AO143" i="30"/>
  <c r="AO162" i="30"/>
  <c r="AO172" i="29"/>
  <c r="AO153" i="29"/>
  <c r="AP33" i="29"/>
  <c r="AQ69" i="29" s="1"/>
  <c r="AL197" i="30"/>
  <c r="AL191" i="30"/>
  <c r="AL193" i="30" s="1"/>
  <c r="AO146" i="29"/>
  <c r="AO165" i="29"/>
  <c r="AP26" i="29"/>
  <c r="AQ62" i="29" s="1"/>
  <c r="AP23" i="33"/>
  <c r="AQ59" i="33" s="1"/>
  <c r="AO37" i="33"/>
  <c r="AM189" i="30"/>
  <c r="AM178" i="30"/>
  <c r="AM179" i="30" s="1"/>
  <c r="AM182" i="30"/>
  <c r="AO150" i="30"/>
  <c r="AO169" i="30"/>
  <c r="AP30" i="30"/>
  <c r="AQ66" i="30" s="1"/>
  <c r="AO166" i="30"/>
  <c r="AO147" i="30"/>
  <c r="AP27" i="30"/>
  <c r="AQ63" i="30" s="1"/>
  <c r="AP27" i="29"/>
  <c r="AQ63" i="29" s="1"/>
  <c r="AO147" i="29"/>
  <c r="AO166" i="29"/>
  <c r="AO154" i="29"/>
  <c r="AO173" i="29"/>
  <c r="AP34" i="29"/>
  <c r="AQ70" i="29" s="1"/>
  <c r="AN176" i="30"/>
  <c r="AP35" i="33"/>
  <c r="AQ71" i="33" s="1"/>
  <c r="AP32" i="30"/>
  <c r="AQ68" i="30" s="1"/>
  <c r="AO152" i="30"/>
  <c r="AO171" i="30"/>
  <c r="AO152" i="29"/>
  <c r="AP32" i="29"/>
  <c r="AQ68" i="29" s="1"/>
  <c r="AO171" i="29"/>
  <c r="AN73" i="33"/>
  <c r="AN74" i="33" s="1"/>
  <c r="AK198" i="29"/>
  <c r="AN73" i="30"/>
  <c r="AO153" i="30"/>
  <c r="AO172" i="30"/>
  <c r="AP33" i="30"/>
  <c r="AQ69" i="30" s="1"/>
  <c r="AP24" i="33"/>
  <c r="AQ60" i="33" s="1"/>
  <c r="AO168" i="29"/>
  <c r="AP29" i="29"/>
  <c r="AQ65" i="29" s="1"/>
  <c r="AO149" i="29"/>
  <c r="AO174" i="30"/>
  <c r="AO155" i="30"/>
  <c r="AP35" i="30"/>
  <c r="AQ71" i="30" s="1"/>
  <c r="AP28" i="33"/>
  <c r="AQ64" i="33" s="1"/>
  <c r="AL186" i="29"/>
  <c r="AO154" i="30"/>
  <c r="AO173" i="30"/>
  <c r="AP34" i="30"/>
  <c r="AQ70" i="30" s="1"/>
  <c r="AQ25" i="33"/>
  <c r="AR61" i="33" s="1"/>
  <c r="AO163" i="30"/>
  <c r="AP24" i="30"/>
  <c r="AQ60" i="30" s="1"/>
  <c r="AO144" i="30"/>
  <c r="AL193" i="29"/>
  <c r="AO167" i="29"/>
  <c r="AP28" i="29"/>
  <c r="AQ64" i="29" s="1"/>
  <c r="AO148" i="29"/>
  <c r="AO174" i="29"/>
  <c r="AO155" i="29"/>
  <c r="AP35" i="29"/>
  <c r="AQ71" i="29" s="1"/>
  <c r="AO145" i="29"/>
  <c r="AP25" i="29"/>
  <c r="AQ61" i="29" s="1"/>
  <c r="AO164" i="29"/>
  <c r="AP30" i="33"/>
  <c r="AQ66" i="33" s="1"/>
  <c r="AL196" i="29"/>
  <c r="AO148" i="30"/>
  <c r="AP28" i="30"/>
  <c r="AQ64" i="30" s="1"/>
  <c r="AO167" i="30"/>
  <c r="AL197" i="29"/>
  <c r="AP33" i="33"/>
  <c r="AQ69" i="33" s="1"/>
  <c r="AO165" i="30"/>
  <c r="AO146" i="30"/>
  <c r="AP26" i="30"/>
  <c r="AQ62" i="30" s="1"/>
  <c r="AO168" i="30"/>
  <c r="AO149" i="30"/>
  <c r="AP29" i="30"/>
  <c r="AQ65" i="30" s="1"/>
  <c r="AO164" i="30"/>
  <c r="AO145" i="30"/>
  <c r="AP25" i="30"/>
  <c r="AQ61" i="30" s="1"/>
  <c r="AO143" i="29"/>
  <c r="AO162" i="29"/>
  <c r="AP23" i="29"/>
  <c r="AQ59" i="29" s="1"/>
  <c r="AO37" i="29"/>
  <c r="AP27" i="33"/>
  <c r="AQ63" i="33" s="1"/>
  <c r="AO144" i="29"/>
  <c r="AO163" i="29"/>
  <c r="AP24" i="29"/>
  <c r="AQ60" i="29" s="1"/>
  <c r="AN196" i="31"/>
  <c r="AQ23" i="31"/>
  <c r="AR59" i="31" s="1"/>
  <c r="AP73" i="31"/>
  <c r="AP74" i="31" s="1"/>
  <c r="AP143" i="31"/>
  <c r="AP162" i="31"/>
  <c r="AP37" i="31"/>
  <c r="AR25" i="32"/>
  <c r="AS55" i="32" s="1"/>
  <c r="AQ25" i="2"/>
  <c r="AR55" i="2" s="1"/>
  <c r="AQ26" i="2"/>
  <c r="AR56" i="2" s="1"/>
  <c r="AQ27" i="2"/>
  <c r="AR57" i="2" s="1"/>
  <c r="AQ24" i="2"/>
  <c r="AR54" i="2" s="1"/>
  <c r="AP29" i="2"/>
  <c r="AQ59" i="2" s="1"/>
  <c r="AO61" i="2"/>
  <c r="AO62" i="2" s="1"/>
  <c r="AQ23" i="2"/>
  <c r="AR53" i="2" s="1"/>
  <c r="AQ28" i="2"/>
  <c r="AR58" i="2" s="1"/>
  <c r="AQ21" i="2"/>
  <c r="AR51" i="2" s="1"/>
  <c r="AR20" i="2"/>
  <c r="AS50" i="2" s="1"/>
  <c r="AS25" i="31"/>
  <c r="AT61" i="31" s="1"/>
  <c r="AR164" i="31"/>
  <c r="AR145" i="31"/>
  <c r="AQ32" i="10"/>
  <c r="AR68" i="10" s="1"/>
  <c r="AQ27" i="10"/>
  <c r="AR63" i="10" s="1"/>
  <c r="AO73" i="10"/>
  <c r="AO74" i="10" s="1"/>
  <c r="AQ29" i="10"/>
  <c r="AR65" i="10" s="1"/>
  <c r="AQ26" i="10"/>
  <c r="AR62" i="10" s="1"/>
  <c r="AQ25" i="10"/>
  <c r="AR61" i="10" s="1"/>
  <c r="AQ28" i="10"/>
  <c r="AR64" i="10" s="1"/>
  <c r="AQ35" i="10"/>
  <c r="AR71" i="10" s="1"/>
  <c r="AQ31" i="10"/>
  <c r="AR67" i="10" s="1"/>
  <c r="AR30" i="10"/>
  <c r="AS66" i="10" s="1"/>
  <c r="AQ34" i="10"/>
  <c r="AR70" i="10" s="1"/>
  <c r="AR33" i="10"/>
  <c r="AS69" i="10" s="1"/>
  <c r="AR26" i="32"/>
  <c r="AS56" i="32" s="1"/>
  <c r="AS22" i="32"/>
  <c r="AT52" i="32" s="1"/>
  <c r="AR24" i="32"/>
  <c r="AS54" i="32" s="1"/>
  <c r="AR27" i="32"/>
  <c r="AS57" i="32" s="1"/>
  <c r="AR28" i="32"/>
  <c r="AS58" i="32" s="1"/>
  <c r="AR23" i="32"/>
  <c r="AS53" i="32" s="1"/>
  <c r="AS20" i="32"/>
  <c r="AT50" i="32" s="1"/>
  <c r="AQ60" i="10" l="1"/>
  <c r="AQ24" i="10"/>
  <c r="AM198" i="31"/>
  <c r="CA35" i="32"/>
  <c r="BR36" i="32"/>
  <c r="BQ46" i="32"/>
  <c r="BQ35" i="2"/>
  <c r="BP46" i="2"/>
  <c r="BK2" i="48"/>
  <c r="BJ21" i="48"/>
  <c r="BJ23" i="48" s="1"/>
  <c r="AO158" i="31"/>
  <c r="AO189" i="31"/>
  <c r="AO191" i="31" s="1"/>
  <c r="AQ71" i="35"/>
  <c r="AP155" i="35"/>
  <c r="AP174" i="35"/>
  <c r="AQ35" i="35"/>
  <c r="AQ149" i="35"/>
  <c r="AQ168" i="35"/>
  <c r="AR29" i="35"/>
  <c r="AR65" i="35"/>
  <c r="AR30" i="35"/>
  <c r="AR66" i="35"/>
  <c r="AQ169" i="35"/>
  <c r="AQ150" i="35"/>
  <c r="AQ147" i="35"/>
  <c r="AQ166" i="35"/>
  <c r="AR27" i="35"/>
  <c r="AR63" i="35"/>
  <c r="AS26" i="35"/>
  <c r="AS62" i="35"/>
  <c r="AR165" i="35"/>
  <c r="AR146" i="35"/>
  <c r="AQ28" i="35"/>
  <c r="AQ64" i="35"/>
  <c r="AP148" i="35"/>
  <c r="AP167" i="35"/>
  <c r="AR25" i="35"/>
  <c r="AR61" i="35"/>
  <c r="AQ164" i="35"/>
  <c r="AQ145" i="35"/>
  <c r="AR68" i="35"/>
  <c r="AQ152" i="35"/>
  <c r="AQ171" i="35"/>
  <c r="AR32" i="35"/>
  <c r="AQ24" i="35"/>
  <c r="AQ60" i="35"/>
  <c r="AP144" i="35"/>
  <c r="AP163" i="35"/>
  <c r="AR69" i="35"/>
  <c r="AQ153" i="35"/>
  <c r="AQ172" i="35"/>
  <c r="AR33" i="35"/>
  <c r="AN183" i="36"/>
  <c r="AN185" i="36" s="1"/>
  <c r="AN177" i="36"/>
  <c r="AN182" i="35"/>
  <c r="AN184" i="35" s="1"/>
  <c r="AN186" i="35" s="1"/>
  <c r="AN158" i="35"/>
  <c r="AN193" i="31"/>
  <c r="AN194" i="31" s="1"/>
  <c r="AN197" i="31"/>
  <c r="AN198" i="31" s="1"/>
  <c r="AL194" i="36"/>
  <c r="AM196" i="36"/>
  <c r="AM186" i="36"/>
  <c r="AO177" i="31"/>
  <c r="AN177" i="34"/>
  <c r="AO190" i="31"/>
  <c r="AO192" i="31" s="1"/>
  <c r="AO183" i="31"/>
  <c r="AO185" i="31" s="1"/>
  <c r="AO178" i="31"/>
  <c r="AO179" i="31" s="1"/>
  <c r="AN177" i="35"/>
  <c r="AN178" i="35"/>
  <c r="AN179" i="35" s="1"/>
  <c r="AN190" i="35"/>
  <c r="AN192" i="35" s="1"/>
  <c r="AN182" i="34"/>
  <c r="AN189" i="36"/>
  <c r="AN191" i="36" s="1"/>
  <c r="AN193" i="36" s="1"/>
  <c r="AN158" i="36"/>
  <c r="AN158" i="34"/>
  <c r="AP37" i="36"/>
  <c r="AN178" i="36"/>
  <c r="AN179" i="36" s="1"/>
  <c r="BG41" i="35"/>
  <c r="BF55" i="35"/>
  <c r="AN74" i="30"/>
  <c r="AQ59" i="10"/>
  <c r="AQ23" i="10"/>
  <c r="AQ37" i="10" s="1"/>
  <c r="AM193" i="36"/>
  <c r="AM197" i="36"/>
  <c r="AO176" i="36"/>
  <c r="AO190" i="36" s="1"/>
  <c r="AO192" i="36" s="1"/>
  <c r="AO157" i="34"/>
  <c r="AO189" i="34" s="1"/>
  <c r="AO157" i="36"/>
  <c r="AP73" i="36"/>
  <c r="AP74" i="36" s="1"/>
  <c r="AP157" i="31"/>
  <c r="AP182" i="31" s="1"/>
  <c r="AR64" i="31"/>
  <c r="AR28" i="31"/>
  <c r="AQ167" i="31"/>
  <c r="AQ148" i="31"/>
  <c r="AT29" i="36"/>
  <c r="AT65" i="36"/>
  <c r="AS168" i="36"/>
  <c r="AS149" i="36"/>
  <c r="AQ33" i="34"/>
  <c r="AQ69" i="34"/>
  <c r="AP172" i="34"/>
  <c r="AP153" i="34"/>
  <c r="AQ34" i="36"/>
  <c r="AQ70" i="36"/>
  <c r="AP154" i="36"/>
  <c r="AP173" i="36"/>
  <c r="AR23" i="36"/>
  <c r="AR59" i="36"/>
  <c r="AQ162" i="36"/>
  <c r="AQ143" i="36"/>
  <c r="AR62" i="31"/>
  <c r="AQ165" i="31"/>
  <c r="AQ146" i="31"/>
  <c r="AR26" i="31"/>
  <c r="AR69" i="31"/>
  <c r="AQ153" i="31"/>
  <c r="AR33" i="31"/>
  <c r="AQ172" i="31"/>
  <c r="AQ35" i="34"/>
  <c r="AQ71" i="34"/>
  <c r="AP155" i="34"/>
  <c r="AP174" i="34"/>
  <c r="AQ33" i="36"/>
  <c r="AQ69" i="36"/>
  <c r="AP153" i="36"/>
  <c r="AP172" i="36"/>
  <c r="AQ28" i="34"/>
  <c r="AQ64" i="34"/>
  <c r="AP148" i="34"/>
  <c r="AP167" i="34"/>
  <c r="AO176" i="34"/>
  <c r="AO157" i="35"/>
  <c r="AQ26" i="34"/>
  <c r="AQ62" i="34"/>
  <c r="AP146" i="34"/>
  <c r="AP165" i="34"/>
  <c r="AL198" i="35"/>
  <c r="AQ35" i="36"/>
  <c r="AQ71" i="36"/>
  <c r="AP155" i="36"/>
  <c r="AP174" i="36"/>
  <c r="AQ25" i="36"/>
  <c r="AQ61" i="36"/>
  <c r="AP164" i="36"/>
  <c r="AP145" i="36"/>
  <c r="AQ26" i="36"/>
  <c r="AQ62" i="36"/>
  <c r="AP165" i="36"/>
  <c r="AP146" i="36"/>
  <c r="AM184" i="34"/>
  <c r="AM186" i="34" s="1"/>
  <c r="AM196" i="34"/>
  <c r="AP73" i="35"/>
  <c r="AP74" i="35" s="1"/>
  <c r="AQ24" i="34"/>
  <c r="AQ60" i="34"/>
  <c r="AP163" i="34"/>
  <c r="AP144" i="34"/>
  <c r="AQ30" i="34"/>
  <c r="AQ66" i="34"/>
  <c r="AP150" i="34"/>
  <c r="AP169" i="34"/>
  <c r="AQ32" i="36"/>
  <c r="AQ68" i="36"/>
  <c r="AP152" i="36"/>
  <c r="AP171" i="36"/>
  <c r="AL198" i="34"/>
  <c r="AL194" i="35"/>
  <c r="AP176" i="31"/>
  <c r="AQ52" i="2"/>
  <c r="AQ22" i="2"/>
  <c r="AR70" i="31"/>
  <c r="AR34" i="31"/>
  <c r="AQ173" i="31"/>
  <c r="AQ154" i="31"/>
  <c r="AQ31" i="35"/>
  <c r="AQ67" i="35"/>
  <c r="AP170" i="35"/>
  <c r="AP151" i="35"/>
  <c r="AN191" i="35"/>
  <c r="AP73" i="34"/>
  <c r="AP179" i="34" s="1"/>
  <c r="AR60" i="31"/>
  <c r="AR24" i="31"/>
  <c r="AQ144" i="31"/>
  <c r="AQ163" i="31"/>
  <c r="AM197" i="34"/>
  <c r="AM191" i="34"/>
  <c r="AM193" i="34" s="1"/>
  <c r="AQ23" i="35"/>
  <c r="AQ59" i="35"/>
  <c r="AP162" i="35"/>
  <c r="AP37" i="35"/>
  <c r="AP143" i="35"/>
  <c r="AQ28" i="36"/>
  <c r="AQ64" i="36"/>
  <c r="AP148" i="36"/>
  <c r="AP167" i="36"/>
  <c r="AR71" i="31"/>
  <c r="AQ155" i="31"/>
  <c r="AR35" i="31"/>
  <c r="AQ174" i="31"/>
  <c r="AL194" i="34"/>
  <c r="AR68" i="31"/>
  <c r="AR32" i="31"/>
  <c r="AQ152" i="31"/>
  <c r="AQ171" i="31"/>
  <c r="AQ31" i="36"/>
  <c r="AQ67" i="36"/>
  <c r="AP170" i="36"/>
  <c r="AP151" i="36"/>
  <c r="AO176" i="35"/>
  <c r="AR65" i="31"/>
  <c r="AR29" i="31"/>
  <c r="AQ149" i="31"/>
  <c r="AQ168" i="31"/>
  <c r="AQ24" i="36"/>
  <c r="AQ60" i="36"/>
  <c r="AP163" i="36"/>
  <c r="AP144" i="36"/>
  <c r="AQ23" i="34"/>
  <c r="AQ59" i="34"/>
  <c r="AP162" i="34"/>
  <c r="AP143" i="34"/>
  <c r="AP37" i="34"/>
  <c r="AQ31" i="34"/>
  <c r="AQ67" i="34"/>
  <c r="AP170" i="34"/>
  <c r="AP151" i="34"/>
  <c r="AR63" i="31"/>
  <c r="AQ147" i="31"/>
  <c r="AQ166" i="31"/>
  <c r="AR27" i="31"/>
  <c r="AQ27" i="34"/>
  <c r="AQ63" i="34"/>
  <c r="AP166" i="34"/>
  <c r="AP147" i="34"/>
  <c r="AM197" i="35"/>
  <c r="AM191" i="35"/>
  <c r="AM193" i="35" s="1"/>
  <c r="AR66" i="31"/>
  <c r="AR30" i="31"/>
  <c r="AQ169" i="31"/>
  <c r="AQ150" i="31"/>
  <c r="AO74" i="34"/>
  <c r="AN184" i="36"/>
  <c r="AQ34" i="35"/>
  <c r="AQ70" i="35"/>
  <c r="AP173" i="35"/>
  <c r="AP154" i="35"/>
  <c r="AQ32" i="34"/>
  <c r="AQ68" i="34"/>
  <c r="AP152" i="34"/>
  <c r="AP171" i="34"/>
  <c r="AN184" i="34"/>
  <c r="AN190" i="34"/>
  <c r="AN192" i="34" s="1"/>
  <c r="AN183" i="34"/>
  <c r="AN185" i="34" s="1"/>
  <c r="AQ25" i="34"/>
  <c r="AQ61" i="34"/>
  <c r="AP145" i="34"/>
  <c r="AP164" i="34"/>
  <c r="AQ29" i="34"/>
  <c r="AQ65" i="34"/>
  <c r="AP149" i="34"/>
  <c r="AP168" i="34"/>
  <c r="AS67" i="31"/>
  <c r="AR170" i="31"/>
  <c r="AR151" i="31"/>
  <c r="AS31" i="31"/>
  <c r="AQ27" i="36"/>
  <c r="AQ63" i="36"/>
  <c r="AP147" i="36"/>
  <c r="AP166" i="36"/>
  <c r="AQ34" i="34"/>
  <c r="AQ70" i="34"/>
  <c r="AP154" i="34"/>
  <c r="AP173" i="34"/>
  <c r="AQ30" i="36"/>
  <c r="AQ66" i="36"/>
  <c r="AP150" i="36"/>
  <c r="AP169" i="36"/>
  <c r="AN191" i="34"/>
  <c r="AM196" i="35"/>
  <c r="AM184" i="35"/>
  <c r="AM186" i="35" s="1"/>
  <c r="AZ41" i="33"/>
  <c r="AY55" i="33"/>
  <c r="BD41" i="30"/>
  <c r="BC55" i="30"/>
  <c r="AQ31" i="32"/>
  <c r="AP61" i="32"/>
  <c r="AP62" i="32" s="1"/>
  <c r="AR21" i="32"/>
  <c r="AS51" i="32" s="1"/>
  <c r="AR29" i="32"/>
  <c r="AS59" i="32" s="1"/>
  <c r="BB41" i="10"/>
  <c r="BA55" i="10"/>
  <c r="AN177" i="30"/>
  <c r="AY41" i="34"/>
  <c r="AX55" i="34"/>
  <c r="AO73" i="29"/>
  <c r="AO74" i="29" s="1"/>
  <c r="AN158" i="29"/>
  <c r="AQ28" i="33"/>
  <c r="AR64" i="33" s="1"/>
  <c r="AP168" i="29"/>
  <c r="AP149" i="29"/>
  <c r="AQ29" i="29"/>
  <c r="AR65" i="29" s="1"/>
  <c r="AO157" i="29"/>
  <c r="AM191" i="30"/>
  <c r="AM193" i="30" s="1"/>
  <c r="AM197" i="30"/>
  <c r="AO157" i="30"/>
  <c r="AP150" i="29"/>
  <c r="AQ30" i="29"/>
  <c r="AR66" i="29" s="1"/>
  <c r="AP169" i="29"/>
  <c r="AP148" i="29"/>
  <c r="AQ28" i="29"/>
  <c r="AR64" i="29" s="1"/>
  <c r="AP167" i="29"/>
  <c r="AR25" i="33"/>
  <c r="AS61" i="33" s="1"/>
  <c r="AP152" i="30"/>
  <c r="AQ32" i="30"/>
  <c r="AR68" i="30" s="1"/>
  <c r="AP171" i="30"/>
  <c r="AP143" i="30"/>
  <c r="AP37" i="30"/>
  <c r="AQ23" i="30"/>
  <c r="AR59" i="30" s="1"/>
  <c r="AP162" i="30"/>
  <c r="AN182" i="30"/>
  <c r="AN178" i="30"/>
  <c r="AN179" i="30" s="1"/>
  <c r="AN189" i="30"/>
  <c r="AQ34" i="33"/>
  <c r="AR70" i="33" s="1"/>
  <c r="AQ25" i="30"/>
  <c r="AR61" i="30" s="1"/>
  <c r="AP164" i="30"/>
  <c r="AP145" i="30"/>
  <c r="AP165" i="30"/>
  <c r="AP146" i="30"/>
  <c r="AQ26" i="30"/>
  <c r="AR62" i="30" s="1"/>
  <c r="AQ25" i="29"/>
  <c r="AR61" i="29" s="1"/>
  <c r="AP145" i="29"/>
  <c r="AP164" i="29"/>
  <c r="AP174" i="30"/>
  <c r="AQ35" i="30"/>
  <c r="AR71" i="30" s="1"/>
  <c r="AP155" i="30"/>
  <c r="AQ24" i="33"/>
  <c r="AR60" i="33" s="1"/>
  <c r="AQ30" i="30"/>
  <c r="AR66" i="30" s="1"/>
  <c r="AP169" i="30"/>
  <c r="AP150" i="30"/>
  <c r="AO73" i="33"/>
  <c r="AO74" i="33" s="1"/>
  <c r="AQ33" i="29"/>
  <c r="AR69" i="29" s="1"/>
  <c r="AP172" i="29"/>
  <c r="AP153" i="29"/>
  <c r="AN158" i="30"/>
  <c r="AQ32" i="33"/>
  <c r="AR68" i="33" s="1"/>
  <c r="AQ27" i="33"/>
  <c r="AR63" i="33" s="1"/>
  <c r="AP167" i="30"/>
  <c r="AQ28" i="30"/>
  <c r="AR64" i="30" s="1"/>
  <c r="AP148" i="30"/>
  <c r="AP173" i="30"/>
  <c r="AP154" i="30"/>
  <c r="AQ34" i="30"/>
  <c r="AR70" i="30" s="1"/>
  <c r="AQ35" i="33"/>
  <c r="AR71" i="33" s="1"/>
  <c r="AQ23" i="33"/>
  <c r="AR59" i="33" s="1"/>
  <c r="AP37" i="33"/>
  <c r="AN178" i="29"/>
  <c r="AN179" i="29" s="1"/>
  <c r="AN177" i="29"/>
  <c r="AN190" i="29"/>
  <c r="AN192" i="29" s="1"/>
  <c r="AN183" i="29"/>
  <c r="AN185" i="29" s="1"/>
  <c r="AL194" i="30"/>
  <c r="AP155" i="29"/>
  <c r="AP174" i="29"/>
  <c r="AQ35" i="29"/>
  <c r="AR71" i="29" s="1"/>
  <c r="AP172" i="30"/>
  <c r="AP153" i="30"/>
  <c r="AQ33" i="30"/>
  <c r="AR69" i="30" s="1"/>
  <c r="AP152" i="29"/>
  <c r="AQ32" i="29"/>
  <c r="AR68" i="29" s="1"/>
  <c r="AP171" i="29"/>
  <c r="AP165" i="29"/>
  <c r="AP146" i="29"/>
  <c r="AQ26" i="29"/>
  <c r="AR62" i="29" s="1"/>
  <c r="AQ31" i="33"/>
  <c r="AR67" i="33" s="1"/>
  <c r="AL198" i="30"/>
  <c r="AQ29" i="33"/>
  <c r="AR65" i="33" s="1"/>
  <c r="AL198" i="29"/>
  <c r="AN190" i="30"/>
  <c r="AN192" i="30" s="1"/>
  <c r="AN183" i="30"/>
  <c r="AN185" i="30" s="1"/>
  <c r="AP147" i="29"/>
  <c r="AP166" i="29"/>
  <c r="AQ27" i="29"/>
  <c r="AR63" i="29" s="1"/>
  <c r="AP151" i="29"/>
  <c r="AP170" i="29"/>
  <c r="AQ31" i="29"/>
  <c r="AR67" i="29" s="1"/>
  <c r="AM197" i="29"/>
  <c r="AM191" i="29"/>
  <c r="AM193" i="29" s="1"/>
  <c r="AN182" i="29"/>
  <c r="AN189" i="29"/>
  <c r="AP162" i="29"/>
  <c r="AP143" i="29"/>
  <c r="AQ23" i="29"/>
  <c r="AR59" i="29" s="1"/>
  <c r="AP37" i="29"/>
  <c r="AQ29" i="30"/>
  <c r="AR65" i="30" s="1"/>
  <c r="AP149" i="30"/>
  <c r="AP168" i="30"/>
  <c r="AQ33" i="33"/>
  <c r="AR69" i="33" s="1"/>
  <c r="AQ30" i="33"/>
  <c r="AR66" i="33" s="1"/>
  <c r="AP144" i="30"/>
  <c r="AQ24" i="30"/>
  <c r="AR60" i="30" s="1"/>
  <c r="AP163" i="30"/>
  <c r="AP173" i="29"/>
  <c r="AP154" i="29"/>
  <c r="AQ34" i="29"/>
  <c r="AR70" i="29" s="1"/>
  <c r="AM184" i="30"/>
  <c r="AM186" i="30" s="1"/>
  <c r="AM196" i="30"/>
  <c r="AO73" i="30"/>
  <c r="AP170" i="30"/>
  <c r="AQ31" i="30"/>
  <c r="AR67" i="30" s="1"/>
  <c r="AP151" i="30"/>
  <c r="AM184" i="29"/>
  <c r="AM186" i="29" s="1"/>
  <c r="AM196" i="29"/>
  <c r="AQ26" i="33"/>
  <c r="AR62" i="33" s="1"/>
  <c r="AQ24" i="29"/>
  <c r="AR60" i="29" s="1"/>
  <c r="AP163" i="29"/>
  <c r="AP144" i="29"/>
  <c r="AO176" i="29"/>
  <c r="AL194" i="29"/>
  <c r="AQ27" i="30"/>
  <c r="AR63" i="30" s="1"/>
  <c r="AP166" i="30"/>
  <c r="AP147" i="30"/>
  <c r="AO176" i="30"/>
  <c r="AO184" i="31"/>
  <c r="AQ73" i="31"/>
  <c r="AQ74" i="31" s="1"/>
  <c r="AQ143" i="31"/>
  <c r="AQ162" i="31"/>
  <c r="AR23" i="31"/>
  <c r="AS59" i="31" s="1"/>
  <c r="AQ37" i="31"/>
  <c r="AS25" i="32"/>
  <c r="AT55" i="32" s="1"/>
  <c r="AR25" i="2"/>
  <c r="AS55" i="2" s="1"/>
  <c r="AR24" i="2"/>
  <c r="AS54" i="2" s="1"/>
  <c r="AR21" i="2"/>
  <c r="AS51" i="2" s="1"/>
  <c r="AR27" i="2"/>
  <c r="AS57" i="2" s="1"/>
  <c r="AR28" i="2"/>
  <c r="AS58" i="2" s="1"/>
  <c r="AR26" i="2"/>
  <c r="AS56" i="2" s="1"/>
  <c r="AS20" i="2"/>
  <c r="AT50" i="2" s="1"/>
  <c r="AR23" i="2"/>
  <c r="AS53" i="2" s="1"/>
  <c r="AQ29" i="2"/>
  <c r="AR59" i="2" s="1"/>
  <c r="AP61" i="2"/>
  <c r="AP62" i="2" s="1"/>
  <c r="AP31" i="2"/>
  <c r="AT25" i="31"/>
  <c r="AU61" i="31" s="1"/>
  <c r="AS164" i="31"/>
  <c r="AS145" i="31"/>
  <c r="AS30" i="10"/>
  <c r="AT66" i="10" s="1"/>
  <c r="AR26" i="10"/>
  <c r="AS62" i="10" s="1"/>
  <c r="AR25" i="10"/>
  <c r="AS61" i="10" s="1"/>
  <c r="AR32" i="10"/>
  <c r="AS68" i="10" s="1"/>
  <c r="AR28" i="10"/>
  <c r="AS64" i="10" s="1"/>
  <c r="AS33" i="10"/>
  <c r="AT69" i="10" s="1"/>
  <c r="AR31" i="10"/>
  <c r="AS67" i="10" s="1"/>
  <c r="AP73" i="10"/>
  <c r="AP74" i="10" s="1"/>
  <c r="AR29" i="10"/>
  <c r="AS65" i="10" s="1"/>
  <c r="AR34" i="10"/>
  <c r="AS70" i="10" s="1"/>
  <c r="AR35" i="10"/>
  <c r="AS71" i="10" s="1"/>
  <c r="AR27" i="10"/>
  <c r="AS63" i="10" s="1"/>
  <c r="AS23" i="32"/>
  <c r="AT53" i="32" s="1"/>
  <c r="AS27" i="32"/>
  <c r="AT57" i="32" s="1"/>
  <c r="AT22" i="32"/>
  <c r="AU52" i="32" s="1"/>
  <c r="AT20" i="32"/>
  <c r="AU50" i="32" s="1"/>
  <c r="AS28" i="32"/>
  <c r="AT58" i="32" s="1"/>
  <c r="AS24" i="32"/>
  <c r="AT54" i="32" s="1"/>
  <c r="AS26" i="32"/>
  <c r="AT56" i="32" s="1"/>
  <c r="AO158" i="35" l="1"/>
  <c r="AR60" i="10"/>
  <c r="AR24" i="10"/>
  <c r="AO186" i="31"/>
  <c r="BS36" i="32"/>
  <c r="BR46" i="32"/>
  <c r="CB35" i="32"/>
  <c r="AN196" i="36"/>
  <c r="AN186" i="36"/>
  <c r="AN194" i="36" s="1"/>
  <c r="BR35" i="2"/>
  <c r="BQ46" i="2"/>
  <c r="BK21" i="48"/>
  <c r="BK23" i="48" s="1"/>
  <c r="BL2" i="48"/>
  <c r="AN197" i="36"/>
  <c r="AQ155" i="35"/>
  <c r="AR35" i="35"/>
  <c r="AR71" i="35"/>
  <c r="AQ174" i="35"/>
  <c r="AR153" i="35"/>
  <c r="AS33" i="35"/>
  <c r="AR172" i="35"/>
  <c r="AS69" i="35"/>
  <c r="AS68" i="35"/>
  <c r="AR171" i="35"/>
  <c r="AS32" i="35"/>
  <c r="AR152" i="35"/>
  <c r="AR28" i="35"/>
  <c r="AR64" i="35"/>
  <c r="AQ167" i="35"/>
  <c r="AQ148" i="35"/>
  <c r="AS65" i="35"/>
  <c r="AS29" i="35"/>
  <c r="AR168" i="35"/>
  <c r="AR149" i="35"/>
  <c r="AR166" i="35"/>
  <c r="AS27" i="35"/>
  <c r="AR147" i="35"/>
  <c r="AS63" i="35"/>
  <c r="AR24" i="35"/>
  <c r="AR60" i="35"/>
  <c r="AQ163" i="35"/>
  <c r="AQ144" i="35"/>
  <c r="AS25" i="35"/>
  <c r="AR145" i="35"/>
  <c r="AS61" i="35"/>
  <c r="AR164" i="35"/>
  <c r="AT26" i="35"/>
  <c r="AT62" i="35"/>
  <c r="AS165" i="35"/>
  <c r="AS146" i="35"/>
  <c r="AR169" i="35"/>
  <c r="AS30" i="35"/>
  <c r="AS66" i="35"/>
  <c r="AR150" i="35"/>
  <c r="AO177" i="34"/>
  <c r="AN197" i="34"/>
  <c r="AM198" i="36"/>
  <c r="AN196" i="35"/>
  <c r="AM194" i="36"/>
  <c r="AP177" i="31"/>
  <c r="AO196" i="31"/>
  <c r="AP158" i="31"/>
  <c r="AN197" i="35"/>
  <c r="AO193" i="31"/>
  <c r="AO194" i="31" s="1"/>
  <c r="AP189" i="31"/>
  <c r="AN193" i="35"/>
  <c r="AN194" i="35" s="1"/>
  <c r="AO197" i="31"/>
  <c r="AO177" i="35"/>
  <c r="AO74" i="30"/>
  <c r="AO182" i="34"/>
  <c r="AO184" i="34" s="1"/>
  <c r="AP157" i="36"/>
  <c r="AP182" i="36" s="1"/>
  <c r="BH41" i="35"/>
  <c r="BG55" i="35"/>
  <c r="AN196" i="34"/>
  <c r="AM198" i="35"/>
  <c r="AR59" i="10"/>
  <c r="AR23" i="10"/>
  <c r="AR37" i="10" s="1"/>
  <c r="AO178" i="36"/>
  <c r="AO179" i="36" s="1"/>
  <c r="AO158" i="34"/>
  <c r="AM194" i="35"/>
  <c r="AO177" i="36"/>
  <c r="AP176" i="36"/>
  <c r="AP190" i="36" s="1"/>
  <c r="AP192" i="36" s="1"/>
  <c r="AO158" i="36"/>
  <c r="AN186" i="34"/>
  <c r="AO182" i="36"/>
  <c r="AO184" i="36" s="1"/>
  <c r="AO183" i="36"/>
  <c r="AO185" i="36" s="1"/>
  <c r="AQ73" i="36"/>
  <c r="AQ74" i="36" s="1"/>
  <c r="AP157" i="34"/>
  <c r="AP182" i="34" s="1"/>
  <c r="AO189" i="36"/>
  <c r="AO197" i="36" s="1"/>
  <c r="AP74" i="34"/>
  <c r="AM194" i="34"/>
  <c r="AQ157" i="31"/>
  <c r="AR34" i="34"/>
  <c r="AR70" i="34"/>
  <c r="AQ173" i="34"/>
  <c r="AQ154" i="34"/>
  <c r="AR24" i="36"/>
  <c r="AR60" i="36"/>
  <c r="AQ144" i="36"/>
  <c r="AQ163" i="36"/>
  <c r="AP157" i="35"/>
  <c r="AR52" i="2"/>
  <c r="AR22" i="2"/>
  <c r="AM198" i="34"/>
  <c r="AR26" i="36"/>
  <c r="AR62" i="36"/>
  <c r="AQ146" i="36"/>
  <c r="AQ165" i="36"/>
  <c r="AR25" i="36"/>
  <c r="AR61" i="36"/>
  <c r="AQ164" i="36"/>
  <c r="AQ145" i="36"/>
  <c r="AS66" i="31"/>
  <c r="AS30" i="31"/>
  <c r="AR169" i="31"/>
  <c r="AR150" i="31"/>
  <c r="AR33" i="34"/>
  <c r="AR69" i="34"/>
  <c r="AQ153" i="34"/>
  <c r="AQ172" i="34"/>
  <c r="AQ73" i="34"/>
  <c r="AQ179" i="34" s="1"/>
  <c r="AQ73" i="35"/>
  <c r="AQ74" i="35" s="1"/>
  <c r="AO191" i="34"/>
  <c r="AO190" i="34"/>
  <c r="AO192" i="34" s="1"/>
  <c r="AO183" i="34"/>
  <c r="AO185" i="34" s="1"/>
  <c r="AR35" i="34"/>
  <c r="AR71" i="34"/>
  <c r="AQ174" i="34"/>
  <c r="AQ155" i="34"/>
  <c r="AS71" i="31"/>
  <c r="AS35" i="31"/>
  <c r="AR155" i="31"/>
  <c r="AR174" i="31"/>
  <c r="AS64" i="31"/>
  <c r="AR167" i="31"/>
  <c r="AR148" i="31"/>
  <c r="AS28" i="31"/>
  <c r="AP176" i="35"/>
  <c r="AS23" i="36"/>
  <c r="AS59" i="36"/>
  <c r="AR162" i="36"/>
  <c r="AR143" i="36"/>
  <c r="AP178" i="31"/>
  <c r="AP179" i="31" s="1"/>
  <c r="AR30" i="36"/>
  <c r="AR66" i="36"/>
  <c r="AQ150" i="36"/>
  <c r="AQ169" i="36"/>
  <c r="AR27" i="36"/>
  <c r="AR63" i="36"/>
  <c r="AQ166" i="36"/>
  <c r="AQ147" i="36"/>
  <c r="AR29" i="34"/>
  <c r="AR65" i="34"/>
  <c r="AQ168" i="34"/>
  <c r="AQ149" i="34"/>
  <c r="AR25" i="34"/>
  <c r="AR61" i="34"/>
  <c r="AQ145" i="34"/>
  <c r="AQ164" i="34"/>
  <c r="AR32" i="34"/>
  <c r="AR68" i="34"/>
  <c r="AQ152" i="34"/>
  <c r="AQ171" i="34"/>
  <c r="AR34" i="35"/>
  <c r="AR70" i="35"/>
  <c r="AQ173" i="35"/>
  <c r="AQ154" i="35"/>
  <c r="AR23" i="34"/>
  <c r="AR59" i="34"/>
  <c r="AQ143" i="34"/>
  <c r="AQ37" i="34"/>
  <c r="AQ162" i="34"/>
  <c r="AS65" i="31"/>
  <c r="AR149" i="31"/>
  <c r="AS29" i="31"/>
  <c r="AR168" i="31"/>
  <c r="AR23" i="35"/>
  <c r="AR59" i="35"/>
  <c r="AQ143" i="35"/>
  <c r="AQ162" i="35"/>
  <c r="AQ37" i="35"/>
  <c r="AS60" i="31"/>
  <c r="AR144" i="31"/>
  <c r="AS24" i="31"/>
  <c r="AR163" i="31"/>
  <c r="AR30" i="34"/>
  <c r="AR66" i="34"/>
  <c r="AQ169" i="34"/>
  <c r="AQ150" i="34"/>
  <c r="AR26" i="34"/>
  <c r="AR62" i="34"/>
  <c r="AQ165" i="34"/>
  <c r="AQ146" i="34"/>
  <c r="AP176" i="34"/>
  <c r="AR31" i="36"/>
  <c r="AR67" i="36"/>
  <c r="AQ170" i="36"/>
  <c r="AQ151" i="36"/>
  <c r="AP190" i="31"/>
  <c r="AP192" i="31" s="1"/>
  <c r="AT67" i="31"/>
  <c r="AT31" i="31"/>
  <c r="AS151" i="31"/>
  <c r="AS170" i="31"/>
  <c r="AS68" i="31"/>
  <c r="AR171" i="31"/>
  <c r="AS32" i="31"/>
  <c r="AR152" i="31"/>
  <c r="AR32" i="36"/>
  <c r="AR68" i="36"/>
  <c r="AQ152" i="36"/>
  <c r="AQ171" i="36"/>
  <c r="AR24" i="34"/>
  <c r="AR60" i="34"/>
  <c r="AQ163" i="34"/>
  <c r="AQ144" i="34"/>
  <c r="AS69" i="31"/>
  <c r="AS33" i="31"/>
  <c r="AR172" i="31"/>
  <c r="AR153" i="31"/>
  <c r="AP183" i="31"/>
  <c r="AP185" i="31" s="1"/>
  <c r="AR27" i="34"/>
  <c r="AR63" i="34"/>
  <c r="AQ147" i="34"/>
  <c r="AQ166" i="34"/>
  <c r="AR31" i="34"/>
  <c r="AR67" i="34"/>
  <c r="AQ170" i="34"/>
  <c r="AQ151" i="34"/>
  <c r="AO190" i="35"/>
  <c r="AO192" i="35" s="1"/>
  <c r="AO183" i="35"/>
  <c r="AO185" i="35" s="1"/>
  <c r="AS70" i="31"/>
  <c r="AR154" i="31"/>
  <c r="AS34" i="31"/>
  <c r="AR173" i="31"/>
  <c r="AQ37" i="36"/>
  <c r="AR34" i="36"/>
  <c r="AR70" i="36"/>
  <c r="AQ173" i="36"/>
  <c r="AQ154" i="36"/>
  <c r="AU29" i="36"/>
  <c r="AU65" i="36"/>
  <c r="AT168" i="36"/>
  <c r="AT149" i="36"/>
  <c r="AR31" i="35"/>
  <c r="AR67" i="35"/>
  <c r="AQ170" i="35"/>
  <c r="AQ151" i="35"/>
  <c r="AO189" i="35"/>
  <c r="AO182" i="35"/>
  <c r="AO178" i="35"/>
  <c r="AO179" i="35" s="1"/>
  <c r="AS62" i="31"/>
  <c r="AS26" i="31"/>
  <c r="AR165" i="31"/>
  <c r="AR146" i="31"/>
  <c r="AQ176" i="31"/>
  <c r="AN193" i="34"/>
  <c r="AS63" i="31"/>
  <c r="AS27" i="31"/>
  <c r="AR166" i="31"/>
  <c r="AR147" i="31"/>
  <c r="AR28" i="36"/>
  <c r="AR64" i="36"/>
  <c r="AQ167" i="36"/>
  <c r="AQ148" i="36"/>
  <c r="AR35" i="36"/>
  <c r="AR71" i="36"/>
  <c r="AQ155" i="36"/>
  <c r="AQ174" i="36"/>
  <c r="AR28" i="34"/>
  <c r="AR64" i="34"/>
  <c r="AQ167" i="34"/>
  <c r="AQ148" i="34"/>
  <c r="AR33" i="36"/>
  <c r="AR69" i="36"/>
  <c r="AQ172" i="36"/>
  <c r="AQ153" i="36"/>
  <c r="BA41" i="33"/>
  <c r="AZ55" i="33"/>
  <c r="BE41" i="30"/>
  <c r="BD55" i="30"/>
  <c r="AR31" i="32"/>
  <c r="AQ61" i="32"/>
  <c r="AQ62" i="32" s="1"/>
  <c r="AS29" i="32"/>
  <c r="AT59" i="32" s="1"/>
  <c r="AS21" i="32"/>
  <c r="AT51" i="32" s="1"/>
  <c r="BC41" i="10"/>
  <c r="BB55" i="10"/>
  <c r="AM198" i="30"/>
  <c r="AZ41" i="34"/>
  <c r="AY55" i="34"/>
  <c r="AM198" i="29"/>
  <c r="AO158" i="29"/>
  <c r="AM194" i="29"/>
  <c r="AM194" i="30"/>
  <c r="AP176" i="29"/>
  <c r="AP183" i="29" s="1"/>
  <c r="AR31" i="33"/>
  <c r="AS67" i="33" s="1"/>
  <c r="AO189" i="29"/>
  <c r="AO178" i="29"/>
  <c r="AO179" i="29" s="1"/>
  <c r="AO182" i="29"/>
  <c r="AO190" i="29"/>
  <c r="AO192" i="29" s="1"/>
  <c r="AO183" i="29"/>
  <c r="AO185" i="29" s="1"/>
  <c r="AR34" i="29"/>
  <c r="AS70" i="29" s="1"/>
  <c r="AQ173" i="29"/>
  <c r="AQ154" i="29"/>
  <c r="AR30" i="33"/>
  <c r="AS66" i="33" s="1"/>
  <c r="AP73" i="33"/>
  <c r="AP74" i="33" s="1"/>
  <c r="AN196" i="30"/>
  <c r="AN184" i="30"/>
  <c r="AN186" i="30" s="1"/>
  <c r="AQ152" i="30"/>
  <c r="AR32" i="30"/>
  <c r="AS68" i="30" s="1"/>
  <c r="AQ171" i="30"/>
  <c r="AQ168" i="29"/>
  <c r="AR29" i="29"/>
  <c r="AS65" i="29" s="1"/>
  <c r="AQ149" i="29"/>
  <c r="AQ162" i="29"/>
  <c r="AQ37" i="29"/>
  <c r="AQ143" i="29"/>
  <c r="AR23" i="29"/>
  <c r="AS59" i="29" s="1"/>
  <c r="AQ151" i="29"/>
  <c r="AQ170" i="29"/>
  <c r="AR31" i="29"/>
  <c r="AS67" i="29" s="1"/>
  <c r="AQ165" i="29"/>
  <c r="AQ146" i="29"/>
  <c r="AR26" i="29"/>
  <c r="AS62" i="29" s="1"/>
  <c r="AQ172" i="30"/>
  <c r="AQ153" i="30"/>
  <c r="AR33" i="30"/>
  <c r="AS69" i="30" s="1"/>
  <c r="AR23" i="33"/>
  <c r="AS59" i="33" s="1"/>
  <c r="AQ37" i="33"/>
  <c r="AQ167" i="30"/>
  <c r="AR28" i="30"/>
  <c r="AS64" i="30" s="1"/>
  <c r="AQ148" i="30"/>
  <c r="AQ150" i="30"/>
  <c r="AR30" i="30"/>
  <c r="AS66" i="30" s="1"/>
  <c r="AQ169" i="30"/>
  <c r="AP176" i="30"/>
  <c r="AO190" i="30"/>
  <c r="AO192" i="30" s="1"/>
  <c r="AO183" i="30"/>
  <c r="AO185" i="30" s="1"/>
  <c r="AQ170" i="30"/>
  <c r="AQ151" i="30"/>
  <c r="AR31" i="30"/>
  <c r="AS67" i="30" s="1"/>
  <c r="AR33" i="33"/>
  <c r="AS69" i="33" s="1"/>
  <c r="AP157" i="29"/>
  <c r="AR35" i="33"/>
  <c r="AS71" i="33" s="1"/>
  <c r="AR24" i="33"/>
  <c r="AS60" i="33" s="1"/>
  <c r="AQ143" i="30"/>
  <c r="AR23" i="30"/>
  <c r="AS59" i="30" s="1"/>
  <c r="AQ37" i="30"/>
  <c r="AQ162" i="30"/>
  <c r="AQ169" i="29"/>
  <c r="AQ150" i="29"/>
  <c r="AR30" i="29"/>
  <c r="AS66" i="29" s="1"/>
  <c r="AR25" i="29"/>
  <c r="AS61" i="29" s="1"/>
  <c r="AQ164" i="29"/>
  <c r="AQ145" i="29"/>
  <c r="AQ164" i="30"/>
  <c r="AQ145" i="30"/>
  <c r="AR25" i="30"/>
  <c r="AS61" i="30" s="1"/>
  <c r="AP73" i="30"/>
  <c r="AS25" i="33"/>
  <c r="AT61" i="33" s="1"/>
  <c r="AQ144" i="29"/>
  <c r="AQ163" i="29"/>
  <c r="AR24" i="29"/>
  <c r="AS60" i="29" s="1"/>
  <c r="AP73" i="29"/>
  <c r="AP74" i="29" s="1"/>
  <c r="AR29" i="33"/>
  <c r="AS65" i="33" s="1"/>
  <c r="AQ173" i="30"/>
  <c r="AQ154" i="30"/>
  <c r="AR34" i="30"/>
  <c r="AS70" i="30" s="1"/>
  <c r="AR27" i="33"/>
  <c r="AS63" i="33" s="1"/>
  <c r="AQ172" i="29"/>
  <c r="AQ153" i="29"/>
  <c r="AR33" i="29"/>
  <c r="AS69" i="29" s="1"/>
  <c r="AQ165" i="30"/>
  <c r="AR26" i="30"/>
  <c r="AS62" i="30" s="1"/>
  <c r="AQ146" i="30"/>
  <c r="AR34" i="33"/>
  <c r="AS70" i="33" s="1"/>
  <c r="AO158" i="30"/>
  <c r="AO189" i="30"/>
  <c r="AO182" i="30"/>
  <c r="AO178" i="30"/>
  <c r="AO179" i="30" s="1"/>
  <c r="AR28" i="33"/>
  <c r="AS64" i="33" s="1"/>
  <c r="AN191" i="29"/>
  <c r="AN193" i="29" s="1"/>
  <c r="AN197" i="29"/>
  <c r="AR27" i="29"/>
  <c r="AS63" i="29" s="1"/>
  <c r="AQ147" i="29"/>
  <c r="AQ166" i="29"/>
  <c r="AQ174" i="29"/>
  <c r="AQ155" i="29"/>
  <c r="AR35" i="29"/>
  <c r="AS71" i="29" s="1"/>
  <c r="AO177" i="29"/>
  <c r="AQ174" i="30"/>
  <c r="AQ155" i="30"/>
  <c r="AR35" i="30"/>
  <c r="AS71" i="30" s="1"/>
  <c r="AP157" i="30"/>
  <c r="AR27" i="30"/>
  <c r="AS63" i="30" s="1"/>
  <c r="AQ166" i="30"/>
  <c r="AQ147" i="30"/>
  <c r="AR26" i="33"/>
  <c r="AS62" i="33" s="1"/>
  <c r="AQ144" i="30"/>
  <c r="AR24" i="30"/>
  <c r="AS60" i="30" s="1"/>
  <c r="AQ163" i="30"/>
  <c r="AQ149" i="30"/>
  <c r="AR29" i="30"/>
  <c r="AS65" i="30" s="1"/>
  <c r="AQ168" i="30"/>
  <c r="AN184" i="29"/>
  <c r="AN186" i="29" s="1"/>
  <c r="AN196" i="29"/>
  <c r="AR32" i="29"/>
  <c r="AS68" i="29" s="1"/>
  <c r="AQ152" i="29"/>
  <c r="AQ171" i="29"/>
  <c r="AR32" i="33"/>
  <c r="AS68" i="33" s="1"/>
  <c r="AN197" i="30"/>
  <c r="AN191" i="30"/>
  <c r="AN193" i="30" s="1"/>
  <c r="AQ148" i="29"/>
  <c r="AQ167" i="29"/>
  <c r="AR28" i="29"/>
  <c r="AS64" i="29" s="1"/>
  <c r="AO177" i="30"/>
  <c r="AR143" i="31"/>
  <c r="AR73" i="31"/>
  <c r="AR74" i="31" s="1"/>
  <c r="AR162" i="31"/>
  <c r="AS23" i="31"/>
  <c r="AT59" i="31" s="1"/>
  <c r="AR37" i="31"/>
  <c r="AP184" i="31"/>
  <c r="AT25" i="32"/>
  <c r="AU55" i="32" s="1"/>
  <c r="AS25" i="2"/>
  <c r="AT55" i="2" s="1"/>
  <c r="AQ61" i="2"/>
  <c r="AQ62" i="2" s="1"/>
  <c r="AR29" i="2"/>
  <c r="AT20" i="2"/>
  <c r="AU50" i="2" s="1"/>
  <c r="AQ31" i="2"/>
  <c r="AS26" i="2"/>
  <c r="AT56" i="2" s="1"/>
  <c r="AS23" i="2"/>
  <c r="AT53" i="2" s="1"/>
  <c r="AS28" i="2"/>
  <c r="AT58" i="2" s="1"/>
  <c r="AS21" i="2"/>
  <c r="AT51" i="2" s="1"/>
  <c r="AS27" i="2"/>
  <c r="AT57" i="2" s="1"/>
  <c r="AS24" i="2"/>
  <c r="AT54" i="2" s="1"/>
  <c r="AU25" i="31"/>
  <c r="AV61" i="31" s="1"/>
  <c r="AT164" i="31"/>
  <c r="AT145" i="31"/>
  <c r="AS35" i="10"/>
  <c r="AT71" i="10" s="1"/>
  <c r="AS26" i="10"/>
  <c r="AT62" i="10" s="1"/>
  <c r="AS34" i="10"/>
  <c r="AT70" i="10" s="1"/>
  <c r="AT33" i="10"/>
  <c r="AU69" i="10" s="1"/>
  <c r="AQ73" i="10"/>
  <c r="AQ74" i="10" s="1"/>
  <c r="AS31" i="10"/>
  <c r="AT67" i="10" s="1"/>
  <c r="AT30" i="10"/>
  <c r="AU66" i="10" s="1"/>
  <c r="AS28" i="10"/>
  <c r="AT64" i="10" s="1"/>
  <c r="AS27" i="10"/>
  <c r="AT63" i="10" s="1"/>
  <c r="AS25" i="10"/>
  <c r="AT61" i="10" s="1"/>
  <c r="AS29" i="10"/>
  <c r="AT65" i="10" s="1"/>
  <c r="AS32" i="10"/>
  <c r="AT68" i="10" s="1"/>
  <c r="AU20" i="32"/>
  <c r="AV50" i="32" s="1"/>
  <c r="AT24" i="32"/>
  <c r="AU54" i="32" s="1"/>
  <c r="AT28" i="32"/>
  <c r="AU58" i="32" s="1"/>
  <c r="AT27" i="32"/>
  <c r="AU57" i="32" s="1"/>
  <c r="AT23" i="32"/>
  <c r="AU53" i="32" s="1"/>
  <c r="AT26" i="32"/>
  <c r="AU56" i="32" s="1"/>
  <c r="AU22" i="32"/>
  <c r="AV52" i="32" s="1"/>
  <c r="AO198" i="31" l="1"/>
  <c r="AN198" i="36"/>
  <c r="AP177" i="34"/>
  <c r="AS60" i="10"/>
  <c r="AS24" i="10"/>
  <c r="AN198" i="34"/>
  <c r="CC35" i="32"/>
  <c r="BT36" i="32"/>
  <c r="BS46" i="32"/>
  <c r="BS35" i="2"/>
  <c r="BR46" i="2"/>
  <c r="BL21" i="48"/>
  <c r="BL23" i="48" s="1"/>
  <c r="BM2" i="48"/>
  <c r="AN198" i="35"/>
  <c r="AR174" i="35"/>
  <c r="AR155" i="35"/>
  <c r="AS35" i="35"/>
  <c r="AS71" i="35"/>
  <c r="AS171" i="35"/>
  <c r="AT32" i="35"/>
  <c r="AT68" i="35"/>
  <c r="AS152" i="35"/>
  <c r="AT30" i="35"/>
  <c r="AT66" i="35"/>
  <c r="AS150" i="35"/>
  <c r="AS169" i="35"/>
  <c r="AS147" i="35"/>
  <c r="AS166" i="35"/>
  <c r="AT27" i="35"/>
  <c r="AT63" i="35"/>
  <c r="AS145" i="35"/>
  <c r="AT61" i="35"/>
  <c r="AT25" i="35"/>
  <c r="AS164" i="35"/>
  <c r="AS28" i="35"/>
  <c r="AS64" i="35"/>
  <c r="AR148" i="35"/>
  <c r="AR167" i="35"/>
  <c r="AS149" i="35"/>
  <c r="AT29" i="35"/>
  <c r="AT65" i="35"/>
  <c r="AS168" i="35"/>
  <c r="AT33" i="35"/>
  <c r="AT69" i="35"/>
  <c r="AS153" i="35"/>
  <c r="AS172" i="35"/>
  <c r="AU26" i="35"/>
  <c r="AU62" i="35"/>
  <c r="AT165" i="35"/>
  <c r="AT146" i="35"/>
  <c r="AR144" i="35"/>
  <c r="AR163" i="35"/>
  <c r="AS24" i="35"/>
  <c r="AS60" i="35"/>
  <c r="AP158" i="34"/>
  <c r="AO186" i="36"/>
  <c r="AP197" i="31"/>
  <c r="AQ177" i="31"/>
  <c r="AP189" i="36"/>
  <c r="AP197" i="36" s="1"/>
  <c r="AP191" i="31"/>
  <c r="AP193" i="31" s="1"/>
  <c r="AQ158" i="31"/>
  <c r="AP158" i="36"/>
  <c r="AQ74" i="34"/>
  <c r="AO196" i="36"/>
  <c r="AO198" i="36" s="1"/>
  <c r="AQ183" i="31"/>
  <c r="AQ185" i="31" s="1"/>
  <c r="AQ190" i="31"/>
  <c r="AQ192" i="31" s="1"/>
  <c r="AP178" i="36"/>
  <c r="AP179" i="36" s="1"/>
  <c r="AN194" i="34"/>
  <c r="AP74" i="30"/>
  <c r="AO196" i="34"/>
  <c r="AQ178" i="31"/>
  <c r="AQ179" i="31" s="1"/>
  <c r="AQ182" i="31"/>
  <c r="AQ189" i="31"/>
  <c r="AO186" i="34"/>
  <c r="AP177" i="36"/>
  <c r="AP183" i="36"/>
  <c r="AP185" i="36" s="1"/>
  <c r="BI41" i="35"/>
  <c r="BH55" i="35"/>
  <c r="AP189" i="34"/>
  <c r="AP191" i="34" s="1"/>
  <c r="AR176" i="31"/>
  <c r="AS59" i="10"/>
  <c r="AS23" i="10"/>
  <c r="AS37" i="10" s="1"/>
  <c r="AO191" i="36"/>
  <c r="AO193" i="36" s="1"/>
  <c r="AQ157" i="36"/>
  <c r="AP196" i="31"/>
  <c r="AP186" i="31"/>
  <c r="AR73" i="36"/>
  <c r="AR74" i="36" s="1"/>
  <c r="AQ176" i="36"/>
  <c r="AQ183" i="36" s="1"/>
  <c r="AQ185" i="36" s="1"/>
  <c r="AO193" i="34"/>
  <c r="AO197" i="34"/>
  <c r="AS33" i="36"/>
  <c r="AS69" i="36"/>
  <c r="AR153" i="36"/>
  <c r="AR172" i="36"/>
  <c r="AS35" i="36"/>
  <c r="AS71" i="36"/>
  <c r="AR174" i="36"/>
  <c r="AR155" i="36"/>
  <c r="AT63" i="31"/>
  <c r="AS166" i="31"/>
  <c r="AS147" i="31"/>
  <c r="AT27" i="31"/>
  <c r="AS32" i="36"/>
  <c r="AS68" i="36"/>
  <c r="AR171" i="36"/>
  <c r="AR152" i="36"/>
  <c r="AU67" i="31"/>
  <c r="AU31" i="31"/>
  <c r="AT170" i="31"/>
  <c r="AT151" i="31"/>
  <c r="AQ176" i="34"/>
  <c r="AQ177" i="34" s="1"/>
  <c r="AS27" i="36"/>
  <c r="AS63" i="36"/>
  <c r="AR166" i="36"/>
  <c r="AR147" i="36"/>
  <c r="AT64" i="31"/>
  <c r="AS148" i="31"/>
  <c r="AT28" i="31"/>
  <c r="AS167" i="31"/>
  <c r="AS25" i="36"/>
  <c r="AS61" i="36"/>
  <c r="AR164" i="36"/>
  <c r="AR145" i="36"/>
  <c r="AT68" i="31"/>
  <c r="AT32" i="31"/>
  <c r="AS152" i="31"/>
  <c r="AS171" i="31"/>
  <c r="AQ157" i="35"/>
  <c r="AS34" i="34"/>
  <c r="AS70" i="34"/>
  <c r="AR154" i="34"/>
  <c r="AR173" i="34"/>
  <c r="AQ176" i="35"/>
  <c r="AS25" i="34"/>
  <c r="AS61" i="34"/>
  <c r="AR164" i="34"/>
  <c r="AR145" i="34"/>
  <c r="AT62" i="31"/>
  <c r="AT26" i="31"/>
  <c r="AS146" i="31"/>
  <c r="AS165" i="31"/>
  <c r="AS31" i="35"/>
  <c r="AS67" i="35"/>
  <c r="AR170" i="35"/>
  <c r="AR151" i="35"/>
  <c r="AS34" i="36"/>
  <c r="AS70" i="36"/>
  <c r="AR173" i="36"/>
  <c r="AR154" i="36"/>
  <c r="AS27" i="34"/>
  <c r="AS63" i="34"/>
  <c r="AR166" i="34"/>
  <c r="AR147" i="34"/>
  <c r="AT69" i="31"/>
  <c r="AS172" i="31"/>
  <c r="AS153" i="31"/>
  <c r="AT33" i="31"/>
  <c r="AS26" i="34"/>
  <c r="AS62" i="34"/>
  <c r="AR165" i="34"/>
  <c r="AR146" i="34"/>
  <c r="AR73" i="35"/>
  <c r="AR74" i="35" s="1"/>
  <c r="AQ157" i="34"/>
  <c r="AT23" i="36"/>
  <c r="AT59" i="36"/>
  <c r="AS162" i="36"/>
  <c r="AS143" i="36"/>
  <c r="AP184" i="36"/>
  <c r="AP184" i="34"/>
  <c r="AT60" i="31"/>
  <c r="AT24" i="31"/>
  <c r="AS163" i="31"/>
  <c r="AS144" i="31"/>
  <c r="AS34" i="35"/>
  <c r="AS70" i="35"/>
  <c r="AR154" i="35"/>
  <c r="AR173" i="35"/>
  <c r="AP189" i="35"/>
  <c r="AP182" i="35"/>
  <c r="AP178" i="35"/>
  <c r="AP179" i="35" s="1"/>
  <c r="AR157" i="31"/>
  <c r="AS28" i="34"/>
  <c r="AS64" i="34"/>
  <c r="AR167" i="34"/>
  <c r="AR148" i="34"/>
  <c r="AS28" i="36"/>
  <c r="AS64" i="36"/>
  <c r="AR148" i="36"/>
  <c r="AR167" i="36"/>
  <c r="AS24" i="34"/>
  <c r="AS60" i="34"/>
  <c r="AR163" i="34"/>
  <c r="AR144" i="34"/>
  <c r="AS23" i="35"/>
  <c r="AS59" i="35"/>
  <c r="AR143" i="35"/>
  <c r="AR37" i="35"/>
  <c r="AR162" i="35"/>
  <c r="AR73" i="34"/>
  <c r="AR179" i="34" s="1"/>
  <c r="AP183" i="35"/>
  <c r="AP185" i="35" s="1"/>
  <c r="AP190" i="35"/>
  <c r="AP192" i="35" s="1"/>
  <c r="AS33" i="34"/>
  <c r="AS69" i="34"/>
  <c r="AR172" i="34"/>
  <c r="AR153" i="34"/>
  <c r="AR31" i="2"/>
  <c r="AS59" i="2"/>
  <c r="AS23" i="34"/>
  <c r="AS59" i="34"/>
  <c r="AR37" i="34"/>
  <c r="AR143" i="34"/>
  <c r="AR162" i="34"/>
  <c r="AS32" i="34"/>
  <c r="AS68" i="34"/>
  <c r="AR171" i="34"/>
  <c r="AR152" i="34"/>
  <c r="AS29" i="34"/>
  <c r="AS65" i="34"/>
  <c r="AR149" i="34"/>
  <c r="AR168" i="34"/>
  <c r="AS30" i="36"/>
  <c r="AS66" i="36"/>
  <c r="AR150" i="36"/>
  <c r="AR169" i="36"/>
  <c r="AS35" i="34"/>
  <c r="AS71" i="34"/>
  <c r="AR174" i="34"/>
  <c r="AR155" i="34"/>
  <c r="AS26" i="36"/>
  <c r="AS62" i="36"/>
  <c r="AR165" i="36"/>
  <c r="AR146" i="36"/>
  <c r="AS24" i="36"/>
  <c r="AS60" i="36"/>
  <c r="AR163" i="36"/>
  <c r="AR144" i="36"/>
  <c r="AO184" i="35"/>
  <c r="AO186" i="35" s="1"/>
  <c r="AO196" i="35"/>
  <c r="AS31" i="36"/>
  <c r="AS67" i="36"/>
  <c r="AR151" i="36"/>
  <c r="AR170" i="36"/>
  <c r="AT65" i="31"/>
  <c r="AS168" i="31"/>
  <c r="AT29" i="31"/>
  <c r="AS149" i="31"/>
  <c r="AP177" i="35"/>
  <c r="AO191" i="35"/>
  <c r="AO193" i="35" s="1"/>
  <c r="AO197" i="35"/>
  <c r="AV29" i="36"/>
  <c r="AV65" i="36"/>
  <c r="AU149" i="36"/>
  <c r="AU168" i="36"/>
  <c r="AT70" i="31"/>
  <c r="AS173" i="31"/>
  <c r="AT34" i="31"/>
  <c r="AS154" i="31"/>
  <c r="AS31" i="34"/>
  <c r="AS67" i="34"/>
  <c r="AR170" i="34"/>
  <c r="AR151" i="34"/>
  <c r="AP183" i="34"/>
  <c r="AP185" i="34" s="1"/>
  <c r="AP190" i="34"/>
  <c r="AP192" i="34" s="1"/>
  <c r="AS30" i="34"/>
  <c r="AS66" i="34"/>
  <c r="AR169" i="34"/>
  <c r="AR150" i="34"/>
  <c r="AR37" i="36"/>
  <c r="AT71" i="31"/>
  <c r="AS155" i="31"/>
  <c r="AT35" i="31"/>
  <c r="AS174" i="31"/>
  <c r="AT66" i="31"/>
  <c r="AT30" i="31"/>
  <c r="AS169" i="31"/>
  <c r="AS150" i="31"/>
  <c r="AS52" i="2"/>
  <c r="AS22" i="2"/>
  <c r="AP158" i="35"/>
  <c r="AS31" i="32"/>
  <c r="BB41" i="33"/>
  <c r="BA55" i="33"/>
  <c r="BF41" i="30"/>
  <c r="BE55" i="30"/>
  <c r="AR61" i="32"/>
  <c r="AR62" i="32" s="1"/>
  <c r="AT21" i="32"/>
  <c r="AU51" i="32" s="1"/>
  <c r="AT29" i="32"/>
  <c r="AU59" i="32" s="1"/>
  <c r="BD41" i="10"/>
  <c r="BC55" i="10"/>
  <c r="BA41" i="34"/>
  <c r="AZ55" i="34"/>
  <c r="AP177" i="30"/>
  <c r="AP158" i="30"/>
  <c r="AP177" i="29"/>
  <c r="AP185" i="29"/>
  <c r="AN194" i="30"/>
  <c r="AP190" i="29"/>
  <c r="AP192" i="29" s="1"/>
  <c r="AR147" i="29"/>
  <c r="AR166" i="29"/>
  <c r="AS27" i="29"/>
  <c r="AT63" i="29" s="1"/>
  <c r="AT25" i="33"/>
  <c r="AU61" i="33" s="1"/>
  <c r="AS35" i="33"/>
  <c r="AT71" i="33" s="1"/>
  <c r="AR166" i="30"/>
  <c r="AR147" i="30"/>
  <c r="AS27" i="30"/>
  <c r="AT63" i="30" s="1"/>
  <c r="AR174" i="29"/>
  <c r="AR155" i="29"/>
  <c r="AS35" i="29"/>
  <c r="AT71" i="29" s="1"/>
  <c r="AS29" i="33"/>
  <c r="AT65" i="33" s="1"/>
  <c r="AR164" i="29"/>
  <c r="AS25" i="29"/>
  <c r="AT61" i="29" s="1"/>
  <c r="AR145" i="29"/>
  <c r="AQ73" i="30"/>
  <c r="AR167" i="30"/>
  <c r="AR148" i="30"/>
  <c r="AS28" i="30"/>
  <c r="AT64" i="30" s="1"/>
  <c r="AR168" i="29"/>
  <c r="AR149" i="29"/>
  <c r="AS29" i="29"/>
  <c r="AT65" i="29" s="1"/>
  <c r="AN198" i="30"/>
  <c r="AR152" i="29"/>
  <c r="AS32" i="29"/>
  <c r="AT68" i="29" s="1"/>
  <c r="AR171" i="29"/>
  <c r="AN194" i="29"/>
  <c r="AS34" i="33"/>
  <c r="AT70" i="33" s="1"/>
  <c r="AQ176" i="30"/>
  <c r="AP158" i="29"/>
  <c r="AP182" i="29"/>
  <c r="AP178" i="29"/>
  <c r="AP179" i="29" s="1"/>
  <c r="AP189" i="29"/>
  <c r="AN198" i="29"/>
  <c r="AR163" i="30"/>
  <c r="AR144" i="30"/>
  <c r="AS24" i="30"/>
  <c r="AT60" i="30" s="1"/>
  <c r="AP189" i="30"/>
  <c r="AP178" i="30"/>
  <c r="AP179" i="30" s="1"/>
  <c r="AP182" i="30"/>
  <c r="AS28" i="33"/>
  <c r="AT64" i="33" s="1"/>
  <c r="AS27" i="33"/>
  <c r="AT63" i="33" s="1"/>
  <c r="AR164" i="30"/>
  <c r="AS25" i="30"/>
  <c r="AT61" i="30" s="1"/>
  <c r="AR145" i="30"/>
  <c r="AS33" i="33"/>
  <c r="AT69" i="33" s="1"/>
  <c r="AP183" i="30"/>
  <c r="AP185" i="30" s="1"/>
  <c r="AP190" i="30"/>
  <c r="AP192" i="30" s="1"/>
  <c r="AR165" i="29"/>
  <c r="AR146" i="29"/>
  <c r="AS26" i="29"/>
  <c r="AT62" i="29" s="1"/>
  <c r="AR37" i="29"/>
  <c r="AR143" i="29"/>
  <c r="AS23" i="29"/>
  <c r="AT59" i="29" s="1"/>
  <c r="AR162" i="29"/>
  <c r="AS30" i="33"/>
  <c r="AT66" i="33" s="1"/>
  <c r="AO196" i="29"/>
  <c r="AO184" i="29"/>
  <c r="AO186" i="29" s="1"/>
  <c r="AR174" i="30"/>
  <c r="AR155" i="30"/>
  <c r="AS35" i="30"/>
  <c r="AT71" i="30" s="1"/>
  <c r="AR165" i="30"/>
  <c r="AR146" i="30"/>
  <c r="AS26" i="30"/>
  <c r="AT62" i="30" s="1"/>
  <c r="AR163" i="29"/>
  <c r="AR144" i="29"/>
  <c r="AS24" i="29"/>
  <c r="AT60" i="29" s="1"/>
  <c r="AR162" i="30"/>
  <c r="AR143" i="30"/>
  <c r="AR37" i="30"/>
  <c r="AS23" i="30"/>
  <c r="AT59" i="30" s="1"/>
  <c r="AQ157" i="29"/>
  <c r="AS32" i="33"/>
  <c r="AT68" i="33" s="1"/>
  <c r="AS26" i="33"/>
  <c r="AT62" i="33" s="1"/>
  <c r="AR169" i="29"/>
  <c r="AR150" i="29"/>
  <c r="AS30" i="29"/>
  <c r="AT66" i="29" s="1"/>
  <c r="AQ157" i="30"/>
  <c r="AR151" i="30"/>
  <c r="AS31" i="30"/>
  <c r="AT67" i="30" s="1"/>
  <c r="AR170" i="30"/>
  <c r="AR150" i="30"/>
  <c r="AR169" i="30"/>
  <c r="AS30" i="30"/>
  <c r="AT66" i="30" s="1"/>
  <c r="AS23" i="33"/>
  <c r="AT59" i="33" s="1"/>
  <c r="AR37" i="33"/>
  <c r="AQ73" i="29"/>
  <c r="AQ74" i="29" s="1"/>
  <c r="AR171" i="30"/>
  <c r="AR152" i="30"/>
  <c r="AS32" i="30"/>
  <c r="AT68" i="30" s="1"/>
  <c r="AO191" i="29"/>
  <c r="AO193" i="29" s="1"/>
  <c r="AO197" i="29"/>
  <c r="AR168" i="30"/>
  <c r="AR149" i="30"/>
  <c r="AS29" i="30"/>
  <c r="AT65" i="30" s="1"/>
  <c r="AO196" i="30"/>
  <c r="AO184" i="30"/>
  <c r="AO186" i="30" s="1"/>
  <c r="AR154" i="30"/>
  <c r="AR173" i="30"/>
  <c r="AS34" i="30"/>
  <c r="AT70" i="30" s="1"/>
  <c r="AS24" i="33"/>
  <c r="AT60" i="33" s="1"/>
  <c r="AQ73" i="33"/>
  <c r="AQ74" i="33" s="1"/>
  <c r="AS31" i="33"/>
  <c r="AT67" i="33" s="1"/>
  <c r="AR148" i="29"/>
  <c r="AR167" i="29"/>
  <c r="AS28" i="29"/>
  <c r="AT64" i="29" s="1"/>
  <c r="AO197" i="30"/>
  <c r="AO191" i="30"/>
  <c r="AO193" i="30" s="1"/>
  <c r="AR172" i="29"/>
  <c r="AR153" i="29"/>
  <c r="AS33" i="29"/>
  <c r="AT69" i="29" s="1"/>
  <c r="AS33" i="30"/>
  <c r="AT69" i="30" s="1"/>
  <c r="AR172" i="30"/>
  <c r="AR153" i="30"/>
  <c r="AR151" i="29"/>
  <c r="AR170" i="29"/>
  <c r="AS31" i="29"/>
  <c r="AT67" i="29" s="1"/>
  <c r="AQ176" i="29"/>
  <c r="AR173" i="29"/>
  <c r="AR154" i="29"/>
  <c r="AS34" i="29"/>
  <c r="AT70" i="29" s="1"/>
  <c r="AT23" i="31"/>
  <c r="AU59" i="31" s="1"/>
  <c r="AS73" i="31"/>
  <c r="AS74" i="31" s="1"/>
  <c r="AS162" i="31"/>
  <c r="AS143" i="31"/>
  <c r="AS37" i="31"/>
  <c r="AU25" i="32"/>
  <c r="AV55" i="32" s="1"/>
  <c r="AT25" i="2"/>
  <c r="AU55" i="2" s="1"/>
  <c r="AT24" i="2"/>
  <c r="AU54" i="2" s="1"/>
  <c r="AT21" i="2"/>
  <c r="AU51" i="2" s="1"/>
  <c r="AT26" i="2"/>
  <c r="AU56" i="2" s="1"/>
  <c r="AT28" i="2"/>
  <c r="AU58" i="2" s="1"/>
  <c r="AU20" i="2"/>
  <c r="AV50" i="2" s="1"/>
  <c r="AT27" i="2"/>
  <c r="AU57" i="2" s="1"/>
  <c r="AR61" i="2"/>
  <c r="AR62" i="2" s="1"/>
  <c r="AS29" i="2"/>
  <c r="AT59" i="2" s="1"/>
  <c r="AT23" i="2"/>
  <c r="AU53" i="2" s="1"/>
  <c r="AV25" i="31"/>
  <c r="AW61" i="31" s="1"/>
  <c r="AU145" i="31"/>
  <c r="AU164" i="31"/>
  <c r="AU30" i="10"/>
  <c r="AV66" i="10" s="1"/>
  <c r="AT25" i="10"/>
  <c r="AU61" i="10" s="1"/>
  <c r="AT28" i="10"/>
  <c r="AU64" i="10" s="1"/>
  <c r="AU33" i="10"/>
  <c r="AV69" i="10" s="1"/>
  <c r="AR73" i="10"/>
  <c r="AR74" i="10" s="1"/>
  <c r="AT34" i="10"/>
  <c r="AU70" i="10" s="1"/>
  <c r="AT31" i="10"/>
  <c r="AU67" i="10" s="1"/>
  <c r="AT26" i="10"/>
  <c r="AU62" i="10" s="1"/>
  <c r="AT27" i="10"/>
  <c r="AU63" i="10" s="1"/>
  <c r="AT35" i="10"/>
  <c r="AU71" i="10" s="1"/>
  <c r="AT32" i="10"/>
  <c r="AU68" i="10" s="1"/>
  <c r="AT29" i="10"/>
  <c r="AU65" i="10" s="1"/>
  <c r="AV22" i="32"/>
  <c r="AW52" i="32" s="1"/>
  <c r="AV20" i="32"/>
  <c r="AW50" i="32" s="1"/>
  <c r="AU23" i="32"/>
  <c r="AV53" i="32" s="1"/>
  <c r="AU28" i="32"/>
  <c r="AV58" i="32" s="1"/>
  <c r="AU27" i="32"/>
  <c r="AV57" i="32" s="1"/>
  <c r="AU24" i="32"/>
  <c r="AV54" i="32" s="1"/>
  <c r="AU26" i="32"/>
  <c r="AV56" i="32" s="1"/>
  <c r="AP191" i="36" l="1"/>
  <c r="AP193" i="36" s="1"/>
  <c r="AT60" i="10"/>
  <c r="AT24" i="10"/>
  <c r="BU36" i="32"/>
  <c r="BT46" i="32"/>
  <c r="CD35" i="32"/>
  <c r="AO194" i="36"/>
  <c r="BT35" i="2"/>
  <c r="BS46" i="2"/>
  <c r="AR177" i="31"/>
  <c r="AP198" i="31"/>
  <c r="BM21" i="48"/>
  <c r="BM23" i="48" s="1"/>
  <c r="BN2" i="48"/>
  <c r="AP194" i="31"/>
  <c r="AS155" i="35"/>
  <c r="AT35" i="35"/>
  <c r="AT71" i="35"/>
  <c r="AS174" i="35"/>
  <c r="AU29" i="35"/>
  <c r="AU65" i="35"/>
  <c r="AT149" i="35"/>
  <c r="AT168" i="35"/>
  <c r="AU69" i="35"/>
  <c r="AT153" i="35"/>
  <c r="AT172" i="35"/>
  <c r="AU33" i="35"/>
  <c r="AU66" i="35"/>
  <c r="AT169" i="35"/>
  <c r="AT150" i="35"/>
  <c r="AU30" i="35"/>
  <c r="AU27" i="35"/>
  <c r="AU63" i="35"/>
  <c r="AT166" i="35"/>
  <c r="AT147" i="35"/>
  <c r="AS163" i="35"/>
  <c r="AT24" i="35"/>
  <c r="AT60" i="35"/>
  <c r="AS144" i="35"/>
  <c r="AU32" i="35"/>
  <c r="AU68" i="35"/>
  <c r="AT171" i="35"/>
  <c r="AT152" i="35"/>
  <c r="AU25" i="35"/>
  <c r="AU61" i="35"/>
  <c r="AT145" i="35"/>
  <c r="AT164" i="35"/>
  <c r="AV26" i="35"/>
  <c r="AU146" i="35"/>
  <c r="AV62" i="35"/>
  <c r="AU165" i="35"/>
  <c r="AT28" i="35"/>
  <c r="AT64" i="35"/>
  <c r="AS148" i="35"/>
  <c r="AS167" i="35"/>
  <c r="AR158" i="31"/>
  <c r="AQ158" i="36"/>
  <c r="AR178" i="31"/>
  <c r="AR179" i="31" s="1"/>
  <c r="AQ197" i="31"/>
  <c r="AR183" i="31"/>
  <c r="AR185" i="31" s="1"/>
  <c r="AR190" i="31"/>
  <c r="AR192" i="31" s="1"/>
  <c r="AQ177" i="35"/>
  <c r="AQ196" i="31"/>
  <c r="AR176" i="35"/>
  <c r="AR183" i="35" s="1"/>
  <c r="AR185" i="35" s="1"/>
  <c r="AQ191" i="31"/>
  <c r="AQ193" i="31" s="1"/>
  <c r="AR157" i="35"/>
  <c r="AR182" i="35" s="1"/>
  <c r="AQ158" i="35"/>
  <c r="AQ74" i="30"/>
  <c r="AO198" i="34"/>
  <c r="AQ184" i="31"/>
  <c r="AQ186" i="31" s="1"/>
  <c r="AP186" i="36"/>
  <c r="AP194" i="36" s="1"/>
  <c r="AP196" i="36"/>
  <c r="AP198" i="36" s="1"/>
  <c r="AQ177" i="36"/>
  <c r="AO194" i="34"/>
  <c r="AQ190" i="36"/>
  <c r="AQ192" i="36" s="1"/>
  <c r="BJ41" i="35"/>
  <c r="BI55" i="35"/>
  <c r="AT59" i="10"/>
  <c r="AT23" i="10"/>
  <c r="AT37" i="10" s="1"/>
  <c r="AS157" i="31"/>
  <c r="AS182" i="31" s="1"/>
  <c r="AR182" i="31"/>
  <c r="AR189" i="31"/>
  <c r="AQ182" i="36"/>
  <c r="AQ196" i="36" s="1"/>
  <c r="AQ178" i="36"/>
  <c r="AQ179" i="36" s="1"/>
  <c r="AQ189" i="36"/>
  <c r="AR157" i="36"/>
  <c r="AR182" i="36" s="1"/>
  <c r="AS73" i="36"/>
  <c r="AS74" i="36" s="1"/>
  <c r="AR176" i="36"/>
  <c r="AR183" i="36" s="1"/>
  <c r="AR185" i="36" s="1"/>
  <c r="AT30" i="34"/>
  <c r="AT66" i="34"/>
  <c r="AS150" i="34"/>
  <c r="AS169" i="34"/>
  <c r="AU70" i="31"/>
  <c r="AT173" i="31"/>
  <c r="AT154" i="31"/>
  <c r="AU34" i="31"/>
  <c r="AT30" i="36"/>
  <c r="AT66" i="36"/>
  <c r="AS169" i="36"/>
  <c r="AS150" i="36"/>
  <c r="AT32" i="34"/>
  <c r="AT68" i="34"/>
  <c r="AS152" i="34"/>
  <c r="AS171" i="34"/>
  <c r="AP196" i="35"/>
  <c r="AP184" i="35"/>
  <c r="AP186" i="35" s="1"/>
  <c r="AP196" i="34"/>
  <c r="AQ189" i="34"/>
  <c r="AQ182" i="34"/>
  <c r="AP197" i="34"/>
  <c r="AU68" i="31"/>
  <c r="AU32" i="31"/>
  <c r="AT171" i="31"/>
  <c r="AT152" i="31"/>
  <c r="AT31" i="36"/>
  <c r="AT67" i="36"/>
  <c r="AS151" i="36"/>
  <c r="AS170" i="36"/>
  <c r="AR176" i="34"/>
  <c r="AR177" i="34" s="1"/>
  <c r="AT24" i="34"/>
  <c r="AT60" i="34"/>
  <c r="AS163" i="34"/>
  <c r="AS144" i="34"/>
  <c r="AT28" i="34"/>
  <c r="AT64" i="34"/>
  <c r="AS148" i="34"/>
  <c r="AS167" i="34"/>
  <c r="AP191" i="35"/>
  <c r="AP193" i="35" s="1"/>
  <c r="AP197" i="35"/>
  <c r="AT34" i="36"/>
  <c r="AT70" i="36"/>
  <c r="AS154" i="36"/>
  <c r="AS173" i="36"/>
  <c r="AU62" i="31"/>
  <c r="AU26" i="31"/>
  <c r="AT165" i="31"/>
  <c r="AT146" i="31"/>
  <c r="AP193" i="34"/>
  <c r="AT32" i="36"/>
  <c r="AT68" i="36"/>
  <c r="AS152" i="36"/>
  <c r="AS171" i="36"/>
  <c r="AT33" i="36"/>
  <c r="AT69" i="36"/>
  <c r="AS153" i="36"/>
  <c r="AS172" i="36"/>
  <c r="AU66" i="31"/>
  <c r="AT169" i="31"/>
  <c r="AT150" i="31"/>
  <c r="AU30" i="31"/>
  <c r="AO198" i="35"/>
  <c r="AR157" i="34"/>
  <c r="AT34" i="35"/>
  <c r="AT70" i="35"/>
  <c r="AS154" i="35"/>
  <c r="AS173" i="35"/>
  <c r="AT25" i="34"/>
  <c r="AT61" i="34"/>
  <c r="AS145" i="34"/>
  <c r="AS164" i="34"/>
  <c r="AR74" i="34"/>
  <c r="AS176" i="31"/>
  <c r="AU65" i="31"/>
  <c r="AU29" i="31"/>
  <c r="AT149" i="31"/>
  <c r="AT168" i="31"/>
  <c r="AO194" i="35"/>
  <c r="AT24" i="36"/>
  <c r="AT60" i="36"/>
  <c r="AS144" i="36"/>
  <c r="AS163" i="36"/>
  <c r="AS37" i="36"/>
  <c r="AQ190" i="35"/>
  <c r="AQ192" i="35" s="1"/>
  <c r="AQ183" i="35"/>
  <c r="AQ185" i="35" s="1"/>
  <c r="AT27" i="36"/>
  <c r="AT63" i="36"/>
  <c r="AS166" i="36"/>
  <c r="AS147" i="36"/>
  <c r="AT35" i="34"/>
  <c r="AT71" i="34"/>
  <c r="AS174" i="34"/>
  <c r="AS155" i="34"/>
  <c r="AT29" i="34"/>
  <c r="AT65" i="34"/>
  <c r="AS168" i="34"/>
  <c r="AS149" i="34"/>
  <c r="AS73" i="34"/>
  <c r="AS179" i="34" s="1"/>
  <c r="AS73" i="35"/>
  <c r="AS74" i="35" s="1"/>
  <c r="AQ190" i="34"/>
  <c r="AQ192" i="34" s="1"/>
  <c r="AQ183" i="34"/>
  <c r="AQ185" i="34" s="1"/>
  <c r="AV67" i="31"/>
  <c r="AV31" i="31"/>
  <c r="AU170" i="31"/>
  <c r="AU151" i="31"/>
  <c r="AQ191" i="36"/>
  <c r="AU71" i="31"/>
  <c r="AT174" i="31"/>
  <c r="AU35" i="31"/>
  <c r="AT155" i="31"/>
  <c r="AT23" i="34"/>
  <c r="AT59" i="34"/>
  <c r="AS143" i="34"/>
  <c r="AS162" i="34"/>
  <c r="AS37" i="34"/>
  <c r="AT33" i="34"/>
  <c r="AT69" i="34"/>
  <c r="AS172" i="34"/>
  <c r="AS153" i="34"/>
  <c r="AT23" i="35"/>
  <c r="AT59" i="35"/>
  <c r="AS143" i="35"/>
  <c r="AS37" i="35"/>
  <c r="AS162" i="35"/>
  <c r="AT28" i="36"/>
  <c r="AT64" i="36"/>
  <c r="AS167" i="36"/>
  <c r="AS148" i="36"/>
  <c r="AU60" i="31"/>
  <c r="AT144" i="31"/>
  <c r="AU24" i="31"/>
  <c r="AT163" i="31"/>
  <c r="AT26" i="34"/>
  <c r="AT62" i="34"/>
  <c r="AS165" i="34"/>
  <c r="AS146" i="34"/>
  <c r="AT27" i="34"/>
  <c r="AT63" i="34"/>
  <c r="AS147" i="34"/>
  <c r="AS166" i="34"/>
  <c r="AT31" i="35"/>
  <c r="AT67" i="35"/>
  <c r="AS170" i="35"/>
  <c r="AS151" i="35"/>
  <c r="AQ178" i="35"/>
  <c r="AQ179" i="35" s="1"/>
  <c r="AQ182" i="35"/>
  <c r="AQ189" i="35"/>
  <c r="AU64" i="31"/>
  <c r="AT167" i="31"/>
  <c r="AU28" i="31"/>
  <c r="AT148" i="31"/>
  <c r="AT35" i="36"/>
  <c r="AT71" i="36"/>
  <c r="AS174" i="36"/>
  <c r="AS155" i="36"/>
  <c r="AT52" i="2"/>
  <c r="AT22" i="2"/>
  <c r="AT31" i="34"/>
  <c r="AT67" i="34"/>
  <c r="AS151" i="34"/>
  <c r="AS170" i="34"/>
  <c r="AW29" i="36"/>
  <c r="AW65" i="36"/>
  <c r="AV149" i="36"/>
  <c r="AV168" i="36"/>
  <c r="AU69" i="31"/>
  <c r="AU33" i="31"/>
  <c r="AT172" i="31"/>
  <c r="AT153" i="31"/>
  <c r="AQ158" i="34"/>
  <c r="AT25" i="36"/>
  <c r="AT61" i="36"/>
  <c r="AS145" i="36"/>
  <c r="AS164" i="36"/>
  <c r="AU63" i="31"/>
  <c r="AU27" i="31"/>
  <c r="AT166" i="31"/>
  <c r="AT147" i="31"/>
  <c r="AT26" i="36"/>
  <c r="AT62" i="36"/>
  <c r="AS146" i="36"/>
  <c r="AS165" i="36"/>
  <c r="AP186" i="34"/>
  <c r="AU23" i="36"/>
  <c r="AU59" i="36"/>
  <c r="AT143" i="36"/>
  <c r="AT162" i="36"/>
  <c r="AT34" i="34"/>
  <c r="AT70" i="34"/>
  <c r="AS154" i="34"/>
  <c r="AS173" i="34"/>
  <c r="BC41" i="33"/>
  <c r="BB55" i="33"/>
  <c r="BG41" i="30"/>
  <c r="BF55" i="30"/>
  <c r="AT31" i="32"/>
  <c r="AS61" i="32"/>
  <c r="AS62" i="32" s="1"/>
  <c r="AU29" i="32"/>
  <c r="AV59" i="32" s="1"/>
  <c r="AU21" i="32"/>
  <c r="AV51" i="32" s="1"/>
  <c r="BE41" i="10"/>
  <c r="BD55" i="10"/>
  <c r="BB41" i="34"/>
  <c r="BA55" i="34"/>
  <c r="AO194" i="30"/>
  <c r="AQ177" i="30"/>
  <c r="AT24" i="33"/>
  <c r="AU60" i="33" s="1"/>
  <c r="AT29" i="30"/>
  <c r="AU65" i="30" s="1"/>
  <c r="AS168" i="30"/>
  <c r="AS149" i="30"/>
  <c r="AS169" i="29"/>
  <c r="AT30" i="29"/>
  <c r="AU66" i="29" s="1"/>
  <c r="AS150" i="29"/>
  <c r="AQ158" i="29"/>
  <c r="AQ189" i="29"/>
  <c r="AQ182" i="29"/>
  <c r="AQ178" i="29"/>
  <c r="AQ179" i="29" s="1"/>
  <c r="AR73" i="29"/>
  <c r="AR74" i="29" s="1"/>
  <c r="AT27" i="33"/>
  <c r="AU63" i="33" s="1"/>
  <c r="AQ183" i="30"/>
  <c r="AQ185" i="30" s="1"/>
  <c r="AQ190" i="30"/>
  <c r="AQ192" i="30" s="1"/>
  <c r="AS155" i="29"/>
  <c r="AS174" i="29"/>
  <c r="AT35" i="29"/>
  <c r="AU71" i="29" s="1"/>
  <c r="AT35" i="33"/>
  <c r="AU71" i="33" s="1"/>
  <c r="AS153" i="30"/>
  <c r="AT33" i="30"/>
  <c r="AU69" i="30" s="1"/>
  <c r="AS172" i="30"/>
  <c r="AS148" i="29"/>
  <c r="AT28" i="29"/>
  <c r="AU64" i="29" s="1"/>
  <c r="AS167" i="29"/>
  <c r="AS162" i="30"/>
  <c r="AT23" i="30"/>
  <c r="AU59" i="30" s="1"/>
  <c r="AS37" i="30"/>
  <c r="AS143" i="30"/>
  <c r="AR157" i="29"/>
  <c r="AT33" i="33"/>
  <c r="AU69" i="33" s="1"/>
  <c r="AT34" i="33"/>
  <c r="AU70" i="33" s="1"/>
  <c r="AS168" i="29"/>
  <c r="AS149" i="29"/>
  <c r="AT29" i="29"/>
  <c r="AU65" i="29" s="1"/>
  <c r="AQ183" i="29"/>
  <c r="AQ185" i="29" s="1"/>
  <c r="AQ177" i="29"/>
  <c r="AQ190" i="29"/>
  <c r="AQ192" i="29" s="1"/>
  <c r="AS154" i="30"/>
  <c r="AS173" i="30"/>
  <c r="AT34" i="30"/>
  <c r="AU70" i="30" s="1"/>
  <c r="AT26" i="30"/>
  <c r="AU62" i="30" s="1"/>
  <c r="AS165" i="30"/>
  <c r="AS146" i="30"/>
  <c r="AO194" i="29"/>
  <c r="AT28" i="33"/>
  <c r="AU64" i="33" s="1"/>
  <c r="AU25" i="33"/>
  <c r="AV61" i="33" s="1"/>
  <c r="AS151" i="29"/>
  <c r="AS170" i="29"/>
  <c r="AT31" i="29"/>
  <c r="AU67" i="29" s="1"/>
  <c r="AT33" i="29"/>
  <c r="AU69" i="29" s="1"/>
  <c r="AS172" i="29"/>
  <c r="AS153" i="29"/>
  <c r="AR73" i="30"/>
  <c r="AO198" i="29"/>
  <c r="AS165" i="29"/>
  <c r="AS146" i="29"/>
  <c r="AT26" i="29"/>
  <c r="AU62" i="29" s="1"/>
  <c r="AS170" i="30"/>
  <c r="AS151" i="30"/>
  <c r="AT31" i="30"/>
  <c r="AU67" i="30" s="1"/>
  <c r="AR157" i="30"/>
  <c r="AT30" i="33"/>
  <c r="AU66" i="33" s="1"/>
  <c r="AP196" i="30"/>
  <c r="AP184" i="30"/>
  <c r="AP186" i="30" s="1"/>
  <c r="AP197" i="29"/>
  <c r="AP191" i="29"/>
  <c r="AP193" i="29" s="1"/>
  <c r="AS145" i="29"/>
  <c r="AT25" i="29"/>
  <c r="AU61" i="29" s="1"/>
  <c r="AS164" i="29"/>
  <c r="AS166" i="30"/>
  <c r="AS147" i="30"/>
  <c r="AT27" i="30"/>
  <c r="AU63" i="30" s="1"/>
  <c r="AT27" i="29"/>
  <c r="AU63" i="29" s="1"/>
  <c r="AS166" i="29"/>
  <c r="AS147" i="29"/>
  <c r="AT31" i="33"/>
  <c r="AU67" i="33" s="1"/>
  <c r="AR73" i="33"/>
  <c r="AR74" i="33" s="1"/>
  <c r="AT26" i="33"/>
  <c r="AU62" i="33" s="1"/>
  <c r="AR176" i="30"/>
  <c r="AT25" i="30"/>
  <c r="AU61" i="30" s="1"/>
  <c r="AS164" i="30"/>
  <c r="AS145" i="30"/>
  <c r="AS152" i="29"/>
  <c r="AT32" i="29"/>
  <c r="AU68" i="29" s="1"/>
  <c r="AS171" i="29"/>
  <c r="AS167" i="30"/>
  <c r="AS148" i="30"/>
  <c r="AT28" i="30"/>
  <c r="AU64" i="30" s="1"/>
  <c r="AS173" i="29"/>
  <c r="AS154" i="29"/>
  <c r="AT34" i="29"/>
  <c r="AU70" i="29" s="1"/>
  <c r="AT23" i="33"/>
  <c r="AU59" i="33" s="1"/>
  <c r="AS37" i="33"/>
  <c r="AT32" i="33"/>
  <c r="AU68" i="33" s="1"/>
  <c r="AS144" i="29"/>
  <c r="AT24" i="29"/>
  <c r="AU60" i="29" s="1"/>
  <c r="AS163" i="29"/>
  <c r="AS174" i="30"/>
  <c r="AS155" i="30"/>
  <c r="AT35" i="30"/>
  <c r="AU71" i="30" s="1"/>
  <c r="AR176" i="29"/>
  <c r="AP191" i="30"/>
  <c r="AP193" i="30" s="1"/>
  <c r="AP197" i="30"/>
  <c r="AP196" i="29"/>
  <c r="AP184" i="29"/>
  <c r="AP186" i="29" s="1"/>
  <c r="AT29" i="33"/>
  <c r="AU65" i="33" s="1"/>
  <c r="AO198" i="30"/>
  <c r="AS171" i="30"/>
  <c r="AS152" i="30"/>
  <c r="AT32" i="30"/>
  <c r="AU68" i="30" s="1"/>
  <c r="AS169" i="30"/>
  <c r="AS150" i="30"/>
  <c r="AT30" i="30"/>
  <c r="AU66" i="30" s="1"/>
  <c r="AQ189" i="30"/>
  <c r="AQ182" i="30"/>
  <c r="AQ178" i="30"/>
  <c r="AQ179" i="30" s="1"/>
  <c r="AQ158" i="30"/>
  <c r="AS162" i="29"/>
  <c r="AS37" i="29"/>
  <c r="AS143" i="29"/>
  <c r="AT23" i="29"/>
  <c r="AU59" i="29" s="1"/>
  <c r="AS163" i="30"/>
  <c r="AT24" i="30"/>
  <c r="AU60" i="30" s="1"/>
  <c r="AS144" i="30"/>
  <c r="AT73" i="31"/>
  <c r="AT74" i="31" s="1"/>
  <c r="AT162" i="31"/>
  <c r="AU23" i="31"/>
  <c r="AV59" i="31" s="1"/>
  <c r="AT143" i="31"/>
  <c r="AT37" i="31"/>
  <c r="AV25" i="32"/>
  <c r="AW55" i="32" s="1"/>
  <c r="AU25" i="2"/>
  <c r="AV55" i="2" s="1"/>
  <c r="AV20" i="2"/>
  <c r="AW50" i="2" s="1"/>
  <c r="AU21" i="2"/>
  <c r="AV51" i="2" s="1"/>
  <c r="AS61" i="2"/>
  <c r="AS62" i="2" s="1"/>
  <c r="AT29" i="2"/>
  <c r="AU59" i="2" s="1"/>
  <c r="AU28" i="2"/>
  <c r="AV58" i="2" s="1"/>
  <c r="AU23" i="2"/>
  <c r="AV53" i="2" s="1"/>
  <c r="AS31" i="2"/>
  <c r="AU24" i="2"/>
  <c r="AV54" i="2" s="1"/>
  <c r="AU27" i="2"/>
  <c r="AV57" i="2" s="1"/>
  <c r="AU26" i="2"/>
  <c r="AV56" i="2" s="1"/>
  <c r="AW25" i="31"/>
  <c r="AX61" i="31" s="1"/>
  <c r="AV164" i="31"/>
  <c r="AV145" i="31"/>
  <c r="AU29" i="10"/>
  <c r="AV65" i="10" s="1"/>
  <c r="AU28" i="10"/>
  <c r="AV64" i="10" s="1"/>
  <c r="AU31" i="10"/>
  <c r="AV67" i="10" s="1"/>
  <c r="AU34" i="10"/>
  <c r="AV70" i="10" s="1"/>
  <c r="AU25" i="10"/>
  <c r="AV61" i="10" s="1"/>
  <c r="AU26" i="10"/>
  <c r="AV62" i="10" s="1"/>
  <c r="AU27" i="10"/>
  <c r="AV63" i="10" s="1"/>
  <c r="AS73" i="10"/>
  <c r="AS74" i="10" s="1"/>
  <c r="AU32" i="10"/>
  <c r="AV68" i="10" s="1"/>
  <c r="AV33" i="10"/>
  <c r="AW69" i="10" s="1"/>
  <c r="AU35" i="10"/>
  <c r="AV71" i="10" s="1"/>
  <c r="AV30" i="10"/>
  <c r="AW66" i="10" s="1"/>
  <c r="AV23" i="32"/>
  <c r="AW53" i="32" s="1"/>
  <c r="AW22" i="32"/>
  <c r="AX52" i="32" s="1"/>
  <c r="AV26" i="32"/>
  <c r="AW56" i="32" s="1"/>
  <c r="AW20" i="32"/>
  <c r="AX50" i="32" s="1"/>
  <c r="AV24" i="32"/>
  <c r="AW54" i="32" s="1"/>
  <c r="AV27" i="32"/>
  <c r="AW57" i="32" s="1"/>
  <c r="AV28" i="32"/>
  <c r="AW58" i="32" s="1"/>
  <c r="AU60" i="10" l="1"/>
  <c r="AU24" i="10"/>
  <c r="AQ198" i="31"/>
  <c r="CE35" i="32"/>
  <c r="BV36" i="32"/>
  <c r="BU46" i="32"/>
  <c r="BU35" i="2"/>
  <c r="BT46" i="2"/>
  <c r="BO2" i="48"/>
  <c r="BN21" i="48"/>
  <c r="BN23" i="48" s="1"/>
  <c r="AQ194" i="31"/>
  <c r="AT174" i="35"/>
  <c r="AT155" i="35"/>
  <c r="AU35" i="35"/>
  <c r="AU71" i="35"/>
  <c r="AV33" i="35"/>
  <c r="AV69" i="35"/>
  <c r="AU153" i="35"/>
  <c r="AU172" i="35"/>
  <c r="AU28" i="35"/>
  <c r="AU64" i="35"/>
  <c r="AT148" i="35"/>
  <c r="AT167" i="35"/>
  <c r="AU164" i="35"/>
  <c r="AV25" i="35"/>
  <c r="AV61" i="35"/>
  <c r="AU145" i="35"/>
  <c r="AV27" i="35"/>
  <c r="AV63" i="35"/>
  <c r="AU166" i="35"/>
  <c r="AU147" i="35"/>
  <c r="AV30" i="35"/>
  <c r="AV66" i="35"/>
  <c r="AU169" i="35"/>
  <c r="AU150" i="35"/>
  <c r="AU24" i="35"/>
  <c r="AU60" i="35"/>
  <c r="AT163" i="35"/>
  <c r="AT144" i="35"/>
  <c r="AW26" i="35"/>
  <c r="AW62" i="35"/>
  <c r="AV165" i="35"/>
  <c r="AV146" i="35"/>
  <c r="AV32" i="35"/>
  <c r="AV68" i="35"/>
  <c r="AU152" i="35"/>
  <c r="AU171" i="35"/>
  <c r="AV29" i="35"/>
  <c r="AV65" i="35"/>
  <c r="AU168" i="35"/>
  <c r="AU149" i="35"/>
  <c r="AR190" i="35"/>
  <c r="AR192" i="35" s="1"/>
  <c r="AR158" i="35"/>
  <c r="AR196" i="31"/>
  <c r="AP194" i="34"/>
  <c r="AR197" i="31"/>
  <c r="AR177" i="35"/>
  <c r="AR74" i="30"/>
  <c r="AR189" i="35"/>
  <c r="AR178" i="35"/>
  <c r="AR179" i="35" s="1"/>
  <c r="AS189" i="31"/>
  <c r="AS191" i="31" s="1"/>
  <c r="AS158" i="31"/>
  <c r="AR184" i="31"/>
  <c r="AR186" i="31" s="1"/>
  <c r="AQ197" i="36"/>
  <c r="AQ198" i="36" s="1"/>
  <c r="AQ193" i="36"/>
  <c r="AQ184" i="36"/>
  <c r="AQ186" i="36" s="1"/>
  <c r="AS178" i="31"/>
  <c r="AS179" i="31" s="1"/>
  <c r="AR191" i="31"/>
  <c r="AR193" i="31" s="1"/>
  <c r="BK41" i="35"/>
  <c r="BJ55" i="35"/>
  <c r="AS177" i="31"/>
  <c r="AS183" i="31"/>
  <c r="AS185" i="31" s="1"/>
  <c r="AS190" i="31"/>
  <c r="AS192" i="31" s="1"/>
  <c r="AT176" i="31"/>
  <c r="AT190" i="31" s="1"/>
  <c r="AT192" i="31" s="1"/>
  <c r="AT73" i="34"/>
  <c r="AT179" i="34" s="1"/>
  <c r="AR178" i="36"/>
  <c r="AR179" i="36" s="1"/>
  <c r="AU59" i="10"/>
  <c r="AU23" i="10"/>
  <c r="AU37" i="10" s="1"/>
  <c r="AR158" i="36"/>
  <c r="AR158" i="34"/>
  <c r="AS157" i="36"/>
  <c r="AS189" i="36" s="1"/>
  <c r="AR189" i="36"/>
  <c r="AR191" i="36" s="1"/>
  <c r="AT73" i="36"/>
  <c r="AT74" i="36" s="1"/>
  <c r="AP198" i="34"/>
  <c r="AS74" i="34"/>
  <c r="AR177" i="36"/>
  <c r="AR190" i="36"/>
  <c r="AR192" i="36" s="1"/>
  <c r="AS176" i="36"/>
  <c r="AV66" i="31"/>
  <c r="AV30" i="31"/>
  <c r="AU169" i="31"/>
  <c r="AU150" i="31"/>
  <c r="AT73" i="35"/>
  <c r="AT74" i="35" s="1"/>
  <c r="AS157" i="34"/>
  <c r="AU33" i="36"/>
  <c r="AU69" i="36"/>
  <c r="AT153" i="36"/>
  <c r="AT172" i="36"/>
  <c r="AU34" i="36"/>
  <c r="AU70" i="36"/>
  <c r="AT173" i="36"/>
  <c r="AT154" i="36"/>
  <c r="AQ191" i="34"/>
  <c r="AQ193" i="34" s="1"/>
  <c r="AQ197" i="34"/>
  <c r="AU24" i="36"/>
  <c r="AU60" i="36"/>
  <c r="AT144" i="36"/>
  <c r="AT163" i="36"/>
  <c r="AX29" i="36"/>
  <c r="AX65" i="36"/>
  <c r="AW168" i="36"/>
  <c r="AW149" i="36"/>
  <c r="AV64" i="31"/>
  <c r="AU148" i="31"/>
  <c r="AU167" i="31"/>
  <c r="AV28" i="31"/>
  <c r="AU23" i="34"/>
  <c r="AU59" i="34"/>
  <c r="AT162" i="34"/>
  <c r="AT143" i="34"/>
  <c r="AT37" i="34"/>
  <c r="AU34" i="35"/>
  <c r="AU70" i="35"/>
  <c r="AT154" i="35"/>
  <c r="AT173" i="35"/>
  <c r="AU24" i="34"/>
  <c r="AU60" i="34"/>
  <c r="AT144" i="34"/>
  <c r="AT163" i="34"/>
  <c r="AP194" i="35"/>
  <c r="AV23" i="36"/>
  <c r="AV59" i="36"/>
  <c r="AU162" i="36"/>
  <c r="AU143" i="36"/>
  <c r="AU31" i="36"/>
  <c r="AU67" i="36"/>
  <c r="AT151" i="36"/>
  <c r="AT170" i="36"/>
  <c r="AT157" i="31"/>
  <c r="AT182" i="31" s="1"/>
  <c r="AU25" i="36"/>
  <c r="AU61" i="36"/>
  <c r="AT164" i="36"/>
  <c r="AT145" i="36"/>
  <c r="AV69" i="31"/>
  <c r="AU172" i="31"/>
  <c r="AV33" i="31"/>
  <c r="AU153" i="31"/>
  <c r="AU31" i="35"/>
  <c r="AU67" i="35"/>
  <c r="AT170" i="35"/>
  <c r="AT151" i="35"/>
  <c r="AU26" i="34"/>
  <c r="AU62" i="34"/>
  <c r="AT146" i="34"/>
  <c r="AT165" i="34"/>
  <c r="AU35" i="34"/>
  <c r="AU71" i="34"/>
  <c r="AT174" i="34"/>
  <c r="AT155" i="34"/>
  <c r="AU27" i="36"/>
  <c r="AU63" i="36"/>
  <c r="AT166" i="36"/>
  <c r="AT147" i="36"/>
  <c r="AR189" i="34"/>
  <c r="AR182" i="34"/>
  <c r="AV62" i="31"/>
  <c r="AU146" i="31"/>
  <c r="AU165" i="31"/>
  <c r="AV26" i="31"/>
  <c r="AP198" i="35"/>
  <c r="AU30" i="36"/>
  <c r="AU66" i="36"/>
  <c r="AT169" i="36"/>
  <c r="AT150" i="36"/>
  <c r="AU23" i="35"/>
  <c r="AU59" i="35"/>
  <c r="AT162" i="35"/>
  <c r="AT143" i="35"/>
  <c r="AT37" i="35"/>
  <c r="AU34" i="34"/>
  <c r="AU70" i="34"/>
  <c r="AT173" i="34"/>
  <c r="AT154" i="34"/>
  <c r="AU35" i="36"/>
  <c r="AU71" i="36"/>
  <c r="AT155" i="36"/>
  <c r="AT174" i="36"/>
  <c r="AU28" i="36"/>
  <c r="AU64" i="36"/>
  <c r="AT167" i="36"/>
  <c r="AT148" i="36"/>
  <c r="AU32" i="36"/>
  <c r="AU68" i="36"/>
  <c r="AT171" i="36"/>
  <c r="AT152" i="36"/>
  <c r="AV68" i="31"/>
  <c r="AV32" i="31"/>
  <c r="AU152" i="31"/>
  <c r="AU171" i="31"/>
  <c r="AU30" i="34"/>
  <c r="AU66" i="34"/>
  <c r="AT150" i="34"/>
  <c r="AT169" i="34"/>
  <c r="AQ191" i="35"/>
  <c r="AQ193" i="35" s="1"/>
  <c r="AQ197" i="35"/>
  <c r="AS176" i="35"/>
  <c r="AU33" i="34"/>
  <c r="AU69" i="34"/>
  <c r="AT172" i="34"/>
  <c r="AT153" i="34"/>
  <c r="AV71" i="31"/>
  <c r="AU174" i="31"/>
  <c r="AV35" i="31"/>
  <c r="AU155" i="31"/>
  <c r="AW67" i="31"/>
  <c r="AV170" i="31"/>
  <c r="AW31" i="31"/>
  <c r="AV151" i="31"/>
  <c r="AR196" i="35"/>
  <c r="AR184" i="35"/>
  <c r="AR186" i="35" s="1"/>
  <c r="AV65" i="31"/>
  <c r="AV29" i="31"/>
  <c r="AU168" i="31"/>
  <c r="AU149" i="31"/>
  <c r="AR190" i="34"/>
  <c r="AR192" i="34" s="1"/>
  <c r="AR183" i="34"/>
  <c r="AR185" i="34" s="1"/>
  <c r="AV70" i="31"/>
  <c r="AV34" i="31"/>
  <c r="AU173" i="31"/>
  <c r="AU154" i="31"/>
  <c r="AT37" i="36"/>
  <c r="AV63" i="31"/>
  <c r="AU147" i="31"/>
  <c r="AV27" i="31"/>
  <c r="AU166" i="31"/>
  <c r="AU31" i="34"/>
  <c r="AU67" i="34"/>
  <c r="AT170" i="34"/>
  <c r="AT151" i="34"/>
  <c r="AQ196" i="35"/>
  <c r="AQ184" i="35"/>
  <c r="AQ186" i="35" s="1"/>
  <c r="AV60" i="31"/>
  <c r="AV24" i="31"/>
  <c r="AU163" i="31"/>
  <c r="AU144" i="31"/>
  <c r="AU25" i="34"/>
  <c r="AU61" i="34"/>
  <c r="AT164" i="34"/>
  <c r="AT145" i="34"/>
  <c r="AR196" i="36"/>
  <c r="AR184" i="36"/>
  <c r="AR186" i="36" s="1"/>
  <c r="AU28" i="34"/>
  <c r="AU64" i="34"/>
  <c r="AT148" i="34"/>
  <c r="AT167" i="34"/>
  <c r="AU26" i="36"/>
  <c r="AU62" i="36"/>
  <c r="AT165" i="36"/>
  <c r="AT146" i="36"/>
  <c r="AU52" i="2"/>
  <c r="AU22" i="2"/>
  <c r="AU27" i="34"/>
  <c r="AU63" i="34"/>
  <c r="AT147" i="34"/>
  <c r="AT166" i="34"/>
  <c r="AS157" i="35"/>
  <c r="AS176" i="34"/>
  <c r="AS177" i="34" s="1"/>
  <c r="AU29" i="34"/>
  <c r="AU65" i="34"/>
  <c r="AT168" i="34"/>
  <c r="AT149" i="34"/>
  <c r="AQ184" i="34"/>
  <c r="AQ186" i="34" s="1"/>
  <c r="AQ196" i="34"/>
  <c r="AU32" i="34"/>
  <c r="AU68" i="34"/>
  <c r="AT171" i="34"/>
  <c r="AT152" i="34"/>
  <c r="BD41" i="33"/>
  <c r="BC55" i="33"/>
  <c r="BH41" i="30"/>
  <c r="BG55" i="30"/>
  <c r="AT61" i="32"/>
  <c r="AT62" i="32" s="1"/>
  <c r="AU31" i="32"/>
  <c r="AV21" i="32"/>
  <c r="AW51" i="32" s="1"/>
  <c r="AV29" i="32"/>
  <c r="AW59" i="32" s="1"/>
  <c r="BF41" i="10"/>
  <c r="BE55" i="10"/>
  <c r="BC41" i="34"/>
  <c r="BB55" i="34"/>
  <c r="AS176" i="29"/>
  <c r="AS190" i="29" s="1"/>
  <c r="AS73" i="33"/>
  <c r="AS74" i="33" s="1"/>
  <c r="AR158" i="30"/>
  <c r="AP194" i="30"/>
  <c r="AP194" i="29"/>
  <c r="AP198" i="29"/>
  <c r="AQ197" i="30"/>
  <c r="AQ191" i="30"/>
  <c r="AQ193" i="30" s="1"/>
  <c r="AR190" i="29"/>
  <c r="AR192" i="29" s="1"/>
  <c r="AR183" i="29"/>
  <c r="AR185" i="29" s="1"/>
  <c r="AT152" i="29"/>
  <c r="AT171" i="29"/>
  <c r="AU32" i="29"/>
  <c r="AV68" i="29" s="1"/>
  <c r="AT147" i="30"/>
  <c r="AT166" i="30"/>
  <c r="AU27" i="30"/>
  <c r="AV63" i="30" s="1"/>
  <c r="AT167" i="29"/>
  <c r="AT148" i="29"/>
  <c r="AU28" i="29"/>
  <c r="AV64" i="29" s="1"/>
  <c r="AT169" i="29"/>
  <c r="AT150" i="29"/>
  <c r="AU30" i="29"/>
  <c r="AV66" i="29" s="1"/>
  <c r="AU23" i="29"/>
  <c r="AV59" i="29" s="1"/>
  <c r="AT37" i="29"/>
  <c r="AT143" i="29"/>
  <c r="AT162" i="29"/>
  <c r="AT150" i="30"/>
  <c r="AT169" i="30"/>
  <c r="AU30" i="30"/>
  <c r="AV66" i="30" s="1"/>
  <c r="AT155" i="30"/>
  <c r="AT174" i="30"/>
  <c r="AU35" i="30"/>
  <c r="AV71" i="30" s="1"/>
  <c r="AU32" i="33"/>
  <c r="AV68" i="33" s="1"/>
  <c r="AT165" i="30"/>
  <c r="AT146" i="30"/>
  <c r="AU26" i="30"/>
  <c r="AV62" i="30" s="1"/>
  <c r="AT168" i="29"/>
  <c r="AU29" i="29"/>
  <c r="AV65" i="29" s="1"/>
  <c r="AT149" i="29"/>
  <c r="AR189" i="29"/>
  <c r="AR182" i="29"/>
  <c r="AR178" i="29"/>
  <c r="AR179" i="29" s="1"/>
  <c r="AT174" i="29"/>
  <c r="AT155" i="29"/>
  <c r="AU35" i="29"/>
  <c r="AV71" i="29" s="1"/>
  <c r="AS157" i="29"/>
  <c r="AU29" i="33"/>
  <c r="AV65" i="33" s="1"/>
  <c r="AS73" i="30"/>
  <c r="AV25" i="33"/>
  <c r="AW61" i="33" s="1"/>
  <c r="AT173" i="30"/>
  <c r="AT154" i="30"/>
  <c r="AU34" i="30"/>
  <c r="AV70" i="30" s="1"/>
  <c r="AT148" i="30"/>
  <c r="AU28" i="30"/>
  <c r="AV64" i="30" s="1"/>
  <c r="AT167" i="30"/>
  <c r="AU31" i="33"/>
  <c r="AV67" i="33" s="1"/>
  <c r="AP198" i="30"/>
  <c r="AU26" i="29"/>
  <c r="AV62" i="29" s="1"/>
  <c r="AT165" i="29"/>
  <c r="AT146" i="29"/>
  <c r="AU28" i="33"/>
  <c r="AV64" i="33" s="1"/>
  <c r="AQ196" i="29"/>
  <c r="AQ184" i="29"/>
  <c r="AQ186" i="29" s="1"/>
  <c r="AS157" i="30"/>
  <c r="AU25" i="30"/>
  <c r="AV61" i="30" s="1"/>
  <c r="AT164" i="30"/>
  <c r="AT145" i="30"/>
  <c r="AU30" i="33"/>
  <c r="AV66" i="33" s="1"/>
  <c r="AT153" i="29"/>
  <c r="AT172" i="29"/>
  <c r="AU33" i="29"/>
  <c r="AV69" i="29" s="1"/>
  <c r="AQ197" i="29"/>
  <c r="AQ191" i="29"/>
  <c r="AQ193" i="29" s="1"/>
  <c r="AT163" i="30"/>
  <c r="AT144" i="30"/>
  <c r="AU24" i="30"/>
  <c r="AV60" i="30" s="1"/>
  <c r="AT171" i="30"/>
  <c r="AU32" i="30"/>
  <c r="AV68" i="30" s="1"/>
  <c r="AT152" i="30"/>
  <c r="AU23" i="33"/>
  <c r="AV59" i="33" s="1"/>
  <c r="AT37" i="33"/>
  <c r="AS176" i="30"/>
  <c r="AT145" i="29"/>
  <c r="AT164" i="29"/>
  <c r="AU25" i="29"/>
  <c r="AV61" i="29" s="1"/>
  <c r="AT170" i="29"/>
  <c r="AU31" i="29"/>
  <c r="AV67" i="29" s="1"/>
  <c r="AT151" i="29"/>
  <c r="AT143" i="30"/>
  <c r="AU23" i="30"/>
  <c r="AV59" i="30" s="1"/>
  <c r="AT37" i="30"/>
  <c r="AT162" i="30"/>
  <c r="AT172" i="30"/>
  <c r="AT153" i="30"/>
  <c r="AU33" i="30"/>
  <c r="AV69" i="30" s="1"/>
  <c r="AR158" i="29"/>
  <c r="AT149" i="30"/>
  <c r="AT168" i="30"/>
  <c r="AU29" i="30"/>
  <c r="AV65" i="30" s="1"/>
  <c r="AT163" i="29"/>
  <c r="AT144" i="29"/>
  <c r="AU24" i="29"/>
  <c r="AV60" i="29" s="1"/>
  <c r="AT173" i="29"/>
  <c r="AT154" i="29"/>
  <c r="AU34" i="29"/>
  <c r="AV70" i="29" s="1"/>
  <c r="AR177" i="30"/>
  <c r="AR190" i="30"/>
  <c r="AR192" i="30" s="1"/>
  <c r="AR183" i="30"/>
  <c r="AR185" i="30" s="1"/>
  <c r="AU27" i="29"/>
  <c r="AV63" i="29" s="1"/>
  <c r="AT166" i="29"/>
  <c r="AT147" i="29"/>
  <c r="AR182" i="30"/>
  <c r="AR178" i="30"/>
  <c r="AR179" i="30" s="1"/>
  <c r="AR189" i="30"/>
  <c r="AU34" i="33"/>
  <c r="AV70" i="33" s="1"/>
  <c r="AQ196" i="30"/>
  <c r="AQ184" i="30"/>
  <c r="AQ186" i="30" s="1"/>
  <c r="AS73" i="29"/>
  <c r="AS74" i="29" s="1"/>
  <c r="AU26" i="33"/>
  <c r="AV62" i="33" s="1"/>
  <c r="AT170" i="30"/>
  <c r="AT151" i="30"/>
  <c r="AU31" i="30"/>
  <c r="AV67" i="30" s="1"/>
  <c r="AR177" i="29"/>
  <c r="AU33" i="33"/>
  <c r="AV69" i="33" s="1"/>
  <c r="AU35" i="33"/>
  <c r="AV71" i="33" s="1"/>
  <c r="AU27" i="33"/>
  <c r="AV63" i="33" s="1"/>
  <c r="AU24" i="33"/>
  <c r="AV60" i="33" s="1"/>
  <c r="AU143" i="31"/>
  <c r="AU73" i="31"/>
  <c r="AU74" i="31" s="1"/>
  <c r="AU162" i="31"/>
  <c r="AV23" i="31"/>
  <c r="AW59" i="31" s="1"/>
  <c r="AU37" i="31"/>
  <c r="AS184" i="31"/>
  <c r="AW25" i="32"/>
  <c r="AX55" i="32" s="1"/>
  <c r="AV25" i="2"/>
  <c r="AW55" i="2" s="1"/>
  <c r="AV24" i="2"/>
  <c r="AW54" i="2" s="1"/>
  <c r="AV21" i="2"/>
  <c r="AW51" i="2" s="1"/>
  <c r="AV26" i="2"/>
  <c r="AW56" i="2" s="1"/>
  <c r="AV28" i="2"/>
  <c r="AW58" i="2" s="1"/>
  <c r="AV27" i="2"/>
  <c r="AW57" i="2" s="1"/>
  <c r="AW20" i="2"/>
  <c r="AX50" i="2" s="1"/>
  <c r="AV23" i="2"/>
  <c r="AW53" i="2" s="1"/>
  <c r="AT61" i="2"/>
  <c r="AT62" i="2" s="1"/>
  <c r="AU29" i="2"/>
  <c r="AT31" i="2"/>
  <c r="AX25" i="31"/>
  <c r="AY61" i="31" s="1"/>
  <c r="AW145" i="31"/>
  <c r="AW164" i="31"/>
  <c r="AV26" i="10"/>
  <c r="AW62" i="10" s="1"/>
  <c r="AT73" i="10"/>
  <c r="AT74" i="10" s="1"/>
  <c r="AW30" i="10"/>
  <c r="AX66" i="10" s="1"/>
  <c r="AV25" i="10"/>
  <c r="AW61" i="10" s="1"/>
  <c r="AV28" i="10"/>
  <c r="AW64" i="10" s="1"/>
  <c r="AV34" i="10"/>
  <c r="AW70" i="10" s="1"/>
  <c r="AV35" i="10"/>
  <c r="AW71" i="10" s="1"/>
  <c r="AW33" i="10"/>
  <c r="AX69" i="10" s="1"/>
  <c r="AV32" i="10"/>
  <c r="AW68" i="10" s="1"/>
  <c r="AV31" i="10"/>
  <c r="AW67" i="10" s="1"/>
  <c r="AV29" i="10"/>
  <c r="AW65" i="10" s="1"/>
  <c r="AV27" i="10"/>
  <c r="AW63" i="10" s="1"/>
  <c r="AX22" i="32"/>
  <c r="AY52" i="32" s="1"/>
  <c r="AW23" i="32"/>
  <c r="AX53" i="32" s="1"/>
  <c r="AW27" i="32"/>
  <c r="AX57" i="32" s="1"/>
  <c r="AW24" i="32"/>
  <c r="AX54" i="32" s="1"/>
  <c r="AW28" i="32"/>
  <c r="AX58" i="32" s="1"/>
  <c r="AX20" i="32"/>
  <c r="AY50" i="32" s="1"/>
  <c r="AW26" i="32"/>
  <c r="AX56" i="32" s="1"/>
  <c r="AV60" i="10" l="1"/>
  <c r="AV24" i="10"/>
  <c r="AR197" i="35"/>
  <c r="AS74" i="30"/>
  <c r="BW36" i="32"/>
  <c r="BV46" i="32"/>
  <c r="CF35" i="32"/>
  <c r="BV35" i="2"/>
  <c r="BU46" i="2"/>
  <c r="BP2" i="48"/>
  <c r="BO21" i="48"/>
  <c r="BO23" i="48" s="1"/>
  <c r="AR198" i="31"/>
  <c r="AV35" i="35"/>
  <c r="AV71" i="35"/>
  <c r="AU155" i="35"/>
  <c r="AU174" i="35"/>
  <c r="AW29" i="35"/>
  <c r="AW65" i="35"/>
  <c r="AV168" i="35"/>
  <c r="AV149" i="35"/>
  <c r="AW165" i="35"/>
  <c r="AX26" i="35"/>
  <c r="AX62" i="35"/>
  <c r="AW146" i="35"/>
  <c r="AW66" i="35"/>
  <c r="AV169" i="35"/>
  <c r="AV150" i="35"/>
  <c r="AW30" i="35"/>
  <c r="AV28" i="35"/>
  <c r="AV64" i="35"/>
  <c r="AU167" i="35"/>
  <c r="AU148" i="35"/>
  <c r="AV164" i="35"/>
  <c r="AV145" i="35"/>
  <c r="AW61" i="35"/>
  <c r="AW25" i="35"/>
  <c r="AW68" i="35"/>
  <c r="AV171" i="35"/>
  <c r="AV152" i="35"/>
  <c r="AW32" i="35"/>
  <c r="AV60" i="35"/>
  <c r="AU163" i="35"/>
  <c r="AU144" i="35"/>
  <c r="AV24" i="35"/>
  <c r="AV147" i="35"/>
  <c r="AW27" i="35"/>
  <c r="AV166" i="35"/>
  <c r="AW63" i="35"/>
  <c r="AW33" i="35"/>
  <c r="AV172" i="35"/>
  <c r="AW69" i="35"/>
  <c r="AV153" i="35"/>
  <c r="AR191" i="35"/>
  <c r="AR193" i="35" s="1"/>
  <c r="AR194" i="35" s="1"/>
  <c r="AU37" i="36"/>
  <c r="AT189" i="31"/>
  <c r="AT191" i="31" s="1"/>
  <c r="AT193" i="31" s="1"/>
  <c r="AT157" i="35"/>
  <c r="AT182" i="35" s="1"/>
  <c r="AT183" i="31"/>
  <c r="AT185" i="31" s="1"/>
  <c r="AR194" i="31"/>
  <c r="AQ194" i="36"/>
  <c r="AS196" i="31"/>
  <c r="AS186" i="31"/>
  <c r="AT178" i="31"/>
  <c r="AT179" i="31" s="1"/>
  <c r="AT158" i="31"/>
  <c r="AT177" i="31"/>
  <c r="AQ194" i="34"/>
  <c r="AS193" i="31"/>
  <c r="AS197" i="31"/>
  <c r="AR197" i="36"/>
  <c r="AR198" i="36" s="1"/>
  <c r="AS178" i="36"/>
  <c r="AS179" i="36" s="1"/>
  <c r="AR193" i="36"/>
  <c r="AR194" i="36" s="1"/>
  <c r="AU73" i="35"/>
  <c r="AU74" i="35" s="1"/>
  <c r="AT74" i="34"/>
  <c r="BL41" i="35"/>
  <c r="BK55" i="35"/>
  <c r="AS158" i="36"/>
  <c r="AV59" i="10"/>
  <c r="AV23" i="10"/>
  <c r="AV37" i="10" s="1"/>
  <c r="AS182" i="36"/>
  <c r="AS184" i="36" s="1"/>
  <c r="AQ198" i="34"/>
  <c r="AT157" i="36"/>
  <c r="AT176" i="36"/>
  <c r="AT183" i="36" s="1"/>
  <c r="AT185" i="36" s="1"/>
  <c r="AS183" i="36"/>
  <c r="AS185" i="36" s="1"/>
  <c r="AS177" i="36"/>
  <c r="AS190" i="36"/>
  <c r="AS192" i="36" s="1"/>
  <c r="AR198" i="35"/>
  <c r="AQ198" i="35"/>
  <c r="AU73" i="36"/>
  <c r="AU74" i="36" s="1"/>
  <c r="AU176" i="31"/>
  <c r="AU190" i="31" s="1"/>
  <c r="AU192" i="31" s="1"/>
  <c r="AV32" i="34"/>
  <c r="AV68" i="34"/>
  <c r="AU152" i="34"/>
  <c r="AU171" i="34"/>
  <c r="AS189" i="35"/>
  <c r="AS182" i="35"/>
  <c r="AS178" i="35"/>
  <c r="AS179" i="35" s="1"/>
  <c r="AS158" i="35"/>
  <c r="AW60" i="31"/>
  <c r="AW24" i="31"/>
  <c r="AV163" i="31"/>
  <c r="AV144" i="31"/>
  <c r="AW70" i="31"/>
  <c r="AV173" i="31"/>
  <c r="AV154" i="31"/>
  <c r="AW34" i="31"/>
  <c r="AV28" i="36"/>
  <c r="AV64" i="36"/>
  <c r="AU148" i="36"/>
  <c r="AU167" i="36"/>
  <c r="AV35" i="36"/>
  <c r="AV71" i="36"/>
  <c r="AU174" i="36"/>
  <c r="AU155" i="36"/>
  <c r="AV31" i="36"/>
  <c r="AV67" i="36"/>
  <c r="AU170" i="36"/>
  <c r="AU151" i="36"/>
  <c r="AV24" i="36"/>
  <c r="AV60" i="36"/>
  <c r="AU144" i="36"/>
  <c r="AU163" i="36"/>
  <c r="AS189" i="34"/>
  <c r="AS182" i="34"/>
  <c r="AX67" i="31"/>
  <c r="AW151" i="31"/>
  <c r="AW170" i="31"/>
  <c r="AX31" i="31"/>
  <c r="AV23" i="35"/>
  <c r="AV59" i="35"/>
  <c r="AU162" i="35"/>
  <c r="AU143" i="35"/>
  <c r="AU37" i="35"/>
  <c r="AW69" i="31"/>
  <c r="AV153" i="31"/>
  <c r="AV172" i="31"/>
  <c r="AW33" i="31"/>
  <c r="AT157" i="34"/>
  <c r="AU157" i="31"/>
  <c r="AQ194" i="35"/>
  <c r="AW63" i="31"/>
  <c r="AW27" i="31"/>
  <c r="AV147" i="31"/>
  <c r="AV166" i="31"/>
  <c r="AV27" i="36"/>
  <c r="AV63" i="36"/>
  <c r="AU166" i="36"/>
  <c r="AU147" i="36"/>
  <c r="AV24" i="34"/>
  <c r="AV60" i="34"/>
  <c r="AU163" i="34"/>
  <c r="AU144" i="34"/>
  <c r="AT176" i="34"/>
  <c r="AT177" i="34" s="1"/>
  <c r="AV33" i="36"/>
  <c r="AV69" i="36"/>
  <c r="AU172" i="36"/>
  <c r="AU153" i="36"/>
  <c r="AS158" i="34"/>
  <c r="AU31" i="2"/>
  <c r="AV59" i="2"/>
  <c r="AV33" i="34"/>
  <c r="AV69" i="34"/>
  <c r="AU172" i="34"/>
  <c r="AU153" i="34"/>
  <c r="AV30" i="34"/>
  <c r="AV66" i="34"/>
  <c r="AU169" i="34"/>
  <c r="AU150" i="34"/>
  <c r="AR196" i="34"/>
  <c r="AR184" i="34"/>
  <c r="AR186" i="34" s="1"/>
  <c r="AV26" i="34"/>
  <c r="AV62" i="34"/>
  <c r="AU165" i="34"/>
  <c r="AU146" i="34"/>
  <c r="AU73" i="34"/>
  <c r="AU179" i="34" s="1"/>
  <c r="AV27" i="34"/>
  <c r="AV63" i="34"/>
  <c r="AU147" i="34"/>
  <c r="AU166" i="34"/>
  <c r="AW65" i="31"/>
  <c r="AV168" i="31"/>
  <c r="AV149" i="31"/>
  <c r="AW29" i="31"/>
  <c r="AS190" i="35"/>
  <c r="AS192" i="35" s="1"/>
  <c r="AS183" i="35"/>
  <c r="AS185" i="35" s="1"/>
  <c r="AV32" i="36"/>
  <c r="AV68" i="36"/>
  <c r="AU171" i="36"/>
  <c r="AU152" i="36"/>
  <c r="AV34" i="34"/>
  <c r="AV70" i="34"/>
  <c r="AU154" i="34"/>
  <c r="AU173" i="34"/>
  <c r="AR197" i="34"/>
  <c r="AR191" i="34"/>
  <c r="AR193" i="34" s="1"/>
  <c r="AV23" i="34"/>
  <c r="AV59" i="34"/>
  <c r="AU37" i="34"/>
  <c r="AU143" i="34"/>
  <c r="AU162" i="34"/>
  <c r="AY29" i="36"/>
  <c r="AY65" i="36"/>
  <c r="AX149" i="36"/>
  <c r="AX168" i="36"/>
  <c r="AV52" i="2"/>
  <c r="AV22" i="2"/>
  <c r="AV25" i="34"/>
  <c r="AV61" i="34"/>
  <c r="AU145" i="34"/>
  <c r="AU164" i="34"/>
  <c r="AW71" i="31"/>
  <c r="AW35" i="31"/>
  <c r="AV155" i="31"/>
  <c r="AV174" i="31"/>
  <c r="AV30" i="36"/>
  <c r="AV66" i="36"/>
  <c r="AU169" i="36"/>
  <c r="AU150" i="36"/>
  <c r="AW23" i="36"/>
  <c r="AW59" i="36"/>
  <c r="AV143" i="36"/>
  <c r="AV162" i="36"/>
  <c r="AW64" i="31"/>
  <c r="AV167" i="31"/>
  <c r="AV148" i="31"/>
  <c r="AW28" i="31"/>
  <c r="AS197" i="36"/>
  <c r="AS191" i="36"/>
  <c r="AV29" i="34"/>
  <c r="AV65" i="34"/>
  <c r="AU149" i="34"/>
  <c r="AU168" i="34"/>
  <c r="AV26" i="36"/>
  <c r="AV62" i="36"/>
  <c r="AU165" i="36"/>
  <c r="AU146" i="36"/>
  <c r="AV35" i="34"/>
  <c r="AV71" i="34"/>
  <c r="AU155" i="34"/>
  <c r="AU174" i="34"/>
  <c r="AV34" i="35"/>
  <c r="AV70" i="35"/>
  <c r="AU154" i="35"/>
  <c r="AU173" i="35"/>
  <c r="AV34" i="36"/>
  <c r="AV70" i="36"/>
  <c r="AU154" i="36"/>
  <c r="AU173" i="36"/>
  <c r="AS190" i="34"/>
  <c r="AS192" i="34" s="1"/>
  <c r="AS183" i="34"/>
  <c r="AS185" i="34" s="1"/>
  <c r="AV28" i="34"/>
  <c r="AV64" i="34"/>
  <c r="AU167" i="34"/>
  <c r="AU148" i="34"/>
  <c r="AV31" i="34"/>
  <c r="AV67" i="34"/>
  <c r="AU151" i="34"/>
  <c r="AU170" i="34"/>
  <c r="AW68" i="31"/>
  <c r="AW32" i="31"/>
  <c r="AV171" i="31"/>
  <c r="AV152" i="31"/>
  <c r="AT176" i="35"/>
  <c r="AW62" i="31"/>
  <c r="AW26" i="31"/>
  <c r="AV165" i="31"/>
  <c r="AV146" i="31"/>
  <c r="AS177" i="35"/>
  <c r="AV31" i="35"/>
  <c r="AV67" i="35"/>
  <c r="AU170" i="35"/>
  <c r="AU151" i="35"/>
  <c r="AV25" i="36"/>
  <c r="AV61" i="36"/>
  <c r="AU145" i="36"/>
  <c r="AU164" i="36"/>
  <c r="AW66" i="31"/>
  <c r="AW30" i="31"/>
  <c r="AV169" i="31"/>
  <c r="AV150" i="31"/>
  <c r="AU61" i="32"/>
  <c r="AU62" i="32" s="1"/>
  <c r="AV31" i="32"/>
  <c r="BE41" i="33"/>
  <c r="BD55" i="33"/>
  <c r="BI41" i="30"/>
  <c r="BH55" i="30"/>
  <c r="AW29" i="32"/>
  <c r="AX59" i="32" s="1"/>
  <c r="AW21" i="32"/>
  <c r="AX51" i="32" s="1"/>
  <c r="BG41" i="10"/>
  <c r="BF55" i="10"/>
  <c r="AS177" i="29"/>
  <c r="AQ198" i="29"/>
  <c r="BD41" i="34"/>
  <c r="BC55" i="34"/>
  <c r="AQ198" i="30"/>
  <c r="AS183" i="29"/>
  <c r="AS185" i="29" s="1"/>
  <c r="AS158" i="30"/>
  <c r="AS158" i="29"/>
  <c r="AS177" i="30"/>
  <c r="AQ194" i="29"/>
  <c r="AQ194" i="30"/>
  <c r="AU172" i="30"/>
  <c r="AU153" i="30"/>
  <c r="AV33" i="30"/>
  <c r="AW69" i="30" s="1"/>
  <c r="AT157" i="30"/>
  <c r="AV28" i="30"/>
  <c r="AW64" i="30" s="1"/>
  <c r="AU167" i="30"/>
  <c r="AU148" i="30"/>
  <c r="AU165" i="30"/>
  <c r="AU146" i="30"/>
  <c r="AV26" i="30"/>
  <c r="AW62" i="30" s="1"/>
  <c r="AV35" i="33"/>
  <c r="AW71" i="33" s="1"/>
  <c r="AR191" i="30"/>
  <c r="AR193" i="30" s="1"/>
  <c r="AR197" i="30"/>
  <c r="AS190" i="30"/>
  <c r="AS192" i="30" s="1"/>
  <c r="AS183" i="30"/>
  <c r="AS185" i="30" s="1"/>
  <c r="AU172" i="29"/>
  <c r="AU153" i="29"/>
  <c r="AV33" i="29"/>
  <c r="AW69" i="29" s="1"/>
  <c r="AU145" i="30"/>
  <c r="AU164" i="30"/>
  <c r="AV25" i="30"/>
  <c r="AW61" i="30" s="1"/>
  <c r="AV26" i="33"/>
  <c r="AW62" i="33" s="1"/>
  <c r="AV31" i="29"/>
  <c r="AW67" i="29" s="1"/>
  <c r="AU170" i="29"/>
  <c r="AU151" i="29"/>
  <c r="AU163" i="30"/>
  <c r="AU144" i="30"/>
  <c r="AV24" i="30"/>
  <c r="AW60" i="30" s="1"/>
  <c r="AS178" i="30"/>
  <c r="AS179" i="30" s="1"/>
  <c r="AS189" i="30"/>
  <c r="AS182" i="30"/>
  <c r="AV29" i="33"/>
  <c r="AW65" i="33" s="1"/>
  <c r="AR196" i="29"/>
  <c r="AR184" i="29"/>
  <c r="AR186" i="29" s="1"/>
  <c r="AU169" i="30"/>
  <c r="AU150" i="30"/>
  <c r="AV30" i="30"/>
  <c r="AW66" i="30" s="1"/>
  <c r="AU143" i="29"/>
  <c r="AU37" i="29"/>
  <c r="AV23" i="29"/>
  <c r="AW59" i="29" s="1"/>
  <c r="AU162" i="29"/>
  <c r="AV33" i="33"/>
  <c r="AW69" i="33" s="1"/>
  <c r="AR196" i="30"/>
  <c r="AR184" i="30"/>
  <c r="AR186" i="30" s="1"/>
  <c r="AU154" i="29"/>
  <c r="AU173" i="29"/>
  <c r="AV34" i="29"/>
  <c r="AW70" i="29" s="1"/>
  <c r="AU168" i="30"/>
  <c r="AU149" i="30"/>
  <c r="AV29" i="30"/>
  <c r="AW65" i="30" s="1"/>
  <c r="AV23" i="33"/>
  <c r="AW59" i="33" s="1"/>
  <c r="AU37" i="33"/>
  <c r="AS192" i="29"/>
  <c r="AU146" i="29"/>
  <c r="AU165" i="29"/>
  <c r="AV26" i="29"/>
  <c r="AW62" i="29" s="1"/>
  <c r="AU154" i="30"/>
  <c r="AU173" i="30"/>
  <c r="AV34" i="30"/>
  <c r="AW70" i="30" s="1"/>
  <c r="AR191" i="29"/>
  <c r="AR193" i="29" s="1"/>
  <c r="AR197" i="29"/>
  <c r="AU150" i="29"/>
  <c r="AU169" i="29"/>
  <c r="AV30" i="29"/>
  <c r="AW66" i="29" s="1"/>
  <c r="AV27" i="30"/>
  <c r="AW63" i="30" s="1"/>
  <c r="AU166" i="30"/>
  <c r="AU147" i="30"/>
  <c r="AT176" i="30"/>
  <c r="AT73" i="33"/>
  <c r="AT74" i="33" s="1"/>
  <c r="AV30" i="33"/>
  <c r="AW66" i="33" s="1"/>
  <c r="AS182" i="29"/>
  <c r="AS189" i="29"/>
  <c r="AS178" i="29"/>
  <c r="AS179" i="29" s="1"/>
  <c r="AV32" i="33"/>
  <c r="AW68" i="33" s="1"/>
  <c r="AV24" i="33"/>
  <c r="AW60" i="33" s="1"/>
  <c r="AT157" i="29"/>
  <c r="AU145" i="29"/>
  <c r="AU164" i="29"/>
  <c r="AV25" i="29"/>
  <c r="AW61" i="29" s="1"/>
  <c r="AV31" i="33"/>
  <c r="AW67" i="33" s="1"/>
  <c r="AU168" i="29"/>
  <c r="AU149" i="29"/>
  <c r="AV29" i="29"/>
  <c r="AW65" i="29" s="1"/>
  <c r="AU151" i="30"/>
  <c r="AV31" i="30"/>
  <c r="AW67" i="30" s="1"/>
  <c r="AU170" i="30"/>
  <c r="AV23" i="30"/>
  <c r="AW59" i="30" s="1"/>
  <c r="AU162" i="30"/>
  <c r="AU143" i="30"/>
  <c r="AU37" i="30"/>
  <c r="AV28" i="33"/>
  <c r="AW64" i="33" s="1"/>
  <c r="AV35" i="29"/>
  <c r="AW71" i="29" s="1"/>
  <c r="AU174" i="29"/>
  <c r="AU155" i="29"/>
  <c r="AU174" i="30"/>
  <c r="AU155" i="30"/>
  <c r="AV35" i="30"/>
  <c r="AW71" i="30" s="1"/>
  <c r="AT176" i="29"/>
  <c r="AV27" i="33"/>
  <c r="AW63" i="33" s="1"/>
  <c r="AV34" i="33"/>
  <c r="AW70" i="33" s="1"/>
  <c r="AU147" i="29"/>
  <c r="AV27" i="29"/>
  <c r="AW63" i="29" s="1"/>
  <c r="AU166" i="29"/>
  <c r="AU144" i="29"/>
  <c r="AU163" i="29"/>
  <c r="AV24" i="29"/>
  <c r="AW60" i="29" s="1"/>
  <c r="AT73" i="30"/>
  <c r="AT74" i="30" s="1"/>
  <c r="AU171" i="30"/>
  <c r="AV32" i="30"/>
  <c r="AW68" i="30" s="1"/>
  <c r="AU152" i="30"/>
  <c r="AW25" i="33"/>
  <c r="AX61" i="33" s="1"/>
  <c r="AT73" i="29"/>
  <c r="AT74" i="29" s="1"/>
  <c r="AU167" i="29"/>
  <c r="AU148" i="29"/>
  <c r="AV28" i="29"/>
  <c r="AW64" i="29" s="1"/>
  <c r="AU152" i="29"/>
  <c r="AU171" i="29"/>
  <c r="AV32" i="29"/>
  <c r="AW68" i="29" s="1"/>
  <c r="AT184" i="31"/>
  <c r="AV143" i="31"/>
  <c r="AV73" i="31"/>
  <c r="AV74" i="31" s="1"/>
  <c r="AV162" i="31"/>
  <c r="AW23" i="31"/>
  <c r="AX59" i="31" s="1"/>
  <c r="AV37" i="31"/>
  <c r="AU183" i="31"/>
  <c r="AU185" i="31" s="1"/>
  <c r="AX25" i="32"/>
  <c r="AY55" i="32" s="1"/>
  <c r="AW25" i="2"/>
  <c r="AX55" i="2" s="1"/>
  <c r="AX20" i="2"/>
  <c r="AY50" i="2" s="1"/>
  <c r="AW28" i="2"/>
  <c r="AX58" i="2" s="1"/>
  <c r="AW21" i="2"/>
  <c r="AX51" i="2" s="1"/>
  <c r="AU61" i="2"/>
  <c r="AU62" i="2" s="1"/>
  <c r="AV29" i="2"/>
  <c r="AW59" i="2" s="1"/>
  <c r="AW26" i="2"/>
  <c r="AX56" i="2" s="1"/>
  <c r="AW23" i="2"/>
  <c r="AX53" i="2" s="1"/>
  <c r="AW27" i="2"/>
  <c r="AX57" i="2" s="1"/>
  <c r="AW24" i="2"/>
  <c r="AX54" i="2" s="1"/>
  <c r="AY25" i="31"/>
  <c r="AZ61" i="31" s="1"/>
  <c r="AX145" i="31"/>
  <c r="AX164" i="31"/>
  <c r="AW29" i="10"/>
  <c r="AX65" i="10" s="1"/>
  <c r="AW26" i="10"/>
  <c r="AX62" i="10" s="1"/>
  <c r="AU73" i="10"/>
  <c r="AU74" i="10" s="1"/>
  <c r="AW27" i="10"/>
  <c r="AX63" i="10" s="1"/>
  <c r="AW35" i="10"/>
  <c r="AX71" i="10" s="1"/>
  <c r="AW28" i="10"/>
  <c r="AX64" i="10" s="1"/>
  <c r="AX33" i="10"/>
  <c r="AY69" i="10" s="1"/>
  <c r="AW31" i="10"/>
  <c r="AX67" i="10" s="1"/>
  <c r="AW34" i="10"/>
  <c r="AX70" i="10" s="1"/>
  <c r="AW25" i="10"/>
  <c r="AX61" i="10" s="1"/>
  <c r="AX30" i="10"/>
  <c r="AY66" i="10" s="1"/>
  <c r="AW32" i="10"/>
  <c r="AX68" i="10" s="1"/>
  <c r="AX24" i="32"/>
  <c r="AY54" i="32" s="1"/>
  <c r="AX23" i="32"/>
  <c r="AY53" i="32" s="1"/>
  <c r="AX27" i="32"/>
  <c r="AY57" i="32" s="1"/>
  <c r="AY22" i="32"/>
  <c r="AZ52" i="32" s="1"/>
  <c r="AY20" i="32"/>
  <c r="AZ50" i="32" s="1"/>
  <c r="AX28" i="32"/>
  <c r="AY58" i="32" s="1"/>
  <c r="AX26" i="32"/>
  <c r="AY56" i="32" s="1"/>
  <c r="AW60" i="10" l="1"/>
  <c r="AW24" i="10"/>
  <c r="AT196" i="31"/>
  <c r="CG35" i="32"/>
  <c r="BX36" i="32"/>
  <c r="BW46" i="32"/>
  <c r="BV46" i="2"/>
  <c r="BW35" i="2"/>
  <c r="BP21" i="48"/>
  <c r="BP23" i="48" s="1"/>
  <c r="BQ2" i="48"/>
  <c r="AU177" i="31"/>
  <c r="AW35" i="35"/>
  <c r="AW71" i="35"/>
  <c r="AV155" i="35"/>
  <c r="AV174" i="35"/>
  <c r="AX25" i="35"/>
  <c r="AX61" i="35"/>
  <c r="AW145" i="35"/>
  <c r="AW164" i="35"/>
  <c r="AW24" i="35"/>
  <c r="AW60" i="35"/>
  <c r="AV144" i="35"/>
  <c r="AV163" i="35"/>
  <c r="AX165" i="35"/>
  <c r="AY26" i="35"/>
  <c r="AY62" i="35"/>
  <c r="AX146" i="35"/>
  <c r="AX33" i="35"/>
  <c r="AX69" i="35"/>
  <c r="AW153" i="35"/>
  <c r="AW172" i="35"/>
  <c r="AX32" i="35"/>
  <c r="AX68" i="35"/>
  <c r="AW171" i="35"/>
  <c r="AW152" i="35"/>
  <c r="AX66" i="35"/>
  <c r="AW169" i="35"/>
  <c r="AW150" i="35"/>
  <c r="AX30" i="35"/>
  <c r="AW147" i="35"/>
  <c r="AX27" i="35"/>
  <c r="AX63" i="35"/>
  <c r="AW166" i="35"/>
  <c r="AW28" i="35"/>
  <c r="AW64" i="35"/>
  <c r="AV167" i="35"/>
  <c r="AV148" i="35"/>
  <c r="AX65" i="35"/>
  <c r="AW168" i="35"/>
  <c r="AW149" i="35"/>
  <c r="AX29" i="35"/>
  <c r="AS198" i="31"/>
  <c r="AT186" i="31"/>
  <c r="AT194" i="31" s="1"/>
  <c r="AT189" i="35"/>
  <c r="AT191" i="35" s="1"/>
  <c r="AT178" i="35"/>
  <c r="AT179" i="35" s="1"/>
  <c r="AT158" i="35"/>
  <c r="AS194" i="31"/>
  <c r="AT197" i="31"/>
  <c r="AU176" i="36"/>
  <c r="AU183" i="36" s="1"/>
  <c r="AU185" i="36" s="1"/>
  <c r="AT177" i="36"/>
  <c r="AS186" i="36"/>
  <c r="AS196" i="36"/>
  <c r="AS198" i="36" s="1"/>
  <c r="AU178" i="31"/>
  <c r="AU179" i="31" s="1"/>
  <c r="AT178" i="36"/>
  <c r="AT179" i="36" s="1"/>
  <c r="BM41" i="35"/>
  <c r="BL55" i="35"/>
  <c r="AU189" i="31"/>
  <c r="AU197" i="31" s="1"/>
  <c r="AU158" i="31"/>
  <c r="AU182" i="31"/>
  <c r="AU184" i="31" s="1"/>
  <c r="AU186" i="31" s="1"/>
  <c r="AT190" i="36"/>
  <c r="AT192" i="36" s="1"/>
  <c r="AW59" i="10"/>
  <c r="AW23" i="10"/>
  <c r="AW37" i="10" s="1"/>
  <c r="AT189" i="36"/>
  <c r="AT191" i="36" s="1"/>
  <c r="AT158" i="36"/>
  <c r="AT182" i="36"/>
  <c r="AT196" i="36" s="1"/>
  <c r="AS193" i="36"/>
  <c r="AV73" i="36"/>
  <c r="AV74" i="36" s="1"/>
  <c r="AU157" i="34"/>
  <c r="AU189" i="34" s="1"/>
  <c r="AU157" i="36"/>
  <c r="AU182" i="36" s="1"/>
  <c r="AU74" i="34"/>
  <c r="AT177" i="35"/>
  <c r="AR194" i="34"/>
  <c r="AT158" i="34"/>
  <c r="AW31" i="35"/>
  <c r="AW67" i="35"/>
  <c r="AV151" i="35"/>
  <c r="AV170" i="35"/>
  <c r="AW34" i="35"/>
  <c r="AW70" i="35"/>
  <c r="AV173" i="35"/>
  <c r="AV154" i="35"/>
  <c r="AU176" i="34"/>
  <c r="AU177" i="34" s="1"/>
  <c r="AW26" i="34"/>
  <c r="AW62" i="34"/>
  <c r="AV165" i="34"/>
  <c r="AV146" i="34"/>
  <c r="AY67" i="31"/>
  <c r="AY31" i="31"/>
  <c r="AX170" i="31"/>
  <c r="AX151" i="31"/>
  <c r="AX71" i="31"/>
  <c r="AW174" i="31"/>
  <c r="AW155" i="31"/>
  <c r="AX35" i="31"/>
  <c r="AW28" i="34"/>
  <c r="AW64" i="34"/>
  <c r="AV148" i="34"/>
  <c r="AV167" i="34"/>
  <c r="AX64" i="31"/>
  <c r="AW167" i="31"/>
  <c r="AW148" i="31"/>
  <c r="AX28" i="31"/>
  <c r="AX23" i="36"/>
  <c r="AX59" i="36"/>
  <c r="AW143" i="36"/>
  <c r="AW162" i="36"/>
  <c r="AW25" i="34"/>
  <c r="AW61" i="34"/>
  <c r="AV164" i="34"/>
  <c r="AV145" i="34"/>
  <c r="AR198" i="34"/>
  <c r="AW33" i="34"/>
  <c r="AW69" i="34"/>
  <c r="AV172" i="34"/>
  <c r="AV153" i="34"/>
  <c r="AW24" i="34"/>
  <c r="AW60" i="34"/>
  <c r="AV144" i="34"/>
  <c r="AV163" i="34"/>
  <c r="AX63" i="31"/>
  <c r="AX27" i="31"/>
  <c r="AW147" i="31"/>
  <c r="AW166" i="31"/>
  <c r="AW24" i="36"/>
  <c r="AW60" i="36"/>
  <c r="AV163" i="36"/>
  <c r="AV144" i="36"/>
  <c r="AW35" i="36"/>
  <c r="AW71" i="36"/>
  <c r="AV155" i="36"/>
  <c r="AV174" i="36"/>
  <c r="AS196" i="35"/>
  <c r="AS184" i="35"/>
  <c r="AS186" i="35" s="1"/>
  <c r="AX68" i="31"/>
  <c r="AX32" i="31"/>
  <c r="AW152" i="31"/>
  <c r="AW171" i="31"/>
  <c r="AW26" i="36"/>
  <c r="AW62" i="36"/>
  <c r="AV165" i="36"/>
  <c r="AV146" i="36"/>
  <c r="AW52" i="2"/>
  <c r="AW22" i="2"/>
  <c r="AV73" i="34"/>
  <c r="AV179" i="34" s="1"/>
  <c r="AW34" i="34"/>
  <c r="AW70" i="34"/>
  <c r="AV154" i="34"/>
  <c r="AV173" i="34"/>
  <c r="AW32" i="36"/>
  <c r="AW68" i="36"/>
  <c r="AV152" i="36"/>
  <c r="AV171" i="36"/>
  <c r="AS191" i="35"/>
  <c r="AS193" i="35" s="1"/>
  <c r="AS197" i="35"/>
  <c r="AV176" i="31"/>
  <c r="AV183" i="31" s="1"/>
  <c r="AV185" i="31" s="1"/>
  <c r="AW25" i="36"/>
  <c r="AW61" i="36"/>
  <c r="AV164" i="36"/>
  <c r="AV145" i="36"/>
  <c r="AX62" i="31"/>
  <c r="AX26" i="31"/>
  <c r="AW146" i="31"/>
  <c r="AW165" i="31"/>
  <c r="AW34" i="36"/>
  <c r="AW70" i="36"/>
  <c r="AV173" i="36"/>
  <c r="AV154" i="36"/>
  <c r="AW35" i="34"/>
  <c r="AW71" i="34"/>
  <c r="AV174" i="34"/>
  <c r="AV155" i="34"/>
  <c r="AW23" i="34"/>
  <c r="AW59" i="34"/>
  <c r="AV162" i="34"/>
  <c r="AV37" i="34"/>
  <c r="AV143" i="34"/>
  <c r="AU157" i="35"/>
  <c r="AW33" i="36"/>
  <c r="AW69" i="36"/>
  <c r="AV172" i="36"/>
  <c r="AV153" i="36"/>
  <c r="AU176" i="35"/>
  <c r="AS196" i="34"/>
  <c r="AS184" i="34"/>
  <c r="AS186" i="34" s="1"/>
  <c r="AX66" i="31"/>
  <c r="AW169" i="31"/>
  <c r="AX30" i="31"/>
  <c r="AW150" i="31"/>
  <c r="AT190" i="35"/>
  <c r="AT192" i="35" s="1"/>
  <c r="AT183" i="35"/>
  <c r="AT185" i="35" s="1"/>
  <c r="AW31" i="34"/>
  <c r="AW67" i="34"/>
  <c r="AV170" i="34"/>
  <c r="AV151" i="34"/>
  <c r="AV37" i="36"/>
  <c r="AW30" i="36"/>
  <c r="AW66" i="36"/>
  <c r="AV169" i="36"/>
  <c r="AV150" i="36"/>
  <c r="AW27" i="34"/>
  <c r="AW63" i="34"/>
  <c r="AV147" i="34"/>
  <c r="AV166" i="34"/>
  <c r="AW30" i="34"/>
  <c r="AW66" i="34"/>
  <c r="AV150" i="34"/>
  <c r="AV169" i="34"/>
  <c r="AT190" i="34"/>
  <c r="AT192" i="34" s="1"/>
  <c r="AT183" i="34"/>
  <c r="AT185" i="34" s="1"/>
  <c r="AT182" i="34"/>
  <c r="AT189" i="34"/>
  <c r="AV73" i="35"/>
  <c r="AV74" i="35" s="1"/>
  <c r="AS197" i="34"/>
  <c r="AS191" i="34"/>
  <c r="AS193" i="34" s="1"/>
  <c r="AW31" i="36"/>
  <c r="AW67" i="36"/>
  <c r="AV170" i="36"/>
  <c r="AV151" i="36"/>
  <c r="AW28" i="36"/>
  <c r="AW64" i="36"/>
  <c r="AV148" i="36"/>
  <c r="AV167" i="36"/>
  <c r="AX60" i="31"/>
  <c r="AX24" i="31"/>
  <c r="AW144" i="31"/>
  <c r="AW163" i="31"/>
  <c r="AV157" i="31"/>
  <c r="AV189" i="31" s="1"/>
  <c r="AT184" i="35"/>
  <c r="AW29" i="34"/>
  <c r="AW65" i="34"/>
  <c r="AV168" i="34"/>
  <c r="AV149" i="34"/>
  <c r="AZ29" i="36"/>
  <c r="AZ65" i="36"/>
  <c r="AY168" i="36"/>
  <c r="AY149" i="36"/>
  <c r="AX65" i="31"/>
  <c r="AX29" i="31"/>
  <c r="AW149" i="31"/>
  <c r="AW168" i="31"/>
  <c r="AW27" i="36"/>
  <c r="AW63" i="36"/>
  <c r="AV147" i="36"/>
  <c r="AV166" i="36"/>
  <c r="AX69" i="31"/>
  <c r="AX33" i="31"/>
  <c r="AW153" i="31"/>
  <c r="AW172" i="31"/>
  <c r="AW23" i="35"/>
  <c r="AW59" i="35"/>
  <c r="AV143" i="35"/>
  <c r="AV162" i="35"/>
  <c r="AV37" i="35"/>
  <c r="AX70" i="31"/>
  <c r="AW154" i="31"/>
  <c r="AW173" i="31"/>
  <c r="AX34" i="31"/>
  <c r="AW32" i="34"/>
  <c r="AW68" i="34"/>
  <c r="AV171" i="34"/>
  <c r="AV152" i="34"/>
  <c r="BF41" i="33"/>
  <c r="BE55" i="33"/>
  <c r="BJ41" i="30"/>
  <c r="BI55" i="30"/>
  <c r="AW31" i="32"/>
  <c r="AV61" i="32"/>
  <c r="AV62" i="32" s="1"/>
  <c r="AX21" i="32"/>
  <c r="AY51" i="32" s="1"/>
  <c r="AX29" i="32"/>
  <c r="AY59" i="32" s="1"/>
  <c r="BH41" i="10"/>
  <c r="BG55" i="10"/>
  <c r="BE41" i="34"/>
  <c r="BD55" i="34"/>
  <c r="AR198" i="30"/>
  <c r="AT158" i="30"/>
  <c r="AT158" i="29"/>
  <c r="AV145" i="29"/>
  <c r="AV164" i="29"/>
  <c r="AW25" i="29"/>
  <c r="AX61" i="29" s="1"/>
  <c r="AW32" i="33"/>
  <c r="AX68" i="33" s="1"/>
  <c r="AW33" i="33"/>
  <c r="AX69" i="33" s="1"/>
  <c r="AS197" i="30"/>
  <c r="AS191" i="30"/>
  <c r="AS193" i="30" s="1"/>
  <c r="AV172" i="29"/>
  <c r="AW33" i="29"/>
  <c r="AX69" i="29" s="1"/>
  <c r="AV153" i="29"/>
  <c r="AR194" i="30"/>
  <c r="AV171" i="29"/>
  <c r="AW32" i="29"/>
  <c r="AX68" i="29" s="1"/>
  <c r="AV152" i="29"/>
  <c r="AV170" i="29"/>
  <c r="AW31" i="29"/>
  <c r="AX67" i="29" s="1"/>
  <c r="AV151" i="29"/>
  <c r="AW35" i="33"/>
  <c r="AX71" i="33" s="1"/>
  <c r="AV148" i="30"/>
  <c r="AV167" i="30"/>
  <c r="AW28" i="30"/>
  <c r="AX64" i="30" s="1"/>
  <c r="AX25" i="33"/>
  <c r="AY61" i="33" s="1"/>
  <c r="AV163" i="29"/>
  <c r="AV144" i="29"/>
  <c r="AW24" i="29"/>
  <c r="AX60" i="29" s="1"/>
  <c r="AW34" i="33"/>
  <c r="AX70" i="33" s="1"/>
  <c r="AU157" i="30"/>
  <c r="AV149" i="29"/>
  <c r="AW29" i="29"/>
  <c r="AX65" i="29" s="1"/>
  <c r="AV168" i="29"/>
  <c r="AS197" i="29"/>
  <c r="AS191" i="29"/>
  <c r="AS193" i="29" s="1"/>
  <c r="AV147" i="30"/>
  <c r="AV166" i="30"/>
  <c r="AW27" i="30"/>
  <c r="AX63" i="30" s="1"/>
  <c r="AV154" i="30"/>
  <c r="AV173" i="30"/>
  <c r="AW34" i="30"/>
  <c r="AX70" i="30" s="1"/>
  <c r="AV173" i="29"/>
  <c r="AV154" i="29"/>
  <c r="AW34" i="29"/>
  <c r="AX70" i="29" s="1"/>
  <c r="AU176" i="29"/>
  <c r="AV144" i="30"/>
  <c r="AW24" i="30"/>
  <c r="AX60" i="30" s="1"/>
  <c r="AV163" i="30"/>
  <c r="AW26" i="33"/>
  <c r="AX62" i="33" s="1"/>
  <c r="AU176" i="30"/>
  <c r="AS196" i="29"/>
  <c r="AS184" i="29"/>
  <c r="AS186" i="29" s="1"/>
  <c r="AV37" i="29"/>
  <c r="AV162" i="29"/>
  <c r="AV143" i="29"/>
  <c r="AW23" i="29"/>
  <c r="AX59" i="29" s="1"/>
  <c r="AR194" i="29"/>
  <c r="AV165" i="30"/>
  <c r="AV146" i="30"/>
  <c r="AW26" i="30"/>
  <c r="AX62" i="30" s="1"/>
  <c r="AT182" i="30"/>
  <c r="AT189" i="30"/>
  <c r="AT178" i="30"/>
  <c r="AT179" i="30" s="1"/>
  <c r="AW27" i="33"/>
  <c r="AX63" i="33" s="1"/>
  <c r="AV37" i="30"/>
  <c r="AW23" i="30"/>
  <c r="AX59" i="30" s="1"/>
  <c r="AV143" i="30"/>
  <c r="AV162" i="30"/>
  <c r="AT182" i="29"/>
  <c r="AT189" i="29"/>
  <c r="AT178" i="29"/>
  <c r="AT179" i="29" s="1"/>
  <c r="AW30" i="33"/>
  <c r="AX66" i="33" s="1"/>
  <c r="AV150" i="29"/>
  <c r="AW30" i="29"/>
  <c r="AX66" i="29" s="1"/>
  <c r="AV169" i="29"/>
  <c r="AW23" i="33"/>
  <c r="AX59" i="33" s="1"/>
  <c r="AV37" i="33"/>
  <c r="AR198" i="29"/>
  <c r="AW25" i="30"/>
  <c r="AX61" i="30" s="1"/>
  <c r="AV145" i="30"/>
  <c r="AV164" i="30"/>
  <c r="AV172" i="30"/>
  <c r="AV153" i="30"/>
  <c r="AW33" i="30"/>
  <c r="AX69" i="30" s="1"/>
  <c r="AV167" i="29"/>
  <c r="AV148" i="29"/>
  <c r="AW28" i="29"/>
  <c r="AX64" i="29" s="1"/>
  <c r="AU73" i="30"/>
  <c r="AU74" i="30" s="1"/>
  <c r="AW24" i="33"/>
  <c r="AX60" i="33" s="1"/>
  <c r="AU73" i="33"/>
  <c r="AU74" i="33" s="1"/>
  <c r="AU73" i="29"/>
  <c r="AU74" i="29" s="1"/>
  <c r="AW29" i="33"/>
  <c r="AX65" i="33" s="1"/>
  <c r="AW32" i="30"/>
  <c r="AX68" i="30" s="1"/>
  <c r="AV152" i="30"/>
  <c r="AV171" i="30"/>
  <c r="AT177" i="29"/>
  <c r="AT183" i="29"/>
  <c r="AT185" i="29" s="1"/>
  <c r="AT190" i="29"/>
  <c r="AT192" i="29" s="1"/>
  <c r="AV155" i="29"/>
  <c r="AV174" i="29"/>
  <c r="AW35" i="29"/>
  <c r="AX71" i="29" s="1"/>
  <c r="AW31" i="33"/>
  <c r="AX67" i="33" s="1"/>
  <c r="AV146" i="29"/>
  <c r="AW26" i="29"/>
  <c r="AX62" i="29" s="1"/>
  <c r="AV165" i="29"/>
  <c r="AV168" i="30"/>
  <c r="AV149" i="30"/>
  <c r="AW29" i="30"/>
  <c r="AX65" i="30" s="1"/>
  <c r="AU157" i="29"/>
  <c r="AV166" i="29"/>
  <c r="AV147" i="29"/>
  <c r="AW27" i="29"/>
  <c r="AX63" i="29" s="1"/>
  <c r="AV174" i="30"/>
  <c r="AV155" i="30"/>
  <c r="AW35" i="30"/>
  <c r="AX71" i="30" s="1"/>
  <c r="AW28" i="33"/>
  <c r="AX64" i="33" s="1"/>
  <c r="AV170" i="30"/>
  <c r="AW31" i="30"/>
  <c r="AX67" i="30" s="1"/>
  <c r="AV151" i="30"/>
  <c r="AT183" i="30"/>
  <c r="AT185" i="30" s="1"/>
  <c r="AT190" i="30"/>
  <c r="AT192" i="30" s="1"/>
  <c r="AT177" i="30"/>
  <c r="AV150" i="30"/>
  <c r="AW30" i="30"/>
  <c r="AX66" i="30" s="1"/>
  <c r="AV169" i="30"/>
  <c r="AS196" i="30"/>
  <c r="AS184" i="30"/>
  <c r="AS186" i="30" s="1"/>
  <c r="AX23" i="31"/>
  <c r="AY59" i="31" s="1"/>
  <c r="AW143" i="31"/>
  <c r="AW162" i="31"/>
  <c r="AW73" i="31"/>
  <c r="AW74" i="31" s="1"/>
  <c r="AW37" i="31"/>
  <c r="AY25" i="32"/>
  <c r="AZ55" i="32" s="1"/>
  <c r="AX25" i="2"/>
  <c r="AY55" i="2" s="1"/>
  <c r="AX28" i="2"/>
  <c r="AY58" i="2" s="1"/>
  <c r="AX23" i="2"/>
  <c r="AY53" i="2" s="1"/>
  <c r="AX27" i="2"/>
  <c r="AY57" i="2" s="1"/>
  <c r="AX26" i="2"/>
  <c r="AY56" i="2" s="1"/>
  <c r="AY20" i="2"/>
  <c r="AZ50" i="2" s="1"/>
  <c r="AX24" i="2"/>
  <c r="AY54" i="2" s="1"/>
  <c r="AW29" i="2"/>
  <c r="AX59" i="2" s="1"/>
  <c r="AV61" i="2"/>
  <c r="AV62" i="2" s="1"/>
  <c r="AV31" i="2"/>
  <c r="AX21" i="2"/>
  <c r="AY51" i="2" s="1"/>
  <c r="AZ25" i="31"/>
  <c r="BA61" i="31" s="1"/>
  <c r="AY164" i="31"/>
  <c r="AY145" i="31"/>
  <c r="AX25" i="10"/>
  <c r="AY61" i="10" s="1"/>
  <c r="AX28" i="10"/>
  <c r="AY64" i="10" s="1"/>
  <c r="AX26" i="10"/>
  <c r="AY62" i="10" s="1"/>
  <c r="AV73" i="10"/>
  <c r="AV74" i="10" s="1"/>
  <c r="AX32" i="10"/>
  <c r="AY68" i="10" s="1"/>
  <c r="AX31" i="10"/>
  <c r="AY67" i="10" s="1"/>
  <c r="AX35" i="10"/>
  <c r="AY71" i="10" s="1"/>
  <c r="AY33" i="10"/>
  <c r="AZ69" i="10" s="1"/>
  <c r="AX29" i="10"/>
  <c r="AY65" i="10" s="1"/>
  <c r="AX34" i="10"/>
  <c r="AY70" i="10" s="1"/>
  <c r="AY30" i="10"/>
  <c r="AZ66" i="10" s="1"/>
  <c r="AX27" i="10"/>
  <c r="AY63" i="10" s="1"/>
  <c r="AY24" i="32"/>
  <c r="AZ54" i="32" s="1"/>
  <c r="AZ22" i="32"/>
  <c r="BA52" i="32" s="1"/>
  <c r="AY27" i="32"/>
  <c r="AZ57" i="32" s="1"/>
  <c r="AY26" i="32"/>
  <c r="AZ56" i="32" s="1"/>
  <c r="AY28" i="32"/>
  <c r="AZ58" i="32" s="1"/>
  <c r="AZ20" i="32"/>
  <c r="BA50" i="32" s="1"/>
  <c r="AY23" i="32"/>
  <c r="AZ53" i="32" s="1"/>
  <c r="AT198" i="31" l="1"/>
  <c r="AX60" i="10"/>
  <c r="AX24" i="10"/>
  <c r="BY36" i="32"/>
  <c r="BX46" i="32"/>
  <c r="CH35" i="32"/>
  <c r="BX35" i="2"/>
  <c r="BW46" i="2"/>
  <c r="BQ21" i="48"/>
  <c r="BQ23" i="48" s="1"/>
  <c r="BR2" i="48"/>
  <c r="AT196" i="35"/>
  <c r="AW155" i="35"/>
  <c r="AX71" i="35"/>
  <c r="AX35" i="35"/>
  <c r="AW174" i="35"/>
  <c r="AX168" i="35"/>
  <c r="AY29" i="35"/>
  <c r="AY65" i="35"/>
  <c r="AX149" i="35"/>
  <c r="AW73" i="35"/>
  <c r="AX166" i="35"/>
  <c r="AX147" i="35"/>
  <c r="AY27" i="35"/>
  <c r="AY63" i="35"/>
  <c r="AZ62" i="35"/>
  <c r="AY146" i="35"/>
  <c r="AY165" i="35"/>
  <c r="AZ26" i="35"/>
  <c r="AY32" i="35"/>
  <c r="AY68" i="35"/>
  <c r="AX152" i="35"/>
  <c r="AX171" i="35"/>
  <c r="AY30" i="35"/>
  <c r="AY66" i="35"/>
  <c r="AX169" i="35"/>
  <c r="AX150" i="35"/>
  <c r="AW167" i="35"/>
  <c r="AX28" i="35"/>
  <c r="AX64" i="35"/>
  <c r="AW148" i="35"/>
  <c r="AY33" i="35"/>
  <c r="AY69" i="35"/>
  <c r="AX153" i="35"/>
  <c r="AX172" i="35"/>
  <c r="AW163" i="35"/>
  <c r="AX24" i="35"/>
  <c r="AW144" i="35"/>
  <c r="AX60" i="35"/>
  <c r="AY25" i="35"/>
  <c r="AY61" i="35"/>
  <c r="AX164" i="35"/>
  <c r="AX145" i="35"/>
  <c r="AV190" i="31"/>
  <c r="AV192" i="31" s="1"/>
  <c r="AU177" i="36"/>
  <c r="AU190" i="36"/>
  <c r="AU192" i="36" s="1"/>
  <c r="AU196" i="31"/>
  <c r="AU198" i="31" s="1"/>
  <c r="AV157" i="35"/>
  <c r="AV189" i="35" s="1"/>
  <c r="AV177" i="31"/>
  <c r="AV176" i="35"/>
  <c r="AV183" i="35" s="1"/>
  <c r="AV185" i="35" s="1"/>
  <c r="AS194" i="36"/>
  <c r="AV176" i="36"/>
  <c r="AV190" i="36" s="1"/>
  <c r="AV192" i="36" s="1"/>
  <c r="AV182" i="31"/>
  <c r="AV196" i="31" s="1"/>
  <c r="AT197" i="36"/>
  <c r="AT198" i="36" s="1"/>
  <c r="AT193" i="36"/>
  <c r="AU191" i="31"/>
  <c r="AU193" i="31" s="1"/>
  <c r="AU194" i="31" s="1"/>
  <c r="AT184" i="36"/>
  <c r="AT186" i="36" s="1"/>
  <c r="AU158" i="36"/>
  <c r="AU182" i="34"/>
  <c r="AU184" i="34" s="1"/>
  <c r="AW37" i="36"/>
  <c r="BN41" i="35"/>
  <c r="BM55" i="35"/>
  <c r="AW176" i="31"/>
  <c r="AW190" i="31" s="1"/>
  <c r="AW192" i="31" s="1"/>
  <c r="AT186" i="35"/>
  <c r="AU178" i="36"/>
  <c r="AU179" i="36" s="1"/>
  <c r="AX59" i="10"/>
  <c r="AX23" i="10"/>
  <c r="AW73" i="36"/>
  <c r="AW74" i="36" s="1"/>
  <c r="AU189" i="36"/>
  <c r="AU158" i="34"/>
  <c r="AV157" i="36"/>
  <c r="AV189" i="36" s="1"/>
  <c r="AY69" i="31"/>
  <c r="AY33" i="31"/>
  <c r="AX172" i="31"/>
  <c r="AX153" i="31"/>
  <c r="AY65" i="31"/>
  <c r="AX149" i="31"/>
  <c r="AX168" i="31"/>
  <c r="AY29" i="31"/>
  <c r="AX33" i="36"/>
  <c r="AX69" i="36"/>
  <c r="AW153" i="36"/>
  <c r="AW172" i="36"/>
  <c r="AY63" i="31"/>
  <c r="AX166" i="31"/>
  <c r="AX147" i="31"/>
  <c r="AY27" i="31"/>
  <c r="AU191" i="34"/>
  <c r="BA29" i="36"/>
  <c r="BA65" i="36"/>
  <c r="AZ168" i="36"/>
  <c r="AZ149" i="36"/>
  <c r="AX31" i="34"/>
  <c r="AX67" i="34"/>
  <c r="AW151" i="34"/>
  <c r="AW170" i="34"/>
  <c r="AU189" i="35"/>
  <c r="AU182" i="35"/>
  <c r="AU178" i="35"/>
  <c r="AU179" i="35" s="1"/>
  <c r="AX35" i="36"/>
  <c r="AX71" i="36"/>
  <c r="AW174" i="36"/>
  <c r="AW155" i="36"/>
  <c r="AX33" i="34"/>
  <c r="AX69" i="34"/>
  <c r="AW172" i="34"/>
  <c r="AW153" i="34"/>
  <c r="AY71" i="31"/>
  <c r="AX155" i="31"/>
  <c r="AX174" i="31"/>
  <c r="AY35" i="31"/>
  <c r="AW74" i="35"/>
  <c r="AX27" i="34"/>
  <c r="AX63" i="34"/>
  <c r="AW147" i="34"/>
  <c r="AW166" i="34"/>
  <c r="AX30" i="36"/>
  <c r="AX66" i="36"/>
  <c r="AW169" i="36"/>
  <c r="AW150" i="36"/>
  <c r="AS194" i="34"/>
  <c r="AY62" i="31"/>
  <c r="AX146" i="31"/>
  <c r="AX165" i="31"/>
  <c r="AY26" i="31"/>
  <c r="AY68" i="31"/>
  <c r="AY32" i="31"/>
  <c r="AX171" i="31"/>
  <c r="AX152" i="31"/>
  <c r="AZ67" i="31"/>
  <c r="AZ31" i="31"/>
  <c r="AY170" i="31"/>
  <c r="AY151" i="31"/>
  <c r="AV178" i="31"/>
  <c r="AV179" i="31" s="1"/>
  <c r="AX28" i="36"/>
  <c r="AX64" i="36"/>
  <c r="AW167" i="36"/>
  <c r="AW148" i="36"/>
  <c r="AT197" i="34"/>
  <c r="AT191" i="34"/>
  <c r="AT193" i="34" s="1"/>
  <c r="AS198" i="34"/>
  <c r="AV157" i="34"/>
  <c r="AX35" i="34"/>
  <c r="AX71" i="34"/>
  <c r="AW155" i="34"/>
  <c r="AW174" i="34"/>
  <c r="AX34" i="34"/>
  <c r="AX70" i="34"/>
  <c r="AW173" i="34"/>
  <c r="AW154" i="34"/>
  <c r="AX26" i="34"/>
  <c r="AX62" i="34"/>
  <c r="AW146" i="34"/>
  <c r="AW165" i="34"/>
  <c r="AV158" i="31"/>
  <c r="AX32" i="34"/>
  <c r="AX68" i="34"/>
  <c r="AW152" i="34"/>
  <c r="AW171" i="34"/>
  <c r="AT196" i="34"/>
  <c r="AT184" i="34"/>
  <c r="AT186" i="34" s="1"/>
  <c r="AT193" i="35"/>
  <c r="AU190" i="35"/>
  <c r="AU192" i="35" s="1"/>
  <c r="AU183" i="35"/>
  <c r="AU185" i="35" s="1"/>
  <c r="AS194" i="35"/>
  <c r="AY23" i="36"/>
  <c r="AY59" i="36"/>
  <c r="AX143" i="36"/>
  <c r="AX162" i="36"/>
  <c r="AX28" i="34"/>
  <c r="AX64" i="34"/>
  <c r="AW167" i="34"/>
  <c r="AW148" i="34"/>
  <c r="AU190" i="34"/>
  <c r="AU192" i="34" s="1"/>
  <c r="AU183" i="34"/>
  <c r="AU185" i="34" s="1"/>
  <c r="AW157" i="31"/>
  <c r="AY70" i="31"/>
  <c r="AX154" i="31"/>
  <c r="AY34" i="31"/>
  <c r="AX173" i="31"/>
  <c r="AX23" i="35"/>
  <c r="AX59" i="35"/>
  <c r="AW37" i="35"/>
  <c r="AW143" i="35"/>
  <c r="AW162" i="35"/>
  <c r="AX27" i="36"/>
  <c r="AX63" i="36"/>
  <c r="AW166" i="36"/>
  <c r="AW147" i="36"/>
  <c r="AT197" i="35"/>
  <c r="AY66" i="31"/>
  <c r="AX169" i="31"/>
  <c r="AY30" i="31"/>
  <c r="AX150" i="31"/>
  <c r="AV176" i="34"/>
  <c r="AV177" i="34" s="1"/>
  <c r="AS198" i="35"/>
  <c r="AX24" i="36"/>
  <c r="AX60" i="36"/>
  <c r="AW144" i="36"/>
  <c r="AW163" i="36"/>
  <c r="AX24" i="34"/>
  <c r="AX60" i="34"/>
  <c r="AW163" i="34"/>
  <c r="AW144" i="34"/>
  <c r="AY64" i="31"/>
  <c r="AY28" i="31"/>
  <c r="AX148" i="31"/>
  <c r="AX167" i="31"/>
  <c r="AX34" i="35"/>
  <c r="AX70" i="35"/>
  <c r="AW173" i="35"/>
  <c r="AW154" i="35"/>
  <c r="AX31" i="35"/>
  <c r="AX67" i="35"/>
  <c r="AW151" i="35"/>
  <c r="AW170" i="35"/>
  <c r="AU184" i="36"/>
  <c r="AU186" i="36" s="1"/>
  <c r="AU196" i="36"/>
  <c r="AX29" i="34"/>
  <c r="AX65" i="34"/>
  <c r="AW149" i="34"/>
  <c r="AW168" i="34"/>
  <c r="AY60" i="31"/>
  <c r="AY24" i="31"/>
  <c r="AX144" i="31"/>
  <c r="AX163" i="31"/>
  <c r="AX30" i="34"/>
  <c r="AX66" i="34"/>
  <c r="AW169" i="34"/>
  <c r="AW150" i="34"/>
  <c r="AW73" i="34"/>
  <c r="AW179" i="34" s="1"/>
  <c r="AX52" i="2"/>
  <c r="AX22" i="2"/>
  <c r="AU177" i="35"/>
  <c r="AV177" i="35" s="1"/>
  <c r="AV74" i="34"/>
  <c r="AX31" i="36"/>
  <c r="AX67" i="36"/>
  <c r="AW170" i="36"/>
  <c r="AW151" i="36"/>
  <c r="AX23" i="34"/>
  <c r="AX59" i="34"/>
  <c r="AW143" i="34"/>
  <c r="AW37" i="34"/>
  <c r="AW162" i="34"/>
  <c r="AX34" i="36"/>
  <c r="AX70" i="36"/>
  <c r="AW154" i="36"/>
  <c r="AW173" i="36"/>
  <c r="AX25" i="36"/>
  <c r="AX61" i="36"/>
  <c r="AW164" i="36"/>
  <c r="AW145" i="36"/>
  <c r="AX32" i="36"/>
  <c r="AX68" i="36"/>
  <c r="AW171" i="36"/>
  <c r="AW152" i="36"/>
  <c r="AX26" i="36"/>
  <c r="AX62" i="36"/>
  <c r="AW165" i="36"/>
  <c r="AW146" i="36"/>
  <c r="AX25" i="34"/>
  <c r="AX61" i="34"/>
  <c r="AW145" i="34"/>
  <c r="AW164" i="34"/>
  <c r="AU158" i="35"/>
  <c r="BG41" i="33"/>
  <c r="BF55" i="33"/>
  <c r="BK41" i="30"/>
  <c r="BJ55" i="30"/>
  <c r="AX31" i="32"/>
  <c r="AW61" i="32"/>
  <c r="AW62" i="32" s="1"/>
  <c r="AY29" i="32"/>
  <c r="AZ59" i="32" s="1"/>
  <c r="AY21" i="32"/>
  <c r="AZ51" i="32" s="1"/>
  <c r="BI41" i="10"/>
  <c r="BH55" i="10"/>
  <c r="AU158" i="30"/>
  <c r="BF41" i="34"/>
  <c r="BE55" i="34"/>
  <c r="AS198" i="29"/>
  <c r="AS194" i="30"/>
  <c r="AS194" i="29"/>
  <c r="AU177" i="30"/>
  <c r="AU177" i="29"/>
  <c r="AS198" i="30"/>
  <c r="AX28" i="33"/>
  <c r="AY64" i="33" s="1"/>
  <c r="AW146" i="29"/>
  <c r="AW165" i="29"/>
  <c r="AX26" i="29"/>
  <c r="AY62" i="29" s="1"/>
  <c r="AX29" i="33"/>
  <c r="AY65" i="33" s="1"/>
  <c r="AT184" i="29"/>
  <c r="AT186" i="29" s="1"/>
  <c r="AT196" i="29"/>
  <c r="AW162" i="29"/>
  <c r="AW143" i="29"/>
  <c r="AX23" i="29"/>
  <c r="AY59" i="29" s="1"/>
  <c r="AX26" i="33"/>
  <c r="AY62" i="33" s="1"/>
  <c r="AW147" i="30"/>
  <c r="AW166" i="30"/>
  <c r="AX27" i="30"/>
  <c r="AY63" i="30" s="1"/>
  <c r="AY25" i="33"/>
  <c r="AZ61" i="33" s="1"/>
  <c r="AX33" i="33"/>
  <c r="AY69" i="33" s="1"/>
  <c r="AV73" i="30"/>
  <c r="AV74" i="30" s="1"/>
  <c r="AT191" i="30"/>
  <c r="AT193" i="30" s="1"/>
  <c r="AT197" i="30"/>
  <c r="AV157" i="29"/>
  <c r="AU182" i="30"/>
  <c r="AU178" i="30"/>
  <c r="AU179" i="30" s="1"/>
  <c r="AU189" i="30"/>
  <c r="AX35" i="30"/>
  <c r="AY71" i="30" s="1"/>
  <c r="AW174" i="30"/>
  <c r="AW155" i="30"/>
  <c r="AU182" i="29"/>
  <c r="AU189" i="29"/>
  <c r="AU178" i="29"/>
  <c r="AU179" i="29" s="1"/>
  <c r="AW164" i="30"/>
  <c r="AW145" i="30"/>
  <c r="AX25" i="30"/>
  <c r="AY61" i="30" s="1"/>
  <c r="AW150" i="29"/>
  <c r="AX30" i="29"/>
  <c r="AY66" i="29" s="1"/>
  <c r="AW169" i="29"/>
  <c r="AT196" i="30"/>
  <c r="AT184" i="30"/>
  <c r="AT186" i="30" s="1"/>
  <c r="AV176" i="29"/>
  <c r="AX34" i="33"/>
  <c r="AY70" i="33" s="1"/>
  <c r="AW148" i="30"/>
  <c r="AX28" i="30"/>
  <c r="AY64" i="30" s="1"/>
  <c r="AW167" i="30"/>
  <c r="AW170" i="29"/>
  <c r="AW151" i="29"/>
  <c r="AX31" i="29"/>
  <c r="AY67" i="29" s="1"/>
  <c r="AX32" i="33"/>
  <c r="AY68" i="33" s="1"/>
  <c r="AW168" i="30"/>
  <c r="AW149" i="30"/>
  <c r="AX29" i="30"/>
  <c r="AY65" i="30" s="1"/>
  <c r="AX31" i="33"/>
  <c r="AY67" i="33" s="1"/>
  <c r="AW172" i="30"/>
  <c r="AW153" i="30"/>
  <c r="AX33" i="30"/>
  <c r="AY69" i="30" s="1"/>
  <c r="AV157" i="30"/>
  <c r="AX26" i="30"/>
  <c r="AY62" i="30" s="1"/>
  <c r="AW165" i="30"/>
  <c r="AW146" i="30"/>
  <c r="AV73" i="29"/>
  <c r="AV74" i="29" s="1"/>
  <c r="AW163" i="30"/>
  <c r="AW144" i="30"/>
  <c r="AX24" i="30"/>
  <c r="AY60" i="30" s="1"/>
  <c r="AW173" i="30"/>
  <c r="AW154" i="30"/>
  <c r="AX34" i="30"/>
  <c r="AY70" i="30" s="1"/>
  <c r="AV176" i="30"/>
  <c r="AX24" i="33"/>
  <c r="AY60" i="33" s="1"/>
  <c r="AX30" i="33"/>
  <c r="AY66" i="33" s="1"/>
  <c r="AW162" i="30"/>
  <c r="AW143" i="30"/>
  <c r="AX23" i="30"/>
  <c r="AY59" i="30" s="1"/>
  <c r="AW37" i="30"/>
  <c r="AW144" i="29"/>
  <c r="AW163" i="29"/>
  <c r="AX24" i="29"/>
  <c r="AY60" i="29" s="1"/>
  <c r="AU158" i="29"/>
  <c r="AW153" i="29"/>
  <c r="AX33" i="29"/>
  <c r="AY69" i="29" s="1"/>
  <c r="AW172" i="29"/>
  <c r="AW145" i="29"/>
  <c r="AW164" i="29"/>
  <c r="AX25" i="29"/>
  <c r="AY61" i="29" s="1"/>
  <c r="AW170" i="30"/>
  <c r="AW151" i="30"/>
  <c r="AX31" i="30"/>
  <c r="AY67" i="30" s="1"/>
  <c r="AW174" i="29"/>
  <c r="AW155" i="29"/>
  <c r="AX35" i="29"/>
  <c r="AY71" i="29" s="1"/>
  <c r="AW147" i="29"/>
  <c r="AW166" i="29"/>
  <c r="AX27" i="29"/>
  <c r="AY63" i="29" s="1"/>
  <c r="AW171" i="30"/>
  <c r="AX32" i="30"/>
  <c r="AY68" i="30" s="1"/>
  <c r="AW152" i="30"/>
  <c r="AX23" i="33"/>
  <c r="AY59" i="33" s="1"/>
  <c r="AW37" i="33"/>
  <c r="AX27" i="33"/>
  <c r="AY63" i="33" s="1"/>
  <c r="AU183" i="29"/>
  <c r="AU185" i="29" s="1"/>
  <c r="AU190" i="29"/>
  <c r="AU192" i="29" s="1"/>
  <c r="AX35" i="33"/>
  <c r="AY71" i="33" s="1"/>
  <c r="AW171" i="29"/>
  <c r="AW152" i="29"/>
  <c r="AX32" i="29"/>
  <c r="AY68" i="29" s="1"/>
  <c r="AX30" i="30"/>
  <c r="AY66" i="30" s="1"/>
  <c r="AW150" i="30"/>
  <c r="AW169" i="30"/>
  <c r="AW167" i="29"/>
  <c r="AW148" i="29"/>
  <c r="AX28" i="29"/>
  <c r="AY64" i="29" s="1"/>
  <c r="AV73" i="33"/>
  <c r="AV74" i="33" s="1"/>
  <c r="AT197" i="29"/>
  <c r="AT191" i="29"/>
  <c r="AT193" i="29" s="1"/>
  <c r="AU190" i="30"/>
  <c r="AU192" i="30" s="1"/>
  <c r="AU183" i="30"/>
  <c r="AU185" i="30" s="1"/>
  <c r="AW37" i="29"/>
  <c r="AW154" i="29"/>
  <c r="AX34" i="29"/>
  <c r="AY70" i="29" s="1"/>
  <c r="AW173" i="29"/>
  <c r="AW168" i="29"/>
  <c r="AW149" i="29"/>
  <c r="AX29" i="29"/>
  <c r="AY65" i="29" s="1"/>
  <c r="AV191" i="31"/>
  <c r="AX143" i="31"/>
  <c r="AX162" i="31"/>
  <c r="AX73" i="31"/>
  <c r="AX74" i="31" s="1"/>
  <c r="AY23" i="31"/>
  <c r="AZ59" i="31" s="1"/>
  <c r="AX37" i="31"/>
  <c r="AZ25" i="32"/>
  <c r="BA55" i="32" s="1"/>
  <c r="AY25" i="2"/>
  <c r="AZ55" i="2" s="1"/>
  <c r="AY21" i="2"/>
  <c r="AZ51" i="2" s="1"/>
  <c r="AY26" i="2"/>
  <c r="AZ56" i="2" s="1"/>
  <c r="AZ20" i="2"/>
  <c r="BA50" i="2" s="1"/>
  <c r="AY23" i="2"/>
  <c r="AZ53" i="2" s="1"/>
  <c r="AY27" i="2"/>
  <c r="AZ57" i="2" s="1"/>
  <c r="AX29" i="2"/>
  <c r="AW61" i="2"/>
  <c r="AW62" i="2" s="1"/>
  <c r="AY24" i="2"/>
  <c r="AZ54" i="2" s="1"/>
  <c r="AY28" i="2"/>
  <c r="AZ58" i="2" s="1"/>
  <c r="AW31" i="2"/>
  <c r="BA25" i="31"/>
  <c r="BB61" i="31" s="1"/>
  <c r="AZ164" i="31"/>
  <c r="AZ145" i="31"/>
  <c r="AY32" i="10"/>
  <c r="AZ68" i="10" s="1"/>
  <c r="AZ33" i="10"/>
  <c r="BA69" i="10" s="1"/>
  <c r="AY28" i="10"/>
  <c r="AZ64" i="10" s="1"/>
  <c r="AY26" i="10"/>
  <c r="AZ62" i="10" s="1"/>
  <c r="AY34" i="10"/>
  <c r="AZ70" i="10" s="1"/>
  <c r="AW73" i="10"/>
  <c r="AW74" i="10" s="1"/>
  <c r="AY27" i="10"/>
  <c r="AZ63" i="10" s="1"/>
  <c r="AY29" i="10"/>
  <c r="AZ65" i="10" s="1"/>
  <c r="AY35" i="10"/>
  <c r="AZ71" i="10" s="1"/>
  <c r="AY25" i="10"/>
  <c r="AZ61" i="10" s="1"/>
  <c r="AZ30" i="10"/>
  <c r="BA66" i="10" s="1"/>
  <c r="AY31" i="10"/>
  <c r="AZ67" i="10" s="1"/>
  <c r="AZ23" i="32"/>
  <c r="BA53" i="32" s="1"/>
  <c r="AZ27" i="32"/>
  <c r="BA57" i="32" s="1"/>
  <c r="BA22" i="32"/>
  <c r="BB52" i="32" s="1"/>
  <c r="AZ26" i="32"/>
  <c r="BA56" i="32" s="1"/>
  <c r="AZ24" i="32"/>
  <c r="BA54" i="32" s="1"/>
  <c r="AZ28" i="32"/>
  <c r="BA58" i="32" s="1"/>
  <c r="BA20" i="32"/>
  <c r="BB50" i="32" s="1"/>
  <c r="AX37" i="10" l="1"/>
  <c r="AU197" i="36"/>
  <c r="AY60" i="10"/>
  <c r="AY24" i="10"/>
  <c r="AT198" i="35"/>
  <c r="BZ36" i="32"/>
  <c r="BY46" i="32"/>
  <c r="AV193" i="31"/>
  <c r="AV197" i="31"/>
  <c r="AV198" i="31" s="1"/>
  <c r="BX46" i="2"/>
  <c r="BY35" i="2"/>
  <c r="BS2" i="48"/>
  <c r="BR21" i="48"/>
  <c r="BR23" i="48" s="1"/>
  <c r="AX155" i="35"/>
  <c r="AY35" i="35"/>
  <c r="AY71" i="35"/>
  <c r="AX174" i="35"/>
  <c r="AZ27" i="35"/>
  <c r="AZ63" i="35"/>
  <c r="AY147" i="35"/>
  <c r="AY166" i="35"/>
  <c r="AY145" i="35"/>
  <c r="AY164" i="35"/>
  <c r="AZ25" i="35"/>
  <c r="AZ61" i="35"/>
  <c r="AY153" i="35"/>
  <c r="AZ33" i="35"/>
  <c r="AZ69" i="35"/>
  <c r="AY172" i="35"/>
  <c r="AY169" i="35"/>
  <c r="AY150" i="35"/>
  <c r="AZ66" i="35"/>
  <c r="AZ30" i="35"/>
  <c r="AZ165" i="35"/>
  <c r="BA26" i="35"/>
  <c r="BA62" i="35"/>
  <c r="AZ146" i="35"/>
  <c r="AY24" i="35"/>
  <c r="AY60" i="35"/>
  <c r="AX163" i="35"/>
  <c r="AX144" i="35"/>
  <c r="AY28" i="35"/>
  <c r="AY64" i="35"/>
  <c r="AX167" i="35"/>
  <c r="AX148" i="35"/>
  <c r="AZ32" i="35"/>
  <c r="AZ68" i="35"/>
  <c r="AY171" i="35"/>
  <c r="AY152" i="35"/>
  <c r="AZ29" i="35"/>
  <c r="AZ65" i="35"/>
  <c r="AY149" i="35"/>
  <c r="AY168" i="35"/>
  <c r="AV184" i="31"/>
  <c r="AV186" i="31" s="1"/>
  <c r="AV158" i="35"/>
  <c r="AV178" i="35"/>
  <c r="AV179" i="35" s="1"/>
  <c r="AV182" i="35"/>
  <c r="AV196" i="35" s="1"/>
  <c r="AV190" i="35"/>
  <c r="AV192" i="35" s="1"/>
  <c r="AW178" i="31"/>
  <c r="AW179" i="31" s="1"/>
  <c r="AW177" i="31"/>
  <c r="AW183" i="31"/>
  <c r="AW185" i="31" s="1"/>
  <c r="AT194" i="35"/>
  <c r="AV183" i="36"/>
  <c r="AV185" i="36" s="1"/>
  <c r="AV177" i="36"/>
  <c r="AW158" i="31"/>
  <c r="AT194" i="36"/>
  <c r="AV158" i="36"/>
  <c r="AX37" i="36"/>
  <c r="AW176" i="35"/>
  <c r="AW177" i="35" s="1"/>
  <c r="BO41" i="35"/>
  <c r="BN55" i="35"/>
  <c r="AV158" i="34"/>
  <c r="AW189" i="31"/>
  <c r="AW197" i="31" s="1"/>
  <c r="AY59" i="10"/>
  <c r="AY23" i="10"/>
  <c r="AY37" i="10" s="1"/>
  <c r="AU191" i="36"/>
  <c r="AU193" i="36" s="1"/>
  <c r="AU194" i="36" s="1"/>
  <c r="AX73" i="36"/>
  <c r="AX74" i="36" s="1"/>
  <c r="AW157" i="36"/>
  <c r="AW189" i="36" s="1"/>
  <c r="AW74" i="34"/>
  <c r="AV178" i="36"/>
  <c r="AV179" i="36" s="1"/>
  <c r="AU186" i="34"/>
  <c r="AW176" i="36"/>
  <c r="AW190" i="36" s="1"/>
  <c r="AW192" i="36" s="1"/>
  <c r="AT194" i="34"/>
  <c r="AV182" i="36"/>
  <c r="AU196" i="34"/>
  <c r="AX73" i="34"/>
  <c r="AX179" i="34" s="1"/>
  <c r="AT198" i="34"/>
  <c r="AY26" i="36"/>
  <c r="AY62" i="36"/>
  <c r="AX146" i="36"/>
  <c r="AX165" i="36"/>
  <c r="AZ63" i="31"/>
  <c r="AZ27" i="31"/>
  <c r="AY166" i="31"/>
  <c r="AY147" i="31"/>
  <c r="AW182" i="31"/>
  <c r="AW184" i="31" s="1"/>
  <c r="AW157" i="34"/>
  <c r="AZ60" i="31"/>
  <c r="AZ24" i="31"/>
  <c r="AY163" i="31"/>
  <c r="AY144" i="31"/>
  <c r="AY24" i="34"/>
  <c r="AY60" i="34"/>
  <c r="AX144" i="34"/>
  <c r="AX163" i="34"/>
  <c r="AY27" i="36"/>
  <c r="AY63" i="36"/>
  <c r="AX147" i="36"/>
  <c r="AX166" i="36"/>
  <c r="AY28" i="34"/>
  <c r="AY64" i="34"/>
  <c r="AX167" i="34"/>
  <c r="AX148" i="34"/>
  <c r="AU193" i="34"/>
  <c r="AY33" i="36"/>
  <c r="AY69" i="36"/>
  <c r="AX172" i="36"/>
  <c r="AX153" i="36"/>
  <c r="AY23" i="34"/>
  <c r="AY59" i="34"/>
  <c r="AX162" i="34"/>
  <c r="AX143" i="34"/>
  <c r="AX37" i="34"/>
  <c r="AW157" i="35"/>
  <c r="AU197" i="35"/>
  <c r="AU191" i="35"/>
  <c r="AU193" i="35" s="1"/>
  <c r="BB29" i="36"/>
  <c r="BB65" i="36"/>
  <c r="BA149" i="36"/>
  <c r="BA168" i="36"/>
  <c r="AU184" i="35"/>
  <c r="AU186" i="35" s="1"/>
  <c r="AU196" i="35"/>
  <c r="AX176" i="31"/>
  <c r="AX157" i="31"/>
  <c r="AX189" i="31" s="1"/>
  <c r="AY52" i="2"/>
  <c r="AY22" i="2"/>
  <c r="AY31" i="35"/>
  <c r="AY67" i="35"/>
  <c r="AX151" i="35"/>
  <c r="AX170" i="35"/>
  <c r="AZ64" i="31"/>
  <c r="AZ28" i="31"/>
  <c r="AY167" i="31"/>
  <c r="AY148" i="31"/>
  <c r="AY27" i="34"/>
  <c r="AY63" i="34"/>
  <c r="AX166" i="34"/>
  <c r="AX147" i="34"/>
  <c r="AY35" i="36"/>
  <c r="AY71" i="36"/>
  <c r="AX155" i="36"/>
  <c r="AX174" i="36"/>
  <c r="AZ65" i="31"/>
  <c r="AY168" i="31"/>
  <c r="AY149" i="31"/>
  <c r="AZ29" i="31"/>
  <c r="AX31" i="2"/>
  <c r="AY59" i="2"/>
  <c r="AY24" i="36"/>
  <c r="AY60" i="36"/>
  <c r="AX163" i="36"/>
  <c r="AX144" i="36"/>
  <c r="AX73" i="35"/>
  <c r="AX74" i="35" s="1"/>
  <c r="AY35" i="34"/>
  <c r="AY71" i="34"/>
  <c r="AX174" i="34"/>
  <c r="AX155" i="34"/>
  <c r="AY28" i="36"/>
  <c r="AY64" i="36"/>
  <c r="AX167" i="36"/>
  <c r="AX148" i="36"/>
  <c r="AZ68" i="31"/>
  <c r="AZ32" i="31"/>
  <c r="AY152" i="31"/>
  <c r="AY171" i="31"/>
  <c r="AY25" i="34"/>
  <c r="AY61" i="34"/>
  <c r="AX164" i="34"/>
  <c r="AX145" i="34"/>
  <c r="AY32" i="36"/>
  <c r="AY68" i="36"/>
  <c r="AX171" i="36"/>
  <c r="AX152" i="36"/>
  <c r="AY34" i="36"/>
  <c r="AY70" i="36"/>
  <c r="AX173" i="36"/>
  <c r="AX154" i="36"/>
  <c r="AY30" i="34"/>
  <c r="AY66" i="34"/>
  <c r="AX150" i="34"/>
  <c r="AX169" i="34"/>
  <c r="AY29" i="34"/>
  <c r="AY65" i="34"/>
  <c r="AX149" i="34"/>
  <c r="AX168" i="34"/>
  <c r="AZ66" i="31"/>
  <c r="AZ30" i="31"/>
  <c r="AY150" i="31"/>
  <c r="AY169" i="31"/>
  <c r="AY23" i="35"/>
  <c r="AY59" i="35"/>
  <c r="AX143" i="35"/>
  <c r="AX162" i="35"/>
  <c r="AX37" i="35"/>
  <c r="AZ23" i="36"/>
  <c r="AZ59" i="36"/>
  <c r="AY143" i="36"/>
  <c r="AY162" i="36"/>
  <c r="AV189" i="34"/>
  <c r="AV182" i="34"/>
  <c r="AW176" i="34"/>
  <c r="AY31" i="36"/>
  <c r="AY67" i="36"/>
  <c r="AX151" i="36"/>
  <c r="AX170" i="36"/>
  <c r="AU198" i="36"/>
  <c r="AY26" i="34"/>
  <c r="AY62" i="34"/>
  <c r="AX165" i="34"/>
  <c r="AX146" i="34"/>
  <c r="AZ62" i="31"/>
  <c r="AZ26" i="31"/>
  <c r="AY146" i="31"/>
  <c r="AY165" i="31"/>
  <c r="AY31" i="34"/>
  <c r="AY67" i="34"/>
  <c r="AX170" i="34"/>
  <c r="AX151" i="34"/>
  <c r="AY25" i="36"/>
  <c r="AY61" i="36"/>
  <c r="AX164" i="36"/>
  <c r="AX145" i="36"/>
  <c r="AZ69" i="31"/>
  <c r="AY153" i="31"/>
  <c r="AZ33" i="31"/>
  <c r="AY172" i="31"/>
  <c r="AY34" i="35"/>
  <c r="AY70" i="35"/>
  <c r="AX173" i="35"/>
  <c r="AX154" i="35"/>
  <c r="AV190" i="34"/>
  <c r="AV192" i="34" s="1"/>
  <c r="AV183" i="34"/>
  <c r="AV185" i="34" s="1"/>
  <c r="AZ70" i="31"/>
  <c r="AZ34" i="31"/>
  <c r="AY154" i="31"/>
  <c r="AY173" i="31"/>
  <c r="AY32" i="34"/>
  <c r="AY68" i="34"/>
  <c r="AX171" i="34"/>
  <c r="AX152" i="34"/>
  <c r="AY34" i="34"/>
  <c r="AY70" i="34"/>
  <c r="AX173" i="34"/>
  <c r="AX154" i="34"/>
  <c r="AV191" i="35"/>
  <c r="BA67" i="31"/>
  <c r="BA31" i="31"/>
  <c r="AZ170" i="31"/>
  <c r="AZ151" i="31"/>
  <c r="AY30" i="36"/>
  <c r="AY66" i="36"/>
  <c r="AX169" i="36"/>
  <c r="AX150" i="36"/>
  <c r="AZ71" i="31"/>
  <c r="AZ35" i="31"/>
  <c r="AY174" i="31"/>
  <c r="AY155" i="31"/>
  <c r="AY33" i="34"/>
  <c r="AY69" i="34"/>
  <c r="AX172" i="34"/>
  <c r="AX153" i="34"/>
  <c r="AU197" i="34"/>
  <c r="AV197" i="36"/>
  <c r="AV191" i="36"/>
  <c r="AV193" i="36" s="1"/>
  <c r="BH41" i="33"/>
  <c r="BG55" i="33"/>
  <c r="BL41" i="30"/>
  <c r="BK55" i="30"/>
  <c r="AY31" i="32"/>
  <c r="AX61" i="32"/>
  <c r="AX62" i="32" s="1"/>
  <c r="AZ21" i="32"/>
  <c r="BA51" i="32" s="1"/>
  <c r="AZ29" i="32"/>
  <c r="BA59" i="32" s="1"/>
  <c r="BJ41" i="10"/>
  <c r="BI55" i="10"/>
  <c r="AV158" i="30"/>
  <c r="BG41" i="34"/>
  <c r="BF55" i="34"/>
  <c r="AW73" i="33"/>
  <c r="AW74" i="33" s="1"/>
  <c r="AV177" i="29"/>
  <c r="AW157" i="29"/>
  <c r="AW189" i="29" s="1"/>
  <c r="AY23" i="33"/>
  <c r="AZ59" i="33" s="1"/>
  <c r="AX37" i="33"/>
  <c r="AX143" i="30"/>
  <c r="AX162" i="30"/>
  <c r="AX37" i="30"/>
  <c r="AY23" i="30"/>
  <c r="AZ59" i="30" s="1"/>
  <c r="AV190" i="30"/>
  <c r="AV192" i="30" s="1"/>
  <c r="AV183" i="30"/>
  <c r="AV185" i="30" s="1"/>
  <c r="AU197" i="30"/>
  <c r="AU191" i="30"/>
  <c r="AU193" i="30" s="1"/>
  <c r="AY33" i="33"/>
  <c r="AZ69" i="33" s="1"/>
  <c r="AY29" i="33"/>
  <c r="AZ65" i="33" s="1"/>
  <c r="AY35" i="33"/>
  <c r="AZ71" i="33" s="1"/>
  <c r="AW73" i="30"/>
  <c r="AW74" i="30" s="1"/>
  <c r="AX173" i="30"/>
  <c r="AX154" i="30"/>
  <c r="AY34" i="30"/>
  <c r="AZ70" i="30" s="1"/>
  <c r="AX167" i="30"/>
  <c r="AX148" i="30"/>
  <c r="AY28" i="30"/>
  <c r="AZ64" i="30" s="1"/>
  <c r="AY26" i="33"/>
  <c r="AZ62" i="33" s="1"/>
  <c r="AX174" i="29"/>
  <c r="AY35" i="29"/>
  <c r="AZ71" i="29" s="1"/>
  <c r="AX155" i="29"/>
  <c r="AX145" i="29"/>
  <c r="AY25" i="29"/>
  <c r="AZ61" i="29" s="1"/>
  <c r="AX164" i="29"/>
  <c r="AW157" i="30"/>
  <c r="AY32" i="33"/>
  <c r="AZ68" i="33" s="1"/>
  <c r="AX169" i="29"/>
  <c r="AX150" i="29"/>
  <c r="AY30" i="29"/>
  <c r="AZ66" i="29" s="1"/>
  <c r="AU197" i="29"/>
  <c r="AU191" i="29"/>
  <c r="AU193" i="29" s="1"/>
  <c r="AU184" i="30"/>
  <c r="AU186" i="30" s="1"/>
  <c r="AU196" i="30"/>
  <c r="AZ25" i="33"/>
  <c r="BA61" i="33" s="1"/>
  <c r="AY23" i="29"/>
  <c r="AZ59" i="29" s="1"/>
  <c r="AX162" i="29"/>
  <c r="AX143" i="29"/>
  <c r="AX37" i="29"/>
  <c r="AX165" i="29"/>
  <c r="AX146" i="29"/>
  <c r="AY26" i="29"/>
  <c r="AZ62" i="29" s="1"/>
  <c r="AX173" i="29"/>
  <c r="AX154" i="29"/>
  <c r="AY34" i="29"/>
  <c r="AZ70" i="29" s="1"/>
  <c r="AX152" i="30"/>
  <c r="AX171" i="30"/>
  <c r="AY32" i="30"/>
  <c r="AZ68" i="30" s="1"/>
  <c r="AX163" i="29"/>
  <c r="AX144" i="29"/>
  <c r="AY24" i="29"/>
  <c r="AZ60" i="29" s="1"/>
  <c r="AW176" i="30"/>
  <c r="AU196" i="29"/>
  <c r="AU184" i="29"/>
  <c r="AU186" i="29" s="1"/>
  <c r="AV158" i="29"/>
  <c r="AV189" i="29"/>
  <c r="AV178" i="29"/>
  <c r="AV179" i="29" s="1"/>
  <c r="AV182" i="29"/>
  <c r="AX150" i="30"/>
  <c r="AX169" i="30"/>
  <c r="AY30" i="30"/>
  <c r="AZ66" i="30" s="1"/>
  <c r="AY30" i="33"/>
  <c r="AZ66" i="33" s="1"/>
  <c r="AY26" i="30"/>
  <c r="AZ62" i="30" s="1"/>
  <c r="AX146" i="30"/>
  <c r="AX165" i="30"/>
  <c r="AY31" i="33"/>
  <c r="AZ67" i="33" s="1"/>
  <c r="AX151" i="29"/>
  <c r="AY31" i="29"/>
  <c r="AZ67" i="29" s="1"/>
  <c r="AX170" i="29"/>
  <c r="AT198" i="30"/>
  <c r="AX166" i="30"/>
  <c r="AX147" i="30"/>
  <c r="AY27" i="30"/>
  <c r="AZ63" i="30" s="1"/>
  <c r="AW176" i="29"/>
  <c r="AY27" i="33"/>
  <c r="AZ63" i="33" s="1"/>
  <c r="AX163" i="30"/>
  <c r="AY24" i="30"/>
  <c r="AZ60" i="30" s="1"/>
  <c r="AX144" i="30"/>
  <c r="AY34" i="33"/>
  <c r="AZ70" i="33" s="1"/>
  <c r="AX164" i="30"/>
  <c r="AX145" i="30"/>
  <c r="AY25" i="30"/>
  <c r="AZ61" i="30" s="1"/>
  <c r="AW73" i="29"/>
  <c r="AW74" i="29" s="1"/>
  <c r="AX168" i="29"/>
  <c r="AX149" i="29"/>
  <c r="AY29" i="29"/>
  <c r="AZ65" i="29" s="1"/>
  <c r="AY28" i="29"/>
  <c r="AZ64" i="29" s="1"/>
  <c r="AX148" i="29"/>
  <c r="AX167" i="29"/>
  <c r="AX152" i="29"/>
  <c r="AX171" i="29"/>
  <c r="AY32" i="29"/>
  <c r="AZ68" i="29" s="1"/>
  <c r="AY27" i="29"/>
  <c r="AZ63" i="29" s="1"/>
  <c r="AX166" i="29"/>
  <c r="AX147" i="29"/>
  <c r="AY31" i="30"/>
  <c r="AZ67" i="30" s="1"/>
  <c r="AX170" i="30"/>
  <c r="AX151" i="30"/>
  <c r="AY24" i="33"/>
  <c r="AZ60" i="33" s="1"/>
  <c r="AV178" i="30"/>
  <c r="AV179" i="30" s="1"/>
  <c r="AV182" i="30"/>
  <c r="AV189" i="30"/>
  <c r="AX168" i="30"/>
  <c r="AY29" i="30"/>
  <c r="AZ65" i="30" s="1"/>
  <c r="AX149" i="30"/>
  <c r="AV190" i="29"/>
  <c r="AV192" i="29" s="1"/>
  <c r="AV183" i="29"/>
  <c r="AV185" i="29" s="1"/>
  <c r="AY35" i="30"/>
  <c r="AZ71" i="30" s="1"/>
  <c r="AX155" i="30"/>
  <c r="AX174" i="30"/>
  <c r="AT198" i="29"/>
  <c r="AY28" i="33"/>
  <c r="AZ64" i="33" s="1"/>
  <c r="AX172" i="29"/>
  <c r="AX153" i="29"/>
  <c r="AY33" i="29"/>
  <c r="AZ69" i="29" s="1"/>
  <c r="AX153" i="30"/>
  <c r="AY33" i="30"/>
  <c r="AZ69" i="30" s="1"/>
  <c r="AX172" i="30"/>
  <c r="AT194" i="30"/>
  <c r="AV177" i="30"/>
  <c r="AT194" i="29"/>
  <c r="AZ23" i="31"/>
  <c r="BA59" i="31" s="1"/>
  <c r="AY162" i="31"/>
  <c r="AY73" i="31"/>
  <c r="AY74" i="31" s="1"/>
  <c r="AY143" i="31"/>
  <c r="AY37" i="31"/>
  <c r="BA25" i="32"/>
  <c r="BB55" i="32" s="1"/>
  <c r="AZ25" i="2"/>
  <c r="BA55" i="2" s="1"/>
  <c r="AZ24" i="2"/>
  <c r="BA54" i="2" s="1"/>
  <c r="BA20" i="2"/>
  <c r="BB50" i="2" s="1"/>
  <c r="AZ27" i="2"/>
  <c r="BA57" i="2" s="1"/>
  <c r="AZ23" i="2"/>
  <c r="BA53" i="2" s="1"/>
  <c r="AX61" i="2"/>
  <c r="AX62" i="2" s="1"/>
  <c r="AY29" i="2"/>
  <c r="AZ59" i="2" s="1"/>
  <c r="AZ21" i="2"/>
  <c r="BA51" i="2" s="1"/>
  <c r="AZ26" i="2"/>
  <c r="BA56" i="2" s="1"/>
  <c r="AZ28" i="2"/>
  <c r="BA58" i="2" s="1"/>
  <c r="BB25" i="31"/>
  <c r="BC61" i="31" s="1"/>
  <c r="BA145" i="31"/>
  <c r="BA164" i="31"/>
  <c r="AZ27" i="10"/>
  <c r="BA63" i="10" s="1"/>
  <c r="AZ34" i="10"/>
  <c r="BA70" i="10" s="1"/>
  <c r="AZ26" i="10"/>
  <c r="BA62" i="10" s="1"/>
  <c r="AZ32" i="10"/>
  <c r="BA68" i="10" s="1"/>
  <c r="AZ35" i="10"/>
  <c r="BA71" i="10" s="1"/>
  <c r="AZ31" i="10"/>
  <c r="BA67" i="10" s="1"/>
  <c r="AZ28" i="10"/>
  <c r="BA64" i="10" s="1"/>
  <c r="BA30" i="10"/>
  <c r="BB66" i="10" s="1"/>
  <c r="AZ25" i="10"/>
  <c r="BA61" i="10" s="1"/>
  <c r="AX73" i="10"/>
  <c r="AX74" i="10" s="1"/>
  <c r="AZ29" i="10"/>
  <c r="BA65" i="10" s="1"/>
  <c r="BA33" i="10"/>
  <c r="BB69" i="10" s="1"/>
  <c r="BA27" i="32"/>
  <c r="BB57" i="32" s="1"/>
  <c r="BA28" i="32"/>
  <c r="BB58" i="32" s="1"/>
  <c r="BA23" i="32"/>
  <c r="BB53" i="32" s="1"/>
  <c r="BB20" i="32"/>
  <c r="BC50" i="32" s="1"/>
  <c r="BA26" i="32"/>
  <c r="BB56" i="32" s="1"/>
  <c r="BA24" i="32"/>
  <c r="BB54" i="32" s="1"/>
  <c r="BB22" i="32"/>
  <c r="BC52" i="32" s="1"/>
  <c r="AV194" i="31" l="1"/>
  <c r="AV193" i="35"/>
  <c r="AW158" i="35"/>
  <c r="AV184" i="35"/>
  <c r="AV186" i="35" s="1"/>
  <c r="AZ60" i="10"/>
  <c r="AZ24" i="10"/>
  <c r="CA36" i="32"/>
  <c r="BZ46" i="32"/>
  <c r="BZ35" i="2"/>
  <c r="BY46" i="2"/>
  <c r="BS21" i="48"/>
  <c r="BS23" i="48" s="1"/>
  <c r="BT2" i="48"/>
  <c r="AY174" i="35"/>
  <c r="AZ35" i="35"/>
  <c r="AZ71" i="35"/>
  <c r="AY155" i="35"/>
  <c r="BA146" i="35"/>
  <c r="BA165" i="35"/>
  <c r="BB26" i="35"/>
  <c r="BB62" i="35"/>
  <c r="BA69" i="35"/>
  <c r="AZ172" i="35"/>
  <c r="AZ153" i="35"/>
  <c r="BA33" i="35"/>
  <c r="BA29" i="35"/>
  <c r="BA65" i="35"/>
  <c r="AZ149" i="35"/>
  <c r="AZ168" i="35"/>
  <c r="AZ28" i="35"/>
  <c r="AZ64" i="35"/>
  <c r="AY148" i="35"/>
  <c r="AY167" i="35"/>
  <c r="BA30" i="35"/>
  <c r="BA66" i="35"/>
  <c r="AZ169" i="35"/>
  <c r="AZ150" i="35"/>
  <c r="AZ164" i="35"/>
  <c r="AZ145" i="35"/>
  <c r="BA25" i="35"/>
  <c r="BA61" i="35"/>
  <c r="BA32" i="35"/>
  <c r="BA68" i="35"/>
  <c r="AZ171" i="35"/>
  <c r="AZ152" i="35"/>
  <c r="AZ60" i="35"/>
  <c r="AY144" i="35"/>
  <c r="AY163" i="35"/>
  <c r="AZ24" i="35"/>
  <c r="BA27" i="35"/>
  <c r="BA63" i="35"/>
  <c r="AZ147" i="35"/>
  <c r="AZ166" i="35"/>
  <c r="AV197" i="35"/>
  <c r="AV198" i="35" s="1"/>
  <c r="AX177" i="31"/>
  <c r="AW196" i="31"/>
  <c r="AW198" i="31" s="1"/>
  <c r="AW186" i="31"/>
  <c r="AV196" i="36"/>
  <c r="AV198" i="36" s="1"/>
  <c r="AX183" i="31"/>
  <c r="AX185" i="31" s="1"/>
  <c r="AX158" i="31"/>
  <c r="AW183" i="35"/>
  <c r="AW185" i="35" s="1"/>
  <c r="AW190" i="35"/>
  <c r="AW192" i="35" s="1"/>
  <c r="AX190" i="31"/>
  <c r="AX192" i="31" s="1"/>
  <c r="AW191" i="31"/>
  <c r="AW193" i="31" s="1"/>
  <c r="AW158" i="36"/>
  <c r="AX176" i="35"/>
  <c r="AX190" i="35" s="1"/>
  <c r="AX192" i="35" s="1"/>
  <c r="BP41" i="35"/>
  <c r="BO55" i="35"/>
  <c r="AY176" i="31"/>
  <c r="AY190" i="31" s="1"/>
  <c r="AY192" i="31" s="1"/>
  <c r="AU198" i="34"/>
  <c r="AW178" i="36"/>
  <c r="AW179" i="36" s="1"/>
  <c r="AW182" i="36"/>
  <c r="AZ59" i="10"/>
  <c r="AZ23" i="10"/>
  <c r="AY73" i="36"/>
  <c r="AY74" i="36" s="1"/>
  <c r="AX74" i="34"/>
  <c r="AX182" i="31"/>
  <c r="AX184" i="31" s="1"/>
  <c r="AX178" i="31"/>
  <c r="AX179" i="31" s="1"/>
  <c r="AV184" i="36"/>
  <c r="AV186" i="36" s="1"/>
  <c r="AV194" i="36" s="1"/>
  <c r="AU194" i="34"/>
  <c r="AW177" i="36"/>
  <c r="AW183" i="36"/>
  <c r="AW185" i="36" s="1"/>
  <c r="AX176" i="36"/>
  <c r="AX183" i="36" s="1"/>
  <c r="AX185" i="36" s="1"/>
  <c r="AX157" i="36"/>
  <c r="AX182" i="36" s="1"/>
  <c r="BA70" i="31"/>
  <c r="BA34" i="31"/>
  <c r="AZ154" i="31"/>
  <c r="AZ173" i="31"/>
  <c r="AW190" i="34"/>
  <c r="AW192" i="34" s="1"/>
  <c r="AW183" i="34"/>
  <c r="AW185" i="34" s="1"/>
  <c r="AZ30" i="34"/>
  <c r="AZ66" i="34"/>
  <c r="AY150" i="34"/>
  <c r="AY169" i="34"/>
  <c r="AZ32" i="36"/>
  <c r="AZ68" i="36"/>
  <c r="AY171" i="36"/>
  <c r="AY152" i="36"/>
  <c r="AZ28" i="36"/>
  <c r="AZ64" i="36"/>
  <c r="AY167" i="36"/>
  <c r="AY148" i="36"/>
  <c r="BC29" i="36"/>
  <c r="BC65" i="36"/>
  <c r="BB168" i="36"/>
  <c r="BB149" i="36"/>
  <c r="AX157" i="34"/>
  <c r="AW182" i="34"/>
  <c r="AW189" i="34"/>
  <c r="AZ34" i="34"/>
  <c r="AZ70" i="34"/>
  <c r="AY154" i="34"/>
  <c r="AY173" i="34"/>
  <c r="AZ25" i="36"/>
  <c r="AZ61" i="36"/>
  <c r="AY164" i="36"/>
  <c r="AY145" i="36"/>
  <c r="AZ26" i="34"/>
  <c r="AZ62" i="34"/>
  <c r="AY146" i="34"/>
  <c r="AY165" i="34"/>
  <c r="AV196" i="34"/>
  <c r="AV184" i="34"/>
  <c r="AV186" i="34" s="1"/>
  <c r="AZ35" i="36"/>
  <c r="AZ71" i="36"/>
  <c r="AY174" i="36"/>
  <c r="AY155" i="36"/>
  <c r="BA64" i="31"/>
  <c r="BA28" i="31"/>
  <c r="AZ148" i="31"/>
  <c r="AZ167" i="31"/>
  <c r="AX176" i="34"/>
  <c r="AZ28" i="34"/>
  <c r="AZ64" i="34"/>
  <c r="AY148" i="34"/>
  <c r="AY167" i="34"/>
  <c r="AZ24" i="34"/>
  <c r="AZ60" i="34"/>
  <c r="AY163" i="34"/>
  <c r="AY144" i="34"/>
  <c r="BB67" i="31"/>
  <c r="BB31" i="31"/>
  <c r="BA151" i="31"/>
  <c r="BA170" i="31"/>
  <c r="BA62" i="31"/>
  <c r="AZ165" i="31"/>
  <c r="BA26" i="31"/>
  <c r="AZ146" i="31"/>
  <c r="AV191" i="34"/>
  <c r="AV193" i="34" s="1"/>
  <c r="AV197" i="34"/>
  <c r="AX157" i="35"/>
  <c r="AX158" i="35" s="1"/>
  <c r="BA65" i="31"/>
  <c r="AZ149" i="31"/>
  <c r="AZ168" i="31"/>
  <c r="BA29" i="31"/>
  <c r="AY73" i="34"/>
  <c r="AY179" i="34" s="1"/>
  <c r="AZ33" i="36"/>
  <c r="AZ69" i="36"/>
  <c r="AY153" i="36"/>
  <c r="AY172" i="36"/>
  <c r="AW177" i="34"/>
  <c r="AZ26" i="36"/>
  <c r="AZ62" i="36"/>
  <c r="AY146" i="36"/>
  <c r="AY165" i="36"/>
  <c r="AZ33" i="34"/>
  <c r="AZ69" i="34"/>
  <c r="AY172" i="34"/>
  <c r="AY153" i="34"/>
  <c r="BA69" i="31"/>
  <c r="BA33" i="31"/>
  <c r="AZ172" i="31"/>
  <c r="AZ153" i="31"/>
  <c r="AZ31" i="34"/>
  <c r="AZ67" i="34"/>
  <c r="AY151" i="34"/>
  <c r="AY170" i="34"/>
  <c r="AY37" i="36"/>
  <c r="AY73" i="35"/>
  <c r="AY74" i="35" s="1"/>
  <c r="AU198" i="35"/>
  <c r="AZ23" i="34"/>
  <c r="AZ59" i="34"/>
  <c r="AY162" i="34"/>
  <c r="AY37" i="34"/>
  <c r="AY143" i="34"/>
  <c r="AV194" i="35"/>
  <c r="AZ23" i="35"/>
  <c r="AZ59" i="35"/>
  <c r="AY162" i="35"/>
  <c r="AY37" i="35"/>
  <c r="AY143" i="35"/>
  <c r="AZ29" i="34"/>
  <c r="AZ65" i="34"/>
  <c r="AY149" i="34"/>
  <c r="AY168" i="34"/>
  <c r="AZ34" i="36"/>
  <c r="AZ70" i="36"/>
  <c r="AY154" i="36"/>
  <c r="AY173" i="36"/>
  <c r="AZ25" i="34"/>
  <c r="AZ61" i="34"/>
  <c r="AY145" i="34"/>
  <c r="AY164" i="34"/>
  <c r="AZ35" i="34"/>
  <c r="AZ71" i="34"/>
  <c r="AY155" i="34"/>
  <c r="AY174" i="34"/>
  <c r="AU194" i="35"/>
  <c r="AZ32" i="34"/>
  <c r="AZ68" i="34"/>
  <c r="AY152" i="34"/>
  <c r="AY171" i="34"/>
  <c r="AZ27" i="34"/>
  <c r="AZ63" i="34"/>
  <c r="AY147" i="34"/>
  <c r="AY166" i="34"/>
  <c r="AW178" i="35"/>
  <c r="AW179" i="35" s="1"/>
  <c r="AW189" i="35"/>
  <c r="AW182" i="35"/>
  <c r="AZ27" i="36"/>
  <c r="AZ63" i="36"/>
  <c r="AY147" i="36"/>
  <c r="AY166" i="36"/>
  <c r="BA60" i="31"/>
  <c r="AZ144" i="31"/>
  <c r="BA24" i="31"/>
  <c r="AZ163" i="31"/>
  <c r="BA63" i="31"/>
  <c r="BA27" i="31"/>
  <c r="AZ147" i="31"/>
  <c r="AZ166" i="31"/>
  <c r="AY157" i="31"/>
  <c r="AY182" i="31" s="1"/>
  <c r="BA71" i="31"/>
  <c r="AZ174" i="31"/>
  <c r="BA35" i="31"/>
  <c r="AZ155" i="31"/>
  <c r="AZ24" i="36"/>
  <c r="AZ60" i="36"/>
  <c r="AY163" i="36"/>
  <c r="AY144" i="36"/>
  <c r="AZ31" i="35"/>
  <c r="AZ67" i="35"/>
  <c r="AY151" i="35"/>
  <c r="AY170" i="35"/>
  <c r="AW158" i="34"/>
  <c r="AZ30" i="36"/>
  <c r="AZ66" i="36"/>
  <c r="AY169" i="36"/>
  <c r="AY150" i="36"/>
  <c r="AZ34" i="35"/>
  <c r="AZ70" i="35"/>
  <c r="AY154" i="35"/>
  <c r="AY173" i="35"/>
  <c r="AZ31" i="36"/>
  <c r="AZ67" i="36"/>
  <c r="AY170" i="36"/>
  <c r="AY151" i="36"/>
  <c r="BA23" i="36"/>
  <c r="BA59" i="36"/>
  <c r="AZ143" i="36"/>
  <c r="AZ162" i="36"/>
  <c r="BA66" i="31"/>
  <c r="AZ150" i="31"/>
  <c r="AZ169" i="31"/>
  <c r="BA30" i="31"/>
  <c r="BA68" i="31"/>
  <c r="AZ171" i="31"/>
  <c r="BA32" i="31"/>
  <c r="AZ152" i="31"/>
  <c r="AZ52" i="2"/>
  <c r="AZ22" i="2"/>
  <c r="AW197" i="36"/>
  <c r="AW191" i="36"/>
  <c r="AW193" i="36" s="1"/>
  <c r="AZ31" i="32"/>
  <c r="BI41" i="33"/>
  <c r="BH55" i="33"/>
  <c r="BM41" i="30"/>
  <c r="BL55" i="30"/>
  <c r="AY61" i="32"/>
  <c r="AY62" i="32" s="1"/>
  <c r="BA29" i="32"/>
  <c r="BB59" i="32" s="1"/>
  <c r="BA21" i="32"/>
  <c r="BB51" i="32" s="1"/>
  <c r="BK41" i="10"/>
  <c r="BJ55" i="10"/>
  <c r="BH41" i="34"/>
  <c r="BG55" i="34"/>
  <c r="AW177" i="30"/>
  <c r="AU194" i="30"/>
  <c r="AU194" i="29"/>
  <c r="AW182" i="29"/>
  <c r="AW184" i="29" s="1"/>
  <c r="AW158" i="29"/>
  <c r="AU198" i="30"/>
  <c r="AY172" i="30"/>
  <c r="AY153" i="30"/>
  <c r="AZ33" i="30"/>
  <c r="BA69" i="30" s="1"/>
  <c r="AY166" i="29"/>
  <c r="AY147" i="29"/>
  <c r="AZ27" i="29"/>
  <c r="BA63" i="29" s="1"/>
  <c r="AZ28" i="29"/>
  <c r="BA64" i="29" s="1"/>
  <c r="AY148" i="29"/>
  <c r="AY167" i="29"/>
  <c r="AZ27" i="33"/>
  <c r="BA63" i="33" s="1"/>
  <c r="AW190" i="30"/>
  <c r="AW192" i="30" s="1"/>
  <c r="AW183" i="30"/>
  <c r="AW185" i="30" s="1"/>
  <c r="AZ32" i="33"/>
  <c r="BA68" i="33" s="1"/>
  <c r="AY174" i="29"/>
  <c r="AY155" i="29"/>
  <c r="AZ35" i="29"/>
  <c r="BA71" i="29" s="1"/>
  <c r="AZ29" i="33"/>
  <c r="BA65" i="33" s="1"/>
  <c r="AY37" i="30"/>
  <c r="AY162" i="30"/>
  <c r="AZ23" i="30"/>
  <c r="BA59" i="30" s="1"/>
  <c r="AY143" i="30"/>
  <c r="AY149" i="30"/>
  <c r="AY168" i="30"/>
  <c r="AZ29" i="30"/>
  <c r="BA65" i="30" s="1"/>
  <c r="AY171" i="29"/>
  <c r="AZ32" i="29"/>
  <c r="BA68" i="29" s="1"/>
  <c r="AY152" i="29"/>
  <c r="AY168" i="29"/>
  <c r="AY149" i="29"/>
  <c r="AZ29" i="29"/>
  <c r="BA65" i="29" s="1"/>
  <c r="AY163" i="29"/>
  <c r="AY144" i="29"/>
  <c r="AZ24" i="29"/>
  <c r="BA60" i="29" s="1"/>
  <c r="AY154" i="29"/>
  <c r="AZ34" i="29"/>
  <c r="BA70" i="29" s="1"/>
  <c r="AY173" i="29"/>
  <c r="AY173" i="30"/>
  <c r="AZ34" i="30"/>
  <c r="BA70" i="30" s="1"/>
  <c r="AY154" i="30"/>
  <c r="AZ34" i="33"/>
  <c r="BA70" i="33" s="1"/>
  <c r="AV196" i="29"/>
  <c r="AV184" i="29"/>
  <c r="AV186" i="29" s="1"/>
  <c r="AX157" i="29"/>
  <c r="AW189" i="30"/>
  <c r="AW158" i="30"/>
  <c r="AW182" i="30"/>
  <c r="AW178" i="30"/>
  <c r="AW179" i="30" s="1"/>
  <c r="AZ33" i="33"/>
  <c r="BA69" i="33" s="1"/>
  <c r="AX176" i="30"/>
  <c r="AZ33" i="29"/>
  <c r="BA69" i="29" s="1"/>
  <c r="AY153" i="29"/>
  <c r="AY172" i="29"/>
  <c r="AW191" i="29"/>
  <c r="AY170" i="29"/>
  <c r="AY151" i="29"/>
  <c r="AZ31" i="29"/>
  <c r="BA67" i="29" s="1"/>
  <c r="AY165" i="30"/>
  <c r="AY146" i="30"/>
  <c r="AZ26" i="30"/>
  <c r="BA62" i="30" s="1"/>
  <c r="AX176" i="29"/>
  <c r="AZ26" i="33"/>
  <c r="BA62" i="33" s="1"/>
  <c r="AX157" i="30"/>
  <c r="AV191" i="30"/>
  <c r="AV193" i="30" s="1"/>
  <c r="AV197" i="30"/>
  <c r="AY170" i="30"/>
  <c r="AY151" i="30"/>
  <c r="AZ31" i="30"/>
  <c r="BA67" i="30" s="1"/>
  <c r="AW178" i="29"/>
  <c r="AW179" i="29" s="1"/>
  <c r="AW183" i="29"/>
  <c r="AW185" i="29" s="1"/>
  <c r="AW190" i="29"/>
  <c r="AW177" i="29"/>
  <c r="AZ30" i="33"/>
  <c r="BA66" i="33" s="1"/>
  <c r="AV191" i="29"/>
  <c r="AV193" i="29" s="1"/>
  <c r="AV197" i="29"/>
  <c r="AX73" i="29"/>
  <c r="AX74" i="29" s="1"/>
  <c r="AZ30" i="29"/>
  <c r="BA66" i="29" s="1"/>
  <c r="AY169" i="29"/>
  <c r="AY150" i="29"/>
  <c r="AX73" i="30"/>
  <c r="AX74" i="30" s="1"/>
  <c r="AY155" i="30"/>
  <c r="AY174" i="30"/>
  <c r="AZ35" i="30"/>
  <c r="BA71" i="30" s="1"/>
  <c r="AV196" i="30"/>
  <c r="AV184" i="30"/>
  <c r="AV186" i="30" s="1"/>
  <c r="AZ24" i="30"/>
  <c r="BA60" i="30" s="1"/>
  <c r="AY144" i="30"/>
  <c r="AY163" i="30"/>
  <c r="AY166" i="30"/>
  <c r="AY147" i="30"/>
  <c r="AZ27" i="30"/>
  <c r="BA63" i="30" s="1"/>
  <c r="AY171" i="30"/>
  <c r="AY152" i="30"/>
  <c r="AZ32" i="30"/>
  <c r="BA68" i="30" s="1"/>
  <c r="AY146" i="29"/>
  <c r="AY165" i="29"/>
  <c r="AZ26" i="29"/>
  <c r="BA62" i="29" s="1"/>
  <c r="AY143" i="29"/>
  <c r="AZ23" i="29"/>
  <c r="BA59" i="29" s="1"/>
  <c r="AY162" i="29"/>
  <c r="AY37" i="29"/>
  <c r="AY145" i="29"/>
  <c r="AZ25" i="29"/>
  <c r="BA61" i="29" s="1"/>
  <c r="AY164" i="29"/>
  <c r="AY167" i="30"/>
  <c r="AY148" i="30"/>
  <c r="AZ28" i="30"/>
  <c r="BA64" i="30" s="1"/>
  <c r="AY164" i="30"/>
  <c r="AZ25" i="30"/>
  <c r="BA61" i="30" s="1"/>
  <c r="AY145" i="30"/>
  <c r="AZ31" i="33"/>
  <c r="BA67" i="33" s="1"/>
  <c r="AY169" i="30"/>
  <c r="AY150" i="30"/>
  <c r="AZ30" i="30"/>
  <c r="BA66" i="30" s="1"/>
  <c r="BA25" i="33"/>
  <c r="BB61" i="33" s="1"/>
  <c r="AZ35" i="33"/>
  <c r="BA71" i="33" s="1"/>
  <c r="AX73" i="33"/>
  <c r="AX74" i="33" s="1"/>
  <c r="AZ28" i="33"/>
  <c r="BA64" i="33" s="1"/>
  <c r="AZ24" i="33"/>
  <c r="BA60" i="33" s="1"/>
  <c r="AU198" i="29"/>
  <c r="AZ23" i="33"/>
  <c r="BA59" i="33" s="1"/>
  <c r="AY37" i="33"/>
  <c r="AX191" i="31"/>
  <c r="BA23" i="31"/>
  <c r="BB59" i="31" s="1"/>
  <c r="AZ162" i="31"/>
  <c r="AZ73" i="31"/>
  <c r="AZ74" i="31" s="1"/>
  <c r="AZ143" i="31"/>
  <c r="AZ37" i="31"/>
  <c r="BB25" i="32"/>
  <c r="BC55" i="32" s="1"/>
  <c r="BA25" i="2"/>
  <c r="BB55" i="2" s="1"/>
  <c r="BA23" i="2"/>
  <c r="BB53" i="2" s="1"/>
  <c r="BB20" i="2"/>
  <c r="BC50" i="2" s="1"/>
  <c r="AZ29" i="2"/>
  <c r="AY61" i="2"/>
  <c r="AY62" i="2" s="1"/>
  <c r="AY31" i="2"/>
  <c r="BA24" i="2"/>
  <c r="BB54" i="2" s="1"/>
  <c r="BA26" i="2"/>
  <c r="BB56" i="2" s="1"/>
  <c r="BA21" i="2"/>
  <c r="BB51" i="2" s="1"/>
  <c r="BA28" i="2"/>
  <c r="BB58" i="2" s="1"/>
  <c r="BA27" i="2"/>
  <c r="BB57" i="2" s="1"/>
  <c r="BC25" i="31"/>
  <c r="BD61" i="31" s="1"/>
  <c r="BB145" i="31"/>
  <c r="BB164" i="31"/>
  <c r="BA35" i="10"/>
  <c r="BB71" i="10" s="1"/>
  <c r="BA29" i="10"/>
  <c r="BB65" i="10" s="1"/>
  <c r="BA32" i="10"/>
  <c r="BB68" i="10" s="1"/>
  <c r="BA26" i="10"/>
  <c r="BB62" i="10" s="1"/>
  <c r="AY73" i="10"/>
  <c r="AY74" i="10" s="1"/>
  <c r="BA25" i="10"/>
  <c r="BB61" i="10" s="1"/>
  <c r="BA34" i="10"/>
  <c r="BB70" i="10" s="1"/>
  <c r="BB30" i="10"/>
  <c r="BC66" i="10" s="1"/>
  <c r="BA31" i="10"/>
  <c r="BB67" i="10" s="1"/>
  <c r="BB33" i="10"/>
  <c r="BC69" i="10" s="1"/>
  <c r="BA28" i="10"/>
  <c r="BB64" i="10" s="1"/>
  <c r="BA27" i="10"/>
  <c r="BB63" i="10" s="1"/>
  <c r="BC20" i="32"/>
  <c r="BD50" i="32" s="1"/>
  <c r="BB26" i="32"/>
  <c r="BC56" i="32" s="1"/>
  <c r="BB23" i="32"/>
  <c r="BC53" i="32" s="1"/>
  <c r="BC22" i="32"/>
  <c r="BD52" i="32" s="1"/>
  <c r="BB28" i="32"/>
  <c r="BC58" i="32" s="1"/>
  <c r="BB24" i="32"/>
  <c r="BC54" i="32" s="1"/>
  <c r="BB27" i="32"/>
  <c r="BC57" i="32" s="1"/>
  <c r="AZ37" i="10" l="1"/>
  <c r="AX183" i="35"/>
  <c r="AX185" i="35" s="1"/>
  <c r="BA60" i="10"/>
  <c r="BA24" i="10"/>
  <c r="CB36" i="32"/>
  <c r="CA46" i="32"/>
  <c r="CA35" i="2"/>
  <c r="BZ46" i="2"/>
  <c r="BT21" i="48"/>
  <c r="BT23" i="48" s="1"/>
  <c r="BU2" i="48"/>
  <c r="BA71" i="35"/>
  <c r="AZ155" i="35"/>
  <c r="AZ174" i="35"/>
  <c r="BA35" i="35"/>
  <c r="BB165" i="35"/>
  <c r="BB146" i="35"/>
  <c r="BC26" i="35"/>
  <c r="BC62" i="35"/>
  <c r="BB27" i="35"/>
  <c r="BB63" i="35"/>
  <c r="BA147" i="35"/>
  <c r="BA166" i="35"/>
  <c r="BA171" i="35"/>
  <c r="BA152" i="35"/>
  <c r="BB32" i="35"/>
  <c r="BB68" i="35"/>
  <c r="BB30" i="35"/>
  <c r="BB66" i="35"/>
  <c r="BA169" i="35"/>
  <c r="BA150" i="35"/>
  <c r="BB29" i="35"/>
  <c r="BB65" i="35"/>
  <c r="BA168" i="35"/>
  <c r="BA149" i="35"/>
  <c r="AZ163" i="35"/>
  <c r="AZ144" i="35"/>
  <c r="BA24" i="35"/>
  <c r="BA60" i="35"/>
  <c r="BA153" i="35"/>
  <c r="BB33" i="35"/>
  <c r="BB69" i="35"/>
  <c r="BA172" i="35"/>
  <c r="BA145" i="35"/>
  <c r="BB61" i="35"/>
  <c r="BB25" i="35"/>
  <c r="BA164" i="35"/>
  <c r="AZ167" i="35"/>
  <c r="AZ148" i="35"/>
  <c r="BA64" i="35"/>
  <c r="BA28" i="35"/>
  <c r="AW194" i="31"/>
  <c r="AX186" i="31"/>
  <c r="AY158" i="31"/>
  <c r="AY189" i="31"/>
  <c r="AY197" i="31" s="1"/>
  <c r="AX177" i="35"/>
  <c r="AZ73" i="36"/>
  <c r="AZ74" i="36" s="1"/>
  <c r="AX196" i="31"/>
  <c r="AX197" i="31"/>
  <c r="AX193" i="31"/>
  <c r="AX177" i="36"/>
  <c r="AY183" i="31"/>
  <c r="AY185" i="31" s="1"/>
  <c r="AY177" i="31"/>
  <c r="AY74" i="34"/>
  <c r="AW196" i="36"/>
  <c r="AW198" i="36" s="1"/>
  <c r="AW184" i="36"/>
  <c r="AW186" i="36" s="1"/>
  <c r="AW194" i="36" s="1"/>
  <c r="AZ37" i="36"/>
  <c r="AY157" i="36"/>
  <c r="BQ41" i="35"/>
  <c r="BP55" i="35"/>
  <c r="AY176" i="36"/>
  <c r="AY190" i="36" s="1"/>
  <c r="AY192" i="36" s="1"/>
  <c r="BA59" i="10"/>
  <c r="BA23" i="10"/>
  <c r="BA37" i="10" s="1"/>
  <c r="AZ157" i="31"/>
  <c r="AX190" i="36"/>
  <c r="AX192" i="36" s="1"/>
  <c r="AX158" i="34"/>
  <c r="AX158" i="36"/>
  <c r="AX177" i="34"/>
  <c r="AX189" i="36"/>
  <c r="AX191" i="36" s="1"/>
  <c r="AY178" i="31"/>
  <c r="AY179" i="31" s="1"/>
  <c r="AX178" i="36"/>
  <c r="AX179" i="36" s="1"/>
  <c r="AY176" i="34"/>
  <c r="AY183" i="34" s="1"/>
  <c r="AY185" i="34" s="1"/>
  <c r="BA31" i="36"/>
  <c r="BA67" i="36"/>
  <c r="AZ151" i="36"/>
  <c r="AZ170" i="36"/>
  <c r="BA30" i="36"/>
  <c r="BA66" i="36"/>
  <c r="AZ150" i="36"/>
  <c r="AZ169" i="36"/>
  <c r="BB60" i="31"/>
  <c r="BA163" i="31"/>
  <c r="BB24" i="31"/>
  <c r="BA144" i="31"/>
  <c r="AW184" i="35"/>
  <c r="AW186" i="35" s="1"/>
  <c r="AW196" i="35"/>
  <c r="AZ73" i="34"/>
  <c r="AZ179" i="34" s="1"/>
  <c r="AZ176" i="31"/>
  <c r="BB68" i="31"/>
  <c r="BA171" i="31"/>
  <c r="BA152" i="31"/>
  <c r="BB32" i="31"/>
  <c r="AW197" i="35"/>
  <c r="AW191" i="35"/>
  <c r="AW193" i="35" s="1"/>
  <c r="BA35" i="34"/>
  <c r="BA71" i="34"/>
  <c r="AZ174" i="34"/>
  <c r="AZ155" i="34"/>
  <c r="BA25" i="34"/>
  <c r="BA61" i="34"/>
  <c r="AZ145" i="34"/>
  <c r="AZ164" i="34"/>
  <c r="BA29" i="34"/>
  <c r="BA65" i="34"/>
  <c r="AZ149" i="34"/>
  <c r="AZ168" i="34"/>
  <c r="BA23" i="34"/>
  <c r="BA59" i="34"/>
  <c r="AZ37" i="34"/>
  <c r="AZ143" i="34"/>
  <c r="AZ162" i="34"/>
  <c r="BA31" i="34"/>
  <c r="BA67" i="34"/>
  <c r="AZ170" i="34"/>
  <c r="AZ151" i="34"/>
  <c r="BB65" i="31"/>
  <c r="BA149" i="31"/>
  <c r="BB29" i="31"/>
  <c r="BA168" i="31"/>
  <c r="AX189" i="35"/>
  <c r="AX182" i="35"/>
  <c r="AX178" i="35"/>
  <c r="AX179" i="35" s="1"/>
  <c r="BA24" i="34"/>
  <c r="BA60" i="34"/>
  <c r="AZ144" i="34"/>
  <c r="AZ163" i="34"/>
  <c r="BB64" i="31"/>
  <c r="BB28" i="31"/>
  <c r="BA148" i="31"/>
  <c r="BA167" i="31"/>
  <c r="BA33" i="36"/>
  <c r="BA69" i="36"/>
  <c r="AZ153" i="36"/>
  <c r="AZ172" i="36"/>
  <c r="BA31" i="35"/>
  <c r="BA67" i="35"/>
  <c r="AZ170" i="35"/>
  <c r="AZ151" i="35"/>
  <c r="BA24" i="36"/>
  <c r="BA60" i="36"/>
  <c r="AZ144" i="36"/>
  <c r="AZ163" i="36"/>
  <c r="AY157" i="35"/>
  <c r="AY158" i="35" s="1"/>
  <c r="BA26" i="36"/>
  <c r="BA62" i="36"/>
  <c r="AZ165" i="36"/>
  <c r="AZ146" i="36"/>
  <c r="BA35" i="36"/>
  <c r="BA71" i="36"/>
  <c r="AZ174" i="36"/>
  <c r="AZ155" i="36"/>
  <c r="BA26" i="34"/>
  <c r="BA62" i="34"/>
  <c r="AZ165" i="34"/>
  <c r="AZ146" i="34"/>
  <c r="BD29" i="36"/>
  <c r="BD65" i="36"/>
  <c r="BC149" i="36"/>
  <c r="BC168" i="36"/>
  <c r="BA32" i="36"/>
  <c r="BA68" i="36"/>
  <c r="AZ171" i="36"/>
  <c r="AZ152" i="36"/>
  <c r="BA34" i="34"/>
  <c r="BA70" i="34"/>
  <c r="AZ173" i="34"/>
  <c r="AZ154" i="34"/>
  <c r="BB66" i="31"/>
  <c r="BB30" i="31"/>
  <c r="BA169" i="31"/>
  <c r="BA150" i="31"/>
  <c r="BB23" i="36"/>
  <c r="BB59" i="36"/>
  <c r="BA162" i="36"/>
  <c r="BA143" i="36"/>
  <c r="BA34" i="35"/>
  <c r="BA70" i="35"/>
  <c r="AZ154" i="35"/>
  <c r="AZ173" i="35"/>
  <c r="BA32" i="34"/>
  <c r="BA68" i="34"/>
  <c r="AZ152" i="34"/>
  <c r="AZ171" i="34"/>
  <c r="AY176" i="35"/>
  <c r="BC67" i="31"/>
  <c r="BC31" i="31"/>
  <c r="BB170" i="31"/>
  <c r="BB151" i="31"/>
  <c r="AW197" i="34"/>
  <c r="AW191" i="34"/>
  <c r="AW193" i="34" s="1"/>
  <c r="BB70" i="31"/>
  <c r="BB34" i="31"/>
  <c r="BA173" i="31"/>
  <c r="BA154" i="31"/>
  <c r="BB71" i="31"/>
  <c r="BB35" i="31"/>
  <c r="BA174" i="31"/>
  <c r="BA155" i="31"/>
  <c r="BB63" i="31"/>
  <c r="BB27" i="31"/>
  <c r="BA147" i="31"/>
  <c r="BA166" i="31"/>
  <c r="BA34" i="36"/>
  <c r="BA70" i="36"/>
  <c r="AZ173" i="36"/>
  <c r="AZ154" i="36"/>
  <c r="AZ73" i="35"/>
  <c r="AZ74" i="35" s="1"/>
  <c r="AY157" i="34"/>
  <c r="BB69" i="31"/>
  <c r="BB33" i="31"/>
  <c r="BA153" i="31"/>
  <c r="BA172" i="31"/>
  <c r="BA28" i="34"/>
  <c r="BA64" i="34"/>
  <c r="AZ167" i="34"/>
  <c r="AZ148" i="34"/>
  <c r="AV194" i="34"/>
  <c r="AW184" i="34"/>
  <c r="AW186" i="34" s="1"/>
  <c r="AW196" i="34"/>
  <c r="AZ31" i="2"/>
  <c r="BA59" i="2"/>
  <c r="BA52" i="2"/>
  <c r="BA22" i="2"/>
  <c r="BA27" i="36"/>
  <c r="BA63" i="36"/>
  <c r="AZ166" i="36"/>
  <c r="AZ147" i="36"/>
  <c r="BA27" i="34"/>
  <c r="BA63" i="34"/>
  <c r="AZ166" i="34"/>
  <c r="AZ147" i="34"/>
  <c r="BA23" i="35"/>
  <c r="BA59" i="35"/>
  <c r="AZ37" i="35"/>
  <c r="AZ162" i="35"/>
  <c r="AZ143" i="35"/>
  <c r="BA33" i="34"/>
  <c r="BA69" i="34"/>
  <c r="AZ172" i="34"/>
  <c r="AZ153" i="34"/>
  <c r="BB62" i="31"/>
  <c r="BA146" i="31"/>
  <c r="BB26" i="31"/>
  <c r="BA165" i="31"/>
  <c r="AX190" i="34"/>
  <c r="AX192" i="34" s="1"/>
  <c r="AX183" i="34"/>
  <c r="AX185" i="34" s="1"/>
  <c r="AV198" i="34"/>
  <c r="BA25" i="36"/>
  <c r="BA61" i="36"/>
  <c r="AZ164" i="36"/>
  <c r="AZ145" i="36"/>
  <c r="AX189" i="34"/>
  <c r="AX182" i="34"/>
  <c r="BA28" i="36"/>
  <c r="BA64" i="36"/>
  <c r="AZ167" i="36"/>
  <c r="AZ148" i="36"/>
  <c r="BA30" i="34"/>
  <c r="BA66" i="34"/>
  <c r="AZ169" i="34"/>
  <c r="AZ150" i="34"/>
  <c r="AX184" i="36"/>
  <c r="AX186" i="36" s="1"/>
  <c r="AX196" i="36"/>
  <c r="BJ41" i="33"/>
  <c r="BI55" i="33"/>
  <c r="BN41" i="30"/>
  <c r="BM55" i="30"/>
  <c r="BA31" i="32"/>
  <c r="AZ61" i="32"/>
  <c r="AZ62" i="32" s="1"/>
  <c r="BB21" i="32"/>
  <c r="BC51" i="32" s="1"/>
  <c r="BB29" i="32"/>
  <c r="BC59" i="32" s="1"/>
  <c r="BL41" i="10"/>
  <c r="BK55" i="10"/>
  <c r="BI41" i="34"/>
  <c r="BH55" i="34"/>
  <c r="AV198" i="30"/>
  <c r="AV194" i="30"/>
  <c r="AX158" i="29"/>
  <c r="AX177" i="29"/>
  <c r="AV194" i="29"/>
  <c r="AX158" i="30"/>
  <c r="AW196" i="29"/>
  <c r="AZ169" i="30"/>
  <c r="AZ150" i="30"/>
  <c r="BA30" i="30"/>
  <c r="BB66" i="30" s="1"/>
  <c r="AZ164" i="30"/>
  <c r="AZ145" i="30"/>
  <c r="BA25" i="30"/>
  <c r="BB61" i="30" s="1"/>
  <c r="BA27" i="30"/>
  <c r="BB63" i="30" s="1"/>
  <c r="AZ147" i="30"/>
  <c r="AZ166" i="30"/>
  <c r="BA30" i="33"/>
  <c r="BB66" i="33" s="1"/>
  <c r="AZ146" i="30"/>
  <c r="AZ165" i="30"/>
  <c r="BA26" i="30"/>
  <c r="BB62" i="30" s="1"/>
  <c r="AZ37" i="29"/>
  <c r="BA34" i="29"/>
  <c r="BB70" i="29" s="1"/>
  <c r="AZ154" i="29"/>
  <c r="AZ173" i="29"/>
  <c r="AZ147" i="29"/>
  <c r="AZ166" i="29"/>
  <c r="BA27" i="29"/>
  <c r="BB63" i="29" s="1"/>
  <c r="BA28" i="33"/>
  <c r="BB64" i="33" s="1"/>
  <c r="AW196" i="30"/>
  <c r="AW184" i="30"/>
  <c r="AW186" i="30" s="1"/>
  <c r="BA34" i="33"/>
  <c r="BB70" i="33" s="1"/>
  <c r="AY73" i="29"/>
  <c r="AY74" i="29" s="1"/>
  <c r="BA29" i="33"/>
  <c r="BB65" i="33" s="1"/>
  <c r="AZ167" i="30"/>
  <c r="AZ148" i="30"/>
  <c r="BA28" i="30"/>
  <c r="BB64" i="30" s="1"/>
  <c r="AZ174" i="29"/>
  <c r="AZ155" i="29"/>
  <c r="BA35" i="29"/>
  <c r="BB71" i="29" s="1"/>
  <c r="BA27" i="33"/>
  <c r="BB63" i="33" s="1"/>
  <c r="AY176" i="29"/>
  <c r="AZ152" i="30"/>
  <c r="AZ171" i="30"/>
  <c r="BA32" i="30"/>
  <c r="BB68" i="30" s="1"/>
  <c r="AZ174" i="30"/>
  <c r="BA35" i="30"/>
  <c r="BB71" i="30" s="1"/>
  <c r="AZ155" i="30"/>
  <c r="AZ150" i="29"/>
  <c r="AZ169" i="29"/>
  <c r="BA30" i="29"/>
  <c r="BB66" i="29" s="1"/>
  <c r="AW192" i="29"/>
  <c r="AW193" i="29" s="1"/>
  <c r="AW197" i="29"/>
  <c r="AZ172" i="29"/>
  <c r="BA33" i="29"/>
  <c r="BB69" i="29" s="1"/>
  <c r="AZ153" i="29"/>
  <c r="AW197" i="30"/>
  <c r="AW191" i="30"/>
  <c r="AW193" i="30" s="1"/>
  <c r="AZ163" i="29"/>
  <c r="AZ144" i="29"/>
  <c r="BA24" i="29"/>
  <c r="BB60" i="29" s="1"/>
  <c r="AY157" i="30"/>
  <c r="BA23" i="33"/>
  <c r="BB59" i="33" s="1"/>
  <c r="AZ37" i="33"/>
  <c r="BA35" i="33"/>
  <c r="BB71" i="33" s="1"/>
  <c r="BA31" i="33"/>
  <c r="BB67" i="33" s="1"/>
  <c r="AZ143" i="29"/>
  <c r="AZ162" i="29"/>
  <c r="BA23" i="29"/>
  <c r="BB59" i="29" s="1"/>
  <c r="AX182" i="30"/>
  <c r="AX189" i="30"/>
  <c r="AX178" i="30"/>
  <c r="AX179" i="30" s="1"/>
  <c r="AX182" i="29"/>
  <c r="AX178" i="29"/>
  <c r="AX179" i="29" s="1"/>
  <c r="AX189" i="29"/>
  <c r="BA34" i="30"/>
  <c r="BB70" i="30" s="1"/>
  <c r="AZ173" i="30"/>
  <c r="AZ154" i="30"/>
  <c r="BA23" i="30"/>
  <c r="BB59" i="30" s="1"/>
  <c r="AZ143" i="30"/>
  <c r="AZ162" i="30"/>
  <c r="AZ37" i="30"/>
  <c r="AZ153" i="30"/>
  <c r="BA33" i="30"/>
  <c r="BB69" i="30" s="1"/>
  <c r="AZ172" i="30"/>
  <c r="AY73" i="33"/>
  <c r="AY74" i="33" s="1"/>
  <c r="BA26" i="33"/>
  <c r="BB62" i="33" s="1"/>
  <c r="AZ151" i="29"/>
  <c r="AZ170" i="29"/>
  <c r="BA31" i="29"/>
  <c r="BB67" i="29" s="1"/>
  <c r="AX190" i="30"/>
  <c r="AX192" i="30" s="1"/>
  <c r="AX183" i="30"/>
  <c r="AX185" i="30" s="1"/>
  <c r="AZ152" i="29"/>
  <c r="AZ171" i="29"/>
  <c r="BA32" i="29"/>
  <c r="BB68" i="29" s="1"/>
  <c r="AY176" i="30"/>
  <c r="BB25" i="33"/>
  <c r="BC61" i="33" s="1"/>
  <c r="AY157" i="29"/>
  <c r="AZ151" i="30"/>
  <c r="AZ170" i="30"/>
  <c r="BA31" i="30"/>
  <c r="BB67" i="30" s="1"/>
  <c r="BA33" i="33"/>
  <c r="BB69" i="33" s="1"/>
  <c r="AV198" i="29"/>
  <c r="AY73" i="30"/>
  <c r="AY74" i="30" s="1"/>
  <c r="BA32" i="33"/>
  <c r="BB68" i="33" s="1"/>
  <c r="BA24" i="33"/>
  <c r="BB60" i="33" s="1"/>
  <c r="AZ164" i="29"/>
  <c r="AZ145" i="29"/>
  <c r="BA25" i="29"/>
  <c r="BB61" i="29" s="1"/>
  <c r="AZ146" i="29"/>
  <c r="BA26" i="29"/>
  <c r="BB62" i="29" s="1"/>
  <c r="AZ165" i="29"/>
  <c r="AZ144" i="30"/>
  <c r="AZ163" i="30"/>
  <c r="BA24" i="30"/>
  <c r="BB60" i="30" s="1"/>
  <c r="AX177" i="30"/>
  <c r="AX190" i="29"/>
  <c r="AX192" i="29" s="1"/>
  <c r="AX183" i="29"/>
  <c r="AX185" i="29" s="1"/>
  <c r="AW186" i="29"/>
  <c r="AZ149" i="29"/>
  <c r="AZ168" i="29"/>
  <c r="BA29" i="29"/>
  <c r="BB65" i="29" s="1"/>
  <c r="AZ149" i="30"/>
  <c r="AZ168" i="30"/>
  <c r="BA29" i="30"/>
  <c r="BB65" i="30" s="1"/>
  <c r="BA28" i="29"/>
  <c r="BB64" i="29" s="1"/>
  <c r="AZ167" i="29"/>
  <c r="AZ148" i="29"/>
  <c r="BB23" i="31"/>
  <c r="BC59" i="31" s="1"/>
  <c r="BA73" i="31"/>
  <c r="BA74" i="31" s="1"/>
  <c r="BA162" i="31"/>
  <c r="BA143" i="31"/>
  <c r="BA37" i="31"/>
  <c r="AY191" i="31"/>
  <c r="AY193" i="31" s="1"/>
  <c r="AY184" i="31"/>
  <c r="BC25" i="32"/>
  <c r="BD55" i="32" s="1"/>
  <c r="BB25" i="2"/>
  <c r="BC55" i="2" s="1"/>
  <c r="BB27" i="2"/>
  <c r="BC57" i="2" s="1"/>
  <c r="BB21" i="2"/>
  <c r="BC51" i="2" s="1"/>
  <c r="AZ73" i="10"/>
  <c r="AZ74" i="10" s="1"/>
  <c r="BB28" i="2"/>
  <c r="BC58" i="2" s="1"/>
  <c r="AZ61" i="2"/>
  <c r="AZ62" i="2" s="1"/>
  <c r="BA29" i="2"/>
  <c r="BB23" i="2"/>
  <c r="BC53" i="2" s="1"/>
  <c r="BB26" i="2"/>
  <c r="BC56" i="2" s="1"/>
  <c r="BB24" i="2"/>
  <c r="BC54" i="2" s="1"/>
  <c r="BC20" i="2"/>
  <c r="BD50" i="2" s="1"/>
  <c r="BD25" i="31"/>
  <c r="BE61" i="31" s="1"/>
  <c r="BC145" i="31"/>
  <c r="BC164" i="31"/>
  <c r="BB27" i="10"/>
  <c r="BC63" i="10" s="1"/>
  <c r="BB34" i="10"/>
  <c r="BC70" i="10" s="1"/>
  <c r="BB29" i="10"/>
  <c r="BC65" i="10" s="1"/>
  <c r="BC33" i="10"/>
  <c r="BD69" i="10" s="1"/>
  <c r="BB26" i="10"/>
  <c r="BC62" i="10" s="1"/>
  <c r="BB31" i="10"/>
  <c r="BC67" i="10" s="1"/>
  <c r="BB32" i="10"/>
  <c r="BC68" i="10" s="1"/>
  <c r="BB35" i="10"/>
  <c r="BC71" i="10" s="1"/>
  <c r="BB28" i="10"/>
  <c r="BC64" i="10" s="1"/>
  <c r="BC30" i="10"/>
  <c r="BD66" i="10" s="1"/>
  <c r="BB25" i="10"/>
  <c r="BC61" i="10" s="1"/>
  <c r="BC27" i="32"/>
  <c r="BD57" i="32" s="1"/>
  <c r="BC26" i="32"/>
  <c r="BD56" i="32" s="1"/>
  <c r="BC24" i="32"/>
  <c r="BD54" i="32" s="1"/>
  <c r="BD22" i="32"/>
  <c r="BE52" i="32" s="1"/>
  <c r="BC28" i="32"/>
  <c r="BD58" i="32" s="1"/>
  <c r="BC23" i="32"/>
  <c r="BD53" i="32" s="1"/>
  <c r="BD20" i="32"/>
  <c r="BE50" i="32" s="1"/>
  <c r="AY177" i="35" l="1"/>
  <c r="BB60" i="10"/>
  <c r="BB24" i="10"/>
  <c r="AX194" i="31"/>
  <c r="CC36" i="32"/>
  <c r="CB46" i="32"/>
  <c r="AY186" i="31"/>
  <c r="AY194" i="31" s="1"/>
  <c r="AY196" i="31"/>
  <c r="AY198" i="31" s="1"/>
  <c r="CB35" i="2"/>
  <c r="CA46" i="2"/>
  <c r="AZ177" i="31"/>
  <c r="BU21" i="48"/>
  <c r="BU23" i="48" s="1"/>
  <c r="BV2" i="48"/>
  <c r="BB35" i="35"/>
  <c r="BB71" i="35"/>
  <c r="BA174" i="35"/>
  <c r="BA155" i="35"/>
  <c r="AZ157" i="35"/>
  <c r="AZ189" i="35" s="1"/>
  <c r="BC30" i="35"/>
  <c r="BC66" i="35"/>
  <c r="BB150" i="35"/>
  <c r="BB169" i="35"/>
  <c r="BB166" i="35"/>
  <c r="BB147" i="35"/>
  <c r="BC27" i="35"/>
  <c r="BC63" i="35"/>
  <c r="BB28" i="35"/>
  <c r="BB64" i="35"/>
  <c r="BA148" i="35"/>
  <c r="BA167" i="35"/>
  <c r="BB24" i="35"/>
  <c r="BB60" i="35"/>
  <c r="BA144" i="35"/>
  <c r="BA163" i="35"/>
  <c r="BB171" i="35"/>
  <c r="BB152" i="35"/>
  <c r="BC68" i="35"/>
  <c r="BC32" i="35"/>
  <c r="BD26" i="35"/>
  <c r="BD62" i="35"/>
  <c r="BC165" i="35"/>
  <c r="BC146" i="35"/>
  <c r="BB145" i="35"/>
  <c r="BB164" i="35"/>
  <c r="BC61" i="35"/>
  <c r="BC25" i="35"/>
  <c r="BB153" i="35"/>
  <c r="BC33" i="35"/>
  <c r="BC69" i="35"/>
  <c r="BB172" i="35"/>
  <c r="BC29" i="35"/>
  <c r="BC65" i="35"/>
  <c r="BB149" i="35"/>
  <c r="BB168" i="35"/>
  <c r="AX198" i="31"/>
  <c r="BA73" i="35"/>
  <c r="BA74" i="35" s="1"/>
  <c r="AZ183" i="31"/>
  <c r="AZ185" i="31" s="1"/>
  <c r="AZ190" i="31"/>
  <c r="AZ192" i="31" s="1"/>
  <c r="AY177" i="36"/>
  <c r="AY190" i="34"/>
  <c r="AY192" i="34" s="1"/>
  <c r="AZ176" i="35"/>
  <c r="AZ178" i="31"/>
  <c r="AZ179" i="31" s="1"/>
  <c r="AZ158" i="31"/>
  <c r="AZ182" i="31"/>
  <c r="AZ189" i="31"/>
  <c r="AZ74" i="34"/>
  <c r="AY183" i="36"/>
  <c r="AY185" i="36" s="1"/>
  <c r="AX197" i="36"/>
  <c r="AX198" i="36" s="1"/>
  <c r="AY178" i="36"/>
  <c r="AY179" i="36" s="1"/>
  <c r="AX193" i="36"/>
  <c r="AX194" i="36" s="1"/>
  <c r="AY189" i="36"/>
  <c r="AY191" i="36" s="1"/>
  <c r="AY193" i="36" s="1"/>
  <c r="AY182" i="36"/>
  <c r="AY184" i="36" s="1"/>
  <c r="AY158" i="36"/>
  <c r="BR41" i="35"/>
  <c r="BQ55" i="35"/>
  <c r="BB59" i="10"/>
  <c r="BB23" i="10"/>
  <c r="BB37" i="10" s="1"/>
  <c r="AY177" i="34"/>
  <c r="BA73" i="36"/>
  <c r="BA74" i="36" s="1"/>
  <c r="AW198" i="34"/>
  <c r="AZ157" i="36"/>
  <c r="AZ189" i="36" s="1"/>
  <c r="AZ176" i="36"/>
  <c r="AZ190" i="36" s="1"/>
  <c r="AZ192" i="36" s="1"/>
  <c r="AZ176" i="34"/>
  <c r="AZ190" i="34" s="1"/>
  <c r="AZ192" i="34" s="1"/>
  <c r="AW194" i="34"/>
  <c r="BB26" i="34"/>
  <c r="BB62" i="34"/>
  <c r="BA146" i="34"/>
  <c r="BA165" i="34"/>
  <c r="BB26" i="36"/>
  <c r="BB62" i="36"/>
  <c r="BA165" i="36"/>
  <c r="BA146" i="36"/>
  <c r="AX184" i="34"/>
  <c r="AX186" i="34" s="1"/>
  <c r="AX196" i="34"/>
  <c r="BD67" i="31"/>
  <c r="BD31" i="31"/>
  <c r="BC151" i="31"/>
  <c r="BC170" i="31"/>
  <c r="BC23" i="36"/>
  <c r="BC59" i="36"/>
  <c r="BB143" i="36"/>
  <c r="BB162" i="36"/>
  <c r="BB34" i="34"/>
  <c r="BB70" i="34"/>
  <c r="BA154" i="34"/>
  <c r="BA173" i="34"/>
  <c r="BC65" i="31"/>
  <c r="BB168" i="31"/>
  <c r="BC29" i="31"/>
  <c r="BB149" i="31"/>
  <c r="AZ157" i="34"/>
  <c r="AX191" i="34"/>
  <c r="AX193" i="34" s="1"/>
  <c r="AX197" i="34"/>
  <c r="BB23" i="35"/>
  <c r="BB59" i="35"/>
  <c r="BA143" i="35"/>
  <c r="BA37" i="35"/>
  <c r="BA162" i="35"/>
  <c r="BB27" i="36"/>
  <c r="BB63" i="36"/>
  <c r="BA166" i="36"/>
  <c r="BA147" i="36"/>
  <c r="AW198" i="35"/>
  <c r="BB28" i="34"/>
  <c r="BB64" i="34"/>
  <c r="BA167" i="34"/>
  <c r="BA148" i="34"/>
  <c r="BB24" i="36"/>
  <c r="BB60" i="36"/>
  <c r="BA163" i="36"/>
  <c r="BA144" i="36"/>
  <c r="BA73" i="34"/>
  <c r="BA179" i="34" s="1"/>
  <c r="AW194" i="35"/>
  <c r="BB30" i="36"/>
  <c r="BB66" i="36"/>
  <c r="BA169" i="36"/>
  <c r="BA150" i="36"/>
  <c r="BB31" i="36"/>
  <c r="BB67" i="36"/>
  <c r="BA151" i="36"/>
  <c r="BA170" i="36"/>
  <c r="BC71" i="31"/>
  <c r="BB155" i="31"/>
  <c r="BB174" i="31"/>
  <c r="BC35" i="31"/>
  <c r="BB29" i="34"/>
  <c r="BB65" i="34"/>
  <c r="BA168" i="34"/>
  <c r="BA149" i="34"/>
  <c r="BA157" i="31"/>
  <c r="BB30" i="34"/>
  <c r="BB66" i="34"/>
  <c r="BA150" i="34"/>
  <c r="BA169" i="34"/>
  <c r="AZ158" i="35"/>
  <c r="BC63" i="31"/>
  <c r="BC27" i="31"/>
  <c r="BB147" i="31"/>
  <c r="BB166" i="31"/>
  <c r="AY190" i="35"/>
  <c r="AY192" i="35" s="1"/>
  <c r="AY183" i="35"/>
  <c r="AY185" i="35" s="1"/>
  <c r="BC66" i="31"/>
  <c r="BC30" i="31"/>
  <c r="BB150" i="31"/>
  <c r="BB169" i="31"/>
  <c r="BE29" i="36"/>
  <c r="BE65" i="36"/>
  <c r="BD149" i="36"/>
  <c r="BD168" i="36"/>
  <c r="BB35" i="36"/>
  <c r="BB71" i="36"/>
  <c r="BA155" i="36"/>
  <c r="BA174" i="36"/>
  <c r="BB33" i="36"/>
  <c r="BB69" i="36"/>
  <c r="BA172" i="36"/>
  <c r="BA153" i="36"/>
  <c r="BB24" i="34"/>
  <c r="BB60" i="34"/>
  <c r="BA163" i="34"/>
  <c r="BA144" i="34"/>
  <c r="BB23" i="34"/>
  <c r="BB59" i="34"/>
  <c r="BA162" i="34"/>
  <c r="BA143" i="34"/>
  <c r="BA37" i="34"/>
  <c r="BB25" i="34"/>
  <c r="BB61" i="34"/>
  <c r="BA164" i="34"/>
  <c r="BA145" i="34"/>
  <c r="BB52" i="2"/>
  <c r="BB22" i="2"/>
  <c r="BA176" i="31"/>
  <c r="BA183" i="31" s="1"/>
  <c r="BA185" i="31" s="1"/>
  <c r="BB33" i="34"/>
  <c r="BB69" i="34"/>
  <c r="BA172" i="34"/>
  <c r="BA153" i="34"/>
  <c r="BB34" i="36"/>
  <c r="BB70" i="36"/>
  <c r="BA154" i="36"/>
  <c r="BA173" i="36"/>
  <c r="BA37" i="36"/>
  <c r="BC68" i="31"/>
  <c r="BB171" i="31"/>
  <c r="BB152" i="31"/>
  <c r="BC32" i="31"/>
  <c r="BC60" i="31"/>
  <c r="BC24" i="31"/>
  <c r="BB144" i="31"/>
  <c r="BB163" i="31"/>
  <c r="BB32" i="34"/>
  <c r="BB68" i="34"/>
  <c r="BA152" i="34"/>
  <c r="BA171" i="34"/>
  <c r="BB34" i="35"/>
  <c r="BB70" i="35"/>
  <c r="BA173" i="35"/>
  <c r="BA154" i="35"/>
  <c r="BB32" i="36"/>
  <c r="BB68" i="36"/>
  <c r="BA171" i="36"/>
  <c r="BA152" i="36"/>
  <c r="BB25" i="36"/>
  <c r="BB61" i="36"/>
  <c r="BA145" i="36"/>
  <c r="BA164" i="36"/>
  <c r="AZ182" i="35"/>
  <c r="BB27" i="34"/>
  <c r="BB63" i="34"/>
  <c r="BA147" i="34"/>
  <c r="BA166" i="34"/>
  <c r="BC69" i="31"/>
  <c r="BC33" i="31"/>
  <c r="BB172" i="31"/>
  <c r="BB153" i="31"/>
  <c r="BC70" i="31"/>
  <c r="BB173" i="31"/>
  <c r="BC34" i="31"/>
  <c r="BB154" i="31"/>
  <c r="AY189" i="35"/>
  <c r="AY182" i="35"/>
  <c r="AY178" i="35"/>
  <c r="AY179" i="35" s="1"/>
  <c r="AX184" i="35"/>
  <c r="AX186" i="35" s="1"/>
  <c r="AX196" i="35"/>
  <c r="BB28" i="36"/>
  <c r="BB64" i="36"/>
  <c r="BA148" i="36"/>
  <c r="BA167" i="36"/>
  <c r="AY189" i="34"/>
  <c r="AY182" i="34"/>
  <c r="BB35" i="34"/>
  <c r="BB71" i="34"/>
  <c r="BA155" i="34"/>
  <c r="BA174" i="34"/>
  <c r="BA31" i="2"/>
  <c r="BB59" i="2"/>
  <c r="BC62" i="31"/>
  <c r="BB146" i="31"/>
  <c r="BC26" i="31"/>
  <c r="BB165" i="31"/>
  <c r="AZ183" i="35"/>
  <c r="AZ185" i="35" s="1"/>
  <c r="AY158" i="34"/>
  <c r="BB31" i="35"/>
  <c r="BB67" i="35"/>
  <c r="BA170" i="35"/>
  <c r="BA151" i="35"/>
  <c r="BC64" i="31"/>
  <c r="BC28" i="31"/>
  <c r="BB148" i="31"/>
  <c r="BB167" i="31"/>
  <c r="AX191" i="35"/>
  <c r="AX193" i="35" s="1"/>
  <c r="AX197" i="35"/>
  <c r="BB31" i="34"/>
  <c r="BB67" i="34"/>
  <c r="BA170" i="34"/>
  <c r="BA151" i="34"/>
  <c r="BK41" i="33"/>
  <c r="BJ55" i="33"/>
  <c r="BO41" i="30"/>
  <c r="BN55" i="30"/>
  <c r="BB31" i="32"/>
  <c r="BA61" i="32"/>
  <c r="BA62" i="32" s="1"/>
  <c r="BC29" i="32"/>
  <c r="BD59" i="32" s="1"/>
  <c r="BC21" i="32"/>
  <c r="BD51" i="32" s="1"/>
  <c r="BM41" i="10"/>
  <c r="BL55" i="10"/>
  <c r="BJ41" i="34"/>
  <c r="BI55" i="34"/>
  <c r="AY177" i="30"/>
  <c r="AW198" i="29"/>
  <c r="BA151" i="30"/>
  <c r="BA170" i="30"/>
  <c r="BB31" i="30"/>
  <c r="BC67" i="30" s="1"/>
  <c r="BA171" i="29"/>
  <c r="BA152" i="29"/>
  <c r="BB32" i="29"/>
  <c r="BC68" i="29" s="1"/>
  <c r="BA143" i="29"/>
  <c r="BA37" i="29"/>
  <c r="BB23" i="29"/>
  <c r="BC59" i="29" s="1"/>
  <c r="BA162" i="29"/>
  <c r="BA150" i="29"/>
  <c r="BA169" i="29"/>
  <c r="BB30" i="29"/>
  <c r="BC66" i="29" s="1"/>
  <c r="BA152" i="30"/>
  <c r="BA171" i="30"/>
  <c r="BB32" i="30"/>
  <c r="BC68" i="30" s="1"/>
  <c r="BA155" i="29"/>
  <c r="BA174" i="29"/>
  <c r="BB35" i="29"/>
  <c r="BC71" i="29" s="1"/>
  <c r="BB28" i="33"/>
  <c r="BC64" i="33" s="1"/>
  <c r="AZ157" i="29"/>
  <c r="BA145" i="30"/>
  <c r="BA164" i="30"/>
  <c r="BB25" i="30"/>
  <c r="BC61" i="30" s="1"/>
  <c r="BA146" i="29"/>
  <c r="BA165" i="29"/>
  <c r="BB26" i="29"/>
  <c r="BC62" i="29" s="1"/>
  <c r="BB24" i="33"/>
  <c r="BC60" i="33" s="1"/>
  <c r="BB34" i="30"/>
  <c r="BC70" i="30" s="1"/>
  <c r="BA173" i="30"/>
  <c r="BA154" i="30"/>
  <c r="AZ176" i="29"/>
  <c r="AZ73" i="33"/>
  <c r="AZ74" i="33" s="1"/>
  <c r="BB29" i="33"/>
  <c r="BC65" i="33" s="1"/>
  <c r="BA173" i="29"/>
  <c r="BA154" i="29"/>
  <c r="BB34" i="29"/>
  <c r="BC70" i="29" s="1"/>
  <c r="BB32" i="33"/>
  <c r="BC68" i="33" s="1"/>
  <c r="BB26" i="33"/>
  <c r="BC62" i="33" s="1"/>
  <c r="AZ176" i="30"/>
  <c r="AX197" i="29"/>
  <c r="AX191" i="29"/>
  <c r="AX193" i="29" s="1"/>
  <c r="AZ73" i="29"/>
  <c r="AZ74" i="29" s="1"/>
  <c r="BB23" i="33"/>
  <c r="BC59" i="33" s="1"/>
  <c r="BA37" i="33"/>
  <c r="BA147" i="29"/>
  <c r="BA166" i="29"/>
  <c r="BB27" i="29"/>
  <c r="BC63" i="29" s="1"/>
  <c r="BB30" i="33"/>
  <c r="BC66" i="33" s="1"/>
  <c r="BA168" i="29"/>
  <c r="BA149" i="29"/>
  <c r="BB29" i="29"/>
  <c r="BC65" i="29" s="1"/>
  <c r="BA163" i="30"/>
  <c r="BA144" i="30"/>
  <c r="BB24" i="30"/>
  <c r="BC60" i="30" s="1"/>
  <c r="AZ73" i="30"/>
  <c r="AZ74" i="30" s="1"/>
  <c r="AY178" i="30"/>
  <c r="AY179" i="30" s="1"/>
  <c r="AY182" i="30"/>
  <c r="AY189" i="30"/>
  <c r="AY158" i="30"/>
  <c r="BA145" i="29"/>
  <c r="BB25" i="29"/>
  <c r="BC61" i="29" s="1"/>
  <c r="BA164" i="29"/>
  <c r="AY178" i="29"/>
  <c r="AY179" i="29" s="1"/>
  <c r="AY182" i="29"/>
  <c r="AY189" i="29"/>
  <c r="AZ157" i="30"/>
  <c r="AX196" i="29"/>
  <c r="AX184" i="29"/>
  <c r="AX186" i="29" s="1"/>
  <c r="BB31" i="33"/>
  <c r="BC67" i="33" s="1"/>
  <c r="BA163" i="29"/>
  <c r="BA144" i="29"/>
  <c r="BB24" i="29"/>
  <c r="BC60" i="29" s="1"/>
  <c r="BB33" i="29"/>
  <c r="BC69" i="29" s="1"/>
  <c r="BA172" i="29"/>
  <c r="BA153" i="29"/>
  <c r="AY183" i="29"/>
  <c r="AY185" i="29" s="1"/>
  <c r="AY190" i="29"/>
  <c r="AY192" i="29" s="1"/>
  <c r="AY177" i="29"/>
  <c r="BB34" i="33"/>
  <c r="BC70" i="33" s="1"/>
  <c r="BA150" i="30"/>
  <c r="BA169" i="30"/>
  <c r="BB30" i="30"/>
  <c r="BC66" i="30" s="1"/>
  <c r="BA167" i="29"/>
  <c r="BA148" i="29"/>
  <c r="BB28" i="29"/>
  <c r="BC64" i="29" s="1"/>
  <c r="BC25" i="33"/>
  <c r="BD61" i="33" s="1"/>
  <c r="BA143" i="30"/>
  <c r="BB23" i="30"/>
  <c r="BC59" i="30" s="1"/>
  <c r="BA37" i="30"/>
  <c r="BA162" i="30"/>
  <c r="BA155" i="30"/>
  <c r="BA174" i="30"/>
  <c r="BB35" i="30"/>
  <c r="BC71" i="30" s="1"/>
  <c r="BB27" i="33"/>
  <c r="BC63" i="33" s="1"/>
  <c r="BA167" i="30"/>
  <c r="BA148" i="30"/>
  <c r="BB28" i="30"/>
  <c r="BC64" i="30" s="1"/>
  <c r="BA146" i="30"/>
  <c r="BA165" i="30"/>
  <c r="BB26" i="30"/>
  <c r="BC62" i="30" s="1"/>
  <c r="BB33" i="33"/>
  <c r="BC69" i="33" s="1"/>
  <c r="BA170" i="29"/>
  <c r="BA151" i="29"/>
  <c r="BB31" i="29"/>
  <c r="BC67" i="29" s="1"/>
  <c r="BB33" i="30"/>
  <c r="BC69" i="30" s="1"/>
  <c r="BA172" i="30"/>
  <c r="BA153" i="30"/>
  <c r="AX197" i="30"/>
  <c r="AX191" i="30"/>
  <c r="AX193" i="30" s="1"/>
  <c r="BB35" i="33"/>
  <c r="BC71" i="33" s="1"/>
  <c r="AW194" i="30"/>
  <c r="BB29" i="30"/>
  <c r="BC65" i="30" s="1"/>
  <c r="BA149" i="30"/>
  <c r="BA168" i="30"/>
  <c r="AW194" i="29"/>
  <c r="AY158" i="29"/>
  <c r="AY190" i="30"/>
  <c r="AY192" i="30" s="1"/>
  <c r="AY183" i="30"/>
  <c r="AY185" i="30" s="1"/>
  <c r="AX184" i="30"/>
  <c r="AX186" i="30" s="1"/>
  <c r="AX196" i="30"/>
  <c r="AW198" i="30"/>
  <c r="BB27" i="30"/>
  <c r="BC63" i="30" s="1"/>
  <c r="BA166" i="30"/>
  <c r="BA147" i="30"/>
  <c r="BC23" i="31"/>
  <c r="BD59" i="31" s="1"/>
  <c r="BB143" i="31"/>
  <c r="BB162" i="31"/>
  <c r="BB73" i="31"/>
  <c r="BB74" i="31" s="1"/>
  <c r="BB37" i="31"/>
  <c r="BD25" i="32"/>
  <c r="BE55" i="32" s="1"/>
  <c r="BC25" i="2"/>
  <c r="BD55" i="2" s="1"/>
  <c r="BD20" i="2"/>
  <c r="BE50" i="2" s="1"/>
  <c r="BC24" i="2"/>
  <c r="BD54" i="2" s="1"/>
  <c r="BC26" i="2"/>
  <c r="BD56" i="2" s="1"/>
  <c r="BC28" i="2"/>
  <c r="BD58" i="2" s="1"/>
  <c r="BC23" i="2"/>
  <c r="BD53" i="2" s="1"/>
  <c r="BC27" i="2"/>
  <c r="BD57" i="2" s="1"/>
  <c r="BA61" i="2"/>
  <c r="BA62" i="2" s="1"/>
  <c r="BB29" i="2"/>
  <c r="BC59" i="2" s="1"/>
  <c r="BC21" i="2"/>
  <c r="BD51" i="2" s="1"/>
  <c r="BE25" i="31"/>
  <c r="BF61" i="31" s="1"/>
  <c r="BD145" i="31"/>
  <c r="BD164" i="31"/>
  <c r="BC32" i="10"/>
  <c r="BD68" i="10" s="1"/>
  <c r="BD33" i="10"/>
  <c r="BE69" i="10" s="1"/>
  <c r="BC34" i="10"/>
  <c r="BD70" i="10" s="1"/>
  <c r="BC28" i="10"/>
  <c r="BD64" i="10" s="1"/>
  <c r="BC25" i="10"/>
  <c r="BD61" i="10" s="1"/>
  <c r="BC31" i="10"/>
  <c r="BD67" i="10" s="1"/>
  <c r="BC26" i="10"/>
  <c r="BD62" i="10" s="1"/>
  <c r="BC27" i="10"/>
  <c r="BD63" i="10" s="1"/>
  <c r="BA73" i="10"/>
  <c r="BA74" i="10" s="1"/>
  <c r="BD30" i="10"/>
  <c r="BE66" i="10" s="1"/>
  <c r="BC29" i="10"/>
  <c r="BD65" i="10" s="1"/>
  <c r="BC35" i="10"/>
  <c r="BD71" i="10" s="1"/>
  <c r="BD28" i="32"/>
  <c r="BE58" i="32" s="1"/>
  <c r="BE22" i="32"/>
  <c r="BF52" i="32" s="1"/>
  <c r="BE20" i="32"/>
  <c r="BF50" i="32" s="1"/>
  <c r="BD24" i="32"/>
  <c r="BE54" i="32" s="1"/>
  <c r="BD27" i="32"/>
  <c r="BE57" i="32" s="1"/>
  <c r="BD23" i="32"/>
  <c r="BE53" i="32" s="1"/>
  <c r="BD26" i="32"/>
  <c r="BE56" i="32" s="1"/>
  <c r="AZ177" i="35" l="1"/>
  <c r="BC60" i="10"/>
  <c r="BC24" i="10"/>
  <c r="CD36" i="32"/>
  <c r="CC46" i="32"/>
  <c r="CC35" i="2"/>
  <c r="CB46" i="2"/>
  <c r="BW2" i="48"/>
  <c r="BV21" i="48"/>
  <c r="BV23" i="48" s="1"/>
  <c r="BB155" i="35"/>
  <c r="BC35" i="35"/>
  <c r="BB174" i="35"/>
  <c r="BC71" i="35"/>
  <c r="BD68" i="35"/>
  <c r="BC171" i="35"/>
  <c r="BD32" i="35"/>
  <c r="BC152" i="35"/>
  <c r="BC168" i="35"/>
  <c r="BC149" i="35"/>
  <c r="BD65" i="35"/>
  <c r="BD29" i="35"/>
  <c r="BC28" i="35"/>
  <c r="BC64" i="35"/>
  <c r="BB167" i="35"/>
  <c r="BB148" i="35"/>
  <c r="BD30" i="35"/>
  <c r="BD66" i="35"/>
  <c r="BC169" i="35"/>
  <c r="BC150" i="35"/>
  <c r="BD27" i="35"/>
  <c r="BD63" i="35"/>
  <c r="BC147" i="35"/>
  <c r="BC166" i="35"/>
  <c r="BC172" i="35"/>
  <c r="BC153" i="35"/>
  <c r="BD33" i="35"/>
  <c r="BD69" i="35"/>
  <c r="BD25" i="35"/>
  <c r="BD61" i="35"/>
  <c r="BC164" i="35"/>
  <c r="BC145" i="35"/>
  <c r="BE26" i="35"/>
  <c r="BE62" i="35"/>
  <c r="BD146" i="35"/>
  <c r="BD165" i="35"/>
  <c r="BB144" i="35"/>
  <c r="BC24" i="35"/>
  <c r="BC60" i="35"/>
  <c r="BB163" i="35"/>
  <c r="AZ190" i="35"/>
  <c r="AZ192" i="35" s="1"/>
  <c r="AZ178" i="35"/>
  <c r="AZ179" i="35" s="1"/>
  <c r="AZ197" i="31"/>
  <c r="AZ196" i="31"/>
  <c r="AZ191" i="31"/>
  <c r="AZ193" i="31" s="1"/>
  <c r="AZ184" i="31"/>
  <c r="AZ186" i="31" s="1"/>
  <c r="AY197" i="36"/>
  <c r="AY186" i="36"/>
  <c r="AY194" i="36" s="1"/>
  <c r="AZ158" i="34"/>
  <c r="BA190" i="31"/>
  <c r="BA192" i="31" s="1"/>
  <c r="AY196" i="36"/>
  <c r="AZ177" i="36"/>
  <c r="BA177" i="31"/>
  <c r="BA176" i="36"/>
  <c r="BA190" i="36" s="1"/>
  <c r="BA192" i="36" s="1"/>
  <c r="BA176" i="35"/>
  <c r="BA190" i="35" s="1"/>
  <c r="BA192" i="35" s="1"/>
  <c r="BB37" i="36"/>
  <c r="BA157" i="36"/>
  <c r="BS41" i="35"/>
  <c r="BR55" i="35"/>
  <c r="AZ182" i="36"/>
  <c r="AZ184" i="36" s="1"/>
  <c r="AZ158" i="36"/>
  <c r="BC59" i="10"/>
  <c r="BC23" i="10"/>
  <c r="BC37" i="10" s="1"/>
  <c r="BA178" i="31"/>
  <c r="BA179" i="31" s="1"/>
  <c r="AZ183" i="34"/>
  <c r="AZ185" i="34" s="1"/>
  <c r="AX194" i="34"/>
  <c r="AZ177" i="34"/>
  <c r="AZ178" i="36"/>
  <c r="AZ179" i="36" s="1"/>
  <c r="AZ183" i="36"/>
  <c r="AZ185" i="36" s="1"/>
  <c r="AX198" i="35"/>
  <c r="BB73" i="36"/>
  <c r="BB74" i="36" s="1"/>
  <c r="BC31" i="35"/>
  <c r="BC67" i="35"/>
  <c r="BB170" i="35"/>
  <c r="BB151" i="35"/>
  <c r="BC28" i="36"/>
  <c r="BC64" i="36"/>
  <c r="BB148" i="36"/>
  <c r="BB167" i="36"/>
  <c r="BC23" i="34"/>
  <c r="BC59" i="34"/>
  <c r="BB37" i="34"/>
  <c r="BB143" i="34"/>
  <c r="BB162" i="34"/>
  <c r="BA158" i="31"/>
  <c r="AZ191" i="35"/>
  <c r="BD63" i="31"/>
  <c r="BD27" i="31"/>
  <c r="BC147" i="31"/>
  <c r="BC166" i="31"/>
  <c r="BA74" i="34"/>
  <c r="AZ182" i="34"/>
  <c r="AZ189" i="34"/>
  <c r="BC34" i="34"/>
  <c r="BC70" i="34"/>
  <c r="BB173" i="34"/>
  <c r="BB154" i="34"/>
  <c r="BE67" i="31"/>
  <c r="BE31" i="31"/>
  <c r="BD151" i="31"/>
  <c r="BD170" i="31"/>
  <c r="BC30" i="36"/>
  <c r="BC66" i="36"/>
  <c r="BB169" i="36"/>
  <c r="BB150" i="36"/>
  <c r="BD62" i="31"/>
  <c r="BC165" i="31"/>
  <c r="BD26" i="31"/>
  <c r="BC146" i="31"/>
  <c r="BC35" i="34"/>
  <c r="BC71" i="34"/>
  <c r="BB174" i="34"/>
  <c r="BB155" i="34"/>
  <c r="BD70" i="31"/>
  <c r="BC154" i="31"/>
  <c r="BD34" i="31"/>
  <c r="BC173" i="31"/>
  <c r="AZ184" i="35"/>
  <c r="AZ186" i="35" s="1"/>
  <c r="AZ196" i="35"/>
  <c r="BA157" i="35"/>
  <c r="BA158" i="35" s="1"/>
  <c r="AZ197" i="36"/>
  <c r="AZ191" i="36"/>
  <c r="AZ193" i="36" s="1"/>
  <c r="BC35" i="36"/>
  <c r="BC71" i="36"/>
  <c r="BB174" i="36"/>
  <c r="BB155" i="36"/>
  <c r="BD64" i="31"/>
  <c r="BD28" i="31"/>
  <c r="BC167" i="31"/>
  <c r="BC148" i="31"/>
  <c r="AY196" i="34"/>
  <c r="AY184" i="34"/>
  <c r="AY186" i="34" s="1"/>
  <c r="BC34" i="35"/>
  <c r="BC70" i="35"/>
  <c r="BB154" i="35"/>
  <c r="BB173" i="35"/>
  <c r="BC33" i="34"/>
  <c r="BC69" i="34"/>
  <c r="BB153" i="34"/>
  <c r="BB172" i="34"/>
  <c r="BC25" i="34"/>
  <c r="BC61" i="34"/>
  <c r="BB145" i="34"/>
  <c r="BB164" i="34"/>
  <c r="BD66" i="31"/>
  <c r="BD30" i="31"/>
  <c r="BC150" i="31"/>
  <c r="BC169" i="31"/>
  <c r="BB73" i="35"/>
  <c r="BB74" i="35" s="1"/>
  <c r="BD65" i="31"/>
  <c r="BC168" i="31"/>
  <c r="BC149" i="31"/>
  <c r="BD29" i="31"/>
  <c r="BC26" i="34"/>
  <c r="BC62" i="34"/>
  <c r="BB165" i="34"/>
  <c r="BB146" i="34"/>
  <c r="BA182" i="31"/>
  <c r="BA184" i="31" s="1"/>
  <c r="BA186" i="31" s="1"/>
  <c r="AY197" i="34"/>
  <c r="AY191" i="34"/>
  <c r="AY193" i="34" s="1"/>
  <c r="AX194" i="35"/>
  <c r="BD60" i="31"/>
  <c r="BD24" i="31"/>
  <c r="BC144" i="31"/>
  <c r="BC163" i="31"/>
  <c r="BC24" i="34"/>
  <c r="BC60" i="34"/>
  <c r="BB163" i="34"/>
  <c r="BB144" i="34"/>
  <c r="BF29" i="36"/>
  <c r="BF65" i="36"/>
  <c r="BE168" i="36"/>
  <c r="BE149" i="36"/>
  <c r="BC29" i="34"/>
  <c r="BC65" i="34"/>
  <c r="BB168" i="34"/>
  <c r="BB149" i="34"/>
  <c r="BC31" i="36"/>
  <c r="BC67" i="36"/>
  <c r="BB151" i="36"/>
  <c r="BB170" i="36"/>
  <c r="BC23" i="35"/>
  <c r="BC59" i="35"/>
  <c r="BB37" i="35"/>
  <c r="BB162" i="35"/>
  <c r="BB143" i="35"/>
  <c r="BC27" i="34"/>
  <c r="BC63" i="34"/>
  <c r="BB147" i="34"/>
  <c r="BB166" i="34"/>
  <c r="BC33" i="36"/>
  <c r="BC69" i="36"/>
  <c r="BB172" i="36"/>
  <c r="BB153" i="36"/>
  <c r="BA189" i="31"/>
  <c r="BB176" i="31"/>
  <c r="BB190" i="31" s="1"/>
  <c r="BB192" i="31" s="1"/>
  <c r="BC52" i="2"/>
  <c r="BC22" i="2"/>
  <c r="BA157" i="34"/>
  <c r="BD71" i="31"/>
  <c r="BC155" i="31"/>
  <c r="BD35" i="31"/>
  <c r="BC174" i="31"/>
  <c r="BC28" i="34"/>
  <c r="BC64" i="34"/>
  <c r="BB167" i="34"/>
  <c r="BB148" i="34"/>
  <c r="BB157" i="31"/>
  <c r="BB189" i="31" s="1"/>
  <c r="BC31" i="34"/>
  <c r="BC67" i="34"/>
  <c r="BB170" i="34"/>
  <c r="BB151" i="34"/>
  <c r="AY184" i="35"/>
  <c r="AY186" i="35" s="1"/>
  <c r="AY196" i="35"/>
  <c r="BD68" i="31"/>
  <c r="BD32" i="31"/>
  <c r="BC171" i="31"/>
  <c r="BC152" i="31"/>
  <c r="BA176" i="34"/>
  <c r="BC24" i="36"/>
  <c r="BC60" i="36"/>
  <c r="BB163" i="36"/>
  <c r="BB144" i="36"/>
  <c r="BD23" i="36"/>
  <c r="BD59" i="36"/>
  <c r="BC162" i="36"/>
  <c r="BC143" i="36"/>
  <c r="AY191" i="35"/>
  <c r="AY193" i="35" s="1"/>
  <c r="AY197" i="35"/>
  <c r="BD69" i="31"/>
  <c r="BC172" i="31"/>
  <c r="BD33" i="31"/>
  <c r="BC153" i="31"/>
  <c r="BC25" i="36"/>
  <c r="BC61" i="36"/>
  <c r="BB164" i="36"/>
  <c r="BB145" i="36"/>
  <c r="BC32" i="36"/>
  <c r="BC68" i="36"/>
  <c r="BB152" i="36"/>
  <c r="BB171" i="36"/>
  <c r="BC32" i="34"/>
  <c r="BC68" i="34"/>
  <c r="BB171" i="34"/>
  <c r="BB152" i="34"/>
  <c r="BC34" i="36"/>
  <c r="BC70" i="36"/>
  <c r="BB173" i="36"/>
  <c r="BB154" i="36"/>
  <c r="BB73" i="34"/>
  <c r="BB179" i="34" s="1"/>
  <c r="BC30" i="34"/>
  <c r="BC66" i="34"/>
  <c r="BB150" i="34"/>
  <c r="BB169" i="34"/>
  <c r="BC27" i="36"/>
  <c r="BC63" i="36"/>
  <c r="BB166" i="36"/>
  <c r="BB147" i="36"/>
  <c r="AX198" i="34"/>
  <c r="BC26" i="36"/>
  <c r="BC62" i="36"/>
  <c r="BB165" i="36"/>
  <c r="BB146" i="36"/>
  <c r="BL41" i="33"/>
  <c r="BK55" i="33"/>
  <c r="BP41" i="30"/>
  <c r="BO55" i="30"/>
  <c r="BB61" i="32"/>
  <c r="BB62" i="32" s="1"/>
  <c r="BC31" i="32"/>
  <c r="BD21" i="32"/>
  <c r="BE51" i="32" s="1"/>
  <c r="BD29" i="32"/>
  <c r="BE59" i="32" s="1"/>
  <c r="BN41" i="10"/>
  <c r="BM55" i="10"/>
  <c r="AZ177" i="29"/>
  <c r="AX198" i="29"/>
  <c r="BK41" i="34"/>
  <c r="BJ55" i="34"/>
  <c r="AX194" i="29"/>
  <c r="AX194" i="30"/>
  <c r="AX198" i="30"/>
  <c r="AZ158" i="29"/>
  <c r="BC33" i="33"/>
  <c r="BD69" i="33" s="1"/>
  <c r="BA176" i="30"/>
  <c r="AY191" i="29"/>
  <c r="AY193" i="29" s="1"/>
  <c r="AY197" i="29"/>
  <c r="AY197" i="30"/>
  <c r="AY191" i="30"/>
  <c r="AY193" i="30" s="1"/>
  <c r="BB149" i="29"/>
  <c r="BB168" i="29"/>
  <c r="BC29" i="29"/>
  <c r="BD65" i="29" s="1"/>
  <c r="AZ190" i="30"/>
  <c r="AZ192" i="30" s="1"/>
  <c r="AZ183" i="30"/>
  <c r="AZ185" i="30" s="1"/>
  <c r="BA157" i="29"/>
  <c r="BB154" i="30"/>
  <c r="BC34" i="30"/>
  <c r="BD70" i="30" s="1"/>
  <c r="BB173" i="30"/>
  <c r="BB164" i="30"/>
  <c r="BB145" i="30"/>
  <c r="BC25" i="30"/>
  <c r="BD61" i="30" s="1"/>
  <c r="BC32" i="29"/>
  <c r="BD68" i="29" s="1"/>
  <c r="BB152" i="29"/>
  <c r="BB171" i="29"/>
  <c r="BB149" i="30"/>
  <c r="BB168" i="30"/>
  <c r="BC29" i="30"/>
  <c r="BD65" i="30" s="1"/>
  <c r="BB165" i="30"/>
  <c r="BC26" i="30"/>
  <c r="BD62" i="30" s="1"/>
  <c r="BB146" i="30"/>
  <c r="AY196" i="29"/>
  <c r="AY184" i="29"/>
  <c r="AY186" i="29" s="1"/>
  <c r="AY196" i="30"/>
  <c r="AY184" i="30"/>
  <c r="AY186" i="30" s="1"/>
  <c r="BA176" i="29"/>
  <c r="BC33" i="30"/>
  <c r="BD69" i="30" s="1"/>
  <c r="BB172" i="30"/>
  <c r="BB153" i="30"/>
  <c r="BC27" i="33"/>
  <c r="BD63" i="33" s="1"/>
  <c r="BB162" i="30"/>
  <c r="BB143" i="30"/>
  <c r="BB37" i="30"/>
  <c r="BC23" i="30"/>
  <c r="BD59" i="30" s="1"/>
  <c r="BC26" i="33"/>
  <c r="BD62" i="33" s="1"/>
  <c r="BC29" i="33"/>
  <c r="BD65" i="33" s="1"/>
  <c r="BC24" i="33"/>
  <c r="BD60" i="33" s="1"/>
  <c r="BC35" i="33"/>
  <c r="BD71" i="33" s="1"/>
  <c r="BB151" i="29"/>
  <c r="BB170" i="29"/>
  <c r="BC31" i="29"/>
  <c r="BD67" i="29" s="1"/>
  <c r="BB155" i="30"/>
  <c r="BB174" i="30"/>
  <c r="BC35" i="30"/>
  <c r="BD71" i="30" s="1"/>
  <c r="BA157" i="30"/>
  <c r="BB169" i="30"/>
  <c r="BB150" i="30"/>
  <c r="BC30" i="30"/>
  <c r="BD66" i="30" s="1"/>
  <c r="BA73" i="33"/>
  <c r="BA74" i="33" s="1"/>
  <c r="BC32" i="33"/>
  <c r="BD68" i="33" s="1"/>
  <c r="BC32" i="30"/>
  <c r="BD68" i="30" s="1"/>
  <c r="BB152" i="30"/>
  <c r="BB171" i="30"/>
  <c r="BD25" i="33"/>
  <c r="BE61" i="33" s="1"/>
  <c r="BC31" i="33"/>
  <c r="BD67" i="33" s="1"/>
  <c r="BC24" i="30"/>
  <c r="BD60" i="30" s="1"/>
  <c r="BB163" i="30"/>
  <c r="BB144" i="30"/>
  <c r="BC30" i="33"/>
  <c r="BD66" i="33" s="1"/>
  <c r="BC23" i="33"/>
  <c r="BD59" i="33" s="1"/>
  <c r="BB37" i="33"/>
  <c r="BB146" i="29"/>
  <c r="BC26" i="29"/>
  <c r="BD62" i="29" s="1"/>
  <c r="BB165" i="29"/>
  <c r="AZ182" i="29"/>
  <c r="AZ178" i="29"/>
  <c r="AZ179" i="29" s="1"/>
  <c r="AZ189" i="29"/>
  <c r="BB162" i="29"/>
  <c r="BB143" i="29"/>
  <c r="BC23" i="29"/>
  <c r="BD59" i="29" s="1"/>
  <c r="BB37" i="29"/>
  <c r="BB151" i="30"/>
  <c r="BB170" i="30"/>
  <c r="BC31" i="30"/>
  <c r="BD67" i="30" s="1"/>
  <c r="BB167" i="30"/>
  <c r="BB148" i="30"/>
  <c r="BC28" i="30"/>
  <c r="BD64" i="30" s="1"/>
  <c r="BB164" i="29"/>
  <c r="BB145" i="29"/>
  <c r="BC25" i="29"/>
  <c r="BD61" i="29" s="1"/>
  <c r="AZ177" i="30"/>
  <c r="AZ190" i="29"/>
  <c r="AZ192" i="29" s="1"/>
  <c r="AZ183" i="29"/>
  <c r="AZ185" i="29" s="1"/>
  <c r="BC28" i="33"/>
  <c r="BD64" i="33" s="1"/>
  <c r="BB147" i="30"/>
  <c r="BB166" i="30"/>
  <c r="BC27" i="30"/>
  <c r="BD63" i="30" s="1"/>
  <c r="BC28" i="29"/>
  <c r="BD64" i="29" s="1"/>
  <c r="BB148" i="29"/>
  <c r="BB167" i="29"/>
  <c r="BC34" i="33"/>
  <c r="BD70" i="33" s="1"/>
  <c r="BB172" i="29"/>
  <c r="BB153" i="29"/>
  <c r="BC33" i="29"/>
  <c r="BD69" i="29" s="1"/>
  <c r="BC27" i="29"/>
  <c r="BD63" i="29" s="1"/>
  <c r="BB166" i="29"/>
  <c r="BB147" i="29"/>
  <c r="BB173" i="29"/>
  <c r="BB154" i="29"/>
  <c r="BC34" i="29"/>
  <c r="BD70" i="29" s="1"/>
  <c r="BA73" i="30"/>
  <c r="BA74" i="30" s="1"/>
  <c r="BB144" i="29"/>
  <c r="BB163" i="29"/>
  <c r="BC24" i="29"/>
  <c r="BD60" i="29" s="1"/>
  <c r="AZ182" i="30"/>
  <c r="AZ189" i="30"/>
  <c r="AZ178" i="30"/>
  <c r="AZ179" i="30" s="1"/>
  <c r="AZ158" i="30"/>
  <c r="BA73" i="29"/>
  <c r="BA74" i="29" s="1"/>
  <c r="BB174" i="29"/>
  <c r="BB155" i="29"/>
  <c r="BC35" i="29"/>
  <c r="BD71" i="29" s="1"/>
  <c r="BB169" i="29"/>
  <c r="BB150" i="29"/>
  <c r="BC30" i="29"/>
  <c r="BD66" i="29" s="1"/>
  <c r="BC162" i="31"/>
  <c r="BD23" i="31"/>
  <c r="BE59" i="31" s="1"/>
  <c r="BC73" i="31"/>
  <c r="BC74" i="31" s="1"/>
  <c r="BC143" i="31"/>
  <c r="BC37" i="31"/>
  <c r="BE25" i="32"/>
  <c r="BF55" i="32" s="1"/>
  <c r="BD25" i="2"/>
  <c r="BE55" i="2" s="1"/>
  <c r="BD23" i="2"/>
  <c r="BE53" i="2" s="1"/>
  <c r="BD24" i="2"/>
  <c r="BE54" i="2" s="1"/>
  <c r="BE20" i="2"/>
  <c r="BF50" i="2" s="1"/>
  <c r="BD28" i="2"/>
  <c r="BE58" i="2" s="1"/>
  <c r="BD21" i="2"/>
  <c r="BE51" i="2" s="1"/>
  <c r="BD27" i="2"/>
  <c r="BE57" i="2" s="1"/>
  <c r="BD26" i="2"/>
  <c r="BE56" i="2" s="1"/>
  <c r="BC29" i="2"/>
  <c r="BD59" i="2" s="1"/>
  <c r="BB61" i="2"/>
  <c r="BB62" i="2" s="1"/>
  <c r="BB31" i="2"/>
  <c r="BF25" i="31"/>
  <c r="BG61" i="31" s="1"/>
  <c r="BE164" i="31"/>
  <c r="BE145" i="31"/>
  <c r="BD26" i="10"/>
  <c r="BE62" i="10" s="1"/>
  <c r="BD34" i="10"/>
  <c r="BE70" i="10" s="1"/>
  <c r="BB73" i="10"/>
  <c r="BB74" i="10" s="1"/>
  <c r="BD31" i="10"/>
  <c r="BE67" i="10" s="1"/>
  <c r="BD28" i="10"/>
  <c r="BE64" i="10" s="1"/>
  <c r="BE33" i="10"/>
  <c r="BF69" i="10" s="1"/>
  <c r="BD29" i="10"/>
  <c r="BE65" i="10" s="1"/>
  <c r="BD27" i="10"/>
  <c r="BE63" i="10" s="1"/>
  <c r="BD32" i="10"/>
  <c r="BE68" i="10" s="1"/>
  <c r="BD25" i="10"/>
  <c r="BE61" i="10" s="1"/>
  <c r="BD35" i="10"/>
  <c r="BE71" i="10" s="1"/>
  <c r="BE30" i="10"/>
  <c r="BF66" i="10" s="1"/>
  <c r="BE23" i="32"/>
  <c r="BF53" i="32" s="1"/>
  <c r="BF20" i="32"/>
  <c r="BG50" i="32" s="1"/>
  <c r="BE28" i="32"/>
  <c r="BF58" i="32" s="1"/>
  <c r="BE26" i="32"/>
  <c r="BF56" i="32" s="1"/>
  <c r="BE24" i="32"/>
  <c r="BF54" i="32" s="1"/>
  <c r="BE27" i="32"/>
  <c r="BF57" i="32" s="1"/>
  <c r="BF22" i="32"/>
  <c r="BG52" i="32" s="1"/>
  <c r="BD60" i="10" l="1"/>
  <c r="BD24" i="10"/>
  <c r="AZ197" i="35"/>
  <c r="AZ198" i="35" s="1"/>
  <c r="BB182" i="31"/>
  <c r="AZ198" i="31"/>
  <c r="AZ193" i="35"/>
  <c r="AZ194" i="35" s="1"/>
  <c r="CE36" i="32"/>
  <c r="CD46" i="32"/>
  <c r="CD35" i="2"/>
  <c r="CC46" i="2"/>
  <c r="BX2" i="48"/>
  <c r="BW21" i="48"/>
  <c r="BW23" i="48" s="1"/>
  <c r="BC174" i="35"/>
  <c r="BD35" i="35"/>
  <c r="BD71" i="35"/>
  <c r="BC155" i="35"/>
  <c r="BE29" i="35"/>
  <c r="BE65" i="35"/>
  <c r="BD168" i="35"/>
  <c r="BD149" i="35"/>
  <c r="BD153" i="35"/>
  <c r="BD172" i="35"/>
  <c r="BE33" i="35"/>
  <c r="BE69" i="35"/>
  <c r="BF26" i="35"/>
  <c r="BF62" i="35"/>
  <c r="BE146" i="35"/>
  <c r="BE165" i="35"/>
  <c r="BE30" i="35"/>
  <c r="BE66" i="35"/>
  <c r="BD150" i="35"/>
  <c r="BD169" i="35"/>
  <c r="BE32" i="35"/>
  <c r="BE68" i="35"/>
  <c r="BD152" i="35"/>
  <c r="BD171" i="35"/>
  <c r="BC144" i="35"/>
  <c r="BC163" i="35"/>
  <c r="BD24" i="35"/>
  <c r="BD60" i="35"/>
  <c r="BE61" i="35"/>
  <c r="BD164" i="35"/>
  <c r="BD145" i="35"/>
  <c r="BE25" i="35"/>
  <c r="BE27" i="35"/>
  <c r="BE63" i="35"/>
  <c r="BD147" i="35"/>
  <c r="BD166" i="35"/>
  <c r="BD28" i="35"/>
  <c r="BD64" i="35"/>
  <c r="BC167" i="35"/>
  <c r="BC148" i="35"/>
  <c r="AZ194" i="31"/>
  <c r="BA158" i="36"/>
  <c r="BB157" i="35"/>
  <c r="BB182" i="35" s="1"/>
  <c r="BC73" i="35"/>
  <c r="BC74" i="35" s="1"/>
  <c r="AY198" i="36"/>
  <c r="BA177" i="36"/>
  <c r="BA183" i="36"/>
  <c r="BA185" i="36" s="1"/>
  <c r="BB183" i="31"/>
  <c r="BB185" i="31" s="1"/>
  <c r="BA197" i="31"/>
  <c r="BA177" i="35"/>
  <c r="BA183" i="35"/>
  <c r="BA185" i="35" s="1"/>
  <c r="BA178" i="36"/>
  <c r="BA179" i="36" s="1"/>
  <c r="BB158" i="31"/>
  <c r="BA182" i="36"/>
  <c r="BA184" i="36" s="1"/>
  <c r="AZ196" i="36"/>
  <c r="AZ198" i="36" s="1"/>
  <c r="BA189" i="36"/>
  <c r="BA191" i="36" s="1"/>
  <c r="BA193" i="36" s="1"/>
  <c r="BT41" i="35"/>
  <c r="BS55" i="35"/>
  <c r="BA191" i="31"/>
  <c r="BA193" i="31" s="1"/>
  <c r="BA194" i="31" s="1"/>
  <c r="BC176" i="31"/>
  <c r="BC190" i="31" s="1"/>
  <c r="BC192" i="31" s="1"/>
  <c r="BD59" i="10"/>
  <c r="BD23" i="10"/>
  <c r="BD37" i="10" s="1"/>
  <c r="BA177" i="34"/>
  <c r="BA196" i="31"/>
  <c r="AZ186" i="36"/>
  <c r="AZ194" i="36" s="1"/>
  <c r="BB157" i="36"/>
  <c r="BB189" i="36" s="1"/>
  <c r="BB176" i="36"/>
  <c r="BB190" i="36" s="1"/>
  <c r="BB192" i="36" s="1"/>
  <c r="BC73" i="36"/>
  <c r="BC74" i="36" s="1"/>
  <c r="AY194" i="34"/>
  <c r="BD32" i="34"/>
  <c r="BD68" i="34"/>
  <c r="BC171" i="34"/>
  <c r="BC152" i="34"/>
  <c r="BD25" i="36"/>
  <c r="BD61" i="36"/>
  <c r="BC145" i="36"/>
  <c r="BC164" i="36"/>
  <c r="BD33" i="34"/>
  <c r="BD69" i="34"/>
  <c r="BC153" i="34"/>
  <c r="BC172" i="34"/>
  <c r="AZ191" i="34"/>
  <c r="AZ193" i="34" s="1"/>
  <c r="AZ197" i="34"/>
  <c r="BD31" i="34"/>
  <c r="BD67" i="34"/>
  <c r="BC170" i="34"/>
  <c r="BC151" i="34"/>
  <c r="BD29" i="34"/>
  <c r="BD65" i="34"/>
  <c r="BC149" i="34"/>
  <c r="BC168" i="34"/>
  <c r="AZ184" i="34"/>
  <c r="AZ186" i="34" s="1"/>
  <c r="AZ196" i="34"/>
  <c r="BB178" i="31"/>
  <c r="BB179" i="31" s="1"/>
  <c r="BB177" i="31"/>
  <c r="BE69" i="31"/>
  <c r="BD153" i="31"/>
  <c r="BE33" i="31"/>
  <c r="BD172" i="31"/>
  <c r="AY198" i="34"/>
  <c r="BD35" i="36"/>
  <c r="BD71" i="36"/>
  <c r="BC174" i="36"/>
  <c r="BC155" i="36"/>
  <c r="BD35" i="34"/>
  <c r="BD71" i="34"/>
  <c r="BC155" i="34"/>
  <c r="BC174" i="34"/>
  <c r="BF67" i="31"/>
  <c r="BE151" i="31"/>
  <c r="BE170" i="31"/>
  <c r="BF31" i="31"/>
  <c r="BE71" i="31"/>
  <c r="BD174" i="31"/>
  <c r="BD155" i="31"/>
  <c r="BE35" i="31"/>
  <c r="BG29" i="36"/>
  <c r="BG65" i="36"/>
  <c r="BF149" i="36"/>
  <c r="BF168" i="36"/>
  <c r="BD26" i="36"/>
  <c r="BD62" i="36"/>
  <c r="BC165" i="36"/>
  <c r="BC146" i="36"/>
  <c r="AY198" i="35"/>
  <c r="BD27" i="34"/>
  <c r="BD63" i="34"/>
  <c r="BC147" i="34"/>
  <c r="BC166" i="34"/>
  <c r="BE70" i="31"/>
  <c r="BD173" i="31"/>
  <c r="BE34" i="31"/>
  <c r="BD154" i="31"/>
  <c r="BB176" i="34"/>
  <c r="BD28" i="36"/>
  <c r="BD64" i="36"/>
  <c r="BC167" i="36"/>
  <c r="BC148" i="36"/>
  <c r="BC157" i="31"/>
  <c r="BD34" i="36"/>
  <c r="BD70" i="36"/>
  <c r="BC154" i="36"/>
  <c r="BC173" i="36"/>
  <c r="BD32" i="36"/>
  <c r="BD68" i="36"/>
  <c r="BC152" i="36"/>
  <c r="BC171" i="36"/>
  <c r="AY194" i="35"/>
  <c r="BA182" i="34"/>
  <c r="BA189" i="34"/>
  <c r="BE60" i="31"/>
  <c r="BE24" i="31"/>
  <c r="BD163" i="31"/>
  <c r="BD144" i="31"/>
  <c r="BD25" i="34"/>
  <c r="BD61" i="34"/>
  <c r="BC164" i="34"/>
  <c r="BC145" i="34"/>
  <c r="BD34" i="35"/>
  <c r="BD70" i="35"/>
  <c r="BC154" i="35"/>
  <c r="BC173" i="35"/>
  <c r="BE62" i="31"/>
  <c r="BD165" i="31"/>
  <c r="BE26" i="31"/>
  <c r="BD146" i="31"/>
  <c r="BB157" i="34"/>
  <c r="BD27" i="36"/>
  <c r="BD63" i="36"/>
  <c r="BC166" i="36"/>
  <c r="BC147" i="36"/>
  <c r="BE23" i="36"/>
  <c r="BE59" i="36"/>
  <c r="BD162" i="36"/>
  <c r="BD143" i="36"/>
  <c r="BD24" i="34"/>
  <c r="BD60" i="34"/>
  <c r="BC163" i="34"/>
  <c r="BC144" i="34"/>
  <c r="BE63" i="31"/>
  <c r="BE27" i="31"/>
  <c r="BD166" i="31"/>
  <c r="BD147" i="31"/>
  <c r="BC37" i="36"/>
  <c r="BD24" i="36"/>
  <c r="BD60" i="36"/>
  <c r="BC144" i="36"/>
  <c r="BC163" i="36"/>
  <c r="BA158" i="34"/>
  <c r="BD52" i="2"/>
  <c r="BD22" i="2"/>
  <c r="BD31" i="36"/>
  <c r="BD67" i="36"/>
  <c r="BC151" i="36"/>
  <c r="BC170" i="36"/>
  <c r="BD26" i="34"/>
  <c r="BD62" i="34"/>
  <c r="BC165" i="34"/>
  <c r="BC146" i="34"/>
  <c r="BE64" i="31"/>
  <c r="BE28" i="31"/>
  <c r="BD167" i="31"/>
  <c r="BD148" i="31"/>
  <c r="BE68" i="31"/>
  <c r="BD171" i="31"/>
  <c r="BD152" i="31"/>
  <c r="BE32" i="31"/>
  <c r="BD23" i="35"/>
  <c r="BD59" i="35"/>
  <c r="BC162" i="35"/>
  <c r="BC143" i="35"/>
  <c r="BC37" i="35"/>
  <c r="BD30" i="34"/>
  <c r="BD66" i="34"/>
  <c r="BC169" i="34"/>
  <c r="BC150" i="34"/>
  <c r="BA190" i="34"/>
  <c r="BA192" i="34" s="1"/>
  <c r="BA183" i="34"/>
  <c r="BA185" i="34" s="1"/>
  <c r="BB176" i="35"/>
  <c r="BE65" i="31"/>
  <c r="BD149" i="31"/>
  <c r="BE29" i="31"/>
  <c r="BD168" i="31"/>
  <c r="BA182" i="35"/>
  <c r="BA178" i="35"/>
  <c r="BA179" i="35" s="1"/>
  <c r="BA189" i="35"/>
  <c r="BD30" i="36"/>
  <c r="BD66" i="36"/>
  <c r="BC169" i="36"/>
  <c r="BC150" i="36"/>
  <c r="BB74" i="34"/>
  <c r="BC73" i="34"/>
  <c r="BC179" i="34" s="1"/>
  <c r="BD28" i="34"/>
  <c r="BD64" i="34"/>
  <c r="BC167" i="34"/>
  <c r="BC148" i="34"/>
  <c r="BD33" i="36"/>
  <c r="BD69" i="36"/>
  <c r="BC172" i="36"/>
  <c r="BC153" i="36"/>
  <c r="BE66" i="31"/>
  <c r="BE30" i="31"/>
  <c r="BD150" i="31"/>
  <c r="BD169" i="31"/>
  <c r="BD34" i="34"/>
  <c r="BD70" i="34"/>
  <c r="BC173" i="34"/>
  <c r="BC154" i="34"/>
  <c r="BD23" i="34"/>
  <c r="BD59" i="34"/>
  <c r="BC162" i="34"/>
  <c r="BC143" i="34"/>
  <c r="BC37" i="34"/>
  <c r="BD31" i="35"/>
  <c r="BD67" i="35"/>
  <c r="BC151" i="35"/>
  <c r="BC170" i="35"/>
  <c r="BD31" i="32"/>
  <c r="BM41" i="33"/>
  <c r="BL55" i="33"/>
  <c r="BQ41" i="30"/>
  <c r="BP55" i="30"/>
  <c r="BC61" i="32"/>
  <c r="BC62" i="32" s="1"/>
  <c r="BE29" i="32"/>
  <c r="BF59" i="32" s="1"/>
  <c r="BE21" i="32"/>
  <c r="BF51" i="32" s="1"/>
  <c r="BO41" i="10"/>
  <c r="BN55" i="10"/>
  <c r="AY194" i="29"/>
  <c r="BL41" i="34"/>
  <c r="BK55" i="34"/>
  <c r="BA177" i="30"/>
  <c r="BA158" i="29"/>
  <c r="AY198" i="30"/>
  <c r="AY198" i="29"/>
  <c r="AY194" i="30"/>
  <c r="BC173" i="29"/>
  <c r="BC154" i="29"/>
  <c r="BD34" i="29"/>
  <c r="BE70" i="29" s="1"/>
  <c r="BD33" i="29"/>
  <c r="BE69" i="29" s="1"/>
  <c r="BC172" i="29"/>
  <c r="BC153" i="29"/>
  <c r="BC162" i="29"/>
  <c r="BC143" i="29"/>
  <c r="BC37" i="29"/>
  <c r="BD23" i="29"/>
  <c r="BE59" i="29" s="1"/>
  <c r="BC165" i="29"/>
  <c r="BC146" i="29"/>
  <c r="BD26" i="29"/>
  <c r="BE62" i="29" s="1"/>
  <c r="BC169" i="30"/>
  <c r="BD30" i="30"/>
  <c r="BE66" i="30" s="1"/>
  <c r="BC150" i="30"/>
  <c r="BB157" i="30"/>
  <c r="BA183" i="29"/>
  <c r="BA185" i="29" s="1"/>
  <c r="BA190" i="29"/>
  <c r="BA192" i="29" s="1"/>
  <c r="BC171" i="29"/>
  <c r="BC152" i="29"/>
  <c r="BD32" i="29"/>
  <c r="BE68" i="29" s="1"/>
  <c r="AZ197" i="30"/>
  <c r="AZ191" i="30"/>
  <c r="AZ193" i="30" s="1"/>
  <c r="BC167" i="29"/>
  <c r="BC148" i="29"/>
  <c r="BD28" i="29"/>
  <c r="BE64" i="29" s="1"/>
  <c r="BB157" i="29"/>
  <c r="BC170" i="29"/>
  <c r="BC151" i="29"/>
  <c r="BD31" i="29"/>
  <c r="BE67" i="29" s="1"/>
  <c r="BD29" i="33"/>
  <c r="BE65" i="33" s="1"/>
  <c r="BB176" i="30"/>
  <c r="BD29" i="30"/>
  <c r="BE65" i="30" s="1"/>
  <c r="BC149" i="30"/>
  <c r="BC168" i="30"/>
  <c r="BC145" i="30"/>
  <c r="BC164" i="30"/>
  <c r="BD25" i="30"/>
  <c r="BE61" i="30" s="1"/>
  <c r="BA182" i="29"/>
  <c r="BA178" i="29"/>
  <c r="BA179" i="29" s="1"/>
  <c r="BA189" i="29"/>
  <c r="BC174" i="29"/>
  <c r="BC155" i="29"/>
  <c r="BD35" i="29"/>
  <c r="BE71" i="29" s="1"/>
  <c r="AZ196" i="30"/>
  <c r="AZ184" i="30"/>
  <c r="AZ186" i="30" s="1"/>
  <c r="BC166" i="30"/>
  <c r="BC147" i="30"/>
  <c r="BD27" i="30"/>
  <c r="BE63" i="30" s="1"/>
  <c r="BB73" i="29"/>
  <c r="BB74" i="29" s="1"/>
  <c r="BD27" i="33"/>
  <c r="BE63" i="33" s="1"/>
  <c r="BB176" i="29"/>
  <c r="BD25" i="29"/>
  <c r="BE61" i="29" s="1"/>
  <c r="BC145" i="29"/>
  <c r="BC164" i="29"/>
  <c r="BD31" i="30"/>
  <c r="BE67" i="30" s="1"/>
  <c r="BC170" i="30"/>
  <c r="BC151" i="30"/>
  <c r="BC144" i="30"/>
  <c r="BD24" i="30"/>
  <c r="BE60" i="30" s="1"/>
  <c r="BC163" i="30"/>
  <c r="BD26" i="33"/>
  <c r="BE62" i="33" s="1"/>
  <c r="BC163" i="29"/>
  <c r="BD24" i="29"/>
  <c r="BE60" i="29" s="1"/>
  <c r="BC144" i="29"/>
  <c r="BD34" i="33"/>
  <c r="BE70" i="33" s="1"/>
  <c r="AZ197" i="29"/>
  <c r="AZ191" i="29"/>
  <c r="AZ193" i="29" s="1"/>
  <c r="BB73" i="33"/>
  <c r="BB74" i="33" s="1"/>
  <c r="BD31" i="33"/>
  <c r="BE67" i="33" s="1"/>
  <c r="BD32" i="30"/>
  <c r="BE68" i="30" s="1"/>
  <c r="BC171" i="30"/>
  <c r="BC152" i="30"/>
  <c r="BA158" i="30"/>
  <c r="BA182" i="30"/>
  <c r="BA189" i="30"/>
  <c r="BA178" i="30"/>
  <c r="BA179" i="30" s="1"/>
  <c r="BC168" i="29"/>
  <c r="BC149" i="29"/>
  <c r="BD29" i="29"/>
  <c r="BE65" i="29" s="1"/>
  <c r="BA177" i="29"/>
  <c r="BD23" i="33"/>
  <c r="BE59" i="33" s="1"/>
  <c r="BC37" i="33"/>
  <c r="BC174" i="30"/>
  <c r="BC155" i="30"/>
  <c r="BD35" i="30"/>
  <c r="BE71" i="30" s="1"/>
  <c r="BD35" i="33"/>
  <c r="BE71" i="33" s="1"/>
  <c r="BC37" i="30"/>
  <c r="BC162" i="30"/>
  <c r="BD23" i="30"/>
  <c r="BE59" i="30" s="1"/>
  <c r="BC143" i="30"/>
  <c r="BA183" i="30"/>
  <c r="BA185" i="30" s="1"/>
  <c r="BA190" i="30"/>
  <c r="BA192" i="30" s="1"/>
  <c r="BC169" i="29"/>
  <c r="BC150" i="29"/>
  <c r="BD30" i="29"/>
  <c r="BE66" i="29" s="1"/>
  <c r="BC147" i="29"/>
  <c r="BC166" i="29"/>
  <c r="BD27" i="29"/>
  <c r="BE63" i="29" s="1"/>
  <c r="BD28" i="33"/>
  <c r="BE64" i="33" s="1"/>
  <c r="AZ184" i="29"/>
  <c r="AZ186" i="29" s="1"/>
  <c r="AZ196" i="29"/>
  <c r="BD30" i="33"/>
  <c r="BE66" i="33" s="1"/>
  <c r="BE25" i="33"/>
  <c r="BF61" i="33" s="1"/>
  <c r="BD32" i="33"/>
  <c r="BE68" i="33" s="1"/>
  <c r="BC146" i="30"/>
  <c r="BC165" i="30"/>
  <c r="BD26" i="30"/>
  <c r="BE62" i="30" s="1"/>
  <c r="BD33" i="33"/>
  <c r="BE69" i="33" s="1"/>
  <c r="BC148" i="30"/>
  <c r="BD28" i="30"/>
  <c r="BE64" i="30" s="1"/>
  <c r="BC167" i="30"/>
  <c r="BD24" i="33"/>
  <c r="BE60" i="33" s="1"/>
  <c r="BB73" i="30"/>
  <c r="BB74" i="30" s="1"/>
  <c r="BC153" i="30"/>
  <c r="BC172" i="30"/>
  <c r="BD33" i="30"/>
  <c r="BE69" i="30" s="1"/>
  <c r="BC173" i="30"/>
  <c r="BD34" i="30"/>
  <c r="BE70" i="30" s="1"/>
  <c r="BC154" i="30"/>
  <c r="BB184" i="31"/>
  <c r="BB191" i="31"/>
  <c r="BB193" i="31" s="1"/>
  <c r="BB197" i="31"/>
  <c r="BE23" i="31"/>
  <c r="BF59" i="31" s="1"/>
  <c r="BD143" i="31"/>
  <c r="BD73" i="31"/>
  <c r="BD74" i="31" s="1"/>
  <c r="BD162" i="31"/>
  <c r="BD37" i="31"/>
  <c r="BF25" i="32"/>
  <c r="BG55" i="32" s="1"/>
  <c r="BE25" i="2"/>
  <c r="BF55" i="2" s="1"/>
  <c r="BC73" i="10"/>
  <c r="BC74" i="10" s="1"/>
  <c r="BC61" i="2"/>
  <c r="BC62" i="2" s="1"/>
  <c r="BD29" i="2"/>
  <c r="BE59" i="2" s="1"/>
  <c r="BE21" i="2"/>
  <c r="BF51" i="2" s="1"/>
  <c r="BE28" i="2"/>
  <c r="BF58" i="2" s="1"/>
  <c r="BF20" i="2"/>
  <c r="BG50" i="2" s="1"/>
  <c r="BE24" i="2"/>
  <c r="BF54" i="2" s="1"/>
  <c r="BE23" i="2"/>
  <c r="BF53" i="2" s="1"/>
  <c r="BE26" i="2"/>
  <c r="BF56" i="2" s="1"/>
  <c r="BE27" i="2"/>
  <c r="BF57" i="2" s="1"/>
  <c r="BC31" i="2"/>
  <c r="BG25" i="31"/>
  <c r="BH61" i="31" s="1"/>
  <c r="BF145" i="31"/>
  <c r="BF164" i="31"/>
  <c r="BE32" i="10"/>
  <c r="BF68" i="10" s="1"/>
  <c r="BE27" i="10"/>
  <c r="BF63" i="10" s="1"/>
  <c r="BE31" i="10"/>
  <c r="BF67" i="10" s="1"/>
  <c r="BE35" i="10"/>
  <c r="BF71" i="10" s="1"/>
  <c r="BE34" i="10"/>
  <c r="BF70" i="10" s="1"/>
  <c r="BE29" i="10"/>
  <c r="BF65" i="10" s="1"/>
  <c r="BF33" i="10"/>
  <c r="BG69" i="10" s="1"/>
  <c r="BE25" i="10"/>
  <c r="BF61" i="10" s="1"/>
  <c r="BE26" i="10"/>
  <c r="BF62" i="10" s="1"/>
  <c r="BF30" i="10"/>
  <c r="BG66" i="10" s="1"/>
  <c r="BE28" i="10"/>
  <c r="BF64" i="10" s="1"/>
  <c r="BG22" i="32"/>
  <c r="BH52" i="32" s="1"/>
  <c r="BF26" i="32"/>
  <c r="BG56" i="32" s="1"/>
  <c r="BF28" i="32"/>
  <c r="BG58" i="32" s="1"/>
  <c r="BF23" i="32"/>
  <c r="BG53" i="32" s="1"/>
  <c r="BF27" i="32"/>
  <c r="BG57" i="32" s="1"/>
  <c r="BF24" i="32"/>
  <c r="BG54" i="32" s="1"/>
  <c r="BG20" i="32"/>
  <c r="BH50" i="32" s="1"/>
  <c r="BE60" i="10" l="1"/>
  <c r="BE24" i="10"/>
  <c r="CF36" i="32"/>
  <c r="CE46" i="32"/>
  <c r="BC183" i="31"/>
  <c r="BC185" i="31" s="1"/>
  <c r="BC178" i="31"/>
  <c r="BC179" i="31" s="1"/>
  <c r="CD46" i="2"/>
  <c r="CE35" i="2"/>
  <c r="BX21" i="48"/>
  <c r="BX23" i="48" s="1"/>
  <c r="BY2" i="48"/>
  <c r="BD155" i="35"/>
  <c r="BD174" i="35"/>
  <c r="BE35" i="35"/>
  <c r="BE71" i="35"/>
  <c r="BD167" i="35"/>
  <c r="BE28" i="35"/>
  <c r="BE64" i="35"/>
  <c r="BD148" i="35"/>
  <c r="BF32" i="35"/>
  <c r="BF68" i="35"/>
  <c r="BE152" i="35"/>
  <c r="BE171" i="35"/>
  <c r="BG26" i="35"/>
  <c r="BG62" i="35"/>
  <c r="BF165" i="35"/>
  <c r="BF146" i="35"/>
  <c r="BE60" i="35"/>
  <c r="BE24" i="35"/>
  <c r="BD163" i="35"/>
  <c r="BD144" i="35"/>
  <c r="BF33" i="35"/>
  <c r="BF69" i="35"/>
  <c r="BE172" i="35"/>
  <c r="BE153" i="35"/>
  <c r="BF25" i="35"/>
  <c r="BF61" i="35"/>
  <c r="BE145" i="35"/>
  <c r="BE164" i="35"/>
  <c r="BE166" i="35"/>
  <c r="BF27" i="35"/>
  <c r="BE147" i="35"/>
  <c r="BF63" i="35"/>
  <c r="BF66" i="35"/>
  <c r="BE169" i="35"/>
  <c r="BE150" i="35"/>
  <c r="BF30" i="35"/>
  <c r="BF29" i="35"/>
  <c r="BF65" i="35"/>
  <c r="BE149" i="35"/>
  <c r="BE168" i="35"/>
  <c r="BB178" i="35"/>
  <c r="BB179" i="35" s="1"/>
  <c r="BB189" i="35"/>
  <c r="BB191" i="35" s="1"/>
  <c r="BB186" i="31"/>
  <c r="BB194" i="31" s="1"/>
  <c r="BA198" i="31"/>
  <c r="BB196" i="31"/>
  <c r="BB198" i="31" s="1"/>
  <c r="BB158" i="35"/>
  <c r="BA197" i="36"/>
  <c r="BA196" i="36"/>
  <c r="BA186" i="36"/>
  <c r="BA194" i="36" s="1"/>
  <c r="BC177" i="31"/>
  <c r="BB177" i="34"/>
  <c r="BC157" i="36"/>
  <c r="BC189" i="36" s="1"/>
  <c r="BD73" i="35"/>
  <c r="BD74" i="35" s="1"/>
  <c r="BU41" i="35"/>
  <c r="BT55" i="35"/>
  <c r="BC158" i="31"/>
  <c r="BD176" i="31"/>
  <c r="BC189" i="31"/>
  <c r="BC191" i="31" s="1"/>
  <c r="BC193" i="31" s="1"/>
  <c r="BC182" i="31"/>
  <c r="BC196" i="31" s="1"/>
  <c r="BC176" i="34"/>
  <c r="BC183" i="34" s="1"/>
  <c r="BC185" i="34" s="1"/>
  <c r="BE59" i="10"/>
  <c r="BE23" i="10"/>
  <c r="BE37" i="10" s="1"/>
  <c r="BD157" i="31"/>
  <c r="BC74" i="34"/>
  <c r="BB177" i="36"/>
  <c r="BB182" i="36"/>
  <c r="BB184" i="36" s="1"/>
  <c r="BB183" i="36"/>
  <c r="BB185" i="36" s="1"/>
  <c r="BC176" i="36"/>
  <c r="BD73" i="36"/>
  <c r="BD74" i="36" s="1"/>
  <c r="BB178" i="36"/>
  <c r="BB179" i="36" s="1"/>
  <c r="AZ198" i="34"/>
  <c r="BB158" i="36"/>
  <c r="AZ194" i="34"/>
  <c r="BE33" i="36"/>
  <c r="BE69" i="36"/>
  <c r="BD153" i="36"/>
  <c r="BD172" i="36"/>
  <c r="BC157" i="34"/>
  <c r="BC176" i="35"/>
  <c r="BE31" i="36"/>
  <c r="BE67" i="36"/>
  <c r="BD170" i="36"/>
  <c r="BD151" i="36"/>
  <c r="BF23" i="36"/>
  <c r="BF59" i="36"/>
  <c r="BE143" i="36"/>
  <c r="BE162" i="36"/>
  <c r="BA196" i="34"/>
  <c r="BA184" i="34"/>
  <c r="BA186" i="34" s="1"/>
  <c r="BD73" i="34"/>
  <c r="BD179" i="34" s="1"/>
  <c r="BE23" i="35"/>
  <c r="BE59" i="35"/>
  <c r="BD37" i="35"/>
  <c r="BD162" i="35"/>
  <c r="BD143" i="35"/>
  <c r="BE24" i="36"/>
  <c r="BE60" i="36"/>
  <c r="BD144" i="36"/>
  <c r="BD163" i="36"/>
  <c r="BE27" i="34"/>
  <c r="BE63" i="34"/>
  <c r="BD147" i="34"/>
  <c r="BD166" i="34"/>
  <c r="BE31" i="34"/>
  <c r="BE67" i="34"/>
  <c r="BD170" i="34"/>
  <c r="BD151" i="34"/>
  <c r="BE23" i="34"/>
  <c r="BE59" i="34"/>
  <c r="BD37" i="34"/>
  <c r="BD143" i="34"/>
  <c r="BD162" i="34"/>
  <c r="BF65" i="31"/>
  <c r="BE149" i="31"/>
  <c r="BE168" i="31"/>
  <c r="BF29" i="31"/>
  <c r="BF68" i="31"/>
  <c r="BF32" i="31"/>
  <c r="BE171" i="31"/>
  <c r="BE152" i="31"/>
  <c r="BB184" i="35"/>
  <c r="BE24" i="34"/>
  <c r="BE60" i="34"/>
  <c r="BD163" i="34"/>
  <c r="BD144" i="34"/>
  <c r="BF70" i="31"/>
  <c r="BF34" i="31"/>
  <c r="BE154" i="31"/>
  <c r="BE173" i="31"/>
  <c r="BH29" i="36"/>
  <c r="BH65" i="36"/>
  <c r="BG168" i="36"/>
  <c r="BG149" i="36"/>
  <c r="BE35" i="34"/>
  <c r="BE71" i="34"/>
  <c r="BD174" i="34"/>
  <c r="BD155" i="34"/>
  <c r="BF69" i="31"/>
  <c r="BF33" i="31"/>
  <c r="BE172" i="31"/>
  <c r="BE153" i="31"/>
  <c r="BB197" i="36"/>
  <c r="BB191" i="36"/>
  <c r="BB193" i="36" s="1"/>
  <c r="BA184" i="35"/>
  <c r="BA186" i="35" s="1"/>
  <c r="BA196" i="35"/>
  <c r="BE32" i="36"/>
  <c r="BE68" i="36"/>
  <c r="BD152" i="36"/>
  <c r="BD171" i="36"/>
  <c r="BF66" i="31"/>
  <c r="BF30" i="31"/>
  <c r="BE150" i="31"/>
  <c r="BE169" i="31"/>
  <c r="BE26" i="34"/>
  <c r="BE62" i="34"/>
  <c r="BD165" i="34"/>
  <c r="BD146" i="34"/>
  <c r="BE52" i="2"/>
  <c r="BE22" i="2"/>
  <c r="BE27" i="36"/>
  <c r="BE63" i="36"/>
  <c r="BD147" i="36"/>
  <c r="BD166" i="36"/>
  <c r="BF71" i="31"/>
  <c r="BE174" i="31"/>
  <c r="BF35" i="31"/>
  <c r="BE155" i="31"/>
  <c r="BG67" i="31"/>
  <c r="BG31" i="31"/>
  <c r="BF151" i="31"/>
  <c r="BF170" i="31"/>
  <c r="BE33" i="34"/>
  <c r="BE69" i="34"/>
  <c r="BD172" i="34"/>
  <c r="BD153" i="34"/>
  <c r="BE28" i="34"/>
  <c r="BE64" i="34"/>
  <c r="BD167" i="34"/>
  <c r="BD148" i="34"/>
  <c r="BE30" i="34"/>
  <c r="BE66" i="34"/>
  <c r="BD169" i="34"/>
  <c r="BD150" i="34"/>
  <c r="BB189" i="34"/>
  <c r="BB182" i="34"/>
  <c r="BE34" i="35"/>
  <c r="BE70" i="35"/>
  <c r="BD173" i="35"/>
  <c r="BD154" i="35"/>
  <c r="BF60" i="31"/>
  <c r="BF24" i="31"/>
  <c r="BE144" i="31"/>
  <c r="BE163" i="31"/>
  <c r="BE34" i="36"/>
  <c r="BE70" i="36"/>
  <c r="BD173" i="36"/>
  <c r="BD154" i="36"/>
  <c r="BE25" i="36"/>
  <c r="BE61" i="36"/>
  <c r="BD145" i="36"/>
  <c r="BD164" i="36"/>
  <c r="BC182" i="36"/>
  <c r="BE25" i="34"/>
  <c r="BE61" i="34"/>
  <c r="BD145" i="34"/>
  <c r="BD164" i="34"/>
  <c r="BE31" i="35"/>
  <c r="BE67" i="35"/>
  <c r="BD170" i="35"/>
  <c r="BD151" i="35"/>
  <c r="BE30" i="36"/>
  <c r="BE66" i="36"/>
  <c r="BD169" i="36"/>
  <c r="BD150" i="36"/>
  <c r="BB183" i="35"/>
  <c r="BB185" i="35" s="1"/>
  <c r="BB190" i="35"/>
  <c r="BB192" i="35" s="1"/>
  <c r="BB158" i="34"/>
  <c r="BF63" i="31"/>
  <c r="BE147" i="31"/>
  <c r="BE166" i="31"/>
  <c r="BF27" i="31"/>
  <c r="BD37" i="36"/>
  <c r="BE28" i="36"/>
  <c r="BE64" i="36"/>
  <c r="BD167" i="36"/>
  <c r="BD148" i="36"/>
  <c r="BB177" i="35"/>
  <c r="BE29" i="34"/>
  <c r="BE65" i="34"/>
  <c r="BD149" i="34"/>
  <c r="BD168" i="34"/>
  <c r="BE32" i="34"/>
  <c r="BE68" i="34"/>
  <c r="BD171" i="34"/>
  <c r="BD152" i="34"/>
  <c r="BE34" i="34"/>
  <c r="BE70" i="34"/>
  <c r="BD173" i="34"/>
  <c r="BD154" i="34"/>
  <c r="BA197" i="35"/>
  <c r="BA191" i="35"/>
  <c r="BA193" i="35" s="1"/>
  <c r="BC157" i="35"/>
  <c r="BF64" i="31"/>
  <c r="BF28" i="31"/>
  <c r="BE148" i="31"/>
  <c r="BE167" i="31"/>
  <c r="BF62" i="31"/>
  <c r="BF26" i="31"/>
  <c r="BE165" i="31"/>
  <c r="BE146" i="31"/>
  <c r="BA197" i="34"/>
  <c r="BA191" i="34"/>
  <c r="BA193" i="34" s="1"/>
  <c r="BB190" i="34"/>
  <c r="BB192" i="34" s="1"/>
  <c r="BB183" i="34"/>
  <c r="BB185" i="34" s="1"/>
  <c r="BE26" i="36"/>
  <c r="BE62" i="36"/>
  <c r="BD165" i="36"/>
  <c r="BD146" i="36"/>
  <c r="BE35" i="36"/>
  <c r="BE71" i="36"/>
  <c r="BD155" i="36"/>
  <c r="BD174" i="36"/>
  <c r="BD61" i="32"/>
  <c r="BD62" i="32" s="1"/>
  <c r="BN41" i="33"/>
  <c r="BM55" i="33"/>
  <c r="BR41" i="30"/>
  <c r="BQ55" i="30"/>
  <c r="BE31" i="32"/>
  <c r="BF21" i="32"/>
  <c r="BG51" i="32" s="1"/>
  <c r="BF29" i="32"/>
  <c r="BG59" i="32" s="1"/>
  <c r="BP41" i="10"/>
  <c r="BO55" i="10"/>
  <c r="BM41" i="34"/>
  <c r="BL55" i="34"/>
  <c r="AZ198" i="29"/>
  <c r="AZ194" i="29"/>
  <c r="AZ198" i="30"/>
  <c r="BB177" i="29"/>
  <c r="BE24" i="33"/>
  <c r="BF60" i="33" s="1"/>
  <c r="BD165" i="30"/>
  <c r="BD146" i="30"/>
  <c r="BE26" i="30"/>
  <c r="BF62" i="30" s="1"/>
  <c r="BE30" i="33"/>
  <c r="BF66" i="33" s="1"/>
  <c r="BC157" i="30"/>
  <c r="BE34" i="33"/>
  <c r="BF70" i="33" s="1"/>
  <c r="BD166" i="30"/>
  <c r="BD147" i="30"/>
  <c r="BE27" i="30"/>
  <c r="BF63" i="30" s="1"/>
  <c r="BD151" i="29"/>
  <c r="BD170" i="29"/>
  <c r="BE31" i="29"/>
  <c r="BF67" i="29" s="1"/>
  <c r="BD173" i="30"/>
  <c r="BD154" i="30"/>
  <c r="BE34" i="30"/>
  <c r="BF70" i="30" s="1"/>
  <c r="BC73" i="30"/>
  <c r="BC74" i="30" s="1"/>
  <c r="BD144" i="30"/>
  <c r="BD163" i="30"/>
  <c r="BE24" i="30"/>
  <c r="BF60" i="30" s="1"/>
  <c r="BB158" i="30"/>
  <c r="BB189" i="30"/>
  <c r="BB182" i="30"/>
  <c r="BB178" i="30"/>
  <c r="BB179" i="30" s="1"/>
  <c r="BD150" i="29"/>
  <c r="BD169" i="29"/>
  <c r="BE30" i="29"/>
  <c r="BF66" i="29" s="1"/>
  <c r="BD143" i="30"/>
  <c r="BD37" i="30"/>
  <c r="BE23" i="30"/>
  <c r="BF59" i="30" s="1"/>
  <c r="BD162" i="30"/>
  <c r="BD171" i="30"/>
  <c r="BD152" i="30"/>
  <c r="BE32" i="30"/>
  <c r="BF68" i="30" s="1"/>
  <c r="BA197" i="29"/>
  <c r="BA191" i="29"/>
  <c r="BA193" i="29" s="1"/>
  <c r="BE33" i="30"/>
  <c r="BF69" i="30" s="1"/>
  <c r="BD172" i="30"/>
  <c r="BD153" i="30"/>
  <c r="BD167" i="30"/>
  <c r="BD148" i="30"/>
  <c r="BE28" i="30"/>
  <c r="BF64" i="30" s="1"/>
  <c r="BC176" i="30"/>
  <c r="BE31" i="33"/>
  <c r="BF67" i="33" s="1"/>
  <c r="BD164" i="29"/>
  <c r="BE25" i="29"/>
  <c r="BF61" i="29" s="1"/>
  <c r="BD145" i="29"/>
  <c r="BE32" i="29"/>
  <c r="BF68" i="29" s="1"/>
  <c r="BD152" i="29"/>
  <c r="BD171" i="29"/>
  <c r="BD143" i="29"/>
  <c r="BD162" i="29"/>
  <c r="BD37" i="29"/>
  <c r="BE23" i="29"/>
  <c r="BF59" i="29" s="1"/>
  <c r="BE33" i="29"/>
  <c r="BF69" i="29" s="1"/>
  <c r="BD172" i="29"/>
  <c r="BD153" i="29"/>
  <c r="BE32" i="33"/>
  <c r="BF68" i="33" s="1"/>
  <c r="BE23" i="33"/>
  <c r="BF59" i="33" s="1"/>
  <c r="BD37" i="33"/>
  <c r="BA191" i="30"/>
  <c r="BA193" i="30" s="1"/>
  <c r="BA197" i="30"/>
  <c r="BE24" i="29"/>
  <c r="BF60" i="29" s="1"/>
  <c r="BD144" i="29"/>
  <c r="BD163" i="29"/>
  <c r="BB190" i="29"/>
  <c r="BB192" i="29" s="1"/>
  <c r="BB183" i="29"/>
  <c r="BB185" i="29" s="1"/>
  <c r="AZ194" i="30"/>
  <c r="BA184" i="29"/>
  <c r="BA186" i="29" s="1"/>
  <c r="BA196" i="29"/>
  <c r="BD149" i="30"/>
  <c r="BD168" i="30"/>
  <c r="BE29" i="30"/>
  <c r="BF65" i="30" s="1"/>
  <c r="BB182" i="29"/>
  <c r="BB178" i="29"/>
  <c r="BB179" i="29" s="1"/>
  <c r="BB189" i="29"/>
  <c r="BD150" i="30"/>
  <c r="BE30" i="30"/>
  <c r="BF66" i="30" s="1"/>
  <c r="BD169" i="30"/>
  <c r="BD173" i="29"/>
  <c r="BD154" i="29"/>
  <c r="BE34" i="29"/>
  <c r="BF70" i="29" s="1"/>
  <c r="BE28" i="33"/>
  <c r="BF64" i="33" s="1"/>
  <c r="BE35" i="33"/>
  <c r="BF71" i="33" s="1"/>
  <c r="BC73" i="33"/>
  <c r="BC74" i="33" s="1"/>
  <c r="BA184" i="30"/>
  <c r="BA186" i="30" s="1"/>
  <c r="BA196" i="30"/>
  <c r="BE25" i="30"/>
  <c r="BF61" i="30" s="1"/>
  <c r="BD145" i="30"/>
  <c r="BD164" i="30"/>
  <c r="BB190" i="30"/>
  <c r="BB192" i="30" s="1"/>
  <c r="BB183" i="30"/>
  <c r="BB185" i="30" s="1"/>
  <c r="BB177" i="30"/>
  <c r="BD148" i="29"/>
  <c r="BD167" i="29"/>
  <c r="BE28" i="29"/>
  <c r="BF64" i="29" s="1"/>
  <c r="BC157" i="29"/>
  <c r="BC73" i="29"/>
  <c r="BC74" i="29" s="1"/>
  <c r="BF25" i="33"/>
  <c r="BG61" i="33" s="1"/>
  <c r="BD166" i="29"/>
  <c r="BD147" i="29"/>
  <c r="BE27" i="29"/>
  <c r="BF63" i="29" s="1"/>
  <c r="BE26" i="33"/>
  <c r="BF62" i="33" s="1"/>
  <c r="BE27" i="33"/>
  <c r="BF63" i="33" s="1"/>
  <c r="BE35" i="29"/>
  <c r="BF71" i="29" s="1"/>
  <c r="BD174" i="29"/>
  <c r="BD155" i="29"/>
  <c r="BE29" i="33"/>
  <c r="BF65" i="33" s="1"/>
  <c r="BB158" i="29"/>
  <c r="BC176" i="29"/>
  <c r="BE33" i="33"/>
  <c r="BF69" i="33" s="1"/>
  <c r="BD174" i="30"/>
  <c r="BD155" i="30"/>
  <c r="BE35" i="30"/>
  <c r="BF71" i="30" s="1"/>
  <c r="BD149" i="29"/>
  <c r="BD168" i="29"/>
  <c r="BE29" i="29"/>
  <c r="BF65" i="29" s="1"/>
  <c r="BD151" i="30"/>
  <c r="BD170" i="30"/>
  <c r="BE31" i="30"/>
  <c r="BF67" i="30" s="1"/>
  <c r="BD146" i="29"/>
  <c r="BD165" i="29"/>
  <c r="BE26" i="29"/>
  <c r="BF62" i="29" s="1"/>
  <c r="BE143" i="31"/>
  <c r="BF23" i="31"/>
  <c r="BG59" i="31" s="1"/>
  <c r="BE162" i="31"/>
  <c r="BE73" i="31"/>
  <c r="BE74" i="31" s="1"/>
  <c r="BE37" i="31"/>
  <c r="BG25" i="32"/>
  <c r="BH55" i="32" s="1"/>
  <c r="BF25" i="2"/>
  <c r="BG55" i="2" s="1"/>
  <c r="BF21" i="2"/>
  <c r="BG51" i="2" s="1"/>
  <c r="BD61" i="2"/>
  <c r="BD62" i="2" s="1"/>
  <c r="BE29" i="2"/>
  <c r="BF26" i="2"/>
  <c r="BG56" i="2" s="1"/>
  <c r="BF24" i="2"/>
  <c r="BG54" i="2" s="1"/>
  <c r="BF27" i="2"/>
  <c r="BG57" i="2" s="1"/>
  <c r="BF23" i="2"/>
  <c r="BG53" i="2" s="1"/>
  <c r="BG20" i="2"/>
  <c r="BH50" i="2" s="1"/>
  <c r="BF28" i="2"/>
  <c r="BG58" i="2" s="1"/>
  <c r="BD31" i="2"/>
  <c r="BH25" i="31"/>
  <c r="BI61" i="31" s="1"/>
  <c r="BG145" i="31"/>
  <c r="BG164" i="31"/>
  <c r="BG30" i="10"/>
  <c r="BH66" i="10" s="1"/>
  <c r="BF25" i="10"/>
  <c r="BG61" i="10" s="1"/>
  <c r="BF29" i="10"/>
  <c r="BG65" i="10" s="1"/>
  <c r="BD73" i="10"/>
  <c r="BD74" i="10" s="1"/>
  <c r="BF27" i="10"/>
  <c r="BG63" i="10" s="1"/>
  <c r="BF26" i="10"/>
  <c r="BG62" i="10" s="1"/>
  <c r="BG33" i="10"/>
  <c r="BH69" i="10" s="1"/>
  <c r="BF35" i="10"/>
  <c r="BG71" i="10" s="1"/>
  <c r="BF32" i="10"/>
  <c r="BG68" i="10" s="1"/>
  <c r="BF34" i="10"/>
  <c r="BG70" i="10" s="1"/>
  <c r="BF31" i="10"/>
  <c r="BG67" i="10" s="1"/>
  <c r="BF28" i="10"/>
  <c r="BG64" i="10" s="1"/>
  <c r="BG24" i="32"/>
  <c r="BH54" i="32" s="1"/>
  <c r="BG26" i="32"/>
  <c r="BH56" i="32" s="1"/>
  <c r="BH20" i="32"/>
  <c r="BI50" i="32" s="1"/>
  <c r="BG27" i="32"/>
  <c r="BH57" i="32" s="1"/>
  <c r="BG28" i="32"/>
  <c r="BH58" i="32" s="1"/>
  <c r="BH22" i="32"/>
  <c r="BI52" i="32" s="1"/>
  <c r="BG23" i="32"/>
  <c r="BH53" i="32" s="1"/>
  <c r="BF60" i="10" l="1"/>
  <c r="BF24" i="10"/>
  <c r="CG36" i="32"/>
  <c r="CF46" i="32"/>
  <c r="CF35" i="2"/>
  <c r="CE46" i="2"/>
  <c r="BY21" i="48"/>
  <c r="BY23" i="48" s="1"/>
  <c r="BZ2" i="48"/>
  <c r="BF35" i="35"/>
  <c r="BF71" i="35"/>
  <c r="BE155" i="35"/>
  <c r="BE174" i="35"/>
  <c r="BG63" i="35"/>
  <c r="BF166" i="35"/>
  <c r="BG27" i="35"/>
  <c r="BF147" i="35"/>
  <c r="BG29" i="35"/>
  <c r="BG65" i="35"/>
  <c r="BF149" i="35"/>
  <c r="BF168" i="35"/>
  <c r="BG33" i="35"/>
  <c r="BG69" i="35"/>
  <c r="BF172" i="35"/>
  <c r="BF153" i="35"/>
  <c r="BG68" i="35"/>
  <c r="BF171" i="35"/>
  <c r="BF152" i="35"/>
  <c r="BG32" i="35"/>
  <c r="BG30" i="35"/>
  <c r="BG66" i="35"/>
  <c r="BF150" i="35"/>
  <c r="BF169" i="35"/>
  <c r="BF60" i="35"/>
  <c r="BE144" i="35"/>
  <c r="BE163" i="35"/>
  <c r="BF24" i="35"/>
  <c r="BF28" i="35"/>
  <c r="BF64" i="35"/>
  <c r="BE167" i="35"/>
  <c r="BE148" i="35"/>
  <c r="BF145" i="35"/>
  <c r="BG25" i="35"/>
  <c r="BG61" i="35"/>
  <c r="BF164" i="35"/>
  <c r="BH62" i="35"/>
  <c r="BG165" i="35"/>
  <c r="BG146" i="35"/>
  <c r="BH26" i="35"/>
  <c r="BC190" i="34"/>
  <c r="BC192" i="34" s="1"/>
  <c r="BC184" i="31"/>
  <c r="BC186" i="31" s="1"/>
  <c r="BC194" i="31" s="1"/>
  <c r="BA198" i="36"/>
  <c r="BC197" i="31"/>
  <c r="BC198" i="31" s="1"/>
  <c r="BB186" i="36"/>
  <c r="BB194" i="36" s="1"/>
  <c r="BC177" i="35"/>
  <c r="BD177" i="31"/>
  <c r="BD190" i="31"/>
  <c r="BD192" i="31" s="1"/>
  <c r="BC158" i="34"/>
  <c r="BD74" i="34"/>
  <c r="BD183" i="31"/>
  <c r="BD185" i="31" s="1"/>
  <c r="BC177" i="34"/>
  <c r="BC158" i="36"/>
  <c r="BD157" i="36"/>
  <c r="BD182" i="36" s="1"/>
  <c r="BD158" i="31"/>
  <c r="BV41" i="35"/>
  <c r="BU55" i="35"/>
  <c r="BE73" i="35"/>
  <c r="BE74" i="35" s="1"/>
  <c r="BD189" i="31"/>
  <c r="BD191" i="31" s="1"/>
  <c r="BD178" i="31"/>
  <c r="BD179" i="31" s="1"/>
  <c r="BD182" i="31"/>
  <c r="BD184" i="31" s="1"/>
  <c r="BC177" i="30"/>
  <c r="BC177" i="36"/>
  <c r="BF59" i="10"/>
  <c r="BF23" i="10"/>
  <c r="BF37" i="10" s="1"/>
  <c r="BC183" i="36"/>
  <c r="BC185" i="36" s="1"/>
  <c r="BD176" i="36"/>
  <c r="BD183" i="36" s="1"/>
  <c r="BD185" i="36" s="1"/>
  <c r="BC178" i="36"/>
  <c r="BC179" i="36" s="1"/>
  <c r="BC190" i="36"/>
  <c r="BC192" i="36" s="1"/>
  <c r="BB196" i="36"/>
  <c r="BB198" i="36" s="1"/>
  <c r="BE73" i="36"/>
  <c r="BE74" i="36" s="1"/>
  <c r="BA194" i="35"/>
  <c r="BE31" i="2"/>
  <c r="BF59" i="2"/>
  <c r="BC191" i="36"/>
  <c r="BB196" i="34"/>
  <c r="BB184" i="34"/>
  <c r="BB186" i="34" s="1"/>
  <c r="BF33" i="34"/>
  <c r="BF69" i="34"/>
  <c r="BE172" i="34"/>
  <c r="BE153" i="34"/>
  <c r="BA198" i="35"/>
  <c r="BB186" i="35"/>
  <c r="BF27" i="34"/>
  <c r="BF63" i="34"/>
  <c r="BE147" i="34"/>
  <c r="BE166" i="34"/>
  <c r="BB197" i="35"/>
  <c r="BG60" i="31"/>
  <c r="BF144" i="31"/>
  <c r="BG24" i="31"/>
  <c r="BF163" i="31"/>
  <c r="BF28" i="34"/>
  <c r="BF64" i="34"/>
  <c r="BE167" i="34"/>
  <c r="BE148" i="34"/>
  <c r="BG66" i="31"/>
  <c r="BG30" i="31"/>
  <c r="BF169" i="31"/>
  <c r="BF150" i="31"/>
  <c r="BG70" i="31"/>
  <c r="BF173" i="31"/>
  <c r="BF154" i="31"/>
  <c r="BG34" i="31"/>
  <c r="BF23" i="35"/>
  <c r="BF59" i="35"/>
  <c r="BE143" i="35"/>
  <c r="BE37" i="35"/>
  <c r="BE162" i="35"/>
  <c r="BF31" i="35"/>
  <c r="BF67" i="35"/>
  <c r="BE151" i="35"/>
  <c r="BE170" i="35"/>
  <c r="BB196" i="35"/>
  <c r="BG64" i="31"/>
  <c r="BF148" i="31"/>
  <c r="BF167" i="31"/>
  <c r="BG28" i="31"/>
  <c r="BF34" i="34"/>
  <c r="BF70" i="34"/>
  <c r="BE173" i="34"/>
  <c r="BE154" i="34"/>
  <c r="BG63" i="31"/>
  <c r="BF166" i="31"/>
  <c r="BG27" i="31"/>
  <c r="BF147" i="31"/>
  <c r="BF34" i="36"/>
  <c r="BF70" i="36"/>
  <c r="BE173" i="36"/>
  <c r="BE154" i="36"/>
  <c r="BH67" i="31"/>
  <c r="BH31" i="31"/>
  <c r="BG151" i="31"/>
  <c r="BG170" i="31"/>
  <c r="BF35" i="34"/>
  <c r="BF71" i="34"/>
  <c r="BE155" i="34"/>
  <c r="BE174" i="34"/>
  <c r="BD176" i="34"/>
  <c r="BG23" i="36"/>
  <c r="BG59" i="36"/>
  <c r="BF162" i="36"/>
  <c r="BF143" i="36"/>
  <c r="BC184" i="36"/>
  <c r="BF29" i="34"/>
  <c r="BF65" i="34"/>
  <c r="BE168" i="34"/>
  <c r="BE149" i="34"/>
  <c r="BF27" i="36"/>
  <c r="BF63" i="36"/>
  <c r="BE147" i="36"/>
  <c r="BE166" i="36"/>
  <c r="BD157" i="34"/>
  <c r="BD158" i="34" s="1"/>
  <c r="BF31" i="34"/>
  <c r="BF67" i="34"/>
  <c r="BE170" i="34"/>
  <c r="BE151" i="34"/>
  <c r="BC190" i="35"/>
  <c r="BC192" i="35" s="1"/>
  <c r="BC183" i="35"/>
  <c r="BC185" i="35" s="1"/>
  <c r="BF33" i="36"/>
  <c r="BF69" i="36"/>
  <c r="BE153" i="36"/>
  <c r="BE172" i="36"/>
  <c r="BE176" i="31"/>
  <c r="BC178" i="35"/>
  <c r="BC179" i="35" s="1"/>
  <c r="BC189" i="35"/>
  <c r="BC182" i="35"/>
  <c r="BF30" i="36"/>
  <c r="BF66" i="36"/>
  <c r="BE150" i="36"/>
  <c r="BE169" i="36"/>
  <c r="BG68" i="31"/>
  <c r="BG32" i="31"/>
  <c r="BF171" i="31"/>
  <c r="BF152" i="31"/>
  <c r="BC158" i="35"/>
  <c r="BA194" i="34"/>
  <c r="BF28" i="36"/>
  <c r="BF64" i="36"/>
  <c r="BE167" i="36"/>
  <c r="BE148" i="36"/>
  <c r="BB191" i="34"/>
  <c r="BB193" i="34" s="1"/>
  <c r="BB197" i="34"/>
  <c r="BF24" i="36"/>
  <c r="BF60" i="36"/>
  <c r="BE144" i="36"/>
  <c r="BE163" i="36"/>
  <c r="BG62" i="31"/>
  <c r="BG26" i="31"/>
  <c r="BF165" i="31"/>
  <c r="BF146" i="31"/>
  <c r="BF25" i="34"/>
  <c r="BF61" i="34"/>
  <c r="BE145" i="34"/>
  <c r="BE164" i="34"/>
  <c r="BF30" i="34"/>
  <c r="BF66" i="34"/>
  <c r="BE150" i="34"/>
  <c r="BE169" i="34"/>
  <c r="BG71" i="31"/>
  <c r="BF155" i="31"/>
  <c r="BG35" i="31"/>
  <c r="BF174" i="31"/>
  <c r="BF52" i="2"/>
  <c r="BF22" i="2"/>
  <c r="BG69" i="31"/>
  <c r="BG33" i="31"/>
  <c r="BF172" i="31"/>
  <c r="BF153" i="31"/>
  <c r="BE73" i="34"/>
  <c r="BE179" i="34" s="1"/>
  <c r="BD157" i="35"/>
  <c r="BA198" i="34"/>
  <c r="BC182" i="34"/>
  <c r="BC189" i="34"/>
  <c r="BE157" i="31"/>
  <c r="BE189" i="31" s="1"/>
  <c r="BF35" i="36"/>
  <c r="BF71" i="36"/>
  <c r="BE174" i="36"/>
  <c r="BE155" i="36"/>
  <c r="BF26" i="36"/>
  <c r="BF62" i="36"/>
  <c r="BE146" i="36"/>
  <c r="BE165" i="36"/>
  <c r="BF32" i="34"/>
  <c r="BF68" i="34"/>
  <c r="BE152" i="34"/>
  <c r="BE171" i="34"/>
  <c r="BF25" i="36"/>
  <c r="BF61" i="36"/>
  <c r="BE164" i="36"/>
  <c r="BE145" i="36"/>
  <c r="BF34" i="35"/>
  <c r="BF70" i="35"/>
  <c r="BE154" i="35"/>
  <c r="BE173" i="35"/>
  <c r="BF26" i="34"/>
  <c r="BF62" i="34"/>
  <c r="BE146" i="34"/>
  <c r="BE165" i="34"/>
  <c r="BF32" i="36"/>
  <c r="BF68" i="36"/>
  <c r="BE152" i="36"/>
  <c r="BE171" i="36"/>
  <c r="BI29" i="36"/>
  <c r="BI65" i="36"/>
  <c r="BH168" i="36"/>
  <c r="BH149" i="36"/>
  <c r="BF24" i="34"/>
  <c r="BF60" i="34"/>
  <c r="BE144" i="34"/>
  <c r="BE163" i="34"/>
  <c r="BG65" i="31"/>
  <c r="BG29" i="31"/>
  <c r="BF149" i="31"/>
  <c r="BF168" i="31"/>
  <c r="BF23" i="34"/>
  <c r="BF59" i="34"/>
  <c r="BE162" i="34"/>
  <c r="BE143" i="34"/>
  <c r="BE37" i="34"/>
  <c r="BD176" i="35"/>
  <c r="BE37" i="36"/>
  <c r="BF31" i="36"/>
  <c r="BF67" i="36"/>
  <c r="BE170" i="36"/>
  <c r="BE151" i="36"/>
  <c r="BB193" i="35"/>
  <c r="BO41" i="33"/>
  <c r="BN55" i="33"/>
  <c r="BS41" i="30"/>
  <c r="BR55" i="30"/>
  <c r="BE61" i="32"/>
  <c r="BE62" i="32" s="1"/>
  <c r="BF31" i="32"/>
  <c r="BG29" i="32"/>
  <c r="BH59" i="32" s="1"/>
  <c r="BG21" i="32"/>
  <c r="BH51" i="32" s="1"/>
  <c r="BQ41" i="10"/>
  <c r="BP55" i="10"/>
  <c r="BN41" i="34"/>
  <c r="BM55" i="34"/>
  <c r="BC158" i="30"/>
  <c r="BA194" i="30"/>
  <c r="BA198" i="30"/>
  <c r="BC158" i="29"/>
  <c r="BA198" i="29"/>
  <c r="BC177" i="29"/>
  <c r="BC183" i="29"/>
  <c r="BC185" i="29" s="1"/>
  <c r="BC190" i="29"/>
  <c r="BC192" i="29" s="1"/>
  <c r="BF27" i="33"/>
  <c r="BG63" i="33" s="1"/>
  <c r="BG25" i="33"/>
  <c r="BH61" i="33" s="1"/>
  <c r="BB196" i="29"/>
  <c r="BB184" i="29"/>
  <c r="BB186" i="29" s="1"/>
  <c r="BE153" i="29"/>
  <c r="BE172" i="29"/>
  <c r="BF33" i="29"/>
  <c r="BG69" i="29" s="1"/>
  <c r="BE171" i="29"/>
  <c r="BE152" i="29"/>
  <c r="BF32" i="29"/>
  <c r="BG68" i="29" s="1"/>
  <c r="BC183" i="30"/>
  <c r="BC185" i="30" s="1"/>
  <c r="BC190" i="30"/>
  <c r="BC192" i="30" s="1"/>
  <c r="BE172" i="30"/>
  <c r="BE153" i="30"/>
  <c r="BF33" i="30"/>
  <c r="BG69" i="30" s="1"/>
  <c r="BE162" i="30"/>
  <c r="BE37" i="30"/>
  <c r="BE143" i="30"/>
  <c r="BF23" i="30"/>
  <c r="BG59" i="30" s="1"/>
  <c r="BF30" i="33"/>
  <c r="BG66" i="33" s="1"/>
  <c r="BE168" i="30"/>
  <c r="BE149" i="30"/>
  <c r="BF29" i="30"/>
  <c r="BG65" i="30" s="1"/>
  <c r="BF23" i="33"/>
  <c r="BG59" i="33" s="1"/>
  <c r="BE37" i="33"/>
  <c r="BE162" i="29"/>
  <c r="BF23" i="29"/>
  <c r="BG59" i="29" s="1"/>
  <c r="BE37" i="29"/>
  <c r="BE143" i="29"/>
  <c r="BE148" i="30"/>
  <c r="BE167" i="30"/>
  <c r="BF28" i="30"/>
  <c r="BG64" i="30" s="1"/>
  <c r="BD73" i="30"/>
  <c r="BD74" i="30" s="1"/>
  <c r="BB184" i="30"/>
  <c r="BB186" i="30" s="1"/>
  <c r="BB196" i="30"/>
  <c r="BE154" i="30"/>
  <c r="BE173" i="30"/>
  <c r="BF34" i="30"/>
  <c r="BG70" i="30" s="1"/>
  <c r="BF27" i="30"/>
  <c r="BG63" i="30" s="1"/>
  <c r="BE166" i="30"/>
  <c r="BE147" i="30"/>
  <c r="BE170" i="30"/>
  <c r="BF31" i="30"/>
  <c r="BG67" i="30" s="1"/>
  <c r="BE151" i="30"/>
  <c r="BE155" i="30"/>
  <c r="BF35" i="30"/>
  <c r="BG71" i="30" s="1"/>
  <c r="BE174" i="30"/>
  <c r="BF29" i="33"/>
  <c r="BG65" i="33" s="1"/>
  <c r="BF35" i="33"/>
  <c r="BG71" i="33" s="1"/>
  <c r="BD73" i="33"/>
  <c r="BD74" i="33" s="1"/>
  <c r="BB191" i="30"/>
  <c r="BB193" i="30" s="1"/>
  <c r="BB197" i="30"/>
  <c r="BE146" i="30"/>
  <c r="BE165" i="30"/>
  <c r="BF26" i="30"/>
  <c r="BG62" i="30" s="1"/>
  <c r="BF26" i="33"/>
  <c r="BG62" i="33" s="1"/>
  <c r="BC178" i="29"/>
  <c r="BC179" i="29" s="1"/>
  <c r="BC189" i="29"/>
  <c r="BC182" i="29"/>
  <c r="BE169" i="30"/>
  <c r="BF30" i="30"/>
  <c r="BG66" i="30" s="1"/>
  <c r="BE150" i="30"/>
  <c r="BF32" i="33"/>
  <c r="BG68" i="33" s="1"/>
  <c r="BD176" i="29"/>
  <c r="BE152" i="30"/>
  <c r="BF32" i="30"/>
  <c r="BG68" i="30" s="1"/>
  <c r="BE171" i="30"/>
  <c r="BD157" i="30"/>
  <c r="BE166" i="29"/>
  <c r="BF27" i="29"/>
  <c r="BG63" i="29" s="1"/>
  <c r="BE147" i="29"/>
  <c r="BE167" i="29"/>
  <c r="BE148" i="29"/>
  <c r="BF28" i="29"/>
  <c r="BG64" i="29" s="1"/>
  <c r="BF28" i="33"/>
  <c r="BG64" i="33" s="1"/>
  <c r="BD157" i="29"/>
  <c r="BE164" i="29"/>
  <c r="BE145" i="29"/>
  <c r="BF25" i="29"/>
  <c r="BG61" i="29" s="1"/>
  <c r="BE150" i="29"/>
  <c r="BE169" i="29"/>
  <c r="BF30" i="29"/>
  <c r="BG66" i="29" s="1"/>
  <c r="BE144" i="30"/>
  <c r="BF24" i="30"/>
  <c r="BG60" i="30" s="1"/>
  <c r="BE163" i="30"/>
  <c r="BE164" i="30"/>
  <c r="BE145" i="30"/>
  <c r="BF25" i="30"/>
  <c r="BG61" i="30" s="1"/>
  <c r="BE144" i="29"/>
  <c r="BE163" i="29"/>
  <c r="BF24" i="29"/>
  <c r="BG60" i="29" s="1"/>
  <c r="BE151" i="29"/>
  <c r="BE170" i="29"/>
  <c r="BF31" i="29"/>
  <c r="BG67" i="29" s="1"/>
  <c r="BF34" i="33"/>
  <c r="BG70" i="33" s="1"/>
  <c r="BE146" i="29"/>
  <c r="BF26" i="29"/>
  <c r="BG62" i="29" s="1"/>
  <c r="BE165" i="29"/>
  <c r="BE149" i="29"/>
  <c r="BE168" i="29"/>
  <c r="BF29" i="29"/>
  <c r="BG65" i="29" s="1"/>
  <c r="BE173" i="29"/>
  <c r="BE154" i="29"/>
  <c r="BF34" i="29"/>
  <c r="BG70" i="29" s="1"/>
  <c r="BB197" i="29"/>
  <c r="BB191" i="29"/>
  <c r="BB193" i="29" s="1"/>
  <c r="BA194" i="29"/>
  <c r="BF31" i="33"/>
  <c r="BG67" i="33" s="1"/>
  <c r="BF33" i="33"/>
  <c r="BG69" i="33" s="1"/>
  <c r="BE155" i="29"/>
  <c r="BE174" i="29"/>
  <c r="BF35" i="29"/>
  <c r="BG71" i="29" s="1"/>
  <c r="BD73" i="29"/>
  <c r="BD74" i="29" s="1"/>
  <c r="BD176" i="30"/>
  <c r="BC182" i="30"/>
  <c r="BC178" i="30"/>
  <c r="BC179" i="30" s="1"/>
  <c r="BC189" i="30"/>
  <c r="BF24" i="33"/>
  <c r="BG60" i="33" s="1"/>
  <c r="BG23" i="31"/>
  <c r="BH59" i="31" s="1"/>
  <c r="BF73" i="31"/>
  <c r="BF74" i="31" s="1"/>
  <c r="BF143" i="31"/>
  <c r="BF162" i="31"/>
  <c r="BF37" i="31"/>
  <c r="BH25" i="32"/>
  <c r="BI55" i="32" s="1"/>
  <c r="BG25" i="2"/>
  <c r="BH55" i="2" s="1"/>
  <c r="BG27" i="2"/>
  <c r="BH57" i="2" s="1"/>
  <c r="BE73" i="10"/>
  <c r="BE74" i="10" s="1"/>
  <c r="BG26" i="2"/>
  <c r="BH56" i="2" s="1"/>
  <c r="BH20" i="2"/>
  <c r="BI50" i="2" s="1"/>
  <c r="BE61" i="2"/>
  <c r="BE62" i="2" s="1"/>
  <c r="BF29" i="2"/>
  <c r="BG59" i="2" s="1"/>
  <c r="BG28" i="2"/>
  <c r="BH58" i="2" s="1"/>
  <c r="BG21" i="2"/>
  <c r="BH51" i="2" s="1"/>
  <c r="BG23" i="2"/>
  <c r="BH53" i="2" s="1"/>
  <c r="BG24" i="2"/>
  <c r="BH54" i="2" s="1"/>
  <c r="BI25" i="31"/>
  <c r="BJ61" i="31" s="1"/>
  <c r="BH164" i="31"/>
  <c r="BH145" i="31"/>
  <c r="BG27" i="10"/>
  <c r="BH63" i="10" s="1"/>
  <c r="BG35" i="10"/>
  <c r="BH71" i="10" s="1"/>
  <c r="BG31" i="10"/>
  <c r="BH67" i="10" s="1"/>
  <c r="BG25" i="10"/>
  <c r="BH61" i="10" s="1"/>
  <c r="BG34" i="10"/>
  <c r="BH70" i="10" s="1"/>
  <c r="BH33" i="10"/>
  <c r="BI69" i="10" s="1"/>
  <c r="BG28" i="10"/>
  <c r="BH64" i="10" s="1"/>
  <c r="BG32" i="10"/>
  <c r="BH68" i="10" s="1"/>
  <c r="BG26" i="10"/>
  <c r="BH62" i="10" s="1"/>
  <c r="BH30" i="10"/>
  <c r="BI66" i="10" s="1"/>
  <c r="BG29" i="10"/>
  <c r="BH65" i="10" s="1"/>
  <c r="BH23" i="32"/>
  <c r="BI53" i="32" s="1"/>
  <c r="BH26" i="32"/>
  <c r="BI56" i="32" s="1"/>
  <c r="BH28" i="32"/>
  <c r="BI58" i="32" s="1"/>
  <c r="BH27" i="32"/>
  <c r="BI57" i="32" s="1"/>
  <c r="BH24" i="32"/>
  <c r="BI54" i="32" s="1"/>
  <c r="BI22" i="32"/>
  <c r="BJ52" i="32" s="1"/>
  <c r="BI20" i="32"/>
  <c r="BJ50" i="32" s="1"/>
  <c r="BG60" i="10" l="1"/>
  <c r="BG24" i="10"/>
  <c r="CH36" i="32"/>
  <c r="CH46" i="32" s="1"/>
  <c r="CG46" i="32"/>
  <c r="BD186" i="31"/>
  <c r="CF46" i="2"/>
  <c r="CG35" i="2"/>
  <c r="CA2" i="48"/>
  <c r="BZ21" i="48"/>
  <c r="BZ23" i="48" s="1"/>
  <c r="BG35" i="35"/>
  <c r="BG71" i="35"/>
  <c r="BF155" i="35"/>
  <c r="BF174" i="35"/>
  <c r="BG28" i="35"/>
  <c r="BG64" i="35"/>
  <c r="BF148" i="35"/>
  <c r="BF167" i="35"/>
  <c r="BH30" i="35"/>
  <c r="BH66" i="35"/>
  <c r="BG169" i="35"/>
  <c r="BG150" i="35"/>
  <c r="BG149" i="35"/>
  <c r="BG168" i="35"/>
  <c r="BH29" i="35"/>
  <c r="BH65" i="35"/>
  <c r="BG24" i="35"/>
  <c r="BG60" i="35"/>
  <c r="BF163" i="35"/>
  <c r="BF144" i="35"/>
  <c r="BH32" i="35"/>
  <c r="BH68" i="35"/>
  <c r="BG152" i="35"/>
  <c r="BG171" i="35"/>
  <c r="BI26" i="35"/>
  <c r="BI62" i="35"/>
  <c r="BH146" i="35"/>
  <c r="BH165" i="35"/>
  <c r="BG166" i="35"/>
  <c r="BG147" i="35"/>
  <c r="BH63" i="35"/>
  <c r="BH27" i="35"/>
  <c r="BH61" i="35"/>
  <c r="BG164" i="35"/>
  <c r="BG145" i="35"/>
  <c r="BH25" i="35"/>
  <c r="BG172" i="35"/>
  <c r="BH33" i="35"/>
  <c r="BH69" i="35"/>
  <c r="BG153" i="35"/>
  <c r="BE177" i="31"/>
  <c r="BD196" i="31"/>
  <c r="BD193" i="31"/>
  <c r="BD197" i="31"/>
  <c r="BC196" i="36"/>
  <c r="BD177" i="30"/>
  <c r="BD177" i="36"/>
  <c r="BD189" i="36"/>
  <c r="BD191" i="36" s="1"/>
  <c r="BE158" i="31"/>
  <c r="BD158" i="36"/>
  <c r="BD178" i="36"/>
  <c r="BD179" i="36" s="1"/>
  <c r="BC186" i="36"/>
  <c r="BF37" i="36"/>
  <c r="BW41" i="35"/>
  <c r="BV55" i="35"/>
  <c r="BD190" i="36"/>
  <c r="BD192" i="36" s="1"/>
  <c r="BF157" i="31"/>
  <c r="BF189" i="31" s="1"/>
  <c r="BC197" i="36"/>
  <c r="BE182" i="31"/>
  <c r="BE184" i="31" s="1"/>
  <c r="BE183" i="31"/>
  <c r="BE185" i="31" s="1"/>
  <c r="BG59" i="10"/>
  <c r="BG23" i="10"/>
  <c r="BG37" i="10" s="1"/>
  <c r="BC193" i="36"/>
  <c r="BE178" i="31"/>
  <c r="BE179" i="31" s="1"/>
  <c r="BE157" i="36"/>
  <c r="BE182" i="36" s="1"/>
  <c r="BF73" i="36"/>
  <c r="BF74" i="36" s="1"/>
  <c r="BE74" i="34"/>
  <c r="BE176" i="36"/>
  <c r="BE190" i="36" s="1"/>
  <c r="BE192" i="36" s="1"/>
  <c r="BB198" i="35"/>
  <c r="BH69" i="31"/>
  <c r="BH33" i="31"/>
  <c r="BG172" i="31"/>
  <c r="BG153" i="31"/>
  <c r="BH23" i="36"/>
  <c r="BH59" i="36"/>
  <c r="BG162" i="36"/>
  <c r="BG143" i="36"/>
  <c r="BI67" i="31"/>
  <c r="BI31" i="31"/>
  <c r="BH170" i="31"/>
  <c r="BH151" i="31"/>
  <c r="BG23" i="35"/>
  <c r="BG59" i="35"/>
  <c r="BF37" i="35"/>
  <c r="BF162" i="35"/>
  <c r="BF143" i="35"/>
  <c r="BE190" i="31"/>
  <c r="BE192" i="31" s="1"/>
  <c r="BJ29" i="36"/>
  <c r="BJ65" i="36"/>
  <c r="BI168" i="36"/>
  <c r="BI149" i="36"/>
  <c r="BG32" i="36"/>
  <c r="BG68" i="36"/>
  <c r="BF152" i="36"/>
  <c r="BF171" i="36"/>
  <c r="BG34" i="35"/>
  <c r="BG70" i="35"/>
  <c r="BF173" i="35"/>
  <c r="BF154" i="35"/>
  <c r="BG25" i="36"/>
  <c r="BG61" i="36"/>
  <c r="BF164" i="36"/>
  <c r="BF145" i="36"/>
  <c r="BC196" i="34"/>
  <c r="BC184" i="34"/>
  <c r="BC186" i="34" s="1"/>
  <c r="BG52" i="2"/>
  <c r="BG22" i="2"/>
  <c r="BH62" i="31"/>
  <c r="BG146" i="31"/>
  <c r="BH26" i="31"/>
  <c r="BG165" i="31"/>
  <c r="BG31" i="35"/>
  <c r="BG67" i="35"/>
  <c r="BF151" i="35"/>
  <c r="BF170" i="35"/>
  <c r="BD190" i="34"/>
  <c r="BD192" i="34" s="1"/>
  <c r="BD183" i="34"/>
  <c r="BD185" i="34" s="1"/>
  <c r="BD177" i="34"/>
  <c r="BG35" i="34"/>
  <c r="BG71" i="34"/>
  <c r="BF174" i="34"/>
  <c r="BF155" i="34"/>
  <c r="BH70" i="31"/>
  <c r="BH34" i="31"/>
  <c r="BG173" i="31"/>
  <c r="BG154" i="31"/>
  <c r="BE157" i="34"/>
  <c r="BE158" i="34" s="1"/>
  <c r="BG26" i="36"/>
  <c r="BG62" i="36"/>
  <c r="BF146" i="36"/>
  <c r="BF165" i="36"/>
  <c r="BG30" i="34"/>
  <c r="BG66" i="34"/>
  <c r="BF150" i="34"/>
  <c r="BF169" i="34"/>
  <c r="BG33" i="34"/>
  <c r="BG69" i="34"/>
  <c r="BF172" i="34"/>
  <c r="BF153" i="34"/>
  <c r="BD183" i="35"/>
  <c r="BD185" i="35" s="1"/>
  <c r="BD190" i="35"/>
  <c r="BD192" i="35" s="1"/>
  <c r="BH65" i="31"/>
  <c r="BG168" i="31"/>
  <c r="BG149" i="31"/>
  <c r="BH29" i="31"/>
  <c r="BC197" i="34"/>
  <c r="BC191" i="34"/>
  <c r="BC193" i="34" s="1"/>
  <c r="BG27" i="36"/>
  <c r="BG63" i="36"/>
  <c r="BF166" i="36"/>
  <c r="BF147" i="36"/>
  <c r="BE176" i="34"/>
  <c r="BD182" i="35"/>
  <c r="BD178" i="35"/>
  <c r="BD179" i="35" s="1"/>
  <c r="BD189" i="35"/>
  <c r="BD158" i="35"/>
  <c r="BG30" i="36"/>
  <c r="BG66" i="36"/>
  <c r="BF169" i="36"/>
  <c r="BF150" i="36"/>
  <c r="BG31" i="34"/>
  <c r="BG67" i="34"/>
  <c r="BF151" i="34"/>
  <c r="BF170" i="34"/>
  <c r="BE176" i="35"/>
  <c r="BG28" i="34"/>
  <c r="BG64" i="34"/>
  <c r="BF148" i="34"/>
  <c r="BF167" i="34"/>
  <c r="BG27" i="34"/>
  <c r="BG63" i="34"/>
  <c r="BF147" i="34"/>
  <c r="BF166" i="34"/>
  <c r="BB194" i="34"/>
  <c r="BF176" i="31"/>
  <c r="BF73" i="34"/>
  <c r="BF179" i="34" s="1"/>
  <c r="BH71" i="31"/>
  <c r="BG155" i="31"/>
  <c r="BH35" i="31"/>
  <c r="BG174" i="31"/>
  <c r="BG28" i="36"/>
  <c r="BG64" i="36"/>
  <c r="BF167" i="36"/>
  <c r="BF148" i="36"/>
  <c r="BD177" i="35"/>
  <c r="BG33" i="36"/>
  <c r="BG69" i="36"/>
  <c r="BF172" i="36"/>
  <c r="BF153" i="36"/>
  <c r="BD189" i="34"/>
  <c r="BD182" i="34"/>
  <c r="BG29" i="34"/>
  <c r="BG65" i="34"/>
  <c r="BF149" i="34"/>
  <c r="BF168" i="34"/>
  <c r="BG34" i="36"/>
  <c r="BG70" i="36"/>
  <c r="BF154" i="36"/>
  <c r="BF173" i="36"/>
  <c r="BG34" i="34"/>
  <c r="BG70" i="34"/>
  <c r="BF154" i="34"/>
  <c r="BF173" i="34"/>
  <c r="BB198" i="34"/>
  <c r="BG23" i="34"/>
  <c r="BG59" i="34"/>
  <c r="BF37" i="34"/>
  <c r="BF162" i="34"/>
  <c r="BF143" i="34"/>
  <c r="BG24" i="34"/>
  <c r="BG60" i="34"/>
  <c r="BF163" i="34"/>
  <c r="BF144" i="34"/>
  <c r="BG26" i="34"/>
  <c r="BG62" i="34"/>
  <c r="BF146" i="34"/>
  <c r="BF165" i="34"/>
  <c r="BC184" i="35"/>
  <c r="BC186" i="35" s="1"/>
  <c r="BC196" i="35"/>
  <c r="BH64" i="31"/>
  <c r="BH28" i="31"/>
  <c r="BG167" i="31"/>
  <c r="BG148" i="31"/>
  <c r="BE157" i="35"/>
  <c r="BH60" i="31"/>
  <c r="BH24" i="31"/>
  <c r="BG144" i="31"/>
  <c r="BG163" i="31"/>
  <c r="BB194" i="35"/>
  <c r="BG31" i="36"/>
  <c r="BG67" i="36"/>
  <c r="BF170" i="36"/>
  <c r="BF151" i="36"/>
  <c r="BG32" i="34"/>
  <c r="BG68" i="34"/>
  <c r="BF171" i="34"/>
  <c r="BF152" i="34"/>
  <c r="BG35" i="36"/>
  <c r="BG71" i="36"/>
  <c r="BF174" i="36"/>
  <c r="BF155" i="36"/>
  <c r="BG25" i="34"/>
  <c r="BG61" i="34"/>
  <c r="BF164" i="34"/>
  <c r="BF145" i="34"/>
  <c r="BG24" i="36"/>
  <c r="BG60" i="36"/>
  <c r="BF144" i="36"/>
  <c r="BF163" i="36"/>
  <c r="BH68" i="31"/>
  <c r="BG171" i="31"/>
  <c r="BG152" i="31"/>
  <c r="BH32" i="31"/>
  <c r="BC197" i="35"/>
  <c r="BC191" i="35"/>
  <c r="BC193" i="35" s="1"/>
  <c r="BH63" i="31"/>
  <c r="BG147" i="31"/>
  <c r="BH27" i="31"/>
  <c r="BG166" i="31"/>
  <c r="BF73" i="35"/>
  <c r="BF74" i="35" s="1"/>
  <c r="BH66" i="31"/>
  <c r="BH30" i="31"/>
  <c r="BG169" i="31"/>
  <c r="BG150" i="31"/>
  <c r="BD196" i="36"/>
  <c r="BD184" i="36"/>
  <c r="BD186" i="36" s="1"/>
  <c r="BP41" i="33"/>
  <c r="BO55" i="33"/>
  <c r="BG31" i="32"/>
  <c r="BT41" i="30"/>
  <c r="BS55" i="30"/>
  <c r="BF61" i="32"/>
  <c r="BF62" i="32" s="1"/>
  <c r="BH21" i="32"/>
  <c r="BI51" i="32" s="1"/>
  <c r="BH29" i="32"/>
  <c r="BI59" i="32" s="1"/>
  <c r="BR41" i="10"/>
  <c r="BQ55" i="10"/>
  <c r="BO41" i="34"/>
  <c r="BN55" i="34"/>
  <c r="BE176" i="29"/>
  <c r="BE190" i="29" s="1"/>
  <c r="BB198" i="30"/>
  <c r="BG24" i="33"/>
  <c r="BH60" i="33" s="1"/>
  <c r="BG28" i="33"/>
  <c r="BH64" i="33" s="1"/>
  <c r="BF147" i="29"/>
  <c r="BF166" i="29"/>
  <c r="BG27" i="29"/>
  <c r="BH63" i="29" s="1"/>
  <c r="BG32" i="33"/>
  <c r="BH68" i="33" s="1"/>
  <c r="BF37" i="29"/>
  <c r="BF162" i="29"/>
  <c r="BF143" i="29"/>
  <c r="BG23" i="29"/>
  <c r="BH59" i="29" s="1"/>
  <c r="BF172" i="30"/>
  <c r="BF153" i="30"/>
  <c r="BG33" i="30"/>
  <c r="BH69" i="30" s="1"/>
  <c r="BC197" i="30"/>
  <c r="BC191" i="30"/>
  <c r="BC193" i="30" s="1"/>
  <c r="BF154" i="29"/>
  <c r="BG34" i="29"/>
  <c r="BH70" i="29" s="1"/>
  <c r="BF173" i="29"/>
  <c r="BG26" i="33"/>
  <c r="BH62" i="33" s="1"/>
  <c r="BF166" i="30"/>
  <c r="BG27" i="30"/>
  <c r="BH63" i="30" s="1"/>
  <c r="BF147" i="30"/>
  <c r="BF167" i="30"/>
  <c r="BF148" i="30"/>
  <c r="BG28" i="30"/>
  <c r="BH64" i="30" s="1"/>
  <c r="BG30" i="33"/>
  <c r="BH66" i="33" s="1"/>
  <c r="BH25" i="33"/>
  <c r="BI61" i="33" s="1"/>
  <c r="BG33" i="33"/>
  <c r="BH69" i="33" s="1"/>
  <c r="BF146" i="29"/>
  <c r="BF165" i="29"/>
  <c r="BG26" i="29"/>
  <c r="BH62" i="29" s="1"/>
  <c r="BF148" i="29"/>
  <c r="BG28" i="29"/>
  <c r="BH64" i="29" s="1"/>
  <c r="BF167" i="29"/>
  <c r="BD189" i="30"/>
  <c r="BD182" i="30"/>
  <c r="BD178" i="30"/>
  <c r="BD179" i="30" s="1"/>
  <c r="BD158" i="30"/>
  <c r="BF173" i="30"/>
  <c r="BF154" i="30"/>
  <c r="BG34" i="30"/>
  <c r="BH70" i="30" s="1"/>
  <c r="BF172" i="29"/>
  <c r="BF153" i="29"/>
  <c r="BG33" i="29"/>
  <c r="BH69" i="29" s="1"/>
  <c r="BC196" i="30"/>
  <c r="BC184" i="30"/>
  <c r="BC186" i="30" s="1"/>
  <c r="BF144" i="29"/>
  <c r="BF163" i="29"/>
  <c r="BG24" i="29"/>
  <c r="BH60" i="29" s="1"/>
  <c r="BF145" i="29"/>
  <c r="BF164" i="29"/>
  <c r="BG25" i="29"/>
  <c r="BH61" i="29" s="1"/>
  <c r="BF146" i="30"/>
  <c r="BF165" i="30"/>
  <c r="BG26" i="30"/>
  <c r="BH62" i="30" s="1"/>
  <c r="BG35" i="33"/>
  <c r="BH71" i="33" s="1"/>
  <c r="BF170" i="30"/>
  <c r="BF151" i="30"/>
  <c r="BG31" i="30"/>
  <c r="BH67" i="30" s="1"/>
  <c r="BE73" i="30"/>
  <c r="BE74" i="30" s="1"/>
  <c r="BE73" i="33"/>
  <c r="BE74" i="33" s="1"/>
  <c r="BF37" i="30"/>
  <c r="BF143" i="30"/>
  <c r="BF162" i="30"/>
  <c r="BG23" i="30"/>
  <c r="BH59" i="30" s="1"/>
  <c r="BD183" i="30"/>
  <c r="BD185" i="30" s="1"/>
  <c r="BD190" i="30"/>
  <c r="BD192" i="30" s="1"/>
  <c r="BG31" i="33"/>
  <c r="BH67" i="33" s="1"/>
  <c r="BF144" i="30"/>
  <c r="BF163" i="30"/>
  <c r="BG24" i="30"/>
  <c r="BH60" i="30" s="1"/>
  <c r="BF150" i="30"/>
  <c r="BF169" i="30"/>
  <c r="BG30" i="30"/>
  <c r="BH66" i="30" s="1"/>
  <c r="BG29" i="33"/>
  <c r="BH65" i="33" s="1"/>
  <c r="BG23" i="33"/>
  <c r="BH59" i="33" s="1"/>
  <c r="BF37" i="33"/>
  <c r="BE157" i="30"/>
  <c r="BG27" i="33"/>
  <c r="BH63" i="33" s="1"/>
  <c r="BG34" i="33"/>
  <c r="BH70" i="33" s="1"/>
  <c r="BG32" i="30"/>
  <c r="BH68" i="30" s="1"/>
  <c r="BF171" i="30"/>
  <c r="BF152" i="30"/>
  <c r="BE73" i="29"/>
  <c r="BE74" i="29" s="1"/>
  <c r="BG29" i="30"/>
  <c r="BH65" i="30" s="1"/>
  <c r="BF149" i="30"/>
  <c r="BF168" i="30"/>
  <c r="BF174" i="29"/>
  <c r="BF155" i="29"/>
  <c r="BG35" i="29"/>
  <c r="BH71" i="29" s="1"/>
  <c r="BF168" i="29"/>
  <c r="BF149" i="29"/>
  <c r="BG29" i="29"/>
  <c r="BH65" i="29" s="1"/>
  <c r="BC196" i="29"/>
  <c r="BC184" i="29"/>
  <c r="BC186" i="29" s="1"/>
  <c r="BE157" i="29"/>
  <c r="BF171" i="29"/>
  <c r="BG32" i="29"/>
  <c r="BH68" i="29" s="1"/>
  <c r="BF152" i="29"/>
  <c r="BB194" i="29"/>
  <c r="BG31" i="29"/>
  <c r="BH67" i="29" s="1"/>
  <c r="BF151" i="29"/>
  <c r="BF170" i="29"/>
  <c r="BF164" i="30"/>
  <c r="BF145" i="30"/>
  <c r="BG25" i="30"/>
  <c r="BH61" i="30" s="1"/>
  <c r="BF150" i="29"/>
  <c r="BG30" i="29"/>
  <c r="BH66" i="29" s="1"/>
  <c r="BF169" i="29"/>
  <c r="BD182" i="29"/>
  <c r="BD189" i="29"/>
  <c r="BD158" i="29"/>
  <c r="BD178" i="29"/>
  <c r="BD179" i="29" s="1"/>
  <c r="BD183" i="29"/>
  <c r="BD185" i="29" s="1"/>
  <c r="BD190" i="29"/>
  <c r="BD192" i="29" s="1"/>
  <c r="BC191" i="29"/>
  <c r="BC193" i="29" s="1"/>
  <c r="BC197" i="29"/>
  <c r="BG35" i="30"/>
  <c r="BH71" i="30" s="1"/>
  <c r="BF174" i="30"/>
  <c r="BF155" i="30"/>
  <c r="BB194" i="30"/>
  <c r="BE176" i="30"/>
  <c r="BB198" i="29"/>
  <c r="BD177" i="29"/>
  <c r="BG162" i="31"/>
  <c r="BG73" i="31"/>
  <c r="BG74" i="31" s="1"/>
  <c r="BG143" i="31"/>
  <c r="BH23" i="31"/>
  <c r="BI59" i="31" s="1"/>
  <c r="BG37" i="31"/>
  <c r="BE191" i="31"/>
  <c r="BI25" i="32"/>
  <c r="BJ55" i="32" s="1"/>
  <c r="BH25" i="2"/>
  <c r="BI55" i="2" s="1"/>
  <c r="BH27" i="2"/>
  <c r="BI57" i="2" s="1"/>
  <c r="BH21" i="2"/>
  <c r="BI51" i="2" s="1"/>
  <c r="BI20" i="2"/>
  <c r="BJ50" i="2" s="1"/>
  <c r="BF61" i="2"/>
  <c r="BF62" i="2" s="1"/>
  <c r="BG29" i="2"/>
  <c r="BH59" i="2" s="1"/>
  <c r="BF31" i="2"/>
  <c r="BH24" i="2"/>
  <c r="BI54" i="2" s="1"/>
  <c r="BH26" i="2"/>
  <c r="BI56" i="2" s="1"/>
  <c r="BH23" i="2"/>
  <c r="BI53" i="2" s="1"/>
  <c r="BH28" i="2"/>
  <c r="BI58" i="2" s="1"/>
  <c r="BJ25" i="31"/>
  <c r="BK61" i="31" s="1"/>
  <c r="BI145" i="31"/>
  <c r="BI164" i="31"/>
  <c r="BH28" i="10"/>
  <c r="BI64" i="10" s="1"/>
  <c r="BH35" i="10"/>
  <c r="BI71" i="10" s="1"/>
  <c r="BH31" i="10"/>
  <c r="BI67" i="10" s="1"/>
  <c r="BH26" i="10"/>
  <c r="BI62" i="10" s="1"/>
  <c r="BH34" i="10"/>
  <c r="BI70" i="10" s="1"/>
  <c r="BH27" i="10"/>
  <c r="BI63" i="10" s="1"/>
  <c r="BH29" i="10"/>
  <c r="BI65" i="10" s="1"/>
  <c r="BH32" i="10"/>
  <c r="BI68" i="10" s="1"/>
  <c r="BH25" i="10"/>
  <c r="BI61" i="10" s="1"/>
  <c r="BI30" i="10"/>
  <c r="BJ66" i="10" s="1"/>
  <c r="BI33" i="10"/>
  <c r="BJ69" i="10" s="1"/>
  <c r="BF73" i="10"/>
  <c r="BF74" i="10" s="1"/>
  <c r="BI23" i="32"/>
  <c r="BJ53" i="32" s="1"/>
  <c r="BI28" i="32"/>
  <c r="BJ58" i="32" s="1"/>
  <c r="BJ20" i="32"/>
  <c r="BK50" i="32" s="1"/>
  <c r="BJ22" i="32"/>
  <c r="BK52" i="32" s="1"/>
  <c r="BI26" i="32"/>
  <c r="BJ56" i="32" s="1"/>
  <c r="BI27" i="32"/>
  <c r="BJ57" i="32" s="1"/>
  <c r="BI24" i="32"/>
  <c r="BJ54" i="32" s="1"/>
  <c r="BD194" i="31" l="1"/>
  <c r="BH60" i="10"/>
  <c r="BH24" i="10"/>
  <c r="CH35" i="2"/>
  <c r="CH46" i="2" s="1"/>
  <c r="CG46" i="2"/>
  <c r="CA21" i="48"/>
  <c r="CA23" i="48" s="1"/>
  <c r="CB2" i="48"/>
  <c r="BH35" i="35"/>
  <c r="BH71" i="35"/>
  <c r="BG155" i="35"/>
  <c r="BG174" i="35"/>
  <c r="BI27" i="35"/>
  <c r="BI63" i="35"/>
  <c r="BH147" i="35"/>
  <c r="BH166" i="35"/>
  <c r="BI33" i="35"/>
  <c r="BI69" i="35"/>
  <c r="BH172" i="35"/>
  <c r="BH153" i="35"/>
  <c r="BI68" i="35"/>
  <c r="BH152" i="35"/>
  <c r="BH171" i="35"/>
  <c r="BI32" i="35"/>
  <c r="BH169" i="35"/>
  <c r="BH150" i="35"/>
  <c r="BI66" i="35"/>
  <c r="BI30" i="35"/>
  <c r="BI25" i="35"/>
  <c r="BI61" i="35"/>
  <c r="BH145" i="35"/>
  <c r="BH164" i="35"/>
  <c r="BI29" i="35"/>
  <c r="BI65" i="35"/>
  <c r="BH149" i="35"/>
  <c r="BH168" i="35"/>
  <c r="BJ26" i="35"/>
  <c r="BJ62" i="35"/>
  <c r="BI165" i="35"/>
  <c r="BI146" i="35"/>
  <c r="BH60" i="35"/>
  <c r="BG163" i="35"/>
  <c r="BG144" i="35"/>
  <c r="BH24" i="35"/>
  <c r="BH28" i="35"/>
  <c r="BH64" i="35"/>
  <c r="BG167" i="35"/>
  <c r="BG148" i="35"/>
  <c r="BD198" i="31"/>
  <c r="BD197" i="36"/>
  <c r="BD198" i="36" s="1"/>
  <c r="BE158" i="36"/>
  <c r="BD193" i="36"/>
  <c r="BD194" i="36" s="1"/>
  <c r="BE196" i="31"/>
  <c r="BF176" i="36"/>
  <c r="BF190" i="36" s="1"/>
  <c r="BF192" i="36" s="1"/>
  <c r="BE186" i="31"/>
  <c r="BE193" i="31"/>
  <c r="BE197" i="31"/>
  <c r="BF178" i="31"/>
  <c r="BF179" i="31" s="1"/>
  <c r="BF182" i="31"/>
  <c r="BF184" i="31" s="1"/>
  <c r="BC198" i="36"/>
  <c r="BF158" i="31"/>
  <c r="BF190" i="31"/>
  <c r="BF192" i="31" s="1"/>
  <c r="BC194" i="36"/>
  <c r="BF157" i="36"/>
  <c r="BF189" i="36" s="1"/>
  <c r="BX41" i="35"/>
  <c r="BW55" i="35"/>
  <c r="BG37" i="36"/>
  <c r="BG157" i="31"/>
  <c r="BF177" i="31"/>
  <c r="BE177" i="36"/>
  <c r="BF183" i="31"/>
  <c r="BF185" i="31" s="1"/>
  <c r="BH59" i="10"/>
  <c r="BH23" i="10"/>
  <c r="BH37" i="10" s="1"/>
  <c r="BC194" i="35"/>
  <c r="BE189" i="36"/>
  <c r="BE197" i="36" s="1"/>
  <c r="BE178" i="36"/>
  <c r="BE179" i="36" s="1"/>
  <c r="BG73" i="36"/>
  <c r="BG74" i="36" s="1"/>
  <c r="BE183" i="36"/>
  <c r="BE185" i="36" s="1"/>
  <c r="BG73" i="34"/>
  <c r="BG179" i="34" s="1"/>
  <c r="BI68" i="31"/>
  <c r="BI32" i="31"/>
  <c r="BH171" i="31"/>
  <c r="BH152" i="31"/>
  <c r="BI64" i="31"/>
  <c r="BH167" i="31"/>
  <c r="BI28" i="31"/>
  <c r="BH148" i="31"/>
  <c r="BD184" i="34"/>
  <c r="BD186" i="34" s="1"/>
  <c r="BD196" i="34"/>
  <c r="BD184" i="35"/>
  <c r="BD186" i="35" s="1"/>
  <c r="BD196" i="35"/>
  <c r="BI65" i="31"/>
  <c r="BI29" i="31"/>
  <c r="BH168" i="31"/>
  <c r="BH149" i="31"/>
  <c r="BE177" i="34"/>
  <c r="BI62" i="31"/>
  <c r="BH165" i="31"/>
  <c r="BI26" i="31"/>
  <c r="BH146" i="31"/>
  <c r="BF74" i="34"/>
  <c r="BG73" i="35"/>
  <c r="BG74" i="35" s="1"/>
  <c r="BD197" i="34"/>
  <c r="BD191" i="34"/>
  <c r="BD193" i="34" s="1"/>
  <c r="BE183" i="34"/>
  <c r="BE185" i="34" s="1"/>
  <c r="BE190" i="34"/>
  <c r="BE192" i="34" s="1"/>
  <c r="BH33" i="34"/>
  <c r="BH69" i="34"/>
  <c r="BG172" i="34"/>
  <c r="BG153" i="34"/>
  <c r="BH30" i="34"/>
  <c r="BH66" i="34"/>
  <c r="BG150" i="34"/>
  <c r="BG169" i="34"/>
  <c r="BI69" i="31"/>
  <c r="BI33" i="31"/>
  <c r="BH153" i="31"/>
  <c r="BH172" i="31"/>
  <c r="BI63" i="31"/>
  <c r="BI27" i="31"/>
  <c r="BH166" i="31"/>
  <c r="BH147" i="31"/>
  <c r="BH23" i="34"/>
  <c r="BH59" i="34"/>
  <c r="BG37" i="34"/>
  <c r="BG162" i="34"/>
  <c r="BG143" i="34"/>
  <c r="BH34" i="36"/>
  <c r="BH70" i="36"/>
  <c r="BG154" i="36"/>
  <c r="BG173" i="36"/>
  <c r="BH28" i="36"/>
  <c r="BH64" i="36"/>
  <c r="BG167" i="36"/>
  <c r="BG148" i="36"/>
  <c r="BH28" i="34"/>
  <c r="BH64" i="34"/>
  <c r="BG167" i="34"/>
  <c r="BG148" i="34"/>
  <c r="BI70" i="31"/>
  <c r="BH173" i="31"/>
  <c r="BI34" i="31"/>
  <c r="BH154" i="31"/>
  <c r="BH25" i="36"/>
  <c r="BH61" i="36"/>
  <c r="BG164" i="36"/>
  <c r="BG145" i="36"/>
  <c r="BH32" i="36"/>
  <c r="BH68" i="36"/>
  <c r="BG171" i="36"/>
  <c r="BG152" i="36"/>
  <c r="BI23" i="36"/>
  <c r="BI59" i="36"/>
  <c r="BH143" i="36"/>
  <c r="BH162" i="36"/>
  <c r="BG176" i="31"/>
  <c r="BG183" i="31" s="1"/>
  <c r="BG185" i="31" s="1"/>
  <c r="BH25" i="34"/>
  <c r="BH61" i="34"/>
  <c r="BG145" i="34"/>
  <c r="BG164" i="34"/>
  <c r="BH32" i="34"/>
  <c r="BH68" i="34"/>
  <c r="BG171" i="34"/>
  <c r="BG152" i="34"/>
  <c r="BI60" i="31"/>
  <c r="BI24" i="31"/>
  <c r="BH144" i="31"/>
  <c r="BH163" i="31"/>
  <c r="BC198" i="35"/>
  <c r="BE183" i="35"/>
  <c r="BE185" i="35" s="1"/>
  <c r="BE190" i="35"/>
  <c r="BE192" i="35" s="1"/>
  <c r="BH52" i="2"/>
  <c r="BH22" i="2"/>
  <c r="BI71" i="31"/>
  <c r="BH174" i="31"/>
  <c r="BI35" i="31"/>
  <c r="BH155" i="31"/>
  <c r="BH30" i="36"/>
  <c r="BH66" i="36"/>
  <c r="BG169" i="36"/>
  <c r="BG150" i="36"/>
  <c r="BJ67" i="31"/>
  <c r="BJ31" i="31"/>
  <c r="BI170" i="31"/>
  <c r="BI151" i="31"/>
  <c r="BE189" i="35"/>
  <c r="BE178" i="35"/>
  <c r="BE179" i="35" s="1"/>
  <c r="BE182" i="35"/>
  <c r="BH26" i="34"/>
  <c r="BH62" i="34"/>
  <c r="BG146" i="34"/>
  <c r="BG165" i="34"/>
  <c r="BH24" i="34"/>
  <c r="BH60" i="34"/>
  <c r="BG144" i="34"/>
  <c r="BG163" i="34"/>
  <c r="BH33" i="36"/>
  <c r="BH69" i="36"/>
  <c r="BG153" i="36"/>
  <c r="BG172" i="36"/>
  <c r="BE158" i="35"/>
  <c r="BH27" i="36"/>
  <c r="BH63" i="36"/>
  <c r="BG147" i="36"/>
  <c r="BG166" i="36"/>
  <c r="BH26" i="36"/>
  <c r="BH62" i="36"/>
  <c r="BG146" i="36"/>
  <c r="BG165" i="36"/>
  <c r="BC194" i="34"/>
  <c r="BF157" i="35"/>
  <c r="BH23" i="35"/>
  <c r="BH59" i="35"/>
  <c r="BG162" i="35"/>
  <c r="BG143" i="35"/>
  <c r="BG37" i="35"/>
  <c r="BI66" i="31"/>
  <c r="BI30" i="31"/>
  <c r="BH169" i="31"/>
  <c r="BH150" i="31"/>
  <c r="BF157" i="34"/>
  <c r="BF158" i="34" s="1"/>
  <c r="BH34" i="34"/>
  <c r="BH70" i="34"/>
  <c r="BG154" i="34"/>
  <c r="BG173" i="34"/>
  <c r="BE177" i="35"/>
  <c r="BH27" i="34"/>
  <c r="BH63" i="34"/>
  <c r="BG147" i="34"/>
  <c r="BG166" i="34"/>
  <c r="BD191" i="35"/>
  <c r="BD193" i="35" s="1"/>
  <c r="BD197" i="35"/>
  <c r="BH31" i="35"/>
  <c r="BH67" i="35"/>
  <c r="BG170" i="35"/>
  <c r="BG151" i="35"/>
  <c r="BC198" i="34"/>
  <c r="BH34" i="35"/>
  <c r="BH70" i="35"/>
  <c r="BG154" i="35"/>
  <c r="BG173" i="35"/>
  <c r="BK29" i="36"/>
  <c r="BK65" i="36"/>
  <c r="BJ149" i="36"/>
  <c r="BJ168" i="36"/>
  <c r="BF176" i="35"/>
  <c r="BH24" i="36"/>
  <c r="BH60" i="36"/>
  <c r="BG144" i="36"/>
  <c r="BG163" i="36"/>
  <c r="BH35" i="36"/>
  <c r="BH71" i="36"/>
  <c r="BG174" i="36"/>
  <c r="BG155" i="36"/>
  <c r="BH31" i="36"/>
  <c r="BH67" i="36"/>
  <c r="BG170" i="36"/>
  <c r="BG151" i="36"/>
  <c r="BF176" i="34"/>
  <c r="BH29" i="34"/>
  <c r="BH65" i="34"/>
  <c r="BG149" i="34"/>
  <c r="BG168" i="34"/>
  <c r="BH31" i="34"/>
  <c r="BH67" i="34"/>
  <c r="BG170" i="34"/>
  <c r="BG151" i="34"/>
  <c r="BE182" i="34"/>
  <c r="BE189" i="34"/>
  <c r="BH35" i="34"/>
  <c r="BH71" i="34"/>
  <c r="BG174" i="34"/>
  <c r="BG155" i="34"/>
  <c r="BE184" i="36"/>
  <c r="BQ41" i="33"/>
  <c r="BP55" i="33"/>
  <c r="BU41" i="30"/>
  <c r="BT55" i="30"/>
  <c r="BG61" i="32"/>
  <c r="BG62" i="32" s="1"/>
  <c r="BI21" i="32"/>
  <c r="BJ51" i="32" s="1"/>
  <c r="BI29" i="32"/>
  <c r="BJ59" i="32" s="1"/>
  <c r="BH31" i="32"/>
  <c r="BS41" i="10"/>
  <c r="BR55" i="10"/>
  <c r="BE183" i="29"/>
  <c r="BE185" i="29" s="1"/>
  <c r="BP41" i="34"/>
  <c r="BO55" i="34"/>
  <c r="BE177" i="29"/>
  <c r="BC198" i="30"/>
  <c r="BF157" i="29"/>
  <c r="BF182" i="29" s="1"/>
  <c r="BC194" i="30"/>
  <c r="BD184" i="29"/>
  <c r="BD186" i="29" s="1"/>
  <c r="BD196" i="29"/>
  <c r="BG168" i="30"/>
  <c r="BG149" i="30"/>
  <c r="BH29" i="30"/>
  <c r="BI65" i="30" s="1"/>
  <c r="BG150" i="30"/>
  <c r="BG169" i="30"/>
  <c r="BH30" i="30"/>
  <c r="BI66" i="30" s="1"/>
  <c r="BF157" i="30"/>
  <c r="BH35" i="29"/>
  <c r="BI71" i="29" s="1"/>
  <c r="BG155" i="29"/>
  <c r="BG174" i="29"/>
  <c r="BE192" i="29"/>
  <c r="BH35" i="33"/>
  <c r="BI71" i="33" s="1"/>
  <c r="BG153" i="29"/>
  <c r="BG172" i="29"/>
  <c r="BH33" i="29"/>
  <c r="BI69" i="29" s="1"/>
  <c r="BG165" i="29"/>
  <c r="BG146" i="29"/>
  <c r="BH26" i="29"/>
  <c r="BI62" i="29" s="1"/>
  <c r="BH30" i="33"/>
  <c r="BI66" i="33" s="1"/>
  <c r="BG147" i="30"/>
  <c r="BG166" i="30"/>
  <c r="BH27" i="30"/>
  <c r="BI63" i="30" s="1"/>
  <c r="BE189" i="29"/>
  <c r="BE182" i="29"/>
  <c r="BE178" i="29"/>
  <c r="BE179" i="29" s="1"/>
  <c r="BE158" i="30"/>
  <c r="BE189" i="30"/>
  <c r="BE178" i="30"/>
  <c r="BE179" i="30" s="1"/>
  <c r="BE182" i="30"/>
  <c r="BH31" i="33"/>
  <c r="BI67" i="33" s="1"/>
  <c r="BF73" i="30"/>
  <c r="BF74" i="30" s="1"/>
  <c r="BE190" i="30"/>
  <c r="BE192" i="30" s="1"/>
  <c r="BE183" i="30"/>
  <c r="BE185" i="30" s="1"/>
  <c r="BG169" i="29"/>
  <c r="BG150" i="29"/>
  <c r="BH30" i="29"/>
  <c r="BI66" i="29" s="1"/>
  <c r="BG170" i="29"/>
  <c r="BG151" i="29"/>
  <c r="BH31" i="29"/>
  <c r="BI67" i="29" s="1"/>
  <c r="BC194" i="29"/>
  <c r="BG165" i="30"/>
  <c r="BG146" i="30"/>
  <c r="BH26" i="30"/>
  <c r="BI62" i="30" s="1"/>
  <c r="BG163" i="29"/>
  <c r="BH24" i="29"/>
  <c r="BI60" i="29" s="1"/>
  <c r="BG144" i="29"/>
  <c r="BD196" i="30"/>
  <c r="BD184" i="30"/>
  <c r="BD186" i="30" s="1"/>
  <c r="BG148" i="30"/>
  <c r="BG167" i="30"/>
  <c r="BH28" i="30"/>
  <c r="BI64" i="30" s="1"/>
  <c r="BH26" i="33"/>
  <c r="BI62" i="33" s="1"/>
  <c r="BG153" i="30"/>
  <c r="BG172" i="30"/>
  <c r="BH33" i="30"/>
  <c r="BI69" i="30" s="1"/>
  <c r="BH28" i="33"/>
  <c r="BI64" i="33" s="1"/>
  <c r="BC198" i="29"/>
  <c r="BG171" i="30"/>
  <c r="BH32" i="30"/>
  <c r="BI68" i="30" s="1"/>
  <c r="BG152" i="30"/>
  <c r="BF73" i="33"/>
  <c r="BF74" i="33" s="1"/>
  <c r="BG163" i="30"/>
  <c r="BH24" i="30"/>
  <c r="BI60" i="30" s="1"/>
  <c r="BG144" i="30"/>
  <c r="BD197" i="30"/>
  <c r="BD191" i="30"/>
  <c r="BD193" i="30" s="1"/>
  <c r="BH35" i="30"/>
  <c r="BI71" i="30" s="1"/>
  <c r="BG155" i="30"/>
  <c r="BG174" i="30"/>
  <c r="BH27" i="33"/>
  <c r="BI63" i="33" s="1"/>
  <c r="BG168" i="29"/>
  <c r="BG149" i="29"/>
  <c r="BH29" i="29"/>
  <c r="BI65" i="29" s="1"/>
  <c r="BH23" i="33"/>
  <c r="BI59" i="33" s="1"/>
  <c r="BG37" i="33"/>
  <c r="BG170" i="30"/>
  <c r="BG151" i="30"/>
  <c r="BH31" i="30"/>
  <c r="BI67" i="30" s="1"/>
  <c r="BG173" i="30"/>
  <c r="BH34" i="30"/>
  <c r="BI70" i="30" s="1"/>
  <c r="BG154" i="30"/>
  <c r="BH33" i="33"/>
  <c r="BI69" i="33" s="1"/>
  <c r="BF176" i="29"/>
  <c r="BH32" i="33"/>
  <c r="BI68" i="33" s="1"/>
  <c r="BH24" i="33"/>
  <c r="BI60" i="33" s="1"/>
  <c r="BE158" i="29"/>
  <c r="BG145" i="30"/>
  <c r="BG164" i="30"/>
  <c r="BH25" i="30"/>
  <c r="BI61" i="30" s="1"/>
  <c r="BH34" i="33"/>
  <c r="BI70" i="33" s="1"/>
  <c r="BG143" i="30"/>
  <c r="BG162" i="30"/>
  <c r="BH23" i="30"/>
  <c r="BI59" i="30" s="1"/>
  <c r="BG37" i="30"/>
  <c r="BG148" i="29"/>
  <c r="BG167" i="29"/>
  <c r="BH28" i="29"/>
  <c r="BI64" i="29" s="1"/>
  <c r="BG173" i="29"/>
  <c r="BG154" i="29"/>
  <c r="BH34" i="29"/>
  <c r="BI70" i="29" s="1"/>
  <c r="BD197" i="29"/>
  <c r="BD191" i="29"/>
  <c r="BD193" i="29" s="1"/>
  <c r="BG171" i="29"/>
  <c r="BG152" i="29"/>
  <c r="BH32" i="29"/>
  <c r="BI68" i="29" s="1"/>
  <c r="BH29" i="33"/>
  <c r="BI65" i="33" s="1"/>
  <c r="BF176" i="30"/>
  <c r="BG164" i="29"/>
  <c r="BG145" i="29"/>
  <c r="BH25" i="29"/>
  <c r="BI61" i="29" s="1"/>
  <c r="BI25" i="33"/>
  <c r="BJ61" i="33" s="1"/>
  <c r="BF73" i="29"/>
  <c r="BF74" i="29" s="1"/>
  <c r="BG162" i="29"/>
  <c r="BG37" i="29"/>
  <c r="BH23" i="29"/>
  <c r="BI59" i="29" s="1"/>
  <c r="BG143" i="29"/>
  <c r="BG166" i="29"/>
  <c r="BG147" i="29"/>
  <c r="BH27" i="29"/>
  <c r="BI63" i="29" s="1"/>
  <c r="BE177" i="30"/>
  <c r="BI23" i="31"/>
  <c r="BJ59" i="31" s="1"/>
  <c r="BH143" i="31"/>
  <c r="BH73" i="31"/>
  <c r="BH74" i="31" s="1"/>
  <c r="BH162" i="31"/>
  <c r="BH37" i="31"/>
  <c r="BF191" i="31"/>
  <c r="BJ25" i="32"/>
  <c r="BK55" i="32" s="1"/>
  <c r="BI25" i="2"/>
  <c r="BJ55" i="2" s="1"/>
  <c r="BI24" i="2"/>
  <c r="BJ54" i="2" s="1"/>
  <c r="BI28" i="2"/>
  <c r="BJ58" i="2" s="1"/>
  <c r="BH29" i="2"/>
  <c r="BI59" i="2" s="1"/>
  <c r="BG61" i="2"/>
  <c r="BG62" i="2" s="1"/>
  <c r="BI26" i="2"/>
  <c r="BJ56" i="2" s="1"/>
  <c r="BI27" i="2"/>
  <c r="BJ57" i="2" s="1"/>
  <c r="BI23" i="2"/>
  <c r="BJ53" i="2" s="1"/>
  <c r="BI21" i="2"/>
  <c r="BJ51" i="2" s="1"/>
  <c r="BJ20" i="2"/>
  <c r="BK50" i="2" s="1"/>
  <c r="BG31" i="2"/>
  <c r="BK25" i="31"/>
  <c r="BL61" i="31" s="1"/>
  <c r="BJ145" i="31"/>
  <c r="BJ164" i="31"/>
  <c r="BJ30" i="10"/>
  <c r="BK66" i="10" s="1"/>
  <c r="BI29" i="10"/>
  <c r="BJ65" i="10" s="1"/>
  <c r="BI26" i="10"/>
  <c r="BJ62" i="10" s="1"/>
  <c r="BI28" i="10"/>
  <c r="BJ64" i="10" s="1"/>
  <c r="BJ33" i="10"/>
  <c r="BK69" i="10" s="1"/>
  <c r="BI25" i="10"/>
  <c r="BJ61" i="10" s="1"/>
  <c r="BI27" i="10"/>
  <c r="BJ63" i="10" s="1"/>
  <c r="BI31" i="10"/>
  <c r="BJ67" i="10" s="1"/>
  <c r="BI32" i="10"/>
  <c r="BJ68" i="10" s="1"/>
  <c r="BG73" i="10"/>
  <c r="BG74" i="10" s="1"/>
  <c r="BI34" i="10"/>
  <c r="BJ70" i="10" s="1"/>
  <c r="BI35" i="10"/>
  <c r="BJ71" i="10" s="1"/>
  <c r="BJ24" i="32"/>
  <c r="BK54" i="32" s="1"/>
  <c r="BK22" i="32"/>
  <c r="BL52" i="32" s="1"/>
  <c r="BK20" i="32"/>
  <c r="BL50" i="32" s="1"/>
  <c r="BJ23" i="32"/>
  <c r="BK53" i="32" s="1"/>
  <c r="BJ27" i="32"/>
  <c r="BK57" i="32" s="1"/>
  <c r="BJ26" i="32"/>
  <c r="BK56" i="32" s="1"/>
  <c r="BJ28" i="32"/>
  <c r="BK58" i="32" s="1"/>
  <c r="BI60" i="10" l="1"/>
  <c r="BI24" i="10"/>
  <c r="CB21" i="48"/>
  <c r="CB23" i="48" s="1"/>
  <c r="CC2" i="48"/>
  <c r="BE194" i="31"/>
  <c r="BI35" i="35"/>
  <c r="BI71" i="35"/>
  <c r="BH174" i="35"/>
  <c r="BH155" i="35"/>
  <c r="BI24" i="35"/>
  <c r="BI60" i="35"/>
  <c r="BH144" i="35"/>
  <c r="BH163" i="35"/>
  <c r="BJ30" i="35"/>
  <c r="BJ66" i="35"/>
  <c r="BI150" i="35"/>
  <c r="BI169" i="35"/>
  <c r="BH148" i="35"/>
  <c r="BI28" i="35"/>
  <c r="BH167" i="35"/>
  <c r="BI64" i="35"/>
  <c r="BJ65" i="35"/>
  <c r="BI168" i="35"/>
  <c r="BI149" i="35"/>
  <c r="BJ29" i="35"/>
  <c r="BJ33" i="35"/>
  <c r="BJ69" i="35"/>
  <c r="BI172" i="35"/>
  <c r="BI153" i="35"/>
  <c r="BJ32" i="35"/>
  <c r="BJ68" i="35"/>
  <c r="BI152" i="35"/>
  <c r="BI171" i="35"/>
  <c r="BJ165" i="35"/>
  <c r="BK26" i="35"/>
  <c r="BK62" i="35"/>
  <c r="BJ146" i="35"/>
  <c r="BJ25" i="35"/>
  <c r="BJ61" i="35"/>
  <c r="BI164" i="35"/>
  <c r="BI145" i="35"/>
  <c r="BJ27" i="35"/>
  <c r="BJ63" i="35"/>
  <c r="BI147" i="35"/>
  <c r="BI166" i="35"/>
  <c r="BE198" i="31"/>
  <c r="BF177" i="36"/>
  <c r="BF186" i="31"/>
  <c r="BF183" i="36"/>
  <c r="BF185" i="36" s="1"/>
  <c r="BF158" i="36"/>
  <c r="BE191" i="36"/>
  <c r="BE193" i="36" s="1"/>
  <c r="BG158" i="31"/>
  <c r="BG176" i="36"/>
  <c r="BG183" i="36" s="1"/>
  <c r="BG185" i="36" s="1"/>
  <c r="BG182" i="31"/>
  <c r="BG196" i="31" s="1"/>
  <c r="BG178" i="31"/>
  <c r="BG179" i="31" s="1"/>
  <c r="BG189" i="31"/>
  <c r="BF197" i="31"/>
  <c r="BF193" i="31"/>
  <c r="BG190" i="31"/>
  <c r="BG192" i="31" s="1"/>
  <c r="BG177" i="31"/>
  <c r="BG74" i="34"/>
  <c r="BF182" i="36"/>
  <c r="BF178" i="36"/>
  <c r="BF179" i="36" s="1"/>
  <c r="BF196" i="31"/>
  <c r="BG157" i="36"/>
  <c r="BG182" i="36" s="1"/>
  <c r="BY41" i="35"/>
  <c r="BX55" i="35"/>
  <c r="BH157" i="31"/>
  <c r="BH189" i="31" s="1"/>
  <c r="BI59" i="10"/>
  <c r="BI23" i="10"/>
  <c r="BI37" i="10" s="1"/>
  <c r="BE186" i="36"/>
  <c r="BE196" i="36"/>
  <c r="BE198" i="36" s="1"/>
  <c r="BH176" i="31"/>
  <c r="BH183" i="31" s="1"/>
  <c r="BH185" i="31" s="1"/>
  <c r="BH73" i="36"/>
  <c r="BH74" i="36" s="1"/>
  <c r="BI31" i="34"/>
  <c r="BI67" i="34"/>
  <c r="BH151" i="34"/>
  <c r="BH170" i="34"/>
  <c r="BJ66" i="31"/>
  <c r="BJ30" i="31"/>
  <c r="BI169" i="31"/>
  <c r="BI150" i="31"/>
  <c r="BI52" i="2"/>
  <c r="BI22" i="2"/>
  <c r="BI25" i="34"/>
  <c r="BI61" i="34"/>
  <c r="BH145" i="34"/>
  <c r="BH164" i="34"/>
  <c r="BJ23" i="36"/>
  <c r="BJ59" i="36"/>
  <c r="BI143" i="36"/>
  <c r="BI162" i="36"/>
  <c r="BI25" i="36"/>
  <c r="BI61" i="36"/>
  <c r="BH145" i="36"/>
  <c r="BH164" i="36"/>
  <c r="BI28" i="34"/>
  <c r="BI64" i="34"/>
  <c r="BH148" i="34"/>
  <c r="BH167" i="34"/>
  <c r="BJ63" i="31"/>
  <c r="BJ27" i="31"/>
  <c r="BI166" i="31"/>
  <c r="BI147" i="31"/>
  <c r="BJ65" i="31"/>
  <c r="BJ29" i="31"/>
  <c r="BI168" i="31"/>
  <c r="BI149" i="31"/>
  <c r="BJ64" i="31"/>
  <c r="BI167" i="31"/>
  <c r="BJ28" i="31"/>
  <c r="BI148" i="31"/>
  <c r="BI31" i="36"/>
  <c r="BI67" i="36"/>
  <c r="BH170" i="36"/>
  <c r="BH151" i="36"/>
  <c r="BI24" i="36"/>
  <c r="BI60" i="36"/>
  <c r="BH163" i="36"/>
  <c r="BH144" i="36"/>
  <c r="BF178" i="35"/>
  <c r="BF179" i="35" s="1"/>
  <c r="BF189" i="35"/>
  <c r="BF182" i="35"/>
  <c r="BE184" i="35"/>
  <c r="BE186" i="35" s="1"/>
  <c r="BE196" i="35"/>
  <c r="BJ71" i="31"/>
  <c r="BI155" i="31"/>
  <c r="BJ35" i="31"/>
  <c r="BI174" i="31"/>
  <c r="BG157" i="34"/>
  <c r="BG158" i="34" s="1"/>
  <c r="BI30" i="34"/>
  <c r="BI66" i="34"/>
  <c r="BH150" i="34"/>
  <c r="BH169" i="34"/>
  <c r="BI33" i="34"/>
  <c r="BI69" i="34"/>
  <c r="BH172" i="34"/>
  <c r="BH153" i="34"/>
  <c r="BI35" i="34"/>
  <c r="BI71" i="34"/>
  <c r="BH155" i="34"/>
  <c r="BH174" i="34"/>
  <c r="BL29" i="36"/>
  <c r="BL65" i="36"/>
  <c r="BK149" i="36"/>
  <c r="BK168" i="36"/>
  <c r="BI27" i="34"/>
  <c r="BI63" i="34"/>
  <c r="BH147" i="34"/>
  <c r="BH166" i="34"/>
  <c r="BI27" i="36"/>
  <c r="BI63" i="36"/>
  <c r="BH147" i="36"/>
  <c r="BH166" i="36"/>
  <c r="BJ70" i="31"/>
  <c r="BI173" i="31"/>
  <c r="BJ34" i="31"/>
  <c r="BI154" i="31"/>
  <c r="BG176" i="34"/>
  <c r="BJ62" i="31"/>
  <c r="BI146" i="31"/>
  <c r="BI165" i="31"/>
  <c r="BJ26" i="31"/>
  <c r="BD198" i="35"/>
  <c r="BE191" i="34"/>
  <c r="BE193" i="34" s="1"/>
  <c r="BE197" i="34"/>
  <c r="BI31" i="35"/>
  <c r="BI67" i="35"/>
  <c r="BH170" i="35"/>
  <c r="BH151" i="35"/>
  <c r="BF177" i="35"/>
  <c r="BI34" i="34"/>
  <c r="BI70" i="34"/>
  <c r="BH154" i="34"/>
  <c r="BH173" i="34"/>
  <c r="BG157" i="35"/>
  <c r="BF158" i="35"/>
  <c r="BI24" i="34"/>
  <c r="BI60" i="34"/>
  <c r="BH163" i="34"/>
  <c r="BH144" i="34"/>
  <c r="BE197" i="35"/>
  <c r="BE191" i="35"/>
  <c r="BE193" i="35" s="1"/>
  <c r="BD194" i="35"/>
  <c r="BF191" i="36"/>
  <c r="BF193" i="36" s="1"/>
  <c r="BF197" i="36"/>
  <c r="BE196" i="34"/>
  <c r="BE184" i="34"/>
  <c r="BE186" i="34" s="1"/>
  <c r="BI29" i="34"/>
  <c r="BI65" i="34"/>
  <c r="BH168" i="34"/>
  <c r="BH149" i="34"/>
  <c r="BG176" i="35"/>
  <c r="BI32" i="34"/>
  <c r="BI68" i="34"/>
  <c r="BH152" i="34"/>
  <c r="BH171" i="34"/>
  <c r="BI32" i="36"/>
  <c r="BI68" i="36"/>
  <c r="BH171" i="36"/>
  <c r="BH152" i="36"/>
  <c r="BI28" i="36"/>
  <c r="BI64" i="36"/>
  <c r="BH167" i="36"/>
  <c r="BH148" i="36"/>
  <c r="BI34" i="36"/>
  <c r="BI70" i="36"/>
  <c r="BH154" i="36"/>
  <c r="BH173" i="36"/>
  <c r="BH73" i="34"/>
  <c r="BH179" i="34" s="1"/>
  <c r="BJ69" i="31"/>
  <c r="BI172" i="31"/>
  <c r="BI153" i="31"/>
  <c r="BJ33" i="31"/>
  <c r="BF184" i="36"/>
  <c r="BF183" i="34"/>
  <c r="BF185" i="34" s="1"/>
  <c r="BF190" i="34"/>
  <c r="BF192" i="34" s="1"/>
  <c r="BI35" i="36"/>
  <c r="BI71" i="36"/>
  <c r="BH174" i="36"/>
  <c r="BH155" i="36"/>
  <c r="BF189" i="34"/>
  <c r="BF182" i="34"/>
  <c r="BH73" i="35"/>
  <c r="BH74" i="35" s="1"/>
  <c r="BH37" i="36"/>
  <c r="BI23" i="34"/>
  <c r="BI59" i="34"/>
  <c r="BH143" i="34"/>
  <c r="BH162" i="34"/>
  <c r="BH37" i="34"/>
  <c r="BF177" i="34"/>
  <c r="BD198" i="34"/>
  <c r="BJ68" i="31"/>
  <c r="BI171" i="31"/>
  <c r="BJ32" i="31"/>
  <c r="BI152" i="31"/>
  <c r="BF190" i="35"/>
  <c r="BF192" i="35" s="1"/>
  <c r="BF183" i="35"/>
  <c r="BF185" i="35" s="1"/>
  <c r="BI34" i="35"/>
  <c r="BI70" i="35"/>
  <c r="BH173" i="35"/>
  <c r="BH154" i="35"/>
  <c r="BI23" i="35"/>
  <c r="BI59" i="35"/>
  <c r="BH37" i="35"/>
  <c r="BH143" i="35"/>
  <c r="BH162" i="35"/>
  <c r="BI26" i="36"/>
  <c r="BI62" i="36"/>
  <c r="BH165" i="36"/>
  <c r="BH146" i="36"/>
  <c r="BK67" i="31"/>
  <c r="BK31" i="31"/>
  <c r="BJ151" i="31"/>
  <c r="BJ170" i="31"/>
  <c r="BD194" i="34"/>
  <c r="BI33" i="36"/>
  <c r="BI69" i="36"/>
  <c r="BH172" i="36"/>
  <c r="BH153" i="36"/>
  <c r="BI26" i="34"/>
  <c r="BI62" i="34"/>
  <c r="BH165" i="34"/>
  <c r="BH146" i="34"/>
  <c r="BI30" i="36"/>
  <c r="BI66" i="36"/>
  <c r="BH169" i="36"/>
  <c r="BH150" i="36"/>
  <c r="BJ60" i="31"/>
  <c r="BI163" i="31"/>
  <c r="BJ24" i="31"/>
  <c r="BI144" i="31"/>
  <c r="BH61" i="32"/>
  <c r="BH62" i="32" s="1"/>
  <c r="BR41" i="33"/>
  <c r="BQ55" i="33"/>
  <c r="BV41" i="30"/>
  <c r="BU55" i="30"/>
  <c r="BI31" i="32"/>
  <c r="BJ29" i="32"/>
  <c r="BK59" i="32" s="1"/>
  <c r="BJ21" i="32"/>
  <c r="BK51" i="32" s="1"/>
  <c r="BT41" i="10"/>
  <c r="BS55" i="10"/>
  <c r="BQ41" i="34"/>
  <c r="BP55" i="34"/>
  <c r="BG73" i="29"/>
  <c r="BG74" i="29" s="1"/>
  <c r="BF177" i="30"/>
  <c r="BF189" i="29"/>
  <c r="BF158" i="30"/>
  <c r="BG73" i="30"/>
  <c r="BG74" i="30" s="1"/>
  <c r="BF158" i="29"/>
  <c r="BG157" i="29"/>
  <c r="BG182" i="29" s="1"/>
  <c r="BG157" i="30"/>
  <c r="BI25" i="29"/>
  <c r="BJ61" i="29" s="1"/>
  <c r="BH164" i="29"/>
  <c r="BH145" i="29"/>
  <c r="BF190" i="29"/>
  <c r="BF192" i="29" s="1"/>
  <c r="BF183" i="29"/>
  <c r="BF185" i="29" s="1"/>
  <c r="BH171" i="30"/>
  <c r="BH152" i="30"/>
  <c r="BI32" i="30"/>
  <c r="BJ68" i="30" s="1"/>
  <c r="BD194" i="30"/>
  <c r="BE184" i="30"/>
  <c r="BE186" i="30" s="1"/>
  <c r="BE196" i="30"/>
  <c r="BH143" i="29"/>
  <c r="BH162" i="29"/>
  <c r="BI23" i="29"/>
  <c r="BJ59" i="29" s="1"/>
  <c r="BH167" i="29"/>
  <c r="BH148" i="29"/>
  <c r="BI28" i="29"/>
  <c r="BJ64" i="29" s="1"/>
  <c r="BF184" i="29"/>
  <c r="BD198" i="30"/>
  <c r="BH153" i="29"/>
  <c r="BH172" i="29"/>
  <c r="BI33" i="29"/>
  <c r="BJ69" i="29" s="1"/>
  <c r="BI34" i="33"/>
  <c r="BJ70" i="33" s="1"/>
  <c r="BI33" i="33"/>
  <c r="BJ69" i="33" s="1"/>
  <c r="BI27" i="33"/>
  <c r="BJ63" i="33" s="1"/>
  <c r="BI26" i="33"/>
  <c r="BJ62" i="33" s="1"/>
  <c r="BE197" i="30"/>
  <c r="BE191" i="30"/>
  <c r="BE193" i="30" s="1"/>
  <c r="BH174" i="29"/>
  <c r="BH155" i="29"/>
  <c r="BI35" i="29"/>
  <c r="BJ71" i="29" s="1"/>
  <c r="BH168" i="30"/>
  <c r="BH149" i="30"/>
  <c r="BI29" i="30"/>
  <c r="BJ65" i="30" s="1"/>
  <c r="BF178" i="29"/>
  <c r="BF179" i="29" s="1"/>
  <c r="BH163" i="29"/>
  <c r="BH144" i="29"/>
  <c r="BI24" i="29"/>
  <c r="BJ60" i="29" s="1"/>
  <c r="BI31" i="29"/>
  <c r="BJ67" i="29" s="1"/>
  <c r="BH170" i="29"/>
  <c r="BH151" i="29"/>
  <c r="BI30" i="33"/>
  <c r="BJ66" i="33" s="1"/>
  <c r="BI27" i="29"/>
  <c r="BJ63" i="29" s="1"/>
  <c r="BH147" i="29"/>
  <c r="BH166" i="29"/>
  <c r="BG176" i="29"/>
  <c r="BF183" i="30"/>
  <c r="BF185" i="30" s="1"/>
  <c r="BF190" i="30"/>
  <c r="BF192" i="30" s="1"/>
  <c r="BI25" i="30"/>
  <c r="BJ61" i="30" s="1"/>
  <c r="BH164" i="30"/>
  <c r="BH145" i="30"/>
  <c r="BI24" i="33"/>
  <c r="BJ60" i="33" s="1"/>
  <c r="BG73" i="33"/>
  <c r="BG74" i="33" s="1"/>
  <c r="BH163" i="30"/>
  <c r="BH144" i="30"/>
  <c r="BI24" i="30"/>
  <c r="BJ60" i="30" s="1"/>
  <c r="BI28" i="33"/>
  <c r="BJ64" i="33" s="1"/>
  <c r="BH148" i="30"/>
  <c r="BH167" i="30"/>
  <c r="BI28" i="30"/>
  <c r="BJ64" i="30" s="1"/>
  <c r="BF177" i="29"/>
  <c r="BI29" i="33"/>
  <c r="BJ65" i="33" s="1"/>
  <c r="BH37" i="29"/>
  <c r="BI34" i="29"/>
  <c r="BJ70" i="29" s="1"/>
  <c r="BH154" i="29"/>
  <c r="BH173" i="29"/>
  <c r="BH154" i="30"/>
  <c r="BH173" i="30"/>
  <c r="BI34" i="30"/>
  <c r="BJ70" i="30" s="1"/>
  <c r="BI23" i="33"/>
  <c r="BJ59" i="33" s="1"/>
  <c r="BH37" i="33"/>
  <c r="BE184" i="29"/>
  <c r="BE186" i="29" s="1"/>
  <c r="BE196" i="29"/>
  <c r="BI26" i="29"/>
  <c r="BJ62" i="29" s="1"/>
  <c r="BH165" i="29"/>
  <c r="BH146" i="29"/>
  <c r="BI35" i="33"/>
  <c r="BJ71" i="33" s="1"/>
  <c r="BF189" i="30"/>
  <c r="BF178" i="30"/>
  <c r="BF179" i="30" s="1"/>
  <c r="BF182" i="30"/>
  <c r="BJ25" i="33"/>
  <c r="BK61" i="33" s="1"/>
  <c r="BH143" i="30"/>
  <c r="BH162" i="30"/>
  <c r="BI23" i="30"/>
  <c r="BJ59" i="30" s="1"/>
  <c r="BH37" i="30"/>
  <c r="BI32" i="33"/>
  <c r="BJ68" i="33" s="1"/>
  <c r="BH168" i="29"/>
  <c r="BH149" i="29"/>
  <c r="BI29" i="29"/>
  <c r="BJ65" i="29" s="1"/>
  <c r="BH172" i="30"/>
  <c r="BH153" i="30"/>
  <c r="BI33" i="30"/>
  <c r="BJ69" i="30" s="1"/>
  <c r="BH165" i="30"/>
  <c r="BI26" i="30"/>
  <c r="BJ62" i="30" s="1"/>
  <c r="BH146" i="30"/>
  <c r="BI31" i="33"/>
  <c r="BJ67" i="33" s="1"/>
  <c r="BE191" i="29"/>
  <c r="BE193" i="29" s="1"/>
  <c r="BE197" i="29"/>
  <c r="BH169" i="30"/>
  <c r="BH150" i="30"/>
  <c r="BI30" i="30"/>
  <c r="BJ66" i="30" s="1"/>
  <c r="BD198" i="29"/>
  <c r="BH171" i="29"/>
  <c r="BH152" i="29"/>
  <c r="BI32" i="29"/>
  <c r="BJ68" i="29" s="1"/>
  <c r="BG176" i="30"/>
  <c r="BH151" i="30"/>
  <c r="BH170" i="30"/>
  <c r="BI31" i="30"/>
  <c r="BJ67" i="30" s="1"/>
  <c r="BI35" i="30"/>
  <c r="BJ71" i="30" s="1"/>
  <c r="BH155" i="30"/>
  <c r="BH174" i="30"/>
  <c r="BH169" i="29"/>
  <c r="BI30" i="29"/>
  <c r="BJ66" i="29" s="1"/>
  <c r="BH150" i="29"/>
  <c r="BH166" i="30"/>
  <c r="BH147" i="30"/>
  <c r="BI27" i="30"/>
  <c r="BJ63" i="30" s="1"/>
  <c r="BD194" i="29"/>
  <c r="BI143" i="31"/>
  <c r="BI162" i="31"/>
  <c r="BI73" i="31"/>
  <c r="BI74" i="31" s="1"/>
  <c r="BJ23" i="31"/>
  <c r="BK59" i="31" s="1"/>
  <c r="BI37" i="31"/>
  <c r="BK25" i="32"/>
  <c r="BL55" i="32" s="1"/>
  <c r="BJ25" i="2"/>
  <c r="BK55" i="2" s="1"/>
  <c r="BJ27" i="2"/>
  <c r="BK57" i="2" s="1"/>
  <c r="BJ28" i="2"/>
  <c r="BK58" i="2" s="1"/>
  <c r="BJ26" i="2"/>
  <c r="BK56" i="2" s="1"/>
  <c r="BJ21" i="2"/>
  <c r="BK51" i="2" s="1"/>
  <c r="BJ24" i="2"/>
  <c r="BK54" i="2" s="1"/>
  <c r="BK20" i="2"/>
  <c r="BL50" i="2" s="1"/>
  <c r="BJ23" i="2"/>
  <c r="BK53" i="2" s="1"/>
  <c r="BH61" i="2"/>
  <c r="BH62" i="2" s="1"/>
  <c r="BI29" i="2"/>
  <c r="BJ59" i="2" s="1"/>
  <c r="BH31" i="2"/>
  <c r="BK145" i="31"/>
  <c r="BK164" i="31"/>
  <c r="BL25" i="31"/>
  <c r="BM61" i="31" s="1"/>
  <c r="BK33" i="10"/>
  <c r="BL69" i="10" s="1"/>
  <c r="BJ27" i="10"/>
  <c r="BK63" i="10" s="1"/>
  <c r="BJ28" i="10"/>
  <c r="BK64" i="10" s="1"/>
  <c r="BJ35" i="10"/>
  <c r="BK71" i="10" s="1"/>
  <c r="BH73" i="10"/>
  <c r="BH74" i="10" s="1"/>
  <c r="BJ29" i="10"/>
  <c r="BK65" i="10" s="1"/>
  <c r="BJ25" i="10"/>
  <c r="BK61" i="10" s="1"/>
  <c r="BJ26" i="10"/>
  <c r="BK62" i="10" s="1"/>
  <c r="BJ34" i="10"/>
  <c r="BK70" i="10" s="1"/>
  <c r="BJ32" i="10"/>
  <c r="BK68" i="10" s="1"/>
  <c r="BK30" i="10"/>
  <c r="BL66" i="10" s="1"/>
  <c r="BJ31" i="10"/>
  <c r="BK67" i="10" s="1"/>
  <c r="BK23" i="32"/>
  <c r="BL53" i="32" s="1"/>
  <c r="BL22" i="32"/>
  <c r="BM52" i="32" s="1"/>
  <c r="BK28" i="32"/>
  <c r="BL58" i="32" s="1"/>
  <c r="BK26" i="32"/>
  <c r="BL56" i="32" s="1"/>
  <c r="BL20" i="32"/>
  <c r="BM50" i="32" s="1"/>
  <c r="BK27" i="32"/>
  <c r="BL57" i="32" s="1"/>
  <c r="BK24" i="32"/>
  <c r="BL54" i="32" s="1"/>
  <c r="BG177" i="36" l="1"/>
  <c r="BF194" i="31"/>
  <c r="BJ60" i="10"/>
  <c r="BJ24" i="10"/>
  <c r="BF198" i="31"/>
  <c r="BH177" i="31"/>
  <c r="BF186" i="36"/>
  <c r="BF194" i="36" s="1"/>
  <c r="BH190" i="31"/>
  <c r="BH192" i="31" s="1"/>
  <c r="BH178" i="31"/>
  <c r="BH179" i="31" s="1"/>
  <c r="CC21" i="48"/>
  <c r="CC23" i="48" s="1"/>
  <c r="CD2" i="48"/>
  <c r="BI174" i="35"/>
  <c r="BJ35" i="35"/>
  <c r="BI155" i="35"/>
  <c r="BJ71" i="35"/>
  <c r="BJ168" i="35"/>
  <c r="BJ149" i="35"/>
  <c r="BK65" i="35"/>
  <c r="BK29" i="35"/>
  <c r="BL26" i="35"/>
  <c r="BL62" i="35"/>
  <c r="BK165" i="35"/>
  <c r="BK146" i="35"/>
  <c r="BK27" i="35"/>
  <c r="BK63" i="35"/>
  <c r="BJ147" i="35"/>
  <c r="BJ166" i="35"/>
  <c r="BK68" i="35"/>
  <c r="BJ152" i="35"/>
  <c r="BJ171" i="35"/>
  <c r="BK32" i="35"/>
  <c r="BK30" i="35"/>
  <c r="BK66" i="35"/>
  <c r="BJ169" i="35"/>
  <c r="BJ150" i="35"/>
  <c r="BI148" i="35"/>
  <c r="BI167" i="35"/>
  <c r="BJ28" i="35"/>
  <c r="BJ64" i="35"/>
  <c r="BK61" i="35"/>
  <c r="BJ145" i="35"/>
  <c r="BJ164" i="35"/>
  <c r="BK25" i="35"/>
  <c r="BK69" i="35"/>
  <c r="BJ172" i="35"/>
  <c r="BJ153" i="35"/>
  <c r="BK33" i="35"/>
  <c r="BJ24" i="35"/>
  <c r="BJ60" i="35"/>
  <c r="BI144" i="35"/>
  <c r="BI163" i="35"/>
  <c r="BG158" i="36"/>
  <c r="BF196" i="36"/>
  <c r="BF198" i="36" s="1"/>
  <c r="BG197" i="31"/>
  <c r="BE194" i="36"/>
  <c r="BG184" i="31"/>
  <c r="BG186" i="31" s="1"/>
  <c r="BG191" i="31"/>
  <c r="BG193" i="31" s="1"/>
  <c r="BG190" i="36"/>
  <c r="BG192" i="36" s="1"/>
  <c r="BH176" i="35"/>
  <c r="BH190" i="35" s="1"/>
  <c r="BH192" i="35" s="1"/>
  <c r="BH158" i="31"/>
  <c r="BH182" i="31"/>
  <c r="BH184" i="31" s="1"/>
  <c r="BH186" i="31" s="1"/>
  <c r="BH157" i="36"/>
  <c r="BH189" i="36" s="1"/>
  <c r="BG189" i="36"/>
  <c r="BG191" i="36" s="1"/>
  <c r="BG178" i="36"/>
  <c r="BG179" i="36" s="1"/>
  <c r="BI73" i="36"/>
  <c r="BI74" i="36" s="1"/>
  <c r="BI73" i="35"/>
  <c r="BI74" i="35" s="1"/>
  <c r="BZ41" i="35"/>
  <c r="BY55" i="35"/>
  <c r="BH176" i="36"/>
  <c r="BG158" i="35"/>
  <c r="BJ59" i="10"/>
  <c r="BJ23" i="10"/>
  <c r="BJ37" i="10" s="1"/>
  <c r="BE194" i="34"/>
  <c r="BG177" i="34"/>
  <c r="BI73" i="34"/>
  <c r="BI179" i="34" s="1"/>
  <c r="BJ26" i="36"/>
  <c r="BJ62" i="36"/>
  <c r="BI165" i="36"/>
  <c r="BI146" i="36"/>
  <c r="BH157" i="34"/>
  <c r="BH158" i="34" s="1"/>
  <c r="BJ28" i="36"/>
  <c r="BJ64" i="36"/>
  <c r="BI167" i="36"/>
  <c r="BI148" i="36"/>
  <c r="BJ29" i="34"/>
  <c r="BJ65" i="34"/>
  <c r="BI168" i="34"/>
  <c r="BI149" i="34"/>
  <c r="BJ24" i="34"/>
  <c r="BJ60" i="34"/>
  <c r="BI163" i="34"/>
  <c r="BI144" i="34"/>
  <c r="BG189" i="34"/>
  <c r="BG182" i="34"/>
  <c r="BF197" i="35"/>
  <c r="BF191" i="35"/>
  <c r="BF193" i="35" s="1"/>
  <c r="BK65" i="31"/>
  <c r="BK29" i="31"/>
  <c r="BJ168" i="31"/>
  <c r="BJ149" i="31"/>
  <c r="BJ52" i="2"/>
  <c r="BJ22" i="2"/>
  <c r="BJ32" i="34"/>
  <c r="BJ68" i="34"/>
  <c r="BI171" i="34"/>
  <c r="BI152" i="34"/>
  <c r="BK70" i="31"/>
  <c r="BK34" i="31"/>
  <c r="BJ173" i="31"/>
  <c r="BJ154" i="31"/>
  <c r="BJ31" i="36"/>
  <c r="BJ67" i="36"/>
  <c r="BI151" i="36"/>
  <c r="BI170" i="36"/>
  <c r="BI37" i="36"/>
  <c r="BJ26" i="34"/>
  <c r="BJ62" i="34"/>
  <c r="BI146" i="34"/>
  <c r="BI165" i="34"/>
  <c r="BH157" i="35"/>
  <c r="BJ23" i="34"/>
  <c r="BJ59" i="34"/>
  <c r="BI162" i="34"/>
  <c r="BI143" i="34"/>
  <c r="BI37" i="34"/>
  <c r="BG190" i="35"/>
  <c r="BG192" i="35" s="1"/>
  <c r="BG183" i="35"/>
  <c r="BG185" i="35" s="1"/>
  <c r="BE198" i="34"/>
  <c r="BG189" i="35"/>
  <c r="BG182" i="35"/>
  <c r="BG178" i="35"/>
  <c r="BG179" i="35" s="1"/>
  <c r="BK71" i="31"/>
  <c r="BJ155" i="31"/>
  <c r="BJ174" i="31"/>
  <c r="BK35" i="31"/>
  <c r="BH74" i="34"/>
  <c r="BJ28" i="34"/>
  <c r="BJ64" i="34"/>
  <c r="BI148" i="34"/>
  <c r="BI167" i="34"/>
  <c r="BJ31" i="34"/>
  <c r="BJ67" i="34"/>
  <c r="BI170" i="34"/>
  <c r="BI151" i="34"/>
  <c r="BJ31" i="35"/>
  <c r="BJ67" i="35"/>
  <c r="BI170" i="35"/>
  <c r="BI151" i="35"/>
  <c r="BK62" i="31"/>
  <c r="BJ146" i="31"/>
  <c r="BJ165" i="31"/>
  <c r="BK26" i="31"/>
  <c r="BM29" i="36"/>
  <c r="BM65" i="36"/>
  <c r="BL168" i="36"/>
  <c r="BL149" i="36"/>
  <c r="BJ33" i="34"/>
  <c r="BJ69" i="34"/>
  <c r="BI172" i="34"/>
  <c r="BI153" i="34"/>
  <c r="BK64" i="31"/>
  <c r="BK28" i="31"/>
  <c r="BJ148" i="31"/>
  <c r="BJ167" i="31"/>
  <c r="BK23" i="36"/>
  <c r="BK59" i="36"/>
  <c r="BJ162" i="36"/>
  <c r="BJ143" i="36"/>
  <c r="BK60" i="31"/>
  <c r="BK24" i="31"/>
  <c r="BJ144" i="31"/>
  <c r="BJ163" i="31"/>
  <c r="BK69" i="31"/>
  <c r="BK33" i="31"/>
  <c r="BJ153" i="31"/>
  <c r="BJ172" i="31"/>
  <c r="BJ34" i="36"/>
  <c r="BJ70" i="36"/>
  <c r="BI173" i="36"/>
  <c r="BI154" i="36"/>
  <c r="BJ32" i="36"/>
  <c r="BJ68" i="36"/>
  <c r="BI171" i="36"/>
  <c r="BI152" i="36"/>
  <c r="BJ23" i="35"/>
  <c r="BJ59" i="35"/>
  <c r="BI37" i="35"/>
  <c r="BI143" i="35"/>
  <c r="BI162" i="35"/>
  <c r="BK68" i="31"/>
  <c r="BJ171" i="31"/>
  <c r="BK32" i="31"/>
  <c r="BJ152" i="31"/>
  <c r="BF184" i="34"/>
  <c r="BF186" i="34" s="1"/>
  <c r="BF196" i="34"/>
  <c r="BE198" i="35"/>
  <c r="BJ24" i="36"/>
  <c r="BJ60" i="36"/>
  <c r="BI163" i="36"/>
  <c r="BI144" i="36"/>
  <c r="BK63" i="31"/>
  <c r="BJ147" i="31"/>
  <c r="BJ166" i="31"/>
  <c r="BK27" i="31"/>
  <c r="BK66" i="31"/>
  <c r="BK30" i="31"/>
  <c r="BJ169" i="31"/>
  <c r="BJ150" i="31"/>
  <c r="BG184" i="36"/>
  <c r="BG186" i="36" s="1"/>
  <c r="BG196" i="36"/>
  <c r="BJ30" i="36"/>
  <c r="BJ66" i="36"/>
  <c r="BI169" i="36"/>
  <c r="BI150" i="36"/>
  <c r="BJ33" i="36"/>
  <c r="BJ69" i="36"/>
  <c r="BI153" i="36"/>
  <c r="BI172" i="36"/>
  <c r="BF191" i="34"/>
  <c r="BF193" i="34" s="1"/>
  <c r="BF197" i="34"/>
  <c r="BJ35" i="36"/>
  <c r="BJ71" i="36"/>
  <c r="BI155" i="36"/>
  <c r="BI174" i="36"/>
  <c r="BJ34" i="34"/>
  <c r="BJ70" i="34"/>
  <c r="BI173" i="34"/>
  <c r="BI154" i="34"/>
  <c r="BE194" i="35"/>
  <c r="BJ25" i="36"/>
  <c r="BJ61" i="36"/>
  <c r="BI145" i="36"/>
  <c r="BI164" i="36"/>
  <c r="BJ34" i="35"/>
  <c r="BJ70" i="35"/>
  <c r="BI173" i="35"/>
  <c r="BI154" i="35"/>
  <c r="BI176" i="31"/>
  <c r="BI190" i="31" s="1"/>
  <c r="BI192" i="31" s="1"/>
  <c r="BI157" i="31"/>
  <c r="BI182" i="31" s="1"/>
  <c r="BL67" i="31"/>
  <c r="BL31" i="31"/>
  <c r="BK170" i="31"/>
  <c r="BK151" i="31"/>
  <c r="BH176" i="34"/>
  <c r="BG177" i="35"/>
  <c r="BG183" i="34"/>
  <c r="BG185" i="34" s="1"/>
  <c r="BG190" i="34"/>
  <c r="BG192" i="34" s="1"/>
  <c r="BJ27" i="36"/>
  <c r="BJ63" i="36"/>
  <c r="BI166" i="36"/>
  <c r="BI147" i="36"/>
  <c r="BJ27" i="34"/>
  <c r="BJ63" i="34"/>
  <c r="BI147" i="34"/>
  <c r="BI166" i="34"/>
  <c r="BJ35" i="34"/>
  <c r="BJ71" i="34"/>
  <c r="BI174" i="34"/>
  <c r="BI155" i="34"/>
  <c r="BJ30" i="34"/>
  <c r="BJ66" i="34"/>
  <c r="BI150" i="34"/>
  <c r="BI169" i="34"/>
  <c r="BF184" i="35"/>
  <c r="BF186" i="35" s="1"/>
  <c r="BF196" i="35"/>
  <c r="BJ25" i="34"/>
  <c r="BJ61" i="34"/>
  <c r="BI164" i="34"/>
  <c r="BI145" i="34"/>
  <c r="BS41" i="33"/>
  <c r="BR55" i="33"/>
  <c r="BW41" i="30"/>
  <c r="BV55" i="30"/>
  <c r="BI61" i="32"/>
  <c r="BI62" i="32" s="1"/>
  <c r="BJ31" i="32"/>
  <c r="BK21" i="32"/>
  <c r="BL51" i="32" s="1"/>
  <c r="BK29" i="32"/>
  <c r="BL59" i="32" s="1"/>
  <c r="BU41" i="10"/>
  <c r="BT55" i="10"/>
  <c r="BG184" i="29"/>
  <c r="BR41" i="34"/>
  <c r="BQ55" i="34"/>
  <c r="BF197" i="29"/>
  <c r="BG178" i="29"/>
  <c r="BG179" i="29" s="1"/>
  <c r="BF191" i="29"/>
  <c r="BF193" i="29" s="1"/>
  <c r="BG189" i="29"/>
  <c r="BG191" i="29" s="1"/>
  <c r="BG158" i="29"/>
  <c r="BE194" i="29"/>
  <c r="BG189" i="30"/>
  <c r="BG191" i="30" s="1"/>
  <c r="BG182" i="30"/>
  <c r="BG184" i="30" s="1"/>
  <c r="BG158" i="30"/>
  <c r="BJ30" i="29"/>
  <c r="BK66" i="29" s="1"/>
  <c r="BI169" i="29"/>
  <c r="BI150" i="29"/>
  <c r="BF197" i="30"/>
  <c r="BF191" i="30"/>
  <c r="BF193" i="30" s="1"/>
  <c r="BI148" i="30"/>
  <c r="BI167" i="30"/>
  <c r="BJ28" i="30"/>
  <c r="BK64" i="30" s="1"/>
  <c r="BJ30" i="33"/>
  <c r="BK66" i="33" s="1"/>
  <c r="BI174" i="29"/>
  <c r="BI155" i="29"/>
  <c r="BJ35" i="29"/>
  <c r="BK71" i="29" s="1"/>
  <c r="BI172" i="29"/>
  <c r="BI153" i="29"/>
  <c r="BJ33" i="29"/>
  <c r="BK69" i="29" s="1"/>
  <c r="BI169" i="30"/>
  <c r="BI150" i="30"/>
  <c r="BJ30" i="30"/>
  <c r="BK66" i="30" s="1"/>
  <c r="BI149" i="29"/>
  <c r="BI168" i="29"/>
  <c r="BJ29" i="29"/>
  <c r="BK65" i="29" s="1"/>
  <c r="BI37" i="30"/>
  <c r="BI143" i="30"/>
  <c r="BI162" i="30"/>
  <c r="BJ23" i="30"/>
  <c r="BK59" i="30" s="1"/>
  <c r="BJ27" i="33"/>
  <c r="BK63" i="33" s="1"/>
  <c r="BE198" i="30"/>
  <c r="BI147" i="30"/>
  <c r="BJ27" i="30"/>
  <c r="BK63" i="30" s="1"/>
  <c r="BI166" i="30"/>
  <c r="BG183" i="30"/>
  <c r="BG190" i="30"/>
  <c r="BH176" i="30"/>
  <c r="BJ35" i="33"/>
  <c r="BK71" i="33" s="1"/>
  <c r="BJ23" i="33"/>
  <c r="BK59" i="33" s="1"/>
  <c r="BI37" i="33"/>
  <c r="BI154" i="29"/>
  <c r="BI173" i="29"/>
  <c r="BJ34" i="29"/>
  <c r="BK70" i="29" s="1"/>
  <c r="BJ33" i="33"/>
  <c r="BK69" i="33" s="1"/>
  <c r="BE194" i="30"/>
  <c r="BI171" i="29"/>
  <c r="BI152" i="29"/>
  <c r="BJ32" i="29"/>
  <c r="BK68" i="29" s="1"/>
  <c r="BI146" i="30"/>
  <c r="BJ26" i="30"/>
  <c r="BK62" i="30" s="1"/>
  <c r="BI165" i="30"/>
  <c r="BH157" i="30"/>
  <c r="BH73" i="33"/>
  <c r="BH74" i="33" s="1"/>
  <c r="BJ24" i="33"/>
  <c r="BK60" i="33" s="1"/>
  <c r="BG177" i="29"/>
  <c r="BG190" i="29"/>
  <c r="BG192" i="29" s="1"/>
  <c r="BG183" i="29"/>
  <c r="BI143" i="29"/>
  <c r="BI37" i="29"/>
  <c r="BJ23" i="29"/>
  <c r="BK59" i="29" s="1"/>
  <c r="BI162" i="29"/>
  <c r="BK25" i="33"/>
  <c r="BL61" i="33" s="1"/>
  <c r="BJ28" i="33"/>
  <c r="BK64" i="33" s="1"/>
  <c r="BJ31" i="29"/>
  <c r="BK67" i="29" s="1"/>
  <c r="BI170" i="29"/>
  <c r="BI151" i="29"/>
  <c r="BI168" i="30"/>
  <c r="BI149" i="30"/>
  <c r="BJ29" i="30"/>
  <c r="BK65" i="30" s="1"/>
  <c r="BH176" i="29"/>
  <c r="BI152" i="30"/>
  <c r="BI171" i="30"/>
  <c r="BJ32" i="30"/>
  <c r="BK68" i="30" s="1"/>
  <c r="BI155" i="30"/>
  <c r="BI174" i="30"/>
  <c r="BJ35" i="30"/>
  <c r="BK71" i="30" s="1"/>
  <c r="BI153" i="30"/>
  <c r="BJ33" i="30"/>
  <c r="BK69" i="30" s="1"/>
  <c r="BI172" i="30"/>
  <c r="BJ32" i="33"/>
  <c r="BK68" i="33" s="1"/>
  <c r="BI165" i="29"/>
  <c r="BI146" i="29"/>
  <c r="BJ26" i="29"/>
  <c r="BK62" i="29" s="1"/>
  <c r="BI173" i="30"/>
  <c r="BJ34" i="30"/>
  <c r="BK70" i="30" s="1"/>
  <c r="BI154" i="30"/>
  <c r="BJ29" i="33"/>
  <c r="BK65" i="33" s="1"/>
  <c r="BF196" i="29"/>
  <c r="BH73" i="29"/>
  <c r="BH74" i="29" s="1"/>
  <c r="BJ25" i="29"/>
  <c r="BK61" i="29" s="1"/>
  <c r="BI164" i="29"/>
  <c r="BI145" i="29"/>
  <c r="BI170" i="30"/>
  <c r="BI151" i="30"/>
  <c r="BJ31" i="30"/>
  <c r="BK67" i="30" s="1"/>
  <c r="BF196" i="30"/>
  <c r="BF184" i="30"/>
  <c r="BF186" i="30" s="1"/>
  <c r="BI163" i="30"/>
  <c r="BI144" i="30"/>
  <c r="BJ24" i="30"/>
  <c r="BK60" i="30" s="1"/>
  <c r="BJ24" i="29"/>
  <c r="BK60" i="29" s="1"/>
  <c r="BI163" i="29"/>
  <c r="BI144" i="29"/>
  <c r="BJ26" i="33"/>
  <c r="BK62" i="33" s="1"/>
  <c r="BJ34" i="33"/>
  <c r="BK70" i="33" s="1"/>
  <c r="BF186" i="29"/>
  <c r="BH157" i="29"/>
  <c r="BG177" i="30"/>
  <c r="BJ31" i="33"/>
  <c r="BK67" i="33" s="1"/>
  <c r="BH73" i="30"/>
  <c r="BH74" i="30" s="1"/>
  <c r="BE198" i="29"/>
  <c r="BI164" i="30"/>
  <c r="BI145" i="30"/>
  <c r="BJ25" i="30"/>
  <c r="BK61" i="30" s="1"/>
  <c r="BI166" i="29"/>
  <c r="BI147" i="29"/>
  <c r="BJ27" i="29"/>
  <c r="BK63" i="29" s="1"/>
  <c r="BI167" i="29"/>
  <c r="BJ28" i="29"/>
  <c r="BK64" i="29" s="1"/>
  <c r="BI148" i="29"/>
  <c r="BG178" i="30"/>
  <c r="BG179" i="30" s="1"/>
  <c r="BG198" i="31"/>
  <c r="BK23" i="31"/>
  <c r="BL59" i="31" s="1"/>
  <c r="BJ143" i="31"/>
  <c r="BJ162" i="31"/>
  <c r="BJ73" i="31"/>
  <c r="BJ74" i="31" s="1"/>
  <c r="BJ37" i="31"/>
  <c r="BH191" i="31"/>
  <c r="BL25" i="32"/>
  <c r="BM55" i="32" s="1"/>
  <c r="BK25" i="2"/>
  <c r="BL55" i="2" s="1"/>
  <c r="BK26" i="2"/>
  <c r="BL56" i="2" s="1"/>
  <c r="BL20" i="2"/>
  <c r="BM50" i="2" s="1"/>
  <c r="BJ29" i="2"/>
  <c r="BI61" i="2"/>
  <c r="BI62" i="2" s="1"/>
  <c r="BK21" i="2"/>
  <c r="BL51" i="2" s="1"/>
  <c r="BK23" i="2"/>
  <c r="BL53" i="2" s="1"/>
  <c r="BK24" i="2"/>
  <c r="BL54" i="2" s="1"/>
  <c r="BK28" i="2"/>
  <c r="BL58" i="2" s="1"/>
  <c r="BK27" i="2"/>
  <c r="BL57" i="2" s="1"/>
  <c r="BI73" i="10"/>
  <c r="BI74" i="10" s="1"/>
  <c r="BI31" i="2"/>
  <c r="BM25" i="31"/>
  <c r="BN61" i="31" s="1"/>
  <c r="BL145" i="31"/>
  <c r="BL164" i="31"/>
  <c r="BK34" i="10"/>
  <c r="BL70" i="10" s="1"/>
  <c r="BK29" i="10"/>
  <c r="BL65" i="10" s="1"/>
  <c r="BK28" i="10"/>
  <c r="BL64" i="10" s="1"/>
  <c r="BK31" i="10"/>
  <c r="BL67" i="10" s="1"/>
  <c r="BK27" i="10"/>
  <c r="BL63" i="10" s="1"/>
  <c r="BK26" i="10"/>
  <c r="BL62" i="10" s="1"/>
  <c r="BK35" i="10"/>
  <c r="BL71" i="10" s="1"/>
  <c r="BL33" i="10"/>
  <c r="BM69" i="10" s="1"/>
  <c r="BL30" i="10"/>
  <c r="BM66" i="10" s="1"/>
  <c r="BK32" i="10"/>
  <c r="BL68" i="10" s="1"/>
  <c r="BK25" i="10"/>
  <c r="BL61" i="10" s="1"/>
  <c r="BL24" i="32"/>
  <c r="BM54" i="32" s="1"/>
  <c r="BL28" i="32"/>
  <c r="BM58" i="32" s="1"/>
  <c r="BL23" i="32"/>
  <c r="BM53" i="32" s="1"/>
  <c r="BL26" i="32"/>
  <c r="BM56" i="32" s="1"/>
  <c r="BL27" i="32"/>
  <c r="BM57" i="32" s="1"/>
  <c r="BM20" i="32"/>
  <c r="BN50" i="32" s="1"/>
  <c r="BM22" i="32"/>
  <c r="BN52" i="32" s="1"/>
  <c r="BH197" i="31" l="1"/>
  <c r="BH193" i="31"/>
  <c r="BK60" i="10"/>
  <c r="BK24" i="10"/>
  <c r="BH183" i="35"/>
  <c r="BH185" i="35" s="1"/>
  <c r="BG193" i="36"/>
  <c r="BG194" i="36" s="1"/>
  <c r="CD21" i="48"/>
  <c r="CD23" i="48" s="1"/>
  <c r="CE2" i="48"/>
  <c r="BG194" i="31"/>
  <c r="BK35" i="35"/>
  <c r="BK71" i="35"/>
  <c r="BJ155" i="35"/>
  <c r="BJ174" i="35"/>
  <c r="BL32" i="35"/>
  <c r="BL68" i="35"/>
  <c r="BK171" i="35"/>
  <c r="BK152" i="35"/>
  <c r="BK28" i="35"/>
  <c r="BK64" i="35"/>
  <c r="BJ148" i="35"/>
  <c r="BJ167" i="35"/>
  <c r="BK24" i="35"/>
  <c r="BK60" i="35"/>
  <c r="BJ144" i="35"/>
  <c r="BJ163" i="35"/>
  <c r="BM26" i="35"/>
  <c r="BM62" i="35"/>
  <c r="BL165" i="35"/>
  <c r="BL146" i="35"/>
  <c r="BL33" i="35"/>
  <c r="BL69" i="35"/>
  <c r="BK172" i="35"/>
  <c r="BK153" i="35"/>
  <c r="BK145" i="35"/>
  <c r="BL61" i="35"/>
  <c r="BL25" i="35"/>
  <c r="BK164" i="35"/>
  <c r="BK168" i="35"/>
  <c r="BL29" i="35"/>
  <c r="BK149" i="35"/>
  <c r="BL65" i="35"/>
  <c r="BL66" i="35"/>
  <c r="BK169" i="35"/>
  <c r="BK150" i="35"/>
  <c r="BL30" i="35"/>
  <c r="BL63" i="35"/>
  <c r="BK166" i="35"/>
  <c r="BK147" i="35"/>
  <c r="BL27" i="35"/>
  <c r="BH196" i="31"/>
  <c r="BH198" i="31" s="1"/>
  <c r="BG197" i="36"/>
  <c r="BG198" i="36" s="1"/>
  <c r="BF198" i="35"/>
  <c r="BH177" i="35"/>
  <c r="BH158" i="36"/>
  <c r="BH178" i="36"/>
  <c r="BH179" i="36" s="1"/>
  <c r="BI189" i="31"/>
  <c r="BI191" i="31" s="1"/>
  <c r="BI193" i="31" s="1"/>
  <c r="BI158" i="31"/>
  <c r="BH182" i="36"/>
  <c r="BH184" i="36" s="1"/>
  <c r="BF194" i="35"/>
  <c r="BH177" i="36"/>
  <c r="BH183" i="36"/>
  <c r="BH185" i="36" s="1"/>
  <c r="CA41" i="35"/>
  <c r="BZ55" i="35"/>
  <c r="BH190" i="36"/>
  <c r="BH192" i="36" s="1"/>
  <c r="BJ176" i="31"/>
  <c r="BJ183" i="31" s="1"/>
  <c r="BJ185" i="31" s="1"/>
  <c r="BK59" i="10"/>
  <c r="BK23" i="10"/>
  <c r="BI74" i="34"/>
  <c r="BJ157" i="31"/>
  <c r="BJ182" i="31" s="1"/>
  <c r="BI157" i="36"/>
  <c r="BI182" i="36" s="1"/>
  <c r="BJ73" i="36"/>
  <c r="BJ74" i="36" s="1"/>
  <c r="BI176" i="36"/>
  <c r="BF198" i="34"/>
  <c r="BF194" i="34"/>
  <c r="BK25" i="36"/>
  <c r="BK61" i="36"/>
  <c r="BJ145" i="36"/>
  <c r="BJ164" i="36"/>
  <c r="BK31" i="34"/>
  <c r="BK67" i="34"/>
  <c r="BJ170" i="34"/>
  <c r="BJ151" i="34"/>
  <c r="BK30" i="36"/>
  <c r="BK66" i="36"/>
  <c r="BJ169" i="36"/>
  <c r="BJ150" i="36"/>
  <c r="BI177" i="31"/>
  <c r="BK34" i="34"/>
  <c r="BK70" i="34"/>
  <c r="BJ154" i="34"/>
  <c r="BJ173" i="34"/>
  <c r="BI176" i="35"/>
  <c r="BL69" i="31"/>
  <c r="BL33" i="31"/>
  <c r="BK172" i="31"/>
  <c r="BK153" i="31"/>
  <c r="BL60" i="31"/>
  <c r="BL24" i="31"/>
  <c r="BK163" i="31"/>
  <c r="BK144" i="31"/>
  <c r="BL23" i="36"/>
  <c r="BL59" i="36"/>
  <c r="BK143" i="36"/>
  <c r="BK162" i="36"/>
  <c r="BK33" i="34"/>
  <c r="BK69" i="34"/>
  <c r="BJ172" i="34"/>
  <c r="BJ153" i="34"/>
  <c r="BK31" i="35"/>
  <c r="BK67" i="35"/>
  <c r="BJ151" i="35"/>
  <c r="BJ170" i="35"/>
  <c r="BG196" i="35"/>
  <c r="BG184" i="35"/>
  <c r="BG186" i="35" s="1"/>
  <c r="BI176" i="34"/>
  <c r="BK24" i="34"/>
  <c r="BK60" i="34"/>
  <c r="BJ144" i="34"/>
  <c r="BJ163" i="34"/>
  <c r="BK28" i="36"/>
  <c r="BK64" i="36"/>
  <c r="BJ148" i="36"/>
  <c r="BJ167" i="36"/>
  <c r="BL65" i="31"/>
  <c r="BK149" i="31"/>
  <c r="BL29" i="31"/>
  <c r="BK168" i="31"/>
  <c r="BI178" i="31"/>
  <c r="BI179" i="31" s="1"/>
  <c r="BI183" i="31"/>
  <c r="BI185" i="31" s="1"/>
  <c r="BK30" i="34"/>
  <c r="BK66" i="34"/>
  <c r="BJ169" i="34"/>
  <c r="BJ150" i="34"/>
  <c r="BK27" i="34"/>
  <c r="BK63" i="34"/>
  <c r="BJ147" i="34"/>
  <c r="BJ166" i="34"/>
  <c r="BH190" i="34"/>
  <c r="BH192" i="34" s="1"/>
  <c r="BH183" i="34"/>
  <c r="BH185" i="34" s="1"/>
  <c r="BI157" i="35"/>
  <c r="BK32" i="36"/>
  <c r="BK68" i="36"/>
  <c r="BJ152" i="36"/>
  <c r="BJ171" i="36"/>
  <c r="BL62" i="31"/>
  <c r="BL26" i="31"/>
  <c r="BK146" i="31"/>
  <c r="BK165" i="31"/>
  <c r="BG197" i="35"/>
  <c r="BG191" i="35"/>
  <c r="BG193" i="35" s="1"/>
  <c r="BJ73" i="34"/>
  <c r="BJ179" i="34" s="1"/>
  <c r="BK32" i="34"/>
  <c r="BK68" i="34"/>
  <c r="BJ171" i="34"/>
  <c r="BJ152" i="34"/>
  <c r="BH189" i="34"/>
  <c r="BH182" i="34"/>
  <c r="BJ31" i="2"/>
  <c r="BK59" i="2"/>
  <c r="BK25" i="34"/>
  <c r="BK61" i="34"/>
  <c r="BJ164" i="34"/>
  <c r="BJ145" i="34"/>
  <c r="BK33" i="36"/>
  <c r="BK69" i="36"/>
  <c r="BJ153" i="36"/>
  <c r="BJ172" i="36"/>
  <c r="BK23" i="34"/>
  <c r="BK59" i="34"/>
  <c r="BJ37" i="34"/>
  <c r="BJ162" i="34"/>
  <c r="BJ143" i="34"/>
  <c r="BK52" i="2"/>
  <c r="BK22" i="2"/>
  <c r="BI157" i="34"/>
  <c r="BI158" i="34" s="1"/>
  <c r="BK34" i="35"/>
  <c r="BK70" i="35"/>
  <c r="BJ173" i="35"/>
  <c r="BJ154" i="35"/>
  <c r="BL66" i="31"/>
  <c r="BK150" i="31"/>
  <c r="BK169" i="31"/>
  <c r="BL30" i="31"/>
  <c r="BJ73" i="35"/>
  <c r="BJ74" i="35" s="1"/>
  <c r="BL64" i="31"/>
  <c r="BL28" i="31"/>
  <c r="BK167" i="31"/>
  <c r="BK148" i="31"/>
  <c r="BH177" i="34"/>
  <c r="BL71" i="31"/>
  <c r="BK174" i="31"/>
  <c r="BL35" i="31"/>
  <c r="BK155" i="31"/>
  <c r="BH189" i="35"/>
  <c r="BH178" i="35"/>
  <c r="BH179" i="35" s="1"/>
  <c r="BH182" i="35"/>
  <c r="BK26" i="34"/>
  <c r="BK62" i="34"/>
  <c r="BJ146" i="34"/>
  <c r="BJ165" i="34"/>
  <c r="BG184" i="34"/>
  <c r="BG186" i="34" s="1"/>
  <c r="BG196" i="34"/>
  <c r="BM67" i="31"/>
  <c r="BL151" i="31"/>
  <c r="BL170" i="31"/>
  <c r="BM31" i="31"/>
  <c r="BK35" i="36"/>
  <c r="BK71" i="36"/>
  <c r="BJ174" i="36"/>
  <c r="BJ155" i="36"/>
  <c r="BK24" i="36"/>
  <c r="BK60" i="36"/>
  <c r="BJ144" i="36"/>
  <c r="BJ163" i="36"/>
  <c r="BK23" i="35"/>
  <c r="BK59" i="35"/>
  <c r="BJ37" i="35"/>
  <c r="BJ162" i="35"/>
  <c r="BJ143" i="35"/>
  <c r="BN29" i="36"/>
  <c r="BN65" i="36"/>
  <c r="BM149" i="36"/>
  <c r="BM168" i="36"/>
  <c r="BK31" i="36"/>
  <c r="BK67" i="36"/>
  <c r="BJ151" i="36"/>
  <c r="BJ170" i="36"/>
  <c r="BG197" i="34"/>
  <c r="BG191" i="34"/>
  <c r="BG193" i="34" s="1"/>
  <c r="BK29" i="34"/>
  <c r="BK65" i="34"/>
  <c r="BJ168" i="34"/>
  <c r="BJ149" i="34"/>
  <c r="BL70" i="31"/>
  <c r="BK173" i="31"/>
  <c r="BK154" i="31"/>
  <c r="BL34" i="31"/>
  <c r="BK35" i="34"/>
  <c r="BK71" i="34"/>
  <c r="BJ155" i="34"/>
  <c r="BJ174" i="34"/>
  <c r="BK27" i="36"/>
  <c r="BK63" i="36"/>
  <c r="BJ166" i="36"/>
  <c r="BJ147" i="36"/>
  <c r="BL63" i="31"/>
  <c r="BK166" i="31"/>
  <c r="BL27" i="31"/>
  <c r="BK147" i="31"/>
  <c r="BL68" i="31"/>
  <c r="BL32" i="31"/>
  <c r="BK171" i="31"/>
  <c r="BK152" i="31"/>
  <c r="BK34" i="36"/>
  <c r="BK70" i="36"/>
  <c r="BJ173" i="36"/>
  <c r="BJ154" i="36"/>
  <c r="BJ37" i="36"/>
  <c r="BK28" i="34"/>
  <c r="BK64" i="34"/>
  <c r="BJ148" i="34"/>
  <c r="BJ167" i="34"/>
  <c r="BH158" i="35"/>
  <c r="BK26" i="36"/>
  <c r="BK62" i="36"/>
  <c r="BJ146" i="36"/>
  <c r="BJ165" i="36"/>
  <c r="BH191" i="36"/>
  <c r="BT41" i="33"/>
  <c r="BS55" i="33"/>
  <c r="BX41" i="30"/>
  <c r="BW55" i="30"/>
  <c r="BH177" i="30"/>
  <c r="BG197" i="29"/>
  <c r="BK31" i="32"/>
  <c r="BJ61" i="32"/>
  <c r="BJ62" i="32" s="1"/>
  <c r="BL29" i="32"/>
  <c r="BM59" i="32" s="1"/>
  <c r="BL21" i="32"/>
  <c r="BM51" i="32" s="1"/>
  <c r="BV41" i="10"/>
  <c r="BU55" i="10"/>
  <c r="BF198" i="29"/>
  <c r="BS41" i="34"/>
  <c r="BR55" i="34"/>
  <c r="BF194" i="30"/>
  <c r="BF194" i="29"/>
  <c r="BG193" i="29"/>
  <c r="BF198" i="30"/>
  <c r="BJ166" i="29"/>
  <c r="BJ147" i="29"/>
  <c r="BK27" i="29"/>
  <c r="BL63" i="29" s="1"/>
  <c r="BJ144" i="30"/>
  <c r="BJ163" i="30"/>
  <c r="BK24" i="30"/>
  <c r="BL60" i="30" s="1"/>
  <c r="BK29" i="33"/>
  <c r="BL65" i="33" s="1"/>
  <c r="BK29" i="30"/>
  <c r="BL65" i="30" s="1"/>
  <c r="BJ168" i="30"/>
  <c r="BJ149" i="30"/>
  <c r="BK28" i="33"/>
  <c r="BL64" i="33" s="1"/>
  <c r="BI157" i="29"/>
  <c r="BI73" i="33"/>
  <c r="BI74" i="33" s="1"/>
  <c r="BK27" i="30"/>
  <c r="BL63" i="30" s="1"/>
  <c r="BJ166" i="30"/>
  <c r="BJ147" i="30"/>
  <c r="BI73" i="30"/>
  <c r="BI74" i="30" s="1"/>
  <c r="BJ174" i="29"/>
  <c r="BJ155" i="29"/>
  <c r="BK35" i="29"/>
  <c r="BL71" i="29" s="1"/>
  <c r="BK26" i="33"/>
  <c r="BL62" i="33" s="1"/>
  <c r="BK32" i="33"/>
  <c r="BL68" i="33" s="1"/>
  <c r="BG185" i="29"/>
  <c r="BG186" i="29" s="1"/>
  <c r="BG196" i="29"/>
  <c r="BK23" i="33"/>
  <c r="BL59" i="33" s="1"/>
  <c r="BJ37" i="33"/>
  <c r="BI157" i="30"/>
  <c r="BK31" i="33"/>
  <c r="BL67" i="33" s="1"/>
  <c r="BJ154" i="30"/>
  <c r="BJ173" i="30"/>
  <c r="BK34" i="30"/>
  <c r="BL70" i="30" s="1"/>
  <c r="BK26" i="30"/>
  <c r="BL62" i="30" s="1"/>
  <c r="BJ165" i="30"/>
  <c r="BJ146" i="30"/>
  <c r="BK33" i="33"/>
  <c r="BL69" i="33" s="1"/>
  <c r="BK35" i="33"/>
  <c r="BL71" i="33" s="1"/>
  <c r="BJ152" i="30"/>
  <c r="BJ171" i="30"/>
  <c r="BK32" i="30"/>
  <c r="BL68" i="30" s="1"/>
  <c r="BL25" i="33"/>
  <c r="BM61" i="33" s="1"/>
  <c r="BH177" i="29"/>
  <c r="BJ37" i="29"/>
  <c r="BJ173" i="29"/>
  <c r="BJ154" i="29"/>
  <c r="BK34" i="29"/>
  <c r="BL70" i="29" s="1"/>
  <c r="BJ168" i="29"/>
  <c r="BJ149" i="29"/>
  <c r="BK29" i="29"/>
  <c r="BL65" i="29" s="1"/>
  <c r="BJ164" i="30"/>
  <c r="BJ145" i="30"/>
  <c r="BK25" i="30"/>
  <c r="BL61" i="30" s="1"/>
  <c r="BJ164" i="29"/>
  <c r="BK25" i="29"/>
  <c r="BL61" i="29" s="1"/>
  <c r="BJ145" i="29"/>
  <c r="BI176" i="29"/>
  <c r="BK24" i="33"/>
  <c r="BL60" i="33" s="1"/>
  <c r="BJ152" i="29"/>
  <c r="BJ171" i="29"/>
  <c r="BK32" i="29"/>
  <c r="BL68" i="29" s="1"/>
  <c r="BI73" i="29"/>
  <c r="BI74" i="29" s="1"/>
  <c r="BH183" i="30"/>
  <c r="BH185" i="30" s="1"/>
  <c r="BH190" i="30"/>
  <c r="BH192" i="30" s="1"/>
  <c r="BK27" i="33"/>
  <c r="BL63" i="33" s="1"/>
  <c r="BK33" i="29"/>
  <c r="BL69" i="29" s="1"/>
  <c r="BJ153" i="29"/>
  <c r="BJ172" i="29"/>
  <c r="BK30" i="33"/>
  <c r="BL66" i="33" s="1"/>
  <c r="BH189" i="29"/>
  <c r="BH182" i="29"/>
  <c r="BH158" i="29"/>
  <c r="BH178" i="29"/>
  <c r="BH179" i="29" s="1"/>
  <c r="BJ163" i="29"/>
  <c r="BJ144" i="29"/>
  <c r="BK24" i="29"/>
  <c r="BL60" i="29" s="1"/>
  <c r="BJ165" i="29"/>
  <c r="BJ146" i="29"/>
  <c r="BK26" i="29"/>
  <c r="BL62" i="29" s="1"/>
  <c r="BJ153" i="30"/>
  <c r="BK33" i="30"/>
  <c r="BL69" i="30" s="1"/>
  <c r="BJ172" i="30"/>
  <c r="BJ143" i="29"/>
  <c r="BJ162" i="29"/>
  <c r="BK23" i="29"/>
  <c r="BL59" i="29" s="1"/>
  <c r="BG192" i="30"/>
  <c r="BG193" i="30" s="1"/>
  <c r="BG197" i="30"/>
  <c r="BJ167" i="29"/>
  <c r="BJ148" i="29"/>
  <c r="BK28" i="29"/>
  <c r="BL64" i="29" s="1"/>
  <c r="BK31" i="30"/>
  <c r="BL67" i="30" s="1"/>
  <c r="BJ151" i="30"/>
  <c r="BJ170" i="30"/>
  <c r="BG185" i="30"/>
  <c r="BG186" i="30" s="1"/>
  <c r="BG196" i="30"/>
  <c r="BJ143" i="30"/>
  <c r="BK23" i="30"/>
  <c r="BL59" i="30" s="1"/>
  <c r="BJ162" i="30"/>
  <c r="BJ37" i="30"/>
  <c r="BJ167" i="30"/>
  <c r="BJ148" i="30"/>
  <c r="BK28" i="30"/>
  <c r="BL64" i="30" s="1"/>
  <c r="BJ150" i="29"/>
  <c r="BJ169" i="29"/>
  <c r="BK30" i="29"/>
  <c r="BL66" i="29" s="1"/>
  <c r="BK34" i="33"/>
  <c r="BL70" i="33" s="1"/>
  <c r="BK35" i="30"/>
  <c r="BL71" i="30" s="1"/>
  <c r="BJ155" i="30"/>
  <c r="BJ174" i="30"/>
  <c r="BH183" i="29"/>
  <c r="BH185" i="29" s="1"/>
  <c r="BH190" i="29"/>
  <c r="BH192" i="29" s="1"/>
  <c r="BJ170" i="29"/>
  <c r="BJ151" i="29"/>
  <c r="BK31" i="29"/>
  <c r="BL67" i="29" s="1"/>
  <c r="BH189" i="30"/>
  <c r="BH178" i="30"/>
  <c r="BH179" i="30" s="1"/>
  <c r="BH158" i="30"/>
  <c r="BH182" i="30"/>
  <c r="BI176" i="30"/>
  <c r="BJ150" i="30"/>
  <c r="BJ169" i="30"/>
  <c r="BK30" i="30"/>
  <c r="BL66" i="30" s="1"/>
  <c r="BH194" i="31"/>
  <c r="BL23" i="31"/>
  <c r="BM59" i="31" s="1"/>
  <c r="BK143" i="31"/>
  <c r="BK162" i="31"/>
  <c r="BK73" i="31"/>
  <c r="BK74" i="31" s="1"/>
  <c r="BK37" i="31"/>
  <c r="BI184" i="31"/>
  <c r="BM25" i="32"/>
  <c r="BN55" i="32" s="1"/>
  <c r="BL25" i="2"/>
  <c r="BM55" i="2" s="1"/>
  <c r="BL28" i="2"/>
  <c r="BM58" i="2" s="1"/>
  <c r="BL21" i="2"/>
  <c r="BM51" i="2" s="1"/>
  <c r="BM20" i="2"/>
  <c r="BN50" i="2" s="1"/>
  <c r="BL24" i="2"/>
  <c r="BM54" i="2" s="1"/>
  <c r="BL23" i="2"/>
  <c r="BM53" i="2" s="1"/>
  <c r="BJ73" i="10"/>
  <c r="BJ74" i="10" s="1"/>
  <c r="BK29" i="2"/>
  <c r="BJ61" i="2"/>
  <c r="BJ62" i="2" s="1"/>
  <c r="BL27" i="2"/>
  <c r="BM57" i="2" s="1"/>
  <c r="BL26" i="2"/>
  <c r="BM56" i="2" s="1"/>
  <c r="BN25" i="31"/>
  <c r="BO61" i="31" s="1"/>
  <c r="BM145" i="31"/>
  <c r="BM164" i="31"/>
  <c r="BM30" i="10"/>
  <c r="BN66" i="10" s="1"/>
  <c r="BL29" i="10"/>
  <c r="BM65" i="10" s="1"/>
  <c r="BM33" i="10"/>
  <c r="BN69" i="10" s="1"/>
  <c r="BL31" i="10"/>
  <c r="BM67" i="10" s="1"/>
  <c r="BL34" i="10"/>
  <c r="BM70" i="10" s="1"/>
  <c r="BL27" i="10"/>
  <c r="BM63" i="10" s="1"/>
  <c r="BL26" i="10"/>
  <c r="BM62" i="10" s="1"/>
  <c r="BL35" i="10"/>
  <c r="BM71" i="10" s="1"/>
  <c r="BL28" i="10"/>
  <c r="BM64" i="10" s="1"/>
  <c r="BK37" i="10"/>
  <c r="BL25" i="10"/>
  <c r="BM61" i="10" s="1"/>
  <c r="BL32" i="10"/>
  <c r="BM68" i="10" s="1"/>
  <c r="BM26" i="32"/>
  <c r="BN56" i="32" s="1"/>
  <c r="BN22" i="32"/>
  <c r="BO52" i="32" s="1"/>
  <c r="BM23" i="32"/>
  <c r="BN53" i="32" s="1"/>
  <c r="BM24" i="32"/>
  <c r="BN54" i="32" s="1"/>
  <c r="BM27" i="32"/>
  <c r="BN57" i="32" s="1"/>
  <c r="BM28" i="32"/>
  <c r="BN58" i="32" s="1"/>
  <c r="BN20" i="32"/>
  <c r="BO50" i="32" s="1"/>
  <c r="BI197" i="31" l="1"/>
  <c r="BL60" i="10"/>
  <c r="BL24" i="10"/>
  <c r="CF2" i="48"/>
  <c r="CE21" i="48"/>
  <c r="CE23" i="48" s="1"/>
  <c r="BJ157" i="35"/>
  <c r="BJ189" i="35" s="1"/>
  <c r="BK174" i="35"/>
  <c r="BL35" i="35"/>
  <c r="BL71" i="35"/>
  <c r="BK155" i="35"/>
  <c r="BL149" i="35"/>
  <c r="BM29" i="35"/>
  <c r="BM65" i="35"/>
  <c r="BL168" i="35"/>
  <c r="BM33" i="35"/>
  <c r="BM69" i="35"/>
  <c r="BL153" i="35"/>
  <c r="BL172" i="35"/>
  <c r="BL24" i="35"/>
  <c r="BK144" i="35"/>
  <c r="BL60" i="35"/>
  <c r="BK163" i="35"/>
  <c r="BL28" i="35"/>
  <c r="BL64" i="35"/>
  <c r="BK167" i="35"/>
  <c r="BK148" i="35"/>
  <c r="BM66" i="35"/>
  <c r="BL169" i="35"/>
  <c r="BL150" i="35"/>
  <c r="BM30" i="35"/>
  <c r="BM25" i="35"/>
  <c r="BM61" i="35"/>
  <c r="BL145" i="35"/>
  <c r="BL164" i="35"/>
  <c r="BM27" i="35"/>
  <c r="BL166" i="35"/>
  <c r="BM63" i="35"/>
  <c r="BL147" i="35"/>
  <c r="BN26" i="35"/>
  <c r="BN62" i="35"/>
  <c r="BM146" i="35"/>
  <c r="BM165" i="35"/>
  <c r="BM32" i="35"/>
  <c r="BM68" i="35"/>
  <c r="BL171" i="35"/>
  <c r="BL152" i="35"/>
  <c r="BJ176" i="35"/>
  <c r="BJ190" i="35" s="1"/>
  <c r="BJ192" i="35" s="1"/>
  <c r="BI177" i="35"/>
  <c r="BJ189" i="31"/>
  <c r="BJ191" i="31" s="1"/>
  <c r="BI186" i="31"/>
  <c r="BI194" i="31" s="1"/>
  <c r="BJ158" i="31"/>
  <c r="BK73" i="35"/>
  <c r="BK74" i="35" s="1"/>
  <c r="BJ190" i="31"/>
  <c r="BJ192" i="31" s="1"/>
  <c r="BI177" i="36"/>
  <c r="BJ177" i="31"/>
  <c r="BH193" i="36"/>
  <c r="BH186" i="36"/>
  <c r="BI196" i="31"/>
  <c r="BI198" i="31" s="1"/>
  <c r="BH197" i="36"/>
  <c r="BH196" i="36"/>
  <c r="BJ178" i="31"/>
  <c r="BJ179" i="31" s="1"/>
  <c r="BJ176" i="36"/>
  <c r="BJ190" i="36" s="1"/>
  <c r="BJ192" i="36" s="1"/>
  <c r="BI189" i="36"/>
  <c r="BI191" i="36" s="1"/>
  <c r="CB41" i="35"/>
  <c r="CA55" i="35"/>
  <c r="BI158" i="36"/>
  <c r="BL59" i="10"/>
  <c r="BL23" i="10"/>
  <c r="BL37" i="10" s="1"/>
  <c r="BI178" i="36"/>
  <c r="BI179" i="36" s="1"/>
  <c r="BI158" i="35"/>
  <c r="BJ158" i="35" s="1"/>
  <c r="BI183" i="36"/>
  <c r="BI185" i="36" s="1"/>
  <c r="BK73" i="36"/>
  <c r="BK74" i="36" s="1"/>
  <c r="BI190" i="36"/>
  <c r="BI192" i="36" s="1"/>
  <c r="BG194" i="34"/>
  <c r="BJ157" i="36"/>
  <c r="BJ189" i="36" s="1"/>
  <c r="BJ74" i="34"/>
  <c r="BG194" i="35"/>
  <c r="BK157" i="31"/>
  <c r="BK182" i="31" s="1"/>
  <c r="BL35" i="34"/>
  <c r="BL71" i="34"/>
  <c r="BK174" i="34"/>
  <c r="BK155" i="34"/>
  <c r="BO29" i="36"/>
  <c r="BO65" i="36"/>
  <c r="BN149" i="36"/>
  <c r="BN168" i="36"/>
  <c r="BK73" i="34"/>
  <c r="BK179" i="34" s="1"/>
  <c r="BL24" i="34"/>
  <c r="BL60" i="34"/>
  <c r="BK163" i="34"/>
  <c r="BK144" i="34"/>
  <c r="BL31" i="35"/>
  <c r="BL67" i="35"/>
  <c r="BK151" i="35"/>
  <c r="BK170" i="35"/>
  <c r="BL33" i="34"/>
  <c r="BL69" i="34"/>
  <c r="BK172" i="34"/>
  <c r="BK153" i="34"/>
  <c r="BM60" i="31"/>
  <c r="BM24" i="31"/>
  <c r="BL163" i="31"/>
  <c r="BL144" i="31"/>
  <c r="BL26" i="36"/>
  <c r="BL62" i="36"/>
  <c r="BK146" i="36"/>
  <c r="BK165" i="36"/>
  <c r="BM70" i="31"/>
  <c r="BM34" i="31"/>
  <c r="BL173" i="31"/>
  <c r="BL154" i="31"/>
  <c r="BM71" i="31"/>
  <c r="BM35" i="31"/>
  <c r="BL174" i="31"/>
  <c r="BL155" i="31"/>
  <c r="BL34" i="35"/>
  <c r="BL70" i="35"/>
  <c r="BK154" i="35"/>
  <c r="BK173" i="35"/>
  <c r="BL23" i="34"/>
  <c r="BL59" i="34"/>
  <c r="BK143" i="34"/>
  <c r="BK37" i="34"/>
  <c r="BK162" i="34"/>
  <c r="BI183" i="34"/>
  <c r="BI185" i="34" s="1"/>
  <c r="BI190" i="34"/>
  <c r="BI192" i="34" s="1"/>
  <c r="BK37" i="36"/>
  <c r="BL29" i="34"/>
  <c r="BL65" i="34"/>
  <c r="BK168" i="34"/>
  <c r="BK149" i="34"/>
  <c r="BL24" i="36"/>
  <c r="BL60" i="36"/>
  <c r="BK163" i="36"/>
  <c r="BK144" i="36"/>
  <c r="BI189" i="34"/>
  <c r="BI182" i="34"/>
  <c r="BL27" i="34"/>
  <c r="BL63" i="34"/>
  <c r="BK166" i="34"/>
  <c r="BK147" i="34"/>
  <c r="BM65" i="31"/>
  <c r="BL168" i="31"/>
  <c r="BL149" i="31"/>
  <c r="BM29" i="31"/>
  <c r="BL34" i="34"/>
  <c r="BL70" i="34"/>
  <c r="BK173" i="34"/>
  <c r="BK154" i="34"/>
  <c r="BL30" i="36"/>
  <c r="BL66" i="36"/>
  <c r="BK169" i="36"/>
  <c r="BK150" i="36"/>
  <c r="BL25" i="36"/>
  <c r="BL61" i="36"/>
  <c r="BK145" i="36"/>
  <c r="BK164" i="36"/>
  <c r="BK31" i="2"/>
  <c r="BL59" i="2"/>
  <c r="BM68" i="31"/>
  <c r="BL171" i="31"/>
  <c r="BL152" i="31"/>
  <c r="BM32" i="31"/>
  <c r="BL52" i="2"/>
  <c r="BL22" i="2"/>
  <c r="BL25" i="34"/>
  <c r="BL61" i="34"/>
  <c r="BK164" i="34"/>
  <c r="BK145" i="34"/>
  <c r="BL32" i="34"/>
  <c r="BL68" i="34"/>
  <c r="BK171" i="34"/>
  <c r="BK152" i="34"/>
  <c r="BL32" i="36"/>
  <c r="BL68" i="36"/>
  <c r="BK152" i="36"/>
  <c r="BK171" i="36"/>
  <c r="BG198" i="35"/>
  <c r="BL27" i="36"/>
  <c r="BL63" i="36"/>
  <c r="BK166" i="36"/>
  <c r="BK147" i="36"/>
  <c r="BL31" i="36"/>
  <c r="BL67" i="36"/>
  <c r="BK170" i="36"/>
  <c r="BK151" i="36"/>
  <c r="BL26" i="34"/>
  <c r="BL62" i="34"/>
  <c r="BK146" i="34"/>
  <c r="BK165" i="34"/>
  <c r="BI177" i="34"/>
  <c r="BI182" i="35"/>
  <c r="BI178" i="35"/>
  <c r="BI179" i="35" s="1"/>
  <c r="BI189" i="35"/>
  <c r="BL28" i="36"/>
  <c r="BL64" i="36"/>
  <c r="BK148" i="36"/>
  <c r="BK167" i="36"/>
  <c r="BM69" i="31"/>
  <c r="BL153" i="31"/>
  <c r="BM33" i="31"/>
  <c r="BL172" i="31"/>
  <c r="BH196" i="35"/>
  <c r="BH184" i="35"/>
  <c r="BH186" i="35" s="1"/>
  <c r="BJ157" i="34"/>
  <c r="BJ158" i="34" s="1"/>
  <c r="BM23" i="36"/>
  <c r="BM59" i="36"/>
  <c r="BL143" i="36"/>
  <c r="BL162" i="36"/>
  <c r="BL28" i="34"/>
  <c r="BL64" i="34"/>
  <c r="BK167" i="34"/>
  <c r="BK148" i="34"/>
  <c r="BM63" i="31"/>
  <c r="BM27" i="31"/>
  <c r="BL166" i="31"/>
  <c r="BL147" i="31"/>
  <c r="BL23" i="35"/>
  <c r="BL59" i="35"/>
  <c r="BK143" i="35"/>
  <c r="BK162" i="35"/>
  <c r="BK37" i="35"/>
  <c r="BL35" i="36"/>
  <c r="BL71" i="36"/>
  <c r="BK155" i="36"/>
  <c r="BK174" i="36"/>
  <c r="BM66" i="31"/>
  <c r="BL150" i="31"/>
  <c r="BL169" i="31"/>
  <c r="BM30" i="31"/>
  <c r="BJ176" i="34"/>
  <c r="BH196" i="34"/>
  <c r="BH184" i="34"/>
  <c r="BH186" i="34" s="1"/>
  <c r="BM62" i="31"/>
  <c r="BM26" i="31"/>
  <c r="BL146" i="31"/>
  <c r="BL165" i="31"/>
  <c r="BL30" i="34"/>
  <c r="BL66" i="34"/>
  <c r="BK150" i="34"/>
  <c r="BK169" i="34"/>
  <c r="BI183" i="35"/>
  <c r="BI185" i="35" s="1"/>
  <c r="BI190" i="35"/>
  <c r="BI192" i="35" s="1"/>
  <c r="BL31" i="34"/>
  <c r="BL67" i="34"/>
  <c r="BK170" i="34"/>
  <c r="BK151" i="34"/>
  <c r="BK176" i="31"/>
  <c r="BK190" i="31" s="1"/>
  <c r="BK192" i="31" s="1"/>
  <c r="BL34" i="36"/>
  <c r="BL70" i="36"/>
  <c r="BK154" i="36"/>
  <c r="BK173" i="36"/>
  <c r="BN67" i="31"/>
  <c r="BN31" i="31"/>
  <c r="BM151" i="31"/>
  <c r="BM170" i="31"/>
  <c r="BG198" i="34"/>
  <c r="BH191" i="35"/>
  <c r="BH193" i="35" s="1"/>
  <c r="BH197" i="35"/>
  <c r="BM64" i="31"/>
  <c r="BM28" i="31"/>
  <c r="BL148" i="31"/>
  <c r="BL167" i="31"/>
  <c r="BL33" i="36"/>
  <c r="BL69" i="36"/>
  <c r="BK172" i="36"/>
  <c r="BK153" i="36"/>
  <c r="BH191" i="34"/>
  <c r="BH193" i="34" s="1"/>
  <c r="BH197" i="34"/>
  <c r="BI184" i="36"/>
  <c r="BU41" i="33"/>
  <c r="BT55" i="33"/>
  <c r="BY41" i="30"/>
  <c r="BX55" i="30"/>
  <c r="BG198" i="29"/>
  <c r="BL31" i="32"/>
  <c r="BK61" i="32"/>
  <c r="BK62" i="32" s="1"/>
  <c r="BM29" i="32"/>
  <c r="BN59" i="32" s="1"/>
  <c r="BM21" i="32"/>
  <c r="BN51" i="32" s="1"/>
  <c r="BW41" i="10"/>
  <c r="BV55" i="10"/>
  <c r="BT41" i="34"/>
  <c r="BS55" i="34"/>
  <c r="BG194" i="30"/>
  <c r="BI158" i="30"/>
  <c r="BI158" i="29"/>
  <c r="BG194" i="29"/>
  <c r="BL30" i="30"/>
  <c r="BM66" i="30" s="1"/>
  <c r="BK150" i="30"/>
  <c r="BK169" i="30"/>
  <c r="BH197" i="30"/>
  <c r="BH191" i="30"/>
  <c r="BH193" i="30" s="1"/>
  <c r="BJ73" i="30"/>
  <c r="BJ74" i="30" s="1"/>
  <c r="BK148" i="29"/>
  <c r="BK167" i="29"/>
  <c r="BL28" i="29"/>
  <c r="BM64" i="29" s="1"/>
  <c r="BJ73" i="29"/>
  <c r="BJ74" i="29" s="1"/>
  <c r="BL33" i="29"/>
  <c r="BM69" i="29" s="1"/>
  <c r="BK172" i="29"/>
  <c r="BK153" i="29"/>
  <c r="BL28" i="33"/>
  <c r="BM64" i="33" s="1"/>
  <c r="BL24" i="30"/>
  <c r="BM60" i="30" s="1"/>
  <c r="BK163" i="30"/>
  <c r="BK144" i="30"/>
  <c r="BK170" i="29"/>
  <c r="BK151" i="29"/>
  <c r="BL31" i="29"/>
  <c r="BM67" i="29" s="1"/>
  <c r="BK148" i="30"/>
  <c r="BL28" i="30"/>
  <c r="BM64" i="30" s="1"/>
  <c r="BK167" i="30"/>
  <c r="BJ157" i="30"/>
  <c r="BH184" i="29"/>
  <c r="BH186" i="29" s="1"/>
  <c r="BH196" i="29"/>
  <c r="BL27" i="33"/>
  <c r="BM63" i="33" s="1"/>
  <c r="BL25" i="30"/>
  <c r="BM61" i="30" s="1"/>
  <c r="BK164" i="30"/>
  <c r="BK145" i="30"/>
  <c r="BK173" i="29"/>
  <c r="BK154" i="29"/>
  <c r="BL34" i="29"/>
  <c r="BM70" i="29" s="1"/>
  <c r="BK152" i="30"/>
  <c r="BK171" i="30"/>
  <c r="BL32" i="30"/>
  <c r="BM68" i="30" s="1"/>
  <c r="BL31" i="33"/>
  <c r="BM67" i="33" s="1"/>
  <c r="BL32" i="33"/>
  <c r="BM68" i="33" s="1"/>
  <c r="BK174" i="30"/>
  <c r="BL35" i="30"/>
  <c r="BM71" i="30" s="1"/>
  <c r="BK155" i="30"/>
  <c r="BG198" i="30"/>
  <c r="BH197" i="29"/>
  <c r="BH191" i="29"/>
  <c r="BH193" i="29" s="1"/>
  <c r="BL24" i="33"/>
  <c r="BM60" i="33" s="1"/>
  <c r="BK153" i="30"/>
  <c r="BK172" i="30"/>
  <c r="BL33" i="30"/>
  <c r="BM69" i="30" s="1"/>
  <c r="BK144" i="29"/>
  <c r="BK163" i="29"/>
  <c r="BL24" i="29"/>
  <c r="BM60" i="29" s="1"/>
  <c r="BL30" i="33"/>
  <c r="BM66" i="33" s="1"/>
  <c r="BJ157" i="29"/>
  <c r="BI189" i="30"/>
  <c r="BI182" i="30"/>
  <c r="BI178" i="30"/>
  <c r="BI179" i="30" s="1"/>
  <c r="BL26" i="33"/>
  <c r="BM62" i="33" s="1"/>
  <c r="BI190" i="30"/>
  <c r="BI192" i="30" s="1"/>
  <c r="BI177" i="30"/>
  <c r="BI183" i="30"/>
  <c r="BI185" i="30" s="1"/>
  <c r="BL34" i="33"/>
  <c r="BM70" i="33" s="1"/>
  <c r="BI190" i="29"/>
  <c r="BI192" i="29" s="1"/>
  <c r="BI183" i="29"/>
  <c r="BI185" i="29" s="1"/>
  <c r="BJ176" i="29"/>
  <c r="BK146" i="30"/>
  <c r="BL26" i="30"/>
  <c r="BM62" i="30" s="1"/>
  <c r="BK165" i="30"/>
  <c r="BL27" i="30"/>
  <c r="BM63" i="30" s="1"/>
  <c r="BK147" i="30"/>
  <c r="BK166" i="30"/>
  <c r="BK166" i="29"/>
  <c r="BK147" i="29"/>
  <c r="BL27" i="29"/>
  <c r="BM63" i="29" s="1"/>
  <c r="BH196" i="30"/>
  <c r="BH184" i="30"/>
  <c r="BH186" i="30" s="1"/>
  <c r="BK169" i="29"/>
  <c r="BK150" i="29"/>
  <c r="BL30" i="29"/>
  <c r="BM66" i="29" s="1"/>
  <c r="BK168" i="29"/>
  <c r="BK149" i="29"/>
  <c r="BL29" i="29"/>
  <c r="BM65" i="29" s="1"/>
  <c r="BL35" i="33"/>
  <c r="BM71" i="33" s="1"/>
  <c r="BK154" i="30"/>
  <c r="BK173" i="30"/>
  <c r="BL34" i="30"/>
  <c r="BM70" i="30" s="1"/>
  <c r="BJ73" i="33"/>
  <c r="BJ74" i="33" s="1"/>
  <c r="BK174" i="29"/>
  <c r="BL35" i="29"/>
  <c r="BM71" i="29" s="1"/>
  <c r="BK155" i="29"/>
  <c r="BL29" i="30"/>
  <c r="BM65" i="30" s="1"/>
  <c r="BK149" i="30"/>
  <c r="BK168" i="30"/>
  <c r="BJ176" i="30"/>
  <c r="BK143" i="29"/>
  <c r="BK37" i="29"/>
  <c r="BK162" i="29"/>
  <c r="BL23" i="29"/>
  <c r="BM59" i="29" s="1"/>
  <c r="BK165" i="29"/>
  <c r="BK146" i="29"/>
  <c r="BL26" i="29"/>
  <c r="BM62" i="29" s="1"/>
  <c r="BK152" i="29"/>
  <c r="BL32" i="29"/>
  <c r="BM68" i="29" s="1"/>
  <c r="BK171" i="29"/>
  <c r="BI177" i="29"/>
  <c r="BL23" i="33"/>
  <c r="BM59" i="33" s="1"/>
  <c r="BK37" i="33"/>
  <c r="BL29" i="33"/>
  <c r="BM65" i="33" s="1"/>
  <c r="BK37" i="30"/>
  <c r="BK143" i="30"/>
  <c r="BL23" i="30"/>
  <c r="BM59" i="30" s="1"/>
  <c r="BK162" i="30"/>
  <c r="BK151" i="30"/>
  <c r="BK170" i="30"/>
  <c r="BL31" i="30"/>
  <c r="BM67" i="30" s="1"/>
  <c r="BL25" i="29"/>
  <c r="BM61" i="29" s="1"/>
  <c r="BK145" i="29"/>
  <c r="BK164" i="29"/>
  <c r="BM25" i="33"/>
  <c r="BN61" i="33" s="1"/>
  <c r="BL33" i="33"/>
  <c r="BM69" i="33" s="1"/>
  <c r="BI182" i="29"/>
  <c r="BI178" i="29"/>
  <c r="BI179" i="29" s="1"/>
  <c r="BI189" i="29"/>
  <c r="BM23" i="31"/>
  <c r="BN59" i="31" s="1"/>
  <c r="BL73" i="31"/>
  <c r="BL74" i="31" s="1"/>
  <c r="BL162" i="31"/>
  <c r="BL143" i="31"/>
  <c r="BL37" i="31"/>
  <c r="BJ184" i="31"/>
  <c r="BJ186" i="31" s="1"/>
  <c r="BJ196" i="31"/>
  <c r="BN25" i="32"/>
  <c r="BO55" i="32" s="1"/>
  <c r="BM25" i="2"/>
  <c r="BN55" i="2" s="1"/>
  <c r="BM24" i="2"/>
  <c r="BN54" i="2" s="1"/>
  <c r="BL29" i="2"/>
  <c r="BM59" i="2" s="1"/>
  <c r="BK61" i="2"/>
  <c r="BK62" i="2" s="1"/>
  <c r="BM21" i="2"/>
  <c r="BN51" i="2" s="1"/>
  <c r="BM26" i="2"/>
  <c r="BN56" i="2" s="1"/>
  <c r="BK73" i="10"/>
  <c r="BK74" i="10" s="1"/>
  <c r="BM27" i="2"/>
  <c r="BN57" i="2" s="1"/>
  <c r="BN20" i="2"/>
  <c r="BO50" i="2" s="1"/>
  <c r="BM23" i="2"/>
  <c r="BN53" i="2" s="1"/>
  <c r="BM28" i="2"/>
  <c r="BN58" i="2" s="1"/>
  <c r="BO25" i="31"/>
  <c r="BP61" i="31" s="1"/>
  <c r="BN145" i="31"/>
  <c r="BN164" i="31"/>
  <c r="BM29" i="10"/>
  <c r="BN65" i="10" s="1"/>
  <c r="BM32" i="10"/>
  <c r="BN68" i="10" s="1"/>
  <c r="BN33" i="10"/>
  <c r="BO69" i="10" s="1"/>
  <c r="BM35" i="10"/>
  <c r="BN71" i="10" s="1"/>
  <c r="BM26" i="10"/>
  <c r="BN62" i="10" s="1"/>
  <c r="BM27" i="10"/>
  <c r="BN63" i="10" s="1"/>
  <c r="BM25" i="10"/>
  <c r="BN61" i="10" s="1"/>
  <c r="BM34" i="10"/>
  <c r="BN70" i="10" s="1"/>
  <c r="BM31" i="10"/>
  <c r="BN67" i="10" s="1"/>
  <c r="BN30" i="10"/>
  <c r="BO66" i="10" s="1"/>
  <c r="BM28" i="10"/>
  <c r="BN64" i="10" s="1"/>
  <c r="BN23" i="32"/>
  <c r="BO53" i="32" s="1"/>
  <c r="BO20" i="32"/>
  <c r="BP50" i="32" s="1"/>
  <c r="BN28" i="32"/>
  <c r="BO58" i="32" s="1"/>
  <c r="BN27" i="32"/>
  <c r="BO57" i="32" s="1"/>
  <c r="BO22" i="32"/>
  <c r="BP52" i="32" s="1"/>
  <c r="BN26" i="32"/>
  <c r="BO56" i="32" s="1"/>
  <c r="BN24" i="32"/>
  <c r="BO54" i="32" s="1"/>
  <c r="BJ183" i="35" l="1"/>
  <c r="BJ185" i="35" s="1"/>
  <c r="BJ193" i="31"/>
  <c r="BJ178" i="35"/>
  <c r="BJ179" i="35" s="1"/>
  <c r="BJ182" i="35"/>
  <c r="BJ197" i="31"/>
  <c r="BJ198" i="31" s="1"/>
  <c r="BM60" i="10"/>
  <c r="BM24" i="10"/>
  <c r="CG2" i="48"/>
  <c r="CF21" i="48"/>
  <c r="CF23" i="48" s="1"/>
  <c r="BJ177" i="35"/>
  <c r="BM35" i="35"/>
  <c r="BM71" i="35"/>
  <c r="BL174" i="35"/>
  <c r="BL155" i="35"/>
  <c r="BO26" i="35"/>
  <c r="BO62" i="35"/>
  <c r="BN146" i="35"/>
  <c r="BN165" i="35"/>
  <c r="BM150" i="35"/>
  <c r="BM169" i="35"/>
  <c r="BN30" i="35"/>
  <c r="BN66" i="35"/>
  <c r="BM28" i="35"/>
  <c r="BM64" i="35"/>
  <c r="BL167" i="35"/>
  <c r="BL148" i="35"/>
  <c r="BK176" i="35"/>
  <c r="BK183" i="35" s="1"/>
  <c r="BK185" i="35" s="1"/>
  <c r="BN33" i="35"/>
  <c r="BN69" i="35"/>
  <c r="BM172" i="35"/>
  <c r="BM153" i="35"/>
  <c r="BN29" i="35"/>
  <c r="BN65" i="35"/>
  <c r="BM149" i="35"/>
  <c r="BM168" i="35"/>
  <c r="BN32" i="35"/>
  <c r="BN68" i="35"/>
  <c r="BM152" i="35"/>
  <c r="BM171" i="35"/>
  <c r="BM145" i="35"/>
  <c r="BN25" i="35"/>
  <c r="BN61" i="35"/>
  <c r="BM164" i="35"/>
  <c r="BN27" i="35"/>
  <c r="BN63" i="35"/>
  <c r="BM166" i="35"/>
  <c r="BM147" i="35"/>
  <c r="BL163" i="35"/>
  <c r="BL144" i="35"/>
  <c r="BM24" i="35"/>
  <c r="BM60" i="35"/>
  <c r="BH194" i="36"/>
  <c r="BI196" i="36"/>
  <c r="BK157" i="35"/>
  <c r="BK189" i="35" s="1"/>
  <c r="BL73" i="36"/>
  <c r="BL74" i="36" s="1"/>
  <c r="BH198" i="36"/>
  <c r="BK183" i="31"/>
  <c r="BK185" i="31" s="1"/>
  <c r="BJ177" i="36"/>
  <c r="BK189" i="31"/>
  <c r="BK197" i="31" s="1"/>
  <c r="BI197" i="36"/>
  <c r="BI193" i="36"/>
  <c r="BI186" i="36"/>
  <c r="BJ183" i="36"/>
  <c r="BJ185" i="36" s="1"/>
  <c r="CC41" i="35"/>
  <c r="CB55" i="35"/>
  <c r="BK177" i="31"/>
  <c r="BM59" i="10"/>
  <c r="BM23" i="10"/>
  <c r="BM37" i="10" s="1"/>
  <c r="BK158" i="31"/>
  <c r="BK178" i="31"/>
  <c r="BK179" i="31" s="1"/>
  <c r="BL176" i="31"/>
  <c r="BJ158" i="36"/>
  <c r="BK176" i="36"/>
  <c r="BK190" i="36" s="1"/>
  <c r="BK192" i="36" s="1"/>
  <c r="BH194" i="34"/>
  <c r="BH198" i="34"/>
  <c r="BK176" i="34"/>
  <c r="BK183" i="34" s="1"/>
  <c r="BK185" i="34" s="1"/>
  <c r="BJ182" i="36"/>
  <c r="BJ178" i="36"/>
  <c r="BJ179" i="36" s="1"/>
  <c r="BK157" i="36"/>
  <c r="BN62" i="31"/>
  <c r="BN26" i="31"/>
  <c r="BM146" i="31"/>
  <c r="BM165" i="31"/>
  <c r="BM35" i="36"/>
  <c r="BM71" i="36"/>
  <c r="BL174" i="36"/>
  <c r="BL155" i="36"/>
  <c r="BN68" i="31"/>
  <c r="BM171" i="31"/>
  <c r="BN32" i="31"/>
  <c r="BM152" i="31"/>
  <c r="BI196" i="34"/>
  <c r="BI184" i="34"/>
  <c r="BI186" i="34" s="1"/>
  <c r="BM34" i="35"/>
  <c r="BM70" i="35"/>
  <c r="BL173" i="35"/>
  <c r="BL154" i="35"/>
  <c r="BL157" i="31"/>
  <c r="BM34" i="36"/>
  <c r="BM70" i="36"/>
  <c r="BL173" i="36"/>
  <c r="BL154" i="36"/>
  <c r="BJ182" i="34"/>
  <c r="BJ189" i="34"/>
  <c r="BM25" i="34"/>
  <c r="BM61" i="34"/>
  <c r="BL164" i="34"/>
  <c r="BL145" i="34"/>
  <c r="BM27" i="34"/>
  <c r="BM63" i="34"/>
  <c r="BL147" i="34"/>
  <c r="BL166" i="34"/>
  <c r="BM31" i="35"/>
  <c r="BM67" i="35"/>
  <c r="BL151" i="35"/>
  <c r="BL170" i="35"/>
  <c r="BN23" i="36"/>
  <c r="BN59" i="36"/>
  <c r="BM162" i="36"/>
  <c r="BM143" i="36"/>
  <c r="BM32" i="36"/>
  <c r="BM68" i="36"/>
  <c r="BL171" i="36"/>
  <c r="BL152" i="36"/>
  <c r="BM25" i="36"/>
  <c r="BM61" i="36"/>
  <c r="BL145" i="36"/>
  <c r="BL164" i="36"/>
  <c r="BM33" i="36"/>
  <c r="BM69" i="36"/>
  <c r="BL153" i="36"/>
  <c r="BL172" i="36"/>
  <c r="BH194" i="35"/>
  <c r="BM28" i="36"/>
  <c r="BM64" i="36"/>
  <c r="BL167" i="36"/>
  <c r="BL148" i="36"/>
  <c r="BM26" i="34"/>
  <c r="BM62" i="34"/>
  <c r="BL146" i="34"/>
  <c r="BL165" i="34"/>
  <c r="BM27" i="36"/>
  <c r="BM63" i="36"/>
  <c r="BL147" i="36"/>
  <c r="BL166" i="36"/>
  <c r="BN65" i="31"/>
  <c r="BM149" i="31"/>
  <c r="BM168" i="31"/>
  <c r="BN29" i="31"/>
  <c r="BK157" i="34"/>
  <c r="BI191" i="34"/>
  <c r="BI193" i="34" s="1"/>
  <c r="BI197" i="34"/>
  <c r="BN60" i="31"/>
  <c r="BN24" i="31"/>
  <c r="BM163" i="31"/>
  <c r="BM144" i="31"/>
  <c r="BJ183" i="34"/>
  <c r="BJ185" i="34" s="1"/>
  <c r="BJ190" i="34"/>
  <c r="BJ192" i="34" s="1"/>
  <c r="BL73" i="35"/>
  <c r="BL74" i="35" s="1"/>
  <c r="BH198" i="35"/>
  <c r="BI191" i="35"/>
  <c r="BI193" i="35" s="1"/>
  <c r="BI197" i="35"/>
  <c r="BM52" i="2"/>
  <c r="BM22" i="2"/>
  <c r="BM29" i="34"/>
  <c r="BM65" i="34"/>
  <c r="BL168" i="34"/>
  <c r="BL149" i="34"/>
  <c r="BL73" i="34"/>
  <c r="BL179" i="34" s="1"/>
  <c r="BJ197" i="36"/>
  <c r="BJ191" i="36"/>
  <c r="BJ193" i="36" s="1"/>
  <c r="BO67" i="31"/>
  <c r="BN170" i="31"/>
  <c r="BO31" i="31"/>
  <c r="BN151" i="31"/>
  <c r="BM30" i="34"/>
  <c r="BM66" i="34"/>
  <c r="BL169" i="34"/>
  <c r="BL150" i="34"/>
  <c r="BN66" i="31"/>
  <c r="BN30" i="31"/>
  <c r="BM150" i="31"/>
  <c r="BM169" i="31"/>
  <c r="BM23" i="35"/>
  <c r="BM59" i="35"/>
  <c r="BL37" i="35"/>
  <c r="BL143" i="35"/>
  <c r="BL162" i="35"/>
  <c r="BL37" i="36"/>
  <c r="BM30" i="36"/>
  <c r="BM66" i="36"/>
  <c r="BL169" i="36"/>
  <c r="BL150" i="36"/>
  <c r="BM24" i="36"/>
  <c r="BM60" i="36"/>
  <c r="BL144" i="36"/>
  <c r="BL163" i="36"/>
  <c r="BM23" i="34"/>
  <c r="BM59" i="34"/>
  <c r="BL162" i="34"/>
  <c r="BL37" i="34"/>
  <c r="BL143" i="34"/>
  <c r="BN71" i="31"/>
  <c r="BM174" i="31"/>
  <c r="BM155" i="31"/>
  <c r="BN35" i="31"/>
  <c r="BM34" i="34"/>
  <c r="BM70" i="34"/>
  <c r="BL154" i="34"/>
  <c r="BL173" i="34"/>
  <c r="BN64" i="31"/>
  <c r="BN28" i="31"/>
  <c r="BM148" i="31"/>
  <c r="BM167" i="31"/>
  <c r="BM28" i="34"/>
  <c r="BM64" i="34"/>
  <c r="BL167" i="34"/>
  <c r="BL148" i="34"/>
  <c r="BI196" i="35"/>
  <c r="BI184" i="35"/>
  <c r="BI186" i="35" s="1"/>
  <c r="BM32" i="34"/>
  <c r="BM68" i="34"/>
  <c r="BL171" i="34"/>
  <c r="BL152" i="34"/>
  <c r="BJ191" i="35"/>
  <c r="BJ193" i="35" s="1"/>
  <c r="BJ197" i="35"/>
  <c r="BM26" i="36"/>
  <c r="BM62" i="36"/>
  <c r="BL146" i="36"/>
  <c r="BL165" i="36"/>
  <c r="BM33" i="34"/>
  <c r="BM69" i="34"/>
  <c r="BL172" i="34"/>
  <c r="BL153" i="34"/>
  <c r="BM24" i="34"/>
  <c r="BM60" i="34"/>
  <c r="BL163" i="34"/>
  <c r="BL144" i="34"/>
  <c r="BN63" i="31"/>
  <c r="BM166" i="31"/>
  <c r="BM147" i="31"/>
  <c r="BN27" i="31"/>
  <c r="BN70" i="31"/>
  <c r="BN34" i="31"/>
  <c r="BM154" i="31"/>
  <c r="BM173" i="31"/>
  <c r="BM31" i="34"/>
  <c r="BM67" i="34"/>
  <c r="BL170" i="34"/>
  <c r="BL151" i="34"/>
  <c r="BN69" i="31"/>
  <c r="BN33" i="31"/>
  <c r="BM172" i="31"/>
  <c r="BM153" i="31"/>
  <c r="BJ177" i="34"/>
  <c r="BM31" i="36"/>
  <c r="BM67" i="36"/>
  <c r="BL170" i="36"/>
  <c r="BL151" i="36"/>
  <c r="BK74" i="34"/>
  <c r="BJ196" i="35"/>
  <c r="BJ184" i="35"/>
  <c r="BJ186" i="35" s="1"/>
  <c r="BP29" i="36"/>
  <c r="BP65" i="36"/>
  <c r="BO149" i="36"/>
  <c r="BO168" i="36"/>
  <c r="BM35" i="34"/>
  <c r="BM71" i="34"/>
  <c r="BL174" i="34"/>
  <c r="BL155" i="34"/>
  <c r="BV41" i="33"/>
  <c r="BU55" i="33"/>
  <c r="BZ41" i="30"/>
  <c r="BY55" i="30"/>
  <c r="BM31" i="32"/>
  <c r="BL61" i="32"/>
  <c r="BL62" i="32" s="1"/>
  <c r="BN21" i="32"/>
  <c r="BO51" i="32" s="1"/>
  <c r="BN29" i="32"/>
  <c r="BO59" i="32" s="1"/>
  <c r="BX41" i="10"/>
  <c r="BW55" i="10"/>
  <c r="BK176" i="30"/>
  <c r="BK183" i="30" s="1"/>
  <c r="BU41" i="34"/>
  <c r="BT55" i="34"/>
  <c r="BH198" i="30"/>
  <c r="BH194" i="30"/>
  <c r="BJ177" i="29"/>
  <c r="BI184" i="29"/>
  <c r="BI186" i="29" s="1"/>
  <c r="BI196" i="29"/>
  <c r="BK73" i="30"/>
  <c r="BK74" i="30" s="1"/>
  <c r="BL162" i="29"/>
  <c r="BM23" i="29"/>
  <c r="BN59" i="29" s="1"/>
  <c r="BL143" i="29"/>
  <c r="BL146" i="30"/>
  <c r="BL165" i="30"/>
  <c r="BM26" i="30"/>
  <c r="BN62" i="30" s="1"/>
  <c r="BJ182" i="29"/>
  <c r="BJ178" i="29"/>
  <c r="BJ179" i="29" s="1"/>
  <c r="BJ189" i="29"/>
  <c r="BL171" i="30"/>
  <c r="BM32" i="30"/>
  <c r="BN68" i="30" s="1"/>
  <c r="BL152" i="30"/>
  <c r="BJ189" i="30"/>
  <c r="BJ182" i="30"/>
  <c r="BJ158" i="30"/>
  <c r="BJ178" i="30"/>
  <c r="BJ179" i="30" s="1"/>
  <c r="BM33" i="33"/>
  <c r="BN69" i="33" s="1"/>
  <c r="BL170" i="30"/>
  <c r="BL151" i="30"/>
  <c r="BM31" i="30"/>
  <c r="BN67" i="30" s="1"/>
  <c r="BK176" i="29"/>
  <c r="BL168" i="30"/>
  <c r="BM29" i="30"/>
  <c r="BN65" i="30" s="1"/>
  <c r="BL149" i="30"/>
  <c r="BM30" i="29"/>
  <c r="BN66" i="29" s="1"/>
  <c r="BL150" i="29"/>
  <c r="BL169" i="29"/>
  <c r="BJ177" i="30"/>
  <c r="BL155" i="30"/>
  <c r="BL174" i="30"/>
  <c r="BM35" i="30"/>
  <c r="BN71" i="30" s="1"/>
  <c r="BM29" i="33"/>
  <c r="BN65" i="33" s="1"/>
  <c r="BM32" i="29"/>
  <c r="BN68" i="29" s="1"/>
  <c r="BL152" i="29"/>
  <c r="BL171" i="29"/>
  <c r="BM30" i="33"/>
  <c r="BN66" i="33" s="1"/>
  <c r="BL164" i="30"/>
  <c r="BL145" i="30"/>
  <c r="BM25" i="30"/>
  <c r="BN61" i="30" s="1"/>
  <c r="BL167" i="30"/>
  <c r="BL148" i="30"/>
  <c r="BM28" i="30"/>
  <c r="BN64" i="30" s="1"/>
  <c r="BM33" i="29"/>
  <c r="BN69" i="29" s="1"/>
  <c r="BL172" i="29"/>
  <c r="BL153" i="29"/>
  <c r="BN25" i="33"/>
  <c r="BO61" i="33" s="1"/>
  <c r="BK73" i="29"/>
  <c r="BK74" i="29" s="1"/>
  <c r="BL155" i="29"/>
  <c r="BM35" i="29"/>
  <c r="BN71" i="29" s="1"/>
  <c r="BL174" i="29"/>
  <c r="BM35" i="33"/>
  <c r="BN71" i="33" s="1"/>
  <c r="BJ190" i="29"/>
  <c r="BJ192" i="29" s="1"/>
  <c r="BJ183" i="29"/>
  <c r="BJ185" i="29" s="1"/>
  <c r="BM26" i="33"/>
  <c r="BN62" i="33" s="1"/>
  <c r="BL144" i="29"/>
  <c r="BM24" i="29"/>
  <c r="BN60" i="29" s="1"/>
  <c r="BL163" i="29"/>
  <c r="BM24" i="33"/>
  <c r="BN60" i="33" s="1"/>
  <c r="BL144" i="30"/>
  <c r="BM24" i="30"/>
  <c r="BN60" i="30" s="1"/>
  <c r="BL163" i="30"/>
  <c r="BJ158" i="29"/>
  <c r="BL165" i="29"/>
  <c r="BL146" i="29"/>
  <c r="BM26" i="29"/>
  <c r="BN62" i="29" s="1"/>
  <c r="BK157" i="29"/>
  <c r="BM32" i="33"/>
  <c r="BN68" i="33" s="1"/>
  <c r="BL37" i="29"/>
  <c r="BM34" i="29"/>
  <c r="BN70" i="29" s="1"/>
  <c r="BL173" i="29"/>
  <c r="BL154" i="29"/>
  <c r="BM23" i="33"/>
  <c r="BN59" i="33" s="1"/>
  <c r="BL37" i="33"/>
  <c r="BJ183" i="30"/>
  <c r="BJ185" i="30" s="1"/>
  <c r="BJ190" i="30"/>
  <c r="BJ192" i="30" s="1"/>
  <c r="BL149" i="29"/>
  <c r="BL168" i="29"/>
  <c r="BM29" i="29"/>
  <c r="BN65" i="29" s="1"/>
  <c r="BL166" i="30"/>
  <c r="BL147" i="30"/>
  <c r="BM27" i="30"/>
  <c r="BN63" i="30" s="1"/>
  <c r="BM27" i="33"/>
  <c r="BN63" i="33" s="1"/>
  <c r="BL151" i="29"/>
  <c r="BL170" i="29"/>
  <c r="BM31" i="29"/>
  <c r="BN67" i="29" s="1"/>
  <c r="BM28" i="33"/>
  <c r="BN64" i="33" s="1"/>
  <c r="BL148" i="29"/>
  <c r="BM28" i="29"/>
  <c r="BN64" i="29" s="1"/>
  <c r="BL167" i="29"/>
  <c r="BI197" i="29"/>
  <c r="BI191" i="29"/>
  <c r="BI193" i="29" s="1"/>
  <c r="BL162" i="30"/>
  <c r="BM23" i="30"/>
  <c r="BN59" i="30" s="1"/>
  <c r="BL37" i="30"/>
  <c r="BL143" i="30"/>
  <c r="BK73" i="33"/>
  <c r="BK74" i="33" s="1"/>
  <c r="BM34" i="33"/>
  <c r="BN70" i="33" s="1"/>
  <c r="BI184" i="30"/>
  <c r="BI186" i="30" s="1"/>
  <c r="BI196" i="30"/>
  <c r="BM31" i="33"/>
  <c r="BN67" i="33" s="1"/>
  <c r="BH198" i="29"/>
  <c r="BL169" i="30"/>
  <c r="BL150" i="30"/>
  <c r="BM30" i="30"/>
  <c r="BN66" i="30" s="1"/>
  <c r="BL145" i="29"/>
  <c r="BL164" i="29"/>
  <c r="BM25" i="29"/>
  <c r="BN61" i="29" s="1"/>
  <c r="BK157" i="30"/>
  <c r="BL173" i="30"/>
  <c r="BL154" i="30"/>
  <c r="BM34" i="30"/>
  <c r="BN70" i="30" s="1"/>
  <c r="BL166" i="29"/>
  <c r="BL147" i="29"/>
  <c r="BM27" i="29"/>
  <c r="BN63" i="29" s="1"/>
  <c r="BI197" i="30"/>
  <c r="BI191" i="30"/>
  <c r="BI193" i="30" s="1"/>
  <c r="BL153" i="30"/>
  <c r="BL172" i="30"/>
  <c r="BM33" i="30"/>
  <c r="BN69" i="30" s="1"/>
  <c r="BH194" i="29"/>
  <c r="BK184" i="31"/>
  <c r="BJ194" i="31"/>
  <c r="BM143" i="31"/>
  <c r="BN23" i="31"/>
  <c r="BO59" i="31" s="1"/>
  <c r="BM73" i="31"/>
  <c r="BM74" i="31" s="1"/>
  <c r="BM162" i="31"/>
  <c r="BM37" i="31"/>
  <c r="BO25" i="32"/>
  <c r="BP55" i="32" s="1"/>
  <c r="BN25" i="2"/>
  <c r="BO55" i="2" s="1"/>
  <c r="BO20" i="2"/>
  <c r="BP50" i="2" s="1"/>
  <c r="BN21" i="2"/>
  <c r="BO51" i="2" s="1"/>
  <c r="BN28" i="2"/>
  <c r="BO58" i="2" s="1"/>
  <c r="BN27" i="2"/>
  <c r="BO57" i="2" s="1"/>
  <c r="BN23" i="2"/>
  <c r="BO53" i="2" s="1"/>
  <c r="BL61" i="2"/>
  <c r="BL62" i="2" s="1"/>
  <c r="BM29" i="2"/>
  <c r="BL31" i="2"/>
  <c r="BN24" i="2"/>
  <c r="BO54" i="2" s="1"/>
  <c r="BL73" i="10"/>
  <c r="BL74" i="10" s="1"/>
  <c r="BN26" i="2"/>
  <c r="BO56" i="2" s="1"/>
  <c r="BO164" i="31"/>
  <c r="BP25" i="31"/>
  <c r="BQ61" i="31" s="1"/>
  <c r="BO145" i="31"/>
  <c r="BN26" i="10"/>
  <c r="BO62" i="10" s="1"/>
  <c r="BO30" i="10"/>
  <c r="BP66" i="10" s="1"/>
  <c r="BN34" i="10"/>
  <c r="BO70" i="10" s="1"/>
  <c r="BN35" i="10"/>
  <c r="BO71" i="10" s="1"/>
  <c r="BN32" i="10"/>
  <c r="BO68" i="10" s="1"/>
  <c r="BN31" i="10"/>
  <c r="BO67" i="10" s="1"/>
  <c r="BN25" i="10"/>
  <c r="BO61" i="10" s="1"/>
  <c r="BN27" i="10"/>
  <c r="BO63" i="10" s="1"/>
  <c r="BO33" i="10"/>
  <c r="BP69" i="10" s="1"/>
  <c r="BN28" i="10"/>
  <c r="BO64" i="10" s="1"/>
  <c r="BN29" i="10"/>
  <c r="BO65" i="10" s="1"/>
  <c r="BO26" i="32"/>
  <c r="BP56" i="32" s="1"/>
  <c r="BO28" i="32"/>
  <c r="BP58" i="32" s="1"/>
  <c r="BO24" i="32"/>
  <c r="BP54" i="32" s="1"/>
  <c r="BP22" i="32"/>
  <c r="BQ52" i="32" s="1"/>
  <c r="BP20" i="32"/>
  <c r="BQ50" i="32" s="1"/>
  <c r="BO27" i="32"/>
  <c r="BP57" i="32" s="1"/>
  <c r="BO23" i="32"/>
  <c r="BP53" i="32" s="1"/>
  <c r="BK177" i="35" l="1"/>
  <c r="BK190" i="35"/>
  <c r="BK192" i="35" s="1"/>
  <c r="BK177" i="34"/>
  <c r="BN60" i="10"/>
  <c r="BN24" i="10"/>
  <c r="CH2" i="48"/>
  <c r="CG21" i="48"/>
  <c r="CG23" i="48" s="1"/>
  <c r="BI194" i="35"/>
  <c r="BI198" i="36"/>
  <c r="BM174" i="35"/>
  <c r="BM155" i="35"/>
  <c r="BN35" i="35"/>
  <c r="BN71" i="35"/>
  <c r="BN145" i="35"/>
  <c r="BN164" i="35"/>
  <c r="BO61" i="35"/>
  <c r="BO25" i="35"/>
  <c r="BN150" i="35"/>
  <c r="BN169" i="35"/>
  <c r="BO66" i="35"/>
  <c r="BO30" i="35"/>
  <c r="BO29" i="35"/>
  <c r="BO65" i="35"/>
  <c r="BN168" i="35"/>
  <c r="BN149" i="35"/>
  <c r="BN24" i="35"/>
  <c r="BM163" i="35"/>
  <c r="BN60" i="35"/>
  <c r="BM144" i="35"/>
  <c r="BO63" i="35"/>
  <c r="BN147" i="35"/>
  <c r="BN166" i="35"/>
  <c r="BO27" i="35"/>
  <c r="BN152" i="35"/>
  <c r="BO32" i="35"/>
  <c r="BN171" i="35"/>
  <c r="BO68" i="35"/>
  <c r="BO33" i="35"/>
  <c r="BO69" i="35"/>
  <c r="BN172" i="35"/>
  <c r="BN153" i="35"/>
  <c r="BN28" i="35"/>
  <c r="BN64" i="35"/>
  <c r="BM148" i="35"/>
  <c r="BM167" i="35"/>
  <c r="BP26" i="35"/>
  <c r="BP62" i="35"/>
  <c r="BO146" i="35"/>
  <c r="BO165" i="35"/>
  <c r="BK182" i="35"/>
  <c r="BK158" i="35"/>
  <c r="BK178" i="35"/>
  <c r="BK179" i="35" s="1"/>
  <c r="BL176" i="35"/>
  <c r="BL183" i="35" s="1"/>
  <c r="BL185" i="35" s="1"/>
  <c r="BJ198" i="35"/>
  <c r="BK191" i="31"/>
  <c r="BK193" i="31" s="1"/>
  <c r="BK186" i="31"/>
  <c r="BK196" i="31"/>
  <c r="BK198" i="31" s="1"/>
  <c r="BI194" i="36"/>
  <c r="BL178" i="31"/>
  <c r="BL179" i="31" s="1"/>
  <c r="BK183" i="36"/>
  <c r="BK185" i="36" s="1"/>
  <c r="BJ196" i="36"/>
  <c r="BJ198" i="36" s="1"/>
  <c r="BL158" i="31"/>
  <c r="BL177" i="31"/>
  <c r="BL189" i="31"/>
  <c r="BL191" i="31" s="1"/>
  <c r="BL182" i="31"/>
  <c r="BL184" i="31" s="1"/>
  <c r="BL190" i="31"/>
  <c r="BL192" i="31" s="1"/>
  <c r="BL183" i="31"/>
  <c r="BL185" i="31" s="1"/>
  <c r="BJ184" i="36"/>
  <c r="BJ186" i="36" s="1"/>
  <c r="BJ194" i="36" s="1"/>
  <c r="BL176" i="36"/>
  <c r="BL183" i="36" s="1"/>
  <c r="BL185" i="36" s="1"/>
  <c r="CD41" i="35"/>
  <c r="CC55" i="35"/>
  <c r="BN59" i="10"/>
  <c r="BN23" i="10"/>
  <c r="BI198" i="35"/>
  <c r="BK177" i="36"/>
  <c r="BK190" i="34"/>
  <c r="BK192" i="34" s="1"/>
  <c r="BI194" i="34"/>
  <c r="BM73" i="36"/>
  <c r="BM74" i="36" s="1"/>
  <c r="BK178" i="36"/>
  <c r="BK179" i="36" s="1"/>
  <c r="BJ194" i="35"/>
  <c r="BL157" i="36"/>
  <c r="BL182" i="36" s="1"/>
  <c r="BK158" i="36"/>
  <c r="BK182" i="36"/>
  <c r="BK189" i="36"/>
  <c r="BK191" i="36" s="1"/>
  <c r="BK193" i="36" s="1"/>
  <c r="BL74" i="34"/>
  <c r="BM157" i="31"/>
  <c r="BQ29" i="36"/>
  <c r="BQ65" i="36"/>
  <c r="BP168" i="36"/>
  <c r="BP149" i="36"/>
  <c r="BO69" i="31"/>
  <c r="BO33" i="31"/>
  <c r="BN172" i="31"/>
  <c r="BN153" i="31"/>
  <c r="BL157" i="34"/>
  <c r="BN25" i="36"/>
  <c r="BN61" i="36"/>
  <c r="BM145" i="36"/>
  <c r="BM164" i="36"/>
  <c r="BJ197" i="34"/>
  <c r="BJ191" i="34"/>
  <c r="BJ193" i="34" s="1"/>
  <c r="BO60" i="31"/>
  <c r="BN163" i="31"/>
  <c r="BN144" i="31"/>
  <c r="BO24" i="31"/>
  <c r="BK182" i="34"/>
  <c r="BK189" i="34"/>
  <c r="BJ196" i="34"/>
  <c r="BJ184" i="34"/>
  <c r="BJ186" i="34" s="1"/>
  <c r="BN24" i="36"/>
  <c r="BN60" i="36"/>
  <c r="BM144" i="36"/>
  <c r="BM163" i="36"/>
  <c r="BO23" i="36"/>
  <c r="BO59" i="36"/>
  <c r="BN162" i="36"/>
  <c r="BN143" i="36"/>
  <c r="BN26" i="36"/>
  <c r="BN62" i="36"/>
  <c r="BM165" i="36"/>
  <c r="BM146" i="36"/>
  <c r="BN29" i="34"/>
  <c r="BN65" i="34"/>
  <c r="BM168" i="34"/>
  <c r="BM149" i="34"/>
  <c r="BN31" i="36"/>
  <c r="BN67" i="36"/>
  <c r="BM170" i="36"/>
  <c r="BM151" i="36"/>
  <c r="BO63" i="31"/>
  <c r="BN147" i="31"/>
  <c r="BO27" i="31"/>
  <c r="BN166" i="31"/>
  <c r="BN28" i="34"/>
  <c r="BN64" i="34"/>
  <c r="BM148" i="34"/>
  <c r="BM167" i="34"/>
  <c r="BN34" i="34"/>
  <c r="BN70" i="34"/>
  <c r="BM173" i="34"/>
  <c r="BM154" i="34"/>
  <c r="BM73" i="34"/>
  <c r="BM179" i="34" s="1"/>
  <c r="BN52" i="2"/>
  <c r="BN22" i="2"/>
  <c r="BO65" i="31"/>
  <c r="BO29" i="31"/>
  <c r="BN149" i="31"/>
  <c r="BN168" i="31"/>
  <c r="BN27" i="36"/>
  <c r="BN63" i="36"/>
  <c r="BM166" i="36"/>
  <c r="BM147" i="36"/>
  <c r="BN28" i="36"/>
  <c r="BN64" i="36"/>
  <c r="BM148" i="36"/>
  <c r="BM167" i="36"/>
  <c r="BN33" i="36"/>
  <c r="BN69" i="36"/>
  <c r="BM172" i="36"/>
  <c r="BM153" i="36"/>
  <c r="BN31" i="35"/>
  <c r="BN67" i="35"/>
  <c r="BM170" i="35"/>
  <c r="BM151" i="35"/>
  <c r="BN25" i="34"/>
  <c r="BN61" i="34"/>
  <c r="BM164" i="34"/>
  <c r="BM145" i="34"/>
  <c r="BI198" i="34"/>
  <c r="BN24" i="34"/>
  <c r="BN60" i="34"/>
  <c r="BM163" i="34"/>
  <c r="BM144" i="34"/>
  <c r="BL176" i="34"/>
  <c r="BL177" i="34" s="1"/>
  <c r="BO66" i="31"/>
  <c r="BN150" i="31"/>
  <c r="BO30" i="31"/>
  <c r="BN169" i="31"/>
  <c r="BN35" i="34"/>
  <c r="BN71" i="34"/>
  <c r="BM174" i="34"/>
  <c r="BM155" i="34"/>
  <c r="BN32" i="34"/>
  <c r="BN68" i="34"/>
  <c r="BM152" i="34"/>
  <c r="BM171" i="34"/>
  <c r="BO71" i="31"/>
  <c r="BN155" i="31"/>
  <c r="BO35" i="31"/>
  <c r="BN174" i="31"/>
  <c r="BN23" i="34"/>
  <c r="BN59" i="34"/>
  <c r="BM162" i="34"/>
  <c r="BM37" i="34"/>
  <c r="BM143" i="34"/>
  <c r="BL157" i="35"/>
  <c r="BL158" i="35" s="1"/>
  <c r="BK158" i="34"/>
  <c r="BN32" i="36"/>
  <c r="BN68" i="36"/>
  <c r="BM152" i="36"/>
  <c r="BM171" i="36"/>
  <c r="BN34" i="36"/>
  <c r="BN70" i="36"/>
  <c r="BM154" i="36"/>
  <c r="BM173" i="36"/>
  <c r="BN35" i="36"/>
  <c r="BN71" i="36"/>
  <c r="BM174" i="36"/>
  <c r="BM155" i="36"/>
  <c r="BM176" i="31"/>
  <c r="BM183" i="31" s="1"/>
  <c r="BM185" i="31" s="1"/>
  <c r="BN30" i="36"/>
  <c r="BN66" i="36"/>
  <c r="BM169" i="36"/>
  <c r="BM150" i="36"/>
  <c r="BK184" i="35"/>
  <c r="BK186" i="35" s="1"/>
  <c r="BK196" i="35"/>
  <c r="BM37" i="36"/>
  <c r="BO68" i="31"/>
  <c r="BN152" i="31"/>
  <c r="BO32" i="31"/>
  <c r="BN171" i="31"/>
  <c r="BN31" i="34"/>
  <c r="BN67" i="34"/>
  <c r="BM170" i="34"/>
  <c r="BM151" i="34"/>
  <c r="BN33" i="34"/>
  <c r="BN69" i="34"/>
  <c r="BM172" i="34"/>
  <c r="BM153" i="34"/>
  <c r="BO64" i="31"/>
  <c r="BN167" i="31"/>
  <c r="BN148" i="31"/>
  <c r="BO28" i="31"/>
  <c r="BM73" i="35"/>
  <c r="BM74" i="35" s="1"/>
  <c r="BO70" i="31"/>
  <c r="BN173" i="31"/>
  <c r="BO34" i="31"/>
  <c r="BN154" i="31"/>
  <c r="BP67" i="31"/>
  <c r="BP31" i="31"/>
  <c r="BO170" i="31"/>
  <c r="BO151" i="31"/>
  <c r="BN34" i="35"/>
  <c r="BN70" i="35"/>
  <c r="BM154" i="35"/>
  <c r="BM173" i="35"/>
  <c r="BM31" i="2"/>
  <c r="BN59" i="2"/>
  <c r="BN23" i="35"/>
  <c r="BN59" i="35"/>
  <c r="BM37" i="35"/>
  <c r="BM162" i="35"/>
  <c r="BM143" i="35"/>
  <c r="BN30" i="34"/>
  <c r="BN66" i="34"/>
  <c r="BM169" i="34"/>
  <c r="BM150" i="34"/>
  <c r="BN26" i="34"/>
  <c r="BN62" i="34"/>
  <c r="BM146" i="34"/>
  <c r="BM165" i="34"/>
  <c r="BK197" i="35"/>
  <c r="BK191" i="35"/>
  <c r="BK193" i="35" s="1"/>
  <c r="BN27" i="34"/>
  <c r="BN63" i="34"/>
  <c r="BM166" i="34"/>
  <c r="BM147" i="34"/>
  <c r="BO62" i="31"/>
  <c r="BN146" i="31"/>
  <c r="BO26" i="31"/>
  <c r="BN165" i="31"/>
  <c r="BW41" i="33"/>
  <c r="BV55" i="33"/>
  <c r="BN31" i="32"/>
  <c r="CA41" i="30"/>
  <c r="BZ55" i="30"/>
  <c r="BM61" i="32"/>
  <c r="BM62" i="32" s="1"/>
  <c r="BO29" i="32"/>
  <c r="BP59" i="32" s="1"/>
  <c r="BO21" i="32"/>
  <c r="BP51" i="32" s="1"/>
  <c r="BY41" i="10"/>
  <c r="BX55" i="10"/>
  <c r="BK177" i="30"/>
  <c r="BK190" i="30"/>
  <c r="BK192" i="30" s="1"/>
  <c r="BV41" i="34"/>
  <c r="BU55" i="34"/>
  <c r="BK177" i="29"/>
  <c r="BM169" i="30"/>
  <c r="BM150" i="30"/>
  <c r="BN30" i="30"/>
  <c r="BO66" i="30" s="1"/>
  <c r="BI194" i="30"/>
  <c r="BL176" i="30"/>
  <c r="BN28" i="33"/>
  <c r="BO64" i="33" s="1"/>
  <c r="BM147" i="30"/>
  <c r="BM166" i="30"/>
  <c r="BN27" i="30"/>
  <c r="BO63" i="30" s="1"/>
  <c r="BN35" i="33"/>
  <c r="BO71" i="33" s="1"/>
  <c r="BM149" i="30"/>
  <c r="BN29" i="30"/>
  <c r="BO65" i="30" s="1"/>
  <c r="BM168" i="30"/>
  <c r="BL157" i="29"/>
  <c r="BN34" i="33"/>
  <c r="BO70" i="33" s="1"/>
  <c r="BN24" i="29"/>
  <c r="BO60" i="29" s="1"/>
  <c r="BM163" i="29"/>
  <c r="BM144" i="29"/>
  <c r="BM145" i="30"/>
  <c r="BM164" i="30"/>
  <c r="BN25" i="30"/>
  <c r="BO61" i="30" s="1"/>
  <c r="BJ191" i="29"/>
  <c r="BJ193" i="29" s="1"/>
  <c r="BJ197" i="29"/>
  <c r="BM162" i="29"/>
  <c r="BM143" i="29"/>
  <c r="BM37" i="29"/>
  <c r="BN23" i="29"/>
  <c r="BO59" i="29" s="1"/>
  <c r="BM166" i="29"/>
  <c r="BM147" i="29"/>
  <c r="BN27" i="29"/>
  <c r="BO63" i="29" s="1"/>
  <c r="BM151" i="29"/>
  <c r="BM170" i="29"/>
  <c r="BN31" i="29"/>
  <c r="BO67" i="29" s="1"/>
  <c r="BM171" i="29"/>
  <c r="BM152" i="29"/>
  <c r="BN32" i="29"/>
  <c r="BO68" i="29" s="1"/>
  <c r="BK190" i="29"/>
  <c r="BK192" i="29" s="1"/>
  <c r="BK183" i="29"/>
  <c r="BK185" i="29" s="1"/>
  <c r="BK158" i="30"/>
  <c r="BK178" i="30"/>
  <c r="BK179" i="30" s="1"/>
  <c r="BK182" i="30"/>
  <c r="BK189" i="30"/>
  <c r="BK191" i="30" s="1"/>
  <c r="BL73" i="33"/>
  <c r="BL74" i="33" s="1"/>
  <c r="BN32" i="33"/>
  <c r="BO68" i="33" s="1"/>
  <c r="BN24" i="30"/>
  <c r="BO60" i="30" s="1"/>
  <c r="BM144" i="30"/>
  <c r="BM163" i="30"/>
  <c r="BM155" i="29"/>
  <c r="BM174" i="29"/>
  <c r="BN35" i="29"/>
  <c r="BO71" i="29" s="1"/>
  <c r="BM172" i="29"/>
  <c r="BM153" i="29"/>
  <c r="BN33" i="29"/>
  <c r="BO69" i="29" s="1"/>
  <c r="BN29" i="33"/>
  <c r="BO65" i="33" s="1"/>
  <c r="BJ184" i="30"/>
  <c r="BJ186" i="30" s="1"/>
  <c r="BJ196" i="30"/>
  <c r="BJ196" i="29"/>
  <c r="BJ184" i="29"/>
  <c r="BJ186" i="29" s="1"/>
  <c r="BL73" i="29"/>
  <c r="BL74" i="29" s="1"/>
  <c r="BM172" i="30"/>
  <c r="BM153" i="30"/>
  <c r="BN33" i="30"/>
  <c r="BO69" i="30" s="1"/>
  <c r="BM145" i="29"/>
  <c r="BM164" i="29"/>
  <c r="BN25" i="29"/>
  <c r="BO61" i="29" s="1"/>
  <c r="BL73" i="30"/>
  <c r="BL74" i="30" s="1"/>
  <c r="BM168" i="29"/>
  <c r="BM149" i="29"/>
  <c r="BN29" i="29"/>
  <c r="BO65" i="29" s="1"/>
  <c r="BN23" i="33"/>
  <c r="BO59" i="33" s="1"/>
  <c r="BM37" i="33"/>
  <c r="BK158" i="29"/>
  <c r="BK178" i="29"/>
  <c r="BK179" i="29" s="1"/>
  <c r="BK189" i="29"/>
  <c r="BK182" i="29"/>
  <c r="BN26" i="33"/>
  <c r="BO62" i="33" s="1"/>
  <c r="BN31" i="30"/>
  <c r="BO67" i="30" s="1"/>
  <c r="BM151" i="30"/>
  <c r="BM170" i="30"/>
  <c r="BJ191" i="30"/>
  <c r="BJ193" i="30" s="1"/>
  <c r="BJ197" i="30"/>
  <c r="BM165" i="30"/>
  <c r="BM146" i="30"/>
  <c r="BN26" i="30"/>
  <c r="BO62" i="30" s="1"/>
  <c r="BN31" i="33"/>
  <c r="BO67" i="33" s="1"/>
  <c r="BL157" i="30"/>
  <c r="BM165" i="29"/>
  <c r="BM146" i="29"/>
  <c r="BN26" i="29"/>
  <c r="BO62" i="29" s="1"/>
  <c r="BM148" i="30"/>
  <c r="BN28" i="30"/>
  <c r="BO64" i="30" s="1"/>
  <c r="BM167" i="30"/>
  <c r="BM174" i="30"/>
  <c r="BM155" i="30"/>
  <c r="BN35" i="30"/>
  <c r="BO71" i="30" s="1"/>
  <c r="BN30" i="29"/>
  <c r="BO66" i="29" s="1"/>
  <c r="BM169" i="29"/>
  <c r="BM150" i="29"/>
  <c r="BI198" i="29"/>
  <c r="BM173" i="30"/>
  <c r="BM154" i="30"/>
  <c r="BN34" i="30"/>
  <c r="BO70" i="30" s="1"/>
  <c r="BM148" i="29"/>
  <c r="BM167" i="29"/>
  <c r="BN28" i="29"/>
  <c r="BO64" i="29" s="1"/>
  <c r="BN27" i="33"/>
  <c r="BO63" i="33" s="1"/>
  <c r="BL176" i="29"/>
  <c r="BN24" i="33"/>
  <c r="BO60" i="33" s="1"/>
  <c r="BN30" i="33"/>
  <c r="BO66" i="33" s="1"/>
  <c r="BM152" i="30"/>
  <c r="BM171" i="30"/>
  <c r="BN32" i="30"/>
  <c r="BO68" i="30" s="1"/>
  <c r="BI194" i="29"/>
  <c r="BI198" i="30"/>
  <c r="BN23" i="30"/>
  <c r="BO59" i="30" s="1"/>
  <c r="BM162" i="30"/>
  <c r="BM143" i="30"/>
  <c r="BM37" i="30"/>
  <c r="BM154" i="29"/>
  <c r="BM173" i="29"/>
  <c r="BN34" i="29"/>
  <c r="BO70" i="29" s="1"/>
  <c r="BO25" i="33"/>
  <c r="BP61" i="33" s="1"/>
  <c r="BN33" i="33"/>
  <c r="BO69" i="33" s="1"/>
  <c r="BK185" i="30"/>
  <c r="BO23" i="31"/>
  <c r="BP59" i="31" s="1"/>
  <c r="BN73" i="31"/>
  <c r="BN74" i="31" s="1"/>
  <c r="BN143" i="31"/>
  <c r="BN162" i="31"/>
  <c r="BN37" i="31"/>
  <c r="BP25" i="32"/>
  <c r="BQ55" i="32" s="1"/>
  <c r="BO25" i="2"/>
  <c r="BP55" i="2" s="1"/>
  <c r="BO28" i="2"/>
  <c r="BP58" i="2" s="1"/>
  <c r="BO27" i="2"/>
  <c r="BP57" i="2" s="1"/>
  <c r="BP20" i="2"/>
  <c r="BQ50" i="2" s="1"/>
  <c r="BM61" i="2"/>
  <c r="BM62" i="2" s="1"/>
  <c r="BN29" i="2"/>
  <c r="BO59" i="2" s="1"/>
  <c r="BO24" i="2"/>
  <c r="BP54" i="2" s="1"/>
  <c r="BO23" i="2"/>
  <c r="BP53" i="2" s="1"/>
  <c r="BO21" i="2"/>
  <c r="BP51" i="2" s="1"/>
  <c r="BM73" i="10"/>
  <c r="BM74" i="10" s="1"/>
  <c r="BO26" i="2"/>
  <c r="BP56" i="2" s="1"/>
  <c r="BQ25" i="31"/>
  <c r="BR61" i="31" s="1"/>
  <c r="BP164" i="31"/>
  <c r="BP145" i="31"/>
  <c r="BO28" i="10"/>
  <c r="BP64" i="10" s="1"/>
  <c r="BO31" i="10"/>
  <c r="BP67" i="10" s="1"/>
  <c r="BO35" i="10"/>
  <c r="BP71" i="10" s="1"/>
  <c r="BP33" i="10"/>
  <c r="BQ69" i="10" s="1"/>
  <c r="BP30" i="10"/>
  <c r="BQ66" i="10" s="1"/>
  <c r="BO29" i="10"/>
  <c r="BP65" i="10" s="1"/>
  <c r="BO26" i="10"/>
  <c r="BP62" i="10" s="1"/>
  <c r="BO27" i="10"/>
  <c r="BP63" i="10" s="1"/>
  <c r="BO25" i="10"/>
  <c r="BP61" i="10" s="1"/>
  <c r="BO32" i="10"/>
  <c r="BP68" i="10" s="1"/>
  <c r="BO34" i="10"/>
  <c r="BP70" i="10" s="1"/>
  <c r="BP26" i="32"/>
  <c r="BQ56" i="32" s="1"/>
  <c r="BP28" i="32"/>
  <c r="BQ58" i="32" s="1"/>
  <c r="BP27" i="32"/>
  <c r="BQ57" i="32" s="1"/>
  <c r="BQ20" i="32"/>
  <c r="BR50" i="32" s="1"/>
  <c r="BP23" i="32"/>
  <c r="BQ53" i="32" s="1"/>
  <c r="BQ22" i="32"/>
  <c r="BR52" i="32" s="1"/>
  <c r="BP24" i="32"/>
  <c r="BQ54" i="32" s="1"/>
  <c r="BN37" i="10" l="1"/>
  <c r="BL158" i="34"/>
  <c r="BO60" i="10"/>
  <c r="BO24" i="10"/>
  <c r="BJ198" i="34"/>
  <c r="CH21" i="48"/>
  <c r="CH23" i="48" s="1"/>
  <c r="BL190" i="35"/>
  <c r="BL192" i="35" s="1"/>
  <c r="BO35" i="35"/>
  <c r="BO71" i="35"/>
  <c r="BN174" i="35"/>
  <c r="BN155" i="35"/>
  <c r="BP30" i="35"/>
  <c r="BP66" i="35"/>
  <c r="BO169" i="35"/>
  <c r="BO150" i="35"/>
  <c r="BQ26" i="35"/>
  <c r="BQ62" i="35"/>
  <c r="BP146" i="35"/>
  <c r="BP165" i="35"/>
  <c r="BP33" i="35"/>
  <c r="BP69" i="35"/>
  <c r="BO172" i="35"/>
  <c r="BO153" i="35"/>
  <c r="BP25" i="35"/>
  <c r="BP61" i="35"/>
  <c r="BO145" i="35"/>
  <c r="BO164" i="35"/>
  <c r="BP63" i="35"/>
  <c r="BO166" i="35"/>
  <c r="BO147" i="35"/>
  <c r="BP27" i="35"/>
  <c r="BP68" i="35"/>
  <c r="BO152" i="35"/>
  <c r="BO171" i="35"/>
  <c r="BP32" i="35"/>
  <c r="BN167" i="35"/>
  <c r="BN148" i="35"/>
  <c r="BO28" i="35"/>
  <c r="BO64" i="35"/>
  <c r="BO24" i="35"/>
  <c r="BO60" i="35"/>
  <c r="BN163" i="35"/>
  <c r="BN144" i="35"/>
  <c r="BP29" i="35"/>
  <c r="BP65" i="35"/>
  <c r="BO168" i="35"/>
  <c r="BO149" i="35"/>
  <c r="BL177" i="35"/>
  <c r="BK194" i="31"/>
  <c r="BM158" i="31"/>
  <c r="BM177" i="31"/>
  <c r="BM190" i="31"/>
  <c r="BM192" i="31" s="1"/>
  <c r="BL193" i="31"/>
  <c r="BL197" i="31"/>
  <c r="BN73" i="35"/>
  <c r="BN74" i="35" s="1"/>
  <c r="BM178" i="31"/>
  <c r="BM179" i="31" s="1"/>
  <c r="BM189" i="31"/>
  <c r="BM191" i="31" s="1"/>
  <c r="BM182" i="31"/>
  <c r="BM184" i="31" s="1"/>
  <c r="BM186" i="31" s="1"/>
  <c r="BK197" i="36"/>
  <c r="BL177" i="36"/>
  <c r="BL186" i="31"/>
  <c r="BL194" i="31" s="1"/>
  <c r="BK196" i="36"/>
  <c r="BL196" i="31"/>
  <c r="BL190" i="36"/>
  <c r="BL192" i="36" s="1"/>
  <c r="CE41" i="35"/>
  <c r="CD55" i="35"/>
  <c r="BM157" i="35"/>
  <c r="BM158" i="35" s="1"/>
  <c r="BO59" i="10"/>
  <c r="BO23" i="10"/>
  <c r="BO37" i="10" s="1"/>
  <c r="BK184" i="36"/>
  <c r="BK186" i="36" s="1"/>
  <c r="BK194" i="36" s="1"/>
  <c r="BM176" i="36"/>
  <c r="BM190" i="36" s="1"/>
  <c r="BM192" i="36" s="1"/>
  <c r="BN73" i="36"/>
  <c r="BN74" i="36" s="1"/>
  <c r="BL178" i="36"/>
  <c r="BL179" i="36" s="1"/>
  <c r="BL189" i="36"/>
  <c r="BL191" i="36" s="1"/>
  <c r="BJ194" i="34"/>
  <c r="BN176" i="31"/>
  <c r="BN183" i="31" s="1"/>
  <c r="BN185" i="31" s="1"/>
  <c r="BL158" i="36"/>
  <c r="BM157" i="36"/>
  <c r="BM189" i="36" s="1"/>
  <c r="BO26" i="34"/>
  <c r="BO62" i="34"/>
  <c r="BN146" i="34"/>
  <c r="BN165" i="34"/>
  <c r="BO33" i="34"/>
  <c r="BO69" i="34"/>
  <c r="BN172" i="34"/>
  <c r="BN153" i="34"/>
  <c r="BP68" i="31"/>
  <c r="BO171" i="31"/>
  <c r="BP32" i="31"/>
  <c r="BO152" i="31"/>
  <c r="BO35" i="36"/>
  <c r="BO71" i="36"/>
  <c r="BN174" i="36"/>
  <c r="BN155" i="36"/>
  <c r="BM157" i="34"/>
  <c r="BO28" i="36"/>
  <c r="BO64" i="36"/>
  <c r="BN167" i="36"/>
  <c r="BN148" i="36"/>
  <c r="BP60" i="31"/>
  <c r="BP24" i="31"/>
  <c r="BO163" i="31"/>
  <c r="BO144" i="31"/>
  <c r="BL189" i="34"/>
  <c r="BL182" i="34"/>
  <c r="BO30" i="36"/>
  <c r="BO66" i="36"/>
  <c r="BN169" i="36"/>
  <c r="BN150" i="36"/>
  <c r="BO32" i="36"/>
  <c r="BO68" i="36"/>
  <c r="BN152" i="36"/>
  <c r="BN171" i="36"/>
  <c r="BO35" i="34"/>
  <c r="BO71" i="34"/>
  <c r="BN155" i="34"/>
  <c r="BN174" i="34"/>
  <c r="BO34" i="34"/>
  <c r="BO70" i="34"/>
  <c r="BN154" i="34"/>
  <c r="BN173" i="34"/>
  <c r="BO52" i="2"/>
  <c r="BO22" i="2"/>
  <c r="BO23" i="35"/>
  <c r="BO59" i="35"/>
  <c r="BN162" i="35"/>
  <c r="BN143" i="35"/>
  <c r="BN37" i="35"/>
  <c r="BP70" i="31"/>
  <c r="BP34" i="31"/>
  <c r="BO154" i="31"/>
  <c r="BO173" i="31"/>
  <c r="BM176" i="34"/>
  <c r="BO29" i="34"/>
  <c r="BO65" i="34"/>
  <c r="BN168" i="34"/>
  <c r="BN149" i="34"/>
  <c r="BN157" i="31"/>
  <c r="BN158" i="31" s="1"/>
  <c r="BN73" i="34"/>
  <c r="BN179" i="34" s="1"/>
  <c r="BP66" i="31"/>
  <c r="BO169" i="31"/>
  <c r="BO150" i="31"/>
  <c r="BP30" i="31"/>
  <c r="BO25" i="34"/>
  <c r="BO61" i="34"/>
  <c r="BN145" i="34"/>
  <c r="BN164" i="34"/>
  <c r="BP23" i="36"/>
  <c r="BP59" i="36"/>
  <c r="BO143" i="36"/>
  <c r="BO162" i="36"/>
  <c r="BO24" i="36"/>
  <c r="BO60" i="36"/>
  <c r="BN144" i="36"/>
  <c r="BN163" i="36"/>
  <c r="BL184" i="36"/>
  <c r="BL186" i="36" s="1"/>
  <c r="BL196" i="36"/>
  <c r="BO34" i="35"/>
  <c r="BO70" i="35"/>
  <c r="BN154" i="35"/>
  <c r="BN173" i="35"/>
  <c r="BO31" i="34"/>
  <c r="BO67" i="34"/>
  <c r="BN151" i="34"/>
  <c r="BN170" i="34"/>
  <c r="BK198" i="35"/>
  <c r="BO34" i="36"/>
  <c r="BO70" i="36"/>
  <c r="BN173" i="36"/>
  <c r="BN154" i="36"/>
  <c r="BO23" i="34"/>
  <c r="BO59" i="34"/>
  <c r="BN37" i="34"/>
  <c r="BN162" i="34"/>
  <c r="BN143" i="34"/>
  <c r="BO32" i="34"/>
  <c r="BO68" i="34"/>
  <c r="BN171" i="34"/>
  <c r="BN152" i="34"/>
  <c r="BO33" i="36"/>
  <c r="BO69" i="36"/>
  <c r="BN153" i="36"/>
  <c r="BN172" i="36"/>
  <c r="BO27" i="36"/>
  <c r="BO63" i="36"/>
  <c r="BN166" i="36"/>
  <c r="BN147" i="36"/>
  <c r="BR29" i="36"/>
  <c r="BR65" i="36"/>
  <c r="BQ168" i="36"/>
  <c r="BQ149" i="36"/>
  <c r="BO27" i="34"/>
  <c r="BO63" i="34"/>
  <c r="BN166" i="34"/>
  <c r="BN147" i="34"/>
  <c r="BO30" i="34"/>
  <c r="BO66" i="34"/>
  <c r="BN150" i="34"/>
  <c r="BN169" i="34"/>
  <c r="BP64" i="31"/>
  <c r="BP28" i="31"/>
  <c r="BO167" i="31"/>
  <c r="BO148" i="31"/>
  <c r="BK194" i="35"/>
  <c r="BO28" i="34"/>
  <c r="BO64" i="34"/>
  <c r="BN167" i="34"/>
  <c r="BN148" i="34"/>
  <c r="BO31" i="36"/>
  <c r="BO67" i="36"/>
  <c r="BN151" i="36"/>
  <c r="BN170" i="36"/>
  <c r="BP71" i="31"/>
  <c r="BP35" i="31"/>
  <c r="BO174" i="31"/>
  <c r="BO155" i="31"/>
  <c r="BL190" i="34"/>
  <c r="BL192" i="34" s="1"/>
  <c r="BL183" i="34"/>
  <c r="BL185" i="34" s="1"/>
  <c r="BO24" i="34"/>
  <c r="BO60" i="34"/>
  <c r="BN163" i="34"/>
  <c r="BN144" i="34"/>
  <c r="BM74" i="34"/>
  <c r="BO26" i="36"/>
  <c r="BO62" i="36"/>
  <c r="BN146" i="36"/>
  <c r="BN165" i="36"/>
  <c r="BK191" i="34"/>
  <c r="BK193" i="34" s="1"/>
  <c r="BK197" i="34"/>
  <c r="BO25" i="36"/>
  <c r="BO61" i="36"/>
  <c r="BN164" i="36"/>
  <c r="BN145" i="36"/>
  <c r="BP62" i="31"/>
  <c r="BP26" i="31"/>
  <c r="BO165" i="31"/>
  <c r="BO146" i="31"/>
  <c r="BM176" i="35"/>
  <c r="BQ67" i="31"/>
  <c r="BQ31" i="31"/>
  <c r="BP151" i="31"/>
  <c r="BP170" i="31"/>
  <c r="BL189" i="35"/>
  <c r="BL182" i="35"/>
  <c r="BL178" i="35"/>
  <c r="BL179" i="35" s="1"/>
  <c r="BO31" i="35"/>
  <c r="BO67" i="35"/>
  <c r="BN170" i="35"/>
  <c r="BN151" i="35"/>
  <c r="BP65" i="31"/>
  <c r="BO149" i="31"/>
  <c r="BP29" i="31"/>
  <c r="BO168" i="31"/>
  <c r="BP63" i="31"/>
  <c r="BO166" i="31"/>
  <c r="BP27" i="31"/>
  <c r="BO147" i="31"/>
  <c r="BN37" i="36"/>
  <c r="BK184" i="34"/>
  <c r="BK186" i="34" s="1"/>
  <c r="BK196" i="34"/>
  <c r="BP69" i="31"/>
  <c r="BO172" i="31"/>
  <c r="BO153" i="31"/>
  <c r="BP33" i="31"/>
  <c r="BX41" i="33"/>
  <c r="BW55" i="33"/>
  <c r="CB41" i="30"/>
  <c r="CA55" i="30"/>
  <c r="BO31" i="32"/>
  <c r="BN61" i="32"/>
  <c r="BN62" i="32" s="1"/>
  <c r="BP21" i="32"/>
  <c r="BQ51" i="32" s="1"/>
  <c r="BP29" i="32"/>
  <c r="BQ59" i="32" s="1"/>
  <c r="BZ41" i="10"/>
  <c r="BY55" i="10"/>
  <c r="BK193" i="30"/>
  <c r="BW41" i="34"/>
  <c r="BV55" i="34"/>
  <c r="BM176" i="30"/>
  <c r="BM183" i="30" s="1"/>
  <c r="BJ194" i="29"/>
  <c r="BL158" i="29"/>
  <c r="BM157" i="30"/>
  <c r="BO24" i="33"/>
  <c r="BP60" i="33" s="1"/>
  <c r="BN169" i="29"/>
  <c r="BN150" i="29"/>
  <c r="BO30" i="29"/>
  <c r="BP66" i="29" s="1"/>
  <c r="BO33" i="29"/>
  <c r="BP69" i="29" s="1"/>
  <c r="BN153" i="29"/>
  <c r="BN172" i="29"/>
  <c r="BM176" i="29"/>
  <c r="BO28" i="33"/>
  <c r="BP64" i="33" s="1"/>
  <c r="BO34" i="30"/>
  <c r="BP70" i="30" s="1"/>
  <c r="BN173" i="30"/>
  <c r="BN154" i="30"/>
  <c r="BN146" i="30"/>
  <c r="BN165" i="30"/>
  <c r="BO26" i="30"/>
  <c r="BP62" i="30" s="1"/>
  <c r="BN164" i="29"/>
  <c r="BO25" i="29"/>
  <c r="BP61" i="29" s="1"/>
  <c r="BN145" i="29"/>
  <c r="BK184" i="30"/>
  <c r="BK186" i="30" s="1"/>
  <c r="BK196" i="30"/>
  <c r="BN152" i="30"/>
  <c r="BN171" i="30"/>
  <c r="BO32" i="30"/>
  <c r="BP68" i="30" s="1"/>
  <c r="BL183" i="29"/>
  <c r="BL185" i="29" s="1"/>
  <c r="BL190" i="29"/>
  <c r="BL192" i="29" s="1"/>
  <c r="BN174" i="30"/>
  <c r="BN155" i="30"/>
  <c r="BO35" i="30"/>
  <c r="BP71" i="30" s="1"/>
  <c r="BN165" i="29"/>
  <c r="BN146" i="29"/>
  <c r="BO26" i="29"/>
  <c r="BP62" i="29" s="1"/>
  <c r="BN151" i="30"/>
  <c r="BO31" i="30"/>
  <c r="BP67" i="30" s="1"/>
  <c r="BN170" i="30"/>
  <c r="BM73" i="33"/>
  <c r="BM74" i="33" s="1"/>
  <c r="BN170" i="29"/>
  <c r="BN151" i="29"/>
  <c r="BO31" i="29"/>
  <c r="BP67" i="29" s="1"/>
  <c r="BN163" i="29"/>
  <c r="BN144" i="29"/>
  <c r="BO24" i="29"/>
  <c r="BP60" i="29" s="1"/>
  <c r="BO35" i="33"/>
  <c r="BP71" i="33" s="1"/>
  <c r="BL177" i="30"/>
  <c r="BL183" i="30"/>
  <c r="BL185" i="30" s="1"/>
  <c r="BL190" i="30"/>
  <c r="BL192" i="30" s="1"/>
  <c r="BO33" i="33"/>
  <c r="BP69" i="33" s="1"/>
  <c r="BO27" i="33"/>
  <c r="BP63" i="33" s="1"/>
  <c r="BO26" i="33"/>
  <c r="BP62" i="33" s="1"/>
  <c r="BO23" i="33"/>
  <c r="BP59" i="33" s="1"/>
  <c r="BN37" i="33"/>
  <c r="BJ198" i="29"/>
  <c r="BN163" i="30"/>
  <c r="BN144" i="30"/>
  <c r="BO24" i="30"/>
  <c r="BP60" i="30" s="1"/>
  <c r="BL158" i="30"/>
  <c r="BN164" i="30"/>
  <c r="BN145" i="30"/>
  <c r="BO25" i="30"/>
  <c r="BP61" i="30" s="1"/>
  <c r="BO34" i="33"/>
  <c r="BP70" i="33" s="1"/>
  <c r="BO29" i="29"/>
  <c r="BP65" i="29" s="1"/>
  <c r="BN168" i="29"/>
  <c r="BN149" i="29"/>
  <c r="BJ198" i="30"/>
  <c r="BN174" i="29"/>
  <c r="BO35" i="29"/>
  <c r="BP71" i="29" s="1"/>
  <c r="BN155" i="29"/>
  <c r="BO32" i="33"/>
  <c r="BP68" i="33" s="1"/>
  <c r="BN37" i="29"/>
  <c r="BN162" i="29"/>
  <c r="BN143" i="29"/>
  <c r="BO23" i="29"/>
  <c r="BP59" i="29" s="1"/>
  <c r="BO27" i="30"/>
  <c r="BP63" i="30" s="1"/>
  <c r="BN166" i="30"/>
  <c r="BN147" i="30"/>
  <c r="BN169" i="30"/>
  <c r="BO30" i="30"/>
  <c r="BP66" i="30" s="1"/>
  <c r="BN150" i="30"/>
  <c r="BP25" i="33"/>
  <c r="BQ61" i="33" s="1"/>
  <c r="BN167" i="29"/>
  <c r="BN148" i="29"/>
  <c r="BO28" i="29"/>
  <c r="BP64" i="29" s="1"/>
  <c r="BK184" i="29"/>
  <c r="BK186" i="29" s="1"/>
  <c r="BK196" i="29"/>
  <c r="BN172" i="30"/>
  <c r="BN153" i="30"/>
  <c r="BO33" i="30"/>
  <c r="BP69" i="30" s="1"/>
  <c r="BJ194" i="30"/>
  <c r="BL189" i="29"/>
  <c r="BL178" i="29"/>
  <c r="BL179" i="29" s="1"/>
  <c r="BL182" i="29"/>
  <c r="BM73" i="30"/>
  <c r="BL189" i="30"/>
  <c r="BL178" i="30"/>
  <c r="BL179" i="30" s="1"/>
  <c r="BL182" i="30"/>
  <c r="BK191" i="29"/>
  <c r="BK193" i="29" s="1"/>
  <c r="BK197" i="29"/>
  <c r="BO29" i="33"/>
  <c r="BP65" i="33" s="1"/>
  <c r="BN152" i="29"/>
  <c r="BN171" i="29"/>
  <c r="BO32" i="29"/>
  <c r="BP68" i="29" s="1"/>
  <c r="BL177" i="29"/>
  <c r="BM73" i="29"/>
  <c r="BM74" i="29" s="1"/>
  <c r="BN173" i="29"/>
  <c r="BN154" i="29"/>
  <c r="BO34" i="29"/>
  <c r="BP70" i="29" s="1"/>
  <c r="BN162" i="30"/>
  <c r="BN143" i="30"/>
  <c r="BO23" i="30"/>
  <c r="BP59" i="30" s="1"/>
  <c r="BN37" i="30"/>
  <c r="BO30" i="33"/>
  <c r="BP66" i="33" s="1"/>
  <c r="BO28" i="30"/>
  <c r="BP64" i="30" s="1"/>
  <c r="BN167" i="30"/>
  <c r="BN148" i="30"/>
  <c r="BO31" i="33"/>
  <c r="BP67" i="33" s="1"/>
  <c r="BK197" i="30"/>
  <c r="BO27" i="29"/>
  <c r="BP63" i="29" s="1"/>
  <c r="BN166" i="29"/>
  <c r="BN147" i="29"/>
  <c r="BM157" i="29"/>
  <c r="BN149" i="30"/>
  <c r="BO29" i="30"/>
  <c r="BP65" i="30" s="1"/>
  <c r="BN168" i="30"/>
  <c r="BP23" i="31"/>
  <c r="BQ59" i="31" s="1"/>
  <c r="BO143" i="31"/>
  <c r="BO162" i="31"/>
  <c r="BO73" i="31"/>
  <c r="BO74" i="31" s="1"/>
  <c r="BO37" i="31"/>
  <c r="BQ25" i="32"/>
  <c r="BR55" i="32" s="1"/>
  <c r="BP25" i="2"/>
  <c r="BQ55" i="2" s="1"/>
  <c r="BP21" i="2"/>
  <c r="BQ51" i="2" s="1"/>
  <c r="BP28" i="2"/>
  <c r="BQ58" i="2" s="1"/>
  <c r="BP23" i="2"/>
  <c r="BQ53" i="2" s="1"/>
  <c r="BQ20" i="2"/>
  <c r="BR50" i="2" s="1"/>
  <c r="BP24" i="2"/>
  <c r="BQ54" i="2" s="1"/>
  <c r="BP27" i="2"/>
  <c r="BQ57" i="2" s="1"/>
  <c r="BP26" i="2"/>
  <c r="BQ56" i="2" s="1"/>
  <c r="BO29" i="2"/>
  <c r="BN61" i="2"/>
  <c r="BN62" i="2" s="1"/>
  <c r="BN31" i="2"/>
  <c r="BR25" i="31"/>
  <c r="BS61" i="31" s="1"/>
  <c r="BQ164" i="31"/>
  <c r="BQ145" i="31"/>
  <c r="BQ30" i="10"/>
  <c r="BR66" i="10" s="1"/>
  <c r="BQ33" i="10"/>
  <c r="BR69" i="10" s="1"/>
  <c r="BP26" i="10"/>
  <c r="BQ62" i="10" s="1"/>
  <c r="BP35" i="10"/>
  <c r="BQ71" i="10" s="1"/>
  <c r="BP31" i="10"/>
  <c r="BQ67" i="10" s="1"/>
  <c r="BP25" i="10"/>
  <c r="BQ61" i="10" s="1"/>
  <c r="BP34" i="10"/>
  <c r="BQ70" i="10" s="1"/>
  <c r="BP28" i="10"/>
  <c r="BQ64" i="10" s="1"/>
  <c r="BP29" i="10"/>
  <c r="BQ65" i="10" s="1"/>
  <c r="BN73" i="10"/>
  <c r="BN74" i="10" s="1"/>
  <c r="BP32" i="10"/>
  <c r="BQ68" i="10" s="1"/>
  <c r="BP27" i="10"/>
  <c r="BQ63" i="10" s="1"/>
  <c r="BQ27" i="32"/>
  <c r="BR57" i="32" s="1"/>
  <c r="BQ28" i="32"/>
  <c r="BR58" i="32" s="1"/>
  <c r="BR20" i="32"/>
  <c r="BS50" i="32" s="1"/>
  <c r="BQ26" i="32"/>
  <c r="BR56" i="32" s="1"/>
  <c r="BQ24" i="32"/>
  <c r="BR54" i="32" s="1"/>
  <c r="BQ23" i="32"/>
  <c r="BR53" i="32" s="1"/>
  <c r="BR22" i="32"/>
  <c r="BS52" i="32" s="1"/>
  <c r="BP60" i="10" l="1"/>
  <c r="BP24" i="10"/>
  <c r="BM189" i="35"/>
  <c r="BP35" i="35"/>
  <c r="BP71" i="35"/>
  <c r="BO155" i="35"/>
  <c r="BO174" i="35"/>
  <c r="BP28" i="35"/>
  <c r="BP64" i="35"/>
  <c r="BO167" i="35"/>
  <c r="BO148" i="35"/>
  <c r="BP168" i="35"/>
  <c r="BP149" i="35"/>
  <c r="BQ29" i="35"/>
  <c r="BQ65" i="35"/>
  <c r="BR26" i="35"/>
  <c r="BR62" i="35"/>
  <c r="BQ165" i="35"/>
  <c r="BQ146" i="35"/>
  <c r="BP171" i="35"/>
  <c r="BQ32" i="35"/>
  <c r="BQ68" i="35"/>
  <c r="BP152" i="35"/>
  <c r="BQ27" i="35"/>
  <c r="BQ63" i="35"/>
  <c r="BP166" i="35"/>
  <c r="BP147" i="35"/>
  <c r="BP24" i="35"/>
  <c r="BP60" i="35"/>
  <c r="BO163" i="35"/>
  <c r="BO144" i="35"/>
  <c r="BQ25" i="35"/>
  <c r="BQ61" i="35"/>
  <c r="BP145" i="35"/>
  <c r="BP164" i="35"/>
  <c r="BQ33" i="35"/>
  <c r="BP153" i="35"/>
  <c r="BQ69" i="35"/>
  <c r="BP172" i="35"/>
  <c r="BQ30" i="35"/>
  <c r="BQ66" i="35"/>
  <c r="BP150" i="35"/>
  <c r="BP169" i="35"/>
  <c r="BL198" i="31"/>
  <c r="BM193" i="31"/>
  <c r="BM196" i="31"/>
  <c r="BM178" i="35"/>
  <c r="BM179" i="35" s="1"/>
  <c r="BM182" i="35"/>
  <c r="BM184" i="35" s="1"/>
  <c r="BM197" i="31"/>
  <c r="BK198" i="36"/>
  <c r="BN178" i="31"/>
  <c r="BN179" i="31" s="1"/>
  <c r="BN177" i="31"/>
  <c r="BN74" i="34"/>
  <c r="BN190" i="31"/>
  <c r="BN192" i="31" s="1"/>
  <c r="BN189" i="31"/>
  <c r="BN191" i="31" s="1"/>
  <c r="BN182" i="31"/>
  <c r="BN196" i="31" s="1"/>
  <c r="BM158" i="36"/>
  <c r="BL193" i="36"/>
  <c r="BL194" i="36" s="1"/>
  <c r="BM177" i="36"/>
  <c r="BM183" i="36"/>
  <c r="BM185" i="36" s="1"/>
  <c r="BO73" i="35"/>
  <c r="BO74" i="35" s="1"/>
  <c r="BK198" i="34"/>
  <c r="BM178" i="36"/>
  <c r="BM179" i="36" s="1"/>
  <c r="CF41" i="35"/>
  <c r="CE55" i="35"/>
  <c r="BO176" i="31"/>
  <c r="BO190" i="31" s="1"/>
  <c r="BO192" i="31" s="1"/>
  <c r="BP59" i="10"/>
  <c r="BP23" i="10"/>
  <c r="BP37" i="10" s="1"/>
  <c r="BM182" i="36"/>
  <c r="BM184" i="36" s="1"/>
  <c r="BL197" i="36"/>
  <c r="BL198" i="36" s="1"/>
  <c r="BO157" i="31"/>
  <c r="BO182" i="31" s="1"/>
  <c r="BN157" i="34"/>
  <c r="BN189" i="34" s="1"/>
  <c r="BN176" i="36"/>
  <c r="BN190" i="36" s="1"/>
  <c r="BN192" i="36" s="1"/>
  <c r="BN157" i="36"/>
  <c r="BN182" i="36" s="1"/>
  <c r="BO73" i="36"/>
  <c r="BO74" i="36" s="1"/>
  <c r="BL184" i="35"/>
  <c r="BL186" i="35" s="1"/>
  <c r="BL196" i="35"/>
  <c r="BP34" i="36"/>
  <c r="BP70" i="36"/>
  <c r="BO173" i="36"/>
  <c r="BO154" i="36"/>
  <c r="BP32" i="36"/>
  <c r="BP68" i="36"/>
  <c r="BO171" i="36"/>
  <c r="BO152" i="36"/>
  <c r="BL191" i="35"/>
  <c r="BL193" i="35" s="1"/>
  <c r="BL197" i="35"/>
  <c r="BQ62" i="31"/>
  <c r="BQ26" i="31"/>
  <c r="BP165" i="31"/>
  <c r="BP146" i="31"/>
  <c r="BP24" i="34"/>
  <c r="BP60" i="34"/>
  <c r="BO163" i="34"/>
  <c r="BO144" i="34"/>
  <c r="BP27" i="34"/>
  <c r="BP63" i="34"/>
  <c r="BO147" i="34"/>
  <c r="BO166" i="34"/>
  <c r="BN176" i="34"/>
  <c r="BP23" i="35"/>
  <c r="BP59" i="35"/>
  <c r="BO162" i="35"/>
  <c r="BO143" i="35"/>
  <c r="BO37" i="35"/>
  <c r="BQ60" i="31"/>
  <c r="BP144" i="31"/>
  <c r="BQ24" i="31"/>
  <c r="BP163" i="31"/>
  <c r="BQ69" i="31"/>
  <c r="BQ33" i="31"/>
  <c r="BP172" i="31"/>
  <c r="BP153" i="31"/>
  <c r="BQ65" i="31"/>
  <c r="BQ29" i="31"/>
  <c r="BP168" i="31"/>
  <c r="BP149" i="31"/>
  <c r="BQ64" i="31"/>
  <c r="BP167" i="31"/>
  <c r="BP148" i="31"/>
  <c r="BQ28" i="31"/>
  <c r="BQ23" i="36"/>
  <c r="BQ59" i="36"/>
  <c r="BP143" i="36"/>
  <c r="BP162" i="36"/>
  <c r="BP34" i="34"/>
  <c r="BP70" i="34"/>
  <c r="BO154" i="34"/>
  <c r="BO173" i="34"/>
  <c r="BM182" i="34"/>
  <c r="BM189" i="34"/>
  <c r="BP26" i="34"/>
  <c r="BP62" i="34"/>
  <c r="BO165" i="34"/>
  <c r="BO146" i="34"/>
  <c r="BM191" i="35"/>
  <c r="BP28" i="34"/>
  <c r="BP64" i="34"/>
  <c r="BO167" i="34"/>
  <c r="BO148" i="34"/>
  <c r="BM190" i="34"/>
  <c r="BM192" i="34" s="1"/>
  <c r="BM183" i="34"/>
  <c r="BM185" i="34" s="1"/>
  <c r="BP52" i="2"/>
  <c r="BP22" i="2"/>
  <c r="BP33" i="36"/>
  <c r="BP69" i="36"/>
  <c r="BO172" i="36"/>
  <c r="BO153" i="36"/>
  <c r="BO73" i="34"/>
  <c r="BO179" i="34" s="1"/>
  <c r="BP24" i="36"/>
  <c r="BP60" i="36"/>
  <c r="BO163" i="36"/>
  <c r="BO144" i="36"/>
  <c r="BM158" i="34"/>
  <c r="BQ70" i="31"/>
  <c r="BP173" i="31"/>
  <c r="BP154" i="31"/>
  <c r="BQ34" i="31"/>
  <c r="BQ63" i="31"/>
  <c r="BQ27" i="31"/>
  <c r="BP166" i="31"/>
  <c r="BP147" i="31"/>
  <c r="BR67" i="31"/>
  <c r="BQ170" i="31"/>
  <c r="BQ151" i="31"/>
  <c r="BR31" i="31"/>
  <c r="BP26" i="36"/>
  <c r="BP62" i="36"/>
  <c r="BO146" i="36"/>
  <c r="BO165" i="36"/>
  <c r="BP23" i="34"/>
  <c r="BP59" i="34"/>
  <c r="BO143" i="34"/>
  <c r="BO37" i="34"/>
  <c r="BO162" i="34"/>
  <c r="BO37" i="36"/>
  <c r="BP25" i="34"/>
  <c r="BP61" i="34"/>
  <c r="BO145" i="34"/>
  <c r="BO164" i="34"/>
  <c r="BP35" i="34"/>
  <c r="BP71" i="34"/>
  <c r="BO155" i="34"/>
  <c r="BO174" i="34"/>
  <c r="BP30" i="36"/>
  <c r="BP66" i="36"/>
  <c r="BO169" i="36"/>
  <c r="BO150" i="36"/>
  <c r="BP35" i="36"/>
  <c r="BP71" i="36"/>
  <c r="BO174" i="36"/>
  <c r="BO155" i="36"/>
  <c r="BP33" i="34"/>
  <c r="BP69" i="34"/>
  <c r="BO172" i="34"/>
  <c r="BO153" i="34"/>
  <c r="BM191" i="36"/>
  <c r="BM193" i="36" s="1"/>
  <c r="BM197" i="36"/>
  <c r="BO31" i="2"/>
  <c r="BP59" i="2"/>
  <c r="BK194" i="34"/>
  <c r="BP30" i="34"/>
  <c r="BP66" i="34"/>
  <c r="BO169" i="34"/>
  <c r="BO150" i="34"/>
  <c r="BP31" i="34"/>
  <c r="BP67" i="34"/>
  <c r="BO151" i="34"/>
  <c r="BO170" i="34"/>
  <c r="BP34" i="35"/>
  <c r="BP70" i="35"/>
  <c r="BO154" i="35"/>
  <c r="BO173" i="35"/>
  <c r="BQ66" i="31"/>
  <c r="BP169" i="31"/>
  <c r="BQ30" i="31"/>
  <c r="BP150" i="31"/>
  <c r="BP29" i="34"/>
  <c r="BP65" i="34"/>
  <c r="BO149" i="34"/>
  <c r="BO168" i="34"/>
  <c r="BL196" i="34"/>
  <c r="BL184" i="34"/>
  <c r="BL186" i="34" s="1"/>
  <c r="BP31" i="35"/>
  <c r="BP67" i="35"/>
  <c r="BO151" i="35"/>
  <c r="BO170" i="35"/>
  <c r="BM190" i="35"/>
  <c r="BM192" i="35" s="1"/>
  <c r="BM183" i="35"/>
  <c r="BM185" i="35" s="1"/>
  <c r="BM177" i="35"/>
  <c r="BP25" i="36"/>
  <c r="BP61" i="36"/>
  <c r="BO164" i="36"/>
  <c r="BO145" i="36"/>
  <c r="BQ71" i="31"/>
  <c r="BP174" i="31"/>
  <c r="BQ35" i="31"/>
  <c r="BP155" i="31"/>
  <c r="BP31" i="36"/>
  <c r="BP67" i="36"/>
  <c r="BO151" i="36"/>
  <c r="BO170" i="36"/>
  <c r="BN157" i="35"/>
  <c r="BL197" i="34"/>
  <c r="BL191" i="34"/>
  <c r="BL193" i="34" s="1"/>
  <c r="BQ68" i="31"/>
  <c r="BQ32" i="31"/>
  <c r="BP152" i="31"/>
  <c r="BP171" i="31"/>
  <c r="BM177" i="34"/>
  <c r="BS29" i="36"/>
  <c r="BS65" i="36"/>
  <c r="BR168" i="36"/>
  <c r="BR149" i="36"/>
  <c r="BP27" i="36"/>
  <c r="BP63" i="36"/>
  <c r="BO147" i="36"/>
  <c r="BO166" i="36"/>
  <c r="BP32" i="34"/>
  <c r="BP68" i="34"/>
  <c r="BO171" i="34"/>
  <c r="BO152" i="34"/>
  <c r="BN176" i="35"/>
  <c r="BP28" i="36"/>
  <c r="BP64" i="36"/>
  <c r="BO167" i="36"/>
  <c r="BO148" i="36"/>
  <c r="BY41" i="33"/>
  <c r="BX55" i="33"/>
  <c r="CC41" i="30"/>
  <c r="CB55" i="30"/>
  <c r="BP31" i="32"/>
  <c r="BO61" i="32"/>
  <c r="BO62" i="32" s="1"/>
  <c r="BQ29" i="32"/>
  <c r="BR59" i="32" s="1"/>
  <c r="BQ21" i="32"/>
  <c r="BR51" i="32" s="1"/>
  <c r="BK194" i="30"/>
  <c r="CA41" i="10"/>
  <c r="BZ55" i="10"/>
  <c r="BM190" i="30"/>
  <c r="BM192" i="30" s="1"/>
  <c r="BX41" i="34"/>
  <c r="BW55" i="34"/>
  <c r="BM177" i="30"/>
  <c r="BM158" i="30"/>
  <c r="BM177" i="29"/>
  <c r="BK198" i="29"/>
  <c r="BK194" i="29"/>
  <c r="BM178" i="30"/>
  <c r="BM179" i="30" s="1"/>
  <c r="BM189" i="30"/>
  <c r="BM182" i="30"/>
  <c r="BN157" i="30"/>
  <c r="BL184" i="30"/>
  <c r="BL186" i="30" s="1"/>
  <c r="BL196" i="30"/>
  <c r="BP33" i="30"/>
  <c r="BQ69" i="30" s="1"/>
  <c r="BO172" i="30"/>
  <c r="BO153" i="30"/>
  <c r="BN73" i="29"/>
  <c r="BN74" i="29" s="1"/>
  <c r="BP33" i="33"/>
  <c r="BQ69" i="33" s="1"/>
  <c r="BP35" i="30"/>
  <c r="BQ71" i="30" s="1"/>
  <c r="BO174" i="30"/>
  <c r="BO155" i="30"/>
  <c r="BO154" i="30"/>
  <c r="BO173" i="30"/>
  <c r="BP34" i="30"/>
  <c r="BQ70" i="30" s="1"/>
  <c r="BP33" i="29"/>
  <c r="BQ69" i="29" s="1"/>
  <c r="BO172" i="29"/>
  <c r="BO153" i="29"/>
  <c r="BN176" i="30"/>
  <c r="BO171" i="29"/>
  <c r="BO152" i="29"/>
  <c r="BP32" i="29"/>
  <c r="BQ68" i="29" s="1"/>
  <c r="BP32" i="33"/>
  <c r="BQ68" i="33" s="1"/>
  <c r="BO165" i="30"/>
  <c r="BO146" i="30"/>
  <c r="BP26" i="30"/>
  <c r="BQ62" i="30" s="1"/>
  <c r="BO150" i="29"/>
  <c r="BO169" i="29"/>
  <c r="BP30" i="29"/>
  <c r="BQ66" i="29" s="1"/>
  <c r="BO147" i="29"/>
  <c r="BO166" i="29"/>
  <c r="BP27" i="29"/>
  <c r="BQ63" i="29" s="1"/>
  <c r="BO148" i="30"/>
  <c r="BP28" i="30"/>
  <c r="BQ64" i="30" s="1"/>
  <c r="BO167" i="30"/>
  <c r="BO37" i="29"/>
  <c r="BP34" i="29"/>
  <c r="BQ70" i="29" s="1"/>
  <c r="BO154" i="29"/>
  <c r="BO173" i="29"/>
  <c r="BL197" i="30"/>
  <c r="BL191" i="30"/>
  <c r="BL193" i="30" s="1"/>
  <c r="BQ25" i="33"/>
  <c r="BR61" i="33" s="1"/>
  <c r="BO147" i="30"/>
  <c r="BO166" i="30"/>
  <c r="BP27" i="30"/>
  <c r="BQ63" i="30" s="1"/>
  <c r="BO168" i="29"/>
  <c r="BO149" i="29"/>
  <c r="BP29" i="29"/>
  <c r="BQ65" i="29" s="1"/>
  <c r="BN73" i="33"/>
  <c r="BN74" i="33" s="1"/>
  <c r="BO151" i="30"/>
  <c r="BO170" i="30"/>
  <c r="BP31" i="30"/>
  <c r="BQ67" i="30" s="1"/>
  <c r="BP28" i="33"/>
  <c r="BQ64" i="33" s="1"/>
  <c r="BP30" i="33"/>
  <c r="BQ66" i="33" s="1"/>
  <c r="BM74" i="30"/>
  <c r="BM185" i="30"/>
  <c r="BP23" i="33"/>
  <c r="BQ59" i="33" s="1"/>
  <c r="BO37" i="33"/>
  <c r="BK198" i="30"/>
  <c r="BL196" i="29"/>
  <c r="BL184" i="29"/>
  <c r="BL186" i="29" s="1"/>
  <c r="BP23" i="29"/>
  <c r="BQ59" i="29" s="1"/>
  <c r="BO143" i="29"/>
  <c r="BO162" i="29"/>
  <c r="BO163" i="30"/>
  <c r="BO144" i="30"/>
  <c r="BP24" i="30"/>
  <c r="BQ60" i="30" s="1"/>
  <c r="BP26" i="33"/>
  <c r="BQ62" i="33" s="1"/>
  <c r="BO151" i="29"/>
  <c r="BO170" i="29"/>
  <c r="BP31" i="29"/>
  <c r="BQ67" i="29" s="1"/>
  <c r="BO165" i="29"/>
  <c r="BO146" i="29"/>
  <c r="BP26" i="29"/>
  <c r="BQ62" i="29" s="1"/>
  <c r="BM190" i="29"/>
  <c r="BM192" i="29" s="1"/>
  <c r="BM183" i="29"/>
  <c r="BM185" i="29" s="1"/>
  <c r="BO168" i="30"/>
  <c r="BO149" i="30"/>
  <c r="BP29" i="30"/>
  <c r="BQ65" i="30" s="1"/>
  <c r="BP31" i="33"/>
  <c r="BQ67" i="33" s="1"/>
  <c r="BP29" i="33"/>
  <c r="BQ65" i="33" s="1"/>
  <c r="BP30" i="30"/>
  <c r="BQ66" i="30" s="1"/>
  <c r="BO169" i="30"/>
  <c r="BO150" i="30"/>
  <c r="BN157" i="29"/>
  <c r="BO174" i="29"/>
  <c r="BO155" i="29"/>
  <c r="BP35" i="29"/>
  <c r="BQ71" i="29" s="1"/>
  <c r="BP35" i="33"/>
  <c r="BQ71" i="33" s="1"/>
  <c r="BP24" i="33"/>
  <c r="BQ60" i="33" s="1"/>
  <c r="BO143" i="30"/>
  <c r="BO37" i="30"/>
  <c r="BO162" i="30"/>
  <c r="BP23" i="30"/>
  <c r="BQ59" i="30" s="1"/>
  <c r="BL197" i="29"/>
  <c r="BL191" i="29"/>
  <c r="BL193" i="29" s="1"/>
  <c r="BO148" i="29"/>
  <c r="BP28" i="29"/>
  <c r="BQ64" i="29" s="1"/>
  <c r="BO167" i="29"/>
  <c r="BN176" i="29"/>
  <c r="BP34" i="33"/>
  <c r="BQ70" i="33" s="1"/>
  <c r="BP27" i="33"/>
  <c r="BQ63" i="33" s="1"/>
  <c r="BO171" i="30"/>
  <c r="BO152" i="30"/>
  <c r="BP32" i="30"/>
  <c r="BQ68" i="30" s="1"/>
  <c r="BP25" i="29"/>
  <c r="BQ61" i="29" s="1"/>
  <c r="BO164" i="29"/>
  <c r="BO145" i="29"/>
  <c r="BM189" i="29"/>
  <c r="BM182" i="29"/>
  <c r="BM178" i="29"/>
  <c r="BM179" i="29" s="1"/>
  <c r="BM158" i="29"/>
  <c r="BN73" i="30"/>
  <c r="BO145" i="30"/>
  <c r="BP25" i="30"/>
  <c r="BQ61" i="30" s="1"/>
  <c r="BO164" i="30"/>
  <c r="BO163" i="29"/>
  <c r="BO144" i="29"/>
  <c r="BP24" i="29"/>
  <c r="BQ60" i="29" s="1"/>
  <c r="BM194" i="31"/>
  <c r="BQ23" i="31"/>
  <c r="BR59" i="31" s="1"/>
  <c r="BP162" i="31"/>
  <c r="BP73" i="31"/>
  <c r="BP74" i="31" s="1"/>
  <c r="BP143" i="31"/>
  <c r="BP37" i="31"/>
  <c r="BR25" i="32"/>
  <c r="BS55" i="32" s="1"/>
  <c r="BQ25" i="2"/>
  <c r="BR55" i="2" s="1"/>
  <c r="BQ24" i="2"/>
  <c r="BR54" i="2" s="1"/>
  <c r="BQ28" i="2"/>
  <c r="BR58" i="2" s="1"/>
  <c r="BO61" i="2"/>
  <c r="BO62" i="2" s="1"/>
  <c r="BP29" i="2"/>
  <c r="BQ59" i="2" s="1"/>
  <c r="BR20" i="2"/>
  <c r="BS50" i="2" s="1"/>
  <c r="BQ26" i="2"/>
  <c r="BR56" i="2" s="1"/>
  <c r="BQ23" i="2"/>
  <c r="BR53" i="2" s="1"/>
  <c r="BQ21" i="2"/>
  <c r="BR51" i="2" s="1"/>
  <c r="BQ27" i="2"/>
  <c r="BR57" i="2" s="1"/>
  <c r="BO73" i="10"/>
  <c r="BO74" i="10" s="1"/>
  <c r="BS25" i="31"/>
  <c r="BT61" i="31" s="1"/>
  <c r="BR164" i="31"/>
  <c r="BR145" i="31"/>
  <c r="BQ28" i="10"/>
  <c r="BR64" i="10" s="1"/>
  <c r="BQ35" i="10"/>
  <c r="BR71" i="10" s="1"/>
  <c r="BR33" i="10"/>
  <c r="BS69" i="10" s="1"/>
  <c r="BQ32" i="10"/>
  <c r="BR68" i="10" s="1"/>
  <c r="BQ26" i="10"/>
  <c r="BR62" i="10" s="1"/>
  <c r="BR30" i="10"/>
  <c r="BS66" i="10" s="1"/>
  <c r="BQ29" i="10"/>
  <c r="BR65" i="10" s="1"/>
  <c r="BQ25" i="10"/>
  <c r="BR61" i="10" s="1"/>
  <c r="BQ34" i="10"/>
  <c r="BR70" i="10" s="1"/>
  <c r="BQ31" i="10"/>
  <c r="BR67" i="10" s="1"/>
  <c r="BQ27" i="10"/>
  <c r="BR63" i="10" s="1"/>
  <c r="BR27" i="32"/>
  <c r="BS57" i="32" s="1"/>
  <c r="BR24" i="32"/>
  <c r="BS54" i="32" s="1"/>
  <c r="BR28" i="32"/>
  <c r="BS58" i="32" s="1"/>
  <c r="BS22" i="32"/>
  <c r="BT52" i="32" s="1"/>
  <c r="BR26" i="32"/>
  <c r="BS56" i="32" s="1"/>
  <c r="BR23" i="32"/>
  <c r="BS53" i="32" s="1"/>
  <c r="BS20" i="32"/>
  <c r="BT50" i="32" s="1"/>
  <c r="BQ60" i="10" l="1"/>
  <c r="BQ24" i="10"/>
  <c r="BN193" i="31"/>
  <c r="BQ71" i="35"/>
  <c r="BQ35" i="35"/>
  <c r="BP174" i="35"/>
  <c r="BP155" i="35"/>
  <c r="BR30" i="35"/>
  <c r="BR66" i="35"/>
  <c r="BQ150" i="35"/>
  <c r="BQ169" i="35"/>
  <c r="BQ164" i="35"/>
  <c r="BQ145" i="35"/>
  <c r="BR61" i="35"/>
  <c r="BR25" i="35"/>
  <c r="BR27" i="35"/>
  <c r="BR63" i="35"/>
  <c r="BQ166" i="35"/>
  <c r="BQ147" i="35"/>
  <c r="BS26" i="35"/>
  <c r="BS62" i="35"/>
  <c r="BR146" i="35"/>
  <c r="BR165" i="35"/>
  <c r="BQ168" i="35"/>
  <c r="BR65" i="35"/>
  <c r="BQ149" i="35"/>
  <c r="BR29" i="35"/>
  <c r="BQ152" i="35"/>
  <c r="BR32" i="35"/>
  <c r="BR68" i="35"/>
  <c r="BQ171" i="35"/>
  <c r="BR33" i="35"/>
  <c r="BR69" i="35"/>
  <c r="BQ172" i="35"/>
  <c r="BQ153" i="35"/>
  <c r="BP144" i="35"/>
  <c r="BQ24" i="35"/>
  <c r="BQ60" i="35"/>
  <c r="BP163" i="35"/>
  <c r="BQ28" i="35"/>
  <c r="BQ64" i="35"/>
  <c r="BP167" i="35"/>
  <c r="BP148" i="35"/>
  <c r="BM198" i="31"/>
  <c r="BN184" i="31"/>
  <c r="BN186" i="31" s="1"/>
  <c r="BN194" i="31" s="1"/>
  <c r="BM186" i="36"/>
  <c r="BN197" i="31"/>
  <c r="BN198" i="31" s="1"/>
  <c r="BO158" i="31"/>
  <c r="BO189" i="31"/>
  <c r="BO191" i="31" s="1"/>
  <c r="BO193" i="31" s="1"/>
  <c r="BN158" i="34"/>
  <c r="BO178" i="31"/>
  <c r="BO179" i="31" s="1"/>
  <c r="BO183" i="31"/>
  <c r="BO185" i="31" s="1"/>
  <c r="BO177" i="31"/>
  <c r="BM196" i="36"/>
  <c r="BM198" i="36" s="1"/>
  <c r="CG41" i="35"/>
  <c r="CF55" i="35"/>
  <c r="BP176" i="31"/>
  <c r="BP183" i="31" s="1"/>
  <c r="BP185" i="31" s="1"/>
  <c r="BP157" i="31"/>
  <c r="BP189" i="31" s="1"/>
  <c r="BN182" i="34"/>
  <c r="BN184" i="34" s="1"/>
  <c r="BQ59" i="10"/>
  <c r="BQ23" i="10"/>
  <c r="BQ37" i="10" s="1"/>
  <c r="BN158" i="36"/>
  <c r="BN189" i="36"/>
  <c r="BN197" i="36" s="1"/>
  <c r="BN177" i="34"/>
  <c r="BN177" i="36"/>
  <c r="BN183" i="36"/>
  <c r="BN185" i="36" s="1"/>
  <c r="BO74" i="34"/>
  <c r="BN178" i="36"/>
  <c r="BN179" i="36" s="1"/>
  <c r="BO176" i="36"/>
  <c r="BO157" i="36"/>
  <c r="BN177" i="35"/>
  <c r="BP73" i="36"/>
  <c r="BP74" i="36" s="1"/>
  <c r="BL198" i="35"/>
  <c r="BL194" i="35"/>
  <c r="BN190" i="35"/>
  <c r="BN192" i="35" s="1"/>
  <c r="BN183" i="35"/>
  <c r="BN185" i="35" s="1"/>
  <c r="BQ31" i="36"/>
  <c r="BQ67" i="36"/>
  <c r="BP151" i="36"/>
  <c r="BP170" i="36"/>
  <c r="BQ25" i="36"/>
  <c r="BQ61" i="36"/>
  <c r="BP164" i="36"/>
  <c r="BP145" i="36"/>
  <c r="BL194" i="34"/>
  <c r="BQ33" i="34"/>
  <c r="BQ69" i="34"/>
  <c r="BP153" i="34"/>
  <c r="BP172" i="34"/>
  <c r="BQ30" i="36"/>
  <c r="BQ66" i="36"/>
  <c r="BP150" i="36"/>
  <c r="BP169" i="36"/>
  <c r="BQ23" i="34"/>
  <c r="BQ59" i="34"/>
  <c r="BP37" i="34"/>
  <c r="BP162" i="34"/>
  <c r="BP143" i="34"/>
  <c r="BQ33" i="36"/>
  <c r="BQ69" i="36"/>
  <c r="BP153" i="36"/>
  <c r="BP172" i="36"/>
  <c r="BQ26" i="34"/>
  <c r="BQ62" i="34"/>
  <c r="BP165" i="34"/>
  <c r="BP146" i="34"/>
  <c r="BR65" i="31"/>
  <c r="BQ168" i="31"/>
  <c r="BR29" i="31"/>
  <c r="BQ149" i="31"/>
  <c r="BL198" i="34"/>
  <c r="BM191" i="34"/>
  <c r="BM193" i="34" s="1"/>
  <c r="BM197" i="34"/>
  <c r="BN191" i="34"/>
  <c r="BQ27" i="36"/>
  <c r="BQ63" i="36"/>
  <c r="BP147" i="36"/>
  <c r="BP166" i="36"/>
  <c r="BN178" i="35"/>
  <c r="BN179" i="35" s="1"/>
  <c r="BN182" i="35"/>
  <c r="BN189" i="35"/>
  <c r="BR71" i="31"/>
  <c r="BR35" i="31"/>
  <c r="BQ155" i="31"/>
  <c r="BQ174" i="31"/>
  <c r="BQ31" i="34"/>
  <c r="BQ67" i="34"/>
  <c r="BP170" i="34"/>
  <c r="BP151" i="34"/>
  <c r="BQ25" i="34"/>
  <c r="BQ61" i="34"/>
  <c r="BP145" i="34"/>
  <c r="BP164" i="34"/>
  <c r="BQ52" i="2"/>
  <c r="BQ22" i="2"/>
  <c r="BQ28" i="34"/>
  <c r="BQ64" i="34"/>
  <c r="BP167" i="34"/>
  <c r="BP148" i="34"/>
  <c r="BM184" i="34"/>
  <c r="BM186" i="34" s="1"/>
  <c r="BM196" i="34"/>
  <c r="BR64" i="31"/>
  <c r="BQ167" i="31"/>
  <c r="BQ148" i="31"/>
  <c r="BR28" i="31"/>
  <c r="BQ24" i="34"/>
  <c r="BQ60" i="34"/>
  <c r="BP163" i="34"/>
  <c r="BP144" i="34"/>
  <c r="BQ28" i="36"/>
  <c r="BQ64" i="36"/>
  <c r="BP167" i="36"/>
  <c r="BP148" i="36"/>
  <c r="BR63" i="31"/>
  <c r="BR27" i="31"/>
  <c r="BQ147" i="31"/>
  <c r="BQ166" i="31"/>
  <c r="BR70" i="31"/>
  <c r="BR34" i="31"/>
  <c r="BQ154" i="31"/>
  <c r="BQ173" i="31"/>
  <c r="BQ24" i="36"/>
  <c r="BQ60" i="36"/>
  <c r="BP144" i="36"/>
  <c r="BP163" i="36"/>
  <c r="BM197" i="35"/>
  <c r="BP37" i="36"/>
  <c r="BO157" i="35"/>
  <c r="BQ27" i="34"/>
  <c r="BQ63" i="34"/>
  <c r="BP147" i="34"/>
  <c r="BP166" i="34"/>
  <c r="BQ35" i="36"/>
  <c r="BQ71" i="36"/>
  <c r="BP174" i="36"/>
  <c r="BP155" i="36"/>
  <c r="BQ35" i="34"/>
  <c r="BQ71" i="34"/>
  <c r="BP174" i="34"/>
  <c r="BP155" i="34"/>
  <c r="BO176" i="34"/>
  <c r="BQ26" i="36"/>
  <c r="BQ62" i="36"/>
  <c r="BP146" i="36"/>
  <c r="BP165" i="36"/>
  <c r="BM193" i="35"/>
  <c r="BR69" i="31"/>
  <c r="BQ153" i="31"/>
  <c r="BQ172" i="31"/>
  <c r="BR33" i="31"/>
  <c r="BO176" i="35"/>
  <c r="BO177" i="35" s="1"/>
  <c r="BM196" i="35"/>
  <c r="BR62" i="31"/>
  <c r="BR26" i="31"/>
  <c r="BQ146" i="31"/>
  <c r="BQ165" i="31"/>
  <c r="BQ29" i="34"/>
  <c r="BQ65" i="34"/>
  <c r="BP149" i="34"/>
  <c r="BP168" i="34"/>
  <c r="BN158" i="35"/>
  <c r="BS67" i="31"/>
  <c r="BR170" i="31"/>
  <c r="BR151" i="31"/>
  <c r="BS31" i="31"/>
  <c r="BP73" i="35"/>
  <c r="BP74" i="35" s="1"/>
  <c r="BM186" i="35"/>
  <c r="BQ32" i="34"/>
  <c r="BQ68" i="34"/>
  <c r="BP152" i="34"/>
  <c r="BP171" i="34"/>
  <c r="BT29" i="36"/>
  <c r="BT65" i="36"/>
  <c r="BS168" i="36"/>
  <c r="BS149" i="36"/>
  <c r="BR68" i="31"/>
  <c r="BQ152" i="31"/>
  <c r="BQ171" i="31"/>
  <c r="BR32" i="31"/>
  <c r="BQ34" i="35"/>
  <c r="BQ70" i="35"/>
  <c r="BP173" i="35"/>
  <c r="BP154" i="35"/>
  <c r="BQ30" i="34"/>
  <c r="BQ66" i="34"/>
  <c r="BP150" i="34"/>
  <c r="BP169" i="34"/>
  <c r="BO157" i="34"/>
  <c r="BM194" i="36"/>
  <c r="BQ34" i="34"/>
  <c r="BQ70" i="34"/>
  <c r="BP173" i="34"/>
  <c r="BP154" i="34"/>
  <c r="BQ23" i="35"/>
  <c r="BQ59" i="35"/>
  <c r="BP143" i="35"/>
  <c r="BP162" i="35"/>
  <c r="BP37" i="35"/>
  <c r="BN184" i="36"/>
  <c r="BQ31" i="35"/>
  <c r="BQ67" i="35"/>
  <c r="BP151" i="35"/>
  <c r="BP170" i="35"/>
  <c r="BR66" i="31"/>
  <c r="BR30" i="31"/>
  <c r="BQ169" i="31"/>
  <c r="BQ150" i="31"/>
  <c r="BP73" i="34"/>
  <c r="BP179" i="34" s="1"/>
  <c r="BR23" i="36"/>
  <c r="BR59" i="36"/>
  <c r="BQ143" i="36"/>
  <c r="BQ162" i="36"/>
  <c r="BR60" i="31"/>
  <c r="BR24" i="31"/>
  <c r="BQ144" i="31"/>
  <c r="BQ163" i="31"/>
  <c r="BN183" i="34"/>
  <c r="BN185" i="34" s="1"/>
  <c r="BN190" i="34"/>
  <c r="BN192" i="34" s="1"/>
  <c r="BQ32" i="36"/>
  <c r="BQ68" i="36"/>
  <c r="BP152" i="36"/>
  <c r="BP171" i="36"/>
  <c r="BQ34" i="36"/>
  <c r="BQ70" i="36"/>
  <c r="BP173" i="36"/>
  <c r="BP154" i="36"/>
  <c r="BZ41" i="33"/>
  <c r="BY55" i="33"/>
  <c r="CD41" i="30"/>
  <c r="CC55" i="30"/>
  <c r="BP61" i="32"/>
  <c r="BP62" i="32" s="1"/>
  <c r="BQ31" i="32"/>
  <c r="BR21" i="32"/>
  <c r="BS51" i="32" s="1"/>
  <c r="BR29" i="32"/>
  <c r="BS59" i="32" s="1"/>
  <c r="CB41" i="10"/>
  <c r="CA55" i="10"/>
  <c r="BN158" i="30"/>
  <c r="BY41" i="34"/>
  <c r="BX55" i="34"/>
  <c r="BN158" i="29"/>
  <c r="BN74" i="30"/>
  <c r="BM196" i="30"/>
  <c r="BM184" i="30"/>
  <c r="BM186" i="30" s="1"/>
  <c r="BM197" i="30"/>
  <c r="BM191" i="30"/>
  <c r="BM193" i="30" s="1"/>
  <c r="BO176" i="30"/>
  <c r="BQ35" i="29"/>
  <c r="BR71" i="29" s="1"/>
  <c r="BP174" i="29"/>
  <c r="BP155" i="29"/>
  <c r="BP169" i="30"/>
  <c r="BQ30" i="30"/>
  <c r="BR66" i="30" s="1"/>
  <c r="BP150" i="30"/>
  <c r="BQ28" i="33"/>
  <c r="BR64" i="33" s="1"/>
  <c r="BP168" i="29"/>
  <c r="BP149" i="29"/>
  <c r="BQ29" i="29"/>
  <c r="BR65" i="29" s="1"/>
  <c r="BN177" i="30"/>
  <c r="BN190" i="30"/>
  <c r="BN192" i="30" s="1"/>
  <c r="BN183" i="30"/>
  <c r="BN185" i="30" s="1"/>
  <c r="BM196" i="29"/>
  <c r="BM184" i="29"/>
  <c r="BM186" i="29" s="1"/>
  <c r="BP167" i="29"/>
  <c r="BP148" i="29"/>
  <c r="BQ28" i="29"/>
  <c r="BR64" i="29" s="1"/>
  <c r="BQ29" i="33"/>
  <c r="BR65" i="33" s="1"/>
  <c r="BP148" i="30"/>
  <c r="BQ28" i="30"/>
  <c r="BR64" i="30" s="1"/>
  <c r="BP167" i="30"/>
  <c r="BP150" i="29"/>
  <c r="BP169" i="29"/>
  <c r="BQ30" i="29"/>
  <c r="BR66" i="29" s="1"/>
  <c r="BM191" i="29"/>
  <c r="BM193" i="29" s="1"/>
  <c r="BM197" i="29"/>
  <c r="BO176" i="29"/>
  <c r="BO73" i="33"/>
  <c r="BO74" i="33" s="1"/>
  <c r="BP151" i="30"/>
  <c r="BP170" i="30"/>
  <c r="BQ31" i="30"/>
  <c r="BR67" i="30" s="1"/>
  <c r="BO73" i="30"/>
  <c r="BQ32" i="33"/>
  <c r="BR68" i="33" s="1"/>
  <c r="BP172" i="30"/>
  <c r="BP153" i="30"/>
  <c r="BQ33" i="30"/>
  <c r="BR69" i="30" s="1"/>
  <c r="BQ27" i="33"/>
  <c r="BR63" i="33" s="1"/>
  <c r="BO157" i="30"/>
  <c r="BQ31" i="33"/>
  <c r="BR67" i="33" s="1"/>
  <c r="BQ26" i="29"/>
  <c r="BR62" i="29" s="1"/>
  <c r="BP165" i="29"/>
  <c r="BP146" i="29"/>
  <c r="BQ26" i="33"/>
  <c r="BR62" i="33" s="1"/>
  <c r="BO73" i="29"/>
  <c r="BO74" i="29" s="1"/>
  <c r="BQ23" i="33"/>
  <c r="BR59" i="33" s="1"/>
  <c r="BP37" i="33"/>
  <c r="BP166" i="30"/>
  <c r="BP147" i="30"/>
  <c r="BQ27" i="30"/>
  <c r="BR63" i="30" s="1"/>
  <c r="BP145" i="30"/>
  <c r="BP164" i="30"/>
  <c r="BQ25" i="30"/>
  <c r="BR61" i="30" s="1"/>
  <c r="BQ24" i="33"/>
  <c r="BR60" i="33" s="1"/>
  <c r="BN182" i="29"/>
  <c r="BN189" i="29"/>
  <c r="BN178" i="29"/>
  <c r="BN179" i="29" s="1"/>
  <c r="BP166" i="29"/>
  <c r="BQ27" i="29"/>
  <c r="BR63" i="29" s="1"/>
  <c r="BP147" i="29"/>
  <c r="BP152" i="29"/>
  <c r="BP171" i="29"/>
  <c r="BQ32" i="29"/>
  <c r="BR68" i="29" s="1"/>
  <c r="BP153" i="29"/>
  <c r="BP172" i="29"/>
  <c r="BQ33" i="29"/>
  <c r="BR69" i="29" s="1"/>
  <c r="BP174" i="30"/>
  <c r="BP155" i="30"/>
  <c r="BQ35" i="30"/>
  <c r="BR71" i="30" s="1"/>
  <c r="BL198" i="30"/>
  <c r="BP145" i="29"/>
  <c r="BP164" i="29"/>
  <c r="BQ25" i="29"/>
  <c r="BR61" i="29" s="1"/>
  <c r="BQ34" i="33"/>
  <c r="BR70" i="33" s="1"/>
  <c r="BQ29" i="30"/>
  <c r="BR65" i="30" s="1"/>
  <c r="BP168" i="30"/>
  <c r="BP149" i="30"/>
  <c r="BP163" i="30"/>
  <c r="BP144" i="30"/>
  <c r="BQ24" i="30"/>
  <c r="BR60" i="30" s="1"/>
  <c r="BP143" i="29"/>
  <c r="BQ23" i="29"/>
  <c r="BR59" i="29" s="1"/>
  <c r="BP37" i="29"/>
  <c r="BP162" i="29"/>
  <c r="BO157" i="29"/>
  <c r="BP173" i="30"/>
  <c r="BP154" i="30"/>
  <c r="BQ34" i="30"/>
  <c r="BR70" i="30" s="1"/>
  <c r="BQ33" i="33"/>
  <c r="BR69" i="33" s="1"/>
  <c r="BL194" i="30"/>
  <c r="BQ35" i="33"/>
  <c r="BR71" i="33" s="1"/>
  <c r="BL194" i="29"/>
  <c r="BQ30" i="33"/>
  <c r="BR66" i="33" s="1"/>
  <c r="BP154" i="29"/>
  <c r="BP173" i="29"/>
  <c r="BQ34" i="29"/>
  <c r="BR70" i="29" s="1"/>
  <c r="BP146" i="30"/>
  <c r="BP165" i="30"/>
  <c r="BQ26" i="30"/>
  <c r="BR62" i="30" s="1"/>
  <c r="BN189" i="30"/>
  <c r="BN182" i="30"/>
  <c r="BN178" i="30"/>
  <c r="BN179" i="30" s="1"/>
  <c r="BP144" i="29"/>
  <c r="BQ24" i="29"/>
  <c r="BR60" i="29" s="1"/>
  <c r="BP163" i="29"/>
  <c r="BP152" i="30"/>
  <c r="BP171" i="30"/>
  <c r="BQ32" i="30"/>
  <c r="BR68" i="30" s="1"/>
  <c r="BN177" i="29"/>
  <c r="BN183" i="29"/>
  <c r="BN185" i="29" s="1"/>
  <c r="BN190" i="29"/>
  <c r="BN192" i="29" s="1"/>
  <c r="BQ23" i="30"/>
  <c r="BR59" i="30" s="1"/>
  <c r="BP162" i="30"/>
  <c r="BP143" i="30"/>
  <c r="BP37" i="30"/>
  <c r="BP170" i="29"/>
  <c r="BQ31" i="29"/>
  <c r="BR67" i="29" s="1"/>
  <c r="BP151" i="29"/>
  <c r="BL198" i="29"/>
  <c r="BR25" i="33"/>
  <c r="BS61" i="33" s="1"/>
  <c r="BQ73" i="31"/>
  <c r="BQ74" i="31" s="1"/>
  <c r="BR23" i="31"/>
  <c r="BS59" i="31" s="1"/>
  <c r="BQ162" i="31"/>
  <c r="BQ143" i="31"/>
  <c r="BQ37" i="31"/>
  <c r="BO184" i="31"/>
  <c r="BS25" i="32"/>
  <c r="BT55" i="32" s="1"/>
  <c r="BR25" i="2"/>
  <c r="BS55" i="2" s="1"/>
  <c r="BR26" i="2"/>
  <c r="BS56" i="2" s="1"/>
  <c r="BP61" i="2"/>
  <c r="BP62" i="2" s="1"/>
  <c r="BQ29" i="2"/>
  <c r="BR59" i="2" s="1"/>
  <c r="BR27" i="2"/>
  <c r="BS57" i="2" s="1"/>
  <c r="BR28" i="2"/>
  <c r="BS58" i="2" s="1"/>
  <c r="BP31" i="2"/>
  <c r="BR24" i="2"/>
  <c r="BS54" i="2" s="1"/>
  <c r="BR21" i="2"/>
  <c r="BS51" i="2" s="1"/>
  <c r="BS20" i="2"/>
  <c r="BT50" i="2" s="1"/>
  <c r="BR23" i="2"/>
  <c r="BS53" i="2" s="1"/>
  <c r="BT25" i="31"/>
  <c r="BU61" i="31" s="1"/>
  <c r="BS164" i="31"/>
  <c r="BS145" i="31"/>
  <c r="BR25" i="10"/>
  <c r="BS61" i="10" s="1"/>
  <c r="BS33" i="10"/>
  <c r="BT69" i="10" s="1"/>
  <c r="BS30" i="10"/>
  <c r="BT66" i="10" s="1"/>
  <c r="BR35" i="10"/>
  <c r="BS71" i="10" s="1"/>
  <c r="BR26" i="10"/>
  <c r="BS62" i="10" s="1"/>
  <c r="BR31" i="10"/>
  <c r="BS67" i="10" s="1"/>
  <c r="BR29" i="10"/>
  <c r="BS65" i="10" s="1"/>
  <c r="BR34" i="10"/>
  <c r="BS70" i="10" s="1"/>
  <c r="BP73" i="10"/>
  <c r="BP74" i="10" s="1"/>
  <c r="BR32" i="10"/>
  <c r="BS68" i="10" s="1"/>
  <c r="BR28" i="10"/>
  <c r="BS64" i="10" s="1"/>
  <c r="BR27" i="10"/>
  <c r="BS63" i="10" s="1"/>
  <c r="BS24" i="32"/>
  <c r="BT54" i="32" s="1"/>
  <c r="BT20" i="32"/>
  <c r="BU50" i="32" s="1"/>
  <c r="BS26" i="32"/>
  <c r="BT56" i="32" s="1"/>
  <c r="BS27" i="32"/>
  <c r="BT57" i="32" s="1"/>
  <c r="BS23" i="32"/>
  <c r="BT53" i="32" s="1"/>
  <c r="BS28" i="32"/>
  <c r="BT58" i="32" s="1"/>
  <c r="BT22" i="32"/>
  <c r="BU52" i="32" s="1"/>
  <c r="BO177" i="34" l="1"/>
  <c r="BR60" i="10"/>
  <c r="BR24" i="10"/>
  <c r="BO197" i="31"/>
  <c r="BP190" i="31"/>
  <c r="BP192" i="31" s="1"/>
  <c r="BO158" i="34"/>
  <c r="BR35" i="35"/>
  <c r="BR71" i="35"/>
  <c r="BQ155" i="35"/>
  <c r="BQ174" i="35"/>
  <c r="BS29" i="35"/>
  <c r="BS65" i="35"/>
  <c r="BR149" i="35"/>
  <c r="BR168" i="35"/>
  <c r="BS25" i="35"/>
  <c r="BS61" i="35"/>
  <c r="BR145" i="35"/>
  <c r="BR164" i="35"/>
  <c r="BQ148" i="35"/>
  <c r="BQ167" i="35"/>
  <c r="BR28" i="35"/>
  <c r="BR64" i="35"/>
  <c r="BR172" i="35"/>
  <c r="BS69" i="35"/>
  <c r="BR153" i="35"/>
  <c r="BS33" i="35"/>
  <c r="BT26" i="35"/>
  <c r="BT62" i="35"/>
  <c r="BS146" i="35"/>
  <c r="BS165" i="35"/>
  <c r="BR60" i="35"/>
  <c r="BR24" i="35"/>
  <c r="BQ144" i="35"/>
  <c r="BQ163" i="35"/>
  <c r="BS32" i="35"/>
  <c r="BS68" i="35"/>
  <c r="BR171" i="35"/>
  <c r="BR152" i="35"/>
  <c r="BS27" i="35"/>
  <c r="BS63" i="35"/>
  <c r="BR147" i="35"/>
  <c r="BR166" i="35"/>
  <c r="BS30" i="35"/>
  <c r="BS66" i="35"/>
  <c r="BR169" i="35"/>
  <c r="BR150" i="35"/>
  <c r="BO177" i="36"/>
  <c r="BP177" i="31"/>
  <c r="BN191" i="36"/>
  <c r="BN193" i="36" s="1"/>
  <c r="BO196" i="31"/>
  <c r="BO186" i="31"/>
  <c r="BO194" i="31" s="1"/>
  <c r="BP178" i="31"/>
  <c r="BP179" i="31" s="1"/>
  <c r="BP158" i="31"/>
  <c r="BN186" i="36"/>
  <c r="BP182" i="31"/>
  <c r="BP184" i="31" s="1"/>
  <c r="BP186" i="31" s="1"/>
  <c r="BN196" i="36"/>
  <c r="BN198" i="36" s="1"/>
  <c r="BQ73" i="36"/>
  <c r="BQ74" i="36" s="1"/>
  <c r="BP176" i="35"/>
  <c r="BP183" i="35" s="1"/>
  <c r="BP185" i="35" s="1"/>
  <c r="BQ37" i="36"/>
  <c r="BO158" i="36"/>
  <c r="BM198" i="34"/>
  <c r="CH41" i="35"/>
  <c r="CH55" i="35" s="1"/>
  <c r="CG55" i="35"/>
  <c r="BO182" i="36"/>
  <c r="BO184" i="36" s="1"/>
  <c r="BO189" i="36"/>
  <c r="BO191" i="36" s="1"/>
  <c r="BR59" i="10"/>
  <c r="BR23" i="10"/>
  <c r="BR37" i="10" s="1"/>
  <c r="BO178" i="36"/>
  <c r="BO179" i="36" s="1"/>
  <c r="BO158" i="35"/>
  <c r="BO190" i="36"/>
  <c r="BO192" i="36" s="1"/>
  <c r="BO183" i="36"/>
  <c r="BO185" i="36" s="1"/>
  <c r="BP157" i="36"/>
  <c r="BP176" i="36"/>
  <c r="BN193" i="34"/>
  <c r="BP74" i="34"/>
  <c r="BR34" i="35"/>
  <c r="BR70" i="35"/>
  <c r="BQ154" i="35"/>
  <c r="BQ173" i="35"/>
  <c r="BR27" i="34"/>
  <c r="BR63" i="34"/>
  <c r="BQ147" i="34"/>
  <c r="BQ166" i="34"/>
  <c r="BR24" i="34"/>
  <c r="BR60" i="34"/>
  <c r="BQ163" i="34"/>
  <c r="BQ144" i="34"/>
  <c r="BR31" i="36"/>
  <c r="BR67" i="36"/>
  <c r="BQ151" i="36"/>
  <c r="BQ170" i="36"/>
  <c r="BS68" i="31"/>
  <c r="BS32" i="31"/>
  <c r="BR171" i="31"/>
  <c r="BR152" i="31"/>
  <c r="BO189" i="35"/>
  <c r="BO178" i="35"/>
  <c r="BO179" i="35" s="1"/>
  <c r="BO182" i="35"/>
  <c r="BN197" i="34"/>
  <c r="BN186" i="34"/>
  <c r="BR31" i="35"/>
  <c r="BR67" i="35"/>
  <c r="BQ170" i="35"/>
  <c r="BQ151" i="35"/>
  <c r="BU29" i="36"/>
  <c r="BU65" i="36"/>
  <c r="BT168" i="36"/>
  <c r="BT149" i="36"/>
  <c r="BR35" i="34"/>
  <c r="BR71" i="34"/>
  <c r="BQ155" i="34"/>
  <c r="BQ174" i="34"/>
  <c r="BR31" i="34"/>
  <c r="BR67" i="34"/>
  <c r="BQ170" i="34"/>
  <c r="BQ151" i="34"/>
  <c r="BR32" i="36"/>
  <c r="BR68" i="36"/>
  <c r="BQ152" i="36"/>
  <c r="BQ171" i="36"/>
  <c r="BT67" i="31"/>
  <c r="BT31" i="31"/>
  <c r="BS170" i="31"/>
  <c r="BS151" i="31"/>
  <c r="BR29" i="34"/>
  <c r="BR65" i="34"/>
  <c r="BQ149" i="34"/>
  <c r="BQ168" i="34"/>
  <c r="BS62" i="31"/>
  <c r="BS26" i="31"/>
  <c r="BR165" i="31"/>
  <c r="BR146" i="31"/>
  <c r="BS70" i="31"/>
  <c r="BR173" i="31"/>
  <c r="BS34" i="31"/>
  <c r="BR154" i="31"/>
  <c r="BR28" i="34"/>
  <c r="BR64" i="34"/>
  <c r="BQ167" i="34"/>
  <c r="BQ148" i="34"/>
  <c r="BN196" i="34"/>
  <c r="BR33" i="36"/>
  <c r="BR69" i="36"/>
  <c r="BQ172" i="36"/>
  <c r="BQ153" i="36"/>
  <c r="BS66" i="31"/>
  <c r="BR150" i="31"/>
  <c r="BS30" i="31"/>
  <c r="BR169" i="31"/>
  <c r="BR26" i="36"/>
  <c r="BR62" i="36"/>
  <c r="BQ146" i="36"/>
  <c r="BQ165" i="36"/>
  <c r="BR52" i="2"/>
  <c r="BR22" i="2"/>
  <c r="BS71" i="31"/>
  <c r="BR155" i="31"/>
  <c r="BS35" i="31"/>
  <c r="BR174" i="31"/>
  <c r="BP157" i="34"/>
  <c r="BP158" i="34" s="1"/>
  <c r="BR30" i="36"/>
  <c r="BR66" i="36"/>
  <c r="BQ169" i="36"/>
  <c r="BQ150" i="36"/>
  <c r="BR34" i="34"/>
  <c r="BR70" i="34"/>
  <c r="BQ154" i="34"/>
  <c r="BQ173" i="34"/>
  <c r="BR30" i="34"/>
  <c r="BR66" i="34"/>
  <c r="BQ169" i="34"/>
  <c r="BQ150" i="34"/>
  <c r="BR32" i="34"/>
  <c r="BR68" i="34"/>
  <c r="BQ171" i="34"/>
  <c r="BQ152" i="34"/>
  <c r="BM198" i="35"/>
  <c r="BO190" i="34"/>
  <c r="BO192" i="34" s="1"/>
  <c r="BO183" i="34"/>
  <c r="BO185" i="34" s="1"/>
  <c r="BR35" i="36"/>
  <c r="BR71" i="36"/>
  <c r="BQ174" i="36"/>
  <c r="BQ155" i="36"/>
  <c r="BR28" i="36"/>
  <c r="BR64" i="36"/>
  <c r="BQ167" i="36"/>
  <c r="BQ148" i="36"/>
  <c r="BR25" i="34"/>
  <c r="BR61" i="34"/>
  <c r="BQ164" i="34"/>
  <c r="BQ145" i="34"/>
  <c r="BP176" i="34"/>
  <c r="BP177" i="34" s="1"/>
  <c r="BR25" i="36"/>
  <c r="BR61" i="36"/>
  <c r="BQ145" i="36"/>
  <c r="BQ164" i="36"/>
  <c r="BQ157" i="31"/>
  <c r="BQ182" i="31" s="1"/>
  <c r="BS23" i="36"/>
  <c r="BS59" i="36"/>
  <c r="BR162" i="36"/>
  <c r="BR143" i="36"/>
  <c r="BP157" i="35"/>
  <c r="BM194" i="35"/>
  <c r="BO190" i="35"/>
  <c r="BO192" i="35" s="1"/>
  <c r="BO183" i="35"/>
  <c r="BO185" i="35" s="1"/>
  <c r="BS64" i="31"/>
  <c r="BR167" i="31"/>
  <c r="BR148" i="31"/>
  <c r="BS28" i="31"/>
  <c r="BN197" i="35"/>
  <c r="BN191" i="35"/>
  <c r="BN193" i="35" s="1"/>
  <c r="BQ176" i="31"/>
  <c r="BQ190" i="31" s="1"/>
  <c r="BQ192" i="31" s="1"/>
  <c r="BR34" i="36"/>
  <c r="BR70" i="36"/>
  <c r="BQ154" i="36"/>
  <c r="BQ173" i="36"/>
  <c r="BQ73" i="35"/>
  <c r="BQ74" i="35" s="1"/>
  <c r="BS69" i="31"/>
  <c r="BS33" i="31"/>
  <c r="BR172" i="31"/>
  <c r="BR153" i="31"/>
  <c r="BS63" i="31"/>
  <c r="BS27" i="31"/>
  <c r="BR147" i="31"/>
  <c r="BR166" i="31"/>
  <c r="BM194" i="34"/>
  <c r="BN184" i="35"/>
  <c r="BN186" i="35" s="1"/>
  <c r="BN196" i="35"/>
  <c r="BS65" i="31"/>
  <c r="BR168" i="31"/>
  <c r="BR149" i="31"/>
  <c r="BS29" i="31"/>
  <c r="BR26" i="34"/>
  <c r="BR62" i="34"/>
  <c r="BQ165" i="34"/>
  <c r="BQ146" i="34"/>
  <c r="BQ73" i="34"/>
  <c r="BQ179" i="34" s="1"/>
  <c r="BS60" i="31"/>
  <c r="BS24" i="31"/>
  <c r="BR144" i="31"/>
  <c r="BR163" i="31"/>
  <c r="BR23" i="35"/>
  <c r="BR59" i="35"/>
  <c r="BQ37" i="35"/>
  <c r="BQ162" i="35"/>
  <c r="BQ143" i="35"/>
  <c r="BO189" i="34"/>
  <c r="BO182" i="34"/>
  <c r="BR24" i="36"/>
  <c r="BR60" i="36"/>
  <c r="BQ163" i="36"/>
  <c r="BQ144" i="36"/>
  <c r="BR27" i="36"/>
  <c r="BR63" i="36"/>
  <c r="BQ147" i="36"/>
  <c r="BQ166" i="36"/>
  <c r="BR23" i="34"/>
  <c r="BR59" i="34"/>
  <c r="BQ37" i="34"/>
  <c r="BQ143" i="34"/>
  <c r="BQ162" i="34"/>
  <c r="BR33" i="34"/>
  <c r="BR69" i="34"/>
  <c r="BQ172" i="34"/>
  <c r="BQ153" i="34"/>
  <c r="CA41" i="33"/>
  <c r="BZ55" i="33"/>
  <c r="CE41" i="30"/>
  <c r="CD55" i="30"/>
  <c r="BQ61" i="32"/>
  <c r="BQ62" i="32" s="1"/>
  <c r="BR31" i="32"/>
  <c r="BS29" i="32"/>
  <c r="BT59" i="32" s="1"/>
  <c r="BS21" i="32"/>
  <c r="BT51" i="32" s="1"/>
  <c r="CC41" i="10"/>
  <c r="CB55" i="10"/>
  <c r="BO158" i="29"/>
  <c r="BO74" i="30"/>
  <c r="BO177" i="29"/>
  <c r="BZ41" i="34"/>
  <c r="BY55" i="34"/>
  <c r="BM194" i="30"/>
  <c r="BM198" i="30"/>
  <c r="BP73" i="30"/>
  <c r="BN191" i="30"/>
  <c r="BN193" i="30" s="1"/>
  <c r="BN197" i="30"/>
  <c r="BR33" i="33"/>
  <c r="BS69" i="33" s="1"/>
  <c r="BQ164" i="30"/>
  <c r="BQ145" i="30"/>
  <c r="BR25" i="30"/>
  <c r="BS61" i="30" s="1"/>
  <c r="BQ167" i="29"/>
  <c r="BQ148" i="29"/>
  <c r="BR28" i="29"/>
  <c r="BS64" i="29" s="1"/>
  <c r="BQ143" i="30"/>
  <c r="BR23" i="30"/>
  <c r="BS59" i="30" s="1"/>
  <c r="BQ37" i="30"/>
  <c r="BQ162" i="30"/>
  <c r="BQ165" i="30"/>
  <c r="BR26" i="30"/>
  <c r="BS62" i="30" s="1"/>
  <c r="BQ146" i="30"/>
  <c r="BR30" i="33"/>
  <c r="BS66" i="33" s="1"/>
  <c r="BR23" i="29"/>
  <c r="BS59" i="29" s="1"/>
  <c r="BQ162" i="29"/>
  <c r="BQ143" i="29"/>
  <c r="BQ37" i="29"/>
  <c r="BQ147" i="29"/>
  <c r="BR27" i="29"/>
  <c r="BS63" i="29" s="1"/>
  <c r="BQ166" i="29"/>
  <c r="BR23" i="33"/>
  <c r="BS59" i="33" s="1"/>
  <c r="BQ37" i="33"/>
  <c r="BQ146" i="29"/>
  <c r="BQ165" i="29"/>
  <c r="BR26" i="29"/>
  <c r="BS62" i="29" s="1"/>
  <c r="BQ168" i="29"/>
  <c r="BQ149" i="29"/>
  <c r="BR29" i="29"/>
  <c r="BS65" i="29" s="1"/>
  <c r="BQ150" i="30"/>
  <c r="BQ169" i="30"/>
  <c r="BR30" i="30"/>
  <c r="BS66" i="30" s="1"/>
  <c r="BQ173" i="30"/>
  <c r="BQ154" i="30"/>
  <c r="BR34" i="30"/>
  <c r="BS70" i="30" s="1"/>
  <c r="BP73" i="29"/>
  <c r="BP74" i="29" s="1"/>
  <c r="BQ168" i="30"/>
  <c r="BR29" i="30"/>
  <c r="BS65" i="30" s="1"/>
  <c r="BQ149" i="30"/>
  <c r="BP73" i="33"/>
  <c r="BP74" i="33" s="1"/>
  <c r="BR31" i="33"/>
  <c r="BS67" i="33" s="1"/>
  <c r="BR31" i="29"/>
  <c r="BS67" i="29" s="1"/>
  <c r="BQ151" i="29"/>
  <c r="BQ170" i="29"/>
  <c r="BP157" i="29"/>
  <c r="BQ155" i="30"/>
  <c r="BR35" i="30"/>
  <c r="BS71" i="30" s="1"/>
  <c r="BQ174" i="30"/>
  <c r="BQ152" i="29"/>
  <c r="BQ171" i="29"/>
  <c r="BR32" i="29"/>
  <c r="BS68" i="29" s="1"/>
  <c r="BR32" i="33"/>
  <c r="BS68" i="33" s="1"/>
  <c r="BO190" i="29"/>
  <c r="BO192" i="29" s="1"/>
  <c r="BO183" i="29"/>
  <c r="BO185" i="29" s="1"/>
  <c r="BQ167" i="30"/>
  <c r="BQ148" i="30"/>
  <c r="BR28" i="30"/>
  <c r="BS64" i="30" s="1"/>
  <c r="BQ144" i="29"/>
  <c r="BQ163" i="29"/>
  <c r="BR24" i="29"/>
  <c r="BS60" i="29" s="1"/>
  <c r="BR35" i="33"/>
  <c r="BS71" i="33" s="1"/>
  <c r="BQ163" i="30"/>
  <c r="BQ144" i="30"/>
  <c r="BR24" i="30"/>
  <c r="BS60" i="30" s="1"/>
  <c r="BR34" i="33"/>
  <c r="BS70" i="33" s="1"/>
  <c r="BN197" i="29"/>
  <c r="BN191" i="29"/>
  <c r="BN193" i="29" s="1"/>
  <c r="BQ147" i="30"/>
  <c r="BQ166" i="30"/>
  <c r="BR27" i="30"/>
  <c r="BS63" i="30" s="1"/>
  <c r="BO182" i="30"/>
  <c r="BO178" i="30"/>
  <c r="BO179" i="30" s="1"/>
  <c r="BO189" i="30"/>
  <c r="BO158" i="30"/>
  <c r="BM194" i="29"/>
  <c r="BR32" i="30"/>
  <c r="BS68" i="30" s="1"/>
  <c r="BQ171" i="30"/>
  <c r="BQ152" i="30"/>
  <c r="BQ173" i="29"/>
  <c r="BR34" i="29"/>
  <c r="BS70" i="29" s="1"/>
  <c r="BQ154" i="29"/>
  <c r="BN184" i="29"/>
  <c r="BN186" i="29" s="1"/>
  <c r="BN196" i="29"/>
  <c r="BR26" i="33"/>
  <c r="BS62" i="33" s="1"/>
  <c r="BR27" i="33"/>
  <c r="BS63" i="33" s="1"/>
  <c r="BM198" i="29"/>
  <c r="BR28" i="33"/>
  <c r="BS64" i="33" s="1"/>
  <c r="BS25" i="33"/>
  <c r="BT61" i="33" s="1"/>
  <c r="BP157" i="30"/>
  <c r="BO182" i="29"/>
  <c r="BO189" i="29"/>
  <c r="BO178" i="29"/>
  <c r="BO179" i="29" s="1"/>
  <c r="BQ164" i="29"/>
  <c r="BQ145" i="29"/>
  <c r="BR25" i="29"/>
  <c r="BS61" i="29" s="1"/>
  <c r="BR24" i="33"/>
  <c r="BS60" i="33" s="1"/>
  <c r="BQ151" i="30"/>
  <c r="BR31" i="30"/>
  <c r="BS67" i="30" s="1"/>
  <c r="BQ170" i="30"/>
  <c r="BQ169" i="29"/>
  <c r="BQ150" i="29"/>
  <c r="BR30" i="29"/>
  <c r="BS66" i="29" s="1"/>
  <c r="BR29" i="33"/>
  <c r="BS65" i="33" s="1"/>
  <c r="BR35" i="29"/>
  <c r="BS71" i="29" s="1"/>
  <c r="BQ155" i="29"/>
  <c r="BQ174" i="29"/>
  <c r="BP176" i="30"/>
  <c r="BN196" i="30"/>
  <c r="BN184" i="30"/>
  <c r="BN186" i="30" s="1"/>
  <c r="BP176" i="29"/>
  <c r="BQ153" i="29"/>
  <c r="BQ172" i="29"/>
  <c r="BR33" i="29"/>
  <c r="BS69" i="29" s="1"/>
  <c r="BQ172" i="30"/>
  <c r="BQ153" i="30"/>
  <c r="BR33" i="30"/>
  <c r="BS69" i="30" s="1"/>
  <c r="BO177" i="30"/>
  <c r="BO190" i="30"/>
  <c r="BO192" i="30" s="1"/>
  <c r="BO183" i="30"/>
  <c r="BO185" i="30" s="1"/>
  <c r="BP191" i="31"/>
  <c r="BS23" i="31"/>
  <c r="BT59" i="31" s="1"/>
  <c r="BR162" i="31"/>
  <c r="BR73" i="31"/>
  <c r="BR74" i="31" s="1"/>
  <c r="BR143" i="31"/>
  <c r="BR37" i="31"/>
  <c r="BT25" i="32"/>
  <c r="BU55" i="32" s="1"/>
  <c r="BS25" i="2"/>
  <c r="BT55" i="2" s="1"/>
  <c r="BS27" i="2"/>
  <c r="BT57" i="2" s="1"/>
  <c r="BQ61" i="2"/>
  <c r="BQ62" i="2" s="1"/>
  <c r="BR29" i="2"/>
  <c r="BS21" i="2"/>
  <c r="BT51" i="2" s="1"/>
  <c r="BS24" i="2"/>
  <c r="BT54" i="2" s="1"/>
  <c r="BS26" i="2"/>
  <c r="BT56" i="2" s="1"/>
  <c r="BT20" i="2"/>
  <c r="BU50" i="2" s="1"/>
  <c r="BS28" i="2"/>
  <c r="BT58" i="2" s="1"/>
  <c r="BS23" i="2"/>
  <c r="BT53" i="2" s="1"/>
  <c r="BQ31" i="2"/>
  <c r="BU25" i="31"/>
  <c r="BV61" i="31" s="1"/>
  <c r="BT145" i="31"/>
  <c r="BT164" i="31"/>
  <c r="BQ73" i="10"/>
  <c r="BQ74" i="10" s="1"/>
  <c r="BT30" i="10"/>
  <c r="BU66" i="10" s="1"/>
  <c r="BS28" i="10"/>
  <c r="BT64" i="10" s="1"/>
  <c r="BS34" i="10"/>
  <c r="BT70" i="10" s="1"/>
  <c r="BS35" i="10"/>
  <c r="BT71" i="10" s="1"/>
  <c r="BS25" i="10"/>
  <c r="BT61" i="10" s="1"/>
  <c r="BS32" i="10"/>
  <c r="BT68" i="10" s="1"/>
  <c r="BS29" i="10"/>
  <c r="BT65" i="10" s="1"/>
  <c r="BS31" i="10"/>
  <c r="BT67" i="10" s="1"/>
  <c r="BT33" i="10"/>
  <c r="BU69" i="10" s="1"/>
  <c r="BS27" i="10"/>
  <c r="BT63" i="10" s="1"/>
  <c r="BS26" i="10"/>
  <c r="BT62" i="10" s="1"/>
  <c r="BU20" i="32"/>
  <c r="BV50" i="32" s="1"/>
  <c r="BT28" i="32"/>
  <c r="BU58" i="32" s="1"/>
  <c r="BT23" i="32"/>
  <c r="BU53" i="32" s="1"/>
  <c r="BT24" i="32"/>
  <c r="BU54" i="32" s="1"/>
  <c r="BT26" i="32"/>
  <c r="BU56" i="32" s="1"/>
  <c r="BU22" i="32"/>
  <c r="BV52" i="32" s="1"/>
  <c r="BT27" i="32"/>
  <c r="BU57" i="32" s="1"/>
  <c r="BP193" i="31" l="1"/>
  <c r="BP197" i="31"/>
  <c r="BO198" i="31"/>
  <c r="BS60" i="10"/>
  <c r="BS24" i="10"/>
  <c r="BP74" i="30"/>
  <c r="BS71" i="35"/>
  <c r="BR155" i="35"/>
  <c r="BR174" i="35"/>
  <c r="BS35" i="35"/>
  <c r="BT69" i="35"/>
  <c r="BS172" i="35"/>
  <c r="BS153" i="35"/>
  <c r="BT33" i="35"/>
  <c r="BT66" i="35"/>
  <c r="BS169" i="35"/>
  <c r="BS150" i="35"/>
  <c r="BT30" i="35"/>
  <c r="BT68" i="35"/>
  <c r="BS152" i="35"/>
  <c r="BS171" i="35"/>
  <c r="BT32" i="35"/>
  <c r="BT61" i="35"/>
  <c r="BS164" i="35"/>
  <c r="BS145" i="35"/>
  <c r="BT25" i="35"/>
  <c r="BS28" i="35"/>
  <c r="BS64" i="35"/>
  <c r="BR167" i="35"/>
  <c r="BR148" i="35"/>
  <c r="BS60" i="35"/>
  <c r="BR144" i="35"/>
  <c r="BR163" i="35"/>
  <c r="BS24" i="35"/>
  <c r="BT27" i="35"/>
  <c r="BT63" i="35"/>
  <c r="BS166" i="35"/>
  <c r="BS147" i="35"/>
  <c r="BU26" i="35"/>
  <c r="BU62" i="35"/>
  <c r="BT165" i="35"/>
  <c r="BT146" i="35"/>
  <c r="BT29" i="35"/>
  <c r="BT65" i="35"/>
  <c r="BS149" i="35"/>
  <c r="BS168" i="35"/>
  <c r="BP177" i="36"/>
  <c r="BO186" i="36"/>
  <c r="BP158" i="35"/>
  <c r="BQ157" i="35"/>
  <c r="BQ182" i="35" s="1"/>
  <c r="BO193" i="36"/>
  <c r="BQ189" i="31"/>
  <c r="BQ191" i="31" s="1"/>
  <c r="BQ193" i="31" s="1"/>
  <c r="BQ158" i="31"/>
  <c r="BN194" i="36"/>
  <c r="BP196" i="31"/>
  <c r="BP198" i="31" s="1"/>
  <c r="BP177" i="35"/>
  <c r="BP158" i="36"/>
  <c r="BP190" i="35"/>
  <c r="BP192" i="35" s="1"/>
  <c r="BR73" i="36"/>
  <c r="BR74" i="36" s="1"/>
  <c r="BO197" i="36"/>
  <c r="BS59" i="10"/>
  <c r="BS23" i="10"/>
  <c r="BQ157" i="36"/>
  <c r="BQ182" i="36" s="1"/>
  <c r="BO196" i="36"/>
  <c r="BP189" i="36"/>
  <c r="BP191" i="36" s="1"/>
  <c r="BR176" i="31"/>
  <c r="BR190" i="31" s="1"/>
  <c r="BR192" i="31" s="1"/>
  <c r="BP178" i="36"/>
  <c r="BP179" i="36" s="1"/>
  <c r="BQ178" i="31"/>
  <c r="BQ179" i="31" s="1"/>
  <c r="BR73" i="34"/>
  <c r="BR179" i="34" s="1"/>
  <c r="BQ183" i="31"/>
  <c r="BQ185" i="31" s="1"/>
  <c r="BP182" i="36"/>
  <c r="BQ177" i="31"/>
  <c r="BN194" i="35"/>
  <c r="BN194" i="34"/>
  <c r="BP190" i="36"/>
  <c r="BP192" i="36" s="1"/>
  <c r="BP183" i="36"/>
  <c r="BP185" i="36" s="1"/>
  <c r="BQ176" i="36"/>
  <c r="BN198" i="35"/>
  <c r="BN198" i="34"/>
  <c r="BS23" i="34"/>
  <c r="BS59" i="34"/>
  <c r="BR162" i="34"/>
  <c r="BR143" i="34"/>
  <c r="BR37" i="34"/>
  <c r="BS24" i="36"/>
  <c r="BS60" i="36"/>
  <c r="BR144" i="36"/>
  <c r="BR163" i="36"/>
  <c r="BS34" i="36"/>
  <c r="BS70" i="36"/>
  <c r="BR173" i="36"/>
  <c r="BR154" i="36"/>
  <c r="BR37" i="36"/>
  <c r="BS52" i="2"/>
  <c r="BS22" i="2"/>
  <c r="BS35" i="34"/>
  <c r="BS71" i="34"/>
  <c r="BR174" i="34"/>
  <c r="BR155" i="34"/>
  <c r="BS34" i="35"/>
  <c r="BS70" i="35"/>
  <c r="BR154" i="35"/>
  <c r="BR173" i="35"/>
  <c r="BT63" i="31"/>
  <c r="BT27" i="31"/>
  <c r="BS147" i="31"/>
  <c r="BS166" i="31"/>
  <c r="BR31" i="2"/>
  <c r="BS59" i="2"/>
  <c r="BQ176" i="35"/>
  <c r="BS25" i="36"/>
  <c r="BS61" i="36"/>
  <c r="BR164" i="36"/>
  <c r="BR145" i="36"/>
  <c r="BS32" i="34"/>
  <c r="BS68" i="34"/>
  <c r="BR171" i="34"/>
  <c r="BR152" i="34"/>
  <c r="BS34" i="34"/>
  <c r="BS70" i="34"/>
  <c r="BR154" i="34"/>
  <c r="BR173" i="34"/>
  <c r="BS31" i="35"/>
  <c r="BS67" i="35"/>
  <c r="BR170" i="35"/>
  <c r="BR151" i="35"/>
  <c r="BT68" i="31"/>
  <c r="BT32" i="31"/>
  <c r="BS152" i="31"/>
  <c r="BS171" i="31"/>
  <c r="BQ74" i="34"/>
  <c r="BT60" i="31"/>
  <c r="BT24" i="31"/>
  <c r="BS163" i="31"/>
  <c r="BS144" i="31"/>
  <c r="BP190" i="34"/>
  <c r="BP192" i="34" s="1"/>
  <c r="BP183" i="34"/>
  <c r="BP185" i="34" s="1"/>
  <c r="BS28" i="36"/>
  <c r="BS64" i="36"/>
  <c r="BR148" i="36"/>
  <c r="BR167" i="36"/>
  <c r="BS35" i="36"/>
  <c r="BS71" i="36"/>
  <c r="BR174" i="36"/>
  <c r="BR155" i="36"/>
  <c r="BT62" i="31"/>
  <c r="BS146" i="31"/>
  <c r="BS165" i="31"/>
  <c r="BT26" i="31"/>
  <c r="BU67" i="31"/>
  <c r="BU31" i="31"/>
  <c r="BT170" i="31"/>
  <c r="BT151" i="31"/>
  <c r="BS29" i="34"/>
  <c r="BS65" i="34"/>
  <c r="BR168" i="34"/>
  <c r="BR149" i="34"/>
  <c r="BS31" i="36"/>
  <c r="BS67" i="36"/>
  <c r="BR151" i="36"/>
  <c r="BR170" i="36"/>
  <c r="BS33" i="34"/>
  <c r="BS69" i="34"/>
  <c r="BR172" i="34"/>
  <c r="BR153" i="34"/>
  <c r="BR73" i="35"/>
  <c r="BR74" i="35" s="1"/>
  <c r="BT69" i="31"/>
  <c r="BS172" i="31"/>
  <c r="BT33" i="31"/>
  <c r="BS153" i="31"/>
  <c r="BS28" i="34"/>
  <c r="BS64" i="34"/>
  <c r="BR167" i="34"/>
  <c r="BR148" i="34"/>
  <c r="BS32" i="36"/>
  <c r="BS68" i="36"/>
  <c r="BR152" i="36"/>
  <c r="BR171" i="36"/>
  <c r="BS27" i="34"/>
  <c r="BS63" i="34"/>
  <c r="BR147" i="34"/>
  <c r="BR166" i="34"/>
  <c r="BT66" i="31"/>
  <c r="BS150" i="31"/>
  <c r="BS169" i="31"/>
  <c r="BT30" i="31"/>
  <c r="BS31" i="34"/>
  <c r="BS67" i="34"/>
  <c r="BR170" i="34"/>
  <c r="BR151" i="34"/>
  <c r="BQ176" i="34"/>
  <c r="BS27" i="36"/>
  <c r="BS63" i="36"/>
  <c r="BR166" i="36"/>
  <c r="BR147" i="36"/>
  <c r="BS23" i="35"/>
  <c r="BS59" i="35"/>
  <c r="BR162" i="35"/>
  <c r="BR143" i="35"/>
  <c r="BR37" i="35"/>
  <c r="BT23" i="36"/>
  <c r="BT59" i="36"/>
  <c r="BS162" i="36"/>
  <c r="BS143" i="36"/>
  <c r="BV29" i="36"/>
  <c r="BV65" i="36"/>
  <c r="BU149" i="36"/>
  <c r="BU168" i="36"/>
  <c r="BO196" i="35"/>
  <c r="BO184" i="35"/>
  <c r="BO186" i="35" s="1"/>
  <c r="BQ157" i="34"/>
  <c r="BS26" i="34"/>
  <c r="BS62" i="34"/>
  <c r="BR146" i="34"/>
  <c r="BR165" i="34"/>
  <c r="BS30" i="34"/>
  <c r="BS66" i="34"/>
  <c r="BR150" i="34"/>
  <c r="BR169" i="34"/>
  <c r="BT71" i="31"/>
  <c r="BT35" i="31"/>
  <c r="BS155" i="31"/>
  <c r="BS174" i="31"/>
  <c r="BS26" i="36"/>
  <c r="BS62" i="36"/>
  <c r="BR146" i="36"/>
  <c r="BR165" i="36"/>
  <c r="BT70" i="31"/>
  <c r="BT34" i="31"/>
  <c r="BS154" i="31"/>
  <c r="BS173" i="31"/>
  <c r="BO191" i="34"/>
  <c r="BO193" i="34" s="1"/>
  <c r="BO197" i="34"/>
  <c r="BP189" i="34"/>
  <c r="BP182" i="34"/>
  <c r="BS24" i="34"/>
  <c r="BS60" i="34"/>
  <c r="BR163" i="34"/>
  <c r="BR144" i="34"/>
  <c r="BR157" i="31"/>
  <c r="BO196" i="34"/>
  <c r="BO184" i="34"/>
  <c r="BO186" i="34" s="1"/>
  <c r="BT65" i="31"/>
  <c r="BS168" i="31"/>
  <c r="BS149" i="31"/>
  <c r="BT29" i="31"/>
  <c r="BT64" i="31"/>
  <c r="BT28" i="31"/>
  <c r="BS167" i="31"/>
  <c r="BS148" i="31"/>
  <c r="BP182" i="35"/>
  <c r="BP189" i="35"/>
  <c r="BP178" i="35"/>
  <c r="BP179" i="35" s="1"/>
  <c r="BS25" i="34"/>
  <c r="BS61" i="34"/>
  <c r="BR145" i="34"/>
  <c r="BR164" i="34"/>
  <c r="BS30" i="36"/>
  <c r="BS66" i="36"/>
  <c r="BR150" i="36"/>
  <c r="BR169" i="36"/>
  <c r="BS33" i="36"/>
  <c r="BS69" i="36"/>
  <c r="BR172" i="36"/>
  <c r="BR153" i="36"/>
  <c r="BO197" i="35"/>
  <c r="BO191" i="35"/>
  <c r="BO193" i="35" s="1"/>
  <c r="CB41" i="33"/>
  <c r="CA55" i="33"/>
  <c r="CF41" i="30"/>
  <c r="CE55" i="30"/>
  <c r="BS31" i="32"/>
  <c r="BR61" i="32"/>
  <c r="BR62" i="32" s="1"/>
  <c r="BT21" i="32"/>
  <c r="BU51" i="32" s="1"/>
  <c r="BT29" i="32"/>
  <c r="BU59" i="32" s="1"/>
  <c r="CD41" i="10"/>
  <c r="CC55" i="10"/>
  <c r="BP158" i="29"/>
  <c r="CA41" i="34"/>
  <c r="BZ55" i="34"/>
  <c r="BN198" i="29"/>
  <c r="BQ157" i="29"/>
  <c r="BN194" i="30"/>
  <c r="BN198" i="30"/>
  <c r="BR172" i="30"/>
  <c r="BR153" i="30"/>
  <c r="BS33" i="30"/>
  <c r="BT69" i="30" s="1"/>
  <c r="BP183" i="29"/>
  <c r="BP185" i="29" s="1"/>
  <c r="BP190" i="29"/>
  <c r="BP192" i="29" s="1"/>
  <c r="BS29" i="33"/>
  <c r="BT65" i="33" s="1"/>
  <c r="BP158" i="30"/>
  <c r="BS29" i="30"/>
  <c r="BT65" i="30" s="1"/>
  <c r="BR168" i="30"/>
  <c r="BR149" i="30"/>
  <c r="BR169" i="30"/>
  <c r="BS30" i="30"/>
  <c r="BT66" i="30" s="1"/>
  <c r="BR150" i="30"/>
  <c r="BR165" i="29"/>
  <c r="BS26" i="29"/>
  <c r="BT62" i="29" s="1"/>
  <c r="BR146" i="29"/>
  <c r="BS30" i="33"/>
  <c r="BT66" i="33" s="1"/>
  <c r="BR164" i="30"/>
  <c r="BS25" i="30"/>
  <c r="BT61" i="30" s="1"/>
  <c r="BR145" i="30"/>
  <c r="BO197" i="29"/>
  <c r="BO191" i="29"/>
  <c r="BO193" i="29" s="1"/>
  <c r="BS27" i="33"/>
  <c r="BT63" i="33" s="1"/>
  <c r="BR173" i="29"/>
  <c r="BR154" i="29"/>
  <c r="BS34" i="29"/>
  <c r="BT70" i="29" s="1"/>
  <c r="BO197" i="30"/>
  <c r="BO191" i="30"/>
  <c r="BO193" i="30" s="1"/>
  <c r="BS35" i="33"/>
  <c r="BT71" i="33" s="1"/>
  <c r="BR147" i="29"/>
  <c r="BS27" i="29"/>
  <c r="BT63" i="29" s="1"/>
  <c r="BR166" i="29"/>
  <c r="BR162" i="30"/>
  <c r="BR143" i="30"/>
  <c r="BR37" i="30"/>
  <c r="BS23" i="30"/>
  <c r="BT59" i="30" s="1"/>
  <c r="BS30" i="29"/>
  <c r="BT66" i="29" s="1"/>
  <c r="BR169" i="29"/>
  <c r="BR150" i="29"/>
  <c r="BS24" i="33"/>
  <c r="BT60" i="33" s="1"/>
  <c r="BO184" i="29"/>
  <c r="BO186" i="29" s="1"/>
  <c r="BO196" i="29"/>
  <c r="BR144" i="29"/>
  <c r="BS24" i="29"/>
  <c r="BT60" i="29" s="1"/>
  <c r="BR163" i="29"/>
  <c r="BQ157" i="30"/>
  <c r="BP183" i="30"/>
  <c r="BP185" i="30" s="1"/>
  <c r="BP190" i="30"/>
  <c r="BP192" i="30" s="1"/>
  <c r="BP182" i="30"/>
  <c r="BP189" i="30"/>
  <c r="BP178" i="30"/>
  <c r="BP179" i="30" s="1"/>
  <c r="BO184" i="30"/>
  <c r="BO186" i="30" s="1"/>
  <c r="BO196" i="30"/>
  <c r="BS34" i="33"/>
  <c r="BT70" i="33" s="1"/>
  <c r="BR170" i="29"/>
  <c r="BR151" i="29"/>
  <c r="BS31" i="29"/>
  <c r="BT67" i="29" s="1"/>
  <c r="BQ73" i="30"/>
  <c r="BQ74" i="30" s="1"/>
  <c r="BR172" i="29"/>
  <c r="BR153" i="29"/>
  <c r="BS33" i="29"/>
  <c r="BT69" i="29" s="1"/>
  <c r="BR164" i="29"/>
  <c r="BR145" i="29"/>
  <c r="BS25" i="29"/>
  <c r="BT61" i="29" s="1"/>
  <c r="BT25" i="33"/>
  <c r="BU61" i="33" s="1"/>
  <c r="BS26" i="33"/>
  <c r="BT62" i="33" s="1"/>
  <c r="BR147" i="30"/>
  <c r="BR166" i="30"/>
  <c r="BS27" i="30"/>
  <c r="BT63" i="30" s="1"/>
  <c r="BR155" i="30"/>
  <c r="BR174" i="30"/>
  <c r="BS35" i="30"/>
  <c r="BT71" i="30" s="1"/>
  <c r="BS31" i="33"/>
  <c r="BT67" i="33" s="1"/>
  <c r="BR173" i="30"/>
  <c r="BR154" i="30"/>
  <c r="BS34" i="30"/>
  <c r="BT70" i="30" s="1"/>
  <c r="BR149" i="29"/>
  <c r="BR168" i="29"/>
  <c r="BS29" i="29"/>
  <c r="BT65" i="29" s="1"/>
  <c r="BR146" i="30"/>
  <c r="BR165" i="30"/>
  <c r="BS26" i="30"/>
  <c r="BT62" i="30" s="1"/>
  <c r="BR148" i="29"/>
  <c r="BR167" i="29"/>
  <c r="BS28" i="29"/>
  <c r="BT64" i="29" s="1"/>
  <c r="BS33" i="33"/>
  <c r="BT69" i="33" s="1"/>
  <c r="BR144" i="30"/>
  <c r="BR163" i="30"/>
  <c r="BS24" i="30"/>
  <c r="BT60" i="30" s="1"/>
  <c r="BS32" i="33"/>
  <c r="BT68" i="33" s="1"/>
  <c r="BQ73" i="33"/>
  <c r="BQ74" i="33" s="1"/>
  <c r="BQ176" i="29"/>
  <c r="BS28" i="33"/>
  <c r="BT64" i="33" s="1"/>
  <c r="BN194" i="29"/>
  <c r="BR171" i="30"/>
  <c r="BR152" i="30"/>
  <c r="BS32" i="30"/>
  <c r="BT68" i="30" s="1"/>
  <c r="BP177" i="29"/>
  <c r="BS23" i="33"/>
  <c r="BT59" i="33" s="1"/>
  <c r="BR37" i="33"/>
  <c r="BP177" i="30"/>
  <c r="BS35" i="29"/>
  <c r="BT71" i="29" s="1"/>
  <c r="BR174" i="29"/>
  <c r="BR155" i="29"/>
  <c r="BS31" i="30"/>
  <c r="BT67" i="30" s="1"/>
  <c r="BR151" i="30"/>
  <c r="BR170" i="30"/>
  <c r="BQ73" i="29"/>
  <c r="BQ74" i="29" s="1"/>
  <c r="BS28" i="30"/>
  <c r="BT64" i="30" s="1"/>
  <c r="BR167" i="30"/>
  <c r="BR148" i="30"/>
  <c r="BR152" i="29"/>
  <c r="BS32" i="29"/>
  <c r="BT68" i="29" s="1"/>
  <c r="BR171" i="29"/>
  <c r="BP182" i="29"/>
  <c r="BP189" i="29"/>
  <c r="BP178" i="29"/>
  <c r="BP179" i="29" s="1"/>
  <c r="BR143" i="29"/>
  <c r="BR162" i="29"/>
  <c r="BS23" i="29"/>
  <c r="BT59" i="29" s="1"/>
  <c r="BR37" i="29"/>
  <c r="BQ176" i="30"/>
  <c r="BT23" i="31"/>
  <c r="BU59" i="31" s="1"/>
  <c r="BS73" i="31"/>
  <c r="BS74" i="31" s="1"/>
  <c r="BS143" i="31"/>
  <c r="BS162" i="31"/>
  <c r="BS37" i="31"/>
  <c r="BQ184" i="31"/>
  <c r="BP194" i="31"/>
  <c r="BU25" i="32"/>
  <c r="BV55" i="32" s="1"/>
  <c r="BT25" i="2"/>
  <c r="BU55" i="2" s="1"/>
  <c r="BR73" i="10"/>
  <c r="BR74" i="10" s="1"/>
  <c r="BT23" i="2"/>
  <c r="BU53" i="2" s="1"/>
  <c r="BT26" i="2"/>
  <c r="BU56" i="2" s="1"/>
  <c r="BT27" i="2"/>
  <c r="BU57" i="2" s="1"/>
  <c r="BT28" i="2"/>
  <c r="BU58" i="2" s="1"/>
  <c r="BT24" i="2"/>
  <c r="BU54" i="2" s="1"/>
  <c r="BT21" i="2"/>
  <c r="BU51" i="2" s="1"/>
  <c r="BU20" i="2"/>
  <c r="BV50" i="2" s="1"/>
  <c r="BR61" i="2"/>
  <c r="BR62" i="2" s="1"/>
  <c r="BS29" i="2"/>
  <c r="BT59" i="2" s="1"/>
  <c r="BV25" i="31"/>
  <c r="BW61" i="31" s="1"/>
  <c r="BU145" i="31"/>
  <c r="BU164" i="31"/>
  <c r="BT27" i="10"/>
  <c r="BU63" i="10" s="1"/>
  <c r="BU33" i="10"/>
  <c r="BV69" i="10" s="1"/>
  <c r="BT31" i="10"/>
  <c r="BU67" i="10" s="1"/>
  <c r="BT25" i="10"/>
  <c r="BU61" i="10" s="1"/>
  <c r="BT34" i="10"/>
  <c r="BU70" i="10" s="1"/>
  <c r="BT29" i="10"/>
  <c r="BU65" i="10" s="1"/>
  <c r="BT28" i="10"/>
  <c r="BU64" i="10" s="1"/>
  <c r="BT26" i="10"/>
  <c r="BU62" i="10" s="1"/>
  <c r="BT35" i="10"/>
  <c r="BU71" i="10" s="1"/>
  <c r="BT32" i="10"/>
  <c r="BU68" i="10" s="1"/>
  <c r="BU30" i="10"/>
  <c r="BV66" i="10" s="1"/>
  <c r="BV22" i="32"/>
  <c r="BW52" i="32" s="1"/>
  <c r="BU28" i="32"/>
  <c r="BV58" i="32" s="1"/>
  <c r="BU24" i="32"/>
  <c r="BV54" i="32" s="1"/>
  <c r="BU23" i="32"/>
  <c r="BV53" i="32" s="1"/>
  <c r="BU27" i="32"/>
  <c r="BV57" i="32" s="1"/>
  <c r="BV20" i="32"/>
  <c r="BW50" i="32" s="1"/>
  <c r="BU26" i="32"/>
  <c r="BV56" i="32" s="1"/>
  <c r="BS37" i="10" l="1"/>
  <c r="BQ189" i="35"/>
  <c r="BT60" i="10"/>
  <c r="BT24" i="10"/>
  <c r="BO194" i="36"/>
  <c r="BQ158" i="35"/>
  <c r="BS155" i="35"/>
  <c r="BS174" i="35"/>
  <c r="BT35" i="35"/>
  <c r="BT71" i="35"/>
  <c r="BU30" i="35"/>
  <c r="BU66" i="35"/>
  <c r="BT169" i="35"/>
  <c r="BT150" i="35"/>
  <c r="BT60" i="35"/>
  <c r="BS163" i="35"/>
  <c r="BS144" i="35"/>
  <c r="BT24" i="35"/>
  <c r="BU25" i="35"/>
  <c r="BU61" i="35"/>
  <c r="BT145" i="35"/>
  <c r="BT164" i="35"/>
  <c r="BU29" i="35"/>
  <c r="BU65" i="35"/>
  <c r="BT168" i="35"/>
  <c r="BT149" i="35"/>
  <c r="BU27" i="35"/>
  <c r="BU63" i="35"/>
  <c r="BT147" i="35"/>
  <c r="BT166" i="35"/>
  <c r="BU32" i="35"/>
  <c r="BU68" i="35"/>
  <c r="BT171" i="35"/>
  <c r="BT152" i="35"/>
  <c r="BU33" i="35"/>
  <c r="BU69" i="35"/>
  <c r="BT172" i="35"/>
  <c r="BT153" i="35"/>
  <c r="BU146" i="35"/>
  <c r="BV26" i="35"/>
  <c r="BU165" i="35"/>
  <c r="BV62" i="35"/>
  <c r="BT64" i="35"/>
  <c r="BS148" i="35"/>
  <c r="BS167" i="35"/>
  <c r="BT28" i="35"/>
  <c r="BS73" i="35"/>
  <c r="BQ197" i="31"/>
  <c r="BQ186" i="31"/>
  <c r="BQ194" i="31" s="1"/>
  <c r="BQ196" i="31"/>
  <c r="BR158" i="31"/>
  <c r="BO198" i="34"/>
  <c r="BO198" i="36"/>
  <c r="BQ178" i="36"/>
  <c r="BQ179" i="36" s="1"/>
  <c r="BQ177" i="35"/>
  <c r="BQ158" i="36"/>
  <c r="BP193" i="36"/>
  <c r="BR177" i="31"/>
  <c r="BR74" i="34"/>
  <c r="BP196" i="36"/>
  <c r="BQ189" i="36"/>
  <c r="BQ191" i="36" s="1"/>
  <c r="BP197" i="36"/>
  <c r="BR183" i="31"/>
  <c r="BR185" i="31" s="1"/>
  <c r="BQ178" i="35"/>
  <c r="BQ179" i="35" s="1"/>
  <c r="BT59" i="10"/>
  <c r="BT23" i="10"/>
  <c r="BP184" i="36"/>
  <c r="BP186" i="36" s="1"/>
  <c r="BR189" i="31"/>
  <c r="BR197" i="31" s="1"/>
  <c r="BR182" i="31"/>
  <c r="BS176" i="31"/>
  <c r="BS190" i="31" s="1"/>
  <c r="BS192" i="31" s="1"/>
  <c r="BR178" i="31"/>
  <c r="BR179" i="31" s="1"/>
  <c r="BR157" i="36"/>
  <c r="BR182" i="36" s="1"/>
  <c r="BQ177" i="36"/>
  <c r="BQ190" i="36"/>
  <c r="BQ192" i="36" s="1"/>
  <c r="BS73" i="36"/>
  <c r="BS74" i="36" s="1"/>
  <c r="BQ183" i="36"/>
  <c r="BQ185" i="36" s="1"/>
  <c r="BO194" i="35"/>
  <c r="BO194" i="34"/>
  <c r="BR176" i="36"/>
  <c r="BS74" i="35"/>
  <c r="BT30" i="36"/>
  <c r="BT66" i="36"/>
  <c r="BS169" i="36"/>
  <c r="BS150" i="36"/>
  <c r="BP191" i="34"/>
  <c r="BP193" i="34" s="1"/>
  <c r="BP197" i="34"/>
  <c r="BT35" i="34"/>
  <c r="BT71" i="34"/>
  <c r="BS155" i="34"/>
  <c r="BS174" i="34"/>
  <c r="BP191" i="35"/>
  <c r="BP193" i="35" s="1"/>
  <c r="BP197" i="35"/>
  <c r="BT24" i="34"/>
  <c r="BT60" i="34"/>
  <c r="BS144" i="34"/>
  <c r="BS163" i="34"/>
  <c r="BU70" i="31"/>
  <c r="BU34" i="31"/>
  <c r="BT154" i="31"/>
  <c r="BT173" i="31"/>
  <c r="BU71" i="31"/>
  <c r="BU35" i="31"/>
  <c r="BT174" i="31"/>
  <c r="BT155" i="31"/>
  <c r="BR157" i="35"/>
  <c r="BT31" i="34"/>
  <c r="BT67" i="34"/>
  <c r="BS170" i="34"/>
  <c r="BS151" i="34"/>
  <c r="BT33" i="34"/>
  <c r="BT69" i="34"/>
  <c r="BS172" i="34"/>
  <c r="BS153" i="34"/>
  <c r="BT29" i="34"/>
  <c r="BT65" i="34"/>
  <c r="BS149" i="34"/>
  <c r="BS168" i="34"/>
  <c r="BU68" i="31"/>
  <c r="BT152" i="31"/>
  <c r="BT171" i="31"/>
  <c r="BU32" i="31"/>
  <c r="BT52" i="2"/>
  <c r="BT22" i="2"/>
  <c r="BP184" i="35"/>
  <c r="BP186" i="35" s="1"/>
  <c r="BP196" i="35"/>
  <c r="BP196" i="34"/>
  <c r="BP184" i="34"/>
  <c r="BP186" i="34" s="1"/>
  <c r="BO198" i="35"/>
  <c r="BR176" i="35"/>
  <c r="BU69" i="31"/>
  <c r="BT172" i="31"/>
  <c r="BT153" i="31"/>
  <c r="BU33" i="31"/>
  <c r="BT28" i="36"/>
  <c r="BT64" i="36"/>
  <c r="BS148" i="36"/>
  <c r="BS167" i="36"/>
  <c r="BT24" i="36"/>
  <c r="BT60" i="36"/>
  <c r="BS163" i="36"/>
  <c r="BS144" i="36"/>
  <c r="BS157" i="31"/>
  <c r="BT23" i="35"/>
  <c r="BT59" i="35"/>
  <c r="BS143" i="35"/>
  <c r="BS37" i="35"/>
  <c r="BS162" i="35"/>
  <c r="BT27" i="36"/>
  <c r="BT63" i="36"/>
  <c r="BS147" i="36"/>
  <c r="BS166" i="36"/>
  <c r="BV67" i="31"/>
  <c r="BV31" i="31"/>
  <c r="BU170" i="31"/>
  <c r="BU151" i="31"/>
  <c r="BU60" i="31"/>
  <c r="BT163" i="31"/>
  <c r="BT144" i="31"/>
  <c r="BU24" i="31"/>
  <c r="BT34" i="35"/>
  <c r="BT70" i="35"/>
  <c r="BS154" i="35"/>
  <c r="BS173" i="35"/>
  <c r="BR157" i="34"/>
  <c r="BS37" i="36"/>
  <c r="BT28" i="34"/>
  <c r="BT64" i="34"/>
  <c r="BS148" i="34"/>
  <c r="BS167" i="34"/>
  <c r="BU64" i="31"/>
  <c r="BT167" i="31"/>
  <c r="BT148" i="31"/>
  <c r="BU28" i="31"/>
  <c r="BQ182" i="34"/>
  <c r="BQ189" i="34"/>
  <c r="BQ190" i="34"/>
  <c r="BQ192" i="34" s="1"/>
  <c r="BQ183" i="34"/>
  <c r="BQ185" i="34" s="1"/>
  <c r="BT31" i="36"/>
  <c r="BT67" i="36"/>
  <c r="BS151" i="36"/>
  <c r="BS170" i="36"/>
  <c r="BQ184" i="35"/>
  <c r="BR176" i="34"/>
  <c r="BT26" i="34"/>
  <c r="BT62" i="34"/>
  <c r="BS146" i="34"/>
  <c r="BS165" i="34"/>
  <c r="BT34" i="34"/>
  <c r="BT70" i="34"/>
  <c r="BS154" i="34"/>
  <c r="BS173" i="34"/>
  <c r="BT25" i="36"/>
  <c r="BT61" i="36"/>
  <c r="BS164" i="36"/>
  <c r="BS145" i="36"/>
  <c r="BT26" i="36"/>
  <c r="BT62" i="36"/>
  <c r="BS165" i="36"/>
  <c r="BS146" i="36"/>
  <c r="BT30" i="34"/>
  <c r="BT66" i="34"/>
  <c r="BS169" i="34"/>
  <c r="BS150" i="34"/>
  <c r="BW29" i="36"/>
  <c r="BW65" i="36"/>
  <c r="BV168" i="36"/>
  <c r="BV149" i="36"/>
  <c r="BU66" i="31"/>
  <c r="BT150" i="31"/>
  <c r="BU30" i="31"/>
  <c r="BT169" i="31"/>
  <c r="BU62" i="31"/>
  <c r="BT165" i="31"/>
  <c r="BU26" i="31"/>
  <c r="BT146" i="31"/>
  <c r="BT35" i="36"/>
  <c r="BT71" i="36"/>
  <c r="BS174" i="36"/>
  <c r="BS155" i="36"/>
  <c r="BT31" i="35"/>
  <c r="BT67" i="35"/>
  <c r="BS151" i="35"/>
  <c r="BS170" i="35"/>
  <c r="BQ183" i="35"/>
  <c r="BQ185" i="35" s="1"/>
  <c r="BQ190" i="35"/>
  <c r="BQ192" i="35" s="1"/>
  <c r="BQ191" i="35"/>
  <c r="BS73" i="34"/>
  <c r="BS179" i="34" s="1"/>
  <c r="BQ158" i="34"/>
  <c r="BQ184" i="36"/>
  <c r="BT33" i="36"/>
  <c r="BT69" i="36"/>
  <c r="BS153" i="36"/>
  <c r="BS172" i="36"/>
  <c r="BT25" i="34"/>
  <c r="BT61" i="34"/>
  <c r="BS164" i="34"/>
  <c r="BS145" i="34"/>
  <c r="BU65" i="31"/>
  <c r="BU29" i="31"/>
  <c r="BT149" i="31"/>
  <c r="BT168" i="31"/>
  <c r="BU23" i="36"/>
  <c r="BU59" i="36"/>
  <c r="BT162" i="36"/>
  <c r="BT143" i="36"/>
  <c r="BT27" i="34"/>
  <c r="BT63" i="34"/>
  <c r="BS166" i="34"/>
  <c r="BS147" i="34"/>
  <c r="BT32" i="36"/>
  <c r="BT68" i="36"/>
  <c r="BS152" i="36"/>
  <c r="BS171" i="36"/>
  <c r="BT32" i="34"/>
  <c r="BT68" i="34"/>
  <c r="BS152" i="34"/>
  <c r="BS171" i="34"/>
  <c r="BU63" i="31"/>
  <c r="BT166" i="31"/>
  <c r="BU27" i="31"/>
  <c r="BT147" i="31"/>
  <c r="BT34" i="36"/>
  <c r="BT70" i="36"/>
  <c r="BS173" i="36"/>
  <c r="BS154" i="36"/>
  <c r="BT23" i="34"/>
  <c r="BT59" i="34"/>
  <c r="BS37" i="34"/>
  <c r="BS162" i="34"/>
  <c r="BS143" i="34"/>
  <c r="BQ177" i="34"/>
  <c r="CC41" i="33"/>
  <c r="CB55" i="33"/>
  <c r="CG41" i="30"/>
  <c r="CF55" i="30"/>
  <c r="BQ177" i="29"/>
  <c r="BS61" i="32"/>
  <c r="BS62" i="32" s="1"/>
  <c r="BT31" i="32"/>
  <c r="BU29" i="32"/>
  <c r="BV59" i="32" s="1"/>
  <c r="BU21" i="32"/>
  <c r="BV51" i="32" s="1"/>
  <c r="CE41" i="10"/>
  <c r="CD55" i="10"/>
  <c r="BQ158" i="29"/>
  <c r="BO198" i="30"/>
  <c r="BO198" i="29"/>
  <c r="BQ189" i="29"/>
  <c r="BQ191" i="29" s="1"/>
  <c r="CB41" i="34"/>
  <c r="CA55" i="34"/>
  <c r="BQ182" i="29"/>
  <c r="BQ184" i="29" s="1"/>
  <c r="BR73" i="33"/>
  <c r="BR74" i="33" s="1"/>
  <c r="BR157" i="29"/>
  <c r="BS172" i="29"/>
  <c r="BS153" i="29"/>
  <c r="BT33" i="29"/>
  <c r="BU69" i="29" s="1"/>
  <c r="BT24" i="33"/>
  <c r="BU60" i="33" s="1"/>
  <c r="BT29" i="33"/>
  <c r="BU65" i="33" s="1"/>
  <c r="BT28" i="33"/>
  <c r="BU64" i="33" s="1"/>
  <c r="BS173" i="30"/>
  <c r="BS154" i="30"/>
  <c r="BT34" i="30"/>
  <c r="BU70" i="30" s="1"/>
  <c r="BU25" i="33"/>
  <c r="BV61" i="33" s="1"/>
  <c r="BT34" i="33"/>
  <c r="BU70" i="33" s="1"/>
  <c r="BQ189" i="30"/>
  <c r="BQ182" i="30"/>
  <c r="BQ178" i="30"/>
  <c r="BQ179" i="30" s="1"/>
  <c r="BR157" i="30"/>
  <c r="BT31" i="30"/>
  <c r="BU67" i="30" s="1"/>
  <c r="BS151" i="30"/>
  <c r="BS170" i="30"/>
  <c r="BT23" i="33"/>
  <c r="BU59" i="33" s="1"/>
  <c r="BS37" i="33"/>
  <c r="BT26" i="30"/>
  <c r="BU62" i="30" s="1"/>
  <c r="BS146" i="30"/>
  <c r="BS165" i="30"/>
  <c r="BR176" i="30"/>
  <c r="BS146" i="29"/>
  <c r="BT26" i="29"/>
  <c r="BU62" i="29" s="1"/>
  <c r="BS165" i="29"/>
  <c r="BQ178" i="29"/>
  <c r="BQ179" i="29" s="1"/>
  <c r="BQ183" i="29"/>
  <c r="BQ190" i="29"/>
  <c r="BQ192" i="29" s="1"/>
  <c r="BT33" i="33"/>
  <c r="BU69" i="33" s="1"/>
  <c r="BS166" i="30"/>
  <c r="BS147" i="30"/>
  <c r="BT27" i="30"/>
  <c r="BU63" i="30" s="1"/>
  <c r="BT25" i="29"/>
  <c r="BU61" i="29" s="1"/>
  <c r="BS164" i="29"/>
  <c r="BS145" i="29"/>
  <c r="BO194" i="30"/>
  <c r="BS37" i="29"/>
  <c r="BS173" i="29"/>
  <c r="BS154" i="29"/>
  <c r="BT34" i="29"/>
  <c r="BU70" i="29" s="1"/>
  <c r="BP197" i="29"/>
  <c r="BP191" i="29"/>
  <c r="BP193" i="29" s="1"/>
  <c r="BT28" i="30"/>
  <c r="BU64" i="30" s="1"/>
  <c r="BS167" i="30"/>
  <c r="BS148" i="30"/>
  <c r="BS152" i="30"/>
  <c r="BT32" i="30"/>
  <c r="BU68" i="30" s="1"/>
  <c r="BS171" i="30"/>
  <c r="BT24" i="29"/>
  <c r="BU60" i="29" s="1"/>
  <c r="BS163" i="29"/>
  <c r="BS144" i="29"/>
  <c r="BT27" i="29"/>
  <c r="BU63" i="29" s="1"/>
  <c r="BS166" i="29"/>
  <c r="BS147" i="29"/>
  <c r="BR73" i="29"/>
  <c r="BR74" i="29" s="1"/>
  <c r="BS164" i="30"/>
  <c r="BS145" i="30"/>
  <c r="BT25" i="30"/>
  <c r="BU61" i="30" s="1"/>
  <c r="BS168" i="30"/>
  <c r="BS149" i="30"/>
  <c r="BT29" i="30"/>
  <c r="BU65" i="30" s="1"/>
  <c r="BS153" i="30"/>
  <c r="BT33" i="30"/>
  <c r="BU69" i="30" s="1"/>
  <c r="BS172" i="30"/>
  <c r="BQ190" i="30"/>
  <c r="BQ192" i="30" s="1"/>
  <c r="BQ183" i="30"/>
  <c r="BQ185" i="30" s="1"/>
  <c r="BP184" i="29"/>
  <c r="BP186" i="29" s="1"/>
  <c r="BP196" i="29"/>
  <c r="BT32" i="33"/>
  <c r="BU68" i="33" s="1"/>
  <c r="BT28" i="29"/>
  <c r="BU64" i="29" s="1"/>
  <c r="BS167" i="29"/>
  <c r="BS148" i="29"/>
  <c r="BT29" i="29"/>
  <c r="BU65" i="29" s="1"/>
  <c r="BS168" i="29"/>
  <c r="BS149" i="29"/>
  <c r="BT31" i="33"/>
  <c r="BU67" i="33" s="1"/>
  <c r="BS151" i="29"/>
  <c r="BS170" i="29"/>
  <c r="BT31" i="29"/>
  <c r="BU67" i="29" s="1"/>
  <c r="BP197" i="30"/>
  <c r="BP191" i="30"/>
  <c r="BP193" i="30" s="1"/>
  <c r="BS169" i="29"/>
  <c r="BS150" i="29"/>
  <c r="BT30" i="29"/>
  <c r="BU66" i="29" s="1"/>
  <c r="BQ158" i="30"/>
  <c r="BS174" i="29"/>
  <c r="BS155" i="29"/>
  <c r="BT35" i="29"/>
  <c r="BU71" i="29" s="1"/>
  <c r="BP184" i="30"/>
  <c r="BP186" i="30" s="1"/>
  <c r="BP196" i="30"/>
  <c r="BT23" i="30"/>
  <c r="BU59" i="30" s="1"/>
  <c r="BS37" i="30"/>
  <c r="BS143" i="30"/>
  <c r="BS162" i="30"/>
  <c r="BR176" i="29"/>
  <c r="BS162" i="29"/>
  <c r="BS143" i="29"/>
  <c r="BT23" i="29"/>
  <c r="BU59" i="29" s="1"/>
  <c r="BS171" i="29"/>
  <c r="BS152" i="29"/>
  <c r="BT32" i="29"/>
  <c r="BU68" i="29" s="1"/>
  <c r="BQ177" i="30"/>
  <c r="BS163" i="30"/>
  <c r="BS144" i="30"/>
  <c r="BT24" i="30"/>
  <c r="BU60" i="30" s="1"/>
  <c r="BS155" i="30"/>
  <c r="BT35" i="30"/>
  <c r="BU71" i="30" s="1"/>
  <c r="BS174" i="30"/>
  <c r="BT26" i="33"/>
  <c r="BU62" i="33" s="1"/>
  <c r="BO194" i="29"/>
  <c r="BR73" i="30"/>
  <c r="BR74" i="30" s="1"/>
  <c r="BT35" i="33"/>
  <c r="BU71" i="33" s="1"/>
  <c r="BT27" i="33"/>
  <c r="BU63" i="33" s="1"/>
  <c r="BT30" i="33"/>
  <c r="BU66" i="33" s="1"/>
  <c r="BT30" i="30"/>
  <c r="BU66" i="30" s="1"/>
  <c r="BS150" i="30"/>
  <c r="BS169" i="30"/>
  <c r="BU23" i="31"/>
  <c r="BV59" i="31" s="1"/>
  <c r="BT162" i="31"/>
  <c r="BT143" i="31"/>
  <c r="BT73" i="31"/>
  <c r="BT74" i="31" s="1"/>
  <c r="BT37" i="31"/>
  <c r="BV25" i="32"/>
  <c r="BW55" i="32" s="1"/>
  <c r="BU25" i="2"/>
  <c r="BV55" i="2" s="1"/>
  <c r="BU24" i="2"/>
  <c r="BV54" i="2" s="1"/>
  <c r="BU23" i="2"/>
  <c r="BV53" i="2" s="1"/>
  <c r="BV20" i="2"/>
  <c r="BW50" i="2" s="1"/>
  <c r="BU28" i="2"/>
  <c r="BV58" i="2" s="1"/>
  <c r="BU27" i="2"/>
  <c r="BV57" i="2" s="1"/>
  <c r="BS61" i="2"/>
  <c r="BS62" i="2" s="1"/>
  <c r="BT29" i="2"/>
  <c r="BU21" i="2"/>
  <c r="BV51" i="2" s="1"/>
  <c r="BS31" i="2"/>
  <c r="BU26" i="2"/>
  <c r="BV56" i="2" s="1"/>
  <c r="BW25" i="31"/>
  <c r="BX61" i="31" s="1"/>
  <c r="BV164" i="31"/>
  <c r="BV145" i="31"/>
  <c r="BV30" i="10"/>
  <c r="BW66" i="10" s="1"/>
  <c r="BU32" i="10"/>
  <c r="BV68" i="10" s="1"/>
  <c r="BU26" i="10"/>
  <c r="BV62" i="10" s="1"/>
  <c r="BU28" i="10"/>
  <c r="BV64" i="10" s="1"/>
  <c r="BU31" i="10"/>
  <c r="BV67" i="10" s="1"/>
  <c r="BS73" i="10"/>
  <c r="BS74" i="10" s="1"/>
  <c r="BU29" i="10"/>
  <c r="BV65" i="10" s="1"/>
  <c r="BU34" i="10"/>
  <c r="BV70" i="10" s="1"/>
  <c r="BU35" i="10"/>
  <c r="BV71" i="10" s="1"/>
  <c r="BV33" i="10"/>
  <c r="BW69" i="10" s="1"/>
  <c r="BT37" i="10"/>
  <c r="BU25" i="10"/>
  <c r="BV61" i="10" s="1"/>
  <c r="BU27" i="10"/>
  <c r="BV63" i="10" s="1"/>
  <c r="BW22" i="32"/>
  <c r="BX52" i="32" s="1"/>
  <c r="BV26" i="32"/>
  <c r="BW56" i="32" s="1"/>
  <c r="BW20" i="32"/>
  <c r="BX50" i="32" s="1"/>
  <c r="BV24" i="32"/>
  <c r="BW54" i="32" s="1"/>
  <c r="BV27" i="32"/>
  <c r="BW57" i="32" s="1"/>
  <c r="BV28" i="32"/>
  <c r="BW58" i="32" s="1"/>
  <c r="BV23" i="32"/>
  <c r="BW53" i="32" s="1"/>
  <c r="BR158" i="35" l="1"/>
  <c r="BQ198" i="31"/>
  <c r="BU60" i="10"/>
  <c r="BU24" i="10"/>
  <c r="BS158" i="31"/>
  <c r="BU71" i="35"/>
  <c r="BT155" i="35"/>
  <c r="BT174" i="35"/>
  <c r="BU35" i="35"/>
  <c r="BU24" i="35"/>
  <c r="BU60" i="35"/>
  <c r="BT163" i="35"/>
  <c r="BT144" i="35"/>
  <c r="BV33" i="35"/>
  <c r="BV69" i="35"/>
  <c r="BU172" i="35"/>
  <c r="BU153" i="35"/>
  <c r="BV65" i="35"/>
  <c r="BU168" i="35"/>
  <c r="BU149" i="35"/>
  <c r="BV29" i="35"/>
  <c r="BW26" i="35"/>
  <c r="BW62" i="35"/>
  <c r="BV146" i="35"/>
  <c r="BV165" i="35"/>
  <c r="BT167" i="35"/>
  <c r="BU28" i="35"/>
  <c r="BU64" i="35"/>
  <c r="BT148" i="35"/>
  <c r="BU152" i="35"/>
  <c r="BU171" i="35"/>
  <c r="BV32" i="35"/>
  <c r="BV68" i="35"/>
  <c r="BU147" i="35"/>
  <c r="BU166" i="35"/>
  <c r="BV27" i="35"/>
  <c r="BV63" i="35"/>
  <c r="BV25" i="35"/>
  <c r="BV61" i="35"/>
  <c r="BU145" i="35"/>
  <c r="BU164" i="35"/>
  <c r="BU150" i="35"/>
  <c r="BU169" i="35"/>
  <c r="BV30" i="35"/>
  <c r="BV66" i="35"/>
  <c r="BR177" i="35"/>
  <c r="BP194" i="36"/>
  <c r="BT37" i="36"/>
  <c r="BR191" i="31"/>
  <c r="BR193" i="31" s="1"/>
  <c r="BR177" i="34"/>
  <c r="BP198" i="36"/>
  <c r="BP194" i="35"/>
  <c r="BR189" i="36"/>
  <c r="BR191" i="36" s="1"/>
  <c r="BR196" i="31"/>
  <c r="BR198" i="31" s="1"/>
  <c r="BQ186" i="36"/>
  <c r="BQ196" i="36"/>
  <c r="BS178" i="31"/>
  <c r="BS179" i="31" s="1"/>
  <c r="BS176" i="36"/>
  <c r="BS183" i="36" s="1"/>
  <c r="BS185" i="36" s="1"/>
  <c r="BS183" i="31"/>
  <c r="BS185" i="31" s="1"/>
  <c r="BS177" i="31"/>
  <c r="BS189" i="31"/>
  <c r="BS191" i="31" s="1"/>
  <c r="BS193" i="31" s="1"/>
  <c r="BS182" i="31"/>
  <c r="BR184" i="31"/>
  <c r="BR186" i="31" s="1"/>
  <c r="BU59" i="10"/>
  <c r="BU23" i="10"/>
  <c r="BU37" i="10" s="1"/>
  <c r="BR177" i="36"/>
  <c r="BQ193" i="36"/>
  <c r="BR178" i="36"/>
  <c r="BR179" i="36" s="1"/>
  <c r="BR158" i="34"/>
  <c r="BR158" i="36"/>
  <c r="BR183" i="36"/>
  <c r="BR185" i="36" s="1"/>
  <c r="BR190" i="36"/>
  <c r="BR192" i="36" s="1"/>
  <c r="BQ197" i="36"/>
  <c r="BP198" i="34"/>
  <c r="BP198" i="35"/>
  <c r="BQ196" i="35"/>
  <c r="BP194" i="34"/>
  <c r="BQ193" i="35"/>
  <c r="BT73" i="36"/>
  <c r="BT74" i="36" s="1"/>
  <c r="BQ186" i="35"/>
  <c r="BS157" i="36"/>
  <c r="BV64" i="31"/>
  <c r="BV28" i="31"/>
  <c r="BU148" i="31"/>
  <c r="BU167" i="31"/>
  <c r="BU23" i="35"/>
  <c r="BU59" i="35"/>
  <c r="BT162" i="35"/>
  <c r="BT37" i="35"/>
  <c r="BT143" i="35"/>
  <c r="BX29" i="36"/>
  <c r="BX65" i="36"/>
  <c r="BW149" i="36"/>
  <c r="BW168" i="36"/>
  <c r="BU26" i="36"/>
  <c r="BU62" i="36"/>
  <c r="BT165" i="36"/>
  <c r="BT146" i="36"/>
  <c r="BU30" i="36"/>
  <c r="BU66" i="36"/>
  <c r="BT169" i="36"/>
  <c r="BT150" i="36"/>
  <c r="BT31" i="2"/>
  <c r="BU59" i="2"/>
  <c r="BV65" i="31"/>
  <c r="BU168" i="31"/>
  <c r="BU149" i="31"/>
  <c r="BV29" i="31"/>
  <c r="BV66" i="31"/>
  <c r="BV30" i="31"/>
  <c r="BU169" i="31"/>
  <c r="BU150" i="31"/>
  <c r="BU34" i="34"/>
  <c r="BU70" i="34"/>
  <c r="BT154" i="34"/>
  <c r="BT173" i="34"/>
  <c r="BU52" i="2"/>
  <c r="BU22" i="2"/>
  <c r="BU31" i="35"/>
  <c r="BU67" i="35"/>
  <c r="BT170" i="35"/>
  <c r="BT151" i="35"/>
  <c r="BU34" i="35"/>
  <c r="BU70" i="35"/>
  <c r="BT154" i="35"/>
  <c r="BT173" i="35"/>
  <c r="BU27" i="36"/>
  <c r="BU63" i="36"/>
  <c r="BT147" i="36"/>
  <c r="BT166" i="36"/>
  <c r="BU28" i="36"/>
  <c r="BU64" i="36"/>
  <c r="BT167" i="36"/>
  <c r="BT148" i="36"/>
  <c r="BU29" i="34"/>
  <c r="BU65" i="34"/>
  <c r="BT149" i="34"/>
  <c r="BT168" i="34"/>
  <c r="BU31" i="34"/>
  <c r="BU67" i="34"/>
  <c r="BT170" i="34"/>
  <c r="BT151" i="34"/>
  <c r="BV70" i="31"/>
  <c r="BU154" i="31"/>
  <c r="BV34" i="31"/>
  <c r="BU173" i="31"/>
  <c r="BU27" i="34"/>
  <c r="BU63" i="34"/>
  <c r="BT147" i="34"/>
  <c r="BT166" i="34"/>
  <c r="BU24" i="34"/>
  <c r="BU60" i="34"/>
  <c r="BT144" i="34"/>
  <c r="BT163" i="34"/>
  <c r="BS157" i="34"/>
  <c r="BU34" i="36"/>
  <c r="BU70" i="36"/>
  <c r="BT154" i="36"/>
  <c r="BT173" i="36"/>
  <c r="BU32" i="34"/>
  <c r="BU68" i="34"/>
  <c r="BT171" i="34"/>
  <c r="BT152" i="34"/>
  <c r="BU32" i="36"/>
  <c r="BU68" i="36"/>
  <c r="BT171" i="36"/>
  <c r="BT152" i="36"/>
  <c r="BS74" i="34"/>
  <c r="BU35" i="36"/>
  <c r="BU71" i="36"/>
  <c r="BT174" i="36"/>
  <c r="BT155" i="36"/>
  <c r="BS176" i="35"/>
  <c r="BV69" i="31"/>
  <c r="BV33" i="31"/>
  <c r="BU172" i="31"/>
  <c r="BU153" i="31"/>
  <c r="BV68" i="31"/>
  <c r="BU171" i="31"/>
  <c r="BU152" i="31"/>
  <c r="BV32" i="31"/>
  <c r="BR178" i="35"/>
  <c r="BR179" i="35" s="1"/>
  <c r="BR189" i="35"/>
  <c r="BR182" i="35"/>
  <c r="BR184" i="36"/>
  <c r="BT157" i="31"/>
  <c r="BT189" i="31" s="1"/>
  <c r="BS176" i="34"/>
  <c r="BV23" i="36"/>
  <c r="BV59" i="36"/>
  <c r="BU162" i="36"/>
  <c r="BU143" i="36"/>
  <c r="BQ197" i="35"/>
  <c r="BU30" i="34"/>
  <c r="BU66" i="34"/>
  <c r="BT150" i="34"/>
  <c r="BT169" i="34"/>
  <c r="BU23" i="34"/>
  <c r="BU59" i="34"/>
  <c r="BT37" i="34"/>
  <c r="BT143" i="34"/>
  <c r="BT162" i="34"/>
  <c r="BV60" i="31"/>
  <c r="BU144" i="31"/>
  <c r="BU163" i="31"/>
  <c r="BV24" i="31"/>
  <c r="BT176" i="31"/>
  <c r="BT183" i="31" s="1"/>
  <c r="BT185" i="31" s="1"/>
  <c r="BV63" i="31"/>
  <c r="BV27" i="31"/>
  <c r="BU147" i="31"/>
  <c r="BU166" i="31"/>
  <c r="BV62" i="31"/>
  <c r="BU165" i="31"/>
  <c r="BU146" i="31"/>
  <c r="BV26" i="31"/>
  <c r="BU25" i="36"/>
  <c r="BU61" i="36"/>
  <c r="BT164" i="36"/>
  <c r="BT145" i="36"/>
  <c r="BU26" i="34"/>
  <c r="BU62" i="34"/>
  <c r="BT165" i="34"/>
  <c r="BT146" i="34"/>
  <c r="BU31" i="36"/>
  <c r="BU67" i="36"/>
  <c r="BT151" i="36"/>
  <c r="BT170" i="36"/>
  <c r="BQ197" i="34"/>
  <c r="BQ191" i="34"/>
  <c r="BQ193" i="34" s="1"/>
  <c r="BW67" i="31"/>
  <c r="BW31" i="31"/>
  <c r="BV151" i="31"/>
  <c r="BV170" i="31"/>
  <c r="BS157" i="35"/>
  <c r="BU35" i="34"/>
  <c r="BU71" i="34"/>
  <c r="BT155" i="34"/>
  <c r="BT174" i="34"/>
  <c r="BR183" i="35"/>
  <c r="BR185" i="35" s="1"/>
  <c r="BR190" i="35"/>
  <c r="BR192" i="35" s="1"/>
  <c r="BT73" i="34"/>
  <c r="BT179" i="34" s="1"/>
  <c r="BU25" i="34"/>
  <c r="BU61" i="34"/>
  <c r="BT145" i="34"/>
  <c r="BT164" i="34"/>
  <c r="BU33" i="36"/>
  <c r="BU69" i="36"/>
  <c r="BT172" i="36"/>
  <c r="BT153" i="36"/>
  <c r="BR183" i="34"/>
  <c r="BR185" i="34" s="1"/>
  <c r="BR190" i="34"/>
  <c r="BR192" i="34" s="1"/>
  <c r="BQ184" i="34"/>
  <c r="BQ186" i="34" s="1"/>
  <c r="BQ196" i="34"/>
  <c r="BU28" i="34"/>
  <c r="BU64" i="34"/>
  <c r="BT148" i="34"/>
  <c r="BT167" i="34"/>
  <c r="BR182" i="34"/>
  <c r="BR189" i="34"/>
  <c r="BT73" i="35"/>
  <c r="BT74" i="35" s="1"/>
  <c r="BU24" i="36"/>
  <c r="BU60" i="36"/>
  <c r="BT163" i="36"/>
  <c r="BT144" i="36"/>
  <c r="BU33" i="34"/>
  <c r="BU69" i="34"/>
  <c r="BT172" i="34"/>
  <c r="BT153" i="34"/>
  <c r="BV71" i="31"/>
  <c r="BV35" i="31"/>
  <c r="BU155" i="31"/>
  <c r="BU174" i="31"/>
  <c r="BU31" i="32"/>
  <c r="CD41" i="33"/>
  <c r="CC55" i="33"/>
  <c r="CH41" i="30"/>
  <c r="CH55" i="30" s="1"/>
  <c r="CG55" i="30"/>
  <c r="BR177" i="30"/>
  <c r="BQ197" i="29"/>
  <c r="BQ193" i="29"/>
  <c r="BT61" i="32"/>
  <c r="BT62" i="32" s="1"/>
  <c r="BV21" i="32"/>
  <c r="BW51" i="32" s="1"/>
  <c r="BV29" i="32"/>
  <c r="BW59" i="32" s="1"/>
  <c r="CF41" i="10"/>
  <c r="CE55" i="10"/>
  <c r="BP194" i="29"/>
  <c r="BP198" i="29"/>
  <c r="CC41" i="34"/>
  <c r="CB55" i="34"/>
  <c r="BR178" i="29"/>
  <c r="BR179" i="29" s="1"/>
  <c r="BS176" i="29"/>
  <c r="BS183" i="29" s="1"/>
  <c r="BR158" i="30"/>
  <c r="BS73" i="29"/>
  <c r="BS74" i="29" s="1"/>
  <c r="BP198" i="30"/>
  <c r="BR189" i="29"/>
  <c r="BR191" i="29" s="1"/>
  <c r="BR158" i="29"/>
  <c r="BR182" i="29"/>
  <c r="BR184" i="29" s="1"/>
  <c r="BT168" i="29"/>
  <c r="BT149" i="29"/>
  <c r="BU29" i="29"/>
  <c r="BV65" i="29" s="1"/>
  <c r="BT163" i="29"/>
  <c r="BT144" i="29"/>
  <c r="BU24" i="29"/>
  <c r="BV60" i="29" s="1"/>
  <c r="BT148" i="30"/>
  <c r="BT167" i="30"/>
  <c r="BU28" i="30"/>
  <c r="BV64" i="30" s="1"/>
  <c r="BR177" i="29"/>
  <c r="BT146" i="30"/>
  <c r="BT165" i="30"/>
  <c r="BU26" i="30"/>
  <c r="BV62" i="30" s="1"/>
  <c r="BT170" i="30"/>
  <c r="BU31" i="30"/>
  <c r="BV67" i="30" s="1"/>
  <c r="BT151" i="30"/>
  <c r="BV25" i="33"/>
  <c r="BW61" i="33" s="1"/>
  <c r="BU29" i="33"/>
  <c r="BV65" i="33" s="1"/>
  <c r="BU27" i="33"/>
  <c r="BV63" i="33" s="1"/>
  <c r="BT162" i="30"/>
  <c r="BT37" i="30"/>
  <c r="BU23" i="30"/>
  <c r="BV59" i="30" s="1"/>
  <c r="BT143" i="30"/>
  <c r="BT169" i="29"/>
  <c r="BT150" i="29"/>
  <c r="BU30" i="29"/>
  <c r="BV66" i="29" s="1"/>
  <c r="BR189" i="30"/>
  <c r="BR182" i="30"/>
  <c r="BT174" i="30"/>
  <c r="BT155" i="30"/>
  <c r="BU35" i="30"/>
  <c r="BV71" i="30" s="1"/>
  <c r="BT152" i="29"/>
  <c r="BT171" i="29"/>
  <c r="BU32" i="29"/>
  <c r="BV68" i="29" s="1"/>
  <c r="BU29" i="30"/>
  <c r="BV65" i="30" s="1"/>
  <c r="BT149" i="30"/>
  <c r="BT168" i="30"/>
  <c r="BT146" i="29"/>
  <c r="BT165" i="29"/>
  <c r="BU26" i="29"/>
  <c r="BV62" i="29" s="1"/>
  <c r="BU24" i="33"/>
  <c r="BV60" i="33" s="1"/>
  <c r="BP194" i="30"/>
  <c r="BU31" i="33"/>
  <c r="BV67" i="33" s="1"/>
  <c r="BT148" i="29"/>
  <c r="BT167" i="29"/>
  <c r="BU28" i="29"/>
  <c r="BV64" i="29" s="1"/>
  <c r="BU33" i="33"/>
  <c r="BV69" i="33" s="1"/>
  <c r="BU23" i="33"/>
  <c r="BV59" i="33" s="1"/>
  <c r="BT37" i="33"/>
  <c r="BU34" i="30"/>
  <c r="BV70" i="30" s="1"/>
  <c r="BT173" i="30"/>
  <c r="BT154" i="30"/>
  <c r="BU35" i="33"/>
  <c r="BV71" i="33" s="1"/>
  <c r="BR190" i="29"/>
  <c r="BR183" i="29"/>
  <c r="BU35" i="29"/>
  <c r="BV71" i="29" s="1"/>
  <c r="BT174" i="29"/>
  <c r="BT155" i="29"/>
  <c r="BT152" i="30"/>
  <c r="BU32" i="30"/>
  <c r="BV68" i="30" s="1"/>
  <c r="BT171" i="30"/>
  <c r="BT37" i="29"/>
  <c r="BT173" i="29"/>
  <c r="BT154" i="29"/>
  <c r="BU34" i="29"/>
  <c r="BV70" i="29" s="1"/>
  <c r="BS73" i="33"/>
  <c r="BS74" i="33" s="1"/>
  <c r="BQ184" i="30"/>
  <c r="BQ186" i="30" s="1"/>
  <c r="BQ196" i="30"/>
  <c r="BT172" i="29"/>
  <c r="BT153" i="29"/>
  <c r="BU33" i="29"/>
  <c r="BV69" i="29" s="1"/>
  <c r="BT163" i="30"/>
  <c r="BT144" i="30"/>
  <c r="BU24" i="30"/>
  <c r="BV60" i="30" s="1"/>
  <c r="BS176" i="30"/>
  <c r="BU25" i="30"/>
  <c r="BV61" i="30" s="1"/>
  <c r="BT164" i="30"/>
  <c r="BT145" i="30"/>
  <c r="BT166" i="29"/>
  <c r="BT147" i="29"/>
  <c r="BU27" i="29"/>
  <c r="BV63" i="29" s="1"/>
  <c r="BT164" i="29"/>
  <c r="BT145" i="29"/>
  <c r="BU25" i="29"/>
  <c r="BV61" i="29" s="1"/>
  <c r="BR178" i="30"/>
  <c r="BR179" i="30" s="1"/>
  <c r="BR183" i="30"/>
  <c r="BR185" i="30" s="1"/>
  <c r="BR190" i="30"/>
  <c r="BR192" i="30" s="1"/>
  <c r="BQ191" i="30"/>
  <c r="BQ193" i="30" s="1"/>
  <c r="BQ197" i="30"/>
  <c r="BT169" i="30"/>
  <c r="BT150" i="30"/>
  <c r="BU30" i="30"/>
  <c r="BV66" i="30" s="1"/>
  <c r="BT143" i="29"/>
  <c r="BU23" i="29"/>
  <c r="BV59" i="29" s="1"/>
  <c r="BT162" i="29"/>
  <c r="BS73" i="30"/>
  <c r="BS74" i="30" s="1"/>
  <c r="BU32" i="33"/>
  <c r="BV68" i="33" s="1"/>
  <c r="BQ185" i="29"/>
  <c r="BQ186" i="29" s="1"/>
  <c r="BQ196" i="29"/>
  <c r="BU34" i="33"/>
  <c r="BV70" i="33" s="1"/>
  <c r="BU30" i="33"/>
  <c r="BV66" i="33" s="1"/>
  <c r="BU26" i="33"/>
  <c r="BV62" i="33" s="1"/>
  <c r="BS157" i="29"/>
  <c r="BS157" i="30"/>
  <c r="BT151" i="29"/>
  <c r="BT170" i="29"/>
  <c r="BU31" i="29"/>
  <c r="BV67" i="29" s="1"/>
  <c r="BT153" i="30"/>
  <c r="BU33" i="30"/>
  <c r="BV69" i="30" s="1"/>
  <c r="BT172" i="30"/>
  <c r="BT166" i="30"/>
  <c r="BT147" i="30"/>
  <c r="BU27" i="30"/>
  <c r="BV63" i="30" s="1"/>
  <c r="BU28" i="33"/>
  <c r="BV64" i="33" s="1"/>
  <c r="BU73" i="31"/>
  <c r="BU74" i="31" s="1"/>
  <c r="BV23" i="31"/>
  <c r="BW59" i="31" s="1"/>
  <c r="BU143" i="31"/>
  <c r="BU162" i="31"/>
  <c r="BU37" i="31"/>
  <c r="BW25" i="32"/>
  <c r="BX55" i="32" s="1"/>
  <c r="BV25" i="2"/>
  <c r="BW55" i="2" s="1"/>
  <c r="BV27" i="2"/>
  <c r="BW57" i="2" s="1"/>
  <c r="BW20" i="2"/>
  <c r="BX50" i="2" s="1"/>
  <c r="BV21" i="2"/>
  <c r="BW51" i="2" s="1"/>
  <c r="BV28" i="2"/>
  <c r="BW58" i="2" s="1"/>
  <c r="BT61" i="2"/>
  <c r="BT62" i="2" s="1"/>
  <c r="BU29" i="2"/>
  <c r="BV59" i="2" s="1"/>
  <c r="BV23" i="2"/>
  <c r="BW53" i="2" s="1"/>
  <c r="BV24" i="2"/>
  <c r="BW54" i="2" s="1"/>
  <c r="BV26" i="2"/>
  <c r="BW56" i="2" s="1"/>
  <c r="BX25" i="31"/>
  <c r="BY61" i="31" s="1"/>
  <c r="BW164" i="31"/>
  <c r="BW145" i="31"/>
  <c r="BV27" i="10"/>
  <c r="BW63" i="10" s="1"/>
  <c r="BV32" i="10"/>
  <c r="BW68" i="10" s="1"/>
  <c r="BV35" i="10"/>
  <c r="BW71" i="10" s="1"/>
  <c r="BV25" i="10"/>
  <c r="BW61" i="10" s="1"/>
  <c r="BV31" i="10"/>
  <c r="BW67" i="10" s="1"/>
  <c r="BT73" i="10"/>
  <c r="BT74" i="10" s="1"/>
  <c r="BV34" i="10"/>
  <c r="BW70" i="10" s="1"/>
  <c r="BW30" i="10"/>
  <c r="BX66" i="10" s="1"/>
  <c r="BV28" i="10"/>
  <c r="BW64" i="10" s="1"/>
  <c r="BV29" i="10"/>
  <c r="BW65" i="10" s="1"/>
  <c r="BV26" i="10"/>
  <c r="BW62" i="10" s="1"/>
  <c r="BW33" i="10"/>
  <c r="BX69" i="10" s="1"/>
  <c r="BW28" i="32"/>
  <c r="BX58" i="32" s="1"/>
  <c r="BX20" i="32"/>
  <c r="BY50" i="32" s="1"/>
  <c r="BW23" i="32"/>
  <c r="BX53" i="32" s="1"/>
  <c r="BW24" i="32"/>
  <c r="BX54" i="32" s="1"/>
  <c r="BW26" i="32"/>
  <c r="BX56" i="32" s="1"/>
  <c r="BW27" i="32"/>
  <c r="BX57" i="32" s="1"/>
  <c r="BX22" i="32"/>
  <c r="BY52" i="32" s="1"/>
  <c r="BT190" i="31" l="1"/>
  <c r="BT192" i="31" s="1"/>
  <c r="BS177" i="34"/>
  <c r="BV60" i="10"/>
  <c r="BV24" i="10"/>
  <c r="BT177" i="31"/>
  <c r="BQ198" i="35"/>
  <c r="BU174" i="35"/>
  <c r="BU155" i="35"/>
  <c r="BV35" i="35"/>
  <c r="BV71" i="35"/>
  <c r="BW30" i="35"/>
  <c r="BW66" i="35"/>
  <c r="BV150" i="35"/>
  <c r="BV169" i="35"/>
  <c r="BV147" i="35"/>
  <c r="BW27" i="35"/>
  <c r="BW63" i="35"/>
  <c r="BV166" i="35"/>
  <c r="BU148" i="35"/>
  <c r="BU167" i="35"/>
  <c r="BV28" i="35"/>
  <c r="BV64" i="35"/>
  <c r="BV24" i="35"/>
  <c r="BV60" i="35"/>
  <c r="BU144" i="35"/>
  <c r="BU163" i="35"/>
  <c r="BW29" i="35"/>
  <c r="BW65" i="35"/>
  <c r="BV168" i="35"/>
  <c r="BV149" i="35"/>
  <c r="BW32" i="35"/>
  <c r="BW68" i="35"/>
  <c r="BV171" i="35"/>
  <c r="BV152" i="35"/>
  <c r="BW61" i="35"/>
  <c r="BV164" i="35"/>
  <c r="BV145" i="35"/>
  <c r="BW25" i="35"/>
  <c r="BW146" i="35"/>
  <c r="BW165" i="35"/>
  <c r="BX26" i="35"/>
  <c r="BX62" i="35"/>
  <c r="BW33" i="35"/>
  <c r="BW69" i="35"/>
  <c r="BV172" i="35"/>
  <c r="BV153" i="35"/>
  <c r="BS177" i="36"/>
  <c r="BQ198" i="36"/>
  <c r="BR194" i="31"/>
  <c r="BR186" i="36"/>
  <c r="BR196" i="36"/>
  <c r="BS197" i="31"/>
  <c r="BS196" i="31"/>
  <c r="BQ194" i="34"/>
  <c r="BS158" i="36"/>
  <c r="BS190" i="36"/>
  <c r="BS192" i="36" s="1"/>
  <c r="BS178" i="36"/>
  <c r="BS179" i="36" s="1"/>
  <c r="BQ194" i="36"/>
  <c r="BS184" i="31"/>
  <c r="BS186" i="31" s="1"/>
  <c r="BS194" i="31" s="1"/>
  <c r="BU37" i="36"/>
  <c r="BV59" i="10"/>
  <c r="BV23" i="10"/>
  <c r="BV37" i="10" s="1"/>
  <c r="BS158" i="34"/>
  <c r="BQ198" i="34"/>
  <c r="BR193" i="36"/>
  <c r="BR197" i="36"/>
  <c r="BT178" i="31"/>
  <c r="BT179" i="31" s="1"/>
  <c r="BU73" i="36"/>
  <c r="BU74" i="36" s="1"/>
  <c r="BT157" i="36"/>
  <c r="BT182" i="36" s="1"/>
  <c r="BQ194" i="35"/>
  <c r="BT176" i="36"/>
  <c r="BT183" i="36" s="1"/>
  <c r="BT185" i="36" s="1"/>
  <c r="BS182" i="36"/>
  <c r="BS196" i="36" s="1"/>
  <c r="BS189" i="36"/>
  <c r="BS191" i="36" s="1"/>
  <c r="BV35" i="34"/>
  <c r="BV71" i="34"/>
  <c r="BU155" i="34"/>
  <c r="BU174" i="34"/>
  <c r="BU176" i="31"/>
  <c r="BW63" i="31"/>
  <c r="BW27" i="31"/>
  <c r="BV166" i="31"/>
  <c r="BV147" i="31"/>
  <c r="BT157" i="34"/>
  <c r="BS182" i="34"/>
  <c r="BS189" i="34"/>
  <c r="BV27" i="34"/>
  <c r="BV63" i="34"/>
  <c r="BU147" i="34"/>
  <c r="BU166" i="34"/>
  <c r="BV34" i="34"/>
  <c r="BV70" i="34"/>
  <c r="BU173" i="34"/>
  <c r="BU154" i="34"/>
  <c r="BU157" i="31"/>
  <c r="BU189" i="31" s="1"/>
  <c r="BT182" i="31"/>
  <c r="BT196" i="31" s="1"/>
  <c r="BR191" i="34"/>
  <c r="BR193" i="34" s="1"/>
  <c r="BR197" i="34"/>
  <c r="BV31" i="36"/>
  <c r="BV67" i="36"/>
  <c r="BU170" i="36"/>
  <c r="BU151" i="36"/>
  <c r="BV25" i="36"/>
  <c r="BV61" i="36"/>
  <c r="BU145" i="36"/>
  <c r="BU164" i="36"/>
  <c r="BS183" i="35"/>
  <c r="BS185" i="35" s="1"/>
  <c r="BS190" i="35"/>
  <c r="BS192" i="35" s="1"/>
  <c r="BV35" i="36"/>
  <c r="BV71" i="36"/>
  <c r="BU155" i="36"/>
  <c r="BU174" i="36"/>
  <c r="BW70" i="31"/>
  <c r="BV173" i="31"/>
  <c r="BW34" i="31"/>
  <c r="BV154" i="31"/>
  <c r="BV30" i="36"/>
  <c r="BV66" i="36"/>
  <c r="BU169" i="36"/>
  <c r="BU150" i="36"/>
  <c r="BV33" i="36"/>
  <c r="BV69" i="36"/>
  <c r="BU153" i="36"/>
  <c r="BU172" i="36"/>
  <c r="BV26" i="36"/>
  <c r="BV62" i="36"/>
  <c r="BU165" i="36"/>
  <c r="BU146" i="36"/>
  <c r="BV33" i="34"/>
  <c r="BV69" i="34"/>
  <c r="BU172" i="34"/>
  <c r="BU153" i="34"/>
  <c r="BW69" i="31"/>
  <c r="BW33" i="31"/>
  <c r="BV153" i="31"/>
  <c r="BV172" i="31"/>
  <c r="BW65" i="31"/>
  <c r="BW29" i="31"/>
  <c r="BV149" i="31"/>
  <c r="BV168" i="31"/>
  <c r="BT158" i="31"/>
  <c r="BW71" i="31"/>
  <c r="BV155" i="31"/>
  <c r="BV174" i="31"/>
  <c r="BW35" i="31"/>
  <c r="BR184" i="34"/>
  <c r="BR186" i="34" s="1"/>
  <c r="BR196" i="34"/>
  <c r="BV25" i="34"/>
  <c r="BV61" i="34"/>
  <c r="BU145" i="34"/>
  <c r="BU164" i="34"/>
  <c r="BX67" i="31"/>
  <c r="BX31" i="31"/>
  <c r="BW151" i="31"/>
  <c r="BW170" i="31"/>
  <c r="BW62" i="31"/>
  <c r="BW26" i="31"/>
  <c r="BV165" i="31"/>
  <c r="BV146" i="31"/>
  <c r="BU73" i="34"/>
  <c r="BU179" i="34" s="1"/>
  <c r="BR196" i="35"/>
  <c r="BR184" i="35"/>
  <c r="BR186" i="35" s="1"/>
  <c r="BT74" i="34"/>
  <c r="BY29" i="36"/>
  <c r="BY65" i="36"/>
  <c r="BX168" i="36"/>
  <c r="BX149" i="36"/>
  <c r="BW64" i="31"/>
  <c r="BW28" i="31"/>
  <c r="BV167" i="31"/>
  <c r="BV148" i="31"/>
  <c r="BV28" i="34"/>
  <c r="BV64" i="34"/>
  <c r="BU148" i="34"/>
  <c r="BU167" i="34"/>
  <c r="BT176" i="34"/>
  <c r="BT177" i="34" s="1"/>
  <c r="BV32" i="36"/>
  <c r="BV68" i="36"/>
  <c r="BU171" i="36"/>
  <c r="BU152" i="36"/>
  <c r="BV24" i="36"/>
  <c r="BV60" i="36"/>
  <c r="BU163" i="36"/>
  <c r="BU144" i="36"/>
  <c r="BW60" i="31"/>
  <c r="BV144" i="31"/>
  <c r="BV163" i="31"/>
  <c r="BW24" i="31"/>
  <c r="BV23" i="34"/>
  <c r="BV59" i="34"/>
  <c r="BU162" i="34"/>
  <c r="BU143" i="34"/>
  <c r="BU37" i="34"/>
  <c r="BR197" i="35"/>
  <c r="BR191" i="35"/>
  <c r="BR193" i="35" s="1"/>
  <c r="BV32" i="34"/>
  <c r="BV68" i="34"/>
  <c r="BU171" i="34"/>
  <c r="BU152" i="34"/>
  <c r="BV29" i="34"/>
  <c r="BV65" i="34"/>
  <c r="BU168" i="34"/>
  <c r="BU149" i="34"/>
  <c r="BV27" i="36"/>
  <c r="BV63" i="36"/>
  <c r="BU147" i="36"/>
  <c r="BU166" i="36"/>
  <c r="BV31" i="35"/>
  <c r="BV67" i="35"/>
  <c r="BU151" i="35"/>
  <c r="BU170" i="35"/>
  <c r="BT157" i="35"/>
  <c r="BS177" i="35"/>
  <c r="BS189" i="35"/>
  <c r="BS182" i="35"/>
  <c r="BS178" i="35"/>
  <c r="BS179" i="35" s="1"/>
  <c r="BV30" i="34"/>
  <c r="BV66" i="34"/>
  <c r="BU169" i="34"/>
  <c r="BU150" i="34"/>
  <c r="BV31" i="34"/>
  <c r="BV67" i="34"/>
  <c r="BU151" i="34"/>
  <c r="BU170" i="34"/>
  <c r="BV34" i="35"/>
  <c r="BV70" i="35"/>
  <c r="BU173" i="35"/>
  <c r="BU154" i="35"/>
  <c r="BV24" i="34"/>
  <c r="BV60" i="34"/>
  <c r="BU144" i="34"/>
  <c r="BU163" i="34"/>
  <c r="BS158" i="35"/>
  <c r="BW66" i="31"/>
  <c r="BV150" i="31"/>
  <c r="BW30" i="31"/>
  <c r="BV169" i="31"/>
  <c r="BS183" i="34"/>
  <c r="BS185" i="34" s="1"/>
  <c r="BS190" i="34"/>
  <c r="BS192" i="34" s="1"/>
  <c r="BV52" i="2"/>
  <c r="BV22" i="2"/>
  <c r="BU73" i="35"/>
  <c r="BU74" i="35" s="1"/>
  <c r="BV34" i="36"/>
  <c r="BV70" i="36"/>
  <c r="BU173" i="36"/>
  <c r="BU154" i="36"/>
  <c r="BV28" i="36"/>
  <c r="BV64" i="36"/>
  <c r="BU148" i="36"/>
  <c r="BU167" i="36"/>
  <c r="BV23" i="35"/>
  <c r="BV59" i="35"/>
  <c r="BU162" i="35"/>
  <c r="BU143" i="35"/>
  <c r="BU37" i="35"/>
  <c r="BV26" i="34"/>
  <c r="BV62" i="34"/>
  <c r="BU165" i="34"/>
  <c r="BU146" i="34"/>
  <c r="BW23" i="36"/>
  <c r="BW59" i="36"/>
  <c r="BV143" i="36"/>
  <c r="BV162" i="36"/>
  <c r="BW68" i="31"/>
  <c r="BV171" i="31"/>
  <c r="BW32" i="31"/>
  <c r="BV152" i="31"/>
  <c r="BT176" i="35"/>
  <c r="CE41" i="33"/>
  <c r="CD55" i="33"/>
  <c r="BQ194" i="29"/>
  <c r="BQ198" i="29"/>
  <c r="BV31" i="32"/>
  <c r="BU61" i="32"/>
  <c r="BU62" i="32" s="1"/>
  <c r="BW29" i="32"/>
  <c r="BX59" i="32" s="1"/>
  <c r="BW21" i="32"/>
  <c r="BX51" i="32" s="1"/>
  <c r="CG41" i="10"/>
  <c r="CF55" i="10"/>
  <c r="CD41" i="34"/>
  <c r="CC55" i="34"/>
  <c r="BS177" i="29"/>
  <c r="BS190" i="29"/>
  <c r="BS192" i="29" s="1"/>
  <c r="BQ198" i="30"/>
  <c r="BT73" i="29"/>
  <c r="BT74" i="29" s="1"/>
  <c r="BS185" i="29"/>
  <c r="BV34" i="33"/>
  <c r="BW70" i="33" s="1"/>
  <c r="BU37" i="29"/>
  <c r="BV23" i="29"/>
  <c r="BW59" i="29" s="1"/>
  <c r="BU162" i="29"/>
  <c r="BU143" i="29"/>
  <c r="BV27" i="29"/>
  <c r="BW63" i="29" s="1"/>
  <c r="BU166" i="29"/>
  <c r="BU147" i="29"/>
  <c r="BS190" i="30"/>
  <c r="BS192" i="30" s="1"/>
  <c r="BS183" i="30"/>
  <c r="BS185" i="30" s="1"/>
  <c r="BS177" i="30"/>
  <c r="BU167" i="29"/>
  <c r="BU148" i="29"/>
  <c r="BV28" i="29"/>
  <c r="BW64" i="29" s="1"/>
  <c r="BT73" i="30"/>
  <c r="BT74" i="30" s="1"/>
  <c r="BS158" i="30"/>
  <c r="BS182" i="30"/>
  <c r="BS189" i="30"/>
  <c r="BS178" i="30"/>
  <c r="BS179" i="30" s="1"/>
  <c r="BT157" i="29"/>
  <c r="BU144" i="30"/>
  <c r="BU163" i="30"/>
  <c r="BV24" i="30"/>
  <c r="BW60" i="30" s="1"/>
  <c r="BU174" i="29"/>
  <c r="BU155" i="29"/>
  <c r="BV35" i="29"/>
  <c r="BW71" i="29" s="1"/>
  <c r="BU154" i="30"/>
  <c r="BV34" i="30"/>
  <c r="BW70" i="30" s="1"/>
  <c r="BU173" i="30"/>
  <c r="BU146" i="29"/>
  <c r="BU165" i="29"/>
  <c r="BV26" i="29"/>
  <c r="BW62" i="29" s="1"/>
  <c r="BU152" i="29"/>
  <c r="BV32" i="29"/>
  <c r="BW68" i="29" s="1"/>
  <c r="BU171" i="29"/>
  <c r="BT157" i="30"/>
  <c r="BW25" i="33"/>
  <c r="BX61" i="33" s="1"/>
  <c r="BV24" i="29"/>
  <c r="BW60" i="29" s="1"/>
  <c r="BU163" i="29"/>
  <c r="BU144" i="29"/>
  <c r="BV33" i="30"/>
  <c r="BW69" i="30" s="1"/>
  <c r="BU172" i="30"/>
  <c r="BU153" i="30"/>
  <c r="BS158" i="29"/>
  <c r="BS178" i="29"/>
  <c r="BS179" i="29" s="1"/>
  <c r="BS189" i="29"/>
  <c r="BS182" i="29"/>
  <c r="BQ194" i="30"/>
  <c r="BU171" i="30"/>
  <c r="BU152" i="30"/>
  <c r="BV32" i="30"/>
  <c r="BW68" i="30" s="1"/>
  <c r="BR185" i="29"/>
  <c r="BR186" i="29" s="1"/>
  <c r="BR196" i="29"/>
  <c r="BR184" i="30"/>
  <c r="BR186" i="30" s="1"/>
  <c r="BR196" i="30"/>
  <c r="BU37" i="30"/>
  <c r="BV23" i="30"/>
  <c r="BW59" i="30" s="1"/>
  <c r="BU162" i="30"/>
  <c r="BU143" i="30"/>
  <c r="BV28" i="33"/>
  <c r="BW64" i="33" s="1"/>
  <c r="BV26" i="33"/>
  <c r="BW62" i="33" s="1"/>
  <c r="BU150" i="30"/>
  <c r="BV30" i="30"/>
  <c r="BW66" i="30" s="1"/>
  <c r="BU169" i="30"/>
  <c r="BR192" i="29"/>
  <c r="BR193" i="29" s="1"/>
  <c r="BR197" i="29"/>
  <c r="BT73" i="33"/>
  <c r="BT74" i="33" s="1"/>
  <c r="BR191" i="30"/>
  <c r="BR193" i="30" s="1"/>
  <c r="BR197" i="30"/>
  <c r="BV32" i="33"/>
  <c r="BW68" i="33" s="1"/>
  <c r="BU145" i="29"/>
  <c r="BU164" i="29"/>
  <c r="BV25" i="29"/>
  <c r="BW61" i="29" s="1"/>
  <c r="BU173" i="29"/>
  <c r="BU154" i="29"/>
  <c r="BV34" i="29"/>
  <c r="BW70" i="29" s="1"/>
  <c r="BV35" i="33"/>
  <c r="BW71" i="33" s="1"/>
  <c r="BV23" i="33"/>
  <c r="BW59" i="33" s="1"/>
  <c r="BU37" i="33"/>
  <c r="BV31" i="33"/>
  <c r="BW67" i="33" s="1"/>
  <c r="BV30" i="29"/>
  <c r="BW66" i="29" s="1"/>
  <c r="BU169" i="29"/>
  <c r="BU150" i="29"/>
  <c r="BT176" i="30"/>
  <c r="BU148" i="30"/>
  <c r="BU167" i="30"/>
  <c r="BV28" i="30"/>
  <c r="BW64" i="30" s="1"/>
  <c r="BU147" i="30"/>
  <c r="BV27" i="30"/>
  <c r="BW63" i="30" s="1"/>
  <c r="BU166" i="30"/>
  <c r="BU151" i="29"/>
  <c r="BU170" i="29"/>
  <c r="BV31" i="29"/>
  <c r="BW67" i="29" s="1"/>
  <c r="BV30" i="33"/>
  <c r="BW66" i="33" s="1"/>
  <c r="BU172" i="29"/>
  <c r="BU153" i="29"/>
  <c r="BV33" i="29"/>
  <c r="BW69" i="29" s="1"/>
  <c r="BV33" i="33"/>
  <c r="BW69" i="33" s="1"/>
  <c r="BU155" i="30"/>
  <c r="BU174" i="30"/>
  <c r="BV35" i="30"/>
  <c r="BW71" i="30" s="1"/>
  <c r="BV27" i="33"/>
  <c r="BW63" i="33" s="1"/>
  <c r="BU170" i="30"/>
  <c r="BU151" i="30"/>
  <c r="BV31" i="30"/>
  <c r="BW67" i="30" s="1"/>
  <c r="BU168" i="29"/>
  <c r="BU149" i="29"/>
  <c r="BV29" i="29"/>
  <c r="BW65" i="29" s="1"/>
  <c r="BV25" i="30"/>
  <c r="BW61" i="30" s="1"/>
  <c r="BU164" i="30"/>
  <c r="BU145" i="30"/>
  <c r="BT176" i="29"/>
  <c r="BV24" i="33"/>
  <c r="BW60" i="33" s="1"/>
  <c r="BV29" i="30"/>
  <c r="BW65" i="30" s="1"/>
  <c r="BU149" i="30"/>
  <c r="BU168" i="30"/>
  <c r="BV29" i="33"/>
  <c r="BW65" i="33" s="1"/>
  <c r="BU146" i="30"/>
  <c r="BU165" i="30"/>
  <c r="BV26" i="30"/>
  <c r="BW62" i="30" s="1"/>
  <c r="BV162" i="31"/>
  <c r="BV73" i="31"/>
  <c r="BV74" i="31" s="1"/>
  <c r="BV143" i="31"/>
  <c r="BW23" i="31"/>
  <c r="BX59" i="31" s="1"/>
  <c r="BV37" i="31"/>
  <c r="BT191" i="31"/>
  <c r="BX25" i="32"/>
  <c r="BY55" i="32" s="1"/>
  <c r="BW25" i="2"/>
  <c r="BX55" i="2" s="1"/>
  <c r="BW24" i="2"/>
  <c r="BX54" i="2" s="1"/>
  <c r="BW23" i="2"/>
  <c r="BX53" i="2" s="1"/>
  <c r="BU61" i="2"/>
  <c r="BU62" i="2" s="1"/>
  <c r="BV29" i="2"/>
  <c r="BW59" i="2" s="1"/>
  <c r="BX20" i="2"/>
  <c r="BY50" i="2" s="1"/>
  <c r="BW27" i="2"/>
  <c r="BX57" i="2" s="1"/>
  <c r="BW28" i="2"/>
  <c r="BX58" i="2" s="1"/>
  <c r="BU73" i="10"/>
  <c r="BU74" i="10" s="1"/>
  <c r="BW26" i="2"/>
  <c r="BX56" i="2" s="1"/>
  <c r="BW21" i="2"/>
  <c r="BX51" i="2" s="1"/>
  <c r="BU31" i="2"/>
  <c r="BY25" i="31"/>
  <c r="BZ61" i="31" s="1"/>
  <c r="BX145" i="31"/>
  <c r="BX164" i="31"/>
  <c r="BX30" i="10"/>
  <c r="BY66" i="10" s="1"/>
  <c r="BW28" i="10"/>
  <c r="BX64" i="10" s="1"/>
  <c r="BW35" i="10"/>
  <c r="BX71" i="10" s="1"/>
  <c r="BW31" i="10"/>
  <c r="BX67" i="10" s="1"/>
  <c r="BW26" i="10"/>
  <c r="BX62" i="10" s="1"/>
  <c r="BW34" i="10"/>
  <c r="BX70" i="10" s="1"/>
  <c r="BW27" i="10"/>
  <c r="BX63" i="10" s="1"/>
  <c r="BW29" i="10"/>
  <c r="BX65" i="10" s="1"/>
  <c r="BW25" i="10"/>
  <c r="BX61" i="10" s="1"/>
  <c r="BW32" i="10"/>
  <c r="BX68" i="10" s="1"/>
  <c r="BX33" i="10"/>
  <c r="BY69" i="10" s="1"/>
  <c r="BX27" i="32"/>
  <c r="BY57" i="32" s="1"/>
  <c r="BX23" i="32"/>
  <c r="BY53" i="32" s="1"/>
  <c r="BY20" i="32"/>
  <c r="BZ50" i="32" s="1"/>
  <c r="BX24" i="32"/>
  <c r="BY54" i="32" s="1"/>
  <c r="BX28" i="32"/>
  <c r="BY58" i="32" s="1"/>
  <c r="BY22" i="32"/>
  <c r="BZ52" i="32" s="1"/>
  <c r="BX26" i="32"/>
  <c r="BY56" i="32" s="1"/>
  <c r="BT193" i="31" l="1"/>
  <c r="BT197" i="31"/>
  <c r="BU177" i="31"/>
  <c r="BU190" i="31"/>
  <c r="BU192" i="31" s="1"/>
  <c r="BW60" i="10"/>
  <c r="BW24" i="10"/>
  <c r="BR198" i="36"/>
  <c r="BR194" i="36"/>
  <c r="BW71" i="35"/>
  <c r="BV174" i="35"/>
  <c r="BV155" i="35"/>
  <c r="BW35" i="35"/>
  <c r="BW145" i="35"/>
  <c r="BX25" i="35"/>
  <c r="BW164" i="35"/>
  <c r="BX61" i="35"/>
  <c r="BW166" i="35"/>
  <c r="BW147" i="35"/>
  <c r="BX27" i="35"/>
  <c r="BX63" i="35"/>
  <c r="BW153" i="35"/>
  <c r="BX33" i="35"/>
  <c r="BW172" i="35"/>
  <c r="BX69" i="35"/>
  <c r="BW24" i="35"/>
  <c r="BW60" i="35"/>
  <c r="BV144" i="35"/>
  <c r="BV163" i="35"/>
  <c r="BY26" i="35"/>
  <c r="BY62" i="35"/>
  <c r="BX165" i="35"/>
  <c r="BX146" i="35"/>
  <c r="BW28" i="35"/>
  <c r="BW64" i="35"/>
  <c r="BV148" i="35"/>
  <c r="BV167" i="35"/>
  <c r="BW171" i="35"/>
  <c r="BW152" i="35"/>
  <c r="BX32" i="35"/>
  <c r="BX68" i="35"/>
  <c r="BX29" i="35"/>
  <c r="BX65" i="35"/>
  <c r="BW168" i="35"/>
  <c r="BW149" i="35"/>
  <c r="BW150" i="35"/>
  <c r="BW169" i="35"/>
  <c r="BX66" i="35"/>
  <c r="BX30" i="35"/>
  <c r="BS198" i="31"/>
  <c r="BU178" i="31"/>
  <c r="BU179" i="31" s="1"/>
  <c r="BU176" i="35"/>
  <c r="BU190" i="35" s="1"/>
  <c r="BU192" i="35" s="1"/>
  <c r="BT158" i="34"/>
  <c r="BU157" i="35"/>
  <c r="BU189" i="35" s="1"/>
  <c r="BT158" i="36"/>
  <c r="BU182" i="31"/>
  <c r="BU183" i="31"/>
  <c r="BU185" i="31" s="1"/>
  <c r="BS193" i="36"/>
  <c r="BT189" i="36"/>
  <c r="BT191" i="36" s="1"/>
  <c r="BV37" i="36"/>
  <c r="BT190" i="36"/>
  <c r="BT192" i="36" s="1"/>
  <c r="BS197" i="36"/>
  <c r="BS198" i="36" s="1"/>
  <c r="BT184" i="31"/>
  <c r="BT186" i="31" s="1"/>
  <c r="BW59" i="10"/>
  <c r="BW23" i="10"/>
  <c r="BW37" i="10" s="1"/>
  <c r="BU157" i="36"/>
  <c r="BT178" i="36"/>
  <c r="BT179" i="36" s="1"/>
  <c r="BR198" i="34"/>
  <c r="BS184" i="36"/>
  <c r="BS186" i="36" s="1"/>
  <c r="BT177" i="36"/>
  <c r="BT177" i="35"/>
  <c r="BU158" i="31"/>
  <c r="BU176" i="36"/>
  <c r="BU183" i="36" s="1"/>
  <c r="BU185" i="36" s="1"/>
  <c r="BV73" i="36"/>
  <c r="BV74" i="36" s="1"/>
  <c r="BW26" i="34"/>
  <c r="BW62" i="34"/>
  <c r="BV165" i="34"/>
  <c r="BV146" i="34"/>
  <c r="BS191" i="35"/>
  <c r="BS193" i="35" s="1"/>
  <c r="BS197" i="35"/>
  <c r="BW32" i="36"/>
  <c r="BW68" i="36"/>
  <c r="BV171" i="36"/>
  <c r="BV152" i="36"/>
  <c r="BX64" i="31"/>
  <c r="BX28" i="31"/>
  <c r="BW167" i="31"/>
  <c r="BW148" i="31"/>
  <c r="BR198" i="35"/>
  <c r="BX69" i="31"/>
  <c r="BX33" i="31"/>
  <c r="BW153" i="31"/>
  <c r="BW172" i="31"/>
  <c r="BW34" i="34"/>
  <c r="BW70" i="34"/>
  <c r="BV173" i="34"/>
  <c r="BV154" i="34"/>
  <c r="BW35" i="34"/>
  <c r="BW71" i="34"/>
  <c r="BV155" i="34"/>
  <c r="BV174" i="34"/>
  <c r="BT189" i="35"/>
  <c r="BT182" i="35"/>
  <c r="BT178" i="35"/>
  <c r="BT179" i="35" s="1"/>
  <c r="BW31" i="35"/>
  <c r="BW67" i="35"/>
  <c r="BV170" i="35"/>
  <c r="BV151" i="35"/>
  <c r="BW29" i="34"/>
  <c r="BW65" i="34"/>
  <c r="BV168" i="34"/>
  <c r="BV149" i="34"/>
  <c r="BW25" i="34"/>
  <c r="BW61" i="34"/>
  <c r="BV164" i="34"/>
  <c r="BV145" i="34"/>
  <c r="BW25" i="36"/>
  <c r="BW61" i="36"/>
  <c r="BV145" i="36"/>
  <c r="BV164" i="36"/>
  <c r="BX63" i="31"/>
  <c r="BW147" i="31"/>
  <c r="BW166" i="31"/>
  <c r="BX27" i="31"/>
  <c r="BW28" i="36"/>
  <c r="BW64" i="36"/>
  <c r="BV167" i="36"/>
  <c r="BV148" i="36"/>
  <c r="BW26" i="36"/>
  <c r="BW62" i="36"/>
  <c r="BV146" i="36"/>
  <c r="BV165" i="36"/>
  <c r="BV157" i="31"/>
  <c r="BV182" i="31" s="1"/>
  <c r="BT190" i="35"/>
  <c r="BT192" i="35" s="1"/>
  <c r="BT183" i="35"/>
  <c r="BT185" i="35" s="1"/>
  <c r="BW24" i="34"/>
  <c r="BW60" i="34"/>
  <c r="BV144" i="34"/>
  <c r="BV163" i="34"/>
  <c r="BU157" i="34"/>
  <c r="BW30" i="36"/>
  <c r="BW66" i="36"/>
  <c r="BV169" i="36"/>
  <c r="BV150" i="36"/>
  <c r="BX23" i="36"/>
  <c r="BX59" i="36"/>
  <c r="BW143" i="36"/>
  <c r="BW162" i="36"/>
  <c r="BV73" i="35"/>
  <c r="BV74" i="35" s="1"/>
  <c r="BX66" i="31"/>
  <c r="BX30" i="31"/>
  <c r="BW169" i="31"/>
  <c r="BW150" i="31"/>
  <c r="BU176" i="34"/>
  <c r="BR194" i="34"/>
  <c r="BX65" i="31"/>
  <c r="BW149" i="31"/>
  <c r="BX29" i="31"/>
  <c r="BW168" i="31"/>
  <c r="BW35" i="36"/>
  <c r="BW71" i="36"/>
  <c r="BV155" i="36"/>
  <c r="BV174" i="36"/>
  <c r="BW27" i="34"/>
  <c r="BW63" i="34"/>
  <c r="BV147" i="34"/>
  <c r="BV166" i="34"/>
  <c r="BT196" i="36"/>
  <c r="BT184" i="36"/>
  <c r="BT186" i="36" s="1"/>
  <c r="BW31" i="34"/>
  <c r="BW67" i="34"/>
  <c r="BV170" i="34"/>
  <c r="BV151" i="34"/>
  <c r="BV176" i="31"/>
  <c r="BV190" i="31" s="1"/>
  <c r="BV192" i="31" s="1"/>
  <c r="BX68" i="31"/>
  <c r="BW171" i="31"/>
  <c r="BW152" i="31"/>
  <c r="BX32" i="31"/>
  <c r="BW23" i="35"/>
  <c r="BW59" i="35"/>
  <c r="BV37" i="35"/>
  <c r="BV162" i="35"/>
  <c r="BV143" i="35"/>
  <c r="BW34" i="36"/>
  <c r="BW70" i="36"/>
  <c r="BV173" i="36"/>
  <c r="BV154" i="36"/>
  <c r="BW34" i="35"/>
  <c r="BW70" i="35"/>
  <c r="BV154" i="35"/>
  <c r="BV173" i="35"/>
  <c r="BW30" i="34"/>
  <c r="BW66" i="34"/>
  <c r="BV169" i="34"/>
  <c r="BV150" i="34"/>
  <c r="BV73" i="34"/>
  <c r="BV179" i="34" s="1"/>
  <c r="BW28" i="34"/>
  <c r="BW64" i="34"/>
  <c r="BV167" i="34"/>
  <c r="BV148" i="34"/>
  <c r="BZ29" i="36"/>
  <c r="BZ65" i="36"/>
  <c r="BY149" i="36"/>
  <c r="BY168" i="36"/>
  <c r="BX62" i="31"/>
  <c r="BX26" i="31"/>
  <c r="BW146" i="31"/>
  <c r="BW165" i="31"/>
  <c r="BX71" i="31"/>
  <c r="BX35" i="31"/>
  <c r="BW155" i="31"/>
  <c r="BW174" i="31"/>
  <c r="BW33" i="34"/>
  <c r="BW69" i="34"/>
  <c r="BV172" i="34"/>
  <c r="BV153" i="34"/>
  <c r="BW33" i="36"/>
  <c r="BW69" i="36"/>
  <c r="BV172" i="36"/>
  <c r="BV153" i="36"/>
  <c r="BS191" i="34"/>
  <c r="BS193" i="34" s="1"/>
  <c r="BS197" i="34"/>
  <c r="BY67" i="31"/>
  <c r="BX170" i="31"/>
  <c r="BX151" i="31"/>
  <c r="BY31" i="31"/>
  <c r="BW27" i="36"/>
  <c r="BW63" i="36"/>
  <c r="BV147" i="36"/>
  <c r="BV166" i="36"/>
  <c r="BW32" i="34"/>
  <c r="BW68" i="34"/>
  <c r="BV171" i="34"/>
  <c r="BV152" i="34"/>
  <c r="BW23" i="34"/>
  <c r="BW59" i="34"/>
  <c r="BV143" i="34"/>
  <c r="BV37" i="34"/>
  <c r="BV162" i="34"/>
  <c r="BU74" i="34"/>
  <c r="BX70" i="31"/>
  <c r="BX34" i="31"/>
  <c r="BW173" i="31"/>
  <c r="BW154" i="31"/>
  <c r="BW31" i="36"/>
  <c r="BW67" i="36"/>
  <c r="BV151" i="36"/>
  <c r="BV170" i="36"/>
  <c r="BS196" i="34"/>
  <c r="BS184" i="34"/>
  <c r="BS186" i="34" s="1"/>
  <c r="BT183" i="34"/>
  <c r="BT185" i="34" s="1"/>
  <c r="BT190" i="34"/>
  <c r="BT192" i="34" s="1"/>
  <c r="BW52" i="2"/>
  <c r="BW22" i="2"/>
  <c r="BT158" i="35"/>
  <c r="BS196" i="35"/>
  <c r="BS184" i="35"/>
  <c r="BS186" i="35" s="1"/>
  <c r="BX60" i="31"/>
  <c r="BX24" i="31"/>
  <c r="BW163" i="31"/>
  <c r="BW144" i="31"/>
  <c r="BW24" i="36"/>
  <c r="BW60" i="36"/>
  <c r="BV163" i="36"/>
  <c r="BV144" i="36"/>
  <c r="BR194" i="35"/>
  <c r="BT182" i="34"/>
  <c r="BT189" i="34"/>
  <c r="CF41" i="33"/>
  <c r="CE55" i="33"/>
  <c r="BV61" i="32"/>
  <c r="BV62" i="32" s="1"/>
  <c r="BW31" i="32"/>
  <c r="BX21" i="32"/>
  <c r="BY51" i="32" s="1"/>
  <c r="BX29" i="32"/>
  <c r="BY59" i="32" s="1"/>
  <c r="CH41" i="10"/>
  <c r="CH55" i="10" s="1"/>
  <c r="CG55" i="10"/>
  <c r="BT158" i="29"/>
  <c r="CE41" i="34"/>
  <c r="CD55" i="34"/>
  <c r="BT198" i="31"/>
  <c r="BV146" i="30"/>
  <c r="BV165" i="30"/>
  <c r="BW26" i="30"/>
  <c r="BX62" i="30" s="1"/>
  <c r="BV149" i="30"/>
  <c r="BV168" i="30"/>
  <c r="BW29" i="30"/>
  <c r="BX65" i="30" s="1"/>
  <c r="BW33" i="33"/>
  <c r="BX69" i="33" s="1"/>
  <c r="BV170" i="29"/>
  <c r="BV151" i="29"/>
  <c r="BW31" i="29"/>
  <c r="BX67" i="29" s="1"/>
  <c r="BV148" i="30"/>
  <c r="BV167" i="30"/>
  <c r="BW28" i="30"/>
  <c r="BX64" i="30" s="1"/>
  <c r="BV150" i="29"/>
  <c r="BV169" i="29"/>
  <c r="BW30" i="29"/>
  <c r="BX66" i="29" s="1"/>
  <c r="BV173" i="29"/>
  <c r="BV154" i="29"/>
  <c r="BW34" i="29"/>
  <c r="BX70" i="29" s="1"/>
  <c r="BW32" i="33"/>
  <c r="BX68" i="33" s="1"/>
  <c r="BW30" i="30"/>
  <c r="BX66" i="30" s="1"/>
  <c r="BV169" i="30"/>
  <c r="BV150" i="30"/>
  <c r="BU157" i="30"/>
  <c r="BV163" i="29"/>
  <c r="BV144" i="29"/>
  <c r="BW24" i="29"/>
  <c r="BX60" i="29" s="1"/>
  <c r="BV165" i="29"/>
  <c r="BW26" i="29"/>
  <c r="BX62" i="29" s="1"/>
  <c r="BV146" i="29"/>
  <c r="BV174" i="29"/>
  <c r="BV155" i="29"/>
  <c r="BW35" i="29"/>
  <c r="BX71" i="29" s="1"/>
  <c r="BT182" i="29"/>
  <c r="BT189" i="29"/>
  <c r="BT178" i="29"/>
  <c r="BT179" i="29" s="1"/>
  <c r="BV147" i="29"/>
  <c r="BW27" i="29"/>
  <c r="BX63" i="29" s="1"/>
  <c r="BV166" i="29"/>
  <c r="BV164" i="30"/>
  <c r="BV145" i="30"/>
  <c r="BW25" i="30"/>
  <c r="BX61" i="30" s="1"/>
  <c r="BW31" i="33"/>
  <c r="BX67" i="33" s="1"/>
  <c r="BU176" i="30"/>
  <c r="BW32" i="30"/>
  <c r="BX68" i="30" s="1"/>
  <c r="BV171" i="30"/>
  <c r="BV152" i="30"/>
  <c r="BX25" i="33"/>
  <c r="BY61" i="33" s="1"/>
  <c r="BU157" i="29"/>
  <c r="BW24" i="33"/>
  <c r="BX60" i="33" s="1"/>
  <c r="BV149" i="29"/>
  <c r="BV168" i="29"/>
  <c r="BW29" i="29"/>
  <c r="BX65" i="29" s="1"/>
  <c r="BW27" i="33"/>
  <c r="BX63" i="33" s="1"/>
  <c r="BV153" i="29"/>
  <c r="BW33" i="29"/>
  <c r="BX69" i="29" s="1"/>
  <c r="BV172" i="29"/>
  <c r="BV162" i="30"/>
  <c r="BV37" i="30"/>
  <c r="BV143" i="30"/>
  <c r="BW23" i="30"/>
  <c r="BX59" i="30" s="1"/>
  <c r="BS197" i="30"/>
  <c r="BS191" i="30"/>
  <c r="BS193" i="30" s="1"/>
  <c r="BT177" i="30"/>
  <c r="BU176" i="29"/>
  <c r="BW26" i="33"/>
  <c r="BX62" i="33" s="1"/>
  <c r="BV153" i="30"/>
  <c r="BW33" i="30"/>
  <c r="BX69" i="30" s="1"/>
  <c r="BV172" i="30"/>
  <c r="BT158" i="30"/>
  <c r="BT182" i="30"/>
  <c r="BT178" i="30"/>
  <c r="BT179" i="30" s="1"/>
  <c r="BT189" i="30"/>
  <c r="BS184" i="30"/>
  <c r="BS186" i="30" s="1"/>
  <c r="BS196" i="30"/>
  <c r="BU73" i="29"/>
  <c r="BU74" i="29" s="1"/>
  <c r="BW29" i="33"/>
  <c r="BX65" i="33" s="1"/>
  <c r="BV155" i="30"/>
  <c r="BV174" i="30"/>
  <c r="BW35" i="30"/>
  <c r="BX71" i="30" s="1"/>
  <c r="BT183" i="30"/>
  <c r="BT185" i="30" s="1"/>
  <c r="BT190" i="30"/>
  <c r="BT192" i="30" s="1"/>
  <c r="BU73" i="33"/>
  <c r="BU74" i="33" s="1"/>
  <c r="BR198" i="30"/>
  <c r="BV163" i="30"/>
  <c r="BV144" i="30"/>
  <c r="BW24" i="30"/>
  <c r="BX60" i="30" s="1"/>
  <c r="BV37" i="29"/>
  <c r="BW23" i="29"/>
  <c r="BX59" i="29" s="1"/>
  <c r="BV162" i="29"/>
  <c r="BV143" i="29"/>
  <c r="BT183" i="29"/>
  <c r="BT185" i="29" s="1"/>
  <c r="BT190" i="29"/>
  <c r="BT192" i="29" s="1"/>
  <c r="BT177" i="29"/>
  <c r="BW23" i="33"/>
  <c r="BX59" i="33" s="1"/>
  <c r="BV37" i="33"/>
  <c r="BV164" i="29"/>
  <c r="BV145" i="29"/>
  <c r="BW25" i="29"/>
  <c r="BX61" i="29" s="1"/>
  <c r="BW28" i="33"/>
  <c r="BX64" i="33" s="1"/>
  <c r="BR194" i="30"/>
  <c r="BS196" i="29"/>
  <c r="BS184" i="29"/>
  <c r="BS186" i="29" s="1"/>
  <c r="BV152" i="29"/>
  <c r="BV171" i="29"/>
  <c r="BW32" i="29"/>
  <c r="BX68" i="29" s="1"/>
  <c r="BW31" i="30"/>
  <c r="BX67" i="30" s="1"/>
  <c r="BV170" i="30"/>
  <c r="BV151" i="30"/>
  <c r="BW30" i="33"/>
  <c r="BX66" i="33" s="1"/>
  <c r="BV166" i="30"/>
  <c r="BV147" i="30"/>
  <c r="BW27" i="30"/>
  <c r="BX63" i="30" s="1"/>
  <c r="BW35" i="33"/>
  <c r="BX71" i="33" s="1"/>
  <c r="BR198" i="29"/>
  <c r="BS197" i="29"/>
  <c r="BS191" i="29"/>
  <c r="BS193" i="29" s="1"/>
  <c r="BV173" i="30"/>
  <c r="BV154" i="30"/>
  <c r="BW34" i="30"/>
  <c r="BX70" i="30" s="1"/>
  <c r="BV148" i="29"/>
  <c r="BW28" i="29"/>
  <c r="BX64" i="29" s="1"/>
  <c r="BV167" i="29"/>
  <c r="BW34" i="33"/>
  <c r="BX70" i="33" s="1"/>
  <c r="BU73" i="30"/>
  <c r="BU74" i="30" s="1"/>
  <c r="BR194" i="29"/>
  <c r="BX23" i="31"/>
  <c r="BY59" i="31" s="1"/>
  <c r="BW143" i="31"/>
  <c r="BW162" i="31"/>
  <c r="BW73" i="31"/>
  <c r="BW74" i="31" s="1"/>
  <c r="BW37" i="31"/>
  <c r="BU191" i="31"/>
  <c r="BU193" i="31" s="1"/>
  <c r="BU197" i="31"/>
  <c r="BY25" i="32"/>
  <c r="BZ55" i="32" s="1"/>
  <c r="BX25" i="2"/>
  <c r="BY55" i="2" s="1"/>
  <c r="BX27" i="2"/>
  <c r="BY57" i="2" s="1"/>
  <c r="BX23" i="2"/>
  <c r="BY53" i="2" s="1"/>
  <c r="BX28" i="2"/>
  <c r="BY58" i="2" s="1"/>
  <c r="BX21" i="2"/>
  <c r="BY51" i="2" s="1"/>
  <c r="BY20" i="2"/>
  <c r="BZ50" i="2" s="1"/>
  <c r="BX24" i="2"/>
  <c r="BY54" i="2" s="1"/>
  <c r="BX26" i="2"/>
  <c r="BY56" i="2" s="1"/>
  <c r="BV61" i="2"/>
  <c r="BV62" i="2" s="1"/>
  <c r="BW29" i="2"/>
  <c r="BX59" i="2" s="1"/>
  <c r="BV31" i="2"/>
  <c r="BY145" i="31"/>
  <c r="BY164" i="31"/>
  <c r="BZ25" i="31"/>
  <c r="CA61" i="31" s="1"/>
  <c r="BX27" i="10"/>
  <c r="BY63" i="10" s="1"/>
  <c r="BX26" i="10"/>
  <c r="BY62" i="10" s="1"/>
  <c r="BX32" i="10"/>
  <c r="BY68" i="10" s="1"/>
  <c r="BX29" i="10"/>
  <c r="BY65" i="10" s="1"/>
  <c r="BX25" i="10"/>
  <c r="BY61" i="10" s="1"/>
  <c r="BY33" i="10"/>
  <c r="BZ69" i="10" s="1"/>
  <c r="BV73" i="10"/>
  <c r="BV74" i="10" s="1"/>
  <c r="BX31" i="10"/>
  <c r="BY67" i="10" s="1"/>
  <c r="BX28" i="10"/>
  <c r="BY64" i="10" s="1"/>
  <c r="BX34" i="10"/>
  <c r="BY70" i="10" s="1"/>
  <c r="BX35" i="10"/>
  <c r="BY71" i="10" s="1"/>
  <c r="BY30" i="10"/>
  <c r="BZ66" i="10" s="1"/>
  <c r="BY23" i="32"/>
  <c r="BZ53" i="32" s="1"/>
  <c r="BZ22" i="32"/>
  <c r="CA52" i="32" s="1"/>
  <c r="BY27" i="32"/>
  <c r="BZ57" i="32" s="1"/>
  <c r="BY26" i="32"/>
  <c r="BZ56" i="32" s="1"/>
  <c r="BY28" i="32"/>
  <c r="BZ58" i="32" s="1"/>
  <c r="BZ20" i="32"/>
  <c r="CA50" i="32" s="1"/>
  <c r="BY24" i="32"/>
  <c r="BZ54" i="32" s="1"/>
  <c r="BT194" i="31" l="1"/>
  <c r="BU183" i="35"/>
  <c r="BU185" i="35" s="1"/>
  <c r="BX60" i="10"/>
  <c r="BX24" i="10"/>
  <c r="BU158" i="35"/>
  <c r="BU182" i="35"/>
  <c r="BU184" i="35" s="1"/>
  <c r="BU186" i="35" s="1"/>
  <c r="BU178" i="35"/>
  <c r="BU179" i="35" s="1"/>
  <c r="BU177" i="35"/>
  <c r="BX71" i="35"/>
  <c r="BW155" i="35"/>
  <c r="BW174" i="35"/>
  <c r="BX35" i="35"/>
  <c r="BX169" i="35"/>
  <c r="BX150" i="35"/>
  <c r="BY66" i="35"/>
  <c r="BY30" i="35"/>
  <c r="BX171" i="35"/>
  <c r="BX152" i="35"/>
  <c r="BY68" i="35"/>
  <c r="BY32" i="35"/>
  <c r="BX172" i="35"/>
  <c r="BX153" i="35"/>
  <c r="BY33" i="35"/>
  <c r="BY69" i="35"/>
  <c r="BZ26" i="35"/>
  <c r="BZ62" i="35"/>
  <c r="BY165" i="35"/>
  <c r="BY146" i="35"/>
  <c r="BX166" i="35"/>
  <c r="BY27" i="35"/>
  <c r="BY63" i="35"/>
  <c r="BX147" i="35"/>
  <c r="BY25" i="35"/>
  <c r="BY61" i="35"/>
  <c r="BX164" i="35"/>
  <c r="BX145" i="35"/>
  <c r="BY29" i="35"/>
  <c r="BY65" i="35"/>
  <c r="BX168" i="35"/>
  <c r="BX149" i="35"/>
  <c r="BX28" i="35"/>
  <c r="BX64" i="35"/>
  <c r="BW167" i="35"/>
  <c r="BW148" i="35"/>
  <c r="BX24" i="35"/>
  <c r="BX60" i="35"/>
  <c r="BW163" i="35"/>
  <c r="BW144" i="35"/>
  <c r="BS194" i="36"/>
  <c r="BU158" i="34"/>
  <c r="BU196" i="31"/>
  <c r="BU198" i="31" s="1"/>
  <c r="BU184" i="31"/>
  <c r="BU186" i="31" s="1"/>
  <c r="BU194" i="31" s="1"/>
  <c r="BV176" i="35"/>
  <c r="BU158" i="36"/>
  <c r="BT193" i="36"/>
  <c r="BT194" i="36" s="1"/>
  <c r="BT197" i="36"/>
  <c r="BT198" i="36" s="1"/>
  <c r="BU189" i="36"/>
  <c r="BU191" i="36" s="1"/>
  <c r="BU178" i="36"/>
  <c r="BU179" i="36" s="1"/>
  <c r="BU182" i="36"/>
  <c r="BU196" i="36" s="1"/>
  <c r="BV157" i="36"/>
  <c r="BV182" i="36" s="1"/>
  <c r="BU190" i="36"/>
  <c r="BU192" i="36" s="1"/>
  <c r="BV176" i="36"/>
  <c r="BV183" i="36" s="1"/>
  <c r="BV185" i="36" s="1"/>
  <c r="BW157" i="31"/>
  <c r="BX59" i="10"/>
  <c r="BX23" i="10"/>
  <c r="BX37" i="10" s="1"/>
  <c r="BV158" i="31"/>
  <c r="BU177" i="36"/>
  <c r="BS194" i="35"/>
  <c r="BS198" i="35"/>
  <c r="BS194" i="34"/>
  <c r="BW73" i="36"/>
  <c r="BW74" i="36" s="1"/>
  <c r="BW176" i="31"/>
  <c r="BX24" i="36"/>
  <c r="BX60" i="36"/>
  <c r="BW163" i="36"/>
  <c r="BW144" i="36"/>
  <c r="BW73" i="34"/>
  <c r="BW179" i="34" s="1"/>
  <c r="BV157" i="35"/>
  <c r="BV158" i="35" s="1"/>
  <c r="BX31" i="34"/>
  <c r="BX67" i="34"/>
  <c r="BW151" i="34"/>
  <c r="BW170" i="34"/>
  <c r="BU191" i="35"/>
  <c r="BU193" i="35" s="1"/>
  <c r="BU197" i="35"/>
  <c r="BX34" i="34"/>
  <c r="BX70" i="34"/>
  <c r="BW173" i="34"/>
  <c r="BW154" i="34"/>
  <c r="BY64" i="31"/>
  <c r="BX167" i="31"/>
  <c r="BY28" i="31"/>
  <c r="BX148" i="31"/>
  <c r="CA29" i="36"/>
  <c r="CA65" i="36"/>
  <c r="BZ149" i="36"/>
  <c r="BZ168" i="36"/>
  <c r="BX27" i="34"/>
  <c r="BX63" i="34"/>
  <c r="BW147" i="34"/>
  <c r="BW166" i="34"/>
  <c r="BY65" i="31"/>
  <c r="BX168" i="31"/>
  <c r="BY29" i="31"/>
  <c r="BX149" i="31"/>
  <c r="BY66" i="31"/>
  <c r="BY30" i="31"/>
  <c r="BX169" i="31"/>
  <c r="BX150" i="31"/>
  <c r="BX25" i="34"/>
  <c r="BX61" i="34"/>
  <c r="BW145" i="34"/>
  <c r="BW164" i="34"/>
  <c r="BX31" i="35"/>
  <c r="BX67" i="35"/>
  <c r="BW170" i="35"/>
  <c r="BW151" i="35"/>
  <c r="BV178" i="31"/>
  <c r="BV179" i="31" s="1"/>
  <c r="BV189" i="31"/>
  <c r="BV197" i="31" s="1"/>
  <c r="BT196" i="34"/>
  <c r="BT184" i="34"/>
  <c r="BT186" i="34" s="1"/>
  <c r="BY60" i="31"/>
  <c r="BX144" i="31"/>
  <c r="BX163" i="31"/>
  <c r="BY24" i="31"/>
  <c r="BX31" i="36"/>
  <c r="BX67" i="36"/>
  <c r="BW170" i="36"/>
  <c r="BW151" i="36"/>
  <c r="BX34" i="35"/>
  <c r="BX70" i="35"/>
  <c r="BW154" i="35"/>
  <c r="BW173" i="35"/>
  <c r="BW73" i="35"/>
  <c r="BW74" i="35" s="1"/>
  <c r="BU182" i="34"/>
  <c r="BU189" i="34"/>
  <c r="BY69" i="31"/>
  <c r="BY33" i="31"/>
  <c r="BX172" i="31"/>
  <c r="BX153" i="31"/>
  <c r="BX26" i="34"/>
  <c r="BX62" i="34"/>
  <c r="BW165" i="34"/>
  <c r="BW146" i="34"/>
  <c r="BX27" i="36"/>
  <c r="BX63" i="36"/>
  <c r="BW147" i="36"/>
  <c r="BW166" i="36"/>
  <c r="BY71" i="31"/>
  <c r="BX174" i="31"/>
  <c r="BY35" i="31"/>
  <c r="BX155" i="31"/>
  <c r="BX33" i="36"/>
  <c r="BX69" i="36"/>
  <c r="BW172" i="36"/>
  <c r="BW153" i="36"/>
  <c r="BX52" i="2"/>
  <c r="BX22" i="2"/>
  <c r="BV74" i="34"/>
  <c r="BX23" i="35"/>
  <c r="BX59" i="35"/>
  <c r="BW143" i="35"/>
  <c r="BW162" i="35"/>
  <c r="BW37" i="35"/>
  <c r="BT196" i="35"/>
  <c r="BT184" i="35"/>
  <c r="BT186" i="35" s="1"/>
  <c r="BX35" i="34"/>
  <c r="BX71" i="34"/>
  <c r="BW174" i="34"/>
  <c r="BW155" i="34"/>
  <c r="BX23" i="34"/>
  <c r="BX59" i="34"/>
  <c r="BW143" i="34"/>
  <c r="BW162" i="34"/>
  <c r="BW37" i="34"/>
  <c r="BY23" i="36"/>
  <c r="BY59" i="36"/>
  <c r="BX143" i="36"/>
  <c r="BX162" i="36"/>
  <c r="BT197" i="34"/>
  <c r="BT191" i="34"/>
  <c r="BT193" i="34" s="1"/>
  <c r="BV183" i="31"/>
  <c r="BV185" i="31" s="1"/>
  <c r="BV177" i="31"/>
  <c r="BV176" i="34"/>
  <c r="BX32" i="34"/>
  <c r="BX68" i="34"/>
  <c r="BW152" i="34"/>
  <c r="BW171" i="34"/>
  <c r="BY62" i="31"/>
  <c r="BX146" i="31"/>
  <c r="BX165" i="31"/>
  <c r="BY26" i="31"/>
  <c r="BY68" i="31"/>
  <c r="BY32" i="31"/>
  <c r="BX152" i="31"/>
  <c r="BX171" i="31"/>
  <c r="BW37" i="36"/>
  <c r="BX30" i="36"/>
  <c r="BX66" i="36"/>
  <c r="BW150" i="36"/>
  <c r="BW169" i="36"/>
  <c r="BT191" i="35"/>
  <c r="BT193" i="35" s="1"/>
  <c r="BT197" i="35"/>
  <c r="BX32" i="36"/>
  <c r="BX68" i="36"/>
  <c r="BW171" i="36"/>
  <c r="BW152" i="36"/>
  <c r="BY70" i="31"/>
  <c r="BY34" i="31"/>
  <c r="BX173" i="31"/>
  <c r="BX154" i="31"/>
  <c r="BZ67" i="31"/>
  <c r="BZ31" i="31"/>
  <c r="BY170" i="31"/>
  <c r="BY151" i="31"/>
  <c r="BX33" i="34"/>
  <c r="BX69" i="34"/>
  <c r="BW172" i="34"/>
  <c r="BW153" i="34"/>
  <c r="BX28" i="34"/>
  <c r="BX64" i="34"/>
  <c r="BW167" i="34"/>
  <c r="BW148" i="34"/>
  <c r="BX26" i="36"/>
  <c r="BX62" i="36"/>
  <c r="BW146" i="36"/>
  <c r="BW165" i="36"/>
  <c r="BX28" i="36"/>
  <c r="BX64" i="36"/>
  <c r="BW167" i="36"/>
  <c r="BW148" i="36"/>
  <c r="BX25" i="36"/>
  <c r="BX61" i="36"/>
  <c r="BW164" i="36"/>
  <c r="BW145" i="36"/>
  <c r="BX29" i="34"/>
  <c r="BX65" i="34"/>
  <c r="BW168" i="34"/>
  <c r="BW149" i="34"/>
  <c r="BS198" i="34"/>
  <c r="BV157" i="34"/>
  <c r="BX30" i="34"/>
  <c r="BX66" i="34"/>
  <c r="BW150" i="34"/>
  <c r="BW169" i="34"/>
  <c r="BX34" i="36"/>
  <c r="BX70" i="36"/>
  <c r="BW154" i="36"/>
  <c r="BW173" i="36"/>
  <c r="BX35" i="36"/>
  <c r="BX71" i="36"/>
  <c r="BW174" i="36"/>
  <c r="BW155" i="36"/>
  <c r="BU183" i="34"/>
  <c r="BU185" i="34" s="1"/>
  <c r="BU190" i="34"/>
  <c r="BU192" i="34" s="1"/>
  <c r="BX24" i="34"/>
  <c r="BX60" i="34"/>
  <c r="BW144" i="34"/>
  <c r="BW163" i="34"/>
  <c r="BY63" i="31"/>
  <c r="BY27" i="31"/>
  <c r="BX147" i="31"/>
  <c r="BX166" i="31"/>
  <c r="BU177" i="34"/>
  <c r="CG41" i="33"/>
  <c r="CF55" i="33"/>
  <c r="BW61" i="32"/>
  <c r="BW62" i="32" s="1"/>
  <c r="BX31" i="32"/>
  <c r="BY29" i="32"/>
  <c r="BZ59" i="32" s="1"/>
  <c r="BY21" i="32"/>
  <c r="BZ51" i="32" s="1"/>
  <c r="CF41" i="34"/>
  <c r="CE55" i="34"/>
  <c r="BS194" i="30"/>
  <c r="BS194" i="29"/>
  <c r="BS198" i="30"/>
  <c r="BW167" i="29"/>
  <c r="BW148" i="29"/>
  <c r="BX28" i="29"/>
  <c r="BY64" i="29" s="1"/>
  <c r="BW149" i="29"/>
  <c r="BX29" i="29"/>
  <c r="BY65" i="29" s="1"/>
  <c r="BW168" i="29"/>
  <c r="BW145" i="30"/>
  <c r="BX25" i="30"/>
  <c r="BY61" i="30" s="1"/>
  <c r="BW164" i="30"/>
  <c r="BW165" i="29"/>
  <c r="BW146" i="29"/>
  <c r="BX26" i="29"/>
  <c r="BY62" i="29" s="1"/>
  <c r="BW149" i="30"/>
  <c r="BW168" i="30"/>
  <c r="BX29" i="30"/>
  <c r="BY65" i="30" s="1"/>
  <c r="BX30" i="33"/>
  <c r="BY66" i="33" s="1"/>
  <c r="BV157" i="29"/>
  <c r="BT184" i="30"/>
  <c r="BT186" i="30" s="1"/>
  <c r="BT196" i="30"/>
  <c r="BU190" i="29"/>
  <c r="BU192" i="29" s="1"/>
  <c r="BU183" i="29"/>
  <c r="BU185" i="29" s="1"/>
  <c r="BV176" i="30"/>
  <c r="BT197" i="29"/>
  <c r="BT191" i="29"/>
  <c r="BT193" i="29" s="1"/>
  <c r="BX35" i="33"/>
  <c r="BY71" i="33" s="1"/>
  <c r="BV176" i="29"/>
  <c r="BX29" i="33"/>
  <c r="BY65" i="33" s="1"/>
  <c r="BT184" i="29"/>
  <c r="BT186" i="29" s="1"/>
  <c r="BT196" i="29"/>
  <c r="BX30" i="30"/>
  <c r="BY66" i="30" s="1"/>
  <c r="BW150" i="30"/>
  <c r="BW169" i="30"/>
  <c r="BW150" i="29"/>
  <c r="BW169" i="29"/>
  <c r="BX30" i="29"/>
  <c r="BY66" i="29" s="1"/>
  <c r="BW170" i="29"/>
  <c r="BW151" i="29"/>
  <c r="BX31" i="29"/>
  <c r="BY67" i="29" s="1"/>
  <c r="BW173" i="30"/>
  <c r="BW154" i="30"/>
  <c r="BX34" i="30"/>
  <c r="BY70" i="30" s="1"/>
  <c r="BS198" i="29"/>
  <c r="BV73" i="29"/>
  <c r="BV74" i="29" s="1"/>
  <c r="BW172" i="29"/>
  <c r="BW153" i="29"/>
  <c r="BX33" i="29"/>
  <c r="BY69" i="29" s="1"/>
  <c r="BW155" i="29"/>
  <c r="BX35" i="29"/>
  <c r="BY71" i="29" s="1"/>
  <c r="BW174" i="29"/>
  <c r="BW163" i="29"/>
  <c r="BW144" i="29"/>
  <c r="BX24" i="29"/>
  <c r="BY60" i="29" s="1"/>
  <c r="BX27" i="30"/>
  <c r="BY63" i="30" s="1"/>
  <c r="BW166" i="30"/>
  <c r="BW147" i="30"/>
  <c r="BV73" i="33"/>
  <c r="BV74" i="33" s="1"/>
  <c r="BX23" i="29"/>
  <c r="BY59" i="29" s="1"/>
  <c r="BW37" i="29"/>
  <c r="BW143" i="29"/>
  <c r="BW162" i="29"/>
  <c r="BX24" i="33"/>
  <c r="BY60" i="33" s="1"/>
  <c r="BW152" i="30"/>
  <c r="BW171" i="30"/>
  <c r="BX32" i="30"/>
  <c r="BY68" i="30" s="1"/>
  <c r="BX32" i="33"/>
  <c r="BY68" i="33" s="1"/>
  <c r="BX34" i="33"/>
  <c r="BY70" i="33" s="1"/>
  <c r="BW151" i="30"/>
  <c r="BX31" i="30"/>
  <c r="BY67" i="30" s="1"/>
  <c r="BW170" i="30"/>
  <c r="BX28" i="33"/>
  <c r="BY64" i="33" s="1"/>
  <c r="BX23" i="33"/>
  <c r="BY59" i="33" s="1"/>
  <c r="BW37" i="33"/>
  <c r="BW172" i="30"/>
  <c r="BW153" i="30"/>
  <c r="BX33" i="30"/>
  <c r="BY69" i="30" s="1"/>
  <c r="BW143" i="30"/>
  <c r="BW37" i="30"/>
  <c r="BW162" i="30"/>
  <c r="BX23" i="30"/>
  <c r="BY59" i="30" s="1"/>
  <c r="BU177" i="30"/>
  <c r="BU183" i="30"/>
  <c r="BU185" i="30" s="1"/>
  <c r="BU190" i="30"/>
  <c r="BU192" i="30" s="1"/>
  <c r="BX27" i="29"/>
  <c r="BY63" i="29" s="1"/>
  <c r="BW147" i="29"/>
  <c r="BW166" i="29"/>
  <c r="BX26" i="30"/>
  <c r="BY62" i="30" s="1"/>
  <c r="BW165" i="30"/>
  <c r="BW146" i="30"/>
  <c r="BW171" i="29"/>
  <c r="BW152" i="29"/>
  <c r="BX32" i="29"/>
  <c r="BY68" i="29" s="1"/>
  <c r="BU177" i="29"/>
  <c r="BW144" i="30"/>
  <c r="BW163" i="30"/>
  <c r="BX24" i="30"/>
  <c r="BY60" i="30" s="1"/>
  <c r="BW174" i="30"/>
  <c r="BX35" i="30"/>
  <c r="BY71" i="30" s="1"/>
  <c r="BW155" i="30"/>
  <c r="BV73" i="30"/>
  <c r="BV74" i="30" s="1"/>
  <c r="BX27" i="33"/>
  <c r="BY63" i="33" s="1"/>
  <c r="BU182" i="29"/>
  <c r="BU189" i="29"/>
  <c r="BU178" i="29"/>
  <c r="BU179" i="29" s="1"/>
  <c r="BU158" i="29"/>
  <c r="BX31" i="33"/>
  <c r="BY67" i="33" s="1"/>
  <c r="BX34" i="29"/>
  <c r="BY70" i="29" s="1"/>
  <c r="BW173" i="29"/>
  <c r="BW154" i="29"/>
  <c r="BW167" i="30"/>
  <c r="BW148" i="30"/>
  <c r="BX28" i="30"/>
  <c r="BY64" i="30" s="1"/>
  <c r="BX33" i="33"/>
  <c r="BY69" i="33" s="1"/>
  <c r="BW164" i="29"/>
  <c r="BW145" i="29"/>
  <c r="BX25" i="29"/>
  <c r="BY61" i="29" s="1"/>
  <c r="BT197" i="30"/>
  <c r="BT191" i="30"/>
  <c r="BT193" i="30" s="1"/>
  <c r="BX26" i="33"/>
  <c r="BY62" i="33" s="1"/>
  <c r="BV157" i="30"/>
  <c r="BY25" i="33"/>
  <c r="BZ61" i="33" s="1"/>
  <c r="BU158" i="30"/>
  <c r="BU178" i="30"/>
  <c r="BU179" i="30" s="1"/>
  <c r="BU189" i="30"/>
  <c r="BU182" i="30"/>
  <c r="BV184" i="31"/>
  <c r="BW182" i="31"/>
  <c r="BX162" i="31"/>
  <c r="BY23" i="31"/>
  <c r="BZ59" i="31" s="1"/>
  <c r="BX143" i="31"/>
  <c r="BX73" i="31"/>
  <c r="BX74" i="31" s="1"/>
  <c r="BX37" i="31"/>
  <c r="BZ25" i="32"/>
  <c r="CA55" i="32" s="1"/>
  <c r="BY25" i="2"/>
  <c r="BZ55" i="2" s="1"/>
  <c r="BW61" i="2"/>
  <c r="BW62" i="2" s="1"/>
  <c r="BX29" i="2"/>
  <c r="BZ20" i="2"/>
  <c r="CA50" i="2" s="1"/>
  <c r="BW31" i="2"/>
  <c r="BY21" i="2"/>
  <c r="BZ51" i="2" s="1"/>
  <c r="BY23" i="2"/>
  <c r="BZ53" i="2" s="1"/>
  <c r="BY26" i="2"/>
  <c r="BZ56" i="2" s="1"/>
  <c r="BY27" i="2"/>
  <c r="BZ57" i="2" s="1"/>
  <c r="BY24" i="2"/>
  <c r="BZ54" i="2" s="1"/>
  <c r="BY28" i="2"/>
  <c r="BZ58" i="2" s="1"/>
  <c r="CA25" i="31"/>
  <c r="CB61" i="31" s="1"/>
  <c r="BZ145" i="31"/>
  <c r="BZ164" i="31"/>
  <c r="BY25" i="10"/>
  <c r="BZ61" i="10" s="1"/>
  <c r="BZ33" i="10"/>
  <c r="CA69" i="10" s="1"/>
  <c r="BY35" i="10"/>
  <c r="BZ71" i="10" s="1"/>
  <c r="BY34" i="10"/>
  <c r="BZ70" i="10" s="1"/>
  <c r="BY28" i="10"/>
  <c r="BZ64" i="10" s="1"/>
  <c r="BY26" i="10"/>
  <c r="BZ62" i="10" s="1"/>
  <c r="BY29" i="10"/>
  <c r="BZ65" i="10" s="1"/>
  <c r="BZ30" i="10"/>
  <c r="CA66" i="10" s="1"/>
  <c r="BY31" i="10"/>
  <c r="BZ67" i="10" s="1"/>
  <c r="BY27" i="10"/>
  <c r="BZ63" i="10" s="1"/>
  <c r="BW73" i="10"/>
  <c r="BW74" i="10" s="1"/>
  <c r="BY32" i="10"/>
  <c r="BZ68" i="10" s="1"/>
  <c r="BZ28" i="32"/>
  <c r="CA58" i="32" s="1"/>
  <c r="BZ26" i="32"/>
  <c r="CA56" i="32" s="1"/>
  <c r="BZ27" i="32"/>
  <c r="CA57" i="32" s="1"/>
  <c r="BZ23" i="32"/>
  <c r="CA53" i="32" s="1"/>
  <c r="CA20" i="32"/>
  <c r="CB50" i="32" s="1"/>
  <c r="BZ24" i="32"/>
  <c r="CA54" i="32" s="1"/>
  <c r="CA22" i="32"/>
  <c r="CB52" i="32" s="1"/>
  <c r="BU196" i="35" l="1"/>
  <c r="BY60" i="10"/>
  <c r="BY24" i="10"/>
  <c r="BV177" i="35"/>
  <c r="BV190" i="35"/>
  <c r="BV192" i="35" s="1"/>
  <c r="BV183" i="35"/>
  <c r="BV185" i="35" s="1"/>
  <c r="BY35" i="35"/>
  <c r="BY71" i="35"/>
  <c r="BX155" i="35"/>
  <c r="BX174" i="35"/>
  <c r="BZ32" i="35"/>
  <c r="BZ68" i="35"/>
  <c r="BY171" i="35"/>
  <c r="BY152" i="35"/>
  <c r="BZ27" i="35"/>
  <c r="BZ63" i="35"/>
  <c r="BY166" i="35"/>
  <c r="BY147" i="35"/>
  <c r="BY60" i="35"/>
  <c r="BX163" i="35"/>
  <c r="BX144" i="35"/>
  <c r="BY24" i="35"/>
  <c r="BY149" i="35"/>
  <c r="BY168" i="35"/>
  <c r="BZ65" i="35"/>
  <c r="BZ29" i="35"/>
  <c r="CA26" i="35"/>
  <c r="CA62" i="35"/>
  <c r="BZ146" i="35"/>
  <c r="BZ165" i="35"/>
  <c r="BZ66" i="35"/>
  <c r="BZ30" i="35"/>
  <c r="BY169" i="35"/>
  <c r="BY150" i="35"/>
  <c r="BY172" i="35"/>
  <c r="BZ33" i="35"/>
  <c r="BZ69" i="35"/>
  <c r="BY153" i="35"/>
  <c r="BX167" i="35"/>
  <c r="BY28" i="35"/>
  <c r="BY64" i="35"/>
  <c r="BX148" i="35"/>
  <c r="BY164" i="35"/>
  <c r="BY145" i="35"/>
  <c r="BZ61" i="35"/>
  <c r="BZ25" i="35"/>
  <c r="BV158" i="36"/>
  <c r="BX73" i="35"/>
  <c r="BX74" i="35" s="1"/>
  <c r="BU184" i="36"/>
  <c r="BU186" i="36" s="1"/>
  <c r="BU193" i="36"/>
  <c r="BU198" i="35"/>
  <c r="BV178" i="36"/>
  <c r="BV179" i="36" s="1"/>
  <c r="BV189" i="36"/>
  <c r="BV191" i="36" s="1"/>
  <c r="BW158" i="31"/>
  <c r="BW189" i="31"/>
  <c r="BW191" i="31" s="1"/>
  <c r="BV177" i="36"/>
  <c r="BV190" i="36"/>
  <c r="BV192" i="36" s="1"/>
  <c r="BU197" i="36"/>
  <c r="BU198" i="36" s="1"/>
  <c r="BW157" i="36"/>
  <c r="BW157" i="35"/>
  <c r="BW158" i="35" s="1"/>
  <c r="BW74" i="34"/>
  <c r="BT198" i="29"/>
  <c r="BV177" i="34"/>
  <c r="BU194" i="35"/>
  <c r="BY59" i="10"/>
  <c r="BY23" i="10"/>
  <c r="BY37" i="10" s="1"/>
  <c r="BX73" i="36"/>
  <c r="BX74" i="36" s="1"/>
  <c r="BV191" i="31"/>
  <c r="BV193" i="31" s="1"/>
  <c r="BW176" i="36"/>
  <c r="BT198" i="34"/>
  <c r="BW177" i="31"/>
  <c r="BY25" i="36"/>
  <c r="BY61" i="36"/>
  <c r="BX145" i="36"/>
  <c r="BX164" i="36"/>
  <c r="BY35" i="34"/>
  <c r="BY71" i="34"/>
  <c r="BX155" i="34"/>
  <c r="BX174" i="34"/>
  <c r="BY24" i="34"/>
  <c r="BY60" i="34"/>
  <c r="BX163" i="34"/>
  <c r="BX144" i="34"/>
  <c r="BV182" i="34"/>
  <c r="BV189" i="34"/>
  <c r="BX73" i="34"/>
  <c r="BX179" i="34" s="1"/>
  <c r="BU184" i="34"/>
  <c r="BU186" i="34" s="1"/>
  <c r="BU196" i="34"/>
  <c r="BY27" i="34"/>
  <c r="BY63" i="34"/>
  <c r="BX147" i="34"/>
  <c r="BX166" i="34"/>
  <c r="BY24" i="36"/>
  <c r="BY60" i="36"/>
  <c r="BX163" i="36"/>
  <c r="BX144" i="36"/>
  <c r="BZ70" i="31"/>
  <c r="BZ34" i="31"/>
  <c r="BY154" i="31"/>
  <c r="BY173" i="31"/>
  <c r="BX37" i="36"/>
  <c r="BT194" i="35"/>
  <c r="BY23" i="35"/>
  <c r="BY59" i="35"/>
  <c r="BX162" i="35"/>
  <c r="BX143" i="35"/>
  <c r="BX37" i="35"/>
  <c r="BY33" i="36"/>
  <c r="BY69" i="36"/>
  <c r="BX153" i="36"/>
  <c r="BX172" i="36"/>
  <c r="BY27" i="36"/>
  <c r="BY63" i="36"/>
  <c r="BX147" i="36"/>
  <c r="BX166" i="36"/>
  <c r="BY26" i="34"/>
  <c r="BY62" i="34"/>
  <c r="BX165" i="34"/>
  <c r="BX146" i="34"/>
  <c r="BY31" i="35"/>
  <c r="BY67" i="35"/>
  <c r="BX170" i="35"/>
  <c r="BX151" i="35"/>
  <c r="BZ65" i="31"/>
  <c r="BZ29" i="31"/>
  <c r="BY149" i="31"/>
  <c r="BY168" i="31"/>
  <c r="CB29" i="36"/>
  <c r="CB65" i="36"/>
  <c r="CA168" i="36"/>
  <c r="CA149" i="36"/>
  <c r="BY34" i="34"/>
  <c r="BY70" i="34"/>
  <c r="BX173" i="34"/>
  <c r="BX154" i="34"/>
  <c r="BY31" i="34"/>
  <c r="BY67" i="34"/>
  <c r="BX170" i="34"/>
  <c r="BX151" i="34"/>
  <c r="BY26" i="36"/>
  <c r="BY62" i="36"/>
  <c r="BX165" i="36"/>
  <c r="BX146" i="36"/>
  <c r="BZ68" i="31"/>
  <c r="BY171" i="31"/>
  <c r="BZ32" i="31"/>
  <c r="BY152" i="31"/>
  <c r="BV186" i="31"/>
  <c r="BX157" i="31"/>
  <c r="BV196" i="31"/>
  <c r="BV198" i="31" s="1"/>
  <c r="BZ63" i="31"/>
  <c r="BZ27" i="31"/>
  <c r="BY147" i="31"/>
  <c r="BY166" i="31"/>
  <c r="BY34" i="36"/>
  <c r="BY70" i="36"/>
  <c r="BX173" i="36"/>
  <c r="BX154" i="36"/>
  <c r="BY33" i="34"/>
  <c r="BY69" i="34"/>
  <c r="BX172" i="34"/>
  <c r="BX153" i="34"/>
  <c r="BZ62" i="31"/>
  <c r="BZ26" i="31"/>
  <c r="BY146" i="31"/>
  <c r="BY165" i="31"/>
  <c r="BT198" i="35"/>
  <c r="BT194" i="34"/>
  <c r="BV158" i="34"/>
  <c r="BV178" i="35"/>
  <c r="BV179" i="35" s="1"/>
  <c r="BV189" i="35"/>
  <c r="BV182" i="35"/>
  <c r="BW183" i="31"/>
  <c r="BW185" i="31" s="1"/>
  <c r="BZ23" i="36"/>
  <c r="BZ59" i="36"/>
  <c r="BY162" i="36"/>
  <c r="BY143" i="36"/>
  <c r="BZ71" i="31"/>
  <c r="BY174" i="31"/>
  <c r="BZ35" i="31"/>
  <c r="BY155" i="31"/>
  <c r="BZ64" i="31"/>
  <c r="BY167" i="31"/>
  <c r="BY148" i="31"/>
  <c r="BZ28" i="31"/>
  <c r="BX31" i="2"/>
  <c r="BY59" i="2"/>
  <c r="BX176" i="31"/>
  <c r="BX190" i="31" s="1"/>
  <c r="BX192" i="31" s="1"/>
  <c r="BW190" i="31"/>
  <c r="BW192" i="31" s="1"/>
  <c r="BY29" i="34"/>
  <c r="BY65" i="34"/>
  <c r="BX149" i="34"/>
  <c r="BX168" i="34"/>
  <c r="BY28" i="36"/>
  <c r="BY64" i="36"/>
  <c r="BX167" i="36"/>
  <c r="BX148" i="36"/>
  <c r="BY30" i="36"/>
  <c r="BY66" i="36"/>
  <c r="BX150" i="36"/>
  <c r="BX169" i="36"/>
  <c r="BY52" i="2"/>
  <c r="BY22" i="2"/>
  <c r="BZ69" i="31"/>
  <c r="BY172" i="31"/>
  <c r="BZ33" i="31"/>
  <c r="BY153" i="31"/>
  <c r="BY34" i="35"/>
  <c r="BY70" i="35"/>
  <c r="BX173" i="35"/>
  <c r="BX154" i="35"/>
  <c r="BY31" i="36"/>
  <c r="BY67" i="36"/>
  <c r="BX151" i="36"/>
  <c r="BX170" i="36"/>
  <c r="BY23" i="34"/>
  <c r="BY59" i="34"/>
  <c r="BX143" i="34"/>
  <c r="BX37" i="34"/>
  <c r="BX162" i="34"/>
  <c r="BW178" i="31"/>
  <c r="BW179" i="31" s="1"/>
  <c r="CA67" i="31"/>
  <c r="BZ170" i="31"/>
  <c r="BZ151" i="31"/>
  <c r="CA31" i="31"/>
  <c r="BY32" i="34"/>
  <c r="BY68" i="34"/>
  <c r="BX171" i="34"/>
  <c r="BX152" i="34"/>
  <c r="BW176" i="34"/>
  <c r="BY25" i="34"/>
  <c r="BY61" i="34"/>
  <c r="BX145" i="34"/>
  <c r="BX164" i="34"/>
  <c r="BY35" i="36"/>
  <c r="BY71" i="36"/>
  <c r="BX174" i="36"/>
  <c r="BX155" i="36"/>
  <c r="BY30" i="34"/>
  <c r="BY66" i="34"/>
  <c r="BX169" i="34"/>
  <c r="BX150" i="34"/>
  <c r="BY28" i="34"/>
  <c r="BY64" i="34"/>
  <c r="BX167" i="34"/>
  <c r="BX148" i="34"/>
  <c r="BY32" i="36"/>
  <c r="BY68" i="36"/>
  <c r="BX171" i="36"/>
  <c r="BX152" i="36"/>
  <c r="BV190" i="34"/>
  <c r="BV192" i="34" s="1"/>
  <c r="BV183" i="34"/>
  <c r="BV185" i="34" s="1"/>
  <c r="BW157" i="34"/>
  <c r="BW176" i="35"/>
  <c r="BU197" i="34"/>
  <c r="BU191" i="34"/>
  <c r="BU193" i="34" s="1"/>
  <c r="BZ60" i="31"/>
  <c r="BY144" i="31"/>
  <c r="BZ24" i="31"/>
  <c r="BY163" i="31"/>
  <c r="BZ66" i="31"/>
  <c r="BY169" i="31"/>
  <c r="BY150" i="31"/>
  <c r="BZ30" i="31"/>
  <c r="BV196" i="36"/>
  <c r="BV184" i="36"/>
  <c r="BV186" i="36" s="1"/>
  <c r="CH41" i="33"/>
  <c r="CH55" i="33" s="1"/>
  <c r="CG55" i="33"/>
  <c r="BY31" i="32"/>
  <c r="BX61" i="32"/>
  <c r="BX62" i="32" s="1"/>
  <c r="BZ21" i="32"/>
  <c r="CA51" i="32" s="1"/>
  <c r="BZ29" i="32"/>
  <c r="CA59" i="32" s="1"/>
  <c r="BV177" i="29"/>
  <c r="CG41" i="34"/>
  <c r="CF55" i="34"/>
  <c r="BV177" i="30"/>
  <c r="BV158" i="29"/>
  <c r="BW176" i="29"/>
  <c r="BW183" i="29" s="1"/>
  <c r="BX164" i="29"/>
  <c r="BX145" i="29"/>
  <c r="BY25" i="29"/>
  <c r="BZ61" i="29" s="1"/>
  <c r="BX155" i="30"/>
  <c r="BX174" i="30"/>
  <c r="BY35" i="30"/>
  <c r="BZ71" i="30" s="1"/>
  <c r="BX152" i="29"/>
  <c r="BX171" i="29"/>
  <c r="BY32" i="29"/>
  <c r="BZ68" i="29" s="1"/>
  <c r="BW176" i="30"/>
  <c r="BY35" i="33"/>
  <c r="BZ71" i="33" s="1"/>
  <c r="BT194" i="30"/>
  <c r="BX165" i="29"/>
  <c r="BX146" i="29"/>
  <c r="BY26" i="29"/>
  <c r="BZ62" i="29" s="1"/>
  <c r="BZ25" i="33"/>
  <c r="CA61" i="33" s="1"/>
  <c r="BY23" i="33"/>
  <c r="BZ59" i="33" s="1"/>
  <c r="BX37" i="33"/>
  <c r="BY34" i="33"/>
  <c r="BZ70" i="33" s="1"/>
  <c r="BY24" i="33"/>
  <c r="BZ60" i="33" s="1"/>
  <c r="BX169" i="30"/>
  <c r="BX150" i="30"/>
  <c r="BY30" i="30"/>
  <c r="BZ66" i="30" s="1"/>
  <c r="BV189" i="29"/>
  <c r="BV178" i="29"/>
  <c r="BV179" i="29" s="1"/>
  <c r="BV182" i="29"/>
  <c r="BX168" i="29"/>
  <c r="BX149" i="29"/>
  <c r="BY29" i="29"/>
  <c r="BZ65" i="29" s="1"/>
  <c r="BU197" i="29"/>
  <c r="BU191" i="29"/>
  <c r="BU193" i="29" s="1"/>
  <c r="BW157" i="30"/>
  <c r="BW73" i="33"/>
  <c r="BW74" i="33" s="1"/>
  <c r="BY35" i="29"/>
  <c r="BZ71" i="29" s="1"/>
  <c r="BX174" i="29"/>
  <c r="BX155" i="29"/>
  <c r="BY30" i="33"/>
  <c r="BZ66" i="33" s="1"/>
  <c r="BV158" i="30"/>
  <c r="BV182" i="30"/>
  <c r="BV189" i="30"/>
  <c r="BW157" i="29"/>
  <c r="BU184" i="29"/>
  <c r="BU186" i="29" s="1"/>
  <c r="BU196" i="29"/>
  <c r="BX144" i="30"/>
  <c r="BY24" i="30"/>
  <c r="BZ60" i="30" s="1"/>
  <c r="BX163" i="30"/>
  <c r="BY27" i="29"/>
  <c r="BZ63" i="29" s="1"/>
  <c r="BX166" i="29"/>
  <c r="BX147" i="29"/>
  <c r="BW73" i="30"/>
  <c r="BW74" i="30" s="1"/>
  <c r="BY28" i="33"/>
  <c r="BZ64" i="33" s="1"/>
  <c r="BY32" i="33"/>
  <c r="BZ68" i="33" s="1"/>
  <c r="BX154" i="30"/>
  <c r="BY34" i="30"/>
  <c r="BZ70" i="30" s="1"/>
  <c r="BX173" i="30"/>
  <c r="BX150" i="29"/>
  <c r="BX169" i="29"/>
  <c r="BY30" i="29"/>
  <c r="BZ66" i="29" s="1"/>
  <c r="BY26" i="33"/>
  <c r="BZ62" i="33" s="1"/>
  <c r="BY33" i="33"/>
  <c r="BZ69" i="33" s="1"/>
  <c r="BY27" i="33"/>
  <c r="BZ63" i="33" s="1"/>
  <c r="BY33" i="30"/>
  <c r="BZ69" i="30" s="1"/>
  <c r="BX153" i="30"/>
  <c r="BX172" i="30"/>
  <c r="BW73" i="29"/>
  <c r="BW74" i="29" s="1"/>
  <c r="BX147" i="30"/>
  <c r="BY27" i="30"/>
  <c r="BZ63" i="30" s="1"/>
  <c r="BX166" i="30"/>
  <c r="BT194" i="29"/>
  <c r="BV178" i="30"/>
  <c r="BV179" i="30" s="1"/>
  <c r="BV183" i="30"/>
  <c r="BV185" i="30" s="1"/>
  <c r="BV190" i="30"/>
  <c r="BV192" i="30" s="1"/>
  <c r="BY28" i="29"/>
  <c r="BZ64" i="29" s="1"/>
  <c r="BX167" i="29"/>
  <c r="BX148" i="29"/>
  <c r="BU196" i="30"/>
  <c r="BU184" i="30"/>
  <c r="BU186" i="30" s="1"/>
  <c r="BX173" i="29"/>
  <c r="BX154" i="29"/>
  <c r="BY34" i="29"/>
  <c r="BZ70" i="29" s="1"/>
  <c r="BY32" i="30"/>
  <c r="BZ68" i="30" s="1"/>
  <c r="BX152" i="30"/>
  <c r="BX171" i="30"/>
  <c r="BX163" i="29"/>
  <c r="BX144" i="29"/>
  <c r="BY24" i="29"/>
  <c r="BZ60" i="29" s="1"/>
  <c r="BX172" i="29"/>
  <c r="BX153" i="29"/>
  <c r="BY33" i="29"/>
  <c r="BZ69" i="29" s="1"/>
  <c r="BX168" i="30"/>
  <c r="BX149" i="30"/>
  <c r="BY29" i="30"/>
  <c r="BZ65" i="30" s="1"/>
  <c r="BU197" i="30"/>
  <c r="BU191" i="30"/>
  <c r="BU193" i="30" s="1"/>
  <c r="BX148" i="30"/>
  <c r="BY28" i="30"/>
  <c r="BZ64" i="30" s="1"/>
  <c r="BX167" i="30"/>
  <c r="BY31" i="33"/>
  <c r="BZ67" i="33" s="1"/>
  <c r="BY29" i="33"/>
  <c r="BZ65" i="33" s="1"/>
  <c r="BX164" i="30"/>
  <c r="BX145" i="30"/>
  <c r="BY25" i="30"/>
  <c r="BZ61" i="30" s="1"/>
  <c r="BX165" i="30"/>
  <c r="BX146" i="30"/>
  <c r="BY26" i="30"/>
  <c r="BZ62" i="30" s="1"/>
  <c r="BX162" i="30"/>
  <c r="BX143" i="30"/>
  <c r="BY23" i="30"/>
  <c r="BZ59" i="30" s="1"/>
  <c r="BX37" i="30"/>
  <c r="BX151" i="30"/>
  <c r="BY31" i="30"/>
  <c r="BZ67" i="30" s="1"/>
  <c r="BX170" i="30"/>
  <c r="BY23" i="29"/>
  <c r="BZ59" i="29" s="1"/>
  <c r="BX143" i="29"/>
  <c r="BX37" i="29"/>
  <c r="BX162" i="29"/>
  <c r="BX151" i="29"/>
  <c r="BX170" i="29"/>
  <c r="BY31" i="29"/>
  <c r="BZ67" i="29" s="1"/>
  <c r="BV183" i="29"/>
  <c r="BV185" i="29" s="1"/>
  <c r="BV190" i="29"/>
  <c r="BV192" i="29" s="1"/>
  <c r="BT198" i="30"/>
  <c r="BW184" i="31"/>
  <c r="BZ23" i="31"/>
  <c r="CA59" i="31" s="1"/>
  <c r="BY73" i="31"/>
  <c r="BY74" i="31" s="1"/>
  <c r="BY162" i="31"/>
  <c r="BY143" i="31"/>
  <c r="BY37" i="31"/>
  <c r="CA25" i="32"/>
  <c r="CB55" i="32" s="1"/>
  <c r="BZ25" i="2"/>
  <c r="CA55" i="2" s="1"/>
  <c r="BZ24" i="2"/>
  <c r="CA54" i="2" s="1"/>
  <c r="BZ27" i="2"/>
  <c r="CA57" i="2" s="1"/>
  <c r="BZ23" i="2"/>
  <c r="CA53" i="2" s="1"/>
  <c r="CA20" i="2"/>
  <c r="CB50" i="2" s="1"/>
  <c r="BZ28" i="2"/>
  <c r="CA58" i="2" s="1"/>
  <c r="BZ21" i="2"/>
  <c r="CA51" i="2" s="1"/>
  <c r="BZ26" i="2"/>
  <c r="CA56" i="2" s="1"/>
  <c r="BY29" i="2"/>
  <c r="BZ59" i="2" s="1"/>
  <c r="BX61" i="2"/>
  <c r="BX62" i="2" s="1"/>
  <c r="CB25" i="31"/>
  <c r="CC61" i="31" s="1"/>
  <c r="CA145" i="31"/>
  <c r="CA164" i="31"/>
  <c r="BZ25" i="10"/>
  <c r="CA61" i="10" s="1"/>
  <c r="BZ28" i="10"/>
  <c r="CA64" i="10" s="1"/>
  <c r="BZ27" i="10"/>
  <c r="CA63" i="10" s="1"/>
  <c r="CA30" i="10"/>
  <c r="CB66" i="10" s="1"/>
  <c r="BZ35" i="10"/>
  <c r="CA71" i="10" s="1"/>
  <c r="BZ31" i="10"/>
  <c r="CA67" i="10" s="1"/>
  <c r="BZ29" i="10"/>
  <c r="CA65" i="10" s="1"/>
  <c r="BZ32" i="10"/>
  <c r="CA68" i="10" s="1"/>
  <c r="CA33" i="10"/>
  <c r="CB69" i="10" s="1"/>
  <c r="BX73" i="10"/>
  <c r="BX74" i="10" s="1"/>
  <c r="BZ26" i="10"/>
  <c r="CA62" i="10" s="1"/>
  <c r="BZ34" i="10"/>
  <c r="CA70" i="10" s="1"/>
  <c r="CA26" i="32"/>
  <c r="CB56" i="32" s="1"/>
  <c r="CA28" i="32"/>
  <c r="CB58" i="32" s="1"/>
  <c r="CA23" i="32"/>
  <c r="CB53" i="32" s="1"/>
  <c r="CB20" i="32"/>
  <c r="CC50" i="32" s="1"/>
  <c r="CA27" i="32"/>
  <c r="CB57" i="32" s="1"/>
  <c r="CB22" i="32"/>
  <c r="CC52" i="32" s="1"/>
  <c r="CA24" i="32"/>
  <c r="CB54" i="32" s="1"/>
  <c r="BW196" i="31" l="1"/>
  <c r="BW158" i="36"/>
  <c r="BZ60" i="10"/>
  <c r="BZ24" i="10"/>
  <c r="BZ71" i="35"/>
  <c r="BY174" i="35"/>
  <c r="BY155" i="35"/>
  <c r="BZ35" i="35"/>
  <c r="BZ145" i="35"/>
  <c r="CA25" i="35"/>
  <c r="CA61" i="35"/>
  <c r="BZ164" i="35"/>
  <c r="BZ149" i="35"/>
  <c r="CA29" i="35"/>
  <c r="CA65" i="35"/>
  <c r="BZ168" i="35"/>
  <c r="BZ153" i="35"/>
  <c r="CA33" i="35"/>
  <c r="CA69" i="35"/>
  <c r="BZ172" i="35"/>
  <c r="CA30" i="35"/>
  <c r="CA66" i="35"/>
  <c r="BZ150" i="35"/>
  <c r="BZ169" i="35"/>
  <c r="CA63" i="35"/>
  <c r="BZ166" i="35"/>
  <c r="BZ147" i="35"/>
  <c r="CA27" i="35"/>
  <c r="BZ24" i="35"/>
  <c r="BZ60" i="35"/>
  <c r="BY144" i="35"/>
  <c r="BY163" i="35"/>
  <c r="BY167" i="35"/>
  <c r="BZ28" i="35"/>
  <c r="BZ64" i="35"/>
  <c r="BY148" i="35"/>
  <c r="CB26" i="35"/>
  <c r="CB62" i="35"/>
  <c r="CA165" i="35"/>
  <c r="CA146" i="35"/>
  <c r="CA32" i="35"/>
  <c r="CA68" i="35"/>
  <c r="BZ152" i="35"/>
  <c r="BZ171" i="35"/>
  <c r="BV197" i="36"/>
  <c r="BV198" i="36" s="1"/>
  <c r="BW182" i="36"/>
  <c r="BW189" i="36"/>
  <c r="BW191" i="36" s="1"/>
  <c r="BW182" i="35"/>
  <c r="BW184" i="35" s="1"/>
  <c r="BU194" i="36"/>
  <c r="BW189" i="35"/>
  <c r="BW191" i="35" s="1"/>
  <c r="BV193" i="36"/>
  <c r="BV194" i="36" s="1"/>
  <c r="BW177" i="36"/>
  <c r="BY37" i="36"/>
  <c r="BX74" i="34"/>
  <c r="BX176" i="36"/>
  <c r="BX183" i="36" s="1"/>
  <c r="BX185" i="36" s="1"/>
  <c r="BX157" i="35"/>
  <c r="BX158" i="35" s="1"/>
  <c r="BY73" i="36"/>
  <c r="BY74" i="36" s="1"/>
  <c r="BV194" i="31"/>
  <c r="BY176" i="31"/>
  <c r="BY183" i="31" s="1"/>
  <c r="BY185" i="31" s="1"/>
  <c r="BW190" i="36"/>
  <c r="BW192" i="36" s="1"/>
  <c r="BW183" i="36"/>
  <c r="BW185" i="36" s="1"/>
  <c r="BZ59" i="10"/>
  <c r="BZ23" i="10"/>
  <c r="BZ37" i="10" s="1"/>
  <c r="BW178" i="36"/>
  <c r="BW179" i="36" s="1"/>
  <c r="BW186" i="31"/>
  <c r="BX157" i="36"/>
  <c r="BX182" i="36" s="1"/>
  <c r="BX178" i="31"/>
  <c r="BX179" i="31" s="1"/>
  <c r="BW190" i="34"/>
  <c r="BW192" i="34" s="1"/>
  <c r="BW183" i="34"/>
  <c r="BW185" i="34" s="1"/>
  <c r="BZ52" i="2"/>
  <c r="BZ22" i="2"/>
  <c r="BX182" i="31"/>
  <c r="BZ23" i="34"/>
  <c r="BZ59" i="34"/>
  <c r="BY37" i="34"/>
  <c r="BY162" i="34"/>
  <c r="BY143" i="34"/>
  <c r="BZ30" i="36"/>
  <c r="BZ66" i="36"/>
  <c r="BY169" i="36"/>
  <c r="BY150" i="36"/>
  <c r="BZ28" i="36"/>
  <c r="BZ64" i="36"/>
  <c r="BY148" i="36"/>
  <c r="BY167" i="36"/>
  <c r="BW158" i="34"/>
  <c r="BU194" i="34"/>
  <c r="BZ35" i="34"/>
  <c r="BZ71" i="34"/>
  <c r="BY174" i="34"/>
  <c r="BY155" i="34"/>
  <c r="CA65" i="31"/>
  <c r="BZ149" i="31"/>
  <c r="BZ168" i="31"/>
  <c r="CA29" i="31"/>
  <c r="BX183" i="31"/>
  <c r="BX185" i="31" s="1"/>
  <c r="BX177" i="31"/>
  <c r="BW190" i="35"/>
  <c r="BW192" i="35" s="1"/>
  <c r="BW183" i="35"/>
  <c r="BW185" i="35" s="1"/>
  <c r="BW177" i="35"/>
  <c r="BZ30" i="34"/>
  <c r="BZ66" i="34"/>
  <c r="BY150" i="34"/>
  <c r="BY169" i="34"/>
  <c r="CA23" i="36"/>
  <c r="CA59" i="36"/>
  <c r="BZ162" i="36"/>
  <c r="BZ143" i="36"/>
  <c r="BZ26" i="36"/>
  <c r="BZ62" i="36"/>
  <c r="BY165" i="36"/>
  <c r="BY146" i="36"/>
  <c r="BZ34" i="34"/>
  <c r="BZ70" i="34"/>
  <c r="BY154" i="34"/>
  <c r="BY173" i="34"/>
  <c r="BZ31" i="35"/>
  <c r="BZ67" i="35"/>
  <c r="BY170" i="35"/>
  <c r="BY151" i="35"/>
  <c r="BZ27" i="36"/>
  <c r="BZ63" i="36"/>
  <c r="BY166" i="36"/>
  <c r="BY147" i="36"/>
  <c r="BY73" i="35"/>
  <c r="BY74" i="35" s="1"/>
  <c r="BW178" i="35"/>
  <c r="BW179" i="35" s="1"/>
  <c r="BZ24" i="34"/>
  <c r="BZ60" i="34"/>
  <c r="BY144" i="34"/>
  <c r="BY163" i="34"/>
  <c r="BW182" i="34"/>
  <c r="BW189" i="34"/>
  <c r="BZ25" i="34"/>
  <c r="BZ61" i="34"/>
  <c r="BY164" i="34"/>
  <c r="BY145" i="34"/>
  <c r="BX176" i="34"/>
  <c r="BZ29" i="34"/>
  <c r="BZ65" i="34"/>
  <c r="BY168" i="34"/>
  <c r="BY149" i="34"/>
  <c r="CA71" i="31"/>
  <c r="BZ155" i="31"/>
  <c r="BZ174" i="31"/>
  <c r="CA35" i="31"/>
  <c r="BZ33" i="34"/>
  <c r="BZ69" i="34"/>
  <c r="BY172" i="34"/>
  <c r="BY153" i="34"/>
  <c r="BZ34" i="36"/>
  <c r="BZ70" i="36"/>
  <c r="BY173" i="36"/>
  <c r="BY154" i="36"/>
  <c r="BZ23" i="35"/>
  <c r="BZ59" i="35"/>
  <c r="BY162" i="35"/>
  <c r="BY37" i="35"/>
  <c r="BY143" i="35"/>
  <c r="BW177" i="34"/>
  <c r="BZ25" i="36"/>
  <c r="BZ61" i="36"/>
  <c r="BY145" i="36"/>
  <c r="BY164" i="36"/>
  <c r="CA66" i="31"/>
  <c r="CA30" i="31"/>
  <c r="BZ169" i="31"/>
  <c r="BZ150" i="31"/>
  <c r="BZ24" i="36"/>
  <c r="BZ60" i="36"/>
  <c r="BY144" i="36"/>
  <c r="BY163" i="36"/>
  <c r="BW193" i="31"/>
  <c r="BX158" i="31"/>
  <c r="BW197" i="31"/>
  <c r="BZ34" i="35"/>
  <c r="BZ70" i="35"/>
  <c r="BY154" i="35"/>
  <c r="BY173" i="35"/>
  <c r="BV184" i="35"/>
  <c r="BV186" i="35" s="1"/>
  <c r="BV196" i="35"/>
  <c r="CA68" i="31"/>
  <c r="BZ171" i="31"/>
  <c r="CA32" i="31"/>
  <c r="BZ152" i="31"/>
  <c r="CA70" i="31"/>
  <c r="BZ173" i="31"/>
  <c r="CA34" i="31"/>
  <c r="BZ154" i="31"/>
  <c r="BZ31" i="36"/>
  <c r="BZ67" i="36"/>
  <c r="BY170" i="36"/>
  <c r="BY151" i="36"/>
  <c r="BX176" i="35"/>
  <c r="BX189" i="31"/>
  <c r="BX197" i="31" s="1"/>
  <c r="CA60" i="31"/>
  <c r="CA24" i="31"/>
  <c r="BZ163" i="31"/>
  <c r="BZ144" i="31"/>
  <c r="BZ28" i="34"/>
  <c r="BZ64" i="34"/>
  <c r="BY148" i="34"/>
  <c r="BY167" i="34"/>
  <c r="BZ32" i="34"/>
  <c r="BZ68" i="34"/>
  <c r="BY171" i="34"/>
  <c r="BY152" i="34"/>
  <c r="BX157" i="34"/>
  <c r="CA64" i="31"/>
  <c r="CA28" i="31"/>
  <c r="BZ148" i="31"/>
  <c r="BZ167" i="31"/>
  <c r="BV197" i="35"/>
  <c r="BV191" i="35"/>
  <c r="BV193" i="35" s="1"/>
  <c r="BZ27" i="34"/>
  <c r="BZ63" i="34"/>
  <c r="BY166" i="34"/>
  <c r="BY147" i="34"/>
  <c r="BV191" i="34"/>
  <c r="BV193" i="34" s="1"/>
  <c r="BV197" i="34"/>
  <c r="BW184" i="36"/>
  <c r="BZ32" i="36"/>
  <c r="BZ68" i="36"/>
  <c r="BY152" i="36"/>
  <c r="BY171" i="36"/>
  <c r="BY157" i="31"/>
  <c r="BY182" i="31" s="1"/>
  <c r="BZ35" i="36"/>
  <c r="BZ71" i="36"/>
  <c r="BY155" i="36"/>
  <c r="BY174" i="36"/>
  <c r="CB67" i="31"/>
  <c r="CB31" i="31"/>
  <c r="CA170" i="31"/>
  <c r="CA151" i="31"/>
  <c r="BY73" i="34"/>
  <c r="BY179" i="34" s="1"/>
  <c r="CA69" i="31"/>
  <c r="CA33" i="31"/>
  <c r="BZ153" i="31"/>
  <c r="BZ172" i="31"/>
  <c r="CA62" i="31"/>
  <c r="BZ146" i="31"/>
  <c r="CA26" i="31"/>
  <c r="BZ165" i="31"/>
  <c r="CA63" i="31"/>
  <c r="BZ166" i="31"/>
  <c r="CA27" i="31"/>
  <c r="BZ147" i="31"/>
  <c r="BZ31" i="34"/>
  <c r="BZ67" i="34"/>
  <c r="BY170" i="34"/>
  <c r="BY151" i="34"/>
  <c r="CC29" i="36"/>
  <c r="CC65" i="36"/>
  <c r="CB168" i="36"/>
  <c r="CB149" i="36"/>
  <c r="BZ26" i="34"/>
  <c r="BZ62" i="34"/>
  <c r="BY165" i="34"/>
  <c r="BY146" i="34"/>
  <c r="BZ33" i="36"/>
  <c r="BZ69" i="36"/>
  <c r="BY172" i="36"/>
  <c r="BY153" i="36"/>
  <c r="BU198" i="34"/>
  <c r="BV184" i="34"/>
  <c r="BV186" i="34" s="1"/>
  <c r="BV196" i="34"/>
  <c r="BY61" i="32"/>
  <c r="BY62" i="32" s="1"/>
  <c r="BZ31" i="32"/>
  <c r="CA29" i="32"/>
  <c r="CB59" i="32" s="1"/>
  <c r="CA21" i="32"/>
  <c r="CB51" i="32" s="1"/>
  <c r="BU198" i="30"/>
  <c r="CH41" i="34"/>
  <c r="CH55" i="34" s="1"/>
  <c r="CG55" i="34"/>
  <c r="BX176" i="29"/>
  <c r="BX190" i="29" s="1"/>
  <c r="BW158" i="30"/>
  <c r="BW177" i="29"/>
  <c r="BW190" i="29"/>
  <c r="BW192" i="29" s="1"/>
  <c r="BU194" i="29"/>
  <c r="BX157" i="29"/>
  <c r="BX73" i="30"/>
  <c r="BX74" i="30" s="1"/>
  <c r="BU198" i="29"/>
  <c r="BY151" i="30"/>
  <c r="BZ31" i="30"/>
  <c r="CA67" i="30" s="1"/>
  <c r="BY170" i="30"/>
  <c r="BZ26" i="30"/>
  <c r="CA62" i="30" s="1"/>
  <c r="BY165" i="30"/>
  <c r="BY146" i="30"/>
  <c r="BZ26" i="33"/>
  <c r="CA62" i="33" s="1"/>
  <c r="BX73" i="33"/>
  <c r="BX74" i="33" s="1"/>
  <c r="BZ35" i="33"/>
  <c r="CA71" i="33" s="1"/>
  <c r="BZ29" i="33"/>
  <c r="CA65" i="33" s="1"/>
  <c r="BY153" i="30"/>
  <c r="BY172" i="30"/>
  <c r="BZ33" i="30"/>
  <c r="CA69" i="30" s="1"/>
  <c r="BW182" i="29"/>
  <c r="BW189" i="29"/>
  <c r="BW178" i="29"/>
  <c r="BW179" i="29" s="1"/>
  <c r="CA25" i="33"/>
  <c r="CB61" i="33" s="1"/>
  <c r="BZ32" i="30"/>
  <c r="CA68" i="30" s="1"/>
  <c r="BY171" i="30"/>
  <c r="BY152" i="30"/>
  <c r="BZ27" i="33"/>
  <c r="CA63" i="33" s="1"/>
  <c r="BY169" i="29"/>
  <c r="BY150" i="29"/>
  <c r="BZ30" i="29"/>
  <c r="CA66" i="29" s="1"/>
  <c r="BZ32" i="33"/>
  <c r="CA68" i="33" s="1"/>
  <c r="BY166" i="29"/>
  <c r="BY147" i="29"/>
  <c r="BZ27" i="29"/>
  <c r="CA63" i="29" s="1"/>
  <c r="BV191" i="30"/>
  <c r="BV193" i="30" s="1"/>
  <c r="BV197" i="30"/>
  <c r="BY155" i="29"/>
  <c r="BZ35" i="29"/>
  <c r="CA71" i="29" s="1"/>
  <c r="BY174" i="29"/>
  <c r="BZ24" i="33"/>
  <c r="CA60" i="33" s="1"/>
  <c r="BW190" i="30"/>
  <c r="BW192" i="30" s="1"/>
  <c r="BW183" i="30"/>
  <c r="BW177" i="30"/>
  <c r="BZ31" i="33"/>
  <c r="CA67" i="33" s="1"/>
  <c r="BY149" i="30"/>
  <c r="BZ29" i="30"/>
  <c r="CA65" i="30" s="1"/>
  <c r="BY168" i="30"/>
  <c r="BY173" i="29"/>
  <c r="BY154" i="29"/>
  <c r="BZ34" i="29"/>
  <c r="CA70" i="29" s="1"/>
  <c r="BY147" i="30"/>
  <c r="BZ27" i="30"/>
  <c r="CA63" i="30" s="1"/>
  <c r="BY166" i="30"/>
  <c r="BV184" i="30"/>
  <c r="BV186" i="30" s="1"/>
  <c r="BV196" i="30"/>
  <c r="BV196" i="29"/>
  <c r="BV184" i="29"/>
  <c r="BV186" i="29" s="1"/>
  <c r="BY165" i="29"/>
  <c r="BY146" i="29"/>
  <c r="BZ26" i="29"/>
  <c r="CA62" i="29" s="1"/>
  <c r="BY171" i="29"/>
  <c r="BY152" i="29"/>
  <c r="BZ32" i="29"/>
  <c r="CA68" i="29" s="1"/>
  <c r="BW158" i="29"/>
  <c r="BZ24" i="29"/>
  <c r="CA60" i="29" s="1"/>
  <c r="BY144" i="29"/>
  <c r="BY163" i="29"/>
  <c r="BZ28" i="29"/>
  <c r="CA64" i="29" s="1"/>
  <c r="BY167" i="29"/>
  <c r="BY148" i="29"/>
  <c r="BZ28" i="33"/>
  <c r="CA64" i="33" s="1"/>
  <c r="BZ24" i="30"/>
  <c r="CA60" i="30" s="1"/>
  <c r="BY163" i="30"/>
  <c r="BY144" i="30"/>
  <c r="BW182" i="30"/>
  <c r="BW184" i="30" s="1"/>
  <c r="BW189" i="30"/>
  <c r="BW178" i="30"/>
  <c r="BW179" i="30" s="1"/>
  <c r="BY164" i="29"/>
  <c r="BY145" i="29"/>
  <c r="BZ25" i="29"/>
  <c r="CA61" i="29" s="1"/>
  <c r="BY162" i="29"/>
  <c r="BY37" i="29"/>
  <c r="BZ23" i="29"/>
  <c r="CA59" i="29" s="1"/>
  <c r="BY143" i="29"/>
  <c r="BY143" i="30"/>
  <c r="BY37" i="30"/>
  <c r="BY162" i="30"/>
  <c r="BZ23" i="30"/>
  <c r="CA59" i="30" s="1"/>
  <c r="BY164" i="30"/>
  <c r="BY145" i="30"/>
  <c r="BZ25" i="30"/>
  <c r="CA61" i="30" s="1"/>
  <c r="BW185" i="29"/>
  <c r="BZ30" i="33"/>
  <c r="CA66" i="33" s="1"/>
  <c r="BV191" i="29"/>
  <c r="BV193" i="29" s="1"/>
  <c r="BV197" i="29"/>
  <c r="BZ34" i="33"/>
  <c r="CA70" i="33" s="1"/>
  <c r="BZ31" i="29"/>
  <c r="CA67" i="29" s="1"/>
  <c r="BY151" i="29"/>
  <c r="BY170" i="29"/>
  <c r="BX73" i="29"/>
  <c r="BX74" i="29" s="1"/>
  <c r="BX157" i="30"/>
  <c r="BZ33" i="33"/>
  <c r="CA69" i="33" s="1"/>
  <c r="BZ30" i="30"/>
  <c r="CA66" i="30" s="1"/>
  <c r="BY169" i="30"/>
  <c r="BY150" i="30"/>
  <c r="BX176" i="30"/>
  <c r="BZ28" i="30"/>
  <c r="CA64" i="30" s="1"/>
  <c r="BY167" i="30"/>
  <c r="BY148" i="30"/>
  <c r="BZ33" i="29"/>
  <c r="CA69" i="29" s="1"/>
  <c r="BY153" i="29"/>
  <c r="BY172" i="29"/>
  <c r="BU194" i="30"/>
  <c r="BZ34" i="30"/>
  <c r="CA70" i="30" s="1"/>
  <c r="BY173" i="30"/>
  <c r="BY154" i="30"/>
  <c r="BZ29" i="29"/>
  <c r="CA65" i="29" s="1"/>
  <c r="BY168" i="29"/>
  <c r="BY149" i="29"/>
  <c r="BZ23" i="33"/>
  <c r="CA59" i="33" s="1"/>
  <c r="BY37" i="33"/>
  <c r="BY174" i="30"/>
  <c r="BZ35" i="30"/>
  <c r="CA71" i="30" s="1"/>
  <c r="BY155" i="30"/>
  <c r="CA23" i="31"/>
  <c r="CB59" i="31" s="1"/>
  <c r="BZ73" i="31"/>
  <c r="BZ74" i="31" s="1"/>
  <c r="BZ143" i="31"/>
  <c r="BZ162" i="31"/>
  <c r="BZ37" i="31"/>
  <c r="CB25" i="32"/>
  <c r="CC55" i="32" s="1"/>
  <c r="CA25" i="2"/>
  <c r="CB55" i="2" s="1"/>
  <c r="CB20" i="2"/>
  <c r="CC50" i="2" s="1"/>
  <c r="CA23" i="2"/>
  <c r="CB53" i="2" s="1"/>
  <c r="CA21" i="2"/>
  <c r="CB51" i="2" s="1"/>
  <c r="CA27" i="2"/>
  <c r="CB57" i="2" s="1"/>
  <c r="BY61" i="2"/>
  <c r="BY62" i="2" s="1"/>
  <c r="BZ29" i="2"/>
  <c r="CA28" i="2"/>
  <c r="CB58" i="2" s="1"/>
  <c r="CA24" i="2"/>
  <c r="CB54" i="2" s="1"/>
  <c r="CA26" i="2"/>
  <c r="CB56" i="2" s="1"/>
  <c r="BY31" i="2"/>
  <c r="CC25" i="31"/>
  <c r="CD61" i="31" s="1"/>
  <c r="CB145" i="31"/>
  <c r="CB164" i="31"/>
  <c r="CB33" i="10"/>
  <c r="CC69" i="10" s="1"/>
  <c r="CA35" i="10"/>
  <c r="CB71" i="10" s="1"/>
  <c r="CA28" i="10"/>
  <c r="CB64" i="10" s="1"/>
  <c r="CA26" i="10"/>
  <c r="CB62" i="10" s="1"/>
  <c r="CA32" i="10"/>
  <c r="CB68" i="10" s="1"/>
  <c r="CA29" i="10"/>
  <c r="CB65" i="10" s="1"/>
  <c r="CA27" i="10"/>
  <c r="CB63" i="10" s="1"/>
  <c r="BY73" i="10"/>
  <c r="BY74" i="10" s="1"/>
  <c r="CA31" i="10"/>
  <c r="CB67" i="10" s="1"/>
  <c r="CA34" i="10"/>
  <c r="CB70" i="10" s="1"/>
  <c r="CA25" i="10"/>
  <c r="CB61" i="10" s="1"/>
  <c r="CB30" i="10"/>
  <c r="CC66" i="10" s="1"/>
  <c r="CB26" i="32"/>
  <c r="CC56" i="32" s="1"/>
  <c r="CC22" i="32"/>
  <c r="CD52" i="32" s="1"/>
  <c r="CB28" i="32"/>
  <c r="CC58" i="32" s="1"/>
  <c r="CB24" i="32"/>
  <c r="CC54" i="32" s="1"/>
  <c r="CB27" i="32"/>
  <c r="CC57" i="32" s="1"/>
  <c r="CC20" i="32"/>
  <c r="CD50" i="32" s="1"/>
  <c r="CB23" i="32"/>
  <c r="CC53" i="32" s="1"/>
  <c r="BW198" i="31" l="1"/>
  <c r="CA60" i="10"/>
  <c r="CA24" i="10"/>
  <c r="CA35" i="35"/>
  <c r="CA71" i="35"/>
  <c r="BZ174" i="35"/>
  <c r="BZ155" i="35"/>
  <c r="CB29" i="35"/>
  <c r="CB65" i="35"/>
  <c r="CA149" i="35"/>
  <c r="CA168" i="35"/>
  <c r="CB68" i="35"/>
  <c r="CA171" i="35"/>
  <c r="CA152" i="35"/>
  <c r="CB32" i="35"/>
  <c r="CA60" i="35"/>
  <c r="BZ163" i="35"/>
  <c r="BZ144" i="35"/>
  <c r="CA24" i="35"/>
  <c r="CB30" i="35"/>
  <c r="CB66" i="35"/>
  <c r="CA169" i="35"/>
  <c r="CA150" i="35"/>
  <c r="CB27" i="35"/>
  <c r="CB63" i="35"/>
  <c r="CA147" i="35"/>
  <c r="CA166" i="35"/>
  <c r="CA64" i="35"/>
  <c r="BZ167" i="35"/>
  <c r="BZ148" i="35"/>
  <c r="CA28" i="35"/>
  <c r="CA153" i="35"/>
  <c r="CB33" i="35"/>
  <c r="CB69" i="35"/>
  <c r="CA172" i="35"/>
  <c r="CB61" i="35"/>
  <c r="CA164" i="35"/>
  <c r="CA145" i="35"/>
  <c r="CB25" i="35"/>
  <c r="CB146" i="35"/>
  <c r="CC26" i="35"/>
  <c r="CC62" i="35"/>
  <c r="CB165" i="35"/>
  <c r="BW186" i="36"/>
  <c r="BX190" i="36"/>
  <c r="BX192" i="36" s="1"/>
  <c r="BW193" i="36"/>
  <c r="BW197" i="36"/>
  <c r="BX158" i="36"/>
  <c r="BX178" i="35"/>
  <c r="BX179" i="35" s="1"/>
  <c r="BX182" i="35"/>
  <c r="BX184" i="35" s="1"/>
  <c r="BX191" i="31"/>
  <c r="BX193" i="31" s="1"/>
  <c r="BY157" i="36"/>
  <c r="BY182" i="36" s="1"/>
  <c r="BX177" i="36"/>
  <c r="BX189" i="35"/>
  <c r="BX191" i="35" s="1"/>
  <c r="BY189" i="31"/>
  <c r="BY191" i="31" s="1"/>
  <c r="BY177" i="31"/>
  <c r="BW196" i="36"/>
  <c r="BZ73" i="36"/>
  <c r="BZ74" i="36" s="1"/>
  <c r="BY190" i="31"/>
  <c r="BY192" i="31" s="1"/>
  <c r="BX177" i="34"/>
  <c r="BY178" i="31"/>
  <c r="BY179" i="31" s="1"/>
  <c r="BZ37" i="36"/>
  <c r="BX189" i="36"/>
  <c r="BW194" i="31"/>
  <c r="BY157" i="35"/>
  <c r="BY182" i="35" s="1"/>
  <c r="BX178" i="36"/>
  <c r="BX179" i="36" s="1"/>
  <c r="BY176" i="36"/>
  <c r="BY190" i="36" s="1"/>
  <c r="BY192" i="36" s="1"/>
  <c r="BZ157" i="31"/>
  <c r="CA59" i="10"/>
  <c r="CA23" i="10"/>
  <c r="CA37" i="10" s="1"/>
  <c r="BV198" i="34"/>
  <c r="BX196" i="31"/>
  <c r="BX198" i="31" s="1"/>
  <c r="BW197" i="35"/>
  <c r="BX177" i="35"/>
  <c r="BV198" i="35"/>
  <c r="BY158" i="31"/>
  <c r="BW186" i="35"/>
  <c r="CA24" i="34"/>
  <c r="CA60" i="34"/>
  <c r="BZ144" i="34"/>
  <c r="BZ163" i="34"/>
  <c r="BV194" i="34"/>
  <c r="CB64" i="31"/>
  <c r="CB28" i="31"/>
  <c r="CA148" i="31"/>
  <c r="CA167" i="31"/>
  <c r="BZ176" i="31"/>
  <c r="BZ190" i="31" s="1"/>
  <c r="BZ192" i="31" s="1"/>
  <c r="CC67" i="31"/>
  <c r="CC31" i="31"/>
  <c r="CB151" i="31"/>
  <c r="CB170" i="31"/>
  <c r="CA32" i="34"/>
  <c r="CA68" i="34"/>
  <c r="BZ152" i="34"/>
  <c r="BZ171" i="34"/>
  <c r="CB23" i="36"/>
  <c r="CB59" i="36"/>
  <c r="CA143" i="36"/>
  <c r="CA162" i="36"/>
  <c r="CA30" i="34"/>
  <c r="CA66" i="34"/>
  <c r="BZ150" i="34"/>
  <c r="BZ169" i="34"/>
  <c r="CA35" i="34"/>
  <c r="CA71" i="34"/>
  <c r="BZ174" i="34"/>
  <c r="BZ155" i="34"/>
  <c r="BY157" i="34"/>
  <c r="BW196" i="35"/>
  <c r="CA26" i="34"/>
  <c r="CA62" i="34"/>
  <c r="BZ165" i="34"/>
  <c r="BZ146" i="34"/>
  <c r="CD29" i="36"/>
  <c r="CD65" i="36"/>
  <c r="CC168" i="36"/>
  <c r="CC149" i="36"/>
  <c r="CB69" i="31"/>
  <c r="CB33" i="31"/>
  <c r="CA172" i="31"/>
  <c r="CA153" i="31"/>
  <c r="CB70" i="31"/>
  <c r="CB34" i="31"/>
  <c r="CA173" i="31"/>
  <c r="CA154" i="31"/>
  <c r="BV194" i="35"/>
  <c r="BY176" i="35"/>
  <c r="CA31" i="35"/>
  <c r="CA67" i="35"/>
  <c r="BZ170" i="35"/>
  <c r="BZ151" i="35"/>
  <c r="CA26" i="36"/>
  <c r="CA62" i="36"/>
  <c r="BZ165" i="36"/>
  <c r="BZ146" i="36"/>
  <c r="CA30" i="36"/>
  <c r="CA66" i="36"/>
  <c r="BZ169" i="36"/>
  <c r="BZ150" i="36"/>
  <c r="BZ73" i="34"/>
  <c r="BZ179" i="34" s="1"/>
  <c r="BW193" i="35"/>
  <c r="CB63" i="31"/>
  <c r="CA147" i="31"/>
  <c r="CB27" i="31"/>
  <c r="CA166" i="31"/>
  <c r="BX189" i="34"/>
  <c r="BX182" i="34"/>
  <c r="CA28" i="34"/>
  <c r="CA64" i="34"/>
  <c r="BZ167" i="34"/>
  <c r="BZ148" i="34"/>
  <c r="BZ73" i="35"/>
  <c r="BZ74" i="35" s="1"/>
  <c r="BW197" i="34"/>
  <c r="BW191" i="34"/>
  <c r="BW193" i="34" s="1"/>
  <c r="CA23" i="34"/>
  <c r="CA59" i="34"/>
  <c r="BZ37" i="34"/>
  <c r="BZ143" i="34"/>
  <c r="BZ162" i="34"/>
  <c r="BY74" i="34"/>
  <c r="CA31" i="36"/>
  <c r="CA67" i="36"/>
  <c r="BZ170" i="36"/>
  <c r="BZ151" i="36"/>
  <c r="CA34" i="36"/>
  <c r="CA70" i="36"/>
  <c r="BZ173" i="36"/>
  <c r="BZ154" i="36"/>
  <c r="BY176" i="34"/>
  <c r="BX183" i="35"/>
  <c r="BX185" i="35" s="1"/>
  <c r="BX190" i="35"/>
  <c r="BX192" i="35" s="1"/>
  <c r="CB62" i="31"/>
  <c r="CA146" i="31"/>
  <c r="CA165" i="31"/>
  <c r="CB26" i="31"/>
  <c r="CA35" i="36"/>
  <c r="CA71" i="36"/>
  <c r="BZ174" i="36"/>
  <c r="BZ155" i="36"/>
  <c r="CA32" i="36"/>
  <c r="CA68" i="36"/>
  <c r="BZ171" i="36"/>
  <c r="BZ152" i="36"/>
  <c r="CA27" i="34"/>
  <c r="CA63" i="34"/>
  <c r="BZ147" i="34"/>
  <c r="BZ166" i="34"/>
  <c r="CA23" i="35"/>
  <c r="CA59" i="35"/>
  <c r="BZ162" i="35"/>
  <c r="BZ37" i="35"/>
  <c r="BZ143" i="35"/>
  <c r="CA33" i="34"/>
  <c r="CA69" i="34"/>
  <c r="BZ172" i="34"/>
  <c r="BZ153" i="34"/>
  <c r="CA29" i="34"/>
  <c r="CA65" i="34"/>
  <c r="BZ149" i="34"/>
  <c r="BZ168" i="34"/>
  <c r="BW196" i="34"/>
  <c r="BW184" i="34"/>
  <c r="BW186" i="34" s="1"/>
  <c r="CA52" i="2"/>
  <c r="CA22" i="2"/>
  <c r="CB66" i="31"/>
  <c r="CA169" i="31"/>
  <c r="CB30" i="31"/>
  <c r="CA150" i="31"/>
  <c r="BZ31" i="2"/>
  <c r="CA59" i="2"/>
  <c r="BX184" i="31"/>
  <c r="BX186" i="31" s="1"/>
  <c r="BX194" i="31" s="1"/>
  <c r="CB71" i="31"/>
  <c r="CB35" i="31"/>
  <c r="CA155" i="31"/>
  <c r="CA174" i="31"/>
  <c r="BX190" i="34"/>
  <c r="BX192" i="34" s="1"/>
  <c r="BX183" i="34"/>
  <c r="BX185" i="34" s="1"/>
  <c r="CB65" i="31"/>
  <c r="CA149" i="31"/>
  <c r="CB29" i="31"/>
  <c r="CA168" i="31"/>
  <c r="BX158" i="34"/>
  <c r="CA25" i="34"/>
  <c r="CA61" i="34"/>
  <c r="BZ164" i="34"/>
  <c r="BZ145" i="34"/>
  <c r="CA33" i="36"/>
  <c r="CA69" i="36"/>
  <c r="BZ153" i="36"/>
  <c r="BZ172" i="36"/>
  <c r="CA31" i="34"/>
  <c r="CA67" i="34"/>
  <c r="BZ170" i="34"/>
  <c r="BZ151" i="34"/>
  <c r="CB60" i="31"/>
  <c r="CA144" i="31"/>
  <c r="CB24" i="31"/>
  <c r="CA163" i="31"/>
  <c r="CB68" i="31"/>
  <c r="CA171" i="31"/>
  <c r="CA152" i="31"/>
  <c r="CB32" i="31"/>
  <c r="CA34" i="35"/>
  <c r="CA70" i="35"/>
  <c r="BZ154" i="35"/>
  <c r="BZ173" i="35"/>
  <c r="CA24" i="36"/>
  <c r="CA60" i="36"/>
  <c r="BZ144" i="36"/>
  <c r="BZ163" i="36"/>
  <c r="CA25" i="36"/>
  <c r="CA61" i="36"/>
  <c r="BZ164" i="36"/>
  <c r="BZ145" i="36"/>
  <c r="CA27" i="36"/>
  <c r="CA63" i="36"/>
  <c r="BZ166" i="36"/>
  <c r="BZ147" i="36"/>
  <c r="CA34" i="34"/>
  <c r="CA70" i="34"/>
  <c r="BZ173" i="34"/>
  <c r="BZ154" i="34"/>
  <c r="CA28" i="36"/>
  <c r="CA64" i="36"/>
  <c r="BZ148" i="36"/>
  <c r="BZ167" i="36"/>
  <c r="BX196" i="36"/>
  <c r="BX184" i="36"/>
  <c r="BX186" i="36" s="1"/>
  <c r="CA31" i="32"/>
  <c r="BZ61" i="32"/>
  <c r="BZ62" i="32" s="1"/>
  <c r="CB21" i="32"/>
  <c r="CC51" i="32" s="1"/>
  <c r="CB29" i="32"/>
  <c r="CC59" i="32" s="1"/>
  <c r="BX177" i="29"/>
  <c r="BV194" i="30"/>
  <c r="BX178" i="29"/>
  <c r="BX179" i="29" s="1"/>
  <c r="BX183" i="29"/>
  <c r="BX185" i="29" s="1"/>
  <c r="BY73" i="33"/>
  <c r="BY74" i="33" s="1"/>
  <c r="BX158" i="29"/>
  <c r="BX182" i="29"/>
  <c r="BX189" i="29"/>
  <c r="BX191" i="29" s="1"/>
  <c r="BV198" i="30"/>
  <c r="CA31" i="29"/>
  <c r="CB67" i="29" s="1"/>
  <c r="BZ170" i="29"/>
  <c r="BZ151" i="29"/>
  <c r="BZ145" i="30"/>
  <c r="BZ164" i="30"/>
  <c r="CA25" i="30"/>
  <c r="CB61" i="30" s="1"/>
  <c r="BY157" i="30"/>
  <c r="CA28" i="29"/>
  <c r="CB64" i="29" s="1"/>
  <c r="BZ167" i="29"/>
  <c r="BZ148" i="29"/>
  <c r="CA27" i="33"/>
  <c r="CB63" i="33" s="1"/>
  <c r="CB25" i="33"/>
  <c r="CC61" i="33" s="1"/>
  <c r="CA23" i="33"/>
  <c r="CB59" i="33" s="1"/>
  <c r="BZ37" i="33"/>
  <c r="CA33" i="33"/>
  <c r="CB69" i="33" s="1"/>
  <c r="CA34" i="33"/>
  <c r="CB70" i="33" s="1"/>
  <c r="BY157" i="29"/>
  <c r="BZ163" i="30"/>
  <c r="BZ144" i="30"/>
  <c r="CA24" i="30"/>
  <c r="CB60" i="30" s="1"/>
  <c r="BZ152" i="29"/>
  <c r="BZ171" i="29"/>
  <c r="CA32" i="29"/>
  <c r="CB68" i="29" s="1"/>
  <c r="BV194" i="29"/>
  <c r="BZ37" i="29"/>
  <c r="BZ154" i="29"/>
  <c r="BZ173" i="29"/>
  <c r="CA34" i="29"/>
  <c r="CB70" i="29" s="1"/>
  <c r="CA29" i="33"/>
  <c r="CB65" i="33" s="1"/>
  <c r="BZ173" i="30"/>
  <c r="BZ154" i="30"/>
  <c r="CA34" i="30"/>
  <c r="CB70" i="30" s="1"/>
  <c r="CA23" i="29"/>
  <c r="CB59" i="29" s="1"/>
  <c r="BZ162" i="29"/>
  <c r="BZ143" i="29"/>
  <c r="CA28" i="33"/>
  <c r="CB64" i="33" s="1"/>
  <c r="BV198" i="29"/>
  <c r="BY73" i="29"/>
  <c r="BY74" i="29" s="1"/>
  <c r="CA31" i="33"/>
  <c r="CB67" i="33" s="1"/>
  <c r="CA35" i="29"/>
  <c r="CB71" i="29" s="1"/>
  <c r="BZ155" i="29"/>
  <c r="BZ174" i="29"/>
  <c r="CA32" i="33"/>
  <c r="CB68" i="33" s="1"/>
  <c r="BZ37" i="30"/>
  <c r="BZ167" i="30"/>
  <c r="BZ148" i="30"/>
  <c r="CA28" i="30"/>
  <c r="CB64" i="30" s="1"/>
  <c r="BX189" i="30"/>
  <c r="BX182" i="30"/>
  <c r="BX178" i="30"/>
  <c r="BX179" i="30" s="1"/>
  <c r="BW197" i="30"/>
  <c r="BW191" i="30"/>
  <c r="BW193" i="30" s="1"/>
  <c r="BX177" i="30"/>
  <c r="BW197" i="29"/>
  <c r="BW191" i="29"/>
  <c r="BW193" i="29" s="1"/>
  <c r="CA35" i="33"/>
  <c r="CB71" i="33" s="1"/>
  <c r="CA26" i="30"/>
  <c r="CB62" i="30" s="1"/>
  <c r="BZ165" i="30"/>
  <c r="BZ146" i="30"/>
  <c r="BX183" i="30"/>
  <c r="BX185" i="30" s="1"/>
  <c r="BX190" i="30"/>
  <c r="BX192" i="30" s="1"/>
  <c r="BZ162" i="30"/>
  <c r="CA23" i="30"/>
  <c r="CB59" i="30" s="1"/>
  <c r="BZ143" i="30"/>
  <c r="BY176" i="29"/>
  <c r="BZ163" i="29"/>
  <c r="BZ144" i="29"/>
  <c r="CA24" i="29"/>
  <c r="CB60" i="29" s="1"/>
  <c r="BW196" i="30"/>
  <c r="BW185" i="30"/>
  <c r="BW186" i="30" s="1"/>
  <c r="CA30" i="29"/>
  <c r="CB66" i="29" s="1"/>
  <c r="BZ150" i="29"/>
  <c r="BZ169" i="29"/>
  <c r="BW184" i="29"/>
  <c r="BW186" i="29" s="1"/>
  <c r="BW196" i="29"/>
  <c r="BZ174" i="30"/>
  <c r="BZ155" i="30"/>
  <c r="CA35" i="30"/>
  <c r="CB71" i="30" s="1"/>
  <c r="BZ168" i="29"/>
  <c r="BZ149" i="29"/>
  <c r="CA29" i="29"/>
  <c r="CB65" i="29" s="1"/>
  <c r="CA30" i="33"/>
  <c r="CB66" i="33" s="1"/>
  <c r="BY73" i="30"/>
  <c r="BY74" i="30" s="1"/>
  <c r="BX158" i="30"/>
  <c r="BZ171" i="30"/>
  <c r="BZ152" i="30"/>
  <c r="CA32" i="30"/>
  <c r="CB68" i="30" s="1"/>
  <c r="BZ172" i="30"/>
  <c r="BZ153" i="30"/>
  <c r="CA33" i="30"/>
  <c r="CB69" i="30" s="1"/>
  <c r="BY176" i="30"/>
  <c r="BZ145" i="29"/>
  <c r="BZ164" i="29"/>
  <c r="CA25" i="29"/>
  <c r="CB61" i="29" s="1"/>
  <c r="BZ165" i="29"/>
  <c r="BZ146" i="29"/>
  <c r="CA26" i="29"/>
  <c r="CB62" i="29" s="1"/>
  <c r="BZ147" i="30"/>
  <c r="BZ166" i="30"/>
  <c r="CA27" i="30"/>
  <c r="CB63" i="30" s="1"/>
  <c r="CA24" i="33"/>
  <c r="CB60" i="33" s="1"/>
  <c r="BZ147" i="29"/>
  <c r="CA27" i="29"/>
  <c r="CB63" i="29" s="1"/>
  <c r="BZ166" i="29"/>
  <c r="CA26" i="33"/>
  <c r="CB62" i="33" s="1"/>
  <c r="BZ151" i="30"/>
  <c r="CA31" i="30"/>
  <c r="CB67" i="30" s="1"/>
  <c r="BZ170" i="30"/>
  <c r="BZ172" i="29"/>
  <c r="BZ153" i="29"/>
  <c r="CA33" i="29"/>
  <c r="CB69" i="29" s="1"/>
  <c r="BZ150" i="30"/>
  <c r="BZ169" i="30"/>
  <c r="CA30" i="30"/>
  <c r="CB66" i="30" s="1"/>
  <c r="BZ168" i="30"/>
  <c r="CA29" i="30"/>
  <c r="CB65" i="30" s="1"/>
  <c r="BZ149" i="30"/>
  <c r="BX192" i="29"/>
  <c r="BY196" i="31"/>
  <c r="BY184" i="31"/>
  <c r="BY186" i="31" s="1"/>
  <c r="CA162" i="31"/>
  <c r="CB23" i="31"/>
  <c r="CC59" i="31" s="1"/>
  <c r="CA73" i="31"/>
  <c r="CA74" i="31" s="1"/>
  <c r="CA143" i="31"/>
  <c r="CA37" i="31"/>
  <c r="CC25" i="32"/>
  <c r="CD55" i="32" s="1"/>
  <c r="CB25" i="2"/>
  <c r="CC55" i="2" s="1"/>
  <c r="CB21" i="2"/>
  <c r="CC51" i="2" s="1"/>
  <c r="CC20" i="2"/>
  <c r="CD50" i="2" s="1"/>
  <c r="CB23" i="2"/>
  <c r="CC53" i="2" s="1"/>
  <c r="CB28" i="2"/>
  <c r="CC58" i="2" s="1"/>
  <c r="CB24" i="2"/>
  <c r="CC54" i="2" s="1"/>
  <c r="CB26" i="2"/>
  <c r="CC56" i="2" s="1"/>
  <c r="BZ61" i="2"/>
  <c r="BZ62" i="2" s="1"/>
  <c r="CA29" i="2"/>
  <c r="CB59" i="2" s="1"/>
  <c r="CB27" i="2"/>
  <c r="CC57" i="2" s="1"/>
  <c r="CD25" i="31"/>
  <c r="CE61" i="31" s="1"/>
  <c r="CC145" i="31"/>
  <c r="CC164" i="31"/>
  <c r="CC30" i="10"/>
  <c r="CD66" i="10" s="1"/>
  <c r="CB35" i="10"/>
  <c r="CC71" i="10" s="1"/>
  <c r="CB25" i="10"/>
  <c r="CC61" i="10" s="1"/>
  <c r="CB31" i="10"/>
  <c r="CC67" i="10" s="1"/>
  <c r="CB32" i="10"/>
  <c r="CC68" i="10" s="1"/>
  <c r="CB26" i="10"/>
  <c r="CC62" i="10" s="1"/>
  <c r="CB34" i="10"/>
  <c r="CC70" i="10" s="1"/>
  <c r="BZ73" i="10"/>
  <c r="BZ74" i="10" s="1"/>
  <c r="CB27" i="10"/>
  <c r="CC63" i="10" s="1"/>
  <c r="CB28" i="10"/>
  <c r="CC64" i="10" s="1"/>
  <c r="CC33" i="10"/>
  <c r="CD69" i="10" s="1"/>
  <c r="CB29" i="10"/>
  <c r="CC65" i="10" s="1"/>
  <c r="CD20" i="32"/>
  <c r="CE50" i="32" s="1"/>
  <c r="CC27" i="32"/>
  <c r="CD57" i="32" s="1"/>
  <c r="CC23" i="32"/>
  <c r="CD53" i="32" s="1"/>
  <c r="CC28" i="32"/>
  <c r="CD58" i="32" s="1"/>
  <c r="CD22" i="32"/>
  <c r="CE52" i="32" s="1"/>
  <c r="CC24" i="32"/>
  <c r="CD54" i="32" s="1"/>
  <c r="CC26" i="32"/>
  <c r="CD56" i="32" s="1"/>
  <c r="BX197" i="36" l="1"/>
  <c r="BW194" i="36"/>
  <c r="CB60" i="10"/>
  <c r="CB24" i="10"/>
  <c r="BY193" i="31"/>
  <c r="BY194" i="31" s="1"/>
  <c r="BW198" i="36"/>
  <c r="CA155" i="35"/>
  <c r="CA174" i="35"/>
  <c r="CB35" i="35"/>
  <c r="CB71" i="35"/>
  <c r="CA144" i="35"/>
  <c r="CA163" i="35"/>
  <c r="CB24" i="35"/>
  <c r="CB60" i="35"/>
  <c r="CD26" i="35"/>
  <c r="CD62" i="35"/>
  <c r="CC165" i="35"/>
  <c r="CC146" i="35"/>
  <c r="CC33" i="35"/>
  <c r="CC69" i="35"/>
  <c r="CB172" i="35"/>
  <c r="CB153" i="35"/>
  <c r="CC27" i="35"/>
  <c r="CC63" i="35"/>
  <c r="CB166" i="35"/>
  <c r="CB147" i="35"/>
  <c r="CC29" i="35"/>
  <c r="CC65" i="35"/>
  <c r="CB149" i="35"/>
  <c r="CB168" i="35"/>
  <c r="CC25" i="35"/>
  <c r="CC61" i="35"/>
  <c r="CB145" i="35"/>
  <c r="CB164" i="35"/>
  <c r="CB64" i="35"/>
  <c r="CA148" i="35"/>
  <c r="CA167" i="35"/>
  <c r="CB28" i="35"/>
  <c r="CB171" i="35"/>
  <c r="CB152" i="35"/>
  <c r="CC32" i="35"/>
  <c r="CC68" i="35"/>
  <c r="CC30" i="35"/>
  <c r="CC66" i="35"/>
  <c r="CB169" i="35"/>
  <c r="CB150" i="35"/>
  <c r="BY158" i="36"/>
  <c r="BY189" i="36"/>
  <c r="BY197" i="36" s="1"/>
  <c r="BW194" i="34"/>
  <c r="BY178" i="35"/>
  <c r="BY179" i="35" s="1"/>
  <c r="BZ177" i="31"/>
  <c r="BY177" i="36"/>
  <c r="BZ183" i="31"/>
  <c r="BZ185" i="31" s="1"/>
  <c r="BY197" i="31"/>
  <c r="BY198" i="31" s="1"/>
  <c r="BY177" i="35"/>
  <c r="BZ178" i="31"/>
  <c r="BZ179" i="31" s="1"/>
  <c r="BZ189" i="31"/>
  <c r="BZ197" i="31" s="1"/>
  <c r="BZ182" i="31"/>
  <c r="BZ184" i="31" s="1"/>
  <c r="BW194" i="35"/>
  <c r="BX191" i="36"/>
  <c r="BX193" i="36" s="1"/>
  <c r="BX194" i="36" s="1"/>
  <c r="BY189" i="35"/>
  <c r="BY191" i="35" s="1"/>
  <c r="BW198" i="35"/>
  <c r="BY158" i="35"/>
  <c r="BX198" i="36"/>
  <c r="BY178" i="36"/>
  <c r="BY179" i="36" s="1"/>
  <c r="BZ74" i="34"/>
  <c r="BY183" i="36"/>
  <c r="BY185" i="36" s="1"/>
  <c r="BZ157" i="35"/>
  <c r="BZ182" i="35" s="1"/>
  <c r="BZ158" i="31"/>
  <c r="CA176" i="31"/>
  <c r="CA183" i="31" s="1"/>
  <c r="CA185" i="31" s="1"/>
  <c r="CA157" i="31"/>
  <c r="CA189" i="31" s="1"/>
  <c r="BZ157" i="36"/>
  <c r="BZ182" i="36" s="1"/>
  <c r="CB59" i="10"/>
  <c r="CB23" i="10"/>
  <c r="BW198" i="34"/>
  <c r="BY158" i="34"/>
  <c r="BZ176" i="36"/>
  <c r="CA73" i="36"/>
  <c r="CA74" i="36" s="1"/>
  <c r="CB33" i="34"/>
  <c r="CB69" i="34"/>
  <c r="CA172" i="34"/>
  <c r="CA153" i="34"/>
  <c r="CB31" i="36"/>
  <c r="CB67" i="36"/>
  <c r="CA151" i="36"/>
  <c r="CA170" i="36"/>
  <c r="BY184" i="35"/>
  <c r="CB28" i="36"/>
  <c r="CB64" i="36"/>
  <c r="CA148" i="36"/>
  <c r="CA167" i="36"/>
  <c r="CB32" i="34"/>
  <c r="CB68" i="34"/>
  <c r="CA152" i="34"/>
  <c r="CA171" i="34"/>
  <c r="CB24" i="36"/>
  <c r="CB60" i="36"/>
  <c r="CA163" i="36"/>
  <c r="CA144" i="36"/>
  <c r="CB31" i="34"/>
  <c r="CB67" i="34"/>
  <c r="CA151" i="34"/>
  <c r="CA170" i="34"/>
  <c r="CB52" i="2"/>
  <c r="CB22" i="2"/>
  <c r="BZ176" i="34"/>
  <c r="CC70" i="31"/>
  <c r="CC34" i="31"/>
  <c r="CB173" i="31"/>
  <c r="CB154" i="31"/>
  <c r="CB35" i="34"/>
  <c r="CB71" i="34"/>
  <c r="CA174" i="34"/>
  <c r="CA155" i="34"/>
  <c r="BZ176" i="35"/>
  <c r="CB27" i="34"/>
  <c r="CB63" i="34"/>
  <c r="CA147" i="34"/>
  <c r="CA166" i="34"/>
  <c r="CB35" i="36"/>
  <c r="CB71" i="36"/>
  <c r="CA174" i="36"/>
  <c r="CA155" i="36"/>
  <c r="BY183" i="34"/>
  <c r="BY185" i="34" s="1"/>
  <c r="BY190" i="34"/>
  <c r="BY192" i="34" s="1"/>
  <c r="BZ157" i="34"/>
  <c r="CB28" i="34"/>
  <c r="CB64" i="34"/>
  <c r="CA148" i="34"/>
  <c r="CA167" i="34"/>
  <c r="CB31" i="35"/>
  <c r="CB67" i="35"/>
  <c r="CA170" i="35"/>
  <c r="CA151" i="35"/>
  <c r="CE29" i="36"/>
  <c r="CE65" i="36"/>
  <c r="CD168" i="36"/>
  <c r="CD149" i="36"/>
  <c r="CC23" i="36"/>
  <c r="CC59" i="36"/>
  <c r="CB162" i="36"/>
  <c r="CB143" i="36"/>
  <c r="CA37" i="36"/>
  <c r="CB27" i="36"/>
  <c r="CB63" i="36"/>
  <c r="CA166" i="36"/>
  <c r="CA147" i="36"/>
  <c r="CB33" i="36"/>
  <c r="CB69" i="36"/>
  <c r="CA172" i="36"/>
  <c r="CA153" i="36"/>
  <c r="CC60" i="31"/>
  <c r="CB144" i="31"/>
  <c r="CB163" i="31"/>
  <c r="CC24" i="31"/>
  <c r="CB29" i="34"/>
  <c r="CB65" i="34"/>
  <c r="CA149" i="34"/>
  <c r="CA168" i="34"/>
  <c r="CA73" i="35"/>
  <c r="CA74" i="35" s="1"/>
  <c r="CC62" i="31"/>
  <c r="CB165" i="31"/>
  <c r="CB146" i="31"/>
  <c r="CC26" i="31"/>
  <c r="CB34" i="36"/>
  <c r="CB70" i="36"/>
  <c r="CA173" i="36"/>
  <c r="CA154" i="36"/>
  <c r="BX184" i="34"/>
  <c r="BX186" i="34" s="1"/>
  <c r="BX196" i="34"/>
  <c r="BY177" i="34"/>
  <c r="CD67" i="31"/>
  <c r="CC170" i="31"/>
  <c r="CC151" i="31"/>
  <c r="CD31" i="31"/>
  <c r="CC66" i="31"/>
  <c r="CC30" i="31"/>
  <c r="CB169" i="31"/>
  <c r="CB150" i="31"/>
  <c r="CB23" i="35"/>
  <c r="CB59" i="35"/>
  <c r="CA162" i="35"/>
  <c r="CA143" i="35"/>
  <c r="CA37" i="35"/>
  <c r="CA73" i="34"/>
  <c r="CA179" i="34" s="1"/>
  <c r="BX191" i="34"/>
  <c r="BX193" i="34" s="1"/>
  <c r="BX197" i="34"/>
  <c r="BY184" i="36"/>
  <c r="CC64" i="31"/>
  <c r="CB167" i="31"/>
  <c r="CC28" i="31"/>
  <c r="CB148" i="31"/>
  <c r="CB34" i="34"/>
  <c r="CB70" i="34"/>
  <c r="CA173" i="34"/>
  <c r="CA154" i="34"/>
  <c r="CB25" i="36"/>
  <c r="CB61" i="36"/>
  <c r="CA164" i="36"/>
  <c r="CA145" i="36"/>
  <c r="CB34" i="35"/>
  <c r="CB70" i="35"/>
  <c r="CA154" i="35"/>
  <c r="CA173" i="35"/>
  <c r="CB25" i="34"/>
  <c r="CB61" i="34"/>
  <c r="CA145" i="34"/>
  <c r="CA164" i="34"/>
  <c r="CC65" i="31"/>
  <c r="CB168" i="31"/>
  <c r="CC29" i="31"/>
  <c r="CB149" i="31"/>
  <c r="CC71" i="31"/>
  <c r="CC35" i="31"/>
  <c r="CB155" i="31"/>
  <c r="CB174" i="31"/>
  <c r="BX197" i="35"/>
  <c r="CB23" i="34"/>
  <c r="CB59" i="34"/>
  <c r="CA162" i="34"/>
  <c r="CA37" i="34"/>
  <c r="CA143" i="34"/>
  <c r="BX196" i="35"/>
  <c r="BY190" i="35"/>
  <c r="BY192" i="35" s="1"/>
  <c r="BY183" i="35"/>
  <c r="BY185" i="35" s="1"/>
  <c r="CC69" i="31"/>
  <c r="CC33" i="31"/>
  <c r="CB153" i="31"/>
  <c r="CB172" i="31"/>
  <c r="BY182" i="34"/>
  <c r="BY189" i="34"/>
  <c r="CB30" i="34"/>
  <c r="CB66" i="34"/>
  <c r="CA150" i="34"/>
  <c r="CA169" i="34"/>
  <c r="CC68" i="31"/>
  <c r="CC32" i="31"/>
  <c r="CB171" i="31"/>
  <c r="CB152" i="31"/>
  <c r="BX193" i="35"/>
  <c r="CB32" i="36"/>
  <c r="CB68" i="36"/>
  <c r="CA171" i="36"/>
  <c r="CA152" i="36"/>
  <c r="BX186" i="35"/>
  <c r="CC63" i="31"/>
  <c r="CC27" i="31"/>
  <c r="CB166" i="31"/>
  <c r="CB147" i="31"/>
  <c r="CB30" i="36"/>
  <c r="CB66" i="36"/>
  <c r="CA169" i="36"/>
  <c r="CA150" i="36"/>
  <c r="CB26" i="36"/>
  <c r="CB62" i="36"/>
  <c r="CA165" i="36"/>
  <c r="CA146" i="36"/>
  <c r="CB26" i="34"/>
  <c r="CB62" i="34"/>
  <c r="CA146" i="34"/>
  <c r="CA165" i="34"/>
  <c r="CB24" i="34"/>
  <c r="CB60" i="34"/>
  <c r="CA144" i="34"/>
  <c r="CA163" i="34"/>
  <c r="BW194" i="29"/>
  <c r="CB31" i="32"/>
  <c r="CA61" i="32"/>
  <c r="CA62" i="32" s="1"/>
  <c r="CC29" i="32"/>
  <c r="CD59" i="32" s="1"/>
  <c r="CC21" i="32"/>
  <c r="CD51" i="32" s="1"/>
  <c r="BX196" i="29"/>
  <c r="BW198" i="29"/>
  <c r="BY158" i="30"/>
  <c r="BY158" i="29"/>
  <c r="BX197" i="29"/>
  <c r="BW198" i="30"/>
  <c r="BX184" i="29"/>
  <c r="BX186" i="29" s="1"/>
  <c r="BW194" i="30"/>
  <c r="CA145" i="29"/>
  <c r="CB25" i="29"/>
  <c r="CC61" i="29" s="1"/>
  <c r="CA164" i="29"/>
  <c r="BY190" i="29"/>
  <c r="BY192" i="29" s="1"/>
  <c r="BY183" i="29"/>
  <c r="BY185" i="29" s="1"/>
  <c r="BY177" i="29"/>
  <c r="CB31" i="33"/>
  <c r="CC67" i="33" s="1"/>
  <c r="CA173" i="29"/>
  <c r="CA154" i="29"/>
  <c r="CB34" i="29"/>
  <c r="CC70" i="29" s="1"/>
  <c r="CB27" i="33"/>
  <c r="CC63" i="33" s="1"/>
  <c r="CB25" i="30"/>
  <c r="CC61" i="30" s="1"/>
  <c r="CA164" i="30"/>
  <c r="CA145" i="30"/>
  <c r="CA169" i="30"/>
  <c r="CA150" i="30"/>
  <c r="CB30" i="30"/>
  <c r="CC66" i="30" s="1"/>
  <c r="CA166" i="29"/>
  <c r="CA147" i="29"/>
  <c r="CB27" i="29"/>
  <c r="CC63" i="29" s="1"/>
  <c r="CA171" i="30"/>
  <c r="CB32" i="30"/>
  <c r="CC68" i="30" s="1"/>
  <c r="CA152" i="30"/>
  <c r="CB30" i="33"/>
  <c r="CC66" i="33" s="1"/>
  <c r="BZ157" i="30"/>
  <c r="CA162" i="29"/>
  <c r="CA37" i="29"/>
  <c r="CA143" i="29"/>
  <c r="CB23" i="29"/>
  <c r="CC59" i="29" s="1"/>
  <c r="BZ176" i="29"/>
  <c r="CB33" i="33"/>
  <c r="CC69" i="33" s="1"/>
  <c r="CA146" i="29"/>
  <c r="CB26" i="29"/>
  <c r="CC62" i="29" s="1"/>
  <c r="CA165" i="29"/>
  <c r="CA143" i="30"/>
  <c r="CB23" i="30"/>
  <c r="CC59" i="30" s="1"/>
  <c r="CA162" i="30"/>
  <c r="CA37" i="30"/>
  <c r="CA146" i="30"/>
  <c r="CA165" i="30"/>
  <c r="CB26" i="30"/>
  <c r="CC62" i="30" s="1"/>
  <c r="CB32" i="33"/>
  <c r="CC68" i="33" s="1"/>
  <c r="CA154" i="30"/>
  <c r="CA173" i="30"/>
  <c r="CB34" i="30"/>
  <c r="CC70" i="30" s="1"/>
  <c r="CA163" i="30"/>
  <c r="CA144" i="30"/>
  <c r="CB24" i="30"/>
  <c r="CC60" i="30" s="1"/>
  <c r="CB31" i="30"/>
  <c r="CC67" i="30" s="1"/>
  <c r="CA170" i="30"/>
  <c r="CA151" i="30"/>
  <c r="CA149" i="29"/>
  <c r="CB29" i="29"/>
  <c r="CC65" i="29" s="1"/>
  <c r="CA168" i="29"/>
  <c r="CA163" i="29"/>
  <c r="CA144" i="29"/>
  <c r="CB24" i="29"/>
  <c r="CC60" i="29" s="1"/>
  <c r="BZ176" i="30"/>
  <c r="CB35" i="33"/>
  <c r="CC71" i="33" s="1"/>
  <c r="BX196" i="30"/>
  <c r="BX184" i="30"/>
  <c r="BX186" i="30" s="1"/>
  <c r="BZ157" i="29"/>
  <c r="CB24" i="33"/>
  <c r="CC60" i="33" s="1"/>
  <c r="BY183" i="30"/>
  <c r="BY185" i="30" s="1"/>
  <c r="BY190" i="30"/>
  <c r="BY192" i="30" s="1"/>
  <c r="BZ73" i="30"/>
  <c r="BZ74" i="30" s="1"/>
  <c r="BX191" i="30"/>
  <c r="BX193" i="30" s="1"/>
  <c r="BX197" i="30"/>
  <c r="CB28" i="33"/>
  <c r="CC64" i="33" s="1"/>
  <c r="CB23" i="33"/>
  <c r="CC59" i="33" s="1"/>
  <c r="CA37" i="33"/>
  <c r="CB33" i="29"/>
  <c r="CC69" i="29" s="1"/>
  <c r="CA172" i="29"/>
  <c r="CA153" i="29"/>
  <c r="CB26" i="33"/>
  <c r="CC62" i="33" s="1"/>
  <c r="CB28" i="30"/>
  <c r="CC64" i="30" s="1"/>
  <c r="CA167" i="30"/>
  <c r="CA148" i="30"/>
  <c r="BZ73" i="33"/>
  <c r="BZ74" i="33" s="1"/>
  <c r="CA149" i="30"/>
  <c r="CA168" i="30"/>
  <c r="CB29" i="30"/>
  <c r="CC65" i="30" s="1"/>
  <c r="CA166" i="30"/>
  <c r="CA147" i="30"/>
  <c r="CB27" i="30"/>
  <c r="CC63" i="30" s="1"/>
  <c r="CA172" i="30"/>
  <c r="CB33" i="30"/>
  <c r="CC69" i="30" s="1"/>
  <c r="CA153" i="30"/>
  <c r="BZ73" i="29"/>
  <c r="BZ74" i="29" s="1"/>
  <c r="CB29" i="33"/>
  <c r="CC65" i="33" s="1"/>
  <c r="CA152" i="29"/>
  <c r="CA171" i="29"/>
  <c r="CB32" i="29"/>
  <c r="CC68" i="29" s="1"/>
  <c r="BY182" i="29"/>
  <c r="BY189" i="29"/>
  <c r="BY178" i="29"/>
  <c r="BY179" i="29" s="1"/>
  <c r="CC25" i="33"/>
  <c r="CD61" i="33" s="1"/>
  <c r="CA167" i="29"/>
  <c r="CA148" i="29"/>
  <c r="CB28" i="29"/>
  <c r="CC64" i="29" s="1"/>
  <c r="CA170" i="29"/>
  <c r="CA151" i="29"/>
  <c r="CB31" i="29"/>
  <c r="CC67" i="29" s="1"/>
  <c r="BX193" i="29"/>
  <c r="CA174" i="30"/>
  <c r="CA155" i="30"/>
  <c r="CB35" i="30"/>
  <c r="CC71" i="30" s="1"/>
  <c r="CA169" i="29"/>
  <c r="CA150" i="29"/>
  <c r="CB30" i="29"/>
  <c r="CC66" i="29" s="1"/>
  <c r="BY177" i="30"/>
  <c r="CA155" i="29"/>
  <c r="CA174" i="29"/>
  <c r="CB35" i="29"/>
  <c r="CC71" i="29" s="1"/>
  <c r="CB34" i="33"/>
  <c r="CC70" i="33" s="1"/>
  <c r="BY178" i="30"/>
  <c r="BY179" i="30" s="1"/>
  <c r="BY189" i="30"/>
  <c r="BY182" i="30"/>
  <c r="CC23" i="31"/>
  <c r="CD59" i="31" s="1"/>
  <c r="CB143" i="31"/>
  <c r="CB73" i="31"/>
  <c r="CB74" i="31" s="1"/>
  <c r="CB162" i="31"/>
  <c r="CB37" i="31"/>
  <c r="CD25" i="32"/>
  <c r="CE55" i="32" s="1"/>
  <c r="CC25" i="2"/>
  <c r="CD55" i="2" s="1"/>
  <c r="CC24" i="2"/>
  <c r="CD54" i="2" s="1"/>
  <c r="CD20" i="2"/>
  <c r="CE50" i="2" s="1"/>
  <c r="CC21" i="2"/>
  <c r="CD51" i="2" s="1"/>
  <c r="CC28" i="2"/>
  <c r="CD58" i="2" s="1"/>
  <c r="CC26" i="2"/>
  <c r="CD56" i="2" s="1"/>
  <c r="CB29" i="2"/>
  <c r="CC59" i="2" s="1"/>
  <c r="CA61" i="2"/>
  <c r="CA62" i="2" s="1"/>
  <c r="CA31" i="2"/>
  <c r="CC27" i="2"/>
  <c r="CD57" i="2" s="1"/>
  <c r="CC23" i="2"/>
  <c r="CD53" i="2" s="1"/>
  <c r="CE25" i="31"/>
  <c r="CF61" i="31" s="1"/>
  <c r="CD145" i="31"/>
  <c r="CD164" i="31"/>
  <c r="CC27" i="10"/>
  <c r="CD63" i="10" s="1"/>
  <c r="CC34" i="10"/>
  <c r="CD70" i="10" s="1"/>
  <c r="CD33" i="10"/>
  <c r="CE69" i="10" s="1"/>
  <c r="CC35" i="10"/>
  <c r="CD71" i="10" s="1"/>
  <c r="CC32" i="10"/>
  <c r="CD68" i="10" s="1"/>
  <c r="CC29" i="10"/>
  <c r="CD65" i="10" s="1"/>
  <c r="CC26" i="10"/>
  <c r="CD62" i="10" s="1"/>
  <c r="CC31" i="10"/>
  <c r="CD67" i="10" s="1"/>
  <c r="CD30" i="10"/>
  <c r="CE66" i="10" s="1"/>
  <c r="CC28" i="10"/>
  <c r="CD64" i="10" s="1"/>
  <c r="CC25" i="10"/>
  <c r="CD61" i="10" s="1"/>
  <c r="CA73" i="10"/>
  <c r="CA74" i="10" s="1"/>
  <c r="CD26" i="32"/>
  <c r="CE56" i="32" s="1"/>
  <c r="CE22" i="32"/>
  <c r="CF52" i="32" s="1"/>
  <c r="CE20" i="32"/>
  <c r="CF50" i="32" s="1"/>
  <c r="CD28" i="32"/>
  <c r="CE58" i="32" s="1"/>
  <c r="CD24" i="32"/>
  <c r="CE54" i="32" s="1"/>
  <c r="CD23" i="32"/>
  <c r="CE53" i="32" s="1"/>
  <c r="CD27" i="32"/>
  <c r="CE57" i="32" s="1"/>
  <c r="BY191" i="36" l="1"/>
  <c r="BY193" i="36" s="1"/>
  <c r="CB37" i="10"/>
  <c r="CC60" i="10"/>
  <c r="CC24" i="10"/>
  <c r="BZ158" i="35"/>
  <c r="CC35" i="35"/>
  <c r="CC71" i="35"/>
  <c r="CB155" i="35"/>
  <c r="CB174" i="35"/>
  <c r="CD32" i="35"/>
  <c r="CD68" i="35"/>
  <c r="CC152" i="35"/>
  <c r="CC171" i="35"/>
  <c r="CC145" i="35"/>
  <c r="CC164" i="35"/>
  <c r="CD25" i="35"/>
  <c r="CD61" i="35"/>
  <c r="CD27" i="35"/>
  <c r="CD63" i="35"/>
  <c r="CC166" i="35"/>
  <c r="CC147" i="35"/>
  <c r="CE26" i="35"/>
  <c r="CE62" i="35"/>
  <c r="CD146" i="35"/>
  <c r="CD165" i="35"/>
  <c r="CC28" i="35"/>
  <c r="CC64" i="35"/>
  <c r="CB167" i="35"/>
  <c r="CB148" i="35"/>
  <c r="CC60" i="35"/>
  <c r="CB163" i="35"/>
  <c r="CB144" i="35"/>
  <c r="CC24" i="35"/>
  <c r="BZ189" i="35"/>
  <c r="BZ191" i="35" s="1"/>
  <c r="CD66" i="35"/>
  <c r="CC169" i="35"/>
  <c r="CC150" i="35"/>
  <c r="CD30" i="35"/>
  <c r="CD29" i="35"/>
  <c r="CD65" i="35"/>
  <c r="CC149" i="35"/>
  <c r="CC168" i="35"/>
  <c r="CD33" i="35"/>
  <c r="CD69" i="35"/>
  <c r="CC153" i="35"/>
  <c r="CC172" i="35"/>
  <c r="BZ186" i="31"/>
  <c r="BZ191" i="31"/>
  <c r="BZ193" i="31" s="1"/>
  <c r="BZ196" i="31"/>
  <c r="BZ198" i="31" s="1"/>
  <c r="CB157" i="31"/>
  <c r="CB189" i="31" s="1"/>
  <c r="CA190" i="31"/>
  <c r="CA192" i="31" s="1"/>
  <c r="CA177" i="31"/>
  <c r="BY196" i="36"/>
  <c r="BY198" i="36" s="1"/>
  <c r="BY186" i="36"/>
  <c r="BY194" i="36" s="1"/>
  <c r="BZ178" i="35"/>
  <c r="BZ179" i="35" s="1"/>
  <c r="CA158" i="31"/>
  <c r="BZ189" i="36"/>
  <c r="BZ178" i="36"/>
  <c r="BZ179" i="36" s="1"/>
  <c r="CA182" i="31"/>
  <c r="CA196" i="31" s="1"/>
  <c r="BZ190" i="36"/>
  <c r="BZ192" i="36" s="1"/>
  <c r="CA178" i="31"/>
  <c r="CA179" i="31" s="1"/>
  <c r="CA157" i="35"/>
  <c r="CA189" i="35" s="1"/>
  <c r="BZ158" i="36"/>
  <c r="CA176" i="36"/>
  <c r="CA183" i="36" s="1"/>
  <c r="CA185" i="36" s="1"/>
  <c r="CB73" i="36"/>
  <c r="CB74" i="36" s="1"/>
  <c r="BZ183" i="36"/>
  <c r="BZ185" i="36" s="1"/>
  <c r="CC59" i="10"/>
  <c r="CC23" i="10"/>
  <c r="CC37" i="10" s="1"/>
  <c r="BZ177" i="36"/>
  <c r="BZ177" i="34"/>
  <c r="BZ177" i="35"/>
  <c r="BY197" i="35"/>
  <c r="CA157" i="36"/>
  <c r="BY193" i="35"/>
  <c r="CC32" i="36"/>
  <c r="CC68" i="36"/>
  <c r="CB152" i="36"/>
  <c r="CB171" i="36"/>
  <c r="CD69" i="31"/>
  <c r="CC153" i="31"/>
  <c r="CC172" i="31"/>
  <c r="CD33" i="31"/>
  <c r="CB73" i="34"/>
  <c r="CB179" i="34" s="1"/>
  <c r="CD65" i="31"/>
  <c r="CC149" i="31"/>
  <c r="CC168" i="31"/>
  <c r="CD29" i="31"/>
  <c r="CD64" i="31"/>
  <c r="CD28" i="31"/>
  <c r="CC167" i="31"/>
  <c r="CC148" i="31"/>
  <c r="CD66" i="31"/>
  <c r="CC169" i="31"/>
  <c r="CC150" i="31"/>
  <c r="CD30" i="31"/>
  <c r="CC34" i="36"/>
  <c r="CC70" i="36"/>
  <c r="CB173" i="36"/>
  <c r="CB154" i="36"/>
  <c r="CC33" i="36"/>
  <c r="CC69" i="36"/>
  <c r="CB172" i="36"/>
  <c r="CB153" i="36"/>
  <c r="BZ184" i="35"/>
  <c r="BZ182" i="34"/>
  <c r="BZ189" i="34"/>
  <c r="BY196" i="35"/>
  <c r="CC25" i="36"/>
  <c r="CC61" i="36"/>
  <c r="CB164" i="36"/>
  <c r="CB145" i="36"/>
  <c r="CD62" i="31"/>
  <c r="CD26" i="31"/>
  <c r="CC146" i="31"/>
  <c r="CC165" i="31"/>
  <c r="CC32" i="34"/>
  <c r="CC68" i="34"/>
  <c r="CB171" i="34"/>
  <c r="CB152" i="34"/>
  <c r="CC26" i="36"/>
  <c r="CC62" i="36"/>
  <c r="CB146" i="36"/>
  <c r="CB165" i="36"/>
  <c r="CC30" i="34"/>
  <c r="CC66" i="34"/>
  <c r="CB169" i="34"/>
  <c r="CB150" i="34"/>
  <c r="CA74" i="34"/>
  <c r="CA176" i="35"/>
  <c r="BX198" i="34"/>
  <c r="BZ158" i="34"/>
  <c r="CF29" i="36"/>
  <c r="CF65" i="36"/>
  <c r="CE168" i="36"/>
  <c r="CE149" i="36"/>
  <c r="BZ183" i="35"/>
  <c r="BZ185" i="35" s="1"/>
  <c r="BZ190" i="35"/>
  <c r="BZ192" i="35" s="1"/>
  <c r="CC35" i="34"/>
  <c r="CC71" i="34"/>
  <c r="CB174" i="34"/>
  <c r="CB155" i="34"/>
  <c r="CC24" i="34"/>
  <c r="CC60" i="34"/>
  <c r="CB144" i="34"/>
  <c r="CB163" i="34"/>
  <c r="CD63" i="31"/>
  <c r="CC166" i="31"/>
  <c r="CD27" i="31"/>
  <c r="CC147" i="31"/>
  <c r="CC29" i="34"/>
  <c r="CC65" i="34"/>
  <c r="CB149" i="34"/>
  <c r="CB168" i="34"/>
  <c r="CC27" i="34"/>
  <c r="CC63" i="34"/>
  <c r="CB147" i="34"/>
  <c r="CB166" i="34"/>
  <c r="CC31" i="34"/>
  <c r="CC67" i="34"/>
  <c r="CB170" i="34"/>
  <c r="CB151" i="34"/>
  <c r="BX194" i="35"/>
  <c r="CD68" i="31"/>
  <c r="CD32" i="31"/>
  <c r="CC152" i="31"/>
  <c r="CC171" i="31"/>
  <c r="BY197" i="34"/>
  <c r="BY191" i="34"/>
  <c r="BY193" i="34" s="1"/>
  <c r="BX198" i="35"/>
  <c r="CB73" i="35"/>
  <c r="CB74" i="35" s="1"/>
  <c r="BX194" i="34"/>
  <c r="CD60" i="31"/>
  <c r="CD24" i="31"/>
  <c r="CC163" i="31"/>
  <c r="CC144" i="31"/>
  <c r="CC27" i="36"/>
  <c r="CC63" i="36"/>
  <c r="CB166" i="36"/>
  <c r="CB147" i="36"/>
  <c r="CB37" i="36"/>
  <c r="BZ183" i="34"/>
  <c r="BZ185" i="34" s="1"/>
  <c r="BZ190" i="34"/>
  <c r="BZ192" i="34" s="1"/>
  <c r="BY196" i="34"/>
  <c r="BY184" i="34"/>
  <c r="BY186" i="34" s="1"/>
  <c r="CA157" i="34"/>
  <c r="CD71" i="31"/>
  <c r="CC155" i="31"/>
  <c r="CC174" i="31"/>
  <c r="CD35" i="31"/>
  <c r="CC23" i="35"/>
  <c r="CC59" i="35"/>
  <c r="CB162" i="35"/>
  <c r="CB143" i="35"/>
  <c r="CB37" i="35"/>
  <c r="CC52" i="2"/>
  <c r="CC22" i="2"/>
  <c r="CC31" i="36"/>
  <c r="CC67" i="36"/>
  <c r="CB170" i="36"/>
  <c r="CB151" i="36"/>
  <c r="CC33" i="34"/>
  <c r="CC69" i="34"/>
  <c r="CB172" i="34"/>
  <c r="CB153" i="34"/>
  <c r="BZ184" i="36"/>
  <c r="CC25" i="34"/>
  <c r="CC61" i="34"/>
  <c r="CB164" i="34"/>
  <c r="CB145" i="34"/>
  <c r="CC34" i="35"/>
  <c r="CC70" i="35"/>
  <c r="CB154" i="35"/>
  <c r="CB173" i="35"/>
  <c r="CC34" i="34"/>
  <c r="CC70" i="34"/>
  <c r="CB173" i="34"/>
  <c r="CB154" i="34"/>
  <c r="CE67" i="31"/>
  <c r="CE31" i="31"/>
  <c r="CD170" i="31"/>
  <c r="CD151" i="31"/>
  <c r="CC35" i="36"/>
  <c r="CC71" i="36"/>
  <c r="CB174" i="36"/>
  <c r="CB155" i="36"/>
  <c r="CD70" i="31"/>
  <c r="CD34" i="31"/>
  <c r="CC154" i="31"/>
  <c r="CC173" i="31"/>
  <c r="CC24" i="36"/>
  <c r="CC60" i="36"/>
  <c r="CB163" i="36"/>
  <c r="CB144" i="36"/>
  <c r="CC28" i="36"/>
  <c r="CC64" i="36"/>
  <c r="CB167" i="36"/>
  <c r="CB148" i="36"/>
  <c r="CC23" i="34"/>
  <c r="CC59" i="34"/>
  <c r="CB37" i="34"/>
  <c r="CB162" i="34"/>
  <c r="CB143" i="34"/>
  <c r="CB176" i="31"/>
  <c r="CB183" i="31" s="1"/>
  <c r="CB185" i="31" s="1"/>
  <c r="CC26" i="34"/>
  <c r="CC62" i="34"/>
  <c r="CB165" i="34"/>
  <c r="CB146" i="34"/>
  <c r="CC30" i="36"/>
  <c r="CC66" i="36"/>
  <c r="CB150" i="36"/>
  <c r="CB169" i="36"/>
  <c r="CA176" i="34"/>
  <c r="CD23" i="36"/>
  <c r="CD59" i="36"/>
  <c r="CC162" i="36"/>
  <c r="CC143" i="36"/>
  <c r="CC31" i="35"/>
  <c r="CC67" i="35"/>
  <c r="CB151" i="35"/>
  <c r="CB170" i="35"/>
  <c r="CC28" i="34"/>
  <c r="CC64" i="34"/>
  <c r="CB167" i="34"/>
  <c r="CB148" i="34"/>
  <c r="BY186" i="35"/>
  <c r="CB61" i="32"/>
  <c r="CB62" i="32" s="1"/>
  <c r="CC31" i="32"/>
  <c r="CD21" i="32"/>
  <c r="CE51" i="32" s="1"/>
  <c r="CD29" i="32"/>
  <c r="CE59" i="32" s="1"/>
  <c r="BX198" i="29"/>
  <c r="BX194" i="30"/>
  <c r="BZ177" i="30"/>
  <c r="BX194" i="29"/>
  <c r="BY196" i="30"/>
  <c r="BY184" i="30"/>
  <c r="BY186" i="30" s="1"/>
  <c r="CC32" i="29"/>
  <c r="CD68" i="29" s="1"/>
  <c r="CB152" i="29"/>
  <c r="CB171" i="29"/>
  <c r="CC29" i="30"/>
  <c r="CD65" i="30" s="1"/>
  <c r="CB168" i="30"/>
  <c r="CB149" i="30"/>
  <c r="CB167" i="30"/>
  <c r="CB148" i="30"/>
  <c r="CC28" i="30"/>
  <c r="CD64" i="30" s="1"/>
  <c r="CC23" i="30"/>
  <c r="CD59" i="30" s="1"/>
  <c r="CB162" i="30"/>
  <c r="CB37" i="30"/>
  <c r="CB143" i="30"/>
  <c r="BZ183" i="29"/>
  <c r="BZ185" i="29" s="1"/>
  <c r="BZ190" i="29"/>
  <c r="BZ192" i="29" s="1"/>
  <c r="BY197" i="30"/>
  <c r="BY191" i="30"/>
  <c r="BY193" i="30" s="1"/>
  <c r="CB172" i="30"/>
  <c r="CB153" i="30"/>
  <c r="CC33" i="30"/>
  <c r="CD69" i="30" s="1"/>
  <c r="CC23" i="33"/>
  <c r="CD59" i="33" s="1"/>
  <c r="CB37" i="33"/>
  <c r="BZ190" i="30"/>
  <c r="BZ192" i="30" s="1"/>
  <c r="BZ183" i="30"/>
  <c r="CB146" i="30"/>
  <c r="CB165" i="30"/>
  <c r="CC26" i="30"/>
  <c r="CD62" i="30" s="1"/>
  <c r="CA157" i="30"/>
  <c r="CB143" i="29"/>
  <c r="CB37" i="29"/>
  <c r="CB162" i="29"/>
  <c r="CC23" i="29"/>
  <c r="CD59" i="29" s="1"/>
  <c r="CB150" i="30"/>
  <c r="CC30" i="30"/>
  <c r="CD66" i="30" s="1"/>
  <c r="CB169" i="30"/>
  <c r="CC27" i="33"/>
  <c r="CD63" i="33" s="1"/>
  <c r="BZ177" i="29"/>
  <c r="CC26" i="33"/>
  <c r="CD62" i="33" s="1"/>
  <c r="CA73" i="33"/>
  <c r="CA74" i="33" s="1"/>
  <c r="CC24" i="33"/>
  <c r="CD60" i="33" s="1"/>
  <c r="CB163" i="29"/>
  <c r="CB144" i="29"/>
  <c r="CC24" i="29"/>
  <c r="CD60" i="29" s="1"/>
  <c r="CA73" i="29"/>
  <c r="CA74" i="29" s="1"/>
  <c r="CC34" i="33"/>
  <c r="CD70" i="33" s="1"/>
  <c r="CB150" i="29"/>
  <c r="CC30" i="29"/>
  <c r="CD66" i="29" s="1"/>
  <c r="CB169" i="29"/>
  <c r="CB170" i="29"/>
  <c r="CC31" i="29"/>
  <c r="CD67" i="29" s="1"/>
  <c r="CB151" i="29"/>
  <c r="CD25" i="33"/>
  <c r="CE61" i="33" s="1"/>
  <c r="CC28" i="33"/>
  <c r="CD64" i="33" s="1"/>
  <c r="CA157" i="29"/>
  <c r="CB152" i="30"/>
  <c r="CC32" i="30"/>
  <c r="CD68" i="30" s="1"/>
  <c r="CB171" i="30"/>
  <c r="CB154" i="29"/>
  <c r="CB173" i="29"/>
  <c r="CC34" i="29"/>
  <c r="CD70" i="29" s="1"/>
  <c r="CC29" i="33"/>
  <c r="CD65" i="33" s="1"/>
  <c r="CB147" i="30"/>
  <c r="CB166" i="30"/>
  <c r="CC27" i="30"/>
  <c r="CD63" i="30" s="1"/>
  <c r="BZ182" i="29"/>
  <c r="BZ189" i="29"/>
  <c r="BZ178" i="29"/>
  <c r="BZ179" i="29" s="1"/>
  <c r="CB154" i="30"/>
  <c r="CB173" i="30"/>
  <c r="CC34" i="30"/>
  <c r="CD70" i="30" s="1"/>
  <c r="CB165" i="29"/>
  <c r="CB146" i="29"/>
  <c r="CC26" i="29"/>
  <c r="CD62" i="29" s="1"/>
  <c r="CC35" i="29"/>
  <c r="CD71" i="29" s="1"/>
  <c r="CB174" i="29"/>
  <c r="CB155" i="29"/>
  <c r="CC31" i="30"/>
  <c r="CD67" i="30" s="1"/>
  <c r="CB170" i="30"/>
  <c r="CB151" i="30"/>
  <c r="CA176" i="29"/>
  <c r="CC27" i="29"/>
  <c r="CD63" i="29" s="1"/>
  <c r="CB166" i="29"/>
  <c r="CB147" i="29"/>
  <c r="CB145" i="29"/>
  <c r="CB164" i="29"/>
  <c r="CC25" i="29"/>
  <c r="CD61" i="29" s="1"/>
  <c r="CB174" i="30"/>
  <c r="CB155" i="30"/>
  <c r="CC35" i="30"/>
  <c r="CD71" i="30" s="1"/>
  <c r="BY197" i="29"/>
  <c r="BY191" i="29"/>
  <c r="BY193" i="29" s="1"/>
  <c r="BX198" i="30"/>
  <c r="BZ158" i="29"/>
  <c r="CA176" i="30"/>
  <c r="CC33" i="33"/>
  <c r="CD69" i="33" s="1"/>
  <c r="BZ158" i="30"/>
  <c r="BZ182" i="30"/>
  <c r="BZ184" i="30" s="1"/>
  <c r="BZ178" i="30"/>
  <c r="BZ179" i="30" s="1"/>
  <c r="BZ189" i="30"/>
  <c r="CB148" i="29"/>
  <c r="CB167" i="29"/>
  <c r="CC28" i="29"/>
  <c r="CD64" i="29" s="1"/>
  <c r="BY196" i="29"/>
  <c r="BY184" i="29"/>
  <c r="BY186" i="29" s="1"/>
  <c r="CB172" i="29"/>
  <c r="CB153" i="29"/>
  <c r="CC33" i="29"/>
  <c r="CD69" i="29" s="1"/>
  <c r="CC35" i="33"/>
  <c r="CD71" i="33" s="1"/>
  <c r="CB168" i="29"/>
  <c r="CC29" i="29"/>
  <c r="CD65" i="29" s="1"/>
  <c r="CB149" i="29"/>
  <c r="CB144" i="30"/>
  <c r="CC24" i="30"/>
  <c r="CD60" i="30" s="1"/>
  <c r="CB163" i="30"/>
  <c r="CC32" i="33"/>
  <c r="CD68" i="33" s="1"/>
  <c r="CA73" i="30"/>
  <c r="CA74" i="30" s="1"/>
  <c r="CC30" i="33"/>
  <c r="CD66" i="33" s="1"/>
  <c r="CB164" i="30"/>
  <c r="CB145" i="30"/>
  <c r="CC25" i="30"/>
  <c r="CD61" i="30" s="1"/>
  <c r="CC31" i="33"/>
  <c r="CD67" i="33" s="1"/>
  <c r="CA191" i="31"/>
  <c r="CD23" i="31"/>
  <c r="CE59" i="31" s="1"/>
  <c r="CC162" i="31"/>
  <c r="CC143" i="31"/>
  <c r="CC73" i="31"/>
  <c r="CC74" i="31" s="1"/>
  <c r="CC37" i="31"/>
  <c r="CB73" i="10"/>
  <c r="CB74" i="10" s="1"/>
  <c r="CE25" i="32"/>
  <c r="CF55" i="32" s="1"/>
  <c r="CD25" i="2"/>
  <c r="CE55" i="2" s="1"/>
  <c r="CB61" i="2"/>
  <c r="CB62" i="2" s="1"/>
  <c r="CC29" i="2"/>
  <c r="CD21" i="2"/>
  <c r="CE51" i="2" s="1"/>
  <c r="CD23" i="2"/>
  <c r="CE53" i="2" s="1"/>
  <c r="CD26" i="2"/>
  <c r="CE56" i="2" s="1"/>
  <c r="CD24" i="2"/>
  <c r="CE54" i="2" s="1"/>
  <c r="CD28" i="2"/>
  <c r="CE58" i="2" s="1"/>
  <c r="CD27" i="2"/>
  <c r="CE57" i="2" s="1"/>
  <c r="CE20" i="2"/>
  <c r="CF50" i="2" s="1"/>
  <c r="CB31" i="2"/>
  <c r="CF25" i="31"/>
  <c r="CG61" i="31" s="1"/>
  <c r="CE164" i="31"/>
  <c r="CE145" i="31"/>
  <c r="CE30" i="10"/>
  <c r="CF66" i="10" s="1"/>
  <c r="CD29" i="10"/>
  <c r="CE65" i="10" s="1"/>
  <c r="CD32" i="10"/>
  <c r="CE68" i="10" s="1"/>
  <c r="CD34" i="10"/>
  <c r="CE70" i="10" s="1"/>
  <c r="CD35" i="10"/>
  <c r="CE71" i="10" s="1"/>
  <c r="CD28" i="10"/>
  <c r="CE64" i="10" s="1"/>
  <c r="CD31" i="10"/>
  <c r="CE67" i="10" s="1"/>
  <c r="CD27" i="10"/>
  <c r="CE63" i="10" s="1"/>
  <c r="CD25" i="10"/>
  <c r="CE61" i="10" s="1"/>
  <c r="CD26" i="10"/>
  <c r="CE62" i="10" s="1"/>
  <c r="CE33" i="10"/>
  <c r="CF69" i="10" s="1"/>
  <c r="CE26" i="32"/>
  <c r="CF56" i="32" s="1"/>
  <c r="CE27" i="32"/>
  <c r="CF57" i="32" s="1"/>
  <c r="CE28" i="32"/>
  <c r="CF58" i="32" s="1"/>
  <c r="CF20" i="32"/>
  <c r="CG50" i="32" s="1"/>
  <c r="CF22" i="32"/>
  <c r="CG52" i="32" s="1"/>
  <c r="CE24" i="32"/>
  <c r="CF54" i="32" s="1"/>
  <c r="CE23" i="32"/>
  <c r="CF53" i="32" s="1"/>
  <c r="BZ194" i="31" l="1"/>
  <c r="CB182" i="31"/>
  <c r="CD60" i="10"/>
  <c r="CD24" i="10"/>
  <c r="CB158" i="31"/>
  <c r="CD35" i="35"/>
  <c r="CD71" i="35"/>
  <c r="CC174" i="35"/>
  <c r="CC155" i="35"/>
  <c r="CE33" i="35"/>
  <c r="CE69" i="35"/>
  <c r="CD153" i="35"/>
  <c r="CD172" i="35"/>
  <c r="CD28" i="35"/>
  <c r="CD64" i="35"/>
  <c r="CC167" i="35"/>
  <c r="CC148" i="35"/>
  <c r="CE27" i="35"/>
  <c r="CE63" i="35"/>
  <c r="CD166" i="35"/>
  <c r="CD147" i="35"/>
  <c r="CD24" i="35"/>
  <c r="CD60" i="35"/>
  <c r="CC144" i="35"/>
  <c r="CC163" i="35"/>
  <c r="CE25" i="35"/>
  <c r="CE61" i="35"/>
  <c r="CD164" i="35"/>
  <c r="CD145" i="35"/>
  <c r="CE29" i="35"/>
  <c r="CE65" i="35"/>
  <c r="CD168" i="35"/>
  <c r="CD149" i="35"/>
  <c r="CE66" i="35"/>
  <c r="CD169" i="35"/>
  <c r="CD150" i="35"/>
  <c r="CE30" i="35"/>
  <c r="CF26" i="35"/>
  <c r="CF62" i="35"/>
  <c r="CE165" i="35"/>
  <c r="CE146" i="35"/>
  <c r="CE32" i="35"/>
  <c r="CE68" i="35"/>
  <c r="CD171" i="35"/>
  <c r="CD152" i="35"/>
  <c r="CA197" i="31"/>
  <c r="CA198" i="31" s="1"/>
  <c r="CA193" i="31"/>
  <c r="BZ193" i="35"/>
  <c r="BZ197" i="36"/>
  <c r="BZ191" i="36"/>
  <c r="BZ193" i="36" s="1"/>
  <c r="CC37" i="36"/>
  <c r="CC73" i="36"/>
  <c r="CC74" i="36" s="1"/>
  <c r="CB190" i="31"/>
  <c r="CB192" i="31" s="1"/>
  <c r="CA184" i="31"/>
  <c r="CA186" i="31" s="1"/>
  <c r="BZ186" i="36"/>
  <c r="CB177" i="31"/>
  <c r="BZ196" i="36"/>
  <c r="CB178" i="31"/>
  <c r="CB179" i="31" s="1"/>
  <c r="CA158" i="35"/>
  <c r="CA177" i="36"/>
  <c r="CA182" i="35"/>
  <c r="CA184" i="35" s="1"/>
  <c r="CA178" i="36"/>
  <c r="CA179" i="36" s="1"/>
  <c r="CA190" i="36"/>
  <c r="CA192" i="36" s="1"/>
  <c r="CB157" i="36"/>
  <c r="CB189" i="36" s="1"/>
  <c r="CA177" i="35"/>
  <c r="CD59" i="10"/>
  <c r="CD23" i="10"/>
  <c r="CD37" i="10" s="1"/>
  <c r="BY198" i="35"/>
  <c r="BZ197" i="35"/>
  <c r="CA158" i="36"/>
  <c r="CA182" i="36"/>
  <c r="CA196" i="36" s="1"/>
  <c r="BY194" i="35"/>
  <c r="CA189" i="36"/>
  <c r="CA191" i="36" s="1"/>
  <c r="BZ186" i="35"/>
  <c r="CB176" i="36"/>
  <c r="CB183" i="36" s="1"/>
  <c r="CB185" i="36" s="1"/>
  <c r="CE60" i="31"/>
  <c r="CE24" i="31"/>
  <c r="CD163" i="31"/>
  <c r="CD144" i="31"/>
  <c r="CC73" i="34"/>
  <c r="CC179" i="34" s="1"/>
  <c r="CD27" i="36"/>
  <c r="CD63" i="36"/>
  <c r="CC147" i="36"/>
  <c r="CC166" i="36"/>
  <c r="CB176" i="34"/>
  <c r="CE70" i="31"/>
  <c r="CE34" i="31"/>
  <c r="CD154" i="31"/>
  <c r="CD173" i="31"/>
  <c r="CD27" i="34"/>
  <c r="CD63" i="34"/>
  <c r="CC166" i="34"/>
  <c r="CC147" i="34"/>
  <c r="BZ191" i="34"/>
  <c r="BZ193" i="34" s="1"/>
  <c r="BZ197" i="34"/>
  <c r="CD30" i="36"/>
  <c r="CD66" i="36"/>
  <c r="CC150" i="36"/>
  <c r="CC169" i="36"/>
  <c r="CD34" i="34"/>
  <c r="CD70" i="34"/>
  <c r="CC173" i="34"/>
  <c r="CC154" i="34"/>
  <c r="CE71" i="31"/>
  <c r="CD155" i="31"/>
  <c r="CE35" i="31"/>
  <c r="CD174" i="31"/>
  <c r="CD28" i="34"/>
  <c r="CD64" i="34"/>
  <c r="CC148" i="34"/>
  <c r="CC167" i="34"/>
  <c r="CB74" i="34"/>
  <c r="CD26" i="36"/>
  <c r="CD62" i="36"/>
  <c r="CC165" i="36"/>
  <c r="CC146" i="36"/>
  <c r="CE69" i="31"/>
  <c r="CD172" i="31"/>
  <c r="CE33" i="31"/>
  <c r="CD153" i="31"/>
  <c r="CC157" i="31"/>
  <c r="CE23" i="36"/>
  <c r="CE59" i="36"/>
  <c r="CD143" i="36"/>
  <c r="CD162" i="36"/>
  <c r="CD23" i="34"/>
  <c r="CD59" i="34"/>
  <c r="CC143" i="34"/>
  <c r="CC37" i="34"/>
  <c r="CC162" i="34"/>
  <c r="CF67" i="31"/>
  <c r="CF31" i="31"/>
  <c r="CE170" i="31"/>
  <c r="CE151" i="31"/>
  <c r="CD31" i="36"/>
  <c r="CD67" i="36"/>
  <c r="CC151" i="36"/>
  <c r="CC170" i="36"/>
  <c r="CD35" i="34"/>
  <c r="CD71" i="34"/>
  <c r="CC174" i="34"/>
  <c r="CC155" i="34"/>
  <c r="BZ196" i="35"/>
  <c r="CD34" i="36"/>
  <c r="CD70" i="36"/>
  <c r="CC173" i="36"/>
  <c r="CC154" i="36"/>
  <c r="CE64" i="31"/>
  <c r="CE28" i="31"/>
  <c r="CD148" i="31"/>
  <c r="CD167" i="31"/>
  <c r="BZ184" i="34"/>
  <c r="BZ186" i="34" s="1"/>
  <c r="BZ196" i="34"/>
  <c r="CC176" i="31"/>
  <c r="CC183" i="31" s="1"/>
  <c r="CC185" i="31" s="1"/>
  <c r="CD52" i="2"/>
  <c r="CD22" i="2"/>
  <c r="CB157" i="35"/>
  <c r="CD31" i="34"/>
  <c r="CD67" i="34"/>
  <c r="CC170" i="34"/>
  <c r="CC151" i="34"/>
  <c r="CD29" i="34"/>
  <c r="CD65" i="34"/>
  <c r="CC168" i="34"/>
  <c r="CC149" i="34"/>
  <c r="CE66" i="31"/>
  <c r="CE30" i="31"/>
  <c r="CD169" i="31"/>
  <c r="CD150" i="31"/>
  <c r="CA183" i="35"/>
  <c r="CA185" i="35" s="1"/>
  <c r="CA190" i="35"/>
  <c r="CA192" i="35" s="1"/>
  <c r="CD32" i="36"/>
  <c r="CD68" i="36"/>
  <c r="CC171" i="36"/>
  <c r="CC152" i="36"/>
  <c r="CD25" i="36"/>
  <c r="CD61" i="36"/>
  <c r="CC164" i="36"/>
  <c r="CC145" i="36"/>
  <c r="CA190" i="34"/>
  <c r="CA192" i="34" s="1"/>
  <c r="CA183" i="34"/>
  <c r="CA185" i="34" s="1"/>
  <c r="CD26" i="34"/>
  <c r="CD62" i="34"/>
  <c r="CC165" i="34"/>
  <c r="CC146" i="34"/>
  <c r="CD24" i="36"/>
  <c r="CD60" i="36"/>
  <c r="CC163" i="36"/>
  <c r="CC144" i="36"/>
  <c r="CD35" i="36"/>
  <c r="CD71" i="36"/>
  <c r="CC155" i="36"/>
  <c r="CC174" i="36"/>
  <c r="CD34" i="35"/>
  <c r="CD70" i="35"/>
  <c r="CC154" i="35"/>
  <c r="CC173" i="35"/>
  <c r="CB176" i="35"/>
  <c r="CA189" i="34"/>
  <c r="CA182" i="34"/>
  <c r="CA177" i="34"/>
  <c r="CD24" i="34"/>
  <c r="CD60" i="34"/>
  <c r="CC163" i="34"/>
  <c r="CC144" i="34"/>
  <c r="CG29" i="36"/>
  <c r="CG65" i="36"/>
  <c r="CF168" i="36"/>
  <c r="CF149" i="36"/>
  <c r="CA178" i="35"/>
  <c r="CA179" i="35" s="1"/>
  <c r="CE65" i="31"/>
  <c r="CD168" i="31"/>
  <c r="CD149" i="31"/>
  <c r="CE29" i="31"/>
  <c r="CE62" i="31"/>
  <c r="CD146" i="31"/>
  <c r="CD165" i="31"/>
  <c r="CE26" i="31"/>
  <c r="CD31" i="35"/>
  <c r="CD67" i="35"/>
  <c r="CC170" i="35"/>
  <c r="CC151" i="35"/>
  <c r="CC73" i="35"/>
  <c r="CC74" i="35" s="1"/>
  <c r="BY194" i="34"/>
  <c r="CE68" i="31"/>
  <c r="CD171" i="31"/>
  <c r="CD152" i="31"/>
  <c r="CE32" i="31"/>
  <c r="CD30" i="34"/>
  <c r="CD66" i="34"/>
  <c r="CC169" i="34"/>
  <c r="CC150" i="34"/>
  <c r="CA191" i="35"/>
  <c r="CD28" i="36"/>
  <c r="CD64" i="36"/>
  <c r="CC167" i="36"/>
  <c r="CC148" i="36"/>
  <c r="CD25" i="34"/>
  <c r="CD61" i="34"/>
  <c r="CC164" i="34"/>
  <c r="CC145" i="34"/>
  <c r="CC31" i="2"/>
  <c r="CD59" i="2"/>
  <c r="CB157" i="34"/>
  <c r="CD33" i="34"/>
  <c r="CD69" i="34"/>
  <c r="CC153" i="34"/>
  <c r="CC172" i="34"/>
  <c r="CD23" i="35"/>
  <c r="CD59" i="35"/>
  <c r="CC162" i="35"/>
  <c r="CC37" i="35"/>
  <c r="CC143" i="35"/>
  <c r="BY198" i="34"/>
  <c r="CE63" i="31"/>
  <c r="CD147" i="31"/>
  <c r="CE27" i="31"/>
  <c r="CD166" i="31"/>
  <c r="CA158" i="34"/>
  <c r="CD32" i="34"/>
  <c r="CD68" i="34"/>
  <c r="CC152" i="34"/>
  <c r="CC171" i="34"/>
  <c r="CD33" i="36"/>
  <c r="CD69" i="36"/>
  <c r="CC153" i="36"/>
  <c r="CC172" i="36"/>
  <c r="CD31" i="32"/>
  <c r="CC61" i="32"/>
  <c r="CC62" i="32" s="1"/>
  <c r="CE29" i="32"/>
  <c r="CF59" i="32" s="1"/>
  <c r="CE21" i="32"/>
  <c r="CF51" i="32" s="1"/>
  <c r="BY198" i="29"/>
  <c r="CA158" i="29"/>
  <c r="CA158" i="30"/>
  <c r="CC164" i="30"/>
  <c r="CC145" i="30"/>
  <c r="CD25" i="30"/>
  <c r="CE61" i="30" s="1"/>
  <c r="CC155" i="30"/>
  <c r="CC174" i="30"/>
  <c r="CD35" i="30"/>
  <c r="CE71" i="30" s="1"/>
  <c r="CC151" i="30"/>
  <c r="CD31" i="30"/>
  <c r="CE67" i="30" s="1"/>
  <c r="CC170" i="30"/>
  <c r="CD27" i="33"/>
  <c r="CE63" i="33" s="1"/>
  <c r="BZ196" i="30"/>
  <c r="BZ185" i="30"/>
  <c r="BZ186" i="30" s="1"/>
  <c r="CB176" i="30"/>
  <c r="CD35" i="33"/>
  <c r="CE71" i="33" s="1"/>
  <c r="CC167" i="29"/>
  <c r="CD28" i="29"/>
  <c r="CE64" i="29" s="1"/>
  <c r="CC148" i="29"/>
  <c r="CD33" i="33"/>
  <c r="CE69" i="33" s="1"/>
  <c r="CC173" i="30"/>
  <c r="CC154" i="30"/>
  <c r="CD34" i="30"/>
  <c r="CE70" i="30" s="1"/>
  <c r="CC147" i="30"/>
  <c r="CD27" i="30"/>
  <c r="CE63" i="30" s="1"/>
  <c r="CC166" i="30"/>
  <c r="CB157" i="29"/>
  <c r="CE25" i="33"/>
  <c r="CF61" i="33" s="1"/>
  <c r="CC150" i="29"/>
  <c r="CC169" i="29"/>
  <c r="CD30" i="29"/>
  <c r="CE66" i="29" s="1"/>
  <c r="CB73" i="29"/>
  <c r="CB74" i="29" s="1"/>
  <c r="CC162" i="30"/>
  <c r="CD23" i="30"/>
  <c r="CE59" i="30" s="1"/>
  <c r="CC143" i="30"/>
  <c r="CC37" i="30"/>
  <c r="CC168" i="30"/>
  <c r="CD29" i="30"/>
  <c r="CE65" i="30" s="1"/>
  <c r="CC149" i="30"/>
  <c r="CC147" i="29"/>
  <c r="CC166" i="29"/>
  <c r="CD27" i="29"/>
  <c r="CE63" i="29" s="1"/>
  <c r="CD24" i="33"/>
  <c r="CE60" i="33" s="1"/>
  <c r="CC167" i="30"/>
  <c r="CC148" i="30"/>
  <c r="CD28" i="30"/>
  <c r="CE64" i="30" s="1"/>
  <c r="CC163" i="30"/>
  <c r="CC144" i="30"/>
  <c r="CD24" i="30"/>
  <c r="CE60" i="30" s="1"/>
  <c r="CC172" i="29"/>
  <c r="CC153" i="29"/>
  <c r="CD33" i="29"/>
  <c r="CE69" i="29" s="1"/>
  <c r="CA190" i="30"/>
  <c r="CA192" i="30" s="1"/>
  <c r="CA177" i="30"/>
  <c r="CA183" i="30"/>
  <c r="CA185" i="30" s="1"/>
  <c r="CD34" i="33"/>
  <c r="CE70" i="33" s="1"/>
  <c r="CA189" i="30"/>
  <c r="CA182" i="30"/>
  <c r="CA178" i="30"/>
  <c r="CA179" i="30" s="1"/>
  <c r="CD23" i="33"/>
  <c r="CE59" i="33" s="1"/>
  <c r="CC37" i="33"/>
  <c r="CD30" i="33"/>
  <c r="CE66" i="33" s="1"/>
  <c r="CC164" i="29"/>
  <c r="CC145" i="29"/>
  <c r="CD25" i="29"/>
  <c r="CE61" i="29" s="1"/>
  <c r="CA177" i="29"/>
  <c r="CA190" i="29"/>
  <c r="CA192" i="29" s="1"/>
  <c r="CA183" i="29"/>
  <c r="CA185" i="29" s="1"/>
  <c r="CC155" i="29"/>
  <c r="CC174" i="29"/>
  <c r="CD35" i="29"/>
  <c r="CE71" i="29" s="1"/>
  <c r="CD29" i="33"/>
  <c r="CE65" i="33" s="1"/>
  <c r="CC171" i="30"/>
  <c r="CC152" i="30"/>
  <c r="CD32" i="30"/>
  <c r="CE68" i="30" s="1"/>
  <c r="CC169" i="30"/>
  <c r="CC150" i="30"/>
  <c r="CD30" i="30"/>
  <c r="CE66" i="30" s="1"/>
  <c r="CC165" i="30"/>
  <c r="CC146" i="30"/>
  <c r="CD26" i="30"/>
  <c r="CE62" i="30" s="1"/>
  <c r="CB73" i="33"/>
  <c r="CB74" i="33" s="1"/>
  <c r="CC171" i="29"/>
  <c r="CC152" i="29"/>
  <c r="CD32" i="29"/>
  <c r="CE68" i="29" s="1"/>
  <c r="BZ197" i="30"/>
  <c r="BZ191" i="30"/>
  <c r="BZ193" i="30" s="1"/>
  <c r="CD26" i="29"/>
  <c r="CE62" i="29" s="1"/>
  <c r="CC146" i="29"/>
  <c r="CC165" i="29"/>
  <c r="CC170" i="29"/>
  <c r="CD31" i="29"/>
  <c r="CE67" i="29" s="1"/>
  <c r="CC151" i="29"/>
  <c r="CD26" i="33"/>
  <c r="CE62" i="33" s="1"/>
  <c r="CC172" i="30"/>
  <c r="CC153" i="30"/>
  <c r="CD33" i="30"/>
  <c r="CE69" i="30" s="1"/>
  <c r="CB157" i="30"/>
  <c r="CD31" i="33"/>
  <c r="CE67" i="33" s="1"/>
  <c r="BZ197" i="29"/>
  <c r="BZ191" i="29"/>
  <c r="BZ193" i="29" s="1"/>
  <c r="CA189" i="29"/>
  <c r="CA178" i="29"/>
  <c r="CA179" i="29" s="1"/>
  <c r="CA182" i="29"/>
  <c r="CC163" i="29"/>
  <c r="CD24" i="29"/>
  <c r="CE60" i="29" s="1"/>
  <c r="CC144" i="29"/>
  <c r="CC37" i="29"/>
  <c r="CC143" i="29"/>
  <c r="CC162" i="29"/>
  <c r="CD23" i="29"/>
  <c r="CE59" i="29" s="1"/>
  <c r="CB73" i="30"/>
  <c r="CB74" i="30" s="1"/>
  <c r="BY194" i="30"/>
  <c r="CD32" i="33"/>
  <c r="CE68" i="33" s="1"/>
  <c r="CC168" i="29"/>
  <c r="CC149" i="29"/>
  <c r="CD29" i="29"/>
  <c r="CE65" i="29" s="1"/>
  <c r="BY194" i="29"/>
  <c r="BZ184" i="29"/>
  <c r="BZ186" i="29" s="1"/>
  <c r="BZ196" i="29"/>
  <c r="CD34" i="29"/>
  <c r="CE70" i="29" s="1"/>
  <c r="CC173" i="29"/>
  <c r="CC154" i="29"/>
  <c r="CD28" i="33"/>
  <c r="CE64" i="33" s="1"/>
  <c r="CB176" i="29"/>
  <c r="BY198" i="30"/>
  <c r="CD143" i="31"/>
  <c r="CD73" i="31"/>
  <c r="CD74" i="31" s="1"/>
  <c r="CD162" i="31"/>
  <c r="CE23" i="31"/>
  <c r="CF59" i="31" s="1"/>
  <c r="CD37" i="31"/>
  <c r="CB196" i="31"/>
  <c r="CB184" i="31"/>
  <c r="CB186" i="31" s="1"/>
  <c r="CB191" i="31"/>
  <c r="CF25" i="32"/>
  <c r="CG55" i="32" s="1"/>
  <c r="CE25" i="2"/>
  <c r="CF55" i="2" s="1"/>
  <c r="CF20" i="2"/>
  <c r="CG50" i="2" s="1"/>
  <c r="CE28" i="2"/>
  <c r="CF58" i="2" s="1"/>
  <c r="CE23" i="2"/>
  <c r="CF53" i="2" s="1"/>
  <c r="CE21" i="2"/>
  <c r="CF51" i="2" s="1"/>
  <c r="CE24" i="2"/>
  <c r="CF54" i="2" s="1"/>
  <c r="CE27" i="2"/>
  <c r="CF57" i="2" s="1"/>
  <c r="CC61" i="2"/>
  <c r="CC62" i="2" s="1"/>
  <c r="CD29" i="2"/>
  <c r="CE26" i="2"/>
  <c r="CF56" i="2" s="1"/>
  <c r="CG25" i="31"/>
  <c r="CH61" i="31" s="1"/>
  <c r="CF164" i="31"/>
  <c r="CF145" i="31"/>
  <c r="CF33" i="10"/>
  <c r="CG69" i="10" s="1"/>
  <c r="CE35" i="10"/>
  <c r="CF71" i="10" s="1"/>
  <c r="CE29" i="10"/>
  <c r="CF65" i="10" s="1"/>
  <c r="CE27" i="10"/>
  <c r="CF63" i="10" s="1"/>
  <c r="CE25" i="10"/>
  <c r="CF61" i="10" s="1"/>
  <c r="CC73" i="10"/>
  <c r="CC74" i="10" s="1"/>
  <c r="CE31" i="10"/>
  <c r="CF67" i="10" s="1"/>
  <c r="CE34" i="10"/>
  <c r="CF70" i="10" s="1"/>
  <c r="CF30" i="10"/>
  <c r="CG66" i="10" s="1"/>
  <c r="CE26" i="10"/>
  <c r="CF62" i="10" s="1"/>
  <c r="CE28" i="10"/>
  <c r="CF64" i="10" s="1"/>
  <c r="CE32" i="10"/>
  <c r="CF68" i="10" s="1"/>
  <c r="CF23" i="32"/>
  <c r="CG53" i="32" s="1"/>
  <c r="CF24" i="32"/>
  <c r="CG54" i="32" s="1"/>
  <c r="CF27" i="32"/>
  <c r="CG57" i="32" s="1"/>
  <c r="CG20" i="32"/>
  <c r="CH50" i="32" s="1"/>
  <c r="CG22" i="32"/>
  <c r="CH52" i="32" s="1"/>
  <c r="CF28" i="32"/>
  <c r="CG58" i="32" s="1"/>
  <c r="CF26" i="32"/>
  <c r="CG56" i="32" s="1"/>
  <c r="CB197" i="31" l="1"/>
  <c r="CB193" i="31"/>
  <c r="CB194" i="31" s="1"/>
  <c r="CC158" i="31"/>
  <c r="BZ194" i="35"/>
  <c r="CE60" i="10"/>
  <c r="CE24" i="10"/>
  <c r="BZ198" i="36"/>
  <c r="CD155" i="35"/>
  <c r="CE35" i="35"/>
  <c r="CE71" i="35"/>
  <c r="CD174" i="35"/>
  <c r="CF30" i="35"/>
  <c r="CF66" i="35"/>
  <c r="CE169" i="35"/>
  <c r="CE150" i="35"/>
  <c r="CE171" i="35"/>
  <c r="CE152" i="35"/>
  <c r="CF32" i="35"/>
  <c r="CF68" i="35"/>
  <c r="CE145" i="35"/>
  <c r="CF25" i="35"/>
  <c r="CF61" i="35"/>
  <c r="CE164" i="35"/>
  <c r="CE147" i="35"/>
  <c r="CE166" i="35"/>
  <c r="CF27" i="35"/>
  <c r="CF63" i="35"/>
  <c r="CG26" i="35"/>
  <c r="CG62" i="35"/>
  <c r="CF146" i="35"/>
  <c r="CF165" i="35"/>
  <c r="CE149" i="35"/>
  <c r="CF29" i="35"/>
  <c r="CF65" i="35"/>
  <c r="CE168" i="35"/>
  <c r="CE24" i="35"/>
  <c r="CE60" i="35"/>
  <c r="CD163" i="35"/>
  <c r="CD144" i="35"/>
  <c r="CE28" i="35"/>
  <c r="CE64" i="35"/>
  <c r="CD167" i="35"/>
  <c r="CD148" i="35"/>
  <c r="CF33" i="35"/>
  <c r="CF69" i="35"/>
  <c r="CE172" i="35"/>
  <c r="CE153" i="35"/>
  <c r="CA194" i="31"/>
  <c r="CC189" i="31"/>
  <c r="CC191" i="31" s="1"/>
  <c r="CC182" i="31"/>
  <c r="CC184" i="31" s="1"/>
  <c r="CC186" i="31" s="1"/>
  <c r="CB158" i="35"/>
  <c r="CA193" i="36"/>
  <c r="CB182" i="36"/>
  <c r="CB184" i="36" s="1"/>
  <c r="CB186" i="36" s="1"/>
  <c r="BZ194" i="36"/>
  <c r="CC157" i="35"/>
  <c r="CC189" i="35" s="1"/>
  <c r="CD73" i="35"/>
  <c r="CD74" i="35" s="1"/>
  <c r="CB158" i="36"/>
  <c r="BZ198" i="35"/>
  <c r="CA197" i="36"/>
  <c r="CA198" i="36" s="1"/>
  <c r="CC157" i="36"/>
  <c r="CC189" i="36" s="1"/>
  <c r="CD37" i="36"/>
  <c r="BZ198" i="29"/>
  <c r="CA184" i="36"/>
  <c r="CA186" i="36" s="1"/>
  <c r="CB177" i="36"/>
  <c r="CE59" i="10"/>
  <c r="CE23" i="10"/>
  <c r="CE37" i="10" s="1"/>
  <c r="CB178" i="36"/>
  <c r="CB179" i="36" s="1"/>
  <c r="CB190" i="36"/>
  <c r="CB192" i="36" s="1"/>
  <c r="BZ198" i="34"/>
  <c r="BZ194" i="34"/>
  <c r="CC176" i="36"/>
  <c r="CC74" i="34"/>
  <c r="CD73" i="34"/>
  <c r="CD179" i="34" s="1"/>
  <c r="CA197" i="35"/>
  <c r="CA193" i="35"/>
  <c r="CD73" i="36"/>
  <c r="CD74" i="36" s="1"/>
  <c r="CA186" i="35"/>
  <c r="CA196" i="35"/>
  <c r="CE35" i="36"/>
  <c r="CE71" i="36"/>
  <c r="CD155" i="36"/>
  <c r="CD174" i="36"/>
  <c r="CF68" i="31"/>
  <c r="CE152" i="31"/>
  <c r="CE171" i="31"/>
  <c r="CF32" i="31"/>
  <c r="CA197" i="34"/>
  <c r="CA191" i="34"/>
  <c r="CA193" i="34" s="1"/>
  <c r="CE31" i="36"/>
  <c r="CE67" i="36"/>
  <c r="CD170" i="36"/>
  <c r="CD151" i="36"/>
  <c r="CC157" i="34"/>
  <c r="CE26" i="36"/>
  <c r="CE62" i="36"/>
  <c r="CD165" i="36"/>
  <c r="CD146" i="36"/>
  <c r="CF70" i="31"/>
  <c r="CF34" i="31"/>
  <c r="CE154" i="31"/>
  <c r="CE173" i="31"/>
  <c r="CH29" i="36"/>
  <c r="CH65" i="36"/>
  <c r="CG168" i="36"/>
  <c r="CG149" i="36"/>
  <c r="CE33" i="36"/>
  <c r="CE69" i="36"/>
  <c r="CD172" i="36"/>
  <c r="CD153" i="36"/>
  <c r="CF66" i="31"/>
  <c r="CF30" i="31"/>
  <c r="CE169" i="31"/>
  <c r="CE150" i="31"/>
  <c r="CE23" i="34"/>
  <c r="CE59" i="34"/>
  <c r="CD143" i="34"/>
  <c r="CD37" i="34"/>
  <c r="CD162" i="34"/>
  <c r="CF69" i="31"/>
  <c r="CF33" i="31"/>
  <c r="CE172" i="31"/>
  <c r="CE153" i="31"/>
  <c r="CE27" i="34"/>
  <c r="CE63" i="34"/>
  <c r="CD147" i="34"/>
  <c r="CD166" i="34"/>
  <c r="CB183" i="34"/>
  <c r="CB185" i="34" s="1"/>
  <c r="CB190" i="34"/>
  <c r="CB192" i="34" s="1"/>
  <c r="CD176" i="31"/>
  <c r="CD183" i="31" s="1"/>
  <c r="CD185" i="31" s="1"/>
  <c r="CC176" i="35"/>
  <c r="CE34" i="36"/>
  <c r="CE70" i="36"/>
  <c r="CD154" i="36"/>
  <c r="CD173" i="36"/>
  <c r="CE30" i="36"/>
  <c r="CE66" i="36"/>
  <c r="CD169" i="36"/>
  <c r="CD150" i="36"/>
  <c r="CE33" i="34"/>
  <c r="CE69" i="34"/>
  <c r="CD172" i="34"/>
  <c r="CD153" i="34"/>
  <c r="CE26" i="34"/>
  <c r="CE62" i="34"/>
  <c r="CD146" i="34"/>
  <c r="CD165" i="34"/>
  <c r="CF71" i="31"/>
  <c r="CF35" i="31"/>
  <c r="CE174" i="31"/>
  <c r="CE155" i="31"/>
  <c r="CB189" i="34"/>
  <c r="CB182" i="34"/>
  <c r="CC177" i="31"/>
  <c r="CG67" i="31"/>
  <c r="CG31" i="31"/>
  <c r="CF151" i="31"/>
  <c r="CF170" i="31"/>
  <c r="CB191" i="36"/>
  <c r="CB190" i="35"/>
  <c r="CB192" i="35" s="1"/>
  <c r="CB183" i="35"/>
  <c r="CB185" i="35" s="1"/>
  <c r="CD157" i="31"/>
  <c r="CD189" i="31" s="1"/>
  <c r="CF63" i="31"/>
  <c r="CE147" i="31"/>
  <c r="CF27" i="31"/>
  <c r="CE166" i="31"/>
  <c r="CE23" i="35"/>
  <c r="CE59" i="35"/>
  <c r="CD37" i="35"/>
  <c r="CD162" i="35"/>
  <c r="CD143" i="35"/>
  <c r="CE28" i="36"/>
  <c r="CE64" i="36"/>
  <c r="CD167" i="36"/>
  <c r="CD148" i="36"/>
  <c r="CE31" i="35"/>
  <c r="CE67" i="35"/>
  <c r="CD170" i="35"/>
  <c r="CD151" i="35"/>
  <c r="CE24" i="34"/>
  <c r="CE60" i="34"/>
  <c r="CD163" i="34"/>
  <c r="CD144" i="34"/>
  <c r="CE34" i="35"/>
  <c r="CE70" i="35"/>
  <c r="CD154" i="35"/>
  <c r="CD173" i="35"/>
  <c r="CE24" i="36"/>
  <c r="CE60" i="36"/>
  <c r="CD144" i="36"/>
  <c r="CD163" i="36"/>
  <c r="CE32" i="36"/>
  <c r="CE68" i="36"/>
  <c r="CD171" i="36"/>
  <c r="CD152" i="36"/>
  <c r="CE31" i="34"/>
  <c r="CE67" i="34"/>
  <c r="CD170" i="34"/>
  <c r="CD151" i="34"/>
  <c r="CE28" i="34"/>
  <c r="CE64" i="34"/>
  <c r="CD148" i="34"/>
  <c r="CD167" i="34"/>
  <c r="CE35" i="34"/>
  <c r="CE71" i="34"/>
  <c r="CD155" i="34"/>
  <c r="CD174" i="34"/>
  <c r="CF62" i="31"/>
  <c r="CE146" i="31"/>
  <c r="CF26" i="31"/>
  <c r="CE165" i="31"/>
  <c r="CD31" i="2"/>
  <c r="CE59" i="2"/>
  <c r="CC190" i="31"/>
  <c r="CC192" i="31" s="1"/>
  <c r="CE32" i="34"/>
  <c r="CE68" i="34"/>
  <c r="CD171" i="34"/>
  <c r="CD152" i="34"/>
  <c r="CB177" i="34"/>
  <c r="CB178" i="35"/>
  <c r="CB179" i="35" s="1"/>
  <c r="CB189" i="35"/>
  <c r="CB182" i="35"/>
  <c r="CF64" i="31"/>
  <c r="CF28" i="31"/>
  <c r="CE148" i="31"/>
  <c r="CE167" i="31"/>
  <c r="CC176" i="34"/>
  <c r="CE25" i="34"/>
  <c r="CE61" i="34"/>
  <c r="CD145" i="34"/>
  <c r="CD164" i="34"/>
  <c r="CF65" i="31"/>
  <c r="CF29" i="31"/>
  <c r="CE168" i="31"/>
  <c r="CE149" i="31"/>
  <c r="CE29" i="34"/>
  <c r="CE65" i="34"/>
  <c r="CD168" i="34"/>
  <c r="CD149" i="34"/>
  <c r="CC178" i="31"/>
  <c r="CC179" i="31" s="1"/>
  <c r="CB158" i="34"/>
  <c r="CE30" i="34"/>
  <c r="CE66" i="34"/>
  <c r="CD150" i="34"/>
  <c r="CD169" i="34"/>
  <c r="CA184" i="34"/>
  <c r="CA186" i="34" s="1"/>
  <c r="CA196" i="34"/>
  <c r="CE25" i="36"/>
  <c r="CE61" i="36"/>
  <c r="CD164" i="36"/>
  <c r="CD145" i="36"/>
  <c r="CE52" i="2"/>
  <c r="CE22" i="2"/>
  <c r="CF23" i="36"/>
  <c r="CF59" i="36"/>
  <c r="CE143" i="36"/>
  <c r="CE162" i="36"/>
  <c r="CE34" i="34"/>
  <c r="CE70" i="34"/>
  <c r="CD154" i="34"/>
  <c r="CD173" i="34"/>
  <c r="CE27" i="36"/>
  <c r="CE63" i="36"/>
  <c r="CD166" i="36"/>
  <c r="CD147" i="36"/>
  <c r="CF60" i="31"/>
  <c r="CE163" i="31"/>
  <c r="CF24" i="31"/>
  <c r="CE144" i="31"/>
  <c r="CB177" i="35"/>
  <c r="CD61" i="32"/>
  <c r="CD62" i="32" s="1"/>
  <c r="CE31" i="32"/>
  <c r="CF21" i="32"/>
  <c r="CG51" i="32" s="1"/>
  <c r="CF29" i="32"/>
  <c r="CG59" i="32" s="1"/>
  <c r="CB158" i="29"/>
  <c r="CC73" i="29"/>
  <c r="CC74" i="29" s="1"/>
  <c r="BZ194" i="30"/>
  <c r="BZ194" i="29"/>
  <c r="CC176" i="29"/>
  <c r="CA196" i="29"/>
  <c r="CA184" i="29"/>
  <c r="CA186" i="29" s="1"/>
  <c r="CE33" i="30"/>
  <c r="CF69" i="30" s="1"/>
  <c r="CD172" i="30"/>
  <c r="CD153" i="30"/>
  <c r="CD171" i="29"/>
  <c r="CD152" i="29"/>
  <c r="CE32" i="29"/>
  <c r="CF68" i="29" s="1"/>
  <c r="CD144" i="30"/>
  <c r="CD163" i="30"/>
  <c r="CE24" i="30"/>
  <c r="CF60" i="30" s="1"/>
  <c r="CE24" i="33"/>
  <c r="CF60" i="33" s="1"/>
  <c r="CD150" i="29"/>
  <c r="CE30" i="29"/>
  <c r="CF66" i="29" s="1"/>
  <c r="CD169" i="29"/>
  <c r="CD166" i="30"/>
  <c r="CE27" i="30"/>
  <c r="CF63" i="30" s="1"/>
  <c r="CD147" i="30"/>
  <c r="CE33" i="33"/>
  <c r="CF69" i="33" s="1"/>
  <c r="CD174" i="30"/>
  <c r="CD155" i="30"/>
  <c r="CE35" i="30"/>
  <c r="CF71" i="30" s="1"/>
  <c r="CD169" i="30"/>
  <c r="CE30" i="30"/>
  <c r="CF66" i="30" s="1"/>
  <c r="CD150" i="30"/>
  <c r="CE29" i="33"/>
  <c r="CF65" i="33" s="1"/>
  <c r="CB177" i="29"/>
  <c r="BZ198" i="30"/>
  <c r="CD173" i="29"/>
  <c r="CE34" i="29"/>
  <c r="CF70" i="29" s="1"/>
  <c r="CD154" i="29"/>
  <c r="CC157" i="29"/>
  <c r="CA197" i="29"/>
  <c r="CA191" i="29"/>
  <c r="CA193" i="29" s="1"/>
  <c r="CD164" i="29"/>
  <c r="CD145" i="29"/>
  <c r="CE25" i="29"/>
  <c r="CF61" i="29" s="1"/>
  <c r="CC73" i="33"/>
  <c r="CC74" i="33" s="1"/>
  <c r="CD166" i="29"/>
  <c r="CD147" i="29"/>
  <c r="CE27" i="29"/>
  <c r="CF63" i="29" s="1"/>
  <c r="CE27" i="33"/>
  <c r="CF63" i="33" s="1"/>
  <c r="CE35" i="29"/>
  <c r="CF71" i="29" s="1"/>
  <c r="CD155" i="29"/>
  <c r="CD174" i="29"/>
  <c r="CE23" i="33"/>
  <c r="CF59" i="33" s="1"/>
  <c r="CD37" i="33"/>
  <c r="CC157" i="30"/>
  <c r="CD167" i="29"/>
  <c r="CD148" i="29"/>
  <c r="CE28" i="29"/>
  <c r="CF64" i="29" s="1"/>
  <c r="CB183" i="29"/>
  <c r="CB185" i="29" s="1"/>
  <c r="CB190" i="29"/>
  <c r="CB192" i="29" s="1"/>
  <c r="CE32" i="33"/>
  <c r="CF68" i="33" s="1"/>
  <c r="CE26" i="33"/>
  <c r="CF62" i="33" s="1"/>
  <c r="CD172" i="29"/>
  <c r="CD153" i="29"/>
  <c r="CE33" i="29"/>
  <c r="CF69" i="29" s="1"/>
  <c r="CD167" i="30"/>
  <c r="CD148" i="30"/>
  <c r="CE28" i="30"/>
  <c r="CF64" i="30" s="1"/>
  <c r="CD37" i="30"/>
  <c r="CE23" i="30"/>
  <c r="CF59" i="30" s="1"/>
  <c r="CD162" i="30"/>
  <c r="CD143" i="30"/>
  <c r="CF25" i="33"/>
  <c r="CG61" i="33" s="1"/>
  <c r="CD173" i="30"/>
  <c r="CD154" i="30"/>
  <c r="CE34" i="30"/>
  <c r="CF70" i="30" s="1"/>
  <c r="CE25" i="30"/>
  <c r="CF61" i="30" s="1"/>
  <c r="CD164" i="30"/>
  <c r="CD145" i="30"/>
  <c r="CE28" i="33"/>
  <c r="CF64" i="33" s="1"/>
  <c r="CD163" i="29"/>
  <c r="CD144" i="29"/>
  <c r="CE24" i="29"/>
  <c r="CF60" i="29" s="1"/>
  <c r="CE31" i="33"/>
  <c r="CF67" i="33" s="1"/>
  <c r="CD146" i="29"/>
  <c r="CD165" i="29"/>
  <c r="CE26" i="29"/>
  <c r="CF62" i="29" s="1"/>
  <c r="CD146" i="30"/>
  <c r="CE26" i="30"/>
  <c r="CF62" i="30" s="1"/>
  <c r="CD165" i="30"/>
  <c r="CD152" i="30"/>
  <c r="CD171" i="30"/>
  <c r="CE32" i="30"/>
  <c r="CF68" i="30" s="1"/>
  <c r="CA184" i="30"/>
  <c r="CA186" i="30" s="1"/>
  <c r="CA196" i="30"/>
  <c r="CC176" i="30"/>
  <c r="CE35" i="33"/>
  <c r="CF71" i="33" s="1"/>
  <c r="CD170" i="30"/>
  <c r="CD151" i="30"/>
  <c r="CE31" i="30"/>
  <c r="CF67" i="30" s="1"/>
  <c r="CA197" i="30"/>
  <c r="CA191" i="30"/>
  <c r="CA193" i="30" s="1"/>
  <c r="CC73" i="30"/>
  <c r="CC74" i="30" s="1"/>
  <c r="CB178" i="29"/>
  <c r="CB179" i="29" s="1"/>
  <c r="CB182" i="29"/>
  <c r="CB189" i="29"/>
  <c r="CD168" i="29"/>
  <c r="CD149" i="29"/>
  <c r="CE29" i="29"/>
  <c r="CF65" i="29" s="1"/>
  <c r="CE23" i="29"/>
  <c r="CF59" i="29" s="1"/>
  <c r="CD37" i="29"/>
  <c r="CD162" i="29"/>
  <c r="CD143" i="29"/>
  <c r="CB182" i="30"/>
  <c r="CB158" i="30"/>
  <c r="CB178" i="30"/>
  <c r="CB179" i="30" s="1"/>
  <c r="CB189" i="30"/>
  <c r="CE31" i="29"/>
  <c r="CF67" i="29" s="1"/>
  <c r="CD151" i="29"/>
  <c r="CD170" i="29"/>
  <c r="CE30" i="33"/>
  <c r="CF66" i="33" s="1"/>
  <c r="CE34" i="33"/>
  <c r="CF70" i="33" s="1"/>
  <c r="CD149" i="30"/>
  <c r="CE29" i="30"/>
  <c r="CF65" i="30" s="1"/>
  <c r="CD168" i="30"/>
  <c r="CB177" i="30"/>
  <c r="CB183" i="30"/>
  <c r="CB185" i="30" s="1"/>
  <c r="CB190" i="30"/>
  <c r="CB192" i="30" s="1"/>
  <c r="CB198" i="31"/>
  <c r="CC196" i="31"/>
  <c r="CF23" i="31"/>
  <c r="CG59" i="31" s="1"/>
  <c r="CE162" i="31"/>
  <c r="CE73" i="31"/>
  <c r="CE74" i="31" s="1"/>
  <c r="CE143" i="31"/>
  <c r="CE37" i="31"/>
  <c r="CG25" i="32"/>
  <c r="CH55" i="32" s="1"/>
  <c r="CF25" i="2"/>
  <c r="CG55" i="2" s="1"/>
  <c r="CF24" i="2"/>
  <c r="CG54" i="2" s="1"/>
  <c r="CD61" i="2"/>
  <c r="CD62" i="2" s="1"/>
  <c r="CE29" i="2"/>
  <c r="CF28" i="2"/>
  <c r="CG58" i="2" s="1"/>
  <c r="CF27" i="2"/>
  <c r="CG57" i="2" s="1"/>
  <c r="CF21" i="2"/>
  <c r="CG51" i="2" s="1"/>
  <c r="CF26" i="2"/>
  <c r="CG56" i="2" s="1"/>
  <c r="CG20" i="2"/>
  <c r="CH50" i="2" s="1"/>
  <c r="CF23" i="2"/>
  <c r="CG53" i="2" s="1"/>
  <c r="CH25" i="31"/>
  <c r="CG145" i="31"/>
  <c r="CG164" i="31"/>
  <c r="CF32" i="10"/>
  <c r="CG68" i="10" s="1"/>
  <c r="CF31" i="10"/>
  <c r="CG67" i="10" s="1"/>
  <c r="CF35" i="10"/>
  <c r="CG71" i="10" s="1"/>
  <c r="CF28" i="10"/>
  <c r="CG64" i="10" s="1"/>
  <c r="CF27" i="10"/>
  <c r="CG63" i="10" s="1"/>
  <c r="CF26" i="10"/>
  <c r="CG62" i="10" s="1"/>
  <c r="CD73" i="10"/>
  <c r="CD74" i="10" s="1"/>
  <c r="CG30" i="10"/>
  <c r="CH66" i="10" s="1"/>
  <c r="CG33" i="10"/>
  <c r="CH69" i="10" s="1"/>
  <c r="CF34" i="10"/>
  <c r="CG70" i="10" s="1"/>
  <c r="CF25" i="10"/>
  <c r="CG61" i="10" s="1"/>
  <c r="CF29" i="10"/>
  <c r="CG65" i="10" s="1"/>
  <c r="CH22" i="32"/>
  <c r="CG27" i="32"/>
  <c r="CH57" i="32" s="1"/>
  <c r="CG28" i="32"/>
  <c r="CH58" i="32" s="1"/>
  <c r="CG24" i="32"/>
  <c r="CH54" i="32" s="1"/>
  <c r="CG23" i="32"/>
  <c r="CH53" i="32" s="1"/>
  <c r="CG26" i="32"/>
  <c r="CH56" i="32" s="1"/>
  <c r="CH20" i="32"/>
  <c r="CF60" i="10" l="1"/>
  <c r="CF24" i="10"/>
  <c r="CC197" i="31"/>
  <c r="CC193" i="31"/>
  <c r="CF35" i="35"/>
  <c r="CF71" i="35"/>
  <c r="CE174" i="35"/>
  <c r="CE155" i="35"/>
  <c r="CG27" i="35"/>
  <c r="CG63" i="35"/>
  <c r="CF147" i="35"/>
  <c r="CF166" i="35"/>
  <c r="CG32" i="35"/>
  <c r="CG68" i="35"/>
  <c r="CF171" i="35"/>
  <c r="CF152" i="35"/>
  <c r="CG33" i="35"/>
  <c r="CG69" i="35"/>
  <c r="CF172" i="35"/>
  <c r="CF153" i="35"/>
  <c r="CF60" i="35"/>
  <c r="CE163" i="35"/>
  <c r="CE144" i="35"/>
  <c r="CF24" i="35"/>
  <c r="CH26" i="35"/>
  <c r="CH62" i="35"/>
  <c r="CG165" i="35"/>
  <c r="CG146" i="35"/>
  <c r="CG29" i="35"/>
  <c r="CG65" i="35"/>
  <c r="CF168" i="35"/>
  <c r="CF149" i="35"/>
  <c r="CF164" i="35"/>
  <c r="CF145" i="35"/>
  <c r="CG25" i="35"/>
  <c r="CG61" i="35"/>
  <c r="CF28" i="35"/>
  <c r="CF64" i="35"/>
  <c r="CE167" i="35"/>
  <c r="CE148" i="35"/>
  <c r="CF169" i="35"/>
  <c r="CF150" i="35"/>
  <c r="CG30" i="35"/>
  <c r="CG66" i="35"/>
  <c r="CB196" i="36"/>
  <c r="CC158" i="35"/>
  <c r="CB197" i="36"/>
  <c r="CA194" i="36"/>
  <c r="CC182" i="36"/>
  <c r="CC184" i="36" s="1"/>
  <c r="CD177" i="31"/>
  <c r="CD190" i="31"/>
  <c r="CD192" i="31" s="1"/>
  <c r="CC177" i="36"/>
  <c r="CC158" i="36"/>
  <c r="CC182" i="35"/>
  <c r="CD158" i="31"/>
  <c r="CD182" i="31"/>
  <c r="CD196" i="31" s="1"/>
  <c r="CD178" i="31"/>
  <c r="CD179" i="31" s="1"/>
  <c r="CC177" i="35"/>
  <c r="CA194" i="35"/>
  <c r="CC178" i="36"/>
  <c r="CC179" i="36" s="1"/>
  <c r="CE73" i="35"/>
  <c r="CE74" i="35" s="1"/>
  <c r="CE37" i="36"/>
  <c r="CC190" i="36"/>
  <c r="CC192" i="36" s="1"/>
  <c r="CC183" i="36"/>
  <c r="CC185" i="36" s="1"/>
  <c r="CE157" i="31"/>
  <c r="CE189" i="31" s="1"/>
  <c r="CA198" i="34"/>
  <c r="CF59" i="10"/>
  <c r="CF23" i="10"/>
  <c r="CF37" i="10" s="1"/>
  <c r="CB193" i="36"/>
  <c r="CB194" i="36" s="1"/>
  <c r="CC158" i="34"/>
  <c r="CA198" i="35"/>
  <c r="CE73" i="36"/>
  <c r="CE74" i="36" s="1"/>
  <c r="CD74" i="34"/>
  <c r="CD157" i="36"/>
  <c r="CD176" i="36"/>
  <c r="CD190" i="36" s="1"/>
  <c r="CD192" i="36" s="1"/>
  <c r="CG60" i="31"/>
  <c r="CF163" i="31"/>
  <c r="CG24" i="31"/>
  <c r="CF144" i="31"/>
  <c r="CF52" i="2"/>
  <c r="CF22" i="2"/>
  <c r="CB191" i="35"/>
  <c r="CB193" i="35" s="1"/>
  <c r="CB197" i="35"/>
  <c r="CG69" i="31"/>
  <c r="CF153" i="31"/>
  <c r="CF172" i="31"/>
  <c r="CG33" i="31"/>
  <c r="CC191" i="35"/>
  <c r="CF31" i="35"/>
  <c r="CF67" i="35"/>
  <c r="CE170" i="35"/>
  <c r="CE151" i="35"/>
  <c r="CF31" i="36"/>
  <c r="CF67" i="36"/>
  <c r="CE151" i="36"/>
  <c r="CE170" i="36"/>
  <c r="CF34" i="34"/>
  <c r="CF70" i="34"/>
  <c r="CE173" i="34"/>
  <c r="CE154" i="34"/>
  <c r="CC177" i="34"/>
  <c r="CG66" i="31"/>
  <c r="CG30" i="31"/>
  <c r="CF169" i="31"/>
  <c r="CF150" i="31"/>
  <c r="CC191" i="36"/>
  <c r="CG62" i="31"/>
  <c r="CF146" i="31"/>
  <c r="CG26" i="31"/>
  <c r="CF165" i="31"/>
  <c r="CC190" i="35"/>
  <c r="CC192" i="35" s="1"/>
  <c r="CC183" i="35"/>
  <c r="CC185" i="35" s="1"/>
  <c r="CF35" i="36"/>
  <c r="CF71" i="36"/>
  <c r="CE155" i="36"/>
  <c r="CE174" i="36"/>
  <c r="CF35" i="34"/>
  <c r="CF71" i="34"/>
  <c r="CE174" i="34"/>
  <c r="CE155" i="34"/>
  <c r="CC183" i="34"/>
  <c r="CC185" i="34" s="1"/>
  <c r="CC190" i="34"/>
  <c r="CC192" i="34" s="1"/>
  <c r="CF23" i="35"/>
  <c r="CF59" i="35"/>
  <c r="CE162" i="35"/>
  <c r="CE143" i="35"/>
  <c r="CE37" i="35"/>
  <c r="CF33" i="34"/>
  <c r="CF69" i="34"/>
  <c r="CE153" i="34"/>
  <c r="CE172" i="34"/>
  <c r="CF34" i="36"/>
  <c r="CF70" i="36"/>
  <c r="CE154" i="36"/>
  <c r="CE173" i="36"/>
  <c r="CD176" i="34"/>
  <c r="CE31" i="2"/>
  <c r="CF59" i="2"/>
  <c r="CF31" i="34"/>
  <c r="CF67" i="34"/>
  <c r="CE170" i="34"/>
  <c r="CE151" i="34"/>
  <c r="CG63" i="31"/>
  <c r="CF147" i="31"/>
  <c r="CF166" i="31"/>
  <c r="CG27" i="31"/>
  <c r="CD157" i="34"/>
  <c r="CH168" i="36"/>
  <c r="CH149" i="36"/>
  <c r="CF26" i="36"/>
  <c r="CF62" i="36"/>
  <c r="CE146" i="36"/>
  <c r="CE165" i="36"/>
  <c r="CG68" i="31"/>
  <c r="CF171" i="31"/>
  <c r="CG32" i="31"/>
  <c r="CF152" i="31"/>
  <c r="CG65" i="31"/>
  <c r="CG29" i="31"/>
  <c r="CF149" i="31"/>
  <c r="CF168" i="31"/>
  <c r="CF32" i="36"/>
  <c r="CF68" i="36"/>
  <c r="CE152" i="36"/>
  <c r="CE171" i="36"/>
  <c r="CF25" i="36"/>
  <c r="CF61" i="36"/>
  <c r="CE145" i="36"/>
  <c r="CE164" i="36"/>
  <c r="CG64" i="31"/>
  <c r="CG28" i="31"/>
  <c r="CF167" i="31"/>
  <c r="CF148" i="31"/>
  <c r="CF24" i="36"/>
  <c r="CF60" i="36"/>
  <c r="CE163" i="36"/>
  <c r="CE144" i="36"/>
  <c r="CF24" i="34"/>
  <c r="CF60" i="34"/>
  <c r="CE144" i="34"/>
  <c r="CE163" i="34"/>
  <c r="CF28" i="36"/>
  <c r="CF64" i="36"/>
  <c r="CE167" i="36"/>
  <c r="CE148" i="36"/>
  <c r="CB184" i="34"/>
  <c r="CB186" i="34" s="1"/>
  <c r="CB196" i="34"/>
  <c r="CF27" i="34"/>
  <c r="CF63" i="34"/>
  <c r="CE147" i="34"/>
  <c r="CE166" i="34"/>
  <c r="CE73" i="34"/>
  <c r="CE179" i="34" s="1"/>
  <c r="CC189" i="34"/>
  <c r="CC182" i="34"/>
  <c r="CF34" i="35"/>
  <c r="CF70" i="35"/>
  <c r="CE173" i="35"/>
  <c r="CE154" i="35"/>
  <c r="CH67" i="31"/>
  <c r="CG170" i="31"/>
  <c r="CH31" i="31"/>
  <c r="CG151" i="31"/>
  <c r="CF27" i="36"/>
  <c r="CF63" i="36"/>
  <c r="CE166" i="36"/>
  <c r="CE147" i="36"/>
  <c r="CF29" i="34"/>
  <c r="CF65" i="34"/>
  <c r="CE149" i="34"/>
  <c r="CE168" i="34"/>
  <c r="CF25" i="34"/>
  <c r="CF61" i="34"/>
  <c r="CE145" i="34"/>
  <c r="CE164" i="34"/>
  <c r="CF32" i="34"/>
  <c r="CF68" i="34"/>
  <c r="CE171" i="34"/>
  <c r="CE152" i="34"/>
  <c r="CF28" i="34"/>
  <c r="CF64" i="34"/>
  <c r="CE148" i="34"/>
  <c r="CE167" i="34"/>
  <c r="CD157" i="35"/>
  <c r="CB191" i="34"/>
  <c r="CB193" i="34" s="1"/>
  <c r="CB197" i="34"/>
  <c r="CF26" i="34"/>
  <c r="CF62" i="34"/>
  <c r="CE165" i="34"/>
  <c r="CE146" i="34"/>
  <c r="CF30" i="36"/>
  <c r="CF66" i="36"/>
  <c r="CE169" i="36"/>
  <c r="CE150" i="36"/>
  <c r="CF23" i="34"/>
  <c r="CF59" i="34"/>
  <c r="CE162" i="34"/>
  <c r="CE37" i="34"/>
  <c r="CE143" i="34"/>
  <c r="CC184" i="35"/>
  <c r="CG71" i="31"/>
  <c r="CG35" i="31"/>
  <c r="CF174" i="31"/>
  <c r="CF155" i="31"/>
  <c r="CE176" i="31"/>
  <c r="CE183" i="31" s="1"/>
  <c r="CE185" i="31" s="1"/>
  <c r="CG23" i="36"/>
  <c r="CG59" i="36"/>
  <c r="CF162" i="36"/>
  <c r="CF143" i="36"/>
  <c r="CA194" i="34"/>
  <c r="CF30" i="34"/>
  <c r="CF66" i="34"/>
  <c r="CE169" i="34"/>
  <c r="CE150" i="34"/>
  <c r="CB184" i="35"/>
  <c r="CB186" i="35" s="1"/>
  <c r="CB196" i="35"/>
  <c r="CD176" i="35"/>
  <c r="CF33" i="36"/>
  <c r="CF69" i="36"/>
  <c r="CE172" i="36"/>
  <c r="CE153" i="36"/>
  <c r="CG70" i="31"/>
  <c r="CG34" i="31"/>
  <c r="CF154" i="31"/>
  <c r="CF173" i="31"/>
  <c r="CC178" i="35"/>
  <c r="CC179" i="35" s="1"/>
  <c r="CE61" i="32"/>
  <c r="CE62" i="32" s="1"/>
  <c r="CF31" i="32"/>
  <c r="CG29" i="32"/>
  <c r="CH59" i="32" s="1"/>
  <c r="CG21" i="32"/>
  <c r="CH51" i="32" s="1"/>
  <c r="CC158" i="29"/>
  <c r="CC177" i="29"/>
  <c r="CC158" i="30"/>
  <c r="CC177" i="30"/>
  <c r="CA198" i="30"/>
  <c r="CB184" i="30"/>
  <c r="CB186" i="30" s="1"/>
  <c r="CB196" i="30"/>
  <c r="CE146" i="30"/>
  <c r="CF26" i="30"/>
  <c r="CG62" i="30" s="1"/>
  <c r="CE165" i="30"/>
  <c r="CE163" i="29"/>
  <c r="CE144" i="29"/>
  <c r="CF24" i="29"/>
  <c r="CG60" i="29" s="1"/>
  <c r="CD157" i="30"/>
  <c r="CF32" i="33"/>
  <c r="CG68" i="33" s="1"/>
  <c r="CE170" i="30"/>
  <c r="CF31" i="30"/>
  <c r="CG67" i="30" s="1"/>
  <c r="CE151" i="30"/>
  <c r="CE164" i="30"/>
  <c r="CF25" i="30"/>
  <c r="CG61" i="30" s="1"/>
  <c r="CE145" i="30"/>
  <c r="CD176" i="30"/>
  <c r="CE153" i="29"/>
  <c r="CF33" i="29"/>
  <c r="CG69" i="29" s="1"/>
  <c r="CE172" i="29"/>
  <c r="CF23" i="33"/>
  <c r="CG59" i="33" s="1"/>
  <c r="CE37" i="33"/>
  <c r="CE166" i="29"/>
  <c r="CE147" i="29"/>
  <c r="CF27" i="29"/>
  <c r="CG63" i="29" s="1"/>
  <c r="CF35" i="30"/>
  <c r="CG71" i="30" s="1"/>
  <c r="CE155" i="30"/>
  <c r="CE174" i="30"/>
  <c r="CE166" i="30"/>
  <c r="CF27" i="30"/>
  <c r="CG63" i="30" s="1"/>
  <c r="CE147" i="30"/>
  <c r="CE144" i="30"/>
  <c r="CE163" i="30"/>
  <c r="CF24" i="30"/>
  <c r="CG60" i="30" s="1"/>
  <c r="CD176" i="29"/>
  <c r="CB197" i="29"/>
  <c r="CB191" i="29"/>
  <c r="CB193" i="29" s="1"/>
  <c r="CE171" i="30"/>
  <c r="CE152" i="30"/>
  <c r="CF32" i="30"/>
  <c r="CG68" i="30" s="1"/>
  <c r="CF26" i="29"/>
  <c r="CG62" i="29" s="1"/>
  <c r="CE165" i="29"/>
  <c r="CE146" i="29"/>
  <c r="CE173" i="30"/>
  <c r="CE154" i="30"/>
  <c r="CF34" i="30"/>
  <c r="CG70" i="30" s="1"/>
  <c r="CE37" i="30"/>
  <c r="CE143" i="30"/>
  <c r="CE162" i="30"/>
  <c r="CF23" i="30"/>
  <c r="CG59" i="30" s="1"/>
  <c r="CD73" i="33"/>
  <c r="CD74" i="33" s="1"/>
  <c r="CE168" i="30"/>
  <c r="CF29" i="30"/>
  <c r="CG65" i="30" s="1"/>
  <c r="CE149" i="30"/>
  <c r="CB196" i="29"/>
  <c r="CB184" i="29"/>
  <c r="CB186" i="29" s="1"/>
  <c r="CE148" i="29"/>
  <c r="CE167" i="29"/>
  <c r="CF28" i="29"/>
  <c r="CG64" i="29" s="1"/>
  <c r="CF29" i="33"/>
  <c r="CG65" i="33" s="1"/>
  <c r="CE170" i="29"/>
  <c r="CE151" i="29"/>
  <c r="CF31" i="29"/>
  <c r="CG67" i="29" s="1"/>
  <c r="CF23" i="29"/>
  <c r="CG59" i="29" s="1"/>
  <c r="CE162" i="29"/>
  <c r="CE37" i="29"/>
  <c r="CE143" i="29"/>
  <c r="CF28" i="33"/>
  <c r="CG64" i="33" s="1"/>
  <c r="CD73" i="30"/>
  <c r="CD74" i="30" s="1"/>
  <c r="CC178" i="29"/>
  <c r="CC179" i="29" s="1"/>
  <c r="CC182" i="29"/>
  <c r="CC189" i="29"/>
  <c r="CE153" i="30"/>
  <c r="CE172" i="30"/>
  <c r="CF33" i="30"/>
  <c r="CG69" i="30" s="1"/>
  <c r="CB191" i="30"/>
  <c r="CB193" i="30" s="1"/>
  <c r="CB197" i="30"/>
  <c r="CD73" i="29"/>
  <c r="CD74" i="29" s="1"/>
  <c r="CF35" i="33"/>
  <c r="CG71" i="33" s="1"/>
  <c r="CF28" i="30"/>
  <c r="CG64" i="30" s="1"/>
  <c r="CE167" i="30"/>
  <c r="CE148" i="30"/>
  <c r="CF26" i="33"/>
  <c r="CG62" i="33" s="1"/>
  <c r="CD157" i="29"/>
  <c r="CF33" i="33"/>
  <c r="CG69" i="33" s="1"/>
  <c r="CF30" i="29"/>
  <c r="CG66" i="29" s="1"/>
  <c r="CE150" i="29"/>
  <c r="CE169" i="29"/>
  <c r="CE171" i="29"/>
  <c r="CE152" i="29"/>
  <c r="CF32" i="29"/>
  <c r="CG68" i="29" s="1"/>
  <c r="CA194" i="29"/>
  <c r="CF34" i="33"/>
  <c r="CG70" i="33" s="1"/>
  <c r="CE149" i="29"/>
  <c r="CE168" i="29"/>
  <c r="CF29" i="29"/>
  <c r="CG65" i="29" s="1"/>
  <c r="CA194" i="30"/>
  <c r="CF31" i="33"/>
  <c r="CG67" i="33" s="1"/>
  <c r="CG25" i="33"/>
  <c r="CH61" i="33" s="1"/>
  <c r="CE155" i="29"/>
  <c r="CF35" i="29"/>
  <c r="CG71" i="29" s="1"/>
  <c r="CE174" i="29"/>
  <c r="CE164" i="29"/>
  <c r="CE145" i="29"/>
  <c r="CF25" i="29"/>
  <c r="CG61" i="29" s="1"/>
  <c r="CE173" i="29"/>
  <c r="CF34" i="29"/>
  <c r="CG70" i="29" s="1"/>
  <c r="CE154" i="29"/>
  <c r="CE169" i="30"/>
  <c r="CE150" i="30"/>
  <c r="CF30" i="30"/>
  <c r="CG66" i="30" s="1"/>
  <c r="CA198" i="29"/>
  <c r="CF30" i="33"/>
  <c r="CG66" i="33" s="1"/>
  <c r="CC183" i="30"/>
  <c r="CC185" i="30" s="1"/>
  <c r="CC190" i="30"/>
  <c r="CC192" i="30" s="1"/>
  <c r="CC189" i="30"/>
  <c r="CC182" i="30"/>
  <c r="CC178" i="30"/>
  <c r="CC179" i="30" s="1"/>
  <c r="CF27" i="33"/>
  <c r="CG63" i="33" s="1"/>
  <c r="CF24" i="33"/>
  <c r="CG60" i="33" s="1"/>
  <c r="CC190" i="29"/>
  <c r="CC192" i="29" s="1"/>
  <c r="CC183" i="29"/>
  <c r="CC185" i="29" s="1"/>
  <c r="CC198" i="31"/>
  <c r="CG23" i="31"/>
  <c r="CH59" i="31" s="1"/>
  <c r="CF162" i="31"/>
  <c r="CF143" i="31"/>
  <c r="CF73" i="31"/>
  <c r="CF74" i="31" s="1"/>
  <c r="CF37" i="31"/>
  <c r="CD191" i="31"/>
  <c r="CC194" i="31"/>
  <c r="CH25" i="32"/>
  <c r="CG25" i="2"/>
  <c r="CH55" i="2" s="1"/>
  <c r="CH20" i="2"/>
  <c r="CG21" i="2"/>
  <c r="CH51" i="2" s="1"/>
  <c r="CG23" i="2"/>
  <c r="CH53" i="2" s="1"/>
  <c r="CG27" i="2"/>
  <c r="CH57" i="2" s="1"/>
  <c r="CF29" i="2"/>
  <c r="CG59" i="2" s="1"/>
  <c r="CE61" i="2"/>
  <c r="CE62" i="2" s="1"/>
  <c r="CG26" i="2"/>
  <c r="CH56" i="2" s="1"/>
  <c r="CG28" i="2"/>
  <c r="CH58" i="2" s="1"/>
  <c r="CG24" i="2"/>
  <c r="CH54" i="2" s="1"/>
  <c r="CH145" i="31"/>
  <c r="CH164" i="31"/>
  <c r="CG25" i="10"/>
  <c r="CH61" i="10" s="1"/>
  <c r="CH33" i="10"/>
  <c r="CG27" i="10"/>
  <c r="CH63" i="10" s="1"/>
  <c r="CG28" i="10"/>
  <c r="CH64" i="10" s="1"/>
  <c r="CG34" i="10"/>
  <c r="CH70" i="10" s="1"/>
  <c r="CG29" i="10"/>
  <c r="CH65" i="10" s="1"/>
  <c r="CG35" i="10"/>
  <c r="CH71" i="10" s="1"/>
  <c r="CH30" i="10"/>
  <c r="CG26" i="10"/>
  <c r="CH62" i="10" s="1"/>
  <c r="CG32" i="10"/>
  <c r="CH68" i="10" s="1"/>
  <c r="CE73" i="10"/>
  <c r="CE74" i="10" s="1"/>
  <c r="CG31" i="10"/>
  <c r="CH67" i="10" s="1"/>
  <c r="CH24" i="32"/>
  <c r="CH28" i="32"/>
  <c r="CH26" i="32"/>
  <c r="CH23" i="32"/>
  <c r="CH27" i="32"/>
  <c r="CB198" i="36" l="1"/>
  <c r="CD184" i="31"/>
  <c r="CD186" i="31" s="1"/>
  <c r="CG60" i="10"/>
  <c r="CG24" i="10"/>
  <c r="CG35" i="35"/>
  <c r="CG71" i="35"/>
  <c r="CF155" i="35"/>
  <c r="CF174" i="35"/>
  <c r="CG24" i="35"/>
  <c r="CG60" i="35"/>
  <c r="CF163" i="35"/>
  <c r="CF144" i="35"/>
  <c r="CG169" i="35"/>
  <c r="CG150" i="35"/>
  <c r="CH30" i="35"/>
  <c r="CH66" i="35"/>
  <c r="CF148" i="35"/>
  <c r="CF167" i="35"/>
  <c r="CG28" i="35"/>
  <c r="CG64" i="35"/>
  <c r="CH29" i="35"/>
  <c r="CH65" i="35"/>
  <c r="CG168" i="35"/>
  <c r="CG149" i="35"/>
  <c r="CG171" i="35"/>
  <c r="CH32" i="35"/>
  <c r="CH68" i="35"/>
  <c r="CG152" i="35"/>
  <c r="CH25" i="35"/>
  <c r="CH61" i="35"/>
  <c r="CG164" i="35"/>
  <c r="CG145" i="35"/>
  <c r="CH146" i="35"/>
  <c r="CH165" i="35"/>
  <c r="CG172" i="35"/>
  <c r="CG153" i="35"/>
  <c r="CH33" i="35"/>
  <c r="CH69" i="35"/>
  <c r="CH63" i="35"/>
  <c r="CG166" i="35"/>
  <c r="CG147" i="35"/>
  <c r="CH27" i="35"/>
  <c r="CD158" i="34"/>
  <c r="CD193" i="31"/>
  <c r="CD194" i="31" s="1"/>
  <c r="CD197" i="31"/>
  <c r="CB194" i="35"/>
  <c r="CE177" i="31"/>
  <c r="CE190" i="31"/>
  <c r="CE192" i="31" s="1"/>
  <c r="CC197" i="36"/>
  <c r="CE182" i="31"/>
  <c r="CE196" i="31" s="1"/>
  <c r="CD177" i="35"/>
  <c r="CF157" i="31"/>
  <c r="CF182" i="31" s="1"/>
  <c r="CE158" i="31"/>
  <c r="CE178" i="31"/>
  <c r="CE179" i="31" s="1"/>
  <c r="CC193" i="36"/>
  <c r="CC186" i="36"/>
  <c r="CF37" i="36"/>
  <c r="CC196" i="36"/>
  <c r="CG59" i="10"/>
  <c r="CG23" i="10"/>
  <c r="CG37" i="10" s="1"/>
  <c r="CE176" i="36"/>
  <c r="CE183" i="36" s="1"/>
  <c r="CE185" i="36" s="1"/>
  <c r="CD178" i="36"/>
  <c r="CD179" i="36" s="1"/>
  <c r="CD158" i="36"/>
  <c r="CD182" i="36"/>
  <c r="CD184" i="36" s="1"/>
  <c r="CB198" i="35"/>
  <c r="CE157" i="36"/>
  <c r="CE182" i="36" s="1"/>
  <c r="CD189" i="36"/>
  <c r="CD197" i="36" s="1"/>
  <c r="CD183" i="36"/>
  <c r="CD185" i="36" s="1"/>
  <c r="CD177" i="36"/>
  <c r="CE74" i="34"/>
  <c r="CF73" i="36"/>
  <c r="CF74" i="36" s="1"/>
  <c r="CH65" i="31"/>
  <c r="CG168" i="31"/>
  <c r="CG149" i="31"/>
  <c r="CH29" i="31"/>
  <c r="CG26" i="34"/>
  <c r="CG62" i="34"/>
  <c r="CF146" i="34"/>
  <c r="CF165" i="34"/>
  <c r="CG27" i="36"/>
  <c r="CG63" i="36"/>
  <c r="CF147" i="36"/>
  <c r="CF166" i="36"/>
  <c r="CG26" i="36"/>
  <c r="CG62" i="36"/>
  <c r="CF165" i="36"/>
  <c r="CF146" i="36"/>
  <c r="CG30" i="34"/>
  <c r="CG66" i="34"/>
  <c r="CF150" i="34"/>
  <c r="CF169" i="34"/>
  <c r="CE176" i="34"/>
  <c r="CG35" i="36"/>
  <c r="CG71" i="36"/>
  <c r="CF155" i="36"/>
  <c r="CF174" i="36"/>
  <c r="CC197" i="35"/>
  <c r="CG23" i="34"/>
  <c r="CG59" i="34"/>
  <c r="CF162" i="34"/>
  <c r="CF37" i="34"/>
  <c r="CF143" i="34"/>
  <c r="CG34" i="35"/>
  <c r="CG70" i="35"/>
  <c r="CF154" i="35"/>
  <c r="CF173" i="35"/>
  <c r="CG27" i="34"/>
  <c r="CG63" i="34"/>
  <c r="CF166" i="34"/>
  <c r="CF147" i="34"/>
  <c r="CE157" i="35"/>
  <c r="CF73" i="34"/>
  <c r="CF179" i="34" s="1"/>
  <c r="CG28" i="36"/>
  <c r="CG64" i="36"/>
  <c r="CF148" i="36"/>
  <c r="CF167" i="36"/>
  <c r="CG31" i="36"/>
  <c r="CG67" i="36"/>
  <c r="CF151" i="36"/>
  <c r="CF170" i="36"/>
  <c r="CC186" i="35"/>
  <c r="CB198" i="34"/>
  <c r="CH64" i="31"/>
  <c r="CH28" i="31"/>
  <c r="CG148" i="31"/>
  <c r="CG167" i="31"/>
  <c r="CH68" i="31"/>
  <c r="CH32" i="31"/>
  <c r="CG171" i="31"/>
  <c r="CG152" i="31"/>
  <c r="CE176" i="35"/>
  <c r="CG35" i="34"/>
  <c r="CG71" i="34"/>
  <c r="CF174" i="34"/>
  <c r="CF155" i="34"/>
  <c r="CH62" i="31"/>
  <c r="CH26" i="31"/>
  <c r="CG165" i="31"/>
  <c r="CG146" i="31"/>
  <c r="CD183" i="35"/>
  <c r="CD185" i="35" s="1"/>
  <c r="CD190" i="35"/>
  <c r="CD192" i="35" s="1"/>
  <c r="CG28" i="34"/>
  <c r="CG64" i="34"/>
  <c r="CF167" i="34"/>
  <c r="CF148" i="34"/>
  <c r="CG25" i="36"/>
  <c r="CG61" i="36"/>
  <c r="CF145" i="36"/>
  <c r="CF164" i="36"/>
  <c r="CD190" i="34"/>
  <c r="CD192" i="34" s="1"/>
  <c r="CD183" i="34"/>
  <c r="CD185" i="34" s="1"/>
  <c r="CG52" i="2"/>
  <c r="CG22" i="2"/>
  <c r="CC196" i="35"/>
  <c r="CD189" i="35"/>
  <c r="CD178" i="35"/>
  <c r="CD179" i="35" s="1"/>
  <c r="CD182" i="35"/>
  <c r="CD158" i="35"/>
  <c r="CG32" i="34"/>
  <c r="CG68" i="34"/>
  <c r="CF171" i="34"/>
  <c r="CF152" i="34"/>
  <c r="CG29" i="34"/>
  <c r="CG65" i="34"/>
  <c r="CF168" i="34"/>
  <c r="CF149" i="34"/>
  <c r="CH170" i="31"/>
  <c r="CH151" i="31"/>
  <c r="CC184" i="34"/>
  <c r="CC186" i="34" s="1"/>
  <c r="CC196" i="34"/>
  <c r="CB194" i="34"/>
  <c r="CG24" i="34"/>
  <c r="CG60" i="34"/>
  <c r="CF163" i="34"/>
  <c r="CF144" i="34"/>
  <c r="CD182" i="34"/>
  <c r="CD189" i="34"/>
  <c r="CG31" i="34"/>
  <c r="CG67" i="34"/>
  <c r="CF151" i="34"/>
  <c r="CF170" i="34"/>
  <c r="CG34" i="36"/>
  <c r="CG70" i="36"/>
  <c r="CF154" i="36"/>
  <c r="CF173" i="36"/>
  <c r="CF73" i="35"/>
  <c r="CF74" i="35" s="1"/>
  <c r="CH60" i="31"/>
  <c r="CG163" i="31"/>
  <c r="CG144" i="31"/>
  <c r="CH24" i="31"/>
  <c r="CH70" i="31"/>
  <c r="CH34" i="31"/>
  <c r="CG173" i="31"/>
  <c r="CG154" i="31"/>
  <c r="CD177" i="34"/>
  <c r="CB198" i="29"/>
  <c r="CH23" i="36"/>
  <c r="CH59" i="36"/>
  <c r="CG162" i="36"/>
  <c r="CG143" i="36"/>
  <c r="CE157" i="34"/>
  <c r="CG30" i="36"/>
  <c r="CG66" i="36"/>
  <c r="CF169" i="36"/>
  <c r="CF150" i="36"/>
  <c r="CC197" i="34"/>
  <c r="CC191" i="34"/>
  <c r="CC193" i="34" s="1"/>
  <c r="CG32" i="36"/>
  <c r="CG68" i="36"/>
  <c r="CF152" i="36"/>
  <c r="CF171" i="36"/>
  <c r="CH63" i="31"/>
  <c r="CH27" i="31"/>
  <c r="CG166" i="31"/>
  <c r="CG147" i="31"/>
  <c r="CG23" i="35"/>
  <c r="CG59" i="35"/>
  <c r="CF162" i="35"/>
  <c r="CF143" i="35"/>
  <c r="CF37" i="35"/>
  <c r="CG34" i="34"/>
  <c r="CG70" i="34"/>
  <c r="CF173" i="34"/>
  <c r="CF154" i="34"/>
  <c r="CG31" i="35"/>
  <c r="CG67" i="35"/>
  <c r="CF151" i="35"/>
  <c r="CF170" i="35"/>
  <c r="CG25" i="34"/>
  <c r="CG61" i="34"/>
  <c r="CF145" i="34"/>
  <c r="CF164" i="34"/>
  <c r="CG24" i="36"/>
  <c r="CG60" i="36"/>
  <c r="CF163" i="36"/>
  <c r="CF144" i="36"/>
  <c r="CG33" i="34"/>
  <c r="CG69" i="34"/>
  <c r="CF172" i="34"/>
  <c r="CF153" i="34"/>
  <c r="CF176" i="31"/>
  <c r="CF190" i="31" s="1"/>
  <c r="CF192" i="31" s="1"/>
  <c r="CH71" i="31"/>
  <c r="CG155" i="31"/>
  <c r="CG174" i="31"/>
  <c r="CH35" i="31"/>
  <c r="CH69" i="31"/>
  <c r="CG172" i="31"/>
  <c r="CH33" i="31"/>
  <c r="CG153" i="31"/>
  <c r="CG33" i="36"/>
  <c r="CG69" i="36"/>
  <c r="CF172" i="36"/>
  <c r="CF153" i="36"/>
  <c r="CH66" i="31"/>
  <c r="CG150" i="31"/>
  <c r="CH30" i="31"/>
  <c r="CG169" i="31"/>
  <c r="CC193" i="35"/>
  <c r="CG31" i="32"/>
  <c r="CF61" i="32"/>
  <c r="CF62" i="32" s="1"/>
  <c r="CH21" i="32"/>
  <c r="CH29" i="32"/>
  <c r="CB194" i="29"/>
  <c r="CG24" i="33"/>
  <c r="CH60" i="33" s="1"/>
  <c r="CG30" i="33"/>
  <c r="CH66" i="33" s="1"/>
  <c r="CF149" i="29"/>
  <c r="CG29" i="29"/>
  <c r="CH65" i="29" s="1"/>
  <c r="CF168" i="29"/>
  <c r="CG35" i="33"/>
  <c r="CH71" i="33" s="1"/>
  <c r="CE157" i="30"/>
  <c r="CD177" i="29"/>
  <c r="CD183" i="29"/>
  <c r="CD185" i="29" s="1"/>
  <c r="CD190" i="29"/>
  <c r="CD192" i="29" s="1"/>
  <c r="CD183" i="30"/>
  <c r="CD185" i="30" s="1"/>
  <c r="CD190" i="30"/>
  <c r="CD192" i="30" s="1"/>
  <c r="CG27" i="33"/>
  <c r="CH63" i="33" s="1"/>
  <c r="CF154" i="29"/>
  <c r="CF173" i="29"/>
  <c r="CG34" i="29"/>
  <c r="CH70" i="29" s="1"/>
  <c r="CF174" i="29"/>
  <c r="CG35" i="29"/>
  <c r="CH71" i="29" s="1"/>
  <c r="CF155" i="29"/>
  <c r="CD189" i="29"/>
  <c r="CD182" i="29"/>
  <c r="CD178" i="29"/>
  <c r="CD179" i="29" s="1"/>
  <c r="CC191" i="29"/>
  <c r="CC193" i="29" s="1"/>
  <c r="CC197" i="29"/>
  <c r="CG29" i="33"/>
  <c r="CH65" i="33" s="1"/>
  <c r="CF149" i="30"/>
  <c r="CF168" i="30"/>
  <c r="CG29" i="30"/>
  <c r="CH65" i="30" s="1"/>
  <c r="CF165" i="29"/>
  <c r="CG26" i="29"/>
  <c r="CH62" i="29" s="1"/>
  <c r="CF146" i="29"/>
  <c r="CF144" i="30"/>
  <c r="CF163" i="30"/>
  <c r="CG24" i="30"/>
  <c r="CH60" i="30" s="1"/>
  <c r="CG32" i="33"/>
  <c r="CH68" i="33" s="1"/>
  <c r="CE176" i="29"/>
  <c r="CG26" i="33"/>
  <c r="CH62" i="33" s="1"/>
  <c r="CC196" i="29"/>
  <c r="CC184" i="29"/>
  <c r="CC186" i="29" s="1"/>
  <c r="CF37" i="29"/>
  <c r="CG23" i="29"/>
  <c r="CH59" i="29" s="1"/>
  <c r="CF162" i="29"/>
  <c r="CF143" i="29"/>
  <c r="CG34" i="30"/>
  <c r="CH70" i="30" s="1"/>
  <c r="CF173" i="30"/>
  <c r="CF154" i="30"/>
  <c r="CG32" i="30"/>
  <c r="CH68" i="30" s="1"/>
  <c r="CF171" i="30"/>
  <c r="CF152" i="30"/>
  <c r="CG23" i="33"/>
  <c r="CH59" i="33" s="1"/>
  <c r="CF37" i="33"/>
  <c r="CF165" i="30"/>
  <c r="CF146" i="30"/>
  <c r="CG26" i="30"/>
  <c r="CH62" i="30" s="1"/>
  <c r="CF169" i="30"/>
  <c r="CG30" i="30"/>
  <c r="CH66" i="30" s="1"/>
  <c r="CF150" i="30"/>
  <c r="CG25" i="29"/>
  <c r="CH61" i="29" s="1"/>
  <c r="CF164" i="29"/>
  <c r="CF145" i="29"/>
  <c r="CH25" i="33"/>
  <c r="CF167" i="29"/>
  <c r="CF148" i="29"/>
  <c r="CG28" i="29"/>
  <c r="CH64" i="29" s="1"/>
  <c r="CE73" i="33"/>
  <c r="CE74" i="33" s="1"/>
  <c r="CG25" i="30"/>
  <c r="CH61" i="30" s="1"/>
  <c r="CF145" i="30"/>
  <c r="CF164" i="30"/>
  <c r="CD189" i="30"/>
  <c r="CD158" i="30"/>
  <c r="CD182" i="30"/>
  <c r="CD178" i="30"/>
  <c r="CD179" i="30" s="1"/>
  <c r="CC184" i="30"/>
  <c r="CC186" i="30" s="1"/>
  <c r="CC196" i="30"/>
  <c r="CG34" i="33"/>
  <c r="CH70" i="33" s="1"/>
  <c r="CF170" i="29"/>
  <c r="CG31" i="29"/>
  <c r="CH67" i="29" s="1"/>
  <c r="CF151" i="29"/>
  <c r="CG35" i="30"/>
  <c r="CH71" i="30" s="1"/>
  <c r="CF174" i="30"/>
  <c r="CF155" i="30"/>
  <c r="CF163" i="29"/>
  <c r="CF144" i="29"/>
  <c r="CG24" i="29"/>
  <c r="CH60" i="29" s="1"/>
  <c r="CD158" i="29"/>
  <c r="CC191" i="30"/>
  <c r="CC193" i="30" s="1"/>
  <c r="CC197" i="30"/>
  <c r="CG31" i="33"/>
  <c r="CH67" i="33" s="1"/>
  <c r="CF143" i="30"/>
  <c r="CF37" i="30"/>
  <c r="CF162" i="30"/>
  <c r="CG23" i="30"/>
  <c r="CH59" i="30" s="1"/>
  <c r="CF147" i="29"/>
  <c r="CF166" i="29"/>
  <c r="CG27" i="29"/>
  <c r="CH63" i="29" s="1"/>
  <c r="CF172" i="29"/>
  <c r="CF153" i="29"/>
  <c r="CG33" i="29"/>
  <c r="CH69" i="29" s="1"/>
  <c r="CB198" i="30"/>
  <c r="CG30" i="29"/>
  <c r="CH66" i="29" s="1"/>
  <c r="CF150" i="29"/>
  <c r="CF169" i="29"/>
  <c r="CG28" i="30"/>
  <c r="CH64" i="30" s="1"/>
  <c r="CF148" i="30"/>
  <c r="CF167" i="30"/>
  <c r="CF153" i="30"/>
  <c r="CF172" i="30"/>
  <c r="CG33" i="30"/>
  <c r="CH69" i="30" s="1"/>
  <c r="CG28" i="33"/>
  <c r="CH64" i="33" s="1"/>
  <c r="CE73" i="30"/>
  <c r="CE74" i="30" s="1"/>
  <c r="CB194" i="30"/>
  <c r="CE73" i="29"/>
  <c r="CE74" i="29" s="1"/>
  <c r="CG32" i="29"/>
  <c r="CH68" i="29" s="1"/>
  <c r="CF152" i="29"/>
  <c r="CF171" i="29"/>
  <c r="CG33" i="33"/>
  <c r="CH69" i="33" s="1"/>
  <c r="CE157" i="29"/>
  <c r="CE176" i="30"/>
  <c r="CF166" i="30"/>
  <c r="CF147" i="30"/>
  <c r="CG27" i="30"/>
  <c r="CH63" i="30" s="1"/>
  <c r="CG31" i="30"/>
  <c r="CH67" i="30" s="1"/>
  <c r="CF151" i="30"/>
  <c r="CF170" i="30"/>
  <c r="CD177" i="30"/>
  <c r="CD198" i="31"/>
  <c r="CG143" i="31"/>
  <c r="CG73" i="31"/>
  <c r="CG74" i="31" s="1"/>
  <c r="CG162" i="31"/>
  <c r="CH23" i="31"/>
  <c r="CG37" i="31"/>
  <c r="CE191" i="31"/>
  <c r="CH25" i="2"/>
  <c r="CH24" i="2"/>
  <c r="CF61" i="2"/>
  <c r="CF62" i="2" s="1"/>
  <c r="CG29" i="2"/>
  <c r="CH59" i="2" s="1"/>
  <c r="CF31" i="2"/>
  <c r="CH21" i="2"/>
  <c r="CH27" i="2"/>
  <c r="CH28" i="2"/>
  <c r="CH23" i="2"/>
  <c r="CH26" i="2"/>
  <c r="CH35" i="10"/>
  <c r="CH26" i="10"/>
  <c r="CH28" i="10"/>
  <c r="CH29" i="10"/>
  <c r="CH31" i="10"/>
  <c r="CH32" i="10"/>
  <c r="CH27" i="10"/>
  <c r="CH25" i="10"/>
  <c r="CH34" i="10"/>
  <c r="CF73" i="10"/>
  <c r="CF74" i="10" s="1"/>
  <c r="CE193" i="31" l="1"/>
  <c r="CE197" i="31"/>
  <c r="CE198" i="31" s="1"/>
  <c r="CH60" i="10"/>
  <c r="CH24" i="10"/>
  <c r="CE158" i="34"/>
  <c r="CF189" i="31"/>
  <c r="CH35" i="35"/>
  <c r="CH71" i="35"/>
  <c r="CG174" i="35"/>
  <c r="CG155" i="35"/>
  <c r="CH153" i="35"/>
  <c r="CH172" i="35"/>
  <c r="CH150" i="35"/>
  <c r="CH169" i="35"/>
  <c r="CH164" i="35"/>
  <c r="CH145" i="35"/>
  <c r="CH168" i="35"/>
  <c r="CH149" i="35"/>
  <c r="CH166" i="35"/>
  <c r="CH147" i="35"/>
  <c r="CG148" i="35"/>
  <c r="CH28" i="35"/>
  <c r="CH64" i="35"/>
  <c r="CG167" i="35"/>
  <c r="CH152" i="35"/>
  <c r="CH171" i="35"/>
  <c r="CH24" i="35"/>
  <c r="CH60" i="35"/>
  <c r="CG163" i="35"/>
  <c r="CG144" i="35"/>
  <c r="CE184" i="31"/>
  <c r="CE186" i="31" s="1"/>
  <c r="CF178" i="31"/>
  <c r="CF179" i="31" s="1"/>
  <c r="CC198" i="36"/>
  <c r="CF158" i="31"/>
  <c r="CE158" i="35"/>
  <c r="CD191" i="36"/>
  <c r="CD193" i="36" s="1"/>
  <c r="CG73" i="36"/>
  <c r="CG74" i="36" s="1"/>
  <c r="CC194" i="36"/>
  <c r="CF176" i="36"/>
  <c r="CF183" i="36" s="1"/>
  <c r="CF185" i="36" s="1"/>
  <c r="CE178" i="36"/>
  <c r="CE179" i="36" s="1"/>
  <c r="CE189" i="36"/>
  <c r="CE191" i="36" s="1"/>
  <c r="CE158" i="36"/>
  <c r="CE177" i="36"/>
  <c r="CF74" i="34"/>
  <c r="CE177" i="34"/>
  <c r="CF176" i="35"/>
  <c r="CF190" i="35" s="1"/>
  <c r="CF192" i="35" s="1"/>
  <c r="CE190" i="36"/>
  <c r="CE192" i="36" s="1"/>
  <c r="CH59" i="10"/>
  <c r="CH73" i="10" s="1"/>
  <c r="CH23" i="10"/>
  <c r="CD196" i="36"/>
  <c r="CD198" i="36" s="1"/>
  <c r="CD186" i="36"/>
  <c r="CF157" i="36"/>
  <c r="CF182" i="36" s="1"/>
  <c r="CC194" i="35"/>
  <c r="CH33" i="36"/>
  <c r="CH69" i="36"/>
  <c r="CG153" i="36"/>
  <c r="CG172" i="36"/>
  <c r="CH154" i="31"/>
  <c r="CH173" i="31"/>
  <c r="CD184" i="34"/>
  <c r="CD186" i="34" s="1"/>
  <c r="CD196" i="34"/>
  <c r="CH52" i="2"/>
  <c r="CH22" i="2"/>
  <c r="CH165" i="31"/>
  <c r="CH146" i="31"/>
  <c r="CH26" i="36"/>
  <c r="CH62" i="36"/>
  <c r="CG146" i="36"/>
  <c r="CG165" i="36"/>
  <c r="CH26" i="34"/>
  <c r="CH62" i="34"/>
  <c r="CG146" i="34"/>
  <c r="CG165" i="34"/>
  <c r="CH32" i="34"/>
  <c r="CH68" i="34"/>
  <c r="CG152" i="34"/>
  <c r="CG171" i="34"/>
  <c r="CH152" i="31"/>
  <c r="CH171" i="31"/>
  <c r="CE196" i="36"/>
  <c r="CE184" i="36"/>
  <c r="CE186" i="36" s="1"/>
  <c r="CH168" i="31"/>
  <c r="CH149" i="31"/>
  <c r="CG176" i="31"/>
  <c r="CG190" i="31" s="1"/>
  <c r="CG192" i="31" s="1"/>
  <c r="CH169" i="31"/>
  <c r="CH150" i="31"/>
  <c r="CH34" i="34"/>
  <c r="CH70" i="34"/>
  <c r="CG154" i="34"/>
  <c r="CG173" i="34"/>
  <c r="CH166" i="31"/>
  <c r="CH147" i="31"/>
  <c r="CH34" i="36"/>
  <c r="CH70" i="36"/>
  <c r="CG154" i="36"/>
  <c r="CG173" i="36"/>
  <c r="CH172" i="31"/>
  <c r="CH153" i="31"/>
  <c r="CH24" i="36"/>
  <c r="CH60" i="36"/>
  <c r="CG144" i="36"/>
  <c r="CG163" i="36"/>
  <c r="CH143" i="36"/>
  <c r="CH162" i="36"/>
  <c r="CD184" i="35"/>
  <c r="CD186" i="35" s="1"/>
  <c r="CD196" i="35"/>
  <c r="CH28" i="34"/>
  <c r="CH64" i="34"/>
  <c r="CG148" i="34"/>
  <c r="CG167" i="34"/>
  <c r="CH27" i="34"/>
  <c r="CH63" i="34"/>
  <c r="CG166" i="34"/>
  <c r="CG147" i="34"/>
  <c r="CF157" i="34"/>
  <c r="CH30" i="34"/>
  <c r="CH66" i="34"/>
  <c r="CG169" i="34"/>
  <c r="CG150" i="34"/>
  <c r="CH163" i="31"/>
  <c r="CH144" i="31"/>
  <c r="CG157" i="31"/>
  <c r="CG182" i="31" s="1"/>
  <c r="CF157" i="35"/>
  <c r="CF158" i="35" s="1"/>
  <c r="CH24" i="34"/>
  <c r="CH60" i="34"/>
  <c r="CG144" i="34"/>
  <c r="CG163" i="34"/>
  <c r="CH27" i="36"/>
  <c r="CH63" i="36"/>
  <c r="CG147" i="36"/>
  <c r="CG166" i="36"/>
  <c r="CF177" i="31"/>
  <c r="CH30" i="36"/>
  <c r="CH66" i="36"/>
  <c r="CG150" i="36"/>
  <c r="CG169" i="36"/>
  <c r="CH29" i="34"/>
  <c r="CH65" i="34"/>
  <c r="CG168" i="34"/>
  <c r="CG149" i="34"/>
  <c r="CD191" i="35"/>
  <c r="CD193" i="35" s="1"/>
  <c r="CD197" i="35"/>
  <c r="CH35" i="34"/>
  <c r="CH71" i="34"/>
  <c r="CG155" i="34"/>
  <c r="CG174" i="34"/>
  <c r="CH148" i="31"/>
  <c r="CH167" i="31"/>
  <c r="CH28" i="36"/>
  <c r="CH64" i="36"/>
  <c r="CG148" i="36"/>
  <c r="CG167" i="36"/>
  <c r="CF176" i="34"/>
  <c r="CF183" i="31"/>
  <c r="CF185" i="31" s="1"/>
  <c r="CH155" i="31"/>
  <c r="CH174" i="31"/>
  <c r="CH31" i="35"/>
  <c r="CH67" i="35"/>
  <c r="CG170" i="35"/>
  <c r="CG151" i="35"/>
  <c r="CG73" i="35"/>
  <c r="CG74" i="35" s="1"/>
  <c r="CE189" i="34"/>
  <c r="CE182" i="34"/>
  <c r="CH31" i="34"/>
  <c r="CH67" i="34"/>
  <c r="CG170" i="34"/>
  <c r="CG151" i="34"/>
  <c r="CC198" i="34"/>
  <c r="CC198" i="35"/>
  <c r="CE183" i="35"/>
  <c r="CE185" i="35" s="1"/>
  <c r="CE190" i="35"/>
  <c r="CE192" i="35" s="1"/>
  <c r="CH31" i="36"/>
  <c r="CH67" i="36"/>
  <c r="CG151" i="36"/>
  <c r="CG170" i="36"/>
  <c r="CG73" i="34"/>
  <c r="CG179" i="34" s="1"/>
  <c r="CH35" i="36"/>
  <c r="CH71" i="36"/>
  <c r="CG155" i="36"/>
  <c r="CG174" i="36"/>
  <c r="CH33" i="34"/>
  <c r="CH69" i="34"/>
  <c r="CG153" i="34"/>
  <c r="CG172" i="34"/>
  <c r="CH25" i="34"/>
  <c r="CH61" i="34"/>
  <c r="CG145" i="34"/>
  <c r="CG164" i="34"/>
  <c r="CH23" i="35"/>
  <c r="CH59" i="35"/>
  <c r="CG162" i="35"/>
  <c r="CG143" i="35"/>
  <c r="CG37" i="35"/>
  <c r="CH32" i="36"/>
  <c r="CH68" i="36"/>
  <c r="CG171" i="36"/>
  <c r="CG152" i="36"/>
  <c r="CG37" i="36"/>
  <c r="CD191" i="34"/>
  <c r="CD193" i="34" s="1"/>
  <c r="CD197" i="34"/>
  <c r="CC194" i="34"/>
  <c r="CH25" i="36"/>
  <c r="CH61" i="36"/>
  <c r="CG164" i="36"/>
  <c r="CG145" i="36"/>
  <c r="CE178" i="35"/>
  <c r="CE179" i="35" s="1"/>
  <c r="CE189" i="35"/>
  <c r="CE182" i="35"/>
  <c r="CH34" i="35"/>
  <c r="CH70" i="35"/>
  <c r="CG154" i="35"/>
  <c r="CG173" i="35"/>
  <c r="CH23" i="34"/>
  <c r="CH59" i="34"/>
  <c r="CG143" i="34"/>
  <c r="CG37" i="34"/>
  <c r="CG162" i="34"/>
  <c r="CE190" i="34"/>
  <c r="CE192" i="34" s="1"/>
  <c r="CE183" i="34"/>
  <c r="CE185" i="34" s="1"/>
  <c r="CE177" i="35"/>
  <c r="CF177" i="35" s="1"/>
  <c r="CH61" i="32"/>
  <c r="CH31" i="32"/>
  <c r="CG61" i="32"/>
  <c r="CG62" i="32" s="1"/>
  <c r="CF73" i="30"/>
  <c r="CF74" i="30" s="1"/>
  <c r="CE158" i="30"/>
  <c r="CC194" i="30"/>
  <c r="CE158" i="29"/>
  <c r="CE177" i="30"/>
  <c r="CC194" i="29"/>
  <c r="CG170" i="30"/>
  <c r="CH31" i="30"/>
  <c r="CG151" i="30"/>
  <c r="CH28" i="33"/>
  <c r="CF176" i="30"/>
  <c r="CH35" i="30"/>
  <c r="CG174" i="30"/>
  <c r="CG155" i="30"/>
  <c r="CG145" i="30"/>
  <c r="CG164" i="30"/>
  <c r="CH25" i="30"/>
  <c r="CG165" i="30"/>
  <c r="CG146" i="30"/>
  <c r="CH26" i="30"/>
  <c r="CF176" i="29"/>
  <c r="CE190" i="29"/>
  <c r="CE192" i="29" s="1"/>
  <c r="CE183" i="29"/>
  <c r="CE185" i="29" s="1"/>
  <c r="CG165" i="29"/>
  <c r="CH26" i="29"/>
  <c r="CG146" i="29"/>
  <c r="CG166" i="30"/>
  <c r="CH27" i="30"/>
  <c r="CG147" i="30"/>
  <c r="CG167" i="30"/>
  <c r="CG148" i="30"/>
  <c r="CH28" i="30"/>
  <c r="CH32" i="33"/>
  <c r="CG168" i="29"/>
  <c r="CG149" i="29"/>
  <c r="CH29" i="29"/>
  <c r="CG172" i="30"/>
  <c r="CG153" i="30"/>
  <c r="CH33" i="30"/>
  <c r="CG163" i="29"/>
  <c r="CH24" i="29"/>
  <c r="CG144" i="29"/>
  <c r="CG170" i="29"/>
  <c r="CG151" i="29"/>
  <c r="CH31" i="29"/>
  <c r="CD196" i="30"/>
  <c r="CD184" i="30"/>
  <c r="CD186" i="30" s="1"/>
  <c r="CG148" i="29"/>
  <c r="CG167" i="29"/>
  <c r="CH28" i="29"/>
  <c r="CG171" i="30"/>
  <c r="CH32" i="30"/>
  <c r="CG152" i="30"/>
  <c r="CG143" i="29"/>
  <c r="CH23" i="29"/>
  <c r="CG162" i="29"/>
  <c r="CG37" i="29"/>
  <c r="CH34" i="29"/>
  <c r="CG173" i="29"/>
  <c r="CG154" i="29"/>
  <c r="CG171" i="29"/>
  <c r="CG152" i="29"/>
  <c r="CH32" i="29"/>
  <c r="CG166" i="29"/>
  <c r="CG147" i="29"/>
  <c r="CH27" i="29"/>
  <c r="CF157" i="30"/>
  <c r="CH25" i="29"/>
  <c r="CG164" i="29"/>
  <c r="CG145" i="29"/>
  <c r="CG144" i="30"/>
  <c r="CH24" i="30"/>
  <c r="CG163" i="30"/>
  <c r="CH29" i="30"/>
  <c r="CG149" i="30"/>
  <c r="CG168" i="30"/>
  <c r="CH31" i="33"/>
  <c r="CD191" i="30"/>
  <c r="CD193" i="30" s="1"/>
  <c r="CD197" i="30"/>
  <c r="CD196" i="29"/>
  <c r="CD184" i="29"/>
  <c r="CD186" i="29" s="1"/>
  <c r="CF73" i="29"/>
  <c r="CF74" i="29" s="1"/>
  <c r="CE177" i="29"/>
  <c r="CH30" i="33"/>
  <c r="CE183" i="30"/>
  <c r="CE185" i="30" s="1"/>
  <c r="CE190" i="30"/>
  <c r="CE192" i="30" s="1"/>
  <c r="CG169" i="29"/>
  <c r="CG150" i="29"/>
  <c r="CH30" i="29"/>
  <c r="CH34" i="33"/>
  <c r="CH23" i="33"/>
  <c r="CG37" i="33"/>
  <c r="CC198" i="29"/>
  <c r="CD191" i="29"/>
  <c r="CD193" i="29" s="1"/>
  <c r="CD197" i="29"/>
  <c r="CE189" i="30"/>
  <c r="CE182" i="30"/>
  <c r="CE178" i="30"/>
  <c r="CE179" i="30" s="1"/>
  <c r="CE182" i="29"/>
  <c r="CE178" i="29"/>
  <c r="CE179" i="29" s="1"/>
  <c r="CE189" i="29"/>
  <c r="CG150" i="30"/>
  <c r="CG169" i="30"/>
  <c r="CH30" i="30"/>
  <c r="CF73" i="33"/>
  <c r="CF74" i="33" s="1"/>
  <c r="CG154" i="30"/>
  <c r="CG173" i="30"/>
  <c r="CH34" i="30"/>
  <c r="CH26" i="33"/>
  <c r="CH27" i="33"/>
  <c r="CH35" i="33"/>
  <c r="CH24" i="33"/>
  <c r="CH33" i="33"/>
  <c r="CG153" i="29"/>
  <c r="CG172" i="29"/>
  <c r="CH33" i="29"/>
  <c r="CG162" i="30"/>
  <c r="CG143" i="30"/>
  <c r="CH23" i="30"/>
  <c r="CG37" i="30"/>
  <c r="CC198" i="30"/>
  <c r="CF157" i="29"/>
  <c r="CH29" i="33"/>
  <c r="CG174" i="29"/>
  <c r="CG155" i="29"/>
  <c r="CH35" i="29"/>
  <c r="CE194" i="31"/>
  <c r="CF197" i="31"/>
  <c r="CF191" i="31"/>
  <c r="CF193" i="31" s="1"/>
  <c r="CH73" i="31"/>
  <c r="CH74" i="31" s="1"/>
  <c r="CH143" i="31"/>
  <c r="CH162" i="31"/>
  <c r="CH37" i="31"/>
  <c r="CF184" i="31"/>
  <c r="CG61" i="2"/>
  <c r="CG62" i="2" s="1"/>
  <c r="CH29" i="2"/>
  <c r="CG31" i="2"/>
  <c r="CG73" i="10"/>
  <c r="CG74" i="10" s="1"/>
  <c r="CH37" i="10" l="1"/>
  <c r="CH174" i="35"/>
  <c r="CH155" i="35"/>
  <c r="CH148" i="35"/>
  <c r="CH167" i="35"/>
  <c r="CH163" i="35"/>
  <c r="CH144" i="35"/>
  <c r="CF183" i="35"/>
  <c r="CF185" i="35" s="1"/>
  <c r="CD194" i="36"/>
  <c r="CG158" i="31"/>
  <c r="CF190" i="36"/>
  <c r="CF192" i="36" s="1"/>
  <c r="CF177" i="36"/>
  <c r="CG157" i="35"/>
  <c r="CG182" i="35" s="1"/>
  <c r="CG176" i="35"/>
  <c r="CG177" i="35" s="1"/>
  <c r="CE197" i="36"/>
  <c r="CE198" i="36" s="1"/>
  <c r="CE193" i="36"/>
  <c r="CE194" i="36" s="1"/>
  <c r="CG189" i="31"/>
  <c r="CG191" i="31" s="1"/>
  <c r="CG193" i="31" s="1"/>
  <c r="CG178" i="31"/>
  <c r="CG179" i="31" s="1"/>
  <c r="CF186" i="31"/>
  <c r="CG183" i="31"/>
  <c r="CG185" i="31" s="1"/>
  <c r="CF158" i="36"/>
  <c r="CG177" i="31"/>
  <c r="CH61" i="2"/>
  <c r="CH62" i="2" s="1"/>
  <c r="CF196" i="31"/>
  <c r="CF198" i="31" s="1"/>
  <c r="CH176" i="31"/>
  <c r="CH183" i="31" s="1"/>
  <c r="CH185" i="31" s="1"/>
  <c r="CF178" i="36"/>
  <c r="CF179" i="36" s="1"/>
  <c r="CF189" i="36"/>
  <c r="CD194" i="34"/>
  <c r="CG176" i="36"/>
  <c r="CG183" i="36" s="1"/>
  <c r="CG185" i="36" s="1"/>
  <c r="CG157" i="36"/>
  <c r="CG189" i="36" s="1"/>
  <c r="CH73" i="36"/>
  <c r="CH74" i="36" s="1"/>
  <c r="CH73" i="34"/>
  <c r="CH179" i="34" s="1"/>
  <c r="CD198" i="35"/>
  <c r="CF183" i="34"/>
  <c r="CF185" i="34" s="1"/>
  <c r="CF190" i="34"/>
  <c r="CF192" i="34" s="1"/>
  <c r="CH151" i="35"/>
  <c r="CH170" i="35"/>
  <c r="CH163" i="36"/>
  <c r="CH144" i="36"/>
  <c r="CG157" i="34"/>
  <c r="CE197" i="35"/>
  <c r="CE191" i="35"/>
  <c r="CE193" i="35" s="1"/>
  <c r="CH164" i="34"/>
  <c r="CH145" i="34"/>
  <c r="CH155" i="36"/>
  <c r="CH174" i="36"/>
  <c r="CE197" i="34"/>
  <c r="CE191" i="34"/>
  <c r="CE193" i="34" s="1"/>
  <c r="CH147" i="34"/>
  <c r="CH166" i="34"/>
  <c r="CD198" i="34"/>
  <c r="CH172" i="36"/>
  <c r="CH153" i="36"/>
  <c r="CF177" i="34"/>
  <c r="CH157" i="31"/>
  <c r="CH62" i="32"/>
  <c r="CH73" i="35"/>
  <c r="CH74" i="35" s="1"/>
  <c r="CH155" i="34"/>
  <c r="CH174" i="34"/>
  <c r="CF189" i="35"/>
  <c r="CF182" i="35"/>
  <c r="CF178" i="35"/>
  <c r="CF179" i="35" s="1"/>
  <c r="CH169" i="34"/>
  <c r="CH150" i="34"/>
  <c r="CH168" i="34"/>
  <c r="CH149" i="34"/>
  <c r="CH37" i="34"/>
  <c r="CH143" i="34"/>
  <c r="CH162" i="34"/>
  <c r="CG190" i="35"/>
  <c r="CG192" i="35" s="1"/>
  <c r="CH144" i="34"/>
  <c r="CH163" i="34"/>
  <c r="CH171" i="34"/>
  <c r="CH152" i="34"/>
  <c r="CH165" i="36"/>
  <c r="CH146" i="36"/>
  <c r="CF177" i="29"/>
  <c r="CH143" i="35"/>
  <c r="CH37" i="35"/>
  <c r="CH162" i="35"/>
  <c r="CH153" i="34"/>
  <c r="CH172" i="34"/>
  <c r="CF189" i="34"/>
  <c r="CF182" i="34"/>
  <c r="CH148" i="34"/>
  <c r="CH167" i="34"/>
  <c r="CH173" i="34"/>
  <c r="CH154" i="34"/>
  <c r="CF184" i="36"/>
  <c r="CF186" i="36" s="1"/>
  <c r="CF196" i="36"/>
  <c r="CH170" i="36"/>
  <c r="CH151" i="36"/>
  <c r="CH154" i="36"/>
  <c r="CH173" i="36"/>
  <c r="CG176" i="34"/>
  <c r="CH173" i="35"/>
  <c r="CH154" i="35"/>
  <c r="CH150" i="36"/>
  <c r="CH169" i="36"/>
  <c r="CD194" i="35"/>
  <c r="CG74" i="34"/>
  <c r="CH146" i="34"/>
  <c r="CH165" i="34"/>
  <c r="CH170" i="34"/>
  <c r="CH151" i="34"/>
  <c r="CH167" i="36"/>
  <c r="CH148" i="36"/>
  <c r="CH147" i="36"/>
  <c r="CH166" i="36"/>
  <c r="CE184" i="35"/>
  <c r="CE186" i="35" s="1"/>
  <c r="CE196" i="35"/>
  <c r="CH164" i="36"/>
  <c r="CH145" i="36"/>
  <c r="CH152" i="36"/>
  <c r="CH171" i="36"/>
  <c r="CE184" i="34"/>
  <c r="CE186" i="34" s="1"/>
  <c r="CE196" i="34"/>
  <c r="CH37" i="36"/>
  <c r="CF158" i="34"/>
  <c r="CF177" i="30"/>
  <c r="CG176" i="30"/>
  <c r="CG183" i="30" s="1"/>
  <c r="CG157" i="30"/>
  <c r="CH73" i="33"/>
  <c r="CH37" i="33"/>
  <c r="CF182" i="30"/>
  <c r="CF178" i="30"/>
  <c r="CF179" i="30" s="1"/>
  <c r="CF158" i="30"/>
  <c r="CF189" i="30"/>
  <c r="CH37" i="29"/>
  <c r="CH143" i="29"/>
  <c r="CH162" i="29"/>
  <c r="CH149" i="29"/>
  <c r="CH168" i="29"/>
  <c r="CH165" i="29"/>
  <c r="CH146" i="29"/>
  <c r="CH174" i="30"/>
  <c r="CH155" i="30"/>
  <c r="CH155" i="29"/>
  <c r="CH174" i="29"/>
  <c r="CH169" i="30"/>
  <c r="CH150" i="30"/>
  <c r="CE196" i="30"/>
  <c r="CE184" i="30"/>
  <c r="CE186" i="30" s="1"/>
  <c r="CH163" i="30"/>
  <c r="CH144" i="30"/>
  <c r="CH166" i="29"/>
  <c r="CH147" i="29"/>
  <c r="CG157" i="29"/>
  <c r="CH164" i="30"/>
  <c r="CH145" i="30"/>
  <c r="CF183" i="30"/>
  <c r="CF185" i="30" s="1"/>
  <c r="CF190" i="30"/>
  <c r="CF192" i="30" s="1"/>
  <c r="CH143" i="30"/>
  <c r="CH37" i="30"/>
  <c r="CH162" i="30"/>
  <c r="CE197" i="30"/>
  <c r="CE191" i="30"/>
  <c r="CE193" i="30" s="1"/>
  <c r="CD194" i="30"/>
  <c r="CH163" i="29"/>
  <c r="CH144" i="29"/>
  <c r="CH150" i="29"/>
  <c r="CH169" i="29"/>
  <c r="CH173" i="29"/>
  <c r="CH154" i="29"/>
  <c r="CH152" i="30"/>
  <c r="CH171" i="30"/>
  <c r="CD198" i="30"/>
  <c r="CH154" i="30"/>
  <c r="CH173" i="30"/>
  <c r="CH151" i="29"/>
  <c r="CH170" i="29"/>
  <c r="CH172" i="30"/>
  <c r="CH153" i="30"/>
  <c r="CH147" i="30"/>
  <c r="CH166" i="30"/>
  <c r="CF183" i="29"/>
  <c r="CF185" i="29" s="1"/>
  <c r="CF190" i="29"/>
  <c r="CF192" i="29" s="1"/>
  <c r="CE197" i="29"/>
  <c r="CE191" i="29"/>
  <c r="CE193" i="29" s="1"/>
  <c r="CD194" i="29"/>
  <c r="CH171" i="29"/>
  <c r="CH152" i="29"/>
  <c r="CH165" i="30"/>
  <c r="CH146" i="30"/>
  <c r="CH172" i="29"/>
  <c r="CH153" i="29"/>
  <c r="CD198" i="29"/>
  <c r="CG176" i="29"/>
  <c r="CH167" i="29"/>
  <c r="CH148" i="29"/>
  <c r="CH167" i="30"/>
  <c r="CH148" i="30"/>
  <c r="CH170" i="30"/>
  <c r="CH151" i="30"/>
  <c r="CF189" i="29"/>
  <c r="CF182" i="29"/>
  <c r="CF178" i="29"/>
  <c r="CF179" i="29" s="1"/>
  <c r="CF158" i="29"/>
  <c r="CE196" i="29"/>
  <c r="CE184" i="29"/>
  <c r="CE186" i="29" s="1"/>
  <c r="CG73" i="33"/>
  <c r="CG74" i="33" s="1"/>
  <c r="CH168" i="30"/>
  <c r="CH149" i="30"/>
  <c r="CH145" i="29"/>
  <c r="CH164" i="29"/>
  <c r="CG73" i="29"/>
  <c r="CG74" i="29" s="1"/>
  <c r="CG73" i="30"/>
  <c r="CF194" i="31"/>
  <c r="CG184" i="31"/>
  <c r="CH31" i="2"/>
  <c r="CH74" i="10"/>
  <c r="CH158" i="31" l="1"/>
  <c r="CG186" i="31"/>
  <c r="CG158" i="35"/>
  <c r="CG189" i="35"/>
  <c r="CG191" i="35" s="1"/>
  <c r="CG193" i="35" s="1"/>
  <c r="CG183" i="35"/>
  <c r="CG185" i="35" s="1"/>
  <c r="CG197" i="31"/>
  <c r="CH190" i="31"/>
  <c r="CH192" i="31" s="1"/>
  <c r="CF197" i="36"/>
  <c r="CF198" i="36" s="1"/>
  <c r="CE198" i="35"/>
  <c r="CF191" i="36"/>
  <c r="CF193" i="36" s="1"/>
  <c r="CF194" i="36" s="1"/>
  <c r="CG178" i="35"/>
  <c r="CG179" i="35" s="1"/>
  <c r="CH177" i="31"/>
  <c r="CH182" i="31"/>
  <c r="CH196" i="31" s="1"/>
  <c r="CH178" i="31"/>
  <c r="CH179" i="31" s="1"/>
  <c r="CH189" i="31"/>
  <c r="CG196" i="31"/>
  <c r="CH157" i="36"/>
  <c r="CH189" i="36" s="1"/>
  <c r="CH176" i="35"/>
  <c r="CH183" i="35" s="1"/>
  <c r="CH185" i="35" s="1"/>
  <c r="CH157" i="35"/>
  <c r="CH158" i="35" s="1"/>
  <c r="CE194" i="34"/>
  <c r="CG158" i="34"/>
  <c r="CE198" i="34"/>
  <c r="CG158" i="36"/>
  <c r="CG182" i="36"/>
  <c r="CG184" i="36" s="1"/>
  <c r="CG186" i="36" s="1"/>
  <c r="CG178" i="36"/>
  <c r="CG179" i="36" s="1"/>
  <c r="CH74" i="34"/>
  <c r="CG190" i="36"/>
  <c r="CG192" i="36" s="1"/>
  <c r="CG177" i="36"/>
  <c r="CH176" i="36"/>
  <c r="CF184" i="34"/>
  <c r="CF186" i="34" s="1"/>
  <c r="CF196" i="34"/>
  <c r="CH176" i="34"/>
  <c r="CF184" i="35"/>
  <c r="CF186" i="35" s="1"/>
  <c r="CF196" i="35"/>
  <c r="CG177" i="34"/>
  <c r="CG190" i="34"/>
  <c r="CG192" i="34" s="1"/>
  <c r="CG183" i="34"/>
  <c r="CG185" i="34" s="1"/>
  <c r="CF197" i="35"/>
  <c r="CF191" i="35"/>
  <c r="CF193" i="35" s="1"/>
  <c r="CG189" i="34"/>
  <c r="CG182" i="34"/>
  <c r="CG184" i="35"/>
  <c r="CG191" i="36"/>
  <c r="CE194" i="35"/>
  <c r="CF197" i="34"/>
  <c r="CF191" i="34"/>
  <c r="CF193" i="34" s="1"/>
  <c r="CH157" i="34"/>
  <c r="CG197" i="35"/>
  <c r="CE198" i="29"/>
  <c r="CG178" i="30"/>
  <c r="CG179" i="30" s="1"/>
  <c r="CG158" i="30"/>
  <c r="CG177" i="30"/>
  <c r="CG190" i="30"/>
  <c r="CG192" i="30" s="1"/>
  <c r="CE194" i="29"/>
  <c r="CG158" i="29"/>
  <c r="CG189" i="30"/>
  <c r="CG182" i="30"/>
  <c r="CG196" i="30" s="1"/>
  <c r="CH74" i="33"/>
  <c r="CH157" i="29"/>
  <c r="CF196" i="29"/>
  <c r="CF184" i="29"/>
  <c r="CF186" i="29" s="1"/>
  <c r="CF191" i="29"/>
  <c r="CF193" i="29" s="1"/>
  <c r="CF197" i="29"/>
  <c r="CF197" i="30"/>
  <c r="CF191" i="30"/>
  <c r="CF193" i="30" s="1"/>
  <c r="CG74" i="30"/>
  <c r="CG185" i="30"/>
  <c r="CH73" i="30"/>
  <c r="CE194" i="30"/>
  <c r="CG190" i="29"/>
  <c r="CG192" i="29" s="1"/>
  <c r="CG183" i="29"/>
  <c r="CG185" i="29" s="1"/>
  <c r="CG177" i="29"/>
  <c r="CH176" i="30"/>
  <c r="CG189" i="29"/>
  <c r="CG182" i="29"/>
  <c r="CG178" i="29"/>
  <c r="CG179" i="29" s="1"/>
  <c r="CE198" i="30"/>
  <c r="CF196" i="30"/>
  <c r="CF184" i="30"/>
  <c r="CF186" i="30" s="1"/>
  <c r="CH73" i="29"/>
  <c r="CH74" i="29" s="1"/>
  <c r="CH157" i="30"/>
  <c r="CH176" i="29"/>
  <c r="CG194" i="31"/>
  <c r="CG196" i="35" l="1"/>
  <c r="CG198" i="31"/>
  <c r="CG186" i="35"/>
  <c r="CG194" i="35" s="1"/>
  <c r="CH182" i="36"/>
  <c r="CH197" i="31"/>
  <c r="CH198" i="31" s="1"/>
  <c r="CH191" i="31"/>
  <c r="CH193" i="31" s="1"/>
  <c r="CH158" i="34"/>
  <c r="CH184" i="31"/>
  <c r="CH186" i="31" s="1"/>
  <c r="CH194" i="31" s="1"/>
  <c r="CH190" i="35"/>
  <c r="CH192" i="35" s="1"/>
  <c r="CH182" i="35"/>
  <c r="CH196" i="35" s="1"/>
  <c r="CH189" i="35"/>
  <c r="CH191" i="35" s="1"/>
  <c r="CH178" i="35"/>
  <c r="CH179" i="35" s="1"/>
  <c r="CH177" i="35"/>
  <c r="CH178" i="36"/>
  <c r="CH179" i="36" s="1"/>
  <c r="CH158" i="36"/>
  <c r="CG196" i="36"/>
  <c r="CG193" i="36"/>
  <c r="CG194" i="36" s="1"/>
  <c r="CG197" i="36"/>
  <c r="CH177" i="36"/>
  <c r="CF194" i="34"/>
  <c r="CH177" i="34"/>
  <c r="CH183" i="36"/>
  <c r="CH185" i="36" s="1"/>
  <c r="CH190" i="36"/>
  <c r="CH192" i="36" s="1"/>
  <c r="CF198" i="34"/>
  <c r="CG198" i="35"/>
  <c r="CF198" i="35"/>
  <c r="CH189" i="34"/>
  <c r="CH182" i="34"/>
  <c r="CG184" i="34"/>
  <c r="CG186" i="34" s="1"/>
  <c r="CG196" i="34"/>
  <c r="CF194" i="35"/>
  <c r="CG191" i="34"/>
  <c r="CG193" i="34" s="1"/>
  <c r="CG197" i="34"/>
  <c r="CH191" i="36"/>
  <c r="CH190" i="34"/>
  <c r="CH192" i="34" s="1"/>
  <c r="CH183" i="34"/>
  <c r="CH185" i="34" s="1"/>
  <c r="CH184" i="36"/>
  <c r="CG197" i="30"/>
  <c r="CG198" i="30" s="1"/>
  <c r="CG184" i="30"/>
  <c r="CG186" i="30" s="1"/>
  <c r="CG191" i="30"/>
  <c r="CG193" i="30" s="1"/>
  <c r="CH74" i="30"/>
  <c r="CF194" i="29"/>
  <c r="CH190" i="29"/>
  <c r="CH192" i="29" s="1"/>
  <c r="CH183" i="29"/>
  <c r="CH185" i="29" s="1"/>
  <c r="CG196" i="29"/>
  <c r="CG184" i="29"/>
  <c r="CG186" i="29" s="1"/>
  <c r="CH182" i="30"/>
  <c r="CH189" i="30"/>
  <c r="CH178" i="30"/>
  <c r="CH179" i="30" s="1"/>
  <c r="CG191" i="29"/>
  <c r="CG193" i="29" s="1"/>
  <c r="CG197" i="29"/>
  <c r="CH183" i="30"/>
  <c r="CH185" i="30" s="1"/>
  <c r="CH190" i="30"/>
  <c r="CH192" i="30" s="1"/>
  <c r="CH177" i="29"/>
  <c r="CF194" i="30"/>
  <c r="CH158" i="30"/>
  <c r="CF198" i="29"/>
  <c r="CF198" i="30"/>
  <c r="CH177" i="30"/>
  <c r="CH189" i="29"/>
  <c r="CH158" i="29"/>
  <c r="CH178" i="29"/>
  <c r="CH179" i="29" s="1"/>
  <c r="CH182" i="29"/>
  <c r="CH184" i="35" l="1"/>
  <c r="CH186" i="35" s="1"/>
  <c r="CH197" i="35"/>
  <c r="CH198" i="35" s="1"/>
  <c r="CH193" i="35"/>
  <c r="CH194" i="35" s="1"/>
  <c r="CG198" i="36"/>
  <c r="CH186" i="36"/>
  <c r="CH196" i="36"/>
  <c r="CH193" i="36"/>
  <c r="CH197" i="36"/>
  <c r="CG198" i="34"/>
  <c r="CH184" i="34"/>
  <c r="CH186" i="34" s="1"/>
  <c r="CH196" i="34"/>
  <c r="CG194" i="34"/>
  <c r="CH197" i="34"/>
  <c r="CH191" i="34"/>
  <c r="CH193" i="34" s="1"/>
  <c r="CG198" i="29"/>
  <c r="CG194" i="30"/>
  <c r="CH184" i="29"/>
  <c r="CH186" i="29" s="1"/>
  <c r="CH196" i="29"/>
  <c r="CH191" i="30"/>
  <c r="CH193" i="30" s="1"/>
  <c r="CH197" i="30"/>
  <c r="CH196" i="30"/>
  <c r="CH184" i="30"/>
  <c r="CH186" i="30" s="1"/>
  <c r="CH191" i="29"/>
  <c r="CH193" i="29" s="1"/>
  <c r="CH197" i="29"/>
  <c r="CG194" i="29"/>
  <c r="CH198" i="36" l="1"/>
  <c r="CH194" i="36"/>
  <c r="CH198" i="34"/>
  <c r="CH194" i="34"/>
  <c r="CH194" i="30"/>
  <c r="CH198" i="30"/>
  <c r="CH198" i="29"/>
  <c r="CH194" i="29"/>
</calcChain>
</file>

<file path=xl/sharedStrings.xml><?xml version="1.0" encoding="utf-8"?>
<sst xmlns="http://schemas.openxmlformats.org/spreadsheetml/2006/main" count="2643" uniqueCount="243">
  <si>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</si>
  <si>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</si>
  <si>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</si>
  <si>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</si>
  <si>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</si>
  <si>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</si>
  <si>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</si>
  <si>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</si>
  <si>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</si>
  <si>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</si>
  <si>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</si>
  <si>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</si>
  <si>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</si>
  <si>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</si>
  <si>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</si>
  <si>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</si>
  <si>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</si>
  <si>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</si>
  <si>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</si>
  <si>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</si>
  <si>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</si>
  <si>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</si>
  <si>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</si>
  <si>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</si>
  <si>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</si>
  <si>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</si>
  <si>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</si>
  <si>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</si>
  <si>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</si>
  <si>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</si>
  <si>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</si>
  <si>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</si>
  <si>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</si>
  <si>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</si>
  <si>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</si>
  <si>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</si>
  <si>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</si>
  <si>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</si>
  <si>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</si>
  <si>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</si>
  <si>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</si>
  <si>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</si>
  <si>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</si>
  <si>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</si>
  <si>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</si>
  <si>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</si>
  <si>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</si>
  <si>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</si>
  <si>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</si>
  <si>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</si>
  <si>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</si>
  <si>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</si>
  <si>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</si>
  <si>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</si>
  <si>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</si>
  <si>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</si>
  <si>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</si>
  <si>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</si>
  <si>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</si>
  <si>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</si>
  <si>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</si>
  <si>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</si>
  <si>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</si>
  <si>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</si>
  <si>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</si>
  <si>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</si>
  <si>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</si>
  <si>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</si>
  <si>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</si>
  <si>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</si>
  <si>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</si>
  <si>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</si>
  <si>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</si>
  <si>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</si>
  <si>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</si>
  <si>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</si>
  <si>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</si>
  <si>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</si>
  <si>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</si>
  <si>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</si>
  <si>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</si>
  <si>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</si>
  <si>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</si>
  <si>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</si>
  <si>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</si>
  <si>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</si>
  <si>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</si>
  <si>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</si>
  <si>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</si>
  <si>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</si>
  <si>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</si>
  <si>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</si>
  <si>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</si>
  <si>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</si>
  <si>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</si>
  <si>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</si>
  <si>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</si>
  <si>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</si>
  <si>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</si>
  <si>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</si>
  <si>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</si>
  <si>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</si>
  <si>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</si>
  <si>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</si>
  <si>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</si>
  <si>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</si>
  <si>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</si>
  <si>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</si>
  <si>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</si>
  <si>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</si>
  <si>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</si>
  <si>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</si>
  <si>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</si>
  <si>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</si>
  <si>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</si>
  <si>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</si>
  <si>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</si>
  <si>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</si>
  <si>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</si>
  <si>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</si>
  <si>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</si>
  <si>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</si>
  <si>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</si>
  <si>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</si>
  <si>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</si>
  <si>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</si>
  <si>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</si>
  <si>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</si>
  <si>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</si>
  <si>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</si>
  <si>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</si>
  <si>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</si>
  <si>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</si>
  <si>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</si>
  <si>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</si>
  <si>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</si>
  <si>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</si>
  <si>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</si>
  <si>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</si>
  <si>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</si>
  <si>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</si>
  <si>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</si>
  <si>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</si>
  <si>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</si>
  <si>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</si>
  <si>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</si>
  <si>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</si>
  <si>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</si>
  <si>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</si>
  <si>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</si>
  <si>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</si>
  <si>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</si>
  <si>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</si>
  <si>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</si>
  <si>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</si>
  <si>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</si>
  <si>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</si>
  <si>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</si>
  <si>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</si>
  <si>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</si>
  <si>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</si>
  <si>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</si>
  <si>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</si>
  <si>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</si>
  <si>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</si>
  <si>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</si>
  <si>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</si>
  <si>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</si>
  <si>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</si>
  <si>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</si>
  <si>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</si>
  <si>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</si>
  <si>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</si>
  <si>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</si>
  <si>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</si>
  <si>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</si>
  <si>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</si>
  <si>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</si>
  <si>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</si>
  <si>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</si>
  <si>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</si>
  <si>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</si>
  <si>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</si>
  <si>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</si>
  <si>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2020 check</t>
  </si>
  <si>
    <t>2020 margin rates verified</t>
  </si>
  <si>
    <t>2020 load shape verified, per Appendix G</t>
  </si>
  <si>
    <t>2020 margin rates verified, per Rider EEIC</t>
  </si>
  <si>
    <t>difference</t>
  </si>
  <si>
    <t>April</t>
  </si>
  <si>
    <t>LM/TRC</t>
  </si>
  <si>
    <t>Enel X</t>
  </si>
  <si>
    <t>Franklin - MFIE/MFMR</t>
  </si>
  <si>
    <t>meeia</t>
  </si>
  <si>
    <t>updated on 4/1/20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</si>
  <si>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</si>
  <si>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</si>
  <si>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</si>
  <si>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</si>
  <si>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</si>
  <si>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</si>
  <si>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</si>
  <si>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</si>
  <si>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</si>
  <si>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</si>
  <si>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</si>
  <si>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</si>
  <si>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</si>
  <si>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</si>
  <si>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</si>
  <si>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</si>
  <si>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</si>
  <si>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</si>
  <si>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</si>
  <si>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</si>
  <si>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</si>
  <si>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</si>
  <si>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</si>
  <si>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</si>
  <si>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</si>
  <si>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</si>
  <si>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</si>
  <si>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</si>
  <si>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</si>
  <si>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</si>
  <si>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Pay As You Save</t>
  </si>
  <si>
    <t>Load Error Check</t>
  </si>
  <si>
    <t>C/I input</t>
  </si>
  <si>
    <t>Dec-22 +</t>
  </si>
  <si>
    <t>Targeted Community Lighting</t>
  </si>
  <si>
    <t>cumulative % for Dec2022+</t>
  </si>
  <si>
    <t>MEEIA 3 Program Year 2022 - TD Summary</t>
  </si>
  <si>
    <t>Incremental (per month) proportions (Dec is weighted avg of Dec-22 through 2023+)</t>
  </si>
  <si>
    <t>new base rates effective 3/1/22</t>
  </si>
  <si>
    <t>new margin rates updated 3/1/22, per Rider EEIC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</si>
  <si>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</si>
  <si>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</si>
  <si>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</si>
  <si>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</si>
  <si>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year end C/I % by rate class are within 2%</t>
  </si>
  <si>
    <t>4/6/23: Cannot revise PY22 TD file with scrubbed C/I split data received 3/31/23 because monthly values are distributed differently</t>
  </si>
  <si>
    <t>Res Demand Response - Event Savings</t>
  </si>
  <si>
    <t xml:space="preserve"> Cumulative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</si>
</sst>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</cellStyleXfs>
  <cellXfs count="632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164" fontId="0" fillId="0" borderId="15" xfId="1" applyNumberFormat="1" applyFont="1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167" fontId="5" fillId="0" borderId="15" xfId="3" applyNumberFormat="1" applyFont="1" applyBorder="1"/>
    <xf numFmtId="167" fontId="5" fillId="0" borderId="17" xfId="3" applyNumberFormat="1" applyFont="1" applyBorder="1"/>
    <xf numFmtId="164" fontId="0" fillId="0" borderId="25" xfId="1" applyNumberFormat="1" applyFont="1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25" xfId="0" applyFill="1" applyBorder="1"/>
    <xf numFmtId="44" fontId="0" fillId="0" borderId="15" xfId="2" applyFont="1" applyBorder="1"/>
    <xf numFmtId="44" fontId="0" fillId="0" borderId="17" xfId="2" applyFont="1" applyBorder="1"/>
    <xf numFmtId="0" fontId="2" fillId="2" borderId="26" xfId="0" applyFont="1" applyFill="1" applyBorder="1"/>
    <xf numFmtId="0" fontId="2" fillId="0" borderId="30" xfId="0" applyFont="1" applyBorder="1"/>
    <xf numFmtId="0" fontId="4" fillId="2" borderId="32" xfId="0" applyFont="1" applyFill="1" applyBorder="1"/>
    <xf numFmtId="0" fontId="8" fillId="2" borderId="3" xfId="0" applyFont="1" applyFill="1" applyBorder="1"/>
    <xf numFmtId="0" fontId="5" fillId="0" borderId="37" xfId="0" applyFont="1" applyBorder="1"/>
    <xf numFmtId="0" fontId="4" fillId="2" borderId="23" xfId="0" applyFont="1" applyFill="1" applyBorder="1"/>
    <xf numFmtId="164" fontId="0" fillId="0" borderId="45" xfId="1" applyNumberFormat="1" applyFont="1" applyBorder="1"/>
    <xf numFmtId="164" fontId="0" fillId="0" borderId="46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44" fontId="2" fillId="0" borderId="33" xfId="0" applyNumberFormat="1" applyFont="1" applyBorder="1"/>
    <xf numFmtId="44" fontId="2" fillId="0" borderId="33" xfId="2" applyFont="1" applyBorder="1"/>
    <xf numFmtId="44" fontId="2" fillId="0" borderId="34" xfId="2" applyFont="1" applyBorder="1"/>
    <xf numFmtId="165" fontId="0" fillId="0" borderId="43" xfId="0" applyNumberFormat="1" applyBorder="1" applyAlignment="1">
      <alignment horizontal="center"/>
    </xf>
    <xf numFmtId="44" fontId="0" fillId="0" borderId="36" xfId="0" applyNumberFormat="1" applyBorder="1"/>
    <xf numFmtId="44" fontId="0" fillId="0" borderId="3" xfId="0" applyNumberFormat="1" applyBorder="1"/>
    <xf numFmtId="44" fontId="0" fillId="0" borderId="37" xfId="0" applyNumberFormat="1" applyBorder="1"/>
    <xf numFmtId="44" fontId="2" fillId="0" borderId="44" xfId="2" applyFont="1" applyBorder="1"/>
    <xf numFmtId="0" fontId="2" fillId="0" borderId="39" xfId="0" applyFont="1" applyBorder="1"/>
    <xf numFmtId="0" fontId="2" fillId="0" borderId="38" xfId="0" applyFont="1" applyBorder="1"/>
    <xf numFmtId="0" fontId="2" fillId="0" borderId="29" xfId="0" applyFont="1" applyBorder="1"/>
    <xf numFmtId="0" fontId="2" fillId="0" borderId="5" xfId="0" applyFont="1" applyBorder="1"/>
    <xf numFmtId="44" fontId="2" fillId="0" borderId="44" xfId="0" applyNumberFormat="1" applyFont="1" applyBorder="1"/>
    <xf numFmtId="165" fontId="0" fillId="0" borderId="50" xfId="0" applyNumberFormat="1" applyBorder="1" applyAlignment="1">
      <alignment horizontal="center"/>
    </xf>
    <xf numFmtId="44" fontId="0" fillId="0" borderId="9" xfId="0" applyNumberFormat="1" applyBorder="1"/>
    <xf numFmtId="44" fontId="0" fillId="0" borderId="37" xfId="2" applyFont="1" applyBorder="1"/>
    <xf numFmtId="0" fontId="2" fillId="0" borderId="2" xfId="0" applyFont="1" applyBorder="1"/>
    <xf numFmtId="0" fontId="2" fillId="0" borderId="10" xfId="0" applyFont="1" applyBorder="1"/>
    <xf numFmtId="44" fontId="2" fillId="0" borderId="34" xfId="0" applyNumberFormat="1" applyFont="1" applyBorder="1"/>
    <xf numFmtId="1" fontId="0" fillId="0" borderId="0" xfId="0" applyNumberFormat="1"/>
    <xf numFmtId="164" fontId="0" fillId="0" borderId="36" xfId="1" applyNumberFormat="1" applyFont="1" applyBorder="1"/>
    <xf numFmtId="164" fontId="0" fillId="0" borderId="37" xfId="1" applyNumberFormat="1" applyFont="1" applyBorder="1"/>
    <xf numFmtId="164" fontId="2" fillId="0" borderId="44" xfId="1" applyNumberFormat="1" applyFont="1" applyBorder="1"/>
    <xf numFmtId="164" fontId="0" fillId="0" borderId="51" xfId="1" applyNumberFormat="1" applyFont="1" applyBorder="1"/>
    <xf numFmtId="164" fontId="2" fillId="0" borderId="52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6" xfId="1" applyNumberFormat="1" applyFont="1" applyBorder="1"/>
    <xf numFmtId="164" fontId="2" fillId="0" borderId="43" xfId="1" applyNumberFormat="1" applyFont="1" applyBorder="1"/>
    <xf numFmtId="164" fontId="2" fillId="0" borderId="53" xfId="1" applyNumberFormat="1" applyFont="1" applyBorder="1"/>
    <xf numFmtId="0" fontId="0" fillId="2" borderId="55" xfId="0" applyFill="1" applyBorder="1"/>
    <xf numFmtId="0" fontId="5" fillId="2" borderId="56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6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6" fillId="0" borderId="8" xfId="0" applyFont="1" applyBorder="1"/>
    <xf numFmtId="0" fontId="16" fillId="0" borderId="31" xfId="0" applyFont="1" applyBorder="1"/>
    <xf numFmtId="0" fontId="16" fillId="0" borderId="52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36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/>
    <xf numFmtId="168" fontId="26" fillId="0" borderId="27" xfId="4" applyNumberFormat="1" applyFont="1" applyFill="1" applyBorder="1" applyAlignment="1">
      <alignment horizontal="center"/>
    </xf>
    <xf numFmtId="9" fontId="26" fillId="0" borderId="27" xfId="4" applyNumberFormat="1" applyFont="1" applyFill="1" applyBorder="1" applyAlignment="1">
      <alignment horizontal="center"/>
    </xf>
    <xf numFmtId="9" fontId="25" fillId="0" borderId="27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2" xfId="0" applyNumberFormat="1" applyFont="1" applyFill="1" applyBorder="1"/>
    <xf numFmtId="9" fontId="5" fillId="0" borderId="27" xfId="4" applyNumberFormat="1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4" fillId="16" borderId="67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24" fillId="16" borderId="65" xfId="0" applyFont="1" applyFill="1" applyBorder="1" applyAlignment="1">
      <alignment horizontal="center"/>
    </xf>
    <xf numFmtId="0" fontId="24" fillId="16" borderId="66" xfId="0" applyFont="1" applyFill="1" applyBorder="1" applyAlignment="1">
      <alignment horizontal="center"/>
    </xf>
    <xf numFmtId="164" fontId="2" fillId="0" borderId="28" xfId="0" applyNumberFormat="1" applyFont="1" applyBorder="1"/>
    <xf numFmtId="164" fontId="0" fillId="0" borderId="72" xfId="1" applyNumberFormat="1" applyFont="1" applyBorder="1"/>
    <xf numFmtId="44" fontId="0" fillId="0" borderId="12" xfId="2" applyFont="1" applyBorder="1"/>
    <xf numFmtId="44" fontId="0" fillId="0" borderId="13" xfId="2" applyFont="1" applyBorder="1"/>
    <xf numFmtId="0" fontId="4" fillId="2" borderId="62" xfId="0" applyFont="1" applyFill="1" applyBorder="1"/>
    <xf numFmtId="0" fontId="0" fillId="0" borderId="31" xfId="0" applyBorder="1"/>
    <xf numFmtId="164" fontId="0" fillId="0" borderId="62" xfId="1" applyNumberFormat="1" applyFont="1" applyBorder="1"/>
    <xf numFmtId="164" fontId="2" fillId="6" borderId="28" xfId="0" applyNumberFormat="1" applyFont="1" applyFill="1" applyBorder="1"/>
    <xf numFmtId="164" fontId="0" fillId="0" borderId="19" xfId="1" applyNumberFormat="1" applyFont="1" applyBorder="1"/>
    <xf numFmtId="165" fontId="2" fillId="0" borderId="26" xfId="0" applyNumberFormat="1" applyFont="1" applyBorder="1" applyAlignment="1">
      <alignment horizontal="center"/>
    </xf>
    <xf numFmtId="0" fontId="5" fillId="0" borderId="36" xfId="0" applyFont="1" applyBorder="1"/>
    <xf numFmtId="167" fontId="5" fillId="0" borderId="19" xfId="3" applyNumberFormat="1" applyFont="1" applyBorder="1"/>
    <xf numFmtId="167" fontId="5" fillId="0" borderId="24" xfId="3" applyNumberFormat="1" applyFont="1" applyBorder="1"/>
    <xf numFmtId="164" fontId="0" fillId="0" borderId="27" xfId="0" applyNumberFormat="1" applyBorder="1"/>
    <xf numFmtId="164" fontId="0" fillId="0" borderId="28" xfId="0" applyNumberFormat="1" applyBorder="1"/>
    <xf numFmtId="0" fontId="6" fillId="2" borderId="18" xfId="0" applyFont="1" applyFill="1" applyBorder="1"/>
    <xf numFmtId="0" fontId="6" fillId="2" borderId="37" xfId="0" applyFont="1" applyFill="1" applyBorder="1"/>
    <xf numFmtId="44" fontId="0" fillId="0" borderId="47" xfId="0" applyNumberFormat="1" applyBorder="1"/>
    <xf numFmtId="44" fontId="0" fillId="0" borderId="60" xfId="0" applyNumberFormat="1" applyBorder="1"/>
    <xf numFmtId="44" fontId="0" fillId="0" borderId="59" xfId="0" applyNumberFormat="1" applyBorder="1"/>
    <xf numFmtId="44" fontId="0" fillId="0" borderId="59" xfId="2" applyFont="1" applyBorder="1"/>
    <xf numFmtId="0" fontId="0" fillId="0" borderId="54" xfId="0" applyBorder="1"/>
    <xf numFmtId="44" fontId="0" fillId="0" borderId="72" xfId="0" applyNumberFormat="1" applyBorder="1"/>
    <xf numFmtId="44" fontId="0" fillId="0" borderId="73" xfId="0" applyNumberFormat="1" applyBorder="1"/>
    <xf numFmtId="44" fontId="2" fillId="0" borderId="26" xfId="2" applyFont="1" applyBorder="1"/>
    <xf numFmtId="44" fontId="2" fillId="0" borderId="27" xfId="2" applyFont="1" applyBorder="1"/>
    <xf numFmtId="44" fontId="2" fillId="0" borderId="28" xfId="2" applyFont="1" applyBorder="1"/>
    <xf numFmtId="173" fontId="0" fillId="0" borderId="1" xfId="2" applyNumberFormat="1" applyFont="1" applyBorder="1"/>
    <xf numFmtId="164" fontId="0" fillId="0" borderId="62" xfId="0" applyNumberFormat="1" applyBorder="1"/>
    <xf numFmtId="164" fontId="0" fillId="0" borderId="31" xfId="1" applyNumberFormat="1" applyFont="1" applyBorder="1"/>
    <xf numFmtId="165" fontId="0" fillId="0" borderId="28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25" fillId="2" borderId="27" xfId="0" applyNumberFormat="1" applyFont="1" applyFill="1" applyBorder="1" applyAlignment="1">
      <alignment horizontal="center"/>
    </xf>
    <xf numFmtId="165" fontId="25" fillId="2" borderId="28" xfId="0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0" fontId="2" fillId="18" borderId="2" xfId="0" applyFont="1" applyFill="1" applyBorder="1"/>
    <xf numFmtId="0" fontId="2" fillId="19" borderId="39" xfId="0" applyFont="1" applyFill="1" applyBorder="1"/>
    <xf numFmtId="0" fontId="2" fillId="20" borderId="39" xfId="0" applyFont="1" applyFill="1" applyBorder="1"/>
    <xf numFmtId="0" fontId="0" fillId="13" borderId="0" xfId="0" applyFill="1" applyProtection="1">
      <protection locked="0"/>
    </xf>
    <xf numFmtId="0" fontId="2" fillId="2" borderId="58" xfId="0" applyFont="1" applyFill="1" applyBorder="1"/>
    <xf numFmtId="164" fontId="0" fillId="21" borderId="63" xfId="1" applyNumberFormat="1" applyFont="1" applyFill="1" applyBorder="1"/>
    <xf numFmtId="164" fontId="0" fillId="21" borderId="1" xfId="1" applyNumberFormat="1" applyFont="1" applyFill="1" applyBorder="1"/>
    <xf numFmtId="164" fontId="0" fillId="21" borderId="57" xfId="1" applyNumberFormat="1" applyFont="1" applyFill="1" applyBorder="1"/>
    <xf numFmtId="164" fontId="7" fillId="0" borderId="31" xfId="1" applyNumberFormat="1" applyFont="1" applyBorder="1"/>
    <xf numFmtId="0" fontId="6" fillId="2" borderId="54" xfId="0" applyFont="1" applyFill="1" applyBorder="1"/>
    <xf numFmtId="0" fontId="0" fillId="2" borderId="3" xfId="0" applyFill="1" applyBorder="1"/>
    <xf numFmtId="0" fontId="14" fillId="21" borderId="72" xfId="0" applyFont="1" applyFill="1" applyBorder="1"/>
    <xf numFmtId="0" fontId="2" fillId="0" borderId="43" xfId="0" applyFont="1" applyBorder="1"/>
    <xf numFmtId="0" fontId="6" fillId="2" borderId="54" xfId="0" applyFont="1" applyFill="1" applyBorder="1" applyAlignment="1">
      <alignment horizontal="center"/>
    </xf>
    <xf numFmtId="0" fontId="6" fillId="2" borderId="9" xfId="0" applyFont="1" applyFill="1" applyBorder="1"/>
    <xf numFmtId="164" fontId="0" fillId="21" borderId="71" xfId="1" applyNumberFormat="1" applyFont="1" applyFill="1" applyBorder="1"/>
    <xf numFmtId="164" fontId="0" fillId="21" borderId="72" xfId="1" applyNumberFormat="1" applyFont="1" applyFill="1" applyBorder="1"/>
    <xf numFmtId="0" fontId="15" fillId="21" borderId="72" xfId="0" applyFont="1" applyFill="1" applyBorder="1"/>
    <xf numFmtId="164" fontId="2" fillId="23" borderId="28" xfId="0" applyNumberFormat="1" applyFont="1" applyFill="1" applyBorder="1"/>
    <xf numFmtId="44" fontId="29" fillId="0" borderId="0" xfId="2" applyFont="1" applyBorder="1"/>
    <xf numFmtId="9" fontId="0" fillId="17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30" fillId="0" borderId="62" xfId="1" applyNumberFormat="1" applyFont="1" applyBorder="1"/>
    <xf numFmtId="0" fontId="7" fillId="0" borderId="0" xfId="0" applyFont="1"/>
    <xf numFmtId="44" fontId="31" fillId="0" borderId="0" xfId="2" applyFont="1" applyBorder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9" fontId="0" fillId="17" borderId="12" xfId="3" applyFont="1" applyFill="1" applyBorder="1"/>
    <xf numFmtId="9" fontId="0" fillId="17" borderId="1" xfId="3" applyFont="1" applyFill="1" applyBorder="1"/>
    <xf numFmtId="9" fontId="0" fillId="17" borderId="6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1" borderId="63" xfId="3" applyFont="1" applyFill="1" applyBorder="1"/>
    <xf numFmtId="0" fontId="2" fillId="17" borderId="6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164" fontId="0" fillId="21" borderId="19" xfId="1" applyNumberFormat="1" applyFont="1" applyFill="1" applyBorder="1"/>
    <xf numFmtId="164" fontId="0" fillId="21" borderId="24" xfId="1" applyNumberFormat="1" applyFont="1" applyFill="1" applyBorder="1"/>
    <xf numFmtId="164" fontId="0" fillId="21" borderId="15" xfId="1" applyNumberFormat="1" applyFont="1" applyFill="1" applyBorder="1"/>
    <xf numFmtId="164" fontId="0" fillId="21" borderId="27" xfId="0" applyNumberFormat="1" applyFill="1" applyBorder="1"/>
    <xf numFmtId="164" fontId="0" fillId="21" borderId="28" xfId="0" applyNumberFormat="1" applyFill="1" applyBorder="1"/>
    <xf numFmtId="0" fontId="5" fillId="19" borderId="5" xfId="0" applyFont="1" applyFill="1" applyBorder="1"/>
    <xf numFmtId="0" fontId="5" fillId="19" borderId="31" xfId="0" applyFont="1" applyFill="1" applyBorder="1"/>
    <xf numFmtId="2" fontId="5" fillId="2" borderId="32" xfId="0" applyNumberFormat="1" applyFont="1" applyFill="1" applyBorder="1"/>
    <xf numFmtId="2" fontId="5" fillId="0" borderId="46" xfId="1" applyNumberFormat="1" applyFont="1" applyBorder="1"/>
    <xf numFmtId="2" fontId="25" fillId="2" borderId="32" xfId="0" applyNumberFormat="1" applyFont="1" applyFill="1" applyBorder="1"/>
    <xf numFmtId="2" fontId="25" fillId="0" borderId="46" xfId="1" applyNumberFormat="1" applyFont="1" applyBorder="1"/>
    <xf numFmtId="10" fontId="32" fillId="0" borderId="0" xfId="0" applyNumberFormat="1" applyFont="1"/>
    <xf numFmtId="174" fontId="5" fillId="0" borderId="0" xfId="4" applyNumberFormat="1" applyFont="1" applyFill="1" applyBorder="1" applyAlignment="1">
      <alignment horizontal="right"/>
    </xf>
    <xf numFmtId="0" fontId="5" fillId="0" borderId="6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7" borderId="16" xfId="4" applyNumberFormat="1" applyFont="1" applyFill="1" applyBorder="1" applyAlignment="1">
      <alignment horizontal="center"/>
    </xf>
    <xf numFmtId="171" fontId="5" fillId="17" borderId="17" xfId="4" applyNumberFormat="1" applyFont="1" applyFill="1" applyBorder="1" applyAlignment="1">
      <alignment horizontal="center"/>
    </xf>
    <xf numFmtId="168" fontId="5" fillId="17" borderId="12" xfId="4" applyNumberFormat="1" applyFont="1" applyFill="1" applyBorder="1" applyAlignment="1">
      <alignment horizontal="center"/>
    </xf>
    <xf numFmtId="168" fontId="5" fillId="17" borderId="16" xfId="4" applyNumberFormat="1" applyFont="1" applyFill="1" applyBorder="1" applyAlignment="1">
      <alignment horizontal="center"/>
    </xf>
    <xf numFmtId="168" fontId="5" fillId="17" borderId="17" xfId="4" applyNumberFormat="1" applyFont="1" applyFill="1" applyBorder="1" applyAlignment="1">
      <alignment horizontal="center"/>
    </xf>
    <xf numFmtId="168" fontId="26" fillId="17" borderId="27" xfId="4" applyNumberFormat="1" applyFont="1" applyFill="1" applyBorder="1" applyAlignment="1">
      <alignment horizontal="center"/>
    </xf>
    <xf numFmtId="9" fontId="26" fillId="17" borderId="27" xfId="4" applyNumberFormat="1" applyFont="1" applyFill="1" applyBorder="1" applyAlignment="1">
      <alignment horizontal="center"/>
    </xf>
    <xf numFmtId="9" fontId="25" fillId="17" borderId="27" xfId="4" applyNumberFormat="1" applyFont="1" applyFill="1" applyBorder="1" applyAlignment="1">
      <alignment horizontal="center"/>
    </xf>
    <xf numFmtId="171" fontId="5" fillId="17" borderId="12" xfId="4" applyNumberFormat="1" applyFont="1" applyFill="1" applyBorder="1" applyAlignment="1">
      <alignment horizontal="center"/>
    </xf>
    <xf numFmtId="171" fontId="5" fillId="17" borderId="13" xfId="4" applyNumberFormat="1" applyFont="1" applyFill="1" applyBorder="1" applyAlignment="1">
      <alignment horizontal="center"/>
    </xf>
    <xf numFmtId="168" fontId="5" fillId="17" borderId="13" xfId="4" applyNumberFormat="1" applyFont="1" applyFill="1" applyBorder="1" applyAlignment="1">
      <alignment horizontal="center"/>
    </xf>
    <xf numFmtId="9" fontId="25" fillId="17" borderId="28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44" fontId="5" fillId="21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>
      <alignment horizontal="right"/>
    </xf>
    <xf numFmtId="172" fontId="5" fillId="21" borderId="0" xfId="4" applyNumberFormat="1" applyFont="1" applyFill="1" applyBorder="1" applyAlignment="1">
      <alignment horizontal="center"/>
    </xf>
    <xf numFmtId="172" fontId="5" fillId="21" borderId="0" xfId="4" applyNumberFormat="1" applyFont="1" applyFill="1" applyBorder="1" applyAlignment="1">
      <alignment horizontal="right"/>
    </xf>
    <xf numFmtId="44" fontId="5" fillId="17" borderId="0" xfId="4" applyNumberFormat="1" applyFont="1" applyFill="1" applyBorder="1" applyAlignment="1"/>
    <xf numFmtId="44" fontId="5" fillId="17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>
      <alignment horizontal="right"/>
    </xf>
    <xf numFmtId="172" fontId="5" fillId="17" borderId="0" xfId="4" applyNumberFormat="1" applyFont="1" applyFill="1" applyBorder="1" applyAlignment="1">
      <alignment horizontal="center"/>
    </xf>
    <xf numFmtId="172" fontId="5" fillId="17" borderId="0" xfId="4" applyNumberFormat="1" applyFont="1" applyFill="1" applyBorder="1" applyAlignment="1">
      <alignment horizontal="right"/>
    </xf>
    <xf numFmtId="9" fontId="5" fillId="17" borderId="27" xfId="4" applyNumberFormat="1" applyFont="1" applyFill="1" applyBorder="1" applyAlignment="1">
      <alignment horizontal="center"/>
    </xf>
    <xf numFmtId="164" fontId="0" fillId="17" borderId="15" xfId="1" applyNumberFormat="1" applyFont="1" applyFill="1" applyBorder="1"/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0" borderId="17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8" fillId="0" borderId="11" xfId="0" applyFont="1" applyBorder="1"/>
    <xf numFmtId="0" fontId="28" fillId="17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7" borderId="11" xfId="0" applyFont="1" applyFill="1" applyBorder="1" applyAlignment="1">
      <alignment horizontal="center"/>
    </xf>
    <xf numFmtId="0" fontId="25" fillId="17" borderId="40" xfId="0" applyFont="1" applyFill="1" applyBorder="1"/>
    <xf numFmtId="0" fontId="26" fillId="0" borderId="35" xfId="0" applyFont="1" applyBorder="1"/>
    <xf numFmtId="168" fontId="26" fillId="0" borderId="33" xfId="4" applyNumberFormat="1" applyFont="1" applyFill="1" applyBorder="1" applyAlignment="1">
      <alignment horizontal="center"/>
    </xf>
    <xf numFmtId="9" fontId="26" fillId="0" borderId="33" xfId="4" applyNumberFormat="1" applyFont="1" applyFill="1" applyBorder="1" applyAlignment="1">
      <alignment horizontal="center"/>
    </xf>
    <xf numFmtId="9" fontId="25" fillId="0" borderId="33" xfId="4" applyNumberFormat="1" applyFont="1" applyFill="1" applyBorder="1" applyAlignment="1">
      <alignment horizontal="center"/>
    </xf>
    <xf numFmtId="168" fontId="26" fillId="17" borderId="33" xfId="4" applyNumberFormat="1" applyFont="1" applyFill="1" applyBorder="1" applyAlignment="1">
      <alignment horizontal="center"/>
    </xf>
    <xf numFmtId="9" fontId="26" fillId="17" borderId="33" xfId="4" applyNumberFormat="1" applyFont="1" applyFill="1" applyBorder="1" applyAlignment="1">
      <alignment horizontal="center"/>
    </xf>
    <xf numFmtId="9" fontId="25" fillId="17" borderId="33" xfId="4" applyNumberFormat="1" applyFont="1" applyFill="1" applyBorder="1" applyAlignment="1">
      <alignment horizontal="center"/>
    </xf>
    <xf numFmtId="9" fontId="25" fillId="17" borderId="34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62" xfId="0" applyFill="1" applyBorder="1" applyAlignment="1">
      <alignment horizontal="center" vertical="center" textRotation="90" wrapText="1" readingOrder="1"/>
    </xf>
    <xf numFmtId="0" fontId="2" fillId="2" borderId="6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75" xfId="0" applyBorder="1"/>
    <xf numFmtId="0" fontId="25" fillId="17" borderId="26" xfId="0" applyFont="1" applyFill="1" applyBorder="1"/>
    <xf numFmtId="0" fontId="26" fillId="0" borderId="26" xfId="0" applyFont="1" applyBorder="1"/>
    <xf numFmtId="0" fontId="28" fillId="0" borderId="11" xfId="0" applyFont="1" applyBorder="1" applyAlignment="1">
      <alignment horizontal="left"/>
    </xf>
    <xf numFmtId="0" fontId="15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9" fontId="5" fillId="17" borderId="28" xfId="4" applyNumberFormat="1" applyFont="1" applyFill="1" applyBorder="1" applyAlignment="1">
      <alignment horizontal="center"/>
    </xf>
    <xf numFmtId="164" fontId="0" fillId="17" borderId="16" xfId="0" applyNumberFormat="1" applyFill="1" applyBorder="1"/>
    <xf numFmtId="164" fontId="0" fillId="17" borderId="17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" fillId="0" borderId="6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54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7" xfId="0" applyNumberFormat="1" applyFont="1" applyBorder="1"/>
    <xf numFmtId="0" fontId="0" fillId="0" borderId="0" xfId="0" applyAlignment="1">
      <alignment vertical="top" wrapText="1"/>
    </xf>
    <xf numFmtId="164" fontId="35" fillId="0" borderId="0" xfId="0" applyNumberFormat="1" applyFo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166" fontId="0" fillId="25" borderId="33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0" fontId="0" fillId="17" borderId="0" xfId="0" applyFill="1" applyAlignment="1">
      <alignment horizontal="center" vertical="center"/>
    </xf>
    <xf numFmtId="169" fontId="5" fillId="13" borderId="1" xfId="4" applyNumberFormat="1" applyFont="1" applyFill="1" applyBorder="1" applyAlignment="1">
      <alignment horizontal="center"/>
    </xf>
    <xf numFmtId="170" fontId="5" fillId="13" borderId="1" xfId="4" applyNumberFormat="1" applyFont="1" applyFill="1" applyBorder="1" applyAlignment="1">
      <alignment horizontal="center"/>
    </xf>
    <xf numFmtId="170" fontId="5" fillId="13" borderId="16" xfId="4" applyNumberFormat="1" applyFont="1" applyFill="1" applyBorder="1" applyAlignment="1">
      <alignment horizontal="center"/>
    </xf>
    <xf numFmtId="175" fontId="0" fillId="0" borderId="0" xfId="0" applyNumberFormat="1"/>
    <xf numFmtId="169" fontId="38" fillId="26" borderId="1" xfId="4" applyNumberFormat="1" applyFont="1" applyFill="1" applyBorder="1" applyAlignment="1">
      <alignment horizontal="center"/>
    </xf>
    <xf numFmtId="43" fontId="7" fillId="0" borderId="31" xfId="0" applyNumberFormat="1" applyFont="1" applyBorder="1"/>
    <xf numFmtId="167" fontId="5" fillId="13" borderId="1" xfId="3" applyNumberFormat="1" applyFont="1" applyFill="1" applyBorder="1"/>
    <xf numFmtId="167" fontId="5" fillId="13" borderId="15" xfId="3" applyNumberFormat="1" applyFont="1" applyFill="1" applyBorder="1"/>
    <xf numFmtId="167" fontId="5" fillId="10" borderId="1" xfId="3" applyNumberFormat="1" applyFont="1" applyFill="1" applyBorder="1"/>
    <xf numFmtId="167" fontId="5" fillId="10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5" xfId="3" applyNumberFormat="1" applyFont="1" applyFill="1" applyBorder="1"/>
    <xf numFmtId="167" fontId="5" fillId="0" borderId="16" xfId="3" applyNumberFormat="1" applyFont="1" applyFill="1" applyBorder="1"/>
    <xf numFmtId="167" fontId="5" fillId="0" borderId="17" xfId="3" applyNumberFormat="1" applyFont="1" applyFill="1" applyBorder="1"/>
    <xf numFmtId="167" fontId="5" fillId="13" borderId="16" xfId="3" applyNumberFormat="1" applyFont="1" applyFill="1" applyBorder="1"/>
    <xf numFmtId="167" fontId="5" fillId="13" borderId="17" xfId="3" applyNumberFormat="1" applyFont="1" applyFill="1" applyBorder="1"/>
    <xf numFmtId="176" fontId="0" fillId="0" borderId="0" xfId="0" applyNumberFormat="1"/>
    <xf numFmtId="164" fontId="31" fillId="2" borderId="0" xfId="0" applyNumberFormat="1" applyFont="1" applyFill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4" fontId="31" fillId="0" borderId="0" xfId="0" applyNumberFormat="1" applyFont="1"/>
    <xf numFmtId="164" fontId="31" fillId="0" borderId="0" xfId="0" applyNumberFormat="1" applyFont="1"/>
    <xf numFmtId="0" fontId="31" fillId="0" borderId="0" xfId="0" applyFont="1" applyAlignment="1">
      <alignment horizontal="center"/>
    </xf>
    <xf numFmtId="0" fontId="31" fillId="2" borderId="0" xfId="0" applyFont="1" applyFill="1"/>
    <xf numFmtId="41" fontId="31" fillId="0" borderId="0" xfId="1" applyNumberFormat="1" applyFont="1" applyBorder="1"/>
    <xf numFmtId="41" fontId="31" fillId="2" borderId="0" xfId="0" applyNumberFormat="1" applyFont="1" applyFill="1"/>
    <xf numFmtId="165" fontId="0" fillId="0" borderId="0" xfId="0" applyNumberFormat="1" applyAlignment="1">
      <alignment horizontal="center"/>
    </xf>
    <xf numFmtId="41" fontId="7" fillId="0" borderId="0" xfId="0" applyNumberFormat="1" applyFont="1"/>
    <xf numFmtId="0" fontId="2" fillId="0" borderId="70" xfId="0" applyFont="1" applyBorder="1" applyAlignment="1">
      <alignment horizontal="left" vertical="top"/>
    </xf>
    <xf numFmtId="0" fontId="2" fillId="0" borderId="74" xfId="0" applyFont="1" applyBorder="1" applyAlignment="1">
      <alignment horizontal="left" vertical="top"/>
    </xf>
    <xf numFmtId="0" fontId="2" fillId="0" borderId="42" xfId="0" applyFont="1" applyBorder="1"/>
    <xf numFmtId="0" fontId="2" fillId="0" borderId="54" xfId="0" applyFont="1" applyBorder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25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44" xfId="0" applyBorder="1" applyAlignment="1">
      <alignment horizontal="left" vertical="top"/>
    </xf>
    <xf numFmtId="0" fontId="39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0" fontId="2" fillId="0" borderId="20" xfId="0" applyFont="1" applyBorder="1" applyAlignment="1">
      <alignment horizontal="left" vertical="top"/>
    </xf>
    <xf numFmtId="14" fontId="0" fillId="0" borderId="31" xfId="0" applyNumberFormat="1" applyBorder="1" applyAlignment="1">
      <alignment horizontal="right" vertical="top"/>
    </xf>
    <xf numFmtId="14" fontId="25" fillId="0" borderId="0" xfId="0" applyNumberFormat="1" applyFont="1" applyAlignment="1">
      <alignment horizontal="right" vertical="top"/>
    </xf>
    <xf numFmtId="168" fontId="25" fillId="18" borderId="27" xfId="3" applyNumberFormat="1" applyFont="1" applyFill="1" applyBorder="1" applyAlignment="1">
      <alignment horizontal="center"/>
    </xf>
    <xf numFmtId="168" fontId="1" fillId="0" borderId="27" xfId="3" applyNumberFormat="1" applyFont="1" applyFill="1" applyBorder="1" applyAlignment="1">
      <alignment horizontal="center"/>
    </xf>
    <xf numFmtId="168" fontId="1" fillId="0" borderId="28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30" fillId="0" borderId="62" xfId="1" applyNumberFormat="1" applyFont="1" applyFill="1" applyBorder="1"/>
    <xf numFmtId="0" fontId="4" fillId="0" borderId="62" xfId="0" applyFont="1" applyBorder="1"/>
    <xf numFmtId="164" fontId="0" fillId="0" borderId="62" xfId="1" applyNumberFormat="1" applyFont="1" applyFill="1" applyBorder="1"/>
    <xf numFmtId="164" fontId="5" fillId="0" borderId="1" xfId="1" applyNumberFormat="1" applyFont="1" applyFill="1" applyBorder="1"/>
    <xf numFmtId="168" fontId="0" fillId="2" borderId="27" xfId="3" applyNumberFormat="1" applyFont="1" applyFill="1" applyBorder="1" applyAlignment="1">
      <alignment horizontal="center"/>
    </xf>
    <xf numFmtId="168" fontId="27" fillId="0" borderId="27" xfId="3" applyNumberFormat="1" applyFont="1" applyFill="1" applyBorder="1" applyAlignment="1">
      <alignment horizontal="center"/>
    </xf>
    <xf numFmtId="168" fontId="10" fillId="2" borderId="27" xfId="3" applyNumberFormat="1" applyFont="1" applyFill="1" applyBorder="1" applyAlignment="1">
      <alignment horizontal="center"/>
    </xf>
    <xf numFmtId="168" fontId="10" fillId="2" borderId="28" xfId="3" applyNumberFormat="1" applyFont="1" applyFill="1" applyBorder="1" applyAlignment="1">
      <alignment horizontal="center"/>
    </xf>
    <xf numFmtId="0" fontId="13" fillId="17" borderId="0" xfId="0" applyFont="1" applyFill="1"/>
    <xf numFmtId="165" fontId="2" fillId="17" borderId="12" xfId="0" applyNumberFormat="1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0" fillId="17" borderId="0" xfId="0" applyFill="1"/>
    <xf numFmtId="0" fontId="0" fillId="17" borderId="14" xfId="0" applyFill="1" applyBorder="1"/>
    <xf numFmtId="164" fontId="2" fillId="17" borderId="15" xfId="1" applyNumberFormat="1" applyFont="1" applyFill="1" applyBorder="1"/>
    <xf numFmtId="0" fontId="2" fillId="17" borderId="18" xfId="0" applyFont="1" applyFill="1" applyBorder="1"/>
    <xf numFmtId="164" fontId="2" fillId="17" borderId="16" xfId="1" applyNumberFormat="1" applyFont="1" applyFill="1" applyBorder="1"/>
    <xf numFmtId="164" fontId="2" fillId="17" borderId="17" xfId="1" applyNumberFormat="1" applyFont="1" applyFill="1" applyBorder="1"/>
    <xf numFmtId="0" fontId="0" fillId="27" borderId="0" xfId="0" applyFill="1"/>
    <xf numFmtId="166" fontId="0" fillId="9" borderId="33" xfId="2" applyNumberFormat="1" applyFont="1" applyFill="1" applyBorder="1"/>
    <xf numFmtId="0" fontId="30" fillId="9" borderId="0" xfId="0" applyFont="1" applyFill="1"/>
    <xf numFmtId="166" fontId="0" fillId="9" borderId="16" xfId="2" applyNumberFormat="1" applyFont="1" applyFill="1" applyBorder="1"/>
    <xf numFmtId="166" fontId="0" fillId="9" borderId="1" xfId="2" applyNumberFormat="1" applyFont="1" applyFill="1" applyBorder="1"/>
    <xf numFmtId="166" fontId="0" fillId="9" borderId="17" xfId="2" applyNumberFormat="1" applyFont="1" applyFill="1" applyBorder="1"/>
    <xf numFmtId="166" fontId="0" fillId="9" borderId="15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75" fontId="7" fillId="0" borderId="0" xfId="0" applyNumberFormat="1" applyFont="1"/>
    <xf numFmtId="169" fontId="38" fillId="28" borderId="1" xfId="4" applyNumberFormat="1" applyFont="1" applyFill="1" applyBorder="1" applyAlignment="1">
      <alignment horizontal="center"/>
    </xf>
    <xf numFmtId="164" fontId="5" fillId="21" borderId="1" xfId="1" applyNumberFormat="1" applyFont="1" applyFill="1" applyBorder="1"/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62" xfId="0" applyFont="1" applyBorder="1" applyAlignment="1">
      <alignment vertical="top" wrapText="1"/>
    </xf>
    <xf numFmtId="0" fontId="2" fillId="0" borderId="42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14" fontId="2" fillId="0" borderId="54" xfId="0" applyNumberFormat="1" applyFont="1" applyBorder="1" applyAlignment="1">
      <alignment horizontal="right" vertical="top"/>
    </xf>
    <xf numFmtId="0" fontId="2" fillId="0" borderId="54" xfId="0" applyFont="1" applyBorder="1" applyAlignment="1">
      <alignment horizontal="right" vertical="top"/>
    </xf>
    <xf numFmtId="0" fontId="2" fillId="0" borderId="43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2" fillId="0" borderId="31" xfId="0" applyFont="1" applyBorder="1" applyAlignment="1">
      <alignment horizontal="left" vertical="top"/>
    </xf>
    <xf numFmtId="0" fontId="2" fillId="0" borderId="31" xfId="0" applyFont="1" applyBorder="1" applyAlignment="1">
      <alignment horizontal="right" vertical="top"/>
    </xf>
    <xf numFmtId="0" fontId="2" fillId="0" borderId="44" xfId="0" applyFont="1" applyBorder="1" applyAlignment="1">
      <alignment horizontal="left" vertical="top"/>
    </xf>
    <xf numFmtId="0" fontId="2" fillId="0" borderId="62" xfId="0" applyFont="1" applyBorder="1" applyAlignment="1">
      <alignment horizontal="left" vertical="top"/>
    </xf>
    <xf numFmtId="14" fontId="2" fillId="0" borderId="62" xfId="0" applyNumberFormat="1" applyFont="1" applyBorder="1" applyAlignment="1">
      <alignment horizontal="right" vertical="top"/>
    </xf>
    <xf numFmtId="0" fontId="2" fillId="0" borderId="62" xfId="0" applyFont="1" applyBorder="1" applyAlignment="1">
      <alignment horizontal="right" vertical="top"/>
    </xf>
    <xf numFmtId="0" fontId="2" fillId="0" borderId="50" xfId="0" applyFont="1" applyBorder="1" applyAlignment="1">
      <alignment horizontal="left" vertical="top"/>
    </xf>
    <xf numFmtId="14" fontId="2" fillId="0" borderId="31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9" fontId="0" fillId="0" borderId="0" xfId="3" applyFont="1"/>
    <xf numFmtId="9" fontId="0" fillId="8" borderId="0" xfId="3" applyFont="1" applyFill="1"/>
    <xf numFmtId="164" fontId="2" fillId="0" borderId="16" xfId="1" applyNumberFormat="1" applyFont="1" applyFill="1" applyBorder="1" applyProtection="1"/>
    <xf numFmtId="164" fontId="0" fillId="0" borderId="1" xfId="1" applyNumberFormat="1" applyFont="1" applyFill="1" applyBorder="1" applyProtection="1"/>
    <xf numFmtId="0" fontId="29" fillId="0" borderId="0" xfId="0" applyFont="1"/>
    <xf numFmtId="41" fontId="31" fillId="0" borderId="0" xfId="0" applyNumberFormat="1" applyFont="1" applyAlignment="1">
      <alignment horizontal="center"/>
    </xf>
    <xf numFmtId="3" fontId="32" fillId="0" borderId="0" xfId="0" applyNumberFormat="1" applyFont="1"/>
    <xf numFmtId="0" fontId="2" fillId="0" borderId="62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164" fontId="0" fillId="0" borderId="12" xfId="1" applyNumberFormat="1" applyFont="1" applyBorder="1" applyProtection="1"/>
    <xf numFmtId="164" fontId="0" fillId="0" borderId="16" xfId="1" applyNumberFormat="1" applyFont="1" applyBorder="1"/>
    <xf numFmtId="164" fontId="0" fillId="0" borderId="16" xfId="1" applyNumberFormat="1" applyFont="1" applyBorder="1" applyProtection="1"/>
    <xf numFmtId="0" fontId="2" fillId="0" borderId="3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31" xfId="0" applyFont="1" applyBorder="1"/>
    <xf numFmtId="165" fontId="25" fillId="0" borderId="27" xfId="0" applyNumberFormat="1" applyFont="1" applyBorder="1" applyAlignment="1">
      <alignment horizontal="center"/>
    </xf>
    <xf numFmtId="44" fontId="2" fillId="29" borderId="27" xfId="2" applyFont="1" applyFill="1" applyBorder="1"/>
    <xf numFmtId="44" fontId="0" fillId="0" borderId="51" xfId="0" applyNumberFormat="1" applyBorder="1"/>
    <xf numFmtId="43" fontId="7" fillId="0" borderId="0" xfId="0" applyNumberFormat="1" applyFont="1"/>
    <xf numFmtId="44" fontId="7" fillId="0" borderId="31" xfId="2" applyFont="1" applyFill="1" applyBorder="1"/>
    <xf numFmtId="0" fontId="2" fillId="12" borderId="0" xfId="0" applyFont="1" applyFill="1" applyAlignment="1">
      <alignment horizontal="center"/>
    </xf>
    <xf numFmtId="0" fontId="0" fillId="0" borderId="70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5" fillId="0" borderId="74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6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74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0" fillId="0" borderId="70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5" fillId="0" borderId="70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74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2" fillId="0" borderId="42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74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19" borderId="40" xfId="0" applyFont="1" applyFill="1" applyBorder="1" applyAlignment="1">
      <alignment horizontal="center" vertical="center"/>
    </xf>
    <xf numFmtId="0" fontId="13" fillId="19" borderId="41" xfId="0" applyFont="1" applyFill="1" applyBorder="1" applyAlignment="1">
      <alignment horizontal="center" vertical="center"/>
    </xf>
    <xf numFmtId="0" fontId="13" fillId="19" borderId="35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 textRotation="90" wrapText="1"/>
    </xf>
    <xf numFmtId="0" fontId="13" fillId="22" borderId="7" xfId="0" applyFont="1" applyFill="1" applyBorder="1" applyAlignment="1">
      <alignment horizontal="center" vertical="center" textRotation="90" wrapText="1"/>
    </xf>
    <xf numFmtId="0" fontId="13" fillId="22" borderId="8" xfId="0" applyFont="1" applyFill="1" applyBorder="1" applyAlignment="1">
      <alignment horizontal="center" vertical="center" textRotation="90" wrapText="1"/>
    </xf>
    <xf numFmtId="0" fontId="13" fillId="18" borderId="6" xfId="0" applyFont="1" applyFill="1" applyBorder="1" applyAlignment="1">
      <alignment horizontal="center" vertical="center" textRotation="90" wrapText="1"/>
    </xf>
    <xf numFmtId="0" fontId="13" fillId="18" borderId="7" xfId="0" applyFont="1" applyFill="1" applyBorder="1" applyAlignment="1">
      <alignment horizontal="center" vertical="center" textRotation="90" wrapText="1"/>
    </xf>
    <xf numFmtId="0" fontId="13" fillId="18" borderId="8" xfId="0" applyFont="1" applyFill="1" applyBorder="1" applyAlignment="1">
      <alignment horizontal="center" vertical="center" textRotation="90" wrapText="1"/>
    </xf>
    <xf numFmtId="0" fontId="2" fillId="23" borderId="26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7" fillId="17" borderId="6" xfId="0" applyFont="1" applyFill="1" applyBorder="1" applyAlignment="1">
      <alignment horizontal="center" vertical="center"/>
    </xf>
    <xf numFmtId="0" fontId="17" fillId="17" borderId="62" xfId="0" applyFont="1" applyFill="1" applyBorder="1" applyAlignment="1">
      <alignment horizontal="center" vertical="center"/>
    </xf>
    <xf numFmtId="0" fontId="17" fillId="17" borderId="6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3" fillId="24" borderId="2" xfId="0" applyFont="1" applyFill="1" applyBorder="1" applyAlignment="1">
      <alignment horizontal="center" vertical="center" textRotation="90" wrapText="1"/>
    </xf>
    <xf numFmtId="0" fontId="13" fillId="24" borderId="4" xfId="0" applyFont="1" applyFill="1" applyBorder="1" applyAlignment="1">
      <alignment horizontal="center" vertical="center" textRotation="90" wrapText="1"/>
    </xf>
    <xf numFmtId="0" fontId="13" fillId="24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22" fillId="24" borderId="2" xfId="0" applyFont="1" applyFill="1" applyBorder="1" applyAlignment="1">
      <alignment horizontal="center" vertical="center" textRotation="90" wrapText="1"/>
    </xf>
    <xf numFmtId="0" fontId="22" fillId="24" borderId="4" xfId="0" applyFont="1" applyFill="1" applyBorder="1" applyAlignment="1">
      <alignment horizontal="center" vertical="center" textRotation="90" wrapText="1"/>
    </xf>
    <xf numFmtId="0" fontId="22" fillId="24" borderId="5" xfId="0" applyFont="1" applyFill="1" applyBorder="1" applyAlignment="1">
      <alignment horizontal="center" vertical="center" textRotation="90" wrapText="1"/>
    </xf>
    <xf numFmtId="0" fontId="13" fillId="19" borderId="2" xfId="0" applyFont="1" applyFill="1" applyBorder="1" applyAlignment="1">
      <alignment horizontal="center" vertical="center" textRotation="90" wrapText="1"/>
    </xf>
    <xf numFmtId="0" fontId="13" fillId="19" borderId="4" xfId="0" applyFont="1" applyFill="1" applyBorder="1" applyAlignment="1">
      <alignment horizontal="center" vertical="center" textRotation="90" wrapText="1"/>
    </xf>
    <xf numFmtId="0" fontId="13" fillId="19" borderId="5" xfId="0" applyFont="1" applyFill="1" applyBorder="1" applyAlignment="1">
      <alignment horizontal="center" vertical="center" textRotation="90" wrapText="1"/>
    </xf>
    <xf numFmtId="0" fontId="13" fillId="24" borderId="2" xfId="0" applyFont="1" applyFill="1" applyBorder="1" applyAlignment="1">
      <alignment horizontal="center" textRotation="90" wrapText="1"/>
    </xf>
    <xf numFmtId="0" fontId="13" fillId="24" borderId="4" xfId="0" applyFont="1" applyFill="1" applyBorder="1" applyAlignment="1">
      <alignment horizontal="center" textRotation="90" wrapText="1"/>
    </xf>
    <xf numFmtId="0" fontId="13" fillId="24" borderId="5" xfId="0" applyFont="1" applyFill="1" applyBorder="1" applyAlignment="1">
      <alignment horizont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62" xfId="0" applyFont="1" applyFill="1" applyBorder="1" applyAlignment="1">
      <alignment horizontal="center" vertical="center"/>
    </xf>
    <xf numFmtId="0" fontId="16" fillId="17" borderId="61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2" fillId="13" borderId="70" xfId="0" applyFont="1" applyFill="1" applyBorder="1" applyAlignment="1">
      <alignment horizontal="center"/>
    </xf>
    <xf numFmtId="0" fontId="2" fillId="13" borderId="62" xfId="0" applyFont="1" applyFill="1" applyBorder="1" applyAlignment="1">
      <alignment horizontal="center"/>
    </xf>
    <xf numFmtId="0" fontId="2" fillId="13" borderId="50" xfId="0" applyFont="1" applyFill="1" applyBorder="1" applyAlignment="1">
      <alignment horizontal="center"/>
    </xf>
    <xf numFmtId="0" fontId="2" fillId="13" borderId="61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2" fillId="13" borderId="6" xfId="0" applyFont="1" applyFill="1" applyBorder="1" applyAlignment="1">
      <alignment horizontal="center"/>
    </xf>
    <xf numFmtId="0" fontId="9" fillId="15" borderId="40" xfId="0" applyFont="1" applyFill="1" applyBorder="1" applyAlignment="1">
      <alignment horizontal="center" vertical="center" textRotation="90" wrapText="1"/>
    </xf>
    <xf numFmtId="0" fontId="9" fillId="15" borderId="41" xfId="0" applyFont="1" applyFill="1" applyBorder="1" applyAlignment="1">
      <alignment horizontal="center" vertical="center" textRotation="90" wrapText="1"/>
    </xf>
    <xf numFmtId="0" fontId="24" fillId="16" borderId="65" xfId="0" applyFont="1" applyFill="1" applyBorder="1" applyAlignment="1">
      <alignment horizontal="center"/>
    </xf>
    <xf numFmtId="0" fontId="24" fillId="16" borderId="66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" fillId="5" borderId="71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6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4" fillId="16" borderId="67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6" borderId="9" xfId="0" applyFont="1" applyFill="1" applyBorder="1" applyAlignment="1">
      <alignment horizontal="center"/>
    </xf>
    <xf numFmtId="0" fontId="24" fillId="16" borderId="47" xfId="0" applyFont="1" applyFill="1" applyBorder="1" applyAlignment="1">
      <alignment horizontal="center"/>
    </xf>
    <xf numFmtId="0" fontId="2" fillId="5" borderId="72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/>
    </xf>
    <xf numFmtId="0" fontId="24" fillId="16" borderId="71" xfId="0" applyFont="1" applyFill="1" applyBorder="1" applyAlignment="1">
      <alignment horizontal="center"/>
    </xf>
    <xf numFmtId="0" fontId="24" fillId="16" borderId="69" xfId="0" applyFont="1" applyFill="1" applyBorder="1" applyAlignment="1">
      <alignment horizontal="center"/>
    </xf>
    <xf numFmtId="0" fontId="24" fillId="16" borderId="7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9" fontId="3" fillId="2" borderId="31" xfId="3" applyFont="1" applyFill="1" applyBorder="1" applyAlignment="1">
      <alignment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3" borderId="42" xfId="0" applyFont="1" applyFill="1" applyBorder="1" applyAlignment="1">
      <alignment horizontal="center"/>
    </xf>
    <xf numFmtId="0" fontId="2" fillId="13" borderId="54" xfId="0" applyFont="1" applyFill="1" applyBorder="1" applyAlignment="1">
      <alignment horizontal="center"/>
    </xf>
    <xf numFmtId="0" fontId="2" fillId="13" borderId="43" xfId="0" applyFont="1" applyFill="1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8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6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B0E098"/>
      <color rgb="FFFFFFCC"/>
      <color rgb="FFFFFF99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P47"/>
  <sheetViews>
    <sheetView zoomScale="110" zoomScaleNormal="110" workbookViewId="0">
      <selection activeCell="F15" sqref="F15:M15"/>
    </sheetView>
  </sheetViews>
  <sheetFormatPr defaultColWidth="16.08984375" defaultRowHeight="14.5" x14ac:dyDescent="0.35"/>
  <cols>
    <col min="1" max="1" width="16.08984375" bestFit="1" customWidth="1"/>
    <col min="2" max="2" width="20.08984375" customWidth="1"/>
    <col min="3" max="3" width="12.08984375" bestFit="1" customWidth="1"/>
    <col min="4" max="4" width="20.453125" bestFit="1" customWidth="1"/>
    <col min="5" max="5" width="17.90625" bestFit="1" customWidth="1"/>
  </cols>
  <sheetData>
    <row r="1" spans="1:16" ht="15" thickBot="1" x14ac:dyDescent="0.4"/>
    <row r="2" spans="1:16" ht="15" thickBot="1" x14ac:dyDescent="0.4">
      <c r="A2" s="373" t="s">
        <v>108</v>
      </c>
      <c r="B2" s="374" t="s">
        <v>111</v>
      </c>
      <c r="C2" s="374" t="s">
        <v>107</v>
      </c>
      <c r="D2" s="374" t="s">
        <v>109</v>
      </c>
      <c r="E2" s="192" t="s">
        <v>110</v>
      </c>
      <c r="F2" s="491" t="s">
        <v>120</v>
      </c>
      <c r="G2" s="492"/>
      <c r="H2" s="492"/>
      <c r="I2" s="492"/>
      <c r="J2" s="492"/>
      <c r="K2" s="492"/>
      <c r="L2" s="492"/>
      <c r="M2" s="493"/>
      <c r="N2" s="1"/>
      <c r="O2" s="1"/>
      <c r="P2" s="1"/>
    </row>
    <row r="3" spans="1:16" s="324" customFormat="1" x14ac:dyDescent="0.35">
      <c r="A3" s="371" t="s">
        <v>145</v>
      </c>
      <c r="B3" s="437"/>
      <c r="C3" s="438"/>
      <c r="D3" s="439"/>
      <c r="E3" s="440"/>
      <c r="F3" s="464"/>
      <c r="G3" s="465"/>
      <c r="H3" s="465"/>
      <c r="I3" s="465"/>
      <c r="J3" s="465"/>
      <c r="K3" s="465"/>
      <c r="L3" s="465"/>
      <c r="M3" s="466"/>
      <c r="N3" s="323"/>
      <c r="O3" s="323"/>
      <c r="P3" s="323"/>
    </row>
    <row r="4" spans="1:16" s="324" customFormat="1" x14ac:dyDescent="0.35">
      <c r="A4" s="322"/>
      <c r="B4" s="375"/>
      <c r="C4" s="388"/>
      <c r="D4" s="376"/>
      <c r="E4" s="377"/>
      <c r="F4" s="479"/>
      <c r="G4" s="480"/>
      <c r="H4" s="480"/>
      <c r="I4" s="480"/>
      <c r="J4" s="480"/>
      <c r="K4" s="480"/>
      <c r="L4" s="480"/>
      <c r="M4" s="481"/>
    </row>
    <row r="5" spans="1:16" s="324" customFormat="1" x14ac:dyDescent="0.35">
      <c r="A5" s="322"/>
      <c r="B5" s="375"/>
      <c r="C5" s="388"/>
      <c r="D5" s="376"/>
      <c r="E5" s="377"/>
      <c r="F5" s="479"/>
      <c r="G5" s="480"/>
      <c r="H5" s="480"/>
      <c r="I5" s="480"/>
      <c r="J5" s="480"/>
      <c r="K5" s="480"/>
      <c r="L5" s="480"/>
      <c r="M5" s="481"/>
    </row>
    <row r="6" spans="1:16" s="324" customFormat="1" ht="15" thickBot="1" x14ac:dyDescent="0.4">
      <c r="A6" s="372"/>
      <c r="B6" s="434"/>
      <c r="C6" s="435"/>
      <c r="D6" s="435"/>
      <c r="E6" s="436"/>
      <c r="F6" s="467"/>
      <c r="G6" s="468"/>
      <c r="H6" s="468"/>
      <c r="I6" s="468"/>
      <c r="J6" s="468"/>
      <c r="K6" s="468"/>
      <c r="L6" s="468"/>
      <c r="M6" s="469"/>
      <c r="N6" s="323"/>
      <c r="O6" s="323"/>
      <c r="P6" s="323"/>
    </row>
    <row r="7" spans="1:16" s="324" customFormat="1" ht="14.4" customHeight="1" x14ac:dyDescent="0.35">
      <c r="A7" s="371" t="s">
        <v>146</v>
      </c>
      <c r="B7" s="437"/>
      <c r="C7" s="438"/>
      <c r="D7" s="439"/>
      <c r="E7" s="440"/>
      <c r="F7" s="464"/>
      <c r="G7" s="465"/>
      <c r="H7" s="465"/>
      <c r="I7" s="465"/>
      <c r="J7" s="465"/>
      <c r="K7" s="465"/>
      <c r="L7" s="465"/>
      <c r="M7" s="466"/>
      <c r="N7" s="323"/>
      <c r="O7" s="323"/>
      <c r="P7" s="323"/>
    </row>
    <row r="8" spans="1:16" s="324" customFormat="1" ht="15" thickBot="1" x14ac:dyDescent="0.4">
      <c r="A8" s="322"/>
      <c r="B8" s="375"/>
      <c r="C8" s="388"/>
      <c r="D8" s="376"/>
      <c r="E8" s="377"/>
      <c r="F8" s="467"/>
      <c r="G8" s="468"/>
      <c r="H8" s="468"/>
      <c r="I8" s="468"/>
      <c r="J8" s="468"/>
      <c r="K8" s="468"/>
      <c r="L8" s="468"/>
      <c r="M8" s="469"/>
    </row>
    <row r="9" spans="1:16" s="324" customFormat="1" ht="14.4" customHeight="1" thickBot="1" x14ac:dyDescent="0.4">
      <c r="A9" s="371" t="s">
        <v>147</v>
      </c>
      <c r="B9" s="437"/>
      <c r="C9" s="438"/>
      <c r="D9" s="439"/>
      <c r="E9" s="440"/>
      <c r="F9" s="494"/>
      <c r="G9" s="495"/>
      <c r="H9" s="495"/>
      <c r="I9" s="495"/>
      <c r="J9" s="495"/>
      <c r="K9" s="495"/>
      <c r="L9" s="495"/>
      <c r="M9" s="496"/>
      <c r="N9" s="323"/>
      <c r="O9" s="323"/>
      <c r="P9" s="323"/>
    </row>
    <row r="10" spans="1:16" s="324" customFormat="1" ht="15" thickBot="1" x14ac:dyDescent="0.4">
      <c r="A10" s="371" t="s">
        <v>189</v>
      </c>
      <c r="B10" s="437"/>
      <c r="C10" s="438"/>
      <c r="D10" s="439"/>
      <c r="E10" s="440"/>
      <c r="F10" s="470"/>
      <c r="G10" s="471"/>
      <c r="H10" s="471"/>
      <c r="I10" s="471"/>
      <c r="J10" s="471"/>
      <c r="K10" s="471"/>
      <c r="L10" s="471"/>
      <c r="M10" s="472"/>
      <c r="N10" s="323"/>
      <c r="O10" s="323"/>
      <c r="P10" s="323"/>
    </row>
    <row r="11" spans="1:16" s="324" customFormat="1" ht="14.4" customHeight="1" x14ac:dyDescent="0.35">
      <c r="A11" s="371" t="s">
        <v>44</v>
      </c>
      <c r="B11" s="450"/>
      <c r="C11" s="438"/>
      <c r="D11" s="439"/>
      <c r="E11" s="440"/>
      <c r="F11" s="500"/>
      <c r="G11" s="501"/>
      <c r="H11" s="501"/>
      <c r="I11" s="501"/>
      <c r="J11" s="501"/>
      <c r="K11" s="501"/>
      <c r="L11" s="501"/>
      <c r="M11" s="502"/>
    </row>
    <row r="12" spans="1:16" s="324" customFormat="1" ht="15" thickBot="1" x14ac:dyDescent="0.4">
      <c r="A12" s="322"/>
      <c r="B12" s="423"/>
      <c r="C12" s="424"/>
      <c r="D12" s="425"/>
      <c r="E12" s="386"/>
      <c r="F12" s="497"/>
      <c r="G12" s="498"/>
      <c r="H12" s="498"/>
      <c r="I12" s="498"/>
      <c r="J12" s="498"/>
      <c r="K12" s="498"/>
      <c r="L12" s="498"/>
      <c r="M12" s="499"/>
    </row>
    <row r="13" spans="1:16" s="324" customFormat="1" ht="14.4" customHeight="1" thickBot="1" x14ac:dyDescent="0.4">
      <c r="A13" s="371" t="s">
        <v>112</v>
      </c>
      <c r="B13" s="426"/>
      <c r="C13" s="438"/>
      <c r="D13" s="439"/>
      <c r="E13" s="440"/>
      <c r="F13" s="470"/>
      <c r="G13" s="471"/>
      <c r="H13" s="471"/>
      <c r="I13" s="471"/>
      <c r="J13" s="471"/>
      <c r="K13" s="471"/>
      <c r="L13" s="471"/>
      <c r="M13" s="472"/>
    </row>
    <row r="14" spans="1:16" s="324" customFormat="1" ht="14.4" customHeight="1" thickBot="1" x14ac:dyDescent="0.4">
      <c r="A14" s="427" t="s">
        <v>113</v>
      </c>
      <c r="B14" s="428"/>
      <c r="C14" s="429"/>
      <c r="D14" s="430"/>
      <c r="E14" s="431"/>
      <c r="F14" s="470"/>
      <c r="G14" s="471"/>
      <c r="H14" s="471"/>
      <c r="I14" s="471"/>
      <c r="J14" s="471"/>
      <c r="K14" s="471"/>
      <c r="L14" s="471"/>
      <c r="M14" s="472"/>
    </row>
    <row r="15" spans="1:16" s="324" customFormat="1" ht="14.4" customHeight="1" x14ac:dyDescent="0.35">
      <c r="A15" s="322" t="s">
        <v>114</v>
      </c>
      <c r="B15" s="375"/>
      <c r="C15" s="388"/>
      <c r="D15" s="376"/>
      <c r="E15" s="377"/>
      <c r="F15" s="485"/>
      <c r="G15" s="486"/>
      <c r="H15" s="486"/>
      <c r="I15" s="486"/>
      <c r="J15" s="486"/>
      <c r="K15" s="486"/>
      <c r="L15" s="486"/>
      <c r="M15" s="487"/>
    </row>
    <row r="16" spans="1:16" s="324" customFormat="1" ht="15" thickBot="1" x14ac:dyDescent="0.4">
      <c r="A16" s="322"/>
      <c r="B16" s="375"/>
      <c r="C16" s="388"/>
      <c r="D16" s="376"/>
      <c r="E16" s="377"/>
      <c r="F16" s="488"/>
      <c r="G16" s="489"/>
      <c r="H16" s="489"/>
      <c r="I16" s="489"/>
      <c r="J16" s="489"/>
      <c r="K16" s="489"/>
      <c r="L16" s="489"/>
      <c r="M16" s="490"/>
    </row>
    <row r="17" spans="1:16" s="324" customFormat="1" x14ac:dyDescent="0.35">
      <c r="A17" s="371" t="s">
        <v>115</v>
      </c>
      <c r="B17" s="426"/>
      <c r="C17" s="438"/>
      <c r="D17" s="439"/>
      <c r="E17" s="440"/>
      <c r="F17" s="485"/>
      <c r="G17" s="486"/>
      <c r="H17" s="486"/>
      <c r="I17" s="486"/>
      <c r="J17" s="486"/>
      <c r="K17" s="486"/>
      <c r="L17" s="486"/>
      <c r="M17" s="487"/>
    </row>
    <row r="18" spans="1:16" s="324" customFormat="1" ht="15" thickBot="1" x14ac:dyDescent="0.4">
      <c r="A18" s="322"/>
      <c r="B18" s="455"/>
      <c r="C18" s="432"/>
      <c r="D18" s="425"/>
      <c r="E18" s="386"/>
      <c r="F18" s="488"/>
      <c r="G18" s="489"/>
      <c r="H18" s="489"/>
      <c r="I18" s="489"/>
      <c r="J18" s="489"/>
      <c r="K18" s="489"/>
      <c r="L18" s="489"/>
      <c r="M18" s="490"/>
    </row>
    <row r="19" spans="1:16" s="324" customFormat="1" ht="14.4" customHeight="1" x14ac:dyDescent="0.35">
      <c r="A19" s="371" t="s">
        <v>116</v>
      </c>
      <c r="B19" s="426"/>
      <c r="C19" s="438"/>
      <c r="D19" s="439"/>
      <c r="E19" s="440"/>
      <c r="F19" s="464"/>
      <c r="G19" s="465"/>
      <c r="H19" s="465"/>
      <c r="I19" s="465"/>
      <c r="J19" s="465"/>
      <c r="K19" s="465"/>
      <c r="L19" s="465"/>
      <c r="M19" s="466"/>
      <c r="N19" s="329"/>
      <c r="O19" s="329"/>
      <c r="P19" s="329"/>
    </row>
    <row r="20" spans="1:16" s="324" customFormat="1" ht="14.4" customHeight="1" x14ac:dyDescent="0.35">
      <c r="A20" s="322"/>
      <c r="B20" s="456"/>
      <c r="C20" s="388"/>
      <c r="D20" s="376"/>
      <c r="E20" s="377"/>
      <c r="F20" s="479"/>
      <c r="G20" s="480"/>
      <c r="H20" s="480"/>
      <c r="I20" s="480"/>
      <c r="J20" s="480"/>
      <c r="K20" s="480"/>
      <c r="L20" s="480"/>
      <c r="M20" s="481"/>
    </row>
    <row r="21" spans="1:16" s="324" customFormat="1" ht="15" thickBot="1" x14ac:dyDescent="0.4">
      <c r="A21" s="379"/>
      <c r="B21" s="380"/>
      <c r="C21" s="387"/>
      <c r="D21" s="381"/>
      <c r="E21" s="382"/>
      <c r="F21" s="476"/>
      <c r="G21" s="477"/>
      <c r="H21" s="477"/>
      <c r="I21" s="477"/>
      <c r="J21" s="477"/>
      <c r="K21" s="477"/>
      <c r="L21" s="477"/>
      <c r="M21" s="478"/>
    </row>
    <row r="22" spans="1:16" s="324" customFormat="1" ht="14.4" customHeight="1" x14ac:dyDescent="0.35">
      <c r="A22" s="378" t="s">
        <v>117</v>
      </c>
      <c r="B22" s="437"/>
      <c r="C22" s="438"/>
      <c r="D22" s="439"/>
      <c r="E22" s="440"/>
      <c r="F22" s="464"/>
      <c r="G22" s="465"/>
      <c r="H22" s="465"/>
      <c r="I22" s="465"/>
      <c r="J22" s="465"/>
      <c r="K22" s="465"/>
      <c r="L22" s="465"/>
      <c r="M22" s="466"/>
    </row>
    <row r="23" spans="1:16" s="324" customFormat="1" ht="15" thickBot="1" x14ac:dyDescent="0.4">
      <c r="A23" s="322"/>
      <c r="B23" s="375"/>
      <c r="C23" s="388"/>
      <c r="D23" s="376"/>
      <c r="E23" s="377"/>
      <c r="F23" s="476"/>
      <c r="G23" s="477"/>
      <c r="H23" s="477"/>
      <c r="I23" s="477"/>
      <c r="J23" s="477"/>
      <c r="K23" s="477"/>
      <c r="L23" s="477"/>
      <c r="M23" s="478"/>
    </row>
    <row r="24" spans="1:16" s="324" customFormat="1" x14ac:dyDescent="0.35">
      <c r="A24" s="371" t="s">
        <v>118</v>
      </c>
      <c r="B24" s="437"/>
      <c r="C24" s="438"/>
      <c r="D24" s="439"/>
      <c r="E24" s="440"/>
      <c r="F24" s="482"/>
      <c r="G24" s="483"/>
      <c r="H24" s="483"/>
      <c r="I24" s="483"/>
      <c r="J24" s="483"/>
      <c r="K24" s="483"/>
      <c r="L24" s="483"/>
      <c r="M24" s="484"/>
    </row>
    <row r="25" spans="1:16" s="324" customFormat="1" x14ac:dyDescent="0.35">
      <c r="A25" s="322"/>
      <c r="B25" s="442"/>
      <c r="C25" s="424"/>
      <c r="D25" s="433"/>
      <c r="E25" s="451"/>
      <c r="F25" s="473"/>
      <c r="G25" s="474"/>
      <c r="H25" s="474"/>
      <c r="I25" s="474"/>
      <c r="J25" s="474"/>
      <c r="K25" s="474"/>
      <c r="L25" s="474"/>
      <c r="M25" s="475"/>
    </row>
    <row r="26" spans="1:16" s="324" customFormat="1" ht="15" thickBot="1" x14ac:dyDescent="0.4">
      <c r="A26" s="372"/>
      <c r="B26" s="434"/>
      <c r="C26" s="441"/>
      <c r="D26" s="435"/>
      <c r="E26" s="436"/>
      <c r="F26" s="476"/>
      <c r="G26" s="477"/>
      <c r="H26" s="477"/>
      <c r="I26" s="477"/>
      <c r="J26" s="477"/>
      <c r="K26" s="477"/>
      <c r="L26" s="477"/>
      <c r="M26" s="478"/>
    </row>
    <row r="27" spans="1:16" s="324" customFormat="1" x14ac:dyDescent="0.35">
      <c r="A27" s="371" t="s">
        <v>145</v>
      </c>
      <c r="B27" s="437"/>
      <c r="C27" s="438"/>
      <c r="D27" s="439"/>
      <c r="E27" s="440"/>
      <c r="F27" s="482"/>
      <c r="G27" s="483"/>
      <c r="H27" s="483"/>
      <c r="I27" s="483"/>
      <c r="J27" s="483"/>
      <c r="K27" s="483"/>
      <c r="L27" s="483"/>
      <c r="M27" s="484"/>
    </row>
    <row r="28" spans="1:16" s="324" customFormat="1" x14ac:dyDescent="0.35">
      <c r="A28" s="322"/>
      <c r="B28" s="442"/>
      <c r="C28" s="424"/>
      <c r="D28" s="433"/>
      <c r="E28" s="451"/>
      <c r="F28" s="473"/>
      <c r="G28" s="474"/>
      <c r="H28" s="474"/>
      <c r="I28" s="474"/>
      <c r="J28" s="474"/>
      <c r="K28" s="474"/>
      <c r="L28" s="474"/>
      <c r="M28" s="475"/>
    </row>
    <row r="29" spans="1:16" s="324" customFormat="1" ht="15" customHeight="1" thickBot="1" x14ac:dyDescent="0.4">
      <c r="A29" s="372"/>
      <c r="B29" s="434"/>
      <c r="C29" s="441"/>
      <c r="D29" s="435"/>
      <c r="E29" s="436"/>
      <c r="F29" s="476"/>
      <c r="G29" s="477"/>
      <c r="H29" s="477"/>
      <c r="I29" s="477"/>
      <c r="J29" s="477"/>
      <c r="K29" s="477"/>
      <c r="L29" s="477"/>
      <c r="M29" s="478"/>
    </row>
    <row r="30" spans="1:16" s="324" customFormat="1" ht="15" thickBot="1" x14ac:dyDescent="0.4">
      <c r="A30" s="371" t="s">
        <v>146</v>
      </c>
      <c r="B30" s="437"/>
      <c r="C30" s="438"/>
      <c r="D30" s="439"/>
      <c r="E30" s="440"/>
      <c r="F30" s="470"/>
      <c r="G30" s="471"/>
      <c r="H30" s="471"/>
      <c r="I30" s="471"/>
      <c r="J30" s="471"/>
      <c r="K30" s="471"/>
      <c r="L30" s="471"/>
      <c r="M30" s="472"/>
      <c r="N30" s="323"/>
      <c r="O30" s="323"/>
      <c r="P30" s="323"/>
    </row>
    <row r="31" spans="1:16" s="324" customFormat="1" x14ac:dyDescent="0.35">
      <c r="A31" s="371" t="s">
        <v>147</v>
      </c>
      <c r="B31" s="437"/>
      <c r="C31" s="438"/>
      <c r="D31" s="439"/>
      <c r="E31" s="440"/>
      <c r="F31" s="464"/>
      <c r="G31" s="465"/>
      <c r="H31" s="465"/>
      <c r="I31" s="465"/>
      <c r="J31" s="465"/>
      <c r="K31" s="465"/>
      <c r="L31" s="465"/>
      <c r="M31" s="466"/>
      <c r="N31" s="323"/>
      <c r="O31" s="323"/>
      <c r="P31" s="323"/>
    </row>
    <row r="32" spans="1:16" s="324" customFormat="1" ht="15" thickBot="1" x14ac:dyDescent="0.4">
      <c r="A32" s="322"/>
      <c r="B32" s="375"/>
      <c r="C32" s="388"/>
      <c r="D32" s="376"/>
      <c r="E32" s="377"/>
      <c r="F32" s="467"/>
      <c r="G32" s="468"/>
      <c r="H32" s="468"/>
      <c r="I32" s="468"/>
      <c r="J32" s="468"/>
      <c r="K32" s="468"/>
      <c r="L32" s="468"/>
      <c r="M32" s="469"/>
    </row>
    <row r="33" spans="1:16" s="324" customFormat="1" x14ac:dyDescent="0.35">
      <c r="A33" s="371" t="s">
        <v>189</v>
      </c>
      <c r="B33" s="437"/>
      <c r="C33" s="438"/>
      <c r="D33" s="439"/>
      <c r="E33" s="440"/>
      <c r="F33" s="464"/>
      <c r="G33" s="465"/>
      <c r="H33" s="465"/>
      <c r="I33" s="465"/>
      <c r="J33" s="465"/>
      <c r="K33" s="465"/>
      <c r="L33" s="465"/>
      <c r="M33" s="466"/>
      <c r="N33" s="323"/>
      <c r="O33" s="323"/>
      <c r="P33" s="323"/>
    </row>
    <row r="34" spans="1:16" s="324" customFormat="1" x14ac:dyDescent="0.35">
      <c r="A34" s="322"/>
      <c r="B34" s="375"/>
      <c r="C34" s="388"/>
      <c r="D34" s="376"/>
      <c r="E34" s="377"/>
      <c r="F34" s="479"/>
      <c r="G34" s="480"/>
      <c r="H34" s="480"/>
      <c r="I34" s="480"/>
      <c r="J34" s="480"/>
      <c r="K34" s="480"/>
      <c r="L34" s="480"/>
      <c r="M34" s="481"/>
    </row>
    <row r="35" spans="1:16" s="324" customFormat="1" ht="15" thickBot="1" x14ac:dyDescent="0.4">
      <c r="A35" s="372"/>
      <c r="B35" s="434"/>
      <c r="C35" s="435"/>
      <c r="D35" s="435"/>
      <c r="E35" s="436"/>
      <c r="F35" s="467"/>
      <c r="G35" s="468"/>
      <c r="H35" s="468"/>
      <c r="I35" s="468"/>
      <c r="J35" s="468"/>
      <c r="K35" s="468"/>
      <c r="L35" s="468"/>
      <c r="M35" s="469"/>
      <c r="N35" s="323"/>
      <c r="O35" s="323"/>
      <c r="P35" s="323"/>
    </row>
    <row r="36" spans="1:16" s="324" customFormat="1" x14ac:dyDescent="0.35">
      <c r="A36" s="371" t="s">
        <v>44</v>
      </c>
      <c r="B36" s="437"/>
      <c r="C36" s="438"/>
      <c r="D36" s="439"/>
      <c r="E36" s="440"/>
      <c r="F36" s="464"/>
      <c r="G36" s="465"/>
      <c r="H36" s="465"/>
      <c r="I36" s="465"/>
      <c r="J36" s="465"/>
      <c r="K36" s="465"/>
      <c r="L36" s="465"/>
      <c r="M36" s="466"/>
      <c r="N36" s="323"/>
      <c r="O36" s="323"/>
      <c r="P36" s="323"/>
    </row>
    <row r="37" spans="1:16" s="324" customFormat="1" x14ac:dyDescent="0.35">
      <c r="A37" s="322"/>
      <c r="B37" s="375"/>
      <c r="C37" s="388"/>
      <c r="D37" s="376"/>
      <c r="E37" s="377"/>
      <c r="F37" s="479"/>
      <c r="G37" s="480"/>
      <c r="H37" s="480"/>
      <c r="I37" s="480"/>
      <c r="J37" s="480"/>
      <c r="K37" s="480"/>
      <c r="L37" s="480"/>
      <c r="M37" s="481"/>
    </row>
    <row r="38" spans="1:16" s="324" customFormat="1" ht="15" thickBot="1" x14ac:dyDescent="0.4">
      <c r="A38" s="372"/>
      <c r="B38" s="434"/>
      <c r="C38" s="435"/>
      <c r="D38" s="435"/>
      <c r="E38" s="436"/>
      <c r="F38" s="467"/>
      <c r="G38" s="468"/>
      <c r="H38" s="468"/>
      <c r="I38" s="468"/>
      <c r="J38" s="468"/>
      <c r="K38" s="468"/>
      <c r="L38" s="468"/>
      <c r="M38" s="469"/>
      <c r="N38" s="323"/>
      <c r="O38" s="323"/>
      <c r="P38" s="323"/>
    </row>
    <row r="39" spans="1:16" s="324" customFormat="1" x14ac:dyDescent="0.35">
      <c r="A39" s="371" t="s">
        <v>112</v>
      </c>
      <c r="B39" s="437"/>
      <c r="C39" s="438"/>
      <c r="D39" s="439"/>
      <c r="E39" s="440"/>
      <c r="F39" s="464"/>
      <c r="G39" s="465"/>
      <c r="H39" s="465"/>
      <c r="I39" s="465"/>
      <c r="J39" s="465"/>
      <c r="K39" s="465"/>
      <c r="L39" s="465"/>
      <c r="M39" s="466"/>
      <c r="N39" s="323"/>
      <c r="O39" s="323"/>
      <c r="P39" s="323"/>
    </row>
    <row r="40" spans="1:16" s="324" customFormat="1" x14ac:dyDescent="0.35">
      <c r="A40" s="322"/>
      <c r="B40" s="375"/>
      <c r="C40" s="388"/>
      <c r="D40" s="376"/>
      <c r="E40" s="377"/>
      <c r="F40" s="479"/>
      <c r="G40" s="480"/>
      <c r="H40" s="480"/>
      <c r="I40" s="480"/>
      <c r="J40" s="480"/>
      <c r="K40" s="480"/>
      <c r="L40" s="480"/>
      <c r="M40" s="481"/>
    </row>
    <row r="41" spans="1:16" s="324" customFormat="1" ht="15" thickBot="1" x14ac:dyDescent="0.4">
      <c r="A41" s="372"/>
      <c r="B41" s="434"/>
      <c r="C41" s="435"/>
      <c r="D41" s="435"/>
      <c r="E41" s="436"/>
      <c r="F41" s="467"/>
      <c r="G41" s="468"/>
      <c r="H41" s="468"/>
      <c r="I41" s="468"/>
      <c r="J41" s="468"/>
      <c r="K41" s="468"/>
      <c r="L41" s="468"/>
      <c r="M41" s="469"/>
      <c r="N41" s="323"/>
      <c r="O41" s="323"/>
      <c r="P41" s="323"/>
    </row>
    <row r="42" spans="1:16" s="324" customFormat="1" x14ac:dyDescent="0.35">
      <c r="A42" s="371" t="s">
        <v>113</v>
      </c>
      <c r="B42" s="437"/>
      <c r="C42" s="438"/>
      <c r="D42" s="439"/>
      <c r="E42" s="440"/>
      <c r="F42" s="464"/>
      <c r="G42" s="465"/>
      <c r="H42" s="465"/>
      <c r="I42" s="465"/>
      <c r="J42" s="465"/>
      <c r="K42" s="465"/>
      <c r="L42" s="465"/>
      <c r="M42" s="466"/>
      <c r="N42" s="323"/>
      <c r="O42" s="323"/>
      <c r="P42" s="323"/>
    </row>
    <row r="43" spans="1:16" s="324" customFormat="1" x14ac:dyDescent="0.35">
      <c r="A43" s="322"/>
      <c r="B43" s="375"/>
      <c r="C43" s="388"/>
      <c r="D43" s="376"/>
      <c r="E43" s="377"/>
      <c r="F43" s="479"/>
      <c r="G43" s="480"/>
      <c r="H43" s="480"/>
      <c r="I43" s="480"/>
      <c r="J43" s="480"/>
      <c r="K43" s="480"/>
      <c r="L43" s="480"/>
      <c r="M43" s="481"/>
    </row>
    <row r="44" spans="1:16" s="324" customFormat="1" ht="15" thickBot="1" x14ac:dyDescent="0.4">
      <c r="A44" s="372"/>
      <c r="B44" s="434"/>
      <c r="C44" s="435"/>
      <c r="D44" s="435"/>
      <c r="E44" s="436"/>
      <c r="F44" s="467"/>
      <c r="G44" s="468"/>
      <c r="H44" s="468"/>
      <c r="I44" s="468"/>
      <c r="J44" s="468"/>
      <c r="K44" s="468"/>
      <c r="L44" s="468"/>
      <c r="M44" s="469"/>
      <c r="N44" s="323"/>
      <c r="O44" s="323"/>
      <c r="P44" s="323"/>
    </row>
    <row r="45" spans="1:16" x14ac:dyDescent="0.35">
      <c r="A45" s="1"/>
    </row>
    <row r="46" spans="1:16" x14ac:dyDescent="0.35">
      <c r="A46" s="1"/>
    </row>
    <row r="47" spans="1:16" x14ac:dyDescent="0.35">
      <c r="A47" s="463" t="s">
        <v>193</v>
      </c>
      <c r="B47" s="463"/>
    </row>
  </sheetData>
  <mergeCells count="44">
    <mergeCell ref="F2:M2"/>
    <mergeCell ref="F7:M7"/>
    <mergeCell ref="F14:M14"/>
    <mergeCell ref="F3:M3"/>
    <mergeCell ref="F10:M10"/>
    <mergeCell ref="F13:M13"/>
    <mergeCell ref="F6:M6"/>
    <mergeCell ref="F4:M4"/>
    <mergeCell ref="F5:M5"/>
    <mergeCell ref="F8:M8"/>
    <mergeCell ref="F9:M9"/>
    <mergeCell ref="F12:M12"/>
    <mergeCell ref="F11:M11"/>
    <mergeCell ref="F15:M15"/>
    <mergeCell ref="F17:M17"/>
    <mergeCell ref="F19:M19"/>
    <mergeCell ref="F22:M22"/>
    <mergeCell ref="F26:M26"/>
    <mergeCell ref="F18:M18"/>
    <mergeCell ref="F21:M21"/>
    <mergeCell ref="F23:M23"/>
    <mergeCell ref="F25:M25"/>
    <mergeCell ref="F16:M16"/>
    <mergeCell ref="F20:M20"/>
    <mergeCell ref="F24:M24"/>
    <mergeCell ref="F27:M27"/>
    <mergeCell ref="F33:M33"/>
    <mergeCell ref="F34:M34"/>
    <mergeCell ref="F35:M35"/>
    <mergeCell ref="F36:M36"/>
    <mergeCell ref="A47:B47"/>
    <mergeCell ref="F31:M31"/>
    <mergeCell ref="F32:M32"/>
    <mergeCell ref="F30:M30"/>
    <mergeCell ref="F28:M28"/>
    <mergeCell ref="F29:M29"/>
    <mergeCell ref="F37:M37"/>
    <mergeCell ref="F38:M38"/>
    <mergeCell ref="F44:M44"/>
    <mergeCell ref="F39:M39"/>
    <mergeCell ref="F40:M40"/>
    <mergeCell ref="F41:M41"/>
    <mergeCell ref="F42:M42"/>
    <mergeCell ref="F43:M43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34998626667073579"/>
  </sheetPr>
  <dimension ref="A1:CJ212"/>
  <sheetViews>
    <sheetView zoomScale="80" zoomScaleNormal="80" workbookViewId="0">
      <pane xSplit="2" topLeftCell="C1" activePane="topRight" state="frozen"/>
      <selection activeCell="J80" sqref="J80"/>
      <selection pane="topRight" activeCell="D43" sqref="D43"/>
    </sheetView>
  </sheetViews>
  <sheetFormatPr defaultRowHeight="14.5" x14ac:dyDescent="0.35"/>
  <cols>
    <col min="1" max="1" width="9.453125" customWidth="1"/>
    <col min="2" max="2" width="24.90625" customWidth="1"/>
    <col min="3" max="15" width="14" customWidth="1"/>
    <col min="16" max="16" width="12.54296875" bestFit="1" customWidth="1"/>
    <col min="17" max="17" width="12.54296875" customWidth="1"/>
    <col min="18" max="18" width="12.08984375" customWidth="1"/>
    <col min="19" max="19" width="13.453125" customWidth="1"/>
    <col min="20" max="24" width="14.08984375" customWidth="1"/>
    <col min="25" max="26" width="13.453125" customWidth="1"/>
    <col min="27" max="84" width="15" customWidth="1"/>
    <col min="85" max="86" width="15" bestFit="1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ENTRY'!S148</f>
        <v>0</v>
      </c>
      <c r="D5" s="3">
        <f>'BIZ kWh ENTRY'!T148</f>
        <v>418349</v>
      </c>
      <c r="E5" s="3">
        <f>'BIZ kWh ENTRY'!U148</f>
        <v>26325.708506012244</v>
      </c>
      <c r="F5" s="3">
        <f>'BIZ kWh ENTRY'!V148</f>
        <v>123211</v>
      </c>
      <c r="G5" s="3">
        <f>'BIZ kWh ENTRY'!W148</f>
        <v>602350</v>
      </c>
      <c r="H5" s="3">
        <f>'BIZ kWh ENTRY'!X148</f>
        <v>41972</v>
      </c>
      <c r="I5" s="3">
        <f>'BIZ kWh ENTRY'!Y148</f>
        <v>193591.4752461352</v>
      </c>
      <c r="J5" s="3">
        <f>'BIZ kWh ENTRY'!Z148</f>
        <v>0</v>
      </c>
      <c r="K5" s="3">
        <f>'BIZ kWh ENTRY'!AA148</f>
        <v>0</v>
      </c>
      <c r="L5" s="112">
        <f>'BIZ kWh ENTRY'!AB148</f>
        <v>150572</v>
      </c>
      <c r="M5" s="112">
        <f>'BIZ kWh ENTRY'!AC148</f>
        <v>471985</v>
      </c>
      <c r="N5" s="3">
        <f>'BIZ kWh ENTRY'!AD148</f>
        <v>1526495.6460074333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ENTRY'!S149</f>
        <v>0</v>
      </c>
      <c r="D6" s="3">
        <f>'BIZ kWh ENTRY'!T149</f>
        <v>0</v>
      </c>
      <c r="E6" s="3">
        <f>'BIZ kWh ENTRY'!U149</f>
        <v>0</v>
      </c>
      <c r="F6" s="3">
        <f>'BIZ kWh ENTRY'!V149</f>
        <v>0</v>
      </c>
      <c r="G6" s="3">
        <f>'BIZ kWh ENTRY'!W149</f>
        <v>0</v>
      </c>
      <c r="H6" s="3">
        <f>'BIZ kWh ENTRY'!X149</f>
        <v>0</v>
      </c>
      <c r="I6" s="3">
        <f>'BIZ kWh ENTRY'!Y149</f>
        <v>0</v>
      </c>
      <c r="J6" s="3">
        <f>'BIZ kWh ENTRY'!Z149</f>
        <v>0</v>
      </c>
      <c r="K6" s="3">
        <f>'BIZ kWh ENTRY'!AA149</f>
        <v>0</v>
      </c>
      <c r="L6" s="112">
        <f>'BIZ kWh ENTRY'!AB149</f>
        <v>0</v>
      </c>
      <c r="M6" s="112">
        <f>'BIZ kWh ENTRY'!AC149</f>
        <v>0</v>
      </c>
      <c r="N6" s="3">
        <f>'BIZ kWh ENTRY'!AD149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ENTRY'!S150</f>
        <v>0</v>
      </c>
      <c r="D7" s="3">
        <f>'BIZ kWh ENTRY'!T150</f>
        <v>0</v>
      </c>
      <c r="E7" s="3">
        <f>'BIZ kWh ENTRY'!U150</f>
        <v>0</v>
      </c>
      <c r="F7" s="3">
        <f>'BIZ kWh ENTRY'!V150</f>
        <v>4438</v>
      </c>
      <c r="G7" s="3">
        <f>'BIZ kWh ENTRY'!W150</f>
        <v>0</v>
      </c>
      <c r="H7" s="3">
        <f>'BIZ kWh ENTRY'!X150</f>
        <v>0</v>
      </c>
      <c r="I7" s="3">
        <f>'BIZ kWh ENTRY'!Y150</f>
        <v>0</v>
      </c>
      <c r="J7" s="3">
        <f>'BIZ kWh ENTRY'!Z150</f>
        <v>0</v>
      </c>
      <c r="K7" s="3">
        <f>'BIZ kWh ENTRY'!AA150</f>
        <v>7856</v>
      </c>
      <c r="L7" s="112">
        <f>'BIZ kWh ENTRY'!AB150</f>
        <v>0</v>
      </c>
      <c r="M7" s="112">
        <f>'BIZ kWh ENTRY'!AC150</f>
        <v>0</v>
      </c>
      <c r="N7" s="3">
        <f>'BIZ kWh ENTRY'!AD150</f>
        <v>23531.144288847569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ENTRY'!S151</f>
        <v>0</v>
      </c>
      <c r="D8" s="3">
        <f>'BIZ kWh ENTRY'!T151</f>
        <v>78933.778560216539</v>
      </c>
      <c r="E8" s="3">
        <f>'BIZ kWh ENTRY'!U151</f>
        <v>155418.73108081319</v>
      </c>
      <c r="F8" s="3">
        <f>'BIZ kWh ENTRY'!V151</f>
        <v>463062.15178943123</v>
      </c>
      <c r="G8" s="3">
        <f>'BIZ kWh ENTRY'!W151</f>
        <v>329931.72183654364</v>
      </c>
      <c r="H8" s="3">
        <f>'BIZ kWh ENTRY'!X151</f>
        <v>431249.55079106416</v>
      </c>
      <c r="I8" s="3">
        <f>'BIZ kWh ENTRY'!Y151</f>
        <v>201228.17137166508</v>
      </c>
      <c r="J8" s="3">
        <f>'BIZ kWh ENTRY'!Z151</f>
        <v>210195.22668631503</v>
      </c>
      <c r="K8" s="3">
        <f>'BIZ kWh ENTRY'!AA151</f>
        <v>354026.50460012292</v>
      </c>
      <c r="L8" s="112">
        <f>'BIZ kWh ENTRY'!AB151</f>
        <v>309587.44727038027</v>
      </c>
      <c r="M8" s="112">
        <f>'BIZ kWh ENTRY'!AC151</f>
        <v>926060.95948871074</v>
      </c>
      <c r="N8" s="3">
        <f>'BIZ kWh ENTRY'!AD151</f>
        <v>2584073.7099029189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ENTRY'!S152</f>
        <v>0</v>
      </c>
      <c r="D9" s="3">
        <f>'BIZ kWh ENTRY'!T152</f>
        <v>0</v>
      </c>
      <c r="E9" s="3">
        <f>'BIZ kWh ENTRY'!U152</f>
        <v>0</v>
      </c>
      <c r="F9" s="3">
        <f>'BIZ kWh ENTRY'!V152</f>
        <v>0</v>
      </c>
      <c r="G9" s="3">
        <f>'BIZ kWh ENTRY'!W152</f>
        <v>0</v>
      </c>
      <c r="H9" s="3">
        <f>'BIZ kWh ENTRY'!X152</f>
        <v>0</v>
      </c>
      <c r="I9" s="3">
        <f>'BIZ kWh ENTRY'!Y152</f>
        <v>0</v>
      </c>
      <c r="J9" s="3">
        <f>'BIZ kWh ENTRY'!Z152</f>
        <v>0</v>
      </c>
      <c r="K9" s="3">
        <f>'BIZ kWh ENTRY'!AA152</f>
        <v>0</v>
      </c>
      <c r="L9" s="112">
        <f>'BIZ kWh ENTRY'!AB152</f>
        <v>0</v>
      </c>
      <c r="M9" s="112">
        <f>'BIZ kWh ENTRY'!AC152</f>
        <v>37868.070240000001</v>
      </c>
      <c r="N9" s="3">
        <f>'BIZ kWh ENTRY'!AD152</f>
        <v>109609.632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ENTRY'!S153</f>
        <v>0</v>
      </c>
      <c r="D10" s="3">
        <f>'BIZ kWh ENTRY'!T153</f>
        <v>0</v>
      </c>
      <c r="E10" s="3">
        <f>'BIZ kWh ENTRY'!U153</f>
        <v>0</v>
      </c>
      <c r="F10" s="3">
        <f>'BIZ kWh ENTRY'!V153</f>
        <v>0</v>
      </c>
      <c r="G10" s="3">
        <f>'BIZ kWh ENTRY'!W153</f>
        <v>0</v>
      </c>
      <c r="H10" s="3">
        <f>'BIZ kWh ENTRY'!X153</f>
        <v>0</v>
      </c>
      <c r="I10" s="3">
        <f>'BIZ kWh ENTRY'!Y153</f>
        <v>0</v>
      </c>
      <c r="J10" s="3">
        <f>'BIZ kWh ENTRY'!Z153</f>
        <v>0</v>
      </c>
      <c r="K10" s="3">
        <f>'BIZ kWh ENTRY'!AA153</f>
        <v>0</v>
      </c>
      <c r="L10" s="112">
        <f>'BIZ kWh ENTRY'!AB153</f>
        <v>0</v>
      </c>
      <c r="M10" s="112">
        <f>'BIZ kWh ENTRY'!AC153</f>
        <v>0</v>
      </c>
      <c r="N10" s="3">
        <f>'BIZ kWh ENTRY'!AD153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ENTRY'!S154</f>
        <v>0</v>
      </c>
      <c r="D11" s="3">
        <f>'BIZ kWh ENTRY'!T154</f>
        <v>0</v>
      </c>
      <c r="E11" s="3">
        <f>'BIZ kWh ENTRY'!U154</f>
        <v>56655.219599063246</v>
      </c>
      <c r="F11" s="3">
        <f>'BIZ kWh ENTRY'!V154</f>
        <v>4115224.2287130188</v>
      </c>
      <c r="G11" s="3">
        <f>'BIZ kWh ENTRY'!W154</f>
        <v>417464.50474423094</v>
      </c>
      <c r="H11" s="3">
        <f>'BIZ kWh ENTRY'!X154</f>
        <v>829778.12936152006</v>
      </c>
      <c r="I11" s="3">
        <f>'BIZ kWh ENTRY'!Y154</f>
        <v>293567.83600023435</v>
      </c>
      <c r="J11" s="3">
        <f>'BIZ kWh ENTRY'!Z154</f>
        <v>0</v>
      </c>
      <c r="K11" s="3">
        <f>'BIZ kWh ENTRY'!AA154</f>
        <v>362862.82955609902</v>
      </c>
      <c r="L11" s="112">
        <f>'BIZ kWh ENTRY'!AB154</f>
        <v>405728.42833074438</v>
      </c>
      <c r="M11" s="112">
        <f>'BIZ kWh ENTRY'!AC154</f>
        <v>2347863.5282927048</v>
      </c>
      <c r="N11" s="3">
        <f>'BIZ kWh ENTRY'!AD154</f>
        <v>8778818.8961949181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ENTRY'!S155</f>
        <v>0</v>
      </c>
      <c r="D12" s="3">
        <f>'BIZ kWh ENTRY'!T155</f>
        <v>445145.43638072023</v>
      </c>
      <c r="E12" s="3">
        <f>'BIZ kWh ENTRY'!U155</f>
        <v>915881.27913421858</v>
      </c>
      <c r="F12" s="3">
        <f>'BIZ kWh ENTRY'!V155</f>
        <v>741462.5292973913</v>
      </c>
      <c r="G12" s="3">
        <f>'BIZ kWh ENTRY'!W155</f>
        <v>1252689.973700006</v>
      </c>
      <c r="H12" s="3">
        <f>'BIZ kWh ENTRY'!X155</f>
        <v>2143915.018682749</v>
      </c>
      <c r="I12" s="3">
        <f>'BIZ kWh ENTRY'!Y155</f>
        <v>1682676.9160713684</v>
      </c>
      <c r="J12" s="3">
        <f>'BIZ kWh ENTRY'!Z155</f>
        <v>1533730.3055767468</v>
      </c>
      <c r="K12" s="3">
        <f>'BIZ kWh ENTRY'!AA155</f>
        <v>3887396.9830191494</v>
      </c>
      <c r="L12" s="112">
        <f>'BIZ kWh ENTRY'!AB155</f>
        <v>5596721.3994477885</v>
      </c>
      <c r="M12" s="112">
        <f>'BIZ kWh ENTRY'!AC155</f>
        <v>5074803.7276103226</v>
      </c>
      <c r="N12" s="3">
        <f>'BIZ kWh ENTRY'!AD155</f>
        <v>14121835.612324806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ENTRY'!S156</f>
        <v>0</v>
      </c>
      <c r="D13" s="3">
        <f>'BIZ kWh ENTRY'!T156</f>
        <v>105517.17752400001</v>
      </c>
      <c r="E13" s="3">
        <f>'BIZ kWh ENTRY'!U156</f>
        <v>12663.091584000002</v>
      </c>
      <c r="F13" s="3">
        <f>'BIZ kWh ENTRY'!V156</f>
        <v>3616477.3402033076</v>
      </c>
      <c r="G13" s="3">
        <f>'BIZ kWh ENTRY'!W156</f>
        <v>67062.62851200001</v>
      </c>
      <c r="H13" s="3">
        <f>'BIZ kWh ENTRY'!X156</f>
        <v>673097.85568799998</v>
      </c>
      <c r="I13" s="3">
        <f>'BIZ kWh ENTRY'!Y156</f>
        <v>16859.1456</v>
      </c>
      <c r="J13" s="3">
        <f>'BIZ kWh ENTRY'!Z156</f>
        <v>215296.66620000001</v>
      </c>
      <c r="K13" s="3">
        <f>'BIZ kWh ENTRY'!AA156</f>
        <v>104458.11971215373</v>
      </c>
      <c r="L13" s="112">
        <f>'BIZ kWh ENTRY'!AB156</f>
        <v>413406.47796513629</v>
      </c>
      <c r="M13" s="112">
        <f>'BIZ kWh ENTRY'!AC156</f>
        <v>53902.396030868469</v>
      </c>
      <c r="N13" s="3">
        <f>'BIZ kWh ENTRY'!AD156</f>
        <v>4348138.9677723795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ENTRY'!S157</f>
        <v>0</v>
      </c>
      <c r="D14" s="3">
        <f>'BIZ kWh ENTRY'!T157</f>
        <v>0</v>
      </c>
      <c r="E14" s="3">
        <f>'BIZ kWh ENTRY'!U157</f>
        <v>0</v>
      </c>
      <c r="F14" s="3">
        <f>'BIZ kWh ENTRY'!V157</f>
        <v>0</v>
      </c>
      <c r="G14" s="3">
        <f>'BIZ kWh ENTRY'!W157</f>
        <v>0</v>
      </c>
      <c r="H14" s="3">
        <f>'BIZ kWh ENTRY'!X157</f>
        <v>0</v>
      </c>
      <c r="I14" s="3">
        <f>'BIZ kWh ENTRY'!Y157</f>
        <v>110432.448</v>
      </c>
      <c r="J14" s="3">
        <f>'BIZ kWh ENTRY'!Z157</f>
        <v>0</v>
      </c>
      <c r="K14" s="3">
        <f>'BIZ kWh ENTRY'!AA157</f>
        <v>0</v>
      </c>
      <c r="L14" s="112">
        <f>'BIZ kWh ENTRY'!AB157</f>
        <v>0</v>
      </c>
      <c r="M14" s="112">
        <f>'BIZ kWh ENTRY'!AC157</f>
        <v>0</v>
      </c>
      <c r="N14" s="3">
        <f>'BIZ kWh ENTRY'!AD157</f>
        <v>95530.253296875002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ENTRY'!S158</f>
        <v>0</v>
      </c>
      <c r="D15" s="3">
        <f>'BIZ kWh ENTRY'!T158</f>
        <v>0</v>
      </c>
      <c r="E15" s="3">
        <f>'BIZ kWh ENTRY'!U158</f>
        <v>0</v>
      </c>
      <c r="F15" s="3">
        <f>'BIZ kWh ENTRY'!V158</f>
        <v>0</v>
      </c>
      <c r="G15" s="3">
        <f>'BIZ kWh ENTRY'!W158</f>
        <v>0</v>
      </c>
      <c r="H15" s="3">
        <f>'BIZ kWh ENTRY'!X158</f>
        <v>0</v>
      </c>
      <c r="I15" s="3">
        <f>'BIZ kWh ENTRY'!Y158</f>
        <v>0</v>
      </c>
      <c r="J15" s="3">
        <f>'BIZ kWh ENTRY'!Z158</f>
        <v>0</v>
      </c>
      <c r="K15" s="3">
        <f>'BIZ kWh ENTRY'!AA158</f>
        <v>0</v>
      </c>
      <c r="L15" s="112">
        <f>'BIZ kWh ENTRY'!AB158</f>
        <v>0</v>
      </c>
      <c r="M15" s="112">
        <f>'BIZ kWh ENTRY'!AC158</f>
        <v>0</v>
      </c>
      <c r="N15" s="3">
        <f>'BIZ kWh ENTRY'!AD158</f>
        <v>61785.625999999997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ENTRY'!S159</f>
        <v>0</v>
      </c>
      <c r="D16" s="3">
        <f>'BIZ kWh ENTRY'!T159</f>
        <v>0</v>
      </c>
      <c r="E16" s="3">
        <f>'BIZ kWh ENTRY'!U159</f>
        <v>0</v>
      </c>
      <c r="F16" s="3">
        <f>'BIZ kWh ENTRY'!V159</f>
        <v>0</v>
      </c>
      <c r="G16" s="3">
        <f>'BIZ kWh ENTRY'!W159</f>
        <v>1220</v>
      </c>
      <c r="H16" s="3">
        <f>'BIZ kWh ENTRY'!X159</f>
        <v>0</v>
      </c>
      <c r="I16" s="3">
        <f>'BIZ kWh ENTRY'!Y159</f>
        <v>0</v>
      </c>
      <c r="J16" s="3">
        <f>'BIZ kWh ENTRY'!Z159</f>
        <v>1599841.4039999999</v>
      </c>
      <c r="K16" s="3">
        <f>'BIZ kWh ENTRY'!AA159</f>
        <v>353809.05599999998</v>
      </c>
      <c r="L16" s="112">
        <f>'BIZ kWh ENTRY'!AB159</f>
        <v>265440.272</v>
      </c>
      <c r="M16" s="112">
        <f>'BIZ kWh ENTRY'!AC159</f>
        <v>0</v>
      </c>
      <c r="N16" s="3">
        <f>'BIZ kWh ENTRY'!AD159</f>
        <v>409039.76199999999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ENTRY'!S160</f>
        <v>0</v>
      </c>
      <c r="D17" s="3">
        <f>'BIZ kWh ENTRY'!T160</f>
        <v>0</v>
      </c>
      <c r="E17" s="3">
        <f>'BIZ kWh ENTRY'!U160</f>
        <v>0</v>
      </c>
      <c r="F17" s="3">
        <f>'BIZ kWh ENTRY'!V160</f>
        <v>0</v>
      </c>
      <c r="G17" s="3">
        <f>'BIZ kWh ENTRY'!W160</f>
        <v>0</v>
      </c>
      <c r="H17" s="3">
        <f>'BIZ kWh ENTRY'!X160</f>
        <v>0</v>
      </c>
      <c r="I17" s="3">
        <f>'BIZ kWh ENTRY'!Y160</f>
        <v>0</v>
      </c>
      <c r="J17" s="3">
        <f>'BIZ kWh ENTRY'!Z160</f>
        <v>0</v>
      </c>
      <c r="K17" s="3">
        <f>'BIZ kWh ENTRY'!AA160</f>
        <v>0</v>
      </c>
      <c r="L17" s="112">
        <f>'BIZ kWh ENTRY'!AB160</f>
        <v>0</v>
      </c>
      <c r="M17" s="112">
        <f>'BIZ kWh ENTRY'!AC160</f>
        <v>0</v>
      </c>
      <c r="N17" s="3">
        <f>'BIZ kWh ENTRY'!AD160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1M - RES'!B16</f>
        <v>Monthly kWh</v>
      </c>
      <c r="C19" s="279">
        <f>SUM(C5:C18)</f>
        <v>0</v>
      </c>
      <c r="D19" s="279">
        <f t="shared" ref="D19:BO19" si="2">SUM(D5:D18)</f>
        <v>1047945.3924649368</v>
      </c>
      <c r="E19" s="279">
        <f t="shared" si="2"/>
        <v>1166944.0299041073</v>
      </c>
      <c r="F19" s="279">
        <f t="shared" si="2"/>
        <v>9063875.2500031479</v>
      </c>
      <c r="G19" s="279">
        <f t="shared" si="2"/>
        <v>2670718.8287927811</v>
      </c>
      <c r="H19" s="279">
        <f t="shared" si="2"/>
        <v>4120012.5545233334</v>
      </c>
      <c r="I19" s="279">
        <f t="shared" si="2"/>
        <v>2498355.992289403</v>
      </c>
      <c r="J19" s="279">
        <f t="shared" si="2"/>
        <v>3559063.6024630619</v>
      </c>
      <c r="K19" s="279">
        <f t="shared" si="2"/>
        <v>5070409.4928875249</v>
      </c>
      <c r="L19" s="279">
        <f t="shared" si="2"/>
        <v>7141456.0250140494</v>
      </c>
      <c r="M19" s="279">
        <f t="shared" si="2"/>
        <v>8912483.6816626079</v>
      </c>
      <c r="N19" s="279">
        <f t="shared" si="2"/>
        <v>32058859.249788173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45"/>
      <c r="B20" s="148"/>
      <c r="C20" s="9"/>
      <c r="D20" s="37"/>
      <c r="E20" s="9"/>
      <c r="F20" s="37"/>
      <c r="G20" s="37"/>
      <c r="H20" s="9"/>
      <c r="I20" s="37"/>
      <c r="J20" s="37"/>
      <c r="K20" s="9"/>
      <c r="L20" s="37"/>
      <c r="M20" s="37"/>
      <c r="N20" s="37"/>
      <c r="O20" s="37"/>
      <c r="P20" s="37"/>
      <c r="Q20" s="9"/>
      <c r="R20" s="37"/>
      <c r="S20" s="37"/>
      <c r="T20" s="9"/>
      <c r="U20" s="37"/>
      <c r="V20" s="37"/>
      <c r="W20" s="9"/>
      <c r="X20" s="37"/>
      <c r="Y20" s="37"/>
      <c r="Z20" s="9"/>
      <c r="AA20" s="37"/>
      <c r="AB20" s="37"/>
      <c r="AC20" s="9"/>
      <c r="AD20" s="37"/>
      <c r="AE20" s="37"/>
      <c r="AF20" s="9"/>
      <c r="AG20" s="37"/>
      <c r="AH20" s="37"/>
      <c r="AI20" s="9"/>
      <c r="AJ20" s="37"/>
      <c r="AK20" s="37"/>
      <c r="AL20" s="9"/>
      <c r="AM20" s="37"/>
      <c r="AN20" s="37"/>
      <c r="AO20" s="9"/>
      <c r="AP20" s="37"/>
      <c r="AQ20" s="37"/>
      <c r="AR20" s="9"/>
      <c r="AS20" s="37"/>
      <c r="AT20" s="37"/>
      <c r="AU20" s="9"/>
      <c r="AV20" s="37"/>
      <c r="AW20" s="37"/>
      <c r="AX20" s="9"/>
      <c r="AY20" s="37"/>
      <c r="AZ20" s="37"/>
      <c r="BA20" s="9"/>
      <c r="BB20" s="37"/>
      <c r="BC20" s="37"/>
      <c r="BD20" s="9"/>
      <c r="BE20" s="37"/>
      <c r="BF20" s="37"/>
      <c r="BG20" s="9"/>
      <c r="BH20" s="37"/>
      <c r="BI20" s="37"/>
      <c r="BJ20" s="9"/>
      <c r="BK20" s="37"/>
      <c r="BL20" s="37"/>
      <c r="BM20" s="9"/>
      <c r="BN20" s="37"/>
      <c r="BO20" s="37"/>
      <c r="BP20" s="9"/>
      <c r="BQ20" s="37"/>
      <c r="BR20" s="37"/>
      <c r="BS20" s="9"/>
      <c r="BT20" s="37"/>
      <c r="BU20" s="37"/>
      <c r="BV20" s="9"/>
      <c r="BW20" s="37"/>
      <c r="BX20" s="37"/>
      <c r="BY20" s="9"/>
      <c r="BZ20" s="37"/>
      <c r="CA20" s="37"/>
      <c r="CB20" s="9"/>
      <c r="CC20" s="37"/>
      <c r="CD20" s="37"/>
      <c r="CE20" s="9"/>
      <c r="CF20" s="37"/>
      <c r="CG20" s="37"/>
      <c r="CH20" s="150"/>
    </row>
    <row r="21" spans="1:86" ht="15" thickBot="1" x14ac:dyDescent="0.4">
      <c r="A21" s="29"/>
      <c r="B21" s="149"/>
      <c r="C21" s="23"/>
      <c r="D21" s="24"/>
      <c r="E21" s="23"/>
      <c r="F21" s="24"/>
      <c r="G21" s="24"/>
      <c r="H21" s="23"/>
      <c r="I21" s="24"/>
      <c r="J21" s="24"/>
      <c r="K21" s="23"/>
      <c r="L21" s="24"/>
      <c r="M21" s="24"/>
      <c r="N21" s="23"/>
      <c r="O21" s="24"/>
      <c r="P21" s="24"/>
      <c r="Q21" s="23"/>
      <c r="R21" s="24"/>
      <c r="S21" s="24"/>
      <c r="T21" s="23"/>
      <c r="U21" s="24"/>
      <c r="V21" s="24"/>
      <c r="W21" s="23"/>
      <c r="X21" s="24"/>
      <c r="Y21" s="24"/>
      <c r="Z21" s="23"/>
      <c r="AA21" s="24"/>
      <c r="AB21" s="24"/>
      <c r="AC21" s="23"/>
      <c r="AD21" s="24"/>
      <c r="AE21" s="24"/>
      <c r="AF21" s="23"/>
      <c r="AG21" s="24"/>
      <c r="AH21" s="24"/>
      <c r="AI21" s="23"/>
      <c r="AJ21" s="24"/>
      <c r="AK21" s="24"/>
      <c r="AL21" s="23"/>
      <c r="AM21" s="24"/>
      <c r="AN21" s="24"/>
      <c r="AO21" s="23"/>
      <c r="AP21" s="24"/>
      <c r="AQ21" s="24"/>
      <c r="AR21" s="23"/>
      <c r="AS21" s="24"/>
      <c r="AT21" s="24"/>
      <c r="AU21" s="23"/>
      <c r="AV21" s="24"/>
      <c r="AW21" s="24"/>
      <c r="AX21" s="23"/>
      <c r="AY21" s="24"/>
      <c r="AZ21" s="24"/>
      <c r="BA21" s="23"/>
      <c r="BB21" s="24"/>
      <c r="BC21" s="24"/>
      <c r="BD21" s="23"/>
      <c r="BE21" s="24"/>
      <c r="BF21" s="24"/>
      <c r="BG21" s="23"/>
      <c r="BH21" s="24"/>
      <c r="BI21" s="24"/>
      <c r="BJ21" s="23"/>
      <c r="BK21" s="24"/>
      <c r="BL21" s="24"/>
      <c r="BM21" s="23"/>
      <c r="BN21" s="24"/>
      <c r="BO21" s="24"/>
      <c r="BP21" s="23"/>
      <c r="BQ21" s="24"/>
      <c r="BR21" s="24"/>
      <c r="BS21" s="23"/>
      <c r="BT21" s="24"/>
      <c r="BU21" s="24"/>
      <c r="BV21" s="23"/>
      <c r="BW21" s="24"/>
      <c r="BX21" s="24"/>
      <c r="BY21" s="23"/>
      <c r="BZ21" s="24"/>
      <c r="CA21" s="24"/>
      <c r="CB21" s="23"/>
      <c r="CC21" s="24"/>
      <c r="CD21" s="24"/>
      <c r="CE21" s="23"/>
      <c r="CF21" s="24"/>
      <c r="CG21" s="24"/>
      <c r="CH21" s="23"/>
    </row>
    <row r="22" spans="1:86" ht="16" thickBot="1" x14ac:dyDescent="0.4">
      <c r="A22" s="571" t="s">
        <v>15</v>
      </c>
      <c r="B22" s="18" t="s">
        <v>10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C37" si="6">B5</f>
        <v>Air Comp</v>
      </c>
      <c r="C23" s="3">
        <f>C5</f>
        <v>0</v>
      </c>
      <c r="D23" s="3">
        <f>IF(SUM($C$19:$N$19)=0,0,C23+D5)</f>
        <v>418349</v>
      </c>
      <c r="E23" s="3">
        <f t="shared" ref="E23:BP23" si="7">IF(SUM($C$19:$N$19)=0,0,D23+E5)</f>
        <v>444674.70850601222</v>
      </c>
      <c r="F23" s="3">
        <f t="shared" si="7"/>
        <v>567885.70850601222</v>
      </c>
      <c r="G23" s="3">
        <f t="shared" si="7"/>
        <v>1170235.7085060123</v>
      </c>
      <c r="H23" s="3">
        <f t="shared" si="7"/>
        <v>1212207.7085060123</v>
      </c>
      <c r="I23" s="3">
        <f t="shared" si="7"/>
        <v>1405799.1837521475</v>
      </c>
      <c r="J23" s="3">
        <f t="shared" si="7"/>
        <v>1405799.1837521475</v>
      </c>
      <c r="K23" s="3">
        <f t="shared" si="7"/>
        <v>1405799.1837521475</v>
      </c>
      <c r="L23" s="3">
        <f t="shared" si="7"/>
        <v>1556371.1837521475</v>
      </c>
      <c r="M23" s="3">
        <f t="shared" si="7"/>
        <v>2028356.1837521475</v>
      </c>
      <c r="N23" s="3">
        <f t="shared" si="7"/>
        <v>3554851.829759581</v>
      </c>
      <c r="O23" s="3">
        <f t="shared" si="7"/>
        <v>3554851.829759581</v>
      </c>
      <c r="P23" s="3">
        <f t="shared" si="7"/>
        <v>3554851.829759581</v>
      </c>
      <c r="Q23" s="3">
        <f t="shared" si="7"/>
        <v>3554851.829759581</v>
      </c>
      <c r="R23" s="3">
        <f t="shared" si="7"/>
        <v>3554851.829759581</v>
      </c>
      <c r="S23" s="3">
        <f t="shared" si="7"/>
        <v>3554851.829759581</v>
      </c>
      <c r="T23" s="3">
        <f t="shared" si="7"/>
        <v>3554851.829759581</v>
      </c>
      <c r="U23" s="3">
        <f t="shared" si="7"/>
        <v>3554851.829759581</v>
      </c>
      <c r="V23" s="3">
        <f t="shared" si="7"/>
        <v>3554851.829759581</v>
      </c>
      <c r="W23" s="3">
        <f t="shared" si="7"/>
        <v>3554851.829759581</v>
      </c>
      <c r="X23" s="3">
        <f t="shared" si="7"/>
        <v>3554851.829759581</v>
      </c>
      <c r="Y23" s="3">
        <f t="shared" si="7"/>
        <v>3554851.829759581</v>
      </c>
      <c r="Z23" s="3">
        <f t="shared" si="7"/>
        <v>3554851.829759581</v>
      </c>
      <c r="AA23" s="3">
        <f t="shared" si="7"/>
        <v>3554851.829759581</v>
      </c>
      <c r="AB23" s="3">
        <f t="shared" si="7"/>
        <v>3554851.829759581</v>
      </c>
      <c r="AC23" s="3">
        <f t="shared" si="7"/>
        <v>3554851.829759581</v>
      </c>
      <c r="AD23" s="3">
        <f t="shared" si="7"/>
        <v>3554851.829759581</v>
      </c>
      <c r="AE23" s="3">
        <f t="shared" si="7"/>
        <v>3554851.829759581</v>
      </c>
      <c r="AF23" s="3">
        <f t="shared" si="7"/>
        <v>3554851.829759581</v>
      </c>
      <c r="AG23" s="3">
        <f t="shared" si="7"/>
        <v>3554851.829759581</v>
      </c>
      <c r="AH23" s="3">
        <f t="shared" si="7"/>
        <v>3554851.829759581</v>
      </c>
      <c r="AI23" s="3">
        <f t="shared" si="7"/>
        <v>3554851.829759581</v>
      </c>
      <c r="AJ23" s="3">
        <f t="shared" si="7"/>
        <v>3554851.829759581</v>
      </c>
      <c r="AK23" s="3">
        <f t="shared" si="7"/>
        <v>3554851.829759581</v>
      </c>
      <c r="AL23" s="3">
        <f t="shared" si="7"/>
        <v>3554851.829759581</v>
      </c>
      <c r="AM23" s="3">
        <f t="shared" si="7"/>
        <v>3554851.829759581</v>
      </c>
      <c r="AN23" s="3">
        <f t="shared" si="7"/>
        <v>3554851.829759581</v>
      </c>
      <c r="AO23" s="3">
        <f t="shared" si="7"/>
        <v>3554851.829759581</v>
      </c>
      <c r="AP23" s="3">
        <f t="shared" si="7"/>
        <v>3554851.829759581</v>
      </c>
      <c r="AQ23" s="3">
        <f t="shared" si="7"/>
        <v>3554851.829759581</v>
      </c>
      <c r="AR23" s="3">
        <f t="shared" si="7"/>
        <v>3554851.829759581</v>
      </c>
      <c r="AS23" s="3">
        <f t="shared" si="7"/>
        <v>3554851.829759581</v>
      </c>
      <c r="AT23" s="3">
        <f t="shared" si="7"/>
        <v>3554851.829759581</v>
      </c>
      <c r="AU23" s="3">
        <f t="shared" si="7"/>
        <v>3554851.829759581</v>
      </c>
      <c r="AV23" s="3">
        <f t="shared" si="7"/>
        <v>3554851.829759581</v>
      </c>
      <c r="AW23" s="3">
        <f t="shared" si="7"/>
        <v>3554851.829759581</v>
      </c>
      <c r="AX23" s="3">
        <f t="shared" si="7"/>
        <v>3554851.829759581</v>
      </c>
      <c r="AY23" s="3">
        <f t="shared" si="7"/>
        <v>3554851.829759581</v>
      </c>
      <c r="AZ23" s="3">
        <f t="shared" si="7"/>
        <v>3554851.829759581</v>
      </c>
      <c r="BA23" s="3">
        <f t="shared" si="7"/>
        <v>3554851.829759581</v>
      </c>
      <c r="BB23" s="3">
        <f t="shared" si="7"/>
        <v>3554851.829759581</v>
      </c>
      <c r="BC23" s="3">
        <f t="shared" si="7"/>
        <v>3554851.829759581</v>
      </c>
      <c r="BD23" s="3">
        <f t="shared" si="7"/>
        <v>3554851.829759581</v>
      </c>
      <c r="BE23" s="3">
        <f t="shared" si="7"/>
        <v>3554851.829759581</v>
      </c>
      <c r="BF23" s="3">
        <f t="shared" si="7"/>
        <v>3554851.829759581</v>
      </c>
      <c r="BG23" s="3">
        <f t="shared" si="7"/>
        <v>3554851.829759581</v>
      </c>
      <c r="BH23" s="3">
        <f t="shared" si="7"/>
        <v>3554851.829759581</v>
      </c>
      <c r="BI23" s="3">
        <f t="shared" si="7"/>
        <v>3554851.829759581</v>
      </c>
      <c r="BJ23" s="3">
        <f t="shared" si="7"/>
        <v>3554851.829759581</v>
      </c>
      <c r="BK23" s="3">
        <f t="shared" si="7"/>
        <v>3554851.829759581</v>
      </c>
      <c r="BL23" s="3">
        <f t="shared" si="7"/>
        <v>3554851.829759581</v>
      </c>
      <c r="BM23" s="3">
        <f t="shared" si="7"/>
        <v>3554851.829759581</v>
      </c>
      <c r="BN23" s="3">
        <f t="shared" si="7"/>
        <v>3554851.829759581</v>
      </c>
      <c r="BO23" s="3">
        <f t="shared" si="7"/>
        <v>3554851.829759581</v>
      </c>
      <c r="BP23" s="3">
        <f t="shared" si="7"/>
        <v>3554851.829759581</v>
      </c>
      <c r="BQ23" s="3">
        <f t="shared" ref="BQ23:CH23" si="8">IF(SUM($C$19:$N$19)=0,0,BP23+BQ5)</f>
        <v>3554851.829759581</v>
      </c>
      <c r="BR23" s="3">
        <f t="shared" si="8"/>
        <v>3554851.829759581</v>
      </c>
      <c r="BS23" s="3">
        <f t="shared" si="8"/>
        <v>3554851.829759581</v>
      </c>
      <c r="BT23" s="3">
        <f t="shared" si="8"/>
        <v>3554851.829759581</v>
      </c>
      <c r="BU23" s="3">
        <f t="shared" si="8"/>
        <v>3554851.829759581</v>
      </c>
      <c r="BV23" s="3">
        <f t="shared" si="8"/>
        <v>3554851.829759581</v>
      </c>
      <c r="BW23" s="3">
        <f t="shared" si="8"/>
        <v>3554851.829759581</v>
      </c>
      <c r="BX23" s="3">
        <f t="shared" si="8"/>
        <v>3554851.829759581</v>
      </c>
      <c r="BY23" s="3">
        <f t="shared" si="8"/>
        <v>3554851.829759581</v>
      </c>
      <c r="BZ23" s="3">
        <f t="shared" si="8"/>
        <v>3554851.829759581</v>
      </c>
      <c r="CA23" s="3">
        <f t="shared" si="8"/>
        <v>3554851.829759581</v>
      </c>
      <c r="CB23" s="3">
        <f t="shared" si="8"/>
        <v>3554851.829759581</v>
      </c>
      <c r="CC23" s="3">
        <f t="shared" si="8"/>
        <v>3554851.829759581</v>
      </c>
      <c r="CD23" s="3">
        <f t="shared" si="8"/>
        <v>3554851.829759581</v>
      </c>
      <c r="CE23" s="3">
        <f t="shared" si="8"/>
        <v>3554851.829759581</v>
      </c>
      <c r="CF23" s="3">
        <f t="shared" si="8"/>
        <v>3554851.829759581</v>
      </c>
      <c r="CG23" s="3">
        <f t="shared" si="8"/>
        <v>3554851.829759581</v>
      </c>
      <c r="CH23" s="12">
        <f t="shared" si="8"/>
        <v>3554851.829759581</v>
      </c>
    </row>
    <row r="24" spans="1:86" x14ac:dyDescent="0.35">
      <c r="A24" s="572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35">
      <c r="A25" s="572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4438</v>
      </c>
      <c r="G25" s="3">
        <f t="shared" si="11"/>
        <v>4438</v>
      </c>
      <c r="H25" s="3">
        <f t="shared" si="11"/>
        <v>4438</v>
      </c>
      <c r="I25" s="3">
        <f t="shared" si="11"/>
        <v>4438</v>
      </c>
      <c r="J25" s="3">
        <f t="shared" si="11"/>
        <v>4438</v>
      </c>
      <c r="K25" s="3">
        <f t="shared" si="11"/>
        <v>12294</v>
      </c>
      <c r="L25" s="3">
        <f t="shared" si="11"/>
        <v>12294</v>
      </c>
      <c r="M25" s="3">
        <f t="shared" si="11"/>
        <v>12294</v>
      </c>
      <c r="N25" s="3">
        <f t="shared" si="11"/>
        <v>35825.144288847572</v>
      </c>
      <c r="O25" s="3">
        <f t="shared" si="11"/>
        <v>35825.144288847572</v>
      </c>
      <c r="P25" s="3">
        <f t="shared" si="11"/>
        <v>35825.144288847572</v>
      </c>
      <c r="Q25" s="3">
        <f t="shared" si="11"/>
        <v>35825.144288847572</v>
      </c>
      <c r="R25" s="3">
        <f t="shared" si="11"/>
        <v>35825.144288847572</v>
      </c>
      <c r="S25" s="3">
        <f t="shared" si="11"/>
        <v>35825.144288847572</v>
      </c>
      <c r="T25" s="3">
        <f t="shared" si="11"/>
        <v>35825.144288847572</v>
      </c>
      <c r="U25" s="3">
        <f t="shared" si="11"/>
        <v>35825.144288847572</v>
      </c>
      <c r="V25" s="3">
        <f t="shared" si="11"/>
        <v>35825.144288847572</v>
      </c>
      <c r="W25" s="3">
        <f t="shared" si="11"/>
        <v>35825.144288847572</v>
      </c>
      <c r="X25" s="3">
        <f t="shared" si="11"/>
        <v>35825.144288847572</v>
      </c>
      <c r="Y25" s="3">
        <f t="shared" si="11"/>
        <v>35825.144288847572</v>
      </c>
      <c r="Z25" s="3">
        <f t="shared" si="11"/>
        <v>35825.144288847572</v>
      </c>
      <c r="AA25" s="3">
        <f t="shared" si="11"/>
        <v>35825.144288847572</v>
      </c>
      <c r="AB25" s="3">
        <f t="shared" si="11"/>
        <v>35825.144288847572</v>
      </c>
      <c r="AC25" s="3">
        <f t="shared" si="11"/>
        <v>35825.144288847572</v>
      </c>
      <c r="AD25" s="3">
        <f t="shared" si="11"/>
        <v>35825.144288847572</v>
      </c>
      <c r="AE25" s="3">
        <f t="shared" si="11"/>
        <v>35825.144288847572</v>
      </c>
      <c r="AF25" s="3">
        <f t="shared" si="11"/>
        <v>35825.144288847572</v>
      </c>
      <c r="AG25" s="3">
        <f t="shared" si="11"/>
        <v>35825.144288847572</v>
      </c>
      <c r="AH25" s="3">
        <f t="shared" si="11"/>
        <v>35825.144288847572</v>
      </c>
      <c r="AI25" s="3">
        <f t="shared" si="11"/>
        <v>35825.144288847572</v>
      </c>
      <c r="AJ25" s="3">
        <f t="shared" si="11"/>
        <v>35825.144288847572</v>
      </c>
      <c r="AK25" s="3">
        <f t="shared" si="11"/>
        <v>35825.144288847572</v>
      </c>
      <c r="AL25" s="3">
        <f t="shared" si="11"/>
        <v>35825.144288847572</v>
      </c>
      <c r="AM25" s="3">
        <f t="shared" si="11"/>
        <v>35825.144288847572</v>
      </c>
      <c r="AN25" s="3">
        <f t="shared" si="11"/>
        <v>35825.144288847572</v>
      </c>
      <c r="AO25" s="3">
        <f t="shared" si="11"/>
        <v>35825.144288847572</v>
      </c>
      <c r="AP25" s="3">
        <f t="shared" si="11"/>
        <v>35825.144288847572</v>
      </c>
      <c r="AQ25" s="3">
        <f t="shared" si="11"/>
        <v>35825.144288847572</v>
      </c>
      <c r="AR25" s="3">
        <f t="shared" si="11"/>
        <v>35825.144288847572</v>
      </c>
      <c r="AS25" s="3">
        <f t="shared" si="11"/>
        <v>35825.144288847572</v>
      </c>
      <c r="AT25" s="3">
        <f t="shared" si="11"/>
        <v>35825.144288847572</v>
      </c>
      <c r="AU25" s="3">
        <f t="shared" si="11"/>
        <v>35825.144288847572</v>
      </c>
      <c r="AV25" s="3">
        <f t="shared" si="11"/>
        <v>35825.144288847572</v>
      </c>
      <c r="AW25" s="3">
        <f t="shared" si="11"/>
        <v>35825.144288847572</v>
      </c>
      <c r="AX25" s="3">
        <f t="shared" si="11"/>
        <v>35825.144288847572</v>
      </c>
      <c r="AY25" s="3">
        <f t="shared" si="11"/>
        <v>35825.144288847572</v>
      </c>
      <c r="AZ25" s="3">
        <f t="shared" si="11"/>
        <v>35825.144288847572</v>
      </c>
      <c r="BA25" s="3">
        <f t="shared" si="11"/>
        <v>35825.144288847572</v>
      </c>
      <c r="BB25" s="3">
        <f t="shared" si="11"/>
        <v>35825.144288847572</v>
      </c>
      <c r="BC25" s="3">
        <f t="shared" si="11"/>
        <v>35825.144288847572</v>
      </c>
      <c r="BD25" s="3">
        <f t="shared" si="11"/>
        <v>35825.144288847572</v>
      </c>
      <c r="BE25" s="3">
        <f t="shared" si="11"/>
        <v>35825.144288847572</v>
      </c>
      <c r="BF25" s="3">
        <f t="shared" si="11"/>
        <v>35825.144288847572</v>
      </c>
      <c r="BG25" s="3">
        <f t="shared" si="11"/>
        <v>35825.144288847572</v>
      </c>
      <c r="BH25" s="3">
        <f t="shared" si="11"/>
        <v>35825.144288847572</v>
      </c>
      <c r="BI25" s="3">
        <f t="shared" si="11"/>
        <v>35825.144288847572</v>
      </c>
      <c r="BJ25" s="3">
        <f t="shared" si="11"/>
        <v>35825.144288847572</v>
      </c>
      <c r="BK25" s="3">
        <f t="shared" si="11"/>
        <v>35825.144288847572</v>
      </c>
      <c r="BL25" s="3">
        <f t="shared" si="11"/>
        <v>35825.144288847572</v>
      </c>
      <c r="BM25" s="3">
        <f t="shared" si="11"/>
        <v>35825.144288847572</v>
      </c>
      <c r="BN25" s="3">
        <f t="shared" si="11"/>
        <v>35825.144288847572</v>
      </c>
      <c r="BO25" s="3">
        <f t="shared" si="11"/>
        <v>35825.144288847572</v>
      </c>
      <c r="BP25" s="3">
        <f t="shared" ref="BP25:CH25" si="12">IF(SUM($C$19:$N$19)=0,0,BO25+BP7)</f>
        <v>35825.144288847572</v>
      </c>
      <c r="BQ25" s="3">
        <f t="shared" si="12"/>
        <v>35825.144288847572</v>
      </c>
      <c r="BR25" s="3">
        <f t="shared" si="12"/>
        <v>35825.144288847572</v>
      </c>
      <c r="BS25" s="3">
        <f t="shared" si="12"/>
        <v>35825.144288847572</v>
      </c>
      <c r="BT25" s="3">
        <f t="shared" si="12"/>
        <v>35825.144288847572</v>
      </c>
      <c r="BU25" s="3">
        <f t="shared" si="12"/>
        <v>35825.144288847572</v>
      </c>
      <c r="BV25" s="3">
        <f t="shared" si="12"/>
        <v>35825.144288847572</v>
      </c>
      <c r="BW25" s="3">
        <f t="shared" si="12"/>
        <v>35825.144288847572</v>
      </c>
      <c r="BX25" s="3">
        <f t="shared" si="12"/>
        <v>35825.144288847572</v>
      </c>
      <c r="BY25" s="3">
        <f t="shared" si="12"/>
        <v>35825.144288847572</v>
      </c>
      <c r="BZ25" s="3">
        <f t="shared" si="12"/>
        <v>35825.144288847572</v>
      </c>
      <c r="CA25" s="3">
        <f t="shared" si="12"/>
        <v>35825.144288847572</v>
      </c>
      <c r="CB25" s="3">
        <f t="shared" si="12"/>
        <v>35825.144288847572</v>
      </c>
      <c r="CC25" s="3">
        <f t="shared" si="12"/>
        <v>35825.144288847572</v>
      </c>
      <c r="CD25" s="3">
        <f t="shared" si="12"/>
        <v>35825.144288847572</v>
      </c>
      <c r="CE25" s="3">
        <f t="shared" si="12"/>
        <v>35825.144288847572</v>
      </c>
      <c r="CF25" s="3">
        <f t="shared" si="12"/>
        <v>35825.144288847572</v>
      </c>
      <c r="CG25" s="3">
        <f t="shared" si="12"/>
        <v>35825.144288847572</v>
      </c>
      <c r="CH25" s="12">
        <f t="shared" si="12"/>
        <v>35825.144288847572</v>
      </c>
    </row>
    <row r="26" spans="1:86" x14ac:dyDescent="0.35">
      <c r="A26" s="572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78933.778560216539</v>
      </c>
      <c r="E26" s="3">
        <f t="shared" si="13"/>
        <v>234352.50964102973</v>
      </c>
      <c r="F26" s="3">
        <f t="shared" si="13"/>
        <v>697414.66143046098</v>
      </c>
      <c r="G26" s="3">
        <f t="shared" si="13"/>
        <v>1027346.3832670046</v>
      </c>
      <c r="H26" s="3">
        <f t="shared" si="13"/>
        <v>1458595.9340580688</v>
      </c>
      <c r="I26" s="3">
        <f t="shared" si="13"/>
        <v>1659824.1054297339</v>
      </c>
      <c r="J26" s="3">
        <f t="shared" si="13"/>
        <v>1870019.3321160488</v>
      </c>
      <c r="K26" s="3">
        <f t="shared" si="13"/>
        <v>2224045.8367161718</v>
      </c>
      <c r="L26" s="3">
        <f t="shared" si="13"/>
        <v>2533633.2839865522</v>
      </c>
      <c r="M26" s="3">
        <f t="shared" si="13"/>
        <v>3459694.243475263</v>
      </c>
      <c r="N26" s="3">
        <f t="shared" si="13"/>
        <v>6043767.9533781819</v>
      </c>
      <c r="O26" s="3">
        <f t="shared" si="13"/>
        <v>6043767.9533781819</v>
      </c>
      <c r="P26" s="3">
        <f t="shared" si="13"/>
        <v>6043767.9533781819</v>
      </c>
      <c r="Q26" s="3">
        <f t="shared" si="13"/>
        <v>6043767.9533781819</v>
      </c>
      <c r="R26" s="3">
        <f t="shared" si="13"/>
        <v>6043767.9533781819</v>
      </c>
      <c r="S26" s="3">
        <f t="shared" si="13"/>
        <v>6043767.9533781819</v>
      </c>
      <c r="T26" s="3">
        <f t="shared" si="13"/>
        <v>6043767.9533781819</v>
      </c>
      <c r="U26" s="3">
        <f t="shared" si="13"/>
        <v>6043767.9533781819</v>
      </c>
      <c r="V26" s="3">
        <f t="shared" si="13"/>
        <v>6043767.9533781819</v>
      </c>
      <c r="W26" s="3">
        <f t="shared" si="13"/>
        <v>6043767.9533781819</v>
      </c>
      <c r="X26" s="3">
        <f t="shared" si="13"/>
        <v>6043767.9533781819</v>
      </c>
      <c r="Y26" s="3">
        <f t="shared" si="13"/>
        <v>6043767.9533781819</v>
      </c>
      <c r="Z26" s="3">
        <f t="shared" si="13"/>
        <v>6043767.9533781819</v>
      </c>
      <c r="AA26" s="3">
        <f t="shared" si="13"/>
        <v>6043767.9533781819</v>
      </c>
      <c r="AB26" s="3">
        <f t="shared" si="13"/>
        <v>6043767.9533781819</v>
      </c>
      <c r="AC26" s="3">
        <f t="shared" si="13"/>
        <v>6043767.9533781819</v>
      </c>
      <c r="AD26" s="3">
        <f t="shared" si="13"/>
        <v>6043767.9533781819</v>
      </c>
      <c r="AE26" s="3">
        <f t="shared" si="13"/>
        <v>6043767.9533781819</v>
      </c>
      <c r="AF26" s="3">
        <f t="shared" si="13"/>
        <v>6043767.9533781819</v>
      </c>
      <c r="AG26" s="3">
        <f t="shared" si="13"/>
        <v>6043767.9533781819</v>
      </c>
      <c r="AH26" s="3">
        <f t="shared" si="13"/>
        <v>6043767.9533781819</v>
      </c>
      <c r="AI26" s="3">
        <f t="shared" si="13"/>
        <v>6043767.9533781819</v>
      </c>
      <c r="AJ26" s="3">
        <f t="shared" si="13"/>
        <v>6043767.9533781819</v>
      </c>
      <c r="AK26" s="3">
        <f t="shared" si="13"/>
        <v>6043767.9533781819</v>
      </c>
      <c r="AL26" s="3">
        <f t="shared" si="13"/>
        <v>6043767.9533781819</v>
      </c>
      <c r="AM26" s="3">
        <f t="shared" si="13"/>
        <v>6043767.9533781819</v>
      </c>
      <c r="AN26" s="3">
        <f t="shared" si="13"/>
        <v>6043767.9533781819</v>
      </c>
      <c r="AO26" s="3">
        <f t="shared" si="13"/>
        <v>6043767.9533781819</v>
      </c>
      <c r="AP26" s="3">
        <f t="shared" si="13"/>
        <v>6043767.9533781819</v>
      </c>
      <c r="AQ26" s="3">
        <f t="shared" si="13"/>
        <v>6043767.9533781819</v>
      </c>
      <c r="AR26" s="3">
        <f t="shared" si="13"/>
        <v>6043767.9533781819</v>
      </c>
      <c r="AS26" s="3">
        <f t="shared" si="13"/>
        <v>6043767.9533781819</v>
      </c>
      <c r="AT26" s="3">
        <f t="shared" si="13"/>
        <v>6043767.9533781819</v>
      </c>
      <c r="AU26" s="3">
        <f t="shared" si="13"/>
        <v>6043767.9533781819</v>
      </c>
      <c r="AV26" s="3">
        <f t="shared" si="13"/>
        <v>6043767.9533781819</v>
      </c>
      <c r="AW26" s="3">
        <f t="shared" si="13"/>
        <v>6043767.9533781819</v>
      </c>
      <c r="AX26" s="3">
        <f t="shared" si="13"/>
        <v>6043767.9533781819</v>
      </c>
      <c r="AY26" s="3">
        <f t="shared" si="13"/>
        <v>6043767.9533781819</v>
      </c>
      <c r="AZ26" s="3">
        <f t="shared" si="13"/>
        <v>6043767.9533781819</v>
      </c>
      <c r="BA26" s="3">
        <f t="shared" si="13"/>
        <v>6043767.9533781819</v>
      </c>
      <c r="BB26" s="3">
        <f t="shared" si="13"/>
        <v>6043767.9533781819</v>
      </c>
      <c r="BC26" s="3">
        <f t="shared" si="13"/>
        <v>6043767.9533781819</v>
      </c>
      <c r="BD26" s="3">
        <f t="shared" si="13"/>
        <v>6043767.9533781819</v>
      </c>
      <c r="BE26" s="3">
        <f t="shared" si="13"/>
        <v>6043767.9533781819</v>
      </c>
      <c r="BF26" s="3">
        <f t="shared" si="13"/>
        <v>6043767.9533781819</v>
      </c>
      <c r="BG26" s="3">
        <f t="shared" si="13"/>
        <v>6043767.9533781819</v>
      </c>
      <c r="BH26" s="3">
        <f t="shared" si="13"/>
        <v>6043767.9533781819</v>
      </c>
      <c r="BI26" s="3">
        <f t="shared" si="13"/>
        <v>6043767.9533781819</v>
      </c>
      <c r="BJ26" s="3">
        <f t="shared" si="13"/>
        <v>6043767.9533781819</v>
      </c>
      <c r="BK26" s="3">
        <f t="shared" si="13"/>
        <v>6043767.9533781819</v>
      </c>
      <c r="BL26" s="3">
        <f t="shared" si="13"/>
        <v>6043767.9533781819</v>
      </c>
      <c r="BM26" s="3">
        <f t="shared" si="13"/>
        <v>6043767.9533781819</v>
      </c>
      <c r="BN26" s="3">
        <f t="shared" si="13"/>
        <v>6043767.9533781819</v>
      </c>
      <c r="BO26" s="3">
        <f t="shared" si="13"/>
        <v>6043767.9533781819</v>
      </c>
      <c r="BP26" s="3">
        <f t="shared" ref="BP26:CH26" si="14">IF(SUM($C$19:$N$19)=0,0,BO26+BP8)</f>
        <v>6043767.9533781819</v>
      </c>
      <c r="BQ26" s="3">
        <f t="shared" si="14"/>
        <v>6043767.9533781819</v>
      </c>
      <c r="BR26" s="3">
        <f t="shared" si="14"/>
        <v>6043767.9533781819</v>
      </c>
      <c r="BS26" s="3">
        <f t="shared" si="14"/>
        <v>6043767.9533781819</v>
      </c>
      <c r="BT26" s="3">
        <f t="shared" si="14"/>
        <v>6043767.9533781819</v>
      </c>
      <c r="BU26" s="3">
        <f t="shared" si="14"/>
        <v>6043767.9533781819</v>
      </c>
      <c r="BV26" s="3">
        <f t="shared" si="14"/>
        <v>6043767.9533781819</v>
      </c>
      <c r="BW26" s="3">
        <f t="shared" si="14"/>
        <v>6043767.9533781819</v>
      </c>
      <c r="BX26" s="3">
        <f t="shared" si="14"/>
        <v>6043767.9533781819</v>
      </c>
      <c r="BY26" s="3">
        <f t="shared" si="14"/>
        <v>6043767.9533781819</v>
      </c>
      <c r="BZ26" s="3">
        <f t="shared" si="14"/>
        <v>6043767.9533781819</v>
      </c>
      <c r="CA26" s="3">
        <f t="shared" si="14"/>
        <v>6043767.9533781819</v>
      </c>
      <c r="CB26" s="3">
        <f t="shared" si="14"/>
        <v>6043767.9533781819</v>
      </c>
      <c r="CC26" s="3">
        <f t="shared" si="14"/>
        <v>6043767.9533781819</v>
      </c>
      <c r="CD26" s="3">
        <f t="shared" si="14"/>
        <v>6043767.9533781819</v>
      </c>
      <c r="CE26" s="3">
        <f t="shared" si="14"/>
        <v>6043767.9533781819</v>
      </c>
      <c r="CF26" s="3">
        <f t="shared" si="14"/>
        <v>6043767.9533781819</v>
      </c>
      <c r="CG26" s="3">
        <f t="shared" si="14"/>
        <v>6043767.9533781819</v>
      </c>
      <c r="CH26" s="12">
        <f t="shared" si="14"/>
        <v>6043767.9533781819</v>
      </c>
    </row>
    <row r="27" spans="1:86" x14ac:dyDescent="0.35">
      <c r="A27" s="572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0</v>
      </c>
      <c r="K27" s="3">
        <f t="shared" si="15"/>
        <v>0</v>
      </c>
      <c r="L27" s="3">
        <f t="shared" si="15"/>
        <v>0</v>
      </c>
      <c r="M27" s="3">
        <f t="shared" si="15"/>
        <v>37868.070240000001</v>
      </c>
      <c r="N27" s="3">
        <f t="shared" si="15"/>
        <v>147477.70224000001</v>
      </c>
      <c r="O27" s="3">
        <f t="shared" si="15"/>
        <v>147477.70224000001</v>
      </c>
      <c r="P27" s="3">
        <f t="shared" si="15"/>
        <v>147477.70224000001</v>
      </c>
      <c r="Q27" s="3">
        <f t="shared" si="15"/>
        <v>147477.70224000001</v>
      </c>
      <c r="R27" s="3">
        <f t="shared" si="15"/>
        <v>147477.70224000001</v>
      </c>
      <c r="S27" s="3">
        <f t="shared" si="15"/>
        <v>147477.70224000001</v>
      </c>
      <c r="T27" s="3">
        <f t="shared" si="15"/>
        <v>147477.70224000001</v>
      </c>
      <c r="U27" s="3">
        <f t="shared" si="15"/>
        <v>147477.70224000001</v>
      </c>
      <c r="V27" s="3">
        <f t="shared" si="15"/>
        <v>147477.70224000001</v>
      </c>
      <c r="W27" s="3">
        <f t="shared" si="15"/>
        <v>147477.70224000001</v>
      </c>
      <c r="X27" s="3">
        <f t="shared" si="15"/>
        <v>147477.70224000001</v>
      </c>
      <c r="Y27" s="3">
        <f t="shared" si="15"/>
        <v>147477.70224000001</v>
      </c>
      <c r="Z27" s="3">
        <f t="shared" si="15"/>
        <v>147477.70224000001</v>
      </c>
      <c r="AA27" s="3">
        <f t="shared" si="15"/>
        <v>147477.70224000001</v>
      </c>
      <c r="AB27" s="3">
        <f t="shared" si="15"/>
        <v>147477.70224000001</v>
      </c>
      <c r="AC27" s="3">
        <f t="shared" si="15"/>
        <v>147477.70224000001</v>
      </c>
      <c r="AD27" s="3">
        <f t="shared" si="15"/>
        <v>147477.70224000001</v>
      </c>
      <c r="AE27" s="3">
        <f t="shared" si="15"/>
        <v>147477.70224000001</v>
      </c>
      <c r="AF27" s="3">
        <f t="shared" si="15"/>
        <v>147477.70224000001</v>
      </c>
      <c r="AG27" s="3">
        <f t="shared" si="15"/>
        <v>147477.70224000001</v>
      </c>
      <c r="AH27" s="3">
        <f t="shared" si="15"/>
        <v>147477.70224000001</v>
      </c>
      <c r="AI27" s="3">
        <f t="shared" si="15"/>
        <v>147477.70224000001</v>
      </c>
      <c r="AJ27" s="3">
        <f t="shared" si="15"/>
        <v>147477.70224000001</v>
      </c>
      <c r="AK27" s="3">
        <f t="shared" si="15"/>
        <v>147477.70224000001</v>
      </c>
      <c r="AL27" s="3">
        <f t="shared" si="15"/>
        <v>147477.70224000001</v>
      </c>
      <c r="AM27" s="3">
        <f t="shared" si="15"/>
        <v>147477.70224000001</v>
      </c>
      <c r="AN27" s="3">
        <f t="shared" si="15"/>
        <v>147477.70224000001</v>
      </c>
      <c r="AO27" s="3">
        <f t="shared" si="15"/>
        <v>147477.70224000001</v>
      </c>
      <c r="AP27" s="3">
        <f t="shared" si="15"/>
        <v>147477.70224000001</v>
      </c>
      <c r="AQ27" s="3">
        <f t="shared" si="15"/>
        <v>147477.70224000001</v>
      </c>
      <c r="AR27" s="3">
        <f t="shared" si="15"/>
        <v>147477.70224000001</v>
      </c>
      <c r="AS27" s="3">
        <f t="shared" si="15"/>
        <v>147477.70224000001</v>
      </c>
      <c r="AT27" s="3">
        <f t="shared" si="15"/>
        <v>147477.70224000001</v>
      </c>
      <c r="AU27" s="3">
        <f t="shared" si="15"/>
        <v>147477.70224000001</v>
      </c>
      <c r="AV27" s="3">
        <f t="shared" si="15"/>
        <v>147477.70224000001</v>
      </c>
      <c r="AW27" s="3">
        <f t="shared" si="15"/>
        <v>147477.70224000001</v>
      </c>
      <c r="AX27" s="3">
        <f t="shared" si="15"/>
        <v>147477.70224000001</v>
      </c>
      <c r="AY27" s="3">
        <f t="shared" si="15"/>
        <v>147477.70224000001</v>
      </c>
      <c r="AZ27" s="3">
        <f t="shared" si="15"/>
        <v>147477.70224000001</v>
      </c>
      <c r="BA27" s="3">
        <f t="shared" si="15"/>
        <v>147477.70224000001</v>
      </c>
      <c r="BB27" s="3">
        <f t="shared" si="15"/>
        <v>147477.70224000001</v>
      </c>
      <c r="BC27" s="3">
        <f t="shared" si="15"/>
        <v>147477.70224000001</v>
      </c>
      <c r="BD27" s="3">
        <f t="shared" si="15"/>
        <v>147477.70224000001</v>
      </c>
      <c r="BE27" s="3">
        <f t="shared" si="15"/>
        <v>147477.70224000001</v>
      </c>
      <c r="BF27" s="3">
        <f t="shared" si="15"/>
        <v>147477.70224000001</v>
      </c>
      <c r="BG27" s="3">
        <f t="shared" si="15"/>
        <v>147477.70224000001</v>
      </c>
      <c r="BH27" s="3">
        <f t="shared" si="15"/>
        <v>147477.70224000001</v>
      </c>
      <c r="BI27" s="3">
        <f t="shared" si="15"/>
        <v>147477.70224000001</v>
      </c>
      <c r="BJ27" s="3">
        <f t="shared" si="15"/>
        <v>147477.70224000001</v>
      </c>
      <c r="BK27" s="3">
        <f t="shared" si="15"/>
        <v>147477.70224000001</v>
      </c>
      <c r="BL27" s="3">
        <f t="shared" si="15"/>
        <v>147477.70224000001</v>
      </c>
      <c r="BM27" s="3">
        <f t="shared" si="15"/>
        <v>147477.70224000001</v>
      </c>
      <c r="BN27" s="3">
        <f t="shared" si="15"/>
        <v>147477.70224000001</v>
      </c>
      <c r="BO27" s="3">
        <f t="shared" si="15"/>
        <v>147477.70224000001</v>
      </c>
      <c r="BP27" s="3">
        <f t="shared" ref="BP27:CH27" si="16">IF(SUM($C$19:$N$19)=0,0,BO27+BP9)</f>
        <v>147477.70224000001</v>
      </c>
      <c r="BQ27" s="3">
        <f t="shared" si="16"/>
        <v>147477.70224000001</v>
      </c>
      <c r="BR27" s="3">
        <f t="shared" si="16"/>
        <v>147477.70224000001</v>
      </c>
      <c r="BS27" s="3">
        <f t="shared" si="16"/>
        <v>147477.70224000001</v>
      </c>
      <c r="BT27" s="3">
        <f t="shared" si="16"/>
        <v>147477.70224000001</v>
      </c>
      <c r="BU27" s="3">
        <f t="shared" si="16"/>
        <v>147477.70224000001</v>
      </c>
      <c r="BV27" s="3">
        <f t="shared" si="16"/>
        <v>147477.70224000001</v>
      </c>
      <c r="BW27" s="3">
        <f t="shared" si="16"/>
        <v>147477.70224000001</v>
      </c>
      <c r="BX27" s="3">
        <f t="shared" si="16"/>
        <v>147477.70224000001</v>
      </c>
      <c r="BY27" s="3">
        <f t="shared" si="16"/>
        <v>147477.70224000001</v>
      </c>
      <c r="BZ27" s="3">
        <f t="shared" si="16"/>
        <v>147477.70224000001</v>
      </c>
      <c r="CA27" s="3">
        <f t="shared" si="16"/>
        <v>147477.70224000001</v>
      </c>
      <c r="CB27" s="3">
        <f t="shared" si="16"/>
        <v>147477.70224000001</v>
      </c>
      <c r="CC27" s="3">
        <f t="shared" si="16"/>
        <v>147477.70224000001</v>
      </c>
      <c r="CD27" s="3">
        <f t="shared" si="16"/>
        <v>147477.70224000001</v>
      </c>
      <c r="CE27" s="3">
        <f t="shared" si="16"/>
        <v>147477.70224000001</v>
      </c>
      <c r="CF27" s="3">
        <f t="shared" si="16"/>
        <v>147477.70224000001</v>
      </c>
      <c r="CG27" s="3">
        <f t="shared" si="16"/>
        <v>147477.70224000001</v>
      </c>
      <c r="CH27" s="12">
        <f t="shared" si="16"/>
        <v>147477.70224000001</v>
      </c>
    </row>
    <row r="28" spans="1:86" x14ac:dyDescent="0.35">
      <c r="A28" s="572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35">
      <c r="A29" s="572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56655.219599063246</v>
      </c>
      <c r="F29" s="3">
        <f t="shared" si="19"/>
        <v>4171879.4483120819</v>
      </c>
      <c r="G29" s="3">
        <f t="shared" si="19"/>
        <v>4589343.9530563131</v>
      </c>
      <c r="H29" s="3">
        <f t="shared" si="19"/>
        <v>5419122.0824178327</v>
      </c>
      <c r="I29" s="3">
        <f t="shared" si="19"/>
        <v>5712689.9184180666</v>
      </c>
      <c r="J29" s="3">
        <f t="shared" si="19"/>
        <v>5712689.9184180666</v>
      </c>
      <c r="K29" s="3">
        <f t="shared" si="19"/>
        <v>6075552.7479741657</v>
      </c>
      <c r="L29" s="3">
        <f t="shared" si="19"/>
        <v>6481281.1763049103</v>
      </c>
      <c r="M29" s="3">
        <f t="shared" si="19"/>
        <v>8829144.7045976147</v>
      </c>
      <c r="N29" s="3">
        <f t="shared" si="19"/>
        <v>17607963.600792535</v>
      </c>
      <c r="O29" s="3">
        <f t="shared" si="19"/>
        <v>17607963.600792535</v>
      </c>
      <c r="P29" s="3">
        <f t="shared" si="19"/>
        <v>17607963.600792535</v>
      </c>
      <c r="Q29" s="3">
        <f t="shared" si="19"/>
        <v>17607963.600792535</v>
      </c>
      <c r="R29" s="3">
        <f t="shared" si="19"/>
        <v>17607963.600792535</v>
      </c>
      <c r="S29" s="3">
        <f t="shared" si="19"/>
        <v>17607963.600792535</v>
      </c>
      <c r="T29" s="3">
        <f t="shared" si="19"/>
        <v>17607963.600792535</v>
      </c>
      <c r="U29" s="3">
        <f t="shared" si="19"/>
        <v>17607963.600792535</v>
      </c>
      <c r="V29" s="3">
        <f t="shared" si="19"/>
        <v>17607963.600792535</v>
      </c>
      <c r="W29" s="3">
        <f t="shared" si="19"/>
        <v>17607963.600792535</v>
      </c>
      <c r="X29" s="3">
        <f t="shared" si="19"/>
        <v>17607963.600792535</v>
      </c>
      <c r="Y29" s="3">
        <f t="shared" si="19"/>
        <v>17607963.600792535</v>
      </c>
      <c r="Z29" s="3">
        <f t="shared" si="19"/>
        <v>17607963.600792535</v>
      </c>
      <c r="AA29" s="3">
        <f t="shared" si="19"/>
        <v>17607963.600792535</v>
      </c>
      <c r="AB29" s="3">
        <f t="shared" si="19"/>
        <v>17607963.600792535</v>
      </c>
      <c r="AC29" s="3">
        <f t="shared" si="19"/>
        <v>17607963.600792535</v>
      </c>
      <c r="AD29" s="3">
        <f t="shared" si="19"/>
        <v>17607963.600792535</v>
      </c>
      <c r="AE29" s="3">
        <f t="shared" si="19"/>
        <v>17607963.600792535</v>
      </c>
      <c r="AF29" s="3">
        <f t="shared" si="19"/>
        <v>17607963.600792535</v>
      </c>
      <c r="AG29" s="3">
        <f t="shared" si="19"/>
        <v>17607963.600792535</v>
      </c>
      <c r="AH29" s="3">
        <f t="shared" si="19"/>
        <v>17607963.600792535</v>
      </c>
      <c r="AI29" s="3">
        <f t="shared" si="19"/>
        <v>17607963.600792535</v>
      </c>
      <c r="AJ29" s="3">
        <f t="shared" si="19"/>
        <v>17607963.600792535</v>
      </c>
      <c r="AK29" s="3">
        <f t="shared" si="19"/>
        <v>17607963.600792535</v>
      </c>
      <c r="AL29" s="3">
        <f t="shared" si="19"/>
        <v>17607963.600792535</v>
      </c>
      <c r="AM29" s="3">
        <f t="shared" si="19"/>
        <v>17607963.600792535</v>
      </c>
      <c r="AN29" s="3">
        <f t="shared" si="19"/>
        <v>17607963.600792535</v>
      </c>
      <c r="AO29" s="3">
        <f t="shared" si="19"/>
        <v>17607963.600792535</v>
      </c>
      <c r="AP29" s="3">
        <f t="shared" si="19"/>
        <v>17607963.600792535</v>
      </c>
      <c r="AQ29" s="3">
        <f t="shared" si="19"/>
        <v>17607963.600792535</v>
      </c>
      <c r="AR29" s="3">
        <f t="shared" si="19"/>
        <v>17607963.600792535</v>
      </c>
      <c r="AS29" s="3">
        <f t="shared" si="19"/>
        <v>17607963.600792535</v>
      </c>
      <c r="AT29" s="3">
        <f t="shared" si="19"/>
        <v>17607963.600792535</v>
      </c>
      <c r="AU29" s="3">
        <f t="shared" si="19"/>
        <v>17607963.600792535</v>
      </c>
      <c r="AV29" s="3">
        <f t="shared" si="19"/>
        <v>17607963.600792535</v>
      </c>
      <c r="AW29" s="3">
        <f t="shared" si="19"/>
        <v>17607963.600792535</v>
      </c>
      <c r="AX29" s="3">
        <f t="shared" si="19"/>
        <v>17607963.600792535</v>
      </c>
      <c r="AY29" s="3">
        <f t="shared" si="19"/>
        <v>17607963.600792535</v>
      </c>
      <c r="AZ29" s="3">
        <f t="shared" si="19"/>
        <v>17607963.600792535</v>
      </c>
      <c r="BA29" s="3">
        <f t="shared" si="19"/>
        <v>17607963.600792535</v>
      </c>
      <c r="BB29" s="3">
        <f t="shared" si="19"/>
        <v>17607963.600792535</v>
      </c>
      <c r="BC29" s="3">
        <f t="shared" si="19"/>
        <v>17607963.600792535</v>
      </c>
      <c r="BD29" s="3">
        <f t="shared" si="19"/>
        <v>17607963.600792535</v>
      </c>
      <c r="BE29" s="3">
        <f t="shared" si="19"/>
        <v>17607963.600792535</v>
      </c>
      <c r="BF29" s="3">
        <f t="shared" si="19"/>
        <v>17607963.600792535</v>
      </c>
      <c r="BG29" s="3">
        <f t="shared" si="19"/>
        <v>17607963.600792535</v>
      </c>
      <c r="BH29" s="3">
        <f t="shared" si="19"/>
        <v>17607963.600792535</v>
      </c>
      <c r="BI29" s="3">
        <f t="shared" si="19"/>
        <v>17607963.600792535</v>
      </c>
      <c r="BJ29" s="3">
        <f t="shared" si="19"/>
        <v>17607963.600792535</v>
      </c>
      <c r="BK29" s="3">
        <f t="shared" si="19"/>
        <v>17607963.600792535</v>
      </c>
      <c r="BL29" s="3">
        <f t="shared" si="19"/>
        <v>17607963.600792535</v>
      </c>
      <c r="BM29" s="3">
        <f t="shared" si="19"/>
        <v>17607963.600792535</v>
      </c>
      <c r="BN29" s="3">
        <f t="shared" si="19"/>
        <v>17607963.600792535</v>
      </c>
      <c r="BO29" s="3">
        <f t="shared" si="19"/>
        <v>17607963.600792535</v>
      </c>
      <c r="BP29" s="3">
        <f t="shared" ref="BP29:CH29" si="20">IF(SUM($C$19:$N$19)=0,0,BO29+BP11)</f>
        <v>17607963.600792535</v>
      </c>
      <c r="BQ29" s="3">
        <f t="shared" si="20"/>
        <v>17607963.600792535</v>
      </c>
      <c r="BR29" s="3">
        <f t="shared" si="20"/>
        <v>17607963.600792535</v>
      </c>
      <c r="BS29" s="3">
        <f t="shared" si="20"/>
        <v>17607963.600792535</v>
      </c>
      <c r="BT29" s="3">
        <f t="shared" si="20"/>
        <v>17607963.600792535</v>
      </c>
      <c r="BU29" s="3">
        <f t="shared" si="20"/>
        <v>17607963.600792535</v>
      </c>
      <c r="BV29" s="3">
        <f t="shared" si="20"/>
        <v>17607963.600792535</v>
      </c>
      <c r="BW29" s="3">
        <f t="shared" si="20"/>
        <v>17607963.600792535</v>
      </c>
      <c r="BX29" s="3">
        <f t="shared" si="20"/>
        <v>17607963.600792535</v>
      </c>
      <c r="BY29" s="3">
        <f t="shared" si="20"/>
        <v>17607963.600792535</v>
      </c>
      <c r="BZ29" s="3">
        <f t="shared" si="20"/>
        <v>17607963.600792535</v>
      </c>
      <c r="CA29" s="3">
        <f t="shared" si="20"/>
        <v>17607963.600792535</v>
      </c>
      <c r="CB29" s="3">
        <f t="shared" si="20"/>
        <v>17607963.600792535</v>
      </c>
      <c r="CC29" s="3">
        <f t="shared" si="20"/>
        <v>17607963.600792535</v>
      </c>
      <c r="CD29" s="3">
        <f t="shared" si="20"/>
        <v>17607963.600792535</v>
      </c>
      <c r="CE29" s="3">
        <f t="shared" si="20"/>
        <v>17607963.600792535</v>
      </c>
      <c r="CF29" s="3">
        <f t="shared" si="20"/>
        <v>17607963.600792535</v>
      </c>
      <c r="CG29" s="3">
        <f t="shared" si="20"/>
        <v>17607963.600792535</v>
      </c>
      <c r="CH29" s="12">
        <f t="shared" si="20"/>
        <v>17607963.600792535</v>
      </c>
    </row>
    <row r="30" spans="1:86" x14ac:dyDescent="0.35">
      <c r="A30" s="572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445145.43638072023</v>
      </c>
      <c r="E30" s="3">
        <f t="shared" si="21"/>
        <v>1361026.7155149388</v>
      </c>
      <c r="F30" s="3">
        <f t="shared" si="21"/>
        <v>2102489.2448123302</v>
      </c>
      <c r="G30" s="3">
        <f t="shared" si="21"/>
        <v>3355179.2185123363</v>
      </c>
      <c r="H30" s="3">
        <f t="shared" si="21"/>
        <v>5499094.2371950857</v>
      </c>
      <c r="I30" s="3">
        <f t="shared" si="21"/>
        <v>7181771.1532664541</v>
      </c>
      <c r="J30" s="3">
        <f t="shared" si="21"/>
        <v>8715501.4588432014</v>
      </c>
      <c r="K30" s="3">
        <f t="shared" si="21"/>
        <v>12602898.44186235</v>
      </c>
      <c r="L30" s="3">
        <f t="shared" si="21"/>
        <v>18199619.84131014</v>
      </c>
      <c r="M30" s="3">
        <f t="shared" si="21"/>
        <v>23274423.568920463</v>
      </c>
      <c r="N30" s="3">
        <f t="shared" si="21"/>
        <v>37396259.181245267</v>
      </c>
      <c r="O30" s="3">
        <f t="shared" si="21"/>
        <v>37396259.181245267</v>
      </c>
      <c r="P30" s="3">
        <f t="shared" si="21"/>
        <v>37396259.181245267</v>
      </c>
      <c r="Q30" s="3">
        <f t="shared" si="21"/>
        <v>37396259.181245267</v>
      </c>
      <c r="R30" s="3">
        <f t="shared" si="21"/>
        <v>37396259.181245267</v>
      </c>
      <c r="S30" s="3">
        <f t="shared" si="21"/>
        <v>37396259.181245267</v>
      </c>
      <c r="T30" s="3">
        <f t="shared" si="21"/>
        <v>37396259.181245267</v>
      </c>
      <c r="U30" s="3">
        <f t="shared" si="21"/>
        <v>37396259.181245267</v>
      </c>
      <c r="V30" s="3">
        <f t="shared" si="21"/>
        <v>37396259.181245267</v>
      </c>
      <c r="W30" s="3">
        <f t="shared" si="21"/>
        <v>37396259.181245267</v>
      </c>
      <c r="X30" s="3">
        <f t="shared" si="21"/>
        <v>37396259.181245267</v>
      </c>
      <c r="Y30" s="3">
        <f t="shared" si="21"/>
        <v>37396259.181245267</v>
      </c>
      <c r="Z30" s="3">
        <f t="shared" si="21"/>
        <v>37396259.181245267</v>
      </c>
      <c r="AA30" s="3">
        <f t="shared" si="21"/>
        <v>37396259.181245267</v>
      </c>
      <c r="AB30" s="3">
        <f t="shared" si="21"/>
        <v>37396259.181245267</v>
      </c>
      <c r="AC30" s="3">
        <f t="shared" si="21"/>
        <v>37396259.181245267</v>
      </c>
      <c r="AD30" s="3">
        <f t="shared" si="21"/>
        <v>37396259.181245267</v>
      </c>
      <c r="AE30" s="3">
        <f t="shared" si="21"/>
        <v>37396259.181245267</v>
      </c>
      <c r="AF30" s="3">
        <f t="shared" si="21"/>
        <v>37396259.181245267</v>
      </c>
      <c r="AG30" s="3">
        <f t="shared" si="21"/>
        <v>37396259.181245267</v>
      </c>
      <c r="AH30" s="3">
        <f t="shared" si="21"/>
        <v>37396259.181245267</v>
      </c>
      <c r="AI30" s="3">
        <f t="shared" si="21"/>
        <v>37396259.181245267</v>
      </c>
      <c r="AJ30" s="3">
        <f t="shared" si="21"/>
        <v>37396259.181245267</v>
      </c>
      <c r="AK30" s="3">
        <f t="shared" si="21"/>
        <v>37396259.181245267</v>
      </c>
      <c r="AL30" s="3">
        <f t="shared" si="21"/>
        <v>37396259.181245267</v>
      </c>
      <c r="AM30" s="3">
        <f t="shared" si="21"/>
        <v>37396259.181245267</v>
      </c>
      <c r="AN30" s="3">
        <f t="shared" si="21"/>
        <v>37396259.181245267</v>
      </c>
      <c r="AO30" s="3">
        <f t="shared" si="21"/>
        <v>37396259.181245267</v>
      </c>
      <c r="AP30" s="3">
        <f t="shared" si="21"/>
        <v>37396259.181245267</v>
      </c>
      <c r="AQ30" s="3">
        <f t="shared" si="21"/>
        <v>37396259.181245267</v>
      </c>
      <c r="AR30" s="3">
        <f t="shared" si="21"/>
        <v>37396259.181245267</v>
      </c>
      <c r="AS30" s="3">
        <f t="shared" si="21"/>
        <v>37396259.181245267</v>
      </c>
      <c r="AT30" s="3">
        <f t="shared" si="21"/>
        <v>37396259.181245267</v>
      </c>
      <c r="AU30" s="3">
        <f t="shared" si="21"/>
        <v>37396259.181245267</v>
      </c>
      <c r="AV30" s="3">
        <f t="shared" si="21"/>
        <v>37396259.181245267</v>
      </c>
      <c r="AW30" s="3">
        <f t="shared" si="21"/>
        <v>37396259.181245267</v>
      </c>
      <c r="AX30" s="3">
        <f t="shared" si="21"/>
        <v>37396259.181245267</v>
      </c>
      <c r="AY30" s="3">
        <f t="shared" si="21"/>
        <v>37396259.181245267</v>
      </c>
      <c r="AZ30" s="3">
        <f t="shared" si="21"/>
        <v>37396259.181245267</v>
      </c>
      <c r="BA30" s="3">
        <f t="shared" si="21"/>
        <v>37396259.181245267</v>
      </c>
      <c r="BB30" s="3">
        <f t="shared" si="21"/>
        <v>37396259.181245267</v>
      </c>
      <c r="BC30" s="3">
        <f t="shared" si="21"/>
        <v>37396259.181245267</v>
      </c>
      <c r="BD30" s="3">
        <f t="shared" si="21"/>
        <v>37396259.181245267</v>
      </c>
      <c r="BE30" s="3">
        <f t="shared" si="21"/>
        <v>37396259.181245267</v>
      </c>
      <c r="BF30" s="3">
        <f t="shared" si="21"/>
        <v>37396259.181245267</v>
      </c>
      <c r="BG30" s="3">
        <f t="shared" si="21"/>
        <v>37396259.181245267</v>
      </c>
      <c r="BH30" s="3">
        <f t="shared" si="21"/>
        <v>37396259.181245267</v>
      </c>
      <c r="BI30" s="3">
        <f t="shared" si="21"/>
        <v>37396259.181245267</v>
      </c>
      <c r="BJ30" s="3">
        <f t="shared" si="21"/>
        <v>37396259.181245267</v>
      </c>
      <c r="BK30" s="3">
        <f t="shared" si="21"/>
        <v>37396259.181245267</v>
      </c>
      <c r="BL30" s="3">
        <f t="shared" si="21"/>
        <v>37396259.181245267</v>
      </c>
      <c r="BM30" s="3">
        <f t="shared" si="21"/>
        <v>37396259.181245267</v>
      </c>
      <c r="BN30" s="3">
        <f t="shared" si="21"/>
        <v>37396259.181245267</v>
      </c>
      <c r="BO30" s="3">
        <f t="shared" si="21"/>
        <v>37396259.181245267</v>
      </c>
      <c r="BP30" s="3">
        <f t="shared" ref="BP30:CH30" si="22">IF(SUM($C$19:$N$19)=0,0,BO30+BP12)</f>
        <v>37396259.181245267</v>
      </c>
      <c r="BQ30" s="3">
        <f t="shared" si="22"/>
        <v>37396259.181245267</v>
      </c>
      <c r="BR30" s="3">
        <f t="shared" si="22"/>
        <v>37396259.181245267</v>
      </c>
      <c r="BS30" s="3">
        <f t="shared" si="22"/>
        <v>37396259.181245267</v>
      </c>
      <c r="BT30" s="3">
        <f t="shared" si="22"/>
        <v>37396259.181245267</v>
      </c>
      <c r="BU30" s="3">
        <f t="shared" si="22"/>
        <v>37396259.181245267</v>
      </c>
      <c r="BV30" s="3">
        <f t="shared" si="22"/>
        <v>37396259.181245267</v>
      </c>
      <c r="BW30" s="3">
        <f t="shared" si="22"/>
        <v>37396259.181245267</v>
      </c>
      <c r="BX30" s="3">
        <f t="shared" si="22"/>
        <v>37396259.181245267</v>
      </c>
      <c r="BY30" s="3">
        <f t="shared" si="22"/>
        <v>37396259.181245267</v>
      </c>
      <c r="BZ30" s="3">
        <f t="shared" si="22"/>
        <v>37396259.181245267</v>
      </c>
      <c r="CA30" s="3">
        <f t="shared" si="22"/>
        <v>37396259.181245267</v>
      </c>
      <c r="CB30" s="3">
        <f t="shared" si="22"/>
        <v>37396259.181245267</v>
      </c>
      <c r="CC30" s="3">
        <f t="shared" si="22"/>
        <v>37396259.181245267</v>
      </c>
      <c r="CD30" s="3">
        <f t="shared" si="22"/>
        <v>37396259.181245267</v>
      </c>
      <c r="CE30" s="3">
        <f t="shared" si="22"/>
        <v>37396259.181245267</v>
      </c>
      <c r="CF30" s="3">
        <f t="shared" si="22"/>
        <v>37396259.181245267</v>
      </c>
      <c r="CG30" s="3">
        <f t="shared" si="22"/>
        <v>37396259.181245267</v>
      </c>
      <c r="CH30" s="12">
        <f t="shared" si="22"/>
        <v>37396259.181245267</v>
      </c>
    </row>
    <row r="31" spans="1:86" x14ac:dyDescent="0.35">
      <c r="A31" s="572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105517.17752400001</v>
      </c>
      <c r="E31" s="3">
        <f t="shared" si="23"/>
        <v>118180.26910800001</v>
      </c>
      <c r="F31" s="3">
        <f t="shared" si="23"/>
        <v>3734657.6093113078</v>
      </c>
      <c r="G31" s="3">
        <f t="shared" si="23"/>
        <v>3801720.237823308</v>
      </c>
      <c r="H31" s="3">
        <f t="shared" si="23"/>
        <v>4474818.0935113076</v>
      </c>
      <c r="I31" s="3">
        <f t="shared" si="23"/>
        <v>4491677.239111308</v>
      </c>
      <c r="J31" s="3">
        <f t="shared" si="23"/>
        <v>4706973.9053113079</v>
      </c>
      <c r="K31" s="3">
        <f t="shared" si="23"/>
        <v>4811432.0250234613</v>
      </c>
      <c r="L31" s="3">
        <f t="shared" si="23"/>
        <v>5224838.5029885974</v>
      </c>
      <c r="M31" s="3">
        <f t="shared" si="23"/>
        <v>5278740.8990194658</v>
      </c>
      <c r="N31" s="3">
        <f t="shared" si="23"/>
        <v>9626879.8667918444</v>
      </c>
      <c r="O31" s="3">
        <f t="shared" si="23"/>
        <v>9626879.8667918444</v>
      </c>
      <c r="P31" s="3">
        <f t="shared" si="23"/>
        <v>9626879.8667918444</v>
      </c>
      <c r="Q31" s="3">
        <f t="shared" si="23"/>
        <v>9626879.8667918444</v>
      </c>
      <c r="R31" s="3">
        <f t="shared" si="23"/>
        <v>9626879.8667918444</v>
      </c>
      <c r="S31" s="3">
        <f t="shared" si="23"/>
        <v>9626879.8667918444</v>
      </c>
      <c r="T31" s="3">
        <f t="shared" si="23"/>
        <v>9626879.8667918444</v>
      </c>
      <c r="U31" s="3">
        <f t="shared" si="23"/>
        <v>9626879.8667918444</v>
      </c>
      <c r="V31" s="3">
        <f t="shared" si="23"/>
        <v>9626879.8667918444</v>
      </c>
      <c r="W31" s="3">
        <f t="shared" si="23"/>
        <v>9626879.8667918444</v>
      </c>
      <c r="X31" s="3">
        <f t="shared" si="23"/>
        <v>9626879.8667918444</v>
      </c>
      <c r="Y31" s="3">
        <f t="shared" si="23"/>
        <v>9626879.8667918444</v>
      </c>
      <c r="Z31" s="3">
        <f t="shared" si="23"/>
        <v>9626879.8667918444</v>
      </c>
      <c r="AA31" s="3">
        <f t="shared" si="23"/>
        <v>9626879.8667918444</v>
      </c>
      <c r="AB31" s="3">
        <f t="shared" si="23"/>
        <v>9626879.8667918444</v>
      </c>
      <c r="AC31" s="3">
        <f t="shared" si="23"/>
        <v>9626879.8667918444</v>
      </c>
      <c r="AD31" s="3">
        <f t="shared" si="23"/>
        <v>9626879.8667918444</v>
      </c>
      <c r="AE31" s="3">
        <f t="shared" si="23"/>
        <v>9626879.8667918444</v>
      </c>
      <c r="AF31" s="3">
        <f t="shared" si="23"/>
        <v>9626879.8667918444</v>
      </c>
      <c r="AG31" s="3">
        <f t="shared" si="23"/>
        <v>9626879.8667918444</v>
      </c>
      <c r="AH31" s="3">
        <f t="shared" si="23"/>
        <v>9626879.8667918444</v>
      </c>
      <c r="AI31" s="3">
        <f t="shared" si="23"/>
        <v>9626879.8667918444</v>
      </c>
      <c r="AJ31" s="3">
        <f t="shared" si="23"/>
        <v>9626879.8667918444</v>
      </c>
      <c r="AK31" s="3">
        <f t="shared" si="23"/>
        <v>9626879.8667918444</v>
      </c>
      <c r="AL31" s="3">
        <f t="shared" si="23"/>
        <v>9626879.8667918444</v>
      </c>
      <c r="AM31" s="3">
        <f t="shared" si="23"/>
        <v>9626879.8667918444</v>
      </c>
      <c r="AN31" s="3">
        <f t="shared" si="23"/>
        <v>9626879.8667918444</v>
      </c>
      <c r="AO31" s="3">
        <f t="shared" si="23"/>
        <v>9626879.8667918444</v>
      </c>
      <c r="AP31" s="3">
        <f t="shared" si="23"/>
        <v>9626879.8667918444</v>
      </c>
      <c r="AQ31" s="3">
        <f t="shared" si="23"/>
        <v>9626879.8667918444</v>
      </c>
      <c r="AR31" s="3">
        <f t="shared" si="23"/>
        <v>9626879.8667918444</v>
      </c>
      <c r="AS31" s="3">
        <f t="shared" si="23"/>
        <v>9626879.8667918444</v>
      </c>
      <c r="AT31" s="3">
        <f t="shared" si="23"/>
        <v>9626879.8667918444</v>
      </c>
      <c r="AU31" s="3">
        <f t="shared" si="23"/>
        <v>9626879.8667918444</v>
      </c>
      <c r="AV31" s="3">
        <f t="shared" si="23"/>
        <v>9626879.8667918444</v>
      </c>
      <c r="AW31" s="3">
        <f t="shared" si="23"/>
        <v>9626879.8667918444</v>
      </c>
      <c r="AX31" s="3">
        <f t="shared" si="23"/>
        <v>9626879.8667918444</v>
      </c>
      <c r="AY31" s="3">
        <f t="shared" si="23"/>
        <v>9626879.8667918444</v>
      </c>
      <c r="AZ31" s="3">
        <f t="shared" si="23"/>
        <v>9626879.8667918444</v>
      </c>
      <c r="BA31" s="3">
        <f t="shared" si="23"/>
        <v>9626879.8667918444</v>
      </c>
      <c r="BB31" s="3">
        <f t="shared" si="23"/>
        <v>9626879.8667918444</v>
      </c>
      <c r="BC31" s="3">
        <f t="shared" si="23"/>
        <v>9626879.8667918444</v>
      </c>
      <c r="BD31" s="3">
        <f t="shared" si="23"/>
        <v>9626879.8667918444</v>
      </c>
      <c r="BE31" s="3">
        <f t="shared" si="23"/>
        <v>9626879.8667918444</v>
      </c>
      <c r="BF31" s="3">
        <f t="shared" si="23"/>
        <v>9626879.8667918444</v>
      </c>
      <c r="BG31" s="3">
        <f t="shared" si="23"/>
        <v>9626879.8667918444</v>
      </c>
      <c r="BH31" s="3">
        <f t="shared" si="23"/>
        <v>9626879.8667918444</v>
      </c>
      <c r="BI31" s="3">
        <f t="shared" si="23"/>
        <v>9626879.8667918444</v>
      </c>
      <c r="BJ31" s="3">
        <f t="shared" si="23"/>
        <v>9626879.8667918444</v>
      </c>
      <c r="BK31" s="3">
        <f t="shared" si="23"/>
        <v>9626879.8667918444</v>
      </c>
      <c r="BL31" s="3">
        <f t="shared" si="23"/>
        <v>9626879.8667918444</v>
      </c>
      <c r="BM31" s="3">
        <f t="shared" si="23"/>
        <v>9626879.8667918444</v>
      </c>
      <c r="BN31" s="3">
        <f t="shared" si="23"/>
        <v>9626879.8667918444</v>
      </c>
      <c r="BO31" s="3">
        <f t="shared" si="23"/>
        <v>9626879.8667918444</v>
      </c>
      <c r="BP31" s="3">
        <f t="shared" ref="BP31:CH31" si="24">IF(SUM($C$19:$N$19)=0,0,BO31+BP13)</f>
        <v>9626879.8667918444</v>
      </c>
      <c r="BQ31" s="3">
        <f t="shared" si="24"/>
        <v>9626879.8667918444</v>
      </c>
      <c r="BR31" s="3">
        <f t="shared" si="24"/>
        <v>9626879.8667918444</v>
      </c>
      <c r="BS31" s="3">
        <f t="shared" si="24"/>
        <v>9626879.8667918444</v>
      </c>
      <c r="BT31" s="3">
        <f t="shared" si="24"/>
        <v>9626879.8667918444</v>
      </c>
      <c r="BU31" s="3">
        <f t="shared" si="24"/>
        <v>9626879.8667918444</v>
      </c>
      <c r="BV31" s="3">
        <f t="shared" si="24"/>
        <v>9626879.8667918444</v>
      </c>
      <c r="BW31" s="3">
        <f t="shared" si="24"/>
        <v>9626879.8667918444</v>
      </c>
      <c r="BX31" s="3">
        <f t="shared" si="24"/>
        <v>9626879.8667918444</v>
      </c>
      <c r="BY31" s="3">
        <f t="shared" si="24"/>
        <v>9626879.8667918444</v>
      </c>
      <c r="BZ31" s="3">
        <f t="shared" si="24"/>
        <v>9626879.8667918444</v>
      </c>
      <c r="CA31" s="3">
        <f t="shared" si="24"/>
        <v>9626879.8667918444</v>
      </c>
      <c r="CB31" s="3">
        <f t="shared" si="24"/>
        <v>9626879.8667918444</v>
      </c>
      <c r="CC31" s="3">
        <f t="shared" si="24"/>
        <v>9626879.8667918444</v>
      </c>
      <c r="CD31" s="3">
        <f t="shared" si="24"/>
        <v>9626879.8667918444</v>
      </c>
      <c r="CE31" s="3">
        <f t="shared" si="24"/>
        <v>9626879.8667918444</v>
      </c>
      <c r="CF31" s="3">
        <f t="shared" si="24"/>
        <v>9626879.8667918444</v>
      </c>
      <c r="CG31" s="3">
        <f t="shared" si="24"/>
        <v>9626879.8667918444</v>
      </c>
      <c r="CH31" s="12">
        <f t="shared" si="24"/>
        <v>9626879.8667918444</v>
      </c>
    </row>
    <row r="32" spans="1:86" ht="15" customHeight="1" x14ac:dyDescent="0.35">
      <c r="A32" s="572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110432.448</v>
      </c>
      <c r="J32" s="3">
        <f t="shared" si="25"/>
        <v>110432.448</v>
      </c>
      <c r="K32" s="3">
        <f t="shared" si="25"/>
        <v>110432.448</v>
      </c>
      <c r="L32" s="3">
        <f t="shared" si="25"/>
        <v>110432.448</v>
      </c>
      <c r="M32" s="3">
        <f t="shared" si="25"/>
        <v>110432.448</v>
      </c>
      <c r="N32" s="3">
        <f t="shared" si="25"/>
        <v>205962.70129687502</v>
      </c>
      <c r="O32" s="3">
        <f t="shared" si="25"/>
        <v>205962.70129687502</v>
      </c>
      <c r="P32" s="3">
        <f t="shared" si="25"/>
        <v>205962.70129687502</v>
      </c>
      <c r="Q32" s="3">
        <f t="shared" si="25"/>
        <v>205962.70129687502</v>
      </c>
      <c r="R32" s="3">
        <f t="shared" si="25"/>
        <v>205962.70129687502</v>
      </c>
      <c r="S32" s="3">
        <f t="shared" si="25"/>
        <v>205962.70129687502</v>
      </c>
      <c r="T32" s="3">
        <f t="shared" si="25"/>
        <v>205962.70129687502</v>
      </c>
      <c r="U32" s="3">
        <f t="shared" si="25"/>
        <v>205962.70129687502</v>
      </c>
      <c r="V32" s="3">
        <f t="shared" si="25"/>
        <v>205962.70129687502</v>
      </c>
      <c r="W32" s="3">
        <f t="shared" si="25"/>
        <v>205962.70129687502</v>
      </c>
      <c r="X32" s="3">
        <f t="shared" si="25"/>
        <v>205962.70129687502</v>
      </c>
      <c r="Y32" s="3">
        <f t="shared" si="25"/>
        <v>205962.70129687502</v>
      </c>
      <c r="Z32" s="3">
        <f t="shared" si="25"/>
        <v>205962.70129687502</v>
      </c>
      <c r="AA32" s="3">
        <f t="shared" si="25"/>
        <v>205962.70129687502</v>
      </c>
      <c r="AB32" s="3">
        <f t="shared" si="25"/>
        <v>205962.70129687502</v>
      </c>
      <c r="AC32" s="3">
        <f t="shared" si="25"/>
        <v>205962.70129687502</v>
      </c>
      <c r="AD32" s="3">
        <f t="shared" si="25"/>
        <v>205962.70129687502</v>
      </c>
      <c r="AE32" s="3">
        <f t="shared" si="25"/>
        <v>205962.70129687502</v>
      </c>
      <c r="AF32" s="3">
        <f t="shared" si="25"/>
        <v>205962.70129687502</v>
      </c>
      <c r="AG32" s="3">
        <f t="shared" si="25"/>
        <v>205962.70129687502</v>
      </c>
      <c r="AH32" s="3">
        <f t="shared" si="25"/>
        <v>205962.70129687502</v>
      </c>
      <c r="AI32" s="3">
        <f t="shared" si="25"/>
        <v>205962.70129687502</v>
      </c>
      <c r="AJ32" s="3">
        <f t="shared" si="25"/>
        <v>205962.70129687502</v>
      </c>
      <c r="AK32" s="3">
        <f t="shared" si="25"/>
        <v>205962.70129687502</v>
      </c>
      <c r="AL32" s="3">
        <f t="shared" si="25"/>
        <v>205962.70129687502</v>
      </c>
      <c r="AM32" s="3">
        <f t="shared" si="25"/>
        <v>205962.70129687502</v>
      </c>
      <c r="AN32" s="3">
        <f t="shared" si="25"/>
        <v>205962.70129687502</v>
      </c>
      <c r="AO32" s="3">
        <f t="shared" si="25"/>
        <v>205962.70129687502</v>
      </c>
      <c r="AP32" s="3">
        <f t="shared" si="25"/>
        <v>205962.70129687502</v>
      </c>
      <c r="AQ32" s="3">
        <f t="shared" si="25"/>
        <v>205962.70129687502</v>
      </c>
      <c r="AR32" s="3">
        <f t="shared" si="25"/>
        <v>205962.70129687502</v>
      </c>
      <c r="AS32" s="3">
        <f t="shared" si="25"/>
        <v>205962.70129687502</v>
      </c>
      <c r="AT32" s="3">
        <f t="shared" si="25"/>
        <v>205962.70129687502</v>
      </c>
      <c r="AU32" s="3">
        <f t="shared" si="25"/>
        <v>205962.70129687502</v>
      </c>
      <c r="AV32" s="3">
        <f t="shared" si="25"/>
        <v>205962.70129687502</v>
      </c>
      <c r="AW32" s="3">
        <f t="shared" si="25"/>
        <v>205962.70129687502</v>
      </c>
      <c r="AX32" s="3">
        <f t="shared" si="25"/>
        <v>205962.70129687502</v>
      </c>
      <c r="AY32" s="3">
        <f t="shared" si="25"/>
        <v>205962.70129687502</v>
      </c>
      <c r="AZ32" s="3">
        <f t="shared" si="25"/>
        <v>205962.70129687502</v>
      </c>
      <c r="BA32" s="3">
        <f t="shared" si="25"/>
        <v>205962.70129687502</v>
      </c>
      <c r="BB32" s="3">
        <f t="shared" si="25"/>
        <v>205962.70129687502</v>
      </c>
      <c r="BC32" s="3">
        <f t="shared" si="25"/>
        <v>205962.70129687502</v>
      </c>
      <c r="BD32" s="3">
        <f t="shared" si="25"/>
        <v>205962.70129687502</v>
      </c>
      <c r="BE32" s="3">
        <f t="shared" si="25"/>
        <v>205962.70129687502</v>
      </c>
      <c r="BF32" s="3">
        <f t="shared" si="25"/>
        <v>205962.70129687502</v>
      </c>
      <c r="BG32" s="3">
        <f t="shared" si="25"/>
        <v>205962.70129687502</v>
      </c>
      <c r="BH32" s="3">
        <f t="shared" si="25"/>
        <v>205962.70129687502</v>
      </c>
      <c r="BI32" s="3">
        <f t="shared" si="25"/>
        <v>205962.70129687502</v>
      </c>
      <c r="BJ32" s="3">
        <f t="shared" si="25"/>
        <v>205962.70129687502</v>
      </c>
      <c r="BK32" s="3">
        <f t="shared" si="25"/>
        <v>205962.70129687502</v>
      </c>
      <c r="BL32" s="3">
        <f t="shared" si="25"/>
        <v>205962.70129687502</v>
      </c>
      <c r="BM32" s="3">
        <f t="shared" si="25"/>
        <v>205962.70129687502</v>
      </c>
      <c r="BN32" s="3">
        <f t="shared" si="25"/>
        <v>205962.70129687502</v>
      </c>
      <c r="BO32" s="3">
        <f t="shared" si="25"/>
        <v>205962.70129687502</v>
      </c>
      <c r="BP32" s="3">
        <f t="shared" ref="BP32:CH32" si="26">IF(SUM($C$19:$N$19)=0,0,BO32+BP14)</f>
        <v>205962.70129687502</v>
      </c>
      <c r="BQ32" s="3">
        <f t="shared" si="26"/>
        <v>205962.70129687502</v>
      </c>
      <c r="BR32" s="3">
        <f t="shared" si="26"/>
        <v>205962.70129687502</v>
      </c>
      <c r="BS32" s="3">
        <f t="shared" si="26"/>
        <v>205962.70129687502</v>
      </c>
      <c r="BT32" s="3">
        <f t="shared" si="26"/>
        <v>205962.70129687502</v>
      </c>
      <c r="BU32" s="3">
        <f t="shared" si="26"/>
        <v>205962.70129687502</v>
      </c>
      <c r="BV32" s="3">
        <f t="shared" si="26"/>
        <v>205962.70129687502</v>
      </c>
      <c r="BW32" s="3">
        <f t="shared" si="26"/>
        <v>205962.70129687502</v>
      </c>
      <c r="BX32" s="3">
        <f t="shared" si="26"/>
        <v>205962.70129687502</v>
      </c>
      <c r="BY32" s="3">
        <f t="shared" si="26"/>
        <v>205962.70129687502</v>
      </c>
      <c r="BZ32" s="3">
        <f t="shared" si="26"/>
        <v>205962.70129687502</v>
      </c>
      <c r="CA32" s="3">
        <f t="shared" si="26"/>
        <v>205962.70129687502</v>
      </c>
      <c r="CB32" s="3">
        <f t="shared" si="26"/>
        <v>205962.70129687502</v>
      </c>
      <c r="CC32" s="3">
        <f t="shared" si="26"/>
        <v>205962.70129687502</v>
      </c>
      <c r="CD32" s="3">
        <f t="shared" si="26"/>
        <v>205962.70129687502</v>
      </c>
      <c r="CE32" s="3">
        <f t="shared" si="26"/>
        <v>205962.70129687502</v>
      </c>
      <c r="CF32" s="3">
        <f t="shared" si="26"/>
        <v>205962.70129687502</v>
      </c>
      <c r="CG32" s="3">
        <f t="shared" si="26"/>
        <v>205962.70129687502</v>
      </c>
      <c r="CH32" s="12">
        <f t="shared" si="26"/>
        <v>205962.70129687502</v>
      </c>
    </row>
    <row r="33" spans="1:86" x14ac:dyDescent="0.35">
      <c r="A33" s="572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0</v>
      </c>
      <c r="N33" s="3">
        <f t="shared" si="27"/>
        <v>61785.625999999997</v>
      </c>
      <c r="O33" s="3">
        <f t="shared" si="27"/>
        <v>61785.625999999997</v>
      </c>
      <c r="P33" s="3">
        <f t="shared" si="27"/>
        <v>61785.625999999997</v>
      </c>
      <c r="Q33" s="3">
        <f t="shared" si="27"/>
        <v>61785.625999999997</v>
      </c>
      <c r="R33" s="3">
        <f t="shared" si="27"/>
        <v>61785.625999999997</v>
      </c>
      <c r="S33" s="3">
        <f t="shared" si="27"/>
        <v>61785.625999999997</v>
      </c>
      <c r="T33" s="3">
        <f t="shared" si="27"/>
        <v>61785.625999999997</v>
      </c>
      <c r="U33" s="3">
        <f t="shared" si="27"/>
        <v>61785.625999999997</v>
      </c>
      <c r="V33" s="3">
        <f t="shared" si="27"/>
        <v>61785.625999999997</v>
      </c>
      <c r="W33" s="3">
        <f t="shared" si="27"/>
        <v>61785.625999999997</v>
      </c>
      <c r="X33" s="3">
        <f t="shared" si="27"/>
        <v>61785.625999999997</v>
      </c>
      <c r="Y33" s="3">
        <f t="shared" si="27"/>
        <v>61785.625999999997</v>
      </c>
      <c r="Z33" s="3">
        <f t="shared" si="27"/>
        <v>61785.625999999997</v>
      </c>
      <c r="AA33" s="3">
        <f t="shared" si="27"/>
        <v>61785.625999999997</v>
      </c>
      <c r="AB33" s="3">
        <f t="shared" si="27"/>
        <v>61785.625999999997</v>
      </c>
      <c r="AC33" s="3">
        <f t="shared" si="27"/>
        <v>61785.625999999997</v>
      </c>
      <c r="AD33" s="3">
        <f t="shared" si="27"/>
        <v>61785.625999999997</v>
      </c>
      <c r="AE33" s="3">
        <f t="shared" si="27"/>
        <v>61785.625999999997</v>
      </c>
      <c r="AF33" s="3">
        <f t="shared" si="27"/>
        <v>61785.625999999997</v>
      </c>
      <c r="AG33" s="3">
        <f t="shared" si="27"/>
        <v>61785.625999999997</v>
      </c>
      <c r="AH33" s="3">
        <f t="shared" si="27"/>
        <v>61785.625999999997</v>
      </c>
      <c r="AI33" s="3">
        <f t="shared" si="27"/>
        <v>61785.625999999997</v>
      </c>
      <c r="AJ33" s="3">
        <f t="shared" si="27"/>
        <v>61785.625999999997</v>
      </c>
      <c r="AK33" s="3">
        <f t="shared" si="27"/>
        <v>61785.625999999997</v>
      </c>
      <c r="AL33" s="3">
        <f t="shared" si="27"/>
        <v>61785.625999999997</v>
      </c>
      <c r="AM33" s="3">
        <f t="shared" si="27"/>
        <v>61785.625999999997</v>
      </c>
      <c r="AN33" s="3">
        <f t="shared" si="27"/>
        <v>61785.625999999997</v>
      </c>
      <c r="AO33" s="3">
        <f t="shared" si="27"/>
        <v>61785.625999999997</v>
      </c>
      <c r="AP33" s="3">
        <f t="shared" si="27"/>
        <v>61785.625999999997</v>
      </c>
      <c r="AQ33" s="3">
        <f t="shared" si="27"/>
        <v>61785.625999999997</v>
      </c>
      <c r="AR33" s="3">
        <f t="shared" si="27"/>
        <v>61785.625999999997</v>
      </c>
      <c r="AS33" s="3">
        <f t="shared" si="27"/>
        <v>61785.625999999997</v>
      </c>
      <c r="AT33" s="3">
        <f t="shared" si="27"/>
        <v>61785.625999999997</v>
      </c>
      <c r="AU33" s="3">
        <f t="shared" si="27"/>
        <v>61785.625999999997</v>
      </c>
      <c r="AV33" s="3">
        <f t="shared" si="27"/>
        <v>61785.625999999997</v>
      </c>
      <c r="AW33" s="3">
        <f t="shared" si="27"/>
        <v>61785.625999999997</v>
      </c>
      <c r="AX33" s="3">
        <f t="shared" si="27"/>
        <v>61785.625999999997</v>
      </c>
      <c r="AY33" s="3">
        <f t="shared" si="27"/>
        <v>61785.625999999997</v>
      </c>
      <c r="AZ33" s="3">
        <f t="shared" si="27"/>
        <v>61785.625999999997</v>
      </c>
      <c r="BA33" s="3">
        <f t="shared" si="27"/>
        <v>61785.625999999997</v>
      </c>
      <c r="BB33" s="3">
        <f t="shared" si="27"/>
        <v>61785.625999999997</v>
      </c>
      <c r="BC33" s="3">
        <f t="shared" si="27"/>
        <v>61785.625999999997</v>
      </c>
      <c r="BD33" s="3">
        <f t="shared" si="27"/>
        <v>61785.625999999997</v>
      </c>
      <c r="BE33" s="3">
        <f t="shared" si="27"/>
        <v>61785.625999999997</v>
      </c>
      <c r="BF33" s="3">
        <f t="shared" si="27"/>
        <v>61785.625999999997</v>
      </c>
      <c r="BG33" s="3">
        <f t="shared" si="27"/>
        <v>61785.625999999997</v>
      </c>
      <c r="BH33" s="3">
        <f t="shared" si="27"/>
        <v>61785.625999999997</v>
      </c>
      <c r="BI33" s="3">
        <f t="shared" si="27"/>
        <v>61785.625999999997</v>
      </c>
      <c r="BJ33" s="3">
        <f t="shared" si="27"/>
        <v>61785.625999999997</v>
      </c>
      <c r="BK33" s="3">
        <f t="shared" si="27"/>
        <v>61785.625999999997</v>
      </c>
      <c r="BL33" s="3">
        <f t="shared" si="27"/>
        <v>61785.625999999997</v>
      </c>
      <c r="BM33" s="3">
        <f t="shared" si="27"/>
        <v>61785.625999999997</v>
      </c>
      <c r="BN33" s="3">
        <f t="shared" si="27"/>
        <v>61785.625999999997</v>
      </c>
      <c r="BO33" s="3">
        <f t="shared" si="27"/>
        <v>61785.625999999997</v>
      </c>
      <c r="BP33" s="3">
        <f t="shared" ref="BP33:CH33" si="28">IF(SUM($C$19:$N$19)=0,0,BO33+BP15)</f>
        <v>61785.625999999997</v>
      </c>
      <c r="BQ33" s="3">
        <f t="shared" si="28"/>
        <v>61785.625999999997</v>
      </c>
      <c r="BR33" s="3">
        <f t="shared" si="28"/>
        <v>61785.625999999997</v>
      </c>
      <c r="BS33" s="3">
        <f t="shared" si="28"/>
        <v>61785.625999999997</v>
      </c>
      <c r="BT33" s="3">
        <f t="shared" si="28"/>
        <v>61785.625999999997</v>
      </c>
      <c r="BU33" s="3">
        <f t="shared" si="28"/>
        <v>61785.625999999997</v>
      </c>
      <c r="BV33" s="3">
        <f t="shared" si="28"/>
        <v>61785.625999999997</v>
      </c>
      <c r="BW33" s="3">
        <f t="shared" si="28"/>
        <v>61785.625999999997</v>
      </c>
      <c r="BX33" s="3">
        <f t="shared" si="28"/>
        <v>61785.625999999997</v>
      </c>
      <c r="BY33" s="3">
        <f t="shared" si="28"/>
        <v>61785.625999999997</v>
      </c>
      <c r="BZ33" s="3">
        <f t="shared" si="28"/>
        <v>61785.625999999997</v>
      </c>
      <c r="CA33" s="3">
        <f t="shared" si="28"/>
        <v>61785.625999999997</v>
      </c>
      <c r="CB33" s="3">
        <f t="shared" si="28"/>
        <v>61785.625999999997</v>
      </c>
      <c r="CC33" s="3">
        <f t="shared" si="28"/>
        <v>61785.625999999997</v>
      </c>
      <c r="CD33" s="3">
        <f t="shared" si="28"/>
        <v>61785.625999999997</v>
      </c>
      <c r="CE33" s="3">
        <f t="shared" si="28"/>
        <v>61785.625999999997</v>
      </c>
      <c r="CF33" s="3">
        <f t="shared" si="28"/>
        <v>61785.625999999997</v>
      </c>
      <c r="CG33" s="3">
        <f t="shared" si="28"/>
        <v>61785.625999999997</v>
      </c>
      <c r="CH33" s="12">
        <f t="shared" si="28"/>
        <v>61785.625999999997</v>
      </c>
    </row>
    <row r="34" spans="1:86" x14ac:dyDescent="0.35">
      <c r="A34" s="572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1220</v>
      </c>
      <c r="H34" s="3">
        <f t="shared" si="29"/>
        <v>1220</v>
      </c>
      <c r="I34" s="3">
        <f t="shared" si="29"/>
        <v>1220</v>
      </c>
      <c r="J34" s="3">
        <f t="shared" si="29"/>
        <v>1601061.4039999999</v>
      </c>
      <c r="K34" s="3">
        <f t="shared" si="29"/>
        <v>1954870.46</v>
      </c>
      <c r="L34" s="3">
        <f t="shared" si="29"/>
        <v>2220310.7319999998</v>
      </c>
      <c r="M34" s="3">
        <f t="shared" si="29"/>
        <v>2220310.7319999998</v>
      </c>
      <c r="N34" s="3">
        <f t="shared" si="29"/>
        <v>2629350.4939999999</v>
      </c>
      <c r="O34" s="3">
        <f t="shared" si="29"/>
        <v>2629350.4939999999</v>
      </c>
      <c r="P34" s="3">
        <f t="shared" si="29"/>
        <v>2629350.4939999999</v>
      </c>
      <c r="Q34" s="3">
        <f t="shared" si="29"/>
        <v>2629350.4939999999</v>
      </c>
      <c r="R34" s="3">
        <f t="shared" si="29"/>
        <v>2629350.4939999999</v>
      </c>
      <c r="S34" s="3">
        <f t="shared" si="29"/>
        <v>2629350.4939999999</v>
      </c>
      <c r="T34" s="3">
        <f t="shared" si="29"/>
        <v>2629350.4939999999</v>
      </c>
      <c r="U34" s="3">
        <f t="shared" si="29"/>
        <v>2629350.4939999999</v>
      </c>
      <c r="V34" s="3">
        <f t="shared" si="29"/>
        <v>2629350.4939999999</v>
      </c>
      <c r="W34" s="3">
        <f t="shared" si="29"/>
        <v>2629350.4939999999</v>
      </c>
      <c r="X34" s="3">
        <f t="shared" si="29"/>
        <v>2629350.4939999999</v>
      </c>
      <c r="Y34" s="3">
        <f t="shared" si="29"/>
        <v>2629350.4939999999</v>
      </c>
      <c r="Z34" s="3">
        <f t="shared" si="29"/>
        <v>2629350.4939999999</v>
      </c>
      <c r="AA34" s="3">
        <f t="shared" si="29"/>
        <v>2629350.4939999999</v>
      </c>
      <c r="AB34" s="3">
        <f t="shared" si="29"/>
        <v>2629350.4939999999</v>
      </c>
      <c r="AC34" s="3">
        <f t="shared" si="29"/>
        <v>2629350.4939999999</v>
      </c>
      <c r="AD34" s="3">
        <f t="shared" si="29"/>
        <v>2629350.4939999999</v>
      </c>
      <c r="AE34" s="3">
        <f t="shared" si="29"/>
        <v>2629350.4939999999</v>
      </c>
      <c r="AF34" s="3">
        <f t="shared" si="29"/>
        <v>2629350.4939999999</v>
      </c>
      <c r="AG34" s="3">
        <f t="shared" si="29"/>
        <v>2629350.4939999999</v>
      </c>
      <c r="AH34" s="3">
        <f t="shared" si="29"/>
        <v>2629350.4939999999</v>
      </c>
      <c r="AI34" s="3">
        <f t="shared" si="29"/>
        <v>2629350.4939999999</v>
      </c>
      <c r="AJ34" s="3">
        <f t="shared" si="29"/>
        <v>2629350.4939999999</v>
      </c>
      <c r="AK34" s="3">
        <f t="shared" si="29"/>
        <v>2629350.4939999999</v>
      </c>
      <c r="AL34" s="3">
        <f t="shared" si="29"/>
        <v>2629350.4939999999</v>
      </c>
      <c r="AM34" s="3">
        <f t="shared" si="29"/>
        <v>2629350.4939999999</v>
      </c>
      <c r="AN34" s="3">
        <f t="shared" si="29"/>
        <v>2629350.4939999999</v>
      </c>
      <c r="AO34" s="3">
        <f t="shared" si="29"/>
        <v>2629350.4939999999</v>
      </c>
      <c r="AP34" s="3">
        <f t="shared" si="29"/>
        <v>2629350.4939999999</v>
      </c>
      <c r="AQ34" s="3">
        <f t="shared" si="29"/>
        <v>2629350.4939999999</v>
      </c>
      <c r="AR34" s="3">
        <f t="shared" si="29"/>
        <v>2629350.4939999999</v>
      </c>
      <c r="AS34" s="3">
        <f t="shared" si="29"/>
        <v>2629350.4939999999</v>
      </c>
      <c r="AT34" s="3">
        <f t="shared" si="29"/>
        <v>2629350.4939999999</v>
      </c>
      <c r="AU34" s="3">
        <f t="shared" si="29"/>
        <v>2629350.4939999999</v>
      </c>
      <c r="AV34" s="3">
        <f t="shared" si="29"/>
        <v>2629350.4939999999</v>
      </c>
      <c r="AW34" s="3">
        <f t="shared" si="29"/>
        <v>2629350.4939999999</v>
      </c>
      <c r="AX34" s="3">
        <f t="shared" si="29"/>
        <v>2629350.4939999999</v>
      </c>
      <c r="AY34" s="3">
        <f t="shared" si="29"/>
        <v>2629350.4939999999</v>
      </c>
      <c r="AZ34" s="3">
        <f t="shared" si="29"/>
        <v>2629350.4939999999</v>
      </c>
      <c r="BA34" s="3">
        <f t="shared" si="29"/>
        <v>2629350.4939999999</v>
      </c>
      <c r="BB34" s="3">
        <f t="shared" si="29"/>
        <v>2629350.4939999999</v>
      </c>
      <c r="BC34" s="3">
        <f t="shared" si="29"/>
        <v>2629350.4939999999</v>
      </c>
      <c r="BD34" s="3">
        <f t="shared" si="29"/>
        <v>2629350.4939999999</v>
      </c>
      <c r="BE34" s="3">
        <f t="shared" si="29"/>
        <v>2629350.4939999999</v>
      </c>
      <c r="BF34" s="3">
        <f t="shared" si="29"/>
        <v>2629350.4939999999</v>
      </c>
      <c r="BG34" s="3">
        <f t="shared" si="29"/>
        <v>2629350.4939999999</v>
      </c>
      <c r="BH34" s="3">
        <f t="shared" si="29"/>
        <v>2629350.4939999999</v>
      </c>
      <c r="BI34" s="3">
        <f t="shared" si="29"/>
        <v>2629350.4939999999</v>
      </c>
      <c r="BJ34" s="3">
        <f t="shared" si="29"/>
        <v>2629350.4939999999</v>
      </c>
      <c r="BK34" s="3">
        <f t="shared" si="29"/>
        <v>2629350.4939999999</v>
      </c>
      <c r="BL34" s="3">
        <f t="shared" si="29"/>
        <v>2629350.4939999999</v>
      </c>
      <c r="BM34" s="3">
        <f t="shared" si="29"/>
        <v>2629350.4939999999</v>
      </c>
      <c r="BN34" s="3">
        <f t="shared" si="29"/>
        <v>2629350.4939999999</v>
      </c>
      <c r="BO34" s="3">
        <f t="shared" si="29"/>
        <v>2629350.4939999999</v>
      </c>
      <c r="BP34" s="3">
        <f t="shared" ref="BP34:CH34" si="30">IF(SUM($C$19:$N$19)=0,0,BO34+BP16)</f>
        <v>2629350.4939999999</v>
      </c>
      <c r="BQ34" s="3">
        <f t="shared" si="30"/>
        <v>2629350.4939999999</v>
      </c>
      <c r="BR34" s="3">
        <f t="shared" si="30"/>
        <v>2629350.4939999999</v>
      </c>
      <c r="BS34" s="3">
        <f t="shared" si="30"/>
        <v>2629350.4939999999</v>
      </c>
      <c r="BT34" s="3">
        <f t="shared" si="30"/>
        <v>2629350.4939999999</v>
      </c>
      <c r="BU34" s="3">
        <f t="shared" si="30"/>
        <v>2629350.4939999999</v>
      </c>
      <c r="BV34" s="3">
        <f t="shared" si="30"/>
        <v>2629350.4939999999</v>
      </c>
      <c r="BW34" s="3">
        <f t="shared" si="30"/>
        <v>2629350.4939999999</v>
      </c>
      <c r="BX34" s="3">
        <f t="shared" si="30"/>
        <v>2629350.4939999999</v>
      </c>
      <c r="BY34" s="3">
        <f t="shared" si="30"/>
        <v>2629350.4939999999</v>
      </c>
      <c r="BZ34" s="3">
        <f t="shared" si="30"/>
        <v>2629350.4939999999</v>
      </c>
      <c r="CA34" s="3">
        <f t="shared" si="30"/>
        <v>2629350.4939999999</v>
      </c>
      <c r="CB34" s="3">
        <f t="shared" si="30"/>
        <v>2629350.4939999999</v>
      </c>
      <c r="CC34" s="3">
        <f t="shared" si="30"/>
        <v>2629350.4939999999</v>
      </c>
      <c r="CD34" s="3">
        <f t="shared" si="30"/>
        <v>2629350.4939999999</v>
      </c>
      <c r="CE34" s="3">
        <f t="shared" si="30"/>
        <v>2629350.4939999999</v>
      </c>
      <c r="CF34" s="3">
        <f t="shared" si="30"/>
        <v>2629350.4939999999</v>
      </c>
      <c r="CG34" s="3">
        <f t="shared" si="30"/>
        <v>2629350.4939999999</v>
      </c>
      <c r="CH34" s="12">
        <f t="shared" si="30"/>
        <v>2629350.4939999999</v>
      </c>
    </row>
    <row r="35" spans="1:86" x14ac:dyDescent="0.35">
      <c r="A35" s="572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16" t="str">
        <f t="shared" si="6"/>
        <v>Monthly kWh</v>
      </c>
      <c r="C37" s="279">
        <f>SUM(C23:C36)</f>
        <v>0</v>
      </c>
      <c r="D37" s="279">
        <f t="shared" ref="D37:BO37" si="33">SUM(D23:D36)</f>
        <v>1047945.3924649368</v>
      </c>
      <c r="E37" s="279">
        <f t="shared" si="33"/>
        <v>2214889.4223690443</v>
      </c>
      <c r="F37" s="279">
        <f t="shared" si="33"/>
        <v>11278764.672372192</v>
      </c>
      <c r="G37" s="279">
        <f t="shared" si="33"/>
        <v>13949483.501164973</v>
      </c>
      <c r="H37" s="279">
        <f t="shared" si="33"/>
        <v>18069496.055688307</v>
      </c>
      <c r="I37" s="279">
        <f t="shared" si="33"/>
        <v>20567852.047977708</v>
      </c>
      <c r="J37" s="279">
        <f t="shared" si="33"/>
        <v>24126915.650440771</v>
      </c>
      <c r="K37" s="279">
        <f t="shared" si="33"/>
        <v>29197325.143328294</v>
      </c>
      <c r="L37" s="279">
        <f t="shared" si="33"/>
        <v>36338781.168342344</v>
      </c>
      <c r="M37" s="279">
        <f t="shared" si="33"/>
        <v>45251264.850004949</v>
      </c>
      <c r="N37" s="279">
        <f t="shared" si="33"/>
        <v>77310124.099793151</v>
      </c>
      <c r="O37" s="279">
        <f t="shared" si="33"/>
        <v>77310124.099793151</v>
      </c>
      <c r="P37" s="279">
        <f t="shared" si="33"/>
        <v>77310124.099793151</v>
      </c>
      <c r="Q37" s="279">
        <f t="shared" si="33"/>
        <v>77310124.099793151</v>
      </c>
      <c r="R37" s="279">
        <f t="shared" si="33"/>
        <v>77310124.099793151</v>
      </c>
      <c r="S37" s="279">
        <f t="shared" si="33"/>
        <v>77310124.099793151</v>
      </c>
      <c r="T37" s="279">
        <f t="shared" si="33"/>
        <v>77310124.099793151</v>
      </c>
      <c r="U37" s="279">
        <f t="shared" si="33"/>
        <v>77310124.099793151</v>
      </c>
      <c r="V37" s="279">
        <f t="shared" si="33"/>
        <v>77310124.099793151</v>
      </c>
      <c r="W37" s="279">
        <f t="shared" si="33"/>
        <v>77310124.099793151</v>
      </c>
      <c r="X37" s="279">
        <f t="shared" si="33"/>
        <v>77310124.099793151</v>
      </c>
      <c r="Y37" s="279">
        <f t="shared" si="33"/>
        <v>77310124.099793151</v>
      </c>
      <c r="Z37" s="279">
        <f t="shared" si="33"/>
        <v>77310124.099793151</v>
      </c>
      <c r="AA37" s="279">
        <f t="shared" si="33"/>
        <v>77310124.099793151</v>
      </c>
      <c r="AB37" s="279">
        <f t="shared" si="33"/>
        <v>77310124.099793151</v>
      </c>
      <c r="AC37" s="279">
        <f t="shared" si="33"/>
        <v>77310124.099793151</v>
      </c>
      <c r="AD37" s="279">
        <f t="shared" si="33"/>
        <v>77310124.099793151</v>
      </c>
      <c r="AE37" s="279">
        <f t="shared" si="33"/>
        <v>77310124.099793151</v>
      </c>
      <c r="AF37" s="279">
        <f t="shared" si="33"/>
        <v>77310124.099793151</v>
      </c>
      <c r="AG37" s="279">
        <f t="shared" si="33"/>
        <v>77310124.099793151</v>
      </c>
      <c r="AH37" s="279">
        <f t="shared" si="33"/>
        <v>77310124.099793151</v>
      </c>
      <c r="AI37" s="279">
        <f t="shared" si="33"/>
        <v>77310124.099793151</v>
      </c>
      <c r="AJ37" s="279">
        <f t="shared" si="33"/>
        <v>77310124.099793151</v>
      </c>
      <c r="AK37" s="279">
        <f t="shared" si="33"/>
        <v>77310124.099793151</v>
      </c>
      <c r="AL37" s="279">
        <f t="shared" si="33"/>
        <v>77310124.099793151</v>
      </c>
      <c r="AM37" s="279">
        <f t="shared" si="33"/>
        <v>77310124.099793151</v>
      </c>
      <c r="AN37" s="279">
        <f t="shared" si="33"/>
        <v>77310124.099793151</v>
      </c>
      <c r="AO37" s="279">
        <f t="shared" si="33"/>
        <v>77310124.099793151</v>
      </c>
      <c r="AP37" s="279">
        <f t="shared" si="33"/>
        <v>77310124.099793151</v>
      </c>
      <c r="AQ37" s="279">
        <f t="shared" si="33"/>
        <v>77310124.099793151</v>
      </c>
      <c r="AR37" s="279">
        <f t="shared" si="33"/>
        <v>77310124.099793151</v>
      </c>
      <c r="AS37" s="279">
        <f t="shared" si="33"/>
        <v>77310124.099793151</v>
      </c>
      <c r="AT37" s="279">
        <f t="shared" si="33"/>
        <v>77310124.099793151</v>
      </c>
      <c r="AU37" s="279">
        <f t="shared" si="33"/>
        <v>77310124.099793151</v>
      </c>
      <c r="AV37" s="279">
        <f t="shared" si="33"/>
        <v>77310124.099793151</v>
      </c>
      <c r="AW37" s="279">
        <f t="shared" si="33"/>
        <v>77310124.099793151</v>
      </c>
      <c r="AX37" s="279">
        <f t="shared" si="33"/>
        <v>77310124.099793151</v>
      </c>
      <c r="AY37" s="279">
        <f t="shared" si="33"/>
        <v>77310124.099793151</v>
      </c>
      <c r="AZ37" s="279">
        <f t="shared" si="33"/>
        <v>77310124.099793151</v>
      </c>
      <c r="BA37" s="279">
        <f t="shared" si="33"/>
        <v>77310124.099793151</v>
      </c>
      <c r="BB37" s="279">
        <f t="shared" si="33"/>
        <v>77310124.099793151</v>
      </c>
      <c r="BC37" s="279">
        <f t="shared" si="33"/>
        <v>77310124.099793151</v>
      </c>
      <c r="BD37" s="279">
        <f t="shared" si="33"/>
        <v>77310124.099793151</v>
      </c>
      <c r="BE37" s="279">
        <f t="shared" si="33"/>
        <v>77310124.099793151</v>
      </c>
      <c r="BF37" s="279">
        <f t="shared" si="33"/>
        <v>77310124.099793151</v>
      </c>
      <c r="BG37" s="279">
        <f t="shared" si="33"/>
        <v>77310124.099793151</v>
      </c>
      <c r="BH37" s="279">
        <f t="shared" si="33"/>
        <v>77310124.099793151</v>
      </c>
      <c r="BI37" s="279">
        <f t="shared" si="33"/>
        <v>77310124.099793151</v>
      </c>
      <c r="BJ37" s="279">
        <f t="shared" si="33"/>
        <v>77310124.099793151</v>
      </c>
      <c r="BK37" s="279">
        <f t="shared" si="33"/>
        <v>77310124.099793151</v>
      </c>
      <c r="BL37" s="279">
        <f t="shared" si="33"/>
        <v>77310124.099793151</v>
      </c>
      <c r="BM37" s="279">
        <f t="shared" si="33"/>
        <v>77310124.099793151</v>
      </c>
      <c r="BN37" s="279">
        <f t="shared" si="33"/>
        <v>77310124.099793151</v>
      </c>
      <c r="BO37" s="279">
        <f t="shared" si="33"/>
        <v>77310124.099793151</v>
      </c>
      <c r="BP37" s="279">
        <f t="shared" ref="BP37:CH37" si="34">SUM(BP23:BP36)</f>
        <v>77310124.099793151</v>
      </c>
      <c r="BQ37" s="279">
        <f t="shared" si="34"/>
        <v>77310124.099793151</v>
      </c>
      <c r="BR37" s="279">
        <f t="shared" si="34"/>
        <v>77310124.099793151</v>
      </c>
      <c r="BS37" s="279">
        <f t="shared" si="34"/>
        <v>77310124.099793151</v>
      </c>
      <c r="BT37" s="279">
        <f t="shared" si="34"/>
        <v>77310124.099793151</v>
      </c>
      <c r="BU37" s="279">
        <f t="shared" si="34"/>
        <v>77310124.099793151</v>
      </c>
      <c r="BV37" s="279">
        <f t="shared" si="34"/>
        <v>77310124.099793151</v>
      </c>
      <c r="BW37" s="279">
        <f t="shared" si="34"/>
        <v>77310124.099793151</v>
      </c>
      <c r="BX37" s="279">
        <f t="shared" si="34"/>
        <v>77310124.099793151</v>
      </c>
      <c r="BY37" s="279">
        <f t="shared" si="34"/>
        <v>77310124.099793151</v>
      </c>
      <c r="BZ37" s="279">
        <f t="shared" si="34"/>
        <v>77310124.099793151</v>
      </c>
      <c r="CA37" s="279">
        <f t="shared" si="34"/>
        <v>77310124.099793151</v>
      </c>
      <c r="CB37" s="279">
        <f t="shared" si="34"/>
        <v>77310124.099793151</v>
      </c>
      <c r="CC37" s="279">
        <f t="shared" si="34"/>
        <v>77310124.099793151</v>
      </c>
      <c r="CD37" s="279">
        <f t="shared" si="34"/>
        <v>77310124.099793151</v>
      </c>
      <c r="CE37" s="279">
        <f t="shared" si="34"/>
        <v>77310124.099793151</v>
      </c>
      <c r="CF37" s="279">
        <f t="shared" si="34"/>
        <v>77310124.099793151</v>
      </c>
      <c r="CG37" s="279">
        <f t="shared" si="34"/>
        <v>77310124.099793151</v>
      </c>
      <c r="CH37" s="282">
        <f t="shared" si="34"/>
        <v>77310124.099793151</v>
      </c>
    </row>
    <row r="38" spans="1:86" x14ac:dyDescent="0.35">
      <c r="A38" s="46"/>
      <c r="B38" s="148"/>
      <c r="C38" s="9"/>
      <c r="D38" s="37"/>
      <c r="E38" s="9"/>
      <c r="F38" s="37"/>
      <c r="G38" s="37"/>
      <c r="H38" s="9"/>
      <c r="I38" s="37"/>
      <c r="J38" s="37"/>
      <c r="K38" s="9"/>
      <c r="L38" s="37"/>
      <c r="M38" s="136"/>
      <c r="N38" s="360" t="s">
        <v>195</v>
      </c>
      <c r="O38" s="359">
        <f>SUM(C5:N18)</f>
        <v>77310124.099793121</v>
      </c>
      <c r="P38" s="37"/>
      <c r="Q38" s="9"/>
      <c r="R38" s="37"/>
      <c r="S38" s="37"/>
      <c r="T38" s="9"/>
      <c r="U38" s="37"/>
      <c r="V38" s="37"/>
      <c r="W38" s="9"/>
      <c r="X38" s="37"/>
      <c r="Y38" s="37"/>
      <c r="Z38" s="9"/>
      <c r="AA38" s="37"/>
      <c r="AB38" s="37"/>
      <c r="AC38" s="9"/>
      <c r="AD38" s="37"/>
      <c r="AE38" s="37"/>
      <c r="AF38" s="9"/>
      <c r="AG38" s="37"/>
      <c r="AH38" s="37"/>
      <c r="AI38" s="9"/>
      <c r="AJ38" s="37"/>
      <c r="AK38" s="37"/>
      <c r="AL38" s="9"/>
      <c r="AM38" s="37"/>
      <c r="AN38" s="37"/>
      <c r="AO38" s="9"/>
      <c r="AP38" s="37"/>
      <c r="AQ38" s="37"/>
      <c r="AR38" s="9"/>
      <c r="AS38" s="37"/>
      <c r="AT38" s="37"/>
      <c r="AU38" s="9"/>
      <c r="AV38" s="37"/>
      <c r="AW38" s="37"/>
      <c r="AX38" s="9"/>
      <c r="AY38" s="37"/>
      <c r="AZ38" s="37"/>
      <c r="BA38" s="9"/>
      <c r="BB38" s="37"/>
      <c r="BC38" s="37"/>
      <c r="BD38" s="9"/>
      <c r="BE38" s="37"/>
      <c r="BF38" s="37"/>
      <c r="BG38" s="9"/>
      <c r="BH38" s="37"/>
      <c r="BI38" s="37"/>
      <c r="BJ38" s="9"/>
      <c r="BK38" s="37"/>
      <c r="BL38" s="37"/>
      <c r="BM38" s="9"/>
      <c r="BN38" s="37"/>
      <c r="BO38" s="37"/>
      <c r="BP38" s="9"/>
      <c r="BQ38" s="37"/>
      <c r="BR38" s="37"/>
      <c r="BS38" s="9"/>
      <c r="BT38" s="37"/>
      <c r="BU38" s="37"/>
      <c r="BV38" s="9"/>
      <c r="BW38" s="37"/>
      <c r="BX38" s="37"/>
      <c r="BY38" s="9"/>
      <c r="BZ38" s="37"/>
      <c r="CA38" s="37"/>
      <c r="CB38" s="9"/>
      <c r="CC38" s="37"/>
      <c r="CD38" s="37"/>
      <c r="CE38" s="9"/>
      <c r="CF38" s="37"/>
      <c r="CG38" s="37"/>
      <c r="CH38" s="150"/>
    </row>
    <row r="39" spans="1:86" ht="15" thickBot="1" x14ac:dyDescent="0.4">
      <c r="A39" s="29"/>
      <c r="B39" s="149"/>
      <c r="C39" s="23"/>
      <c r="D39" s="24"/>
      <c r="E39" s="23"/>
      <c r="F39" s="24"/>
      <c r="G39" s="24"/>
      <c r="H39" s="23"/>
      <c r="I39" s="24"/>
      <c r="J39" s="24"/>
      <c r="K39" s="23"/>
      <c r="L39" s="24"/>
      <c r="M39" s="24"/>
      <c r="N39" s="23"/>
      <c r="O39" s="24"/>
      <c r="P39" s="24"/>
      <c r="Q39" s="23"/>
      <c r="R39" s="24"/>
      <c r="S39" s="24"/>
      <c r="T39" s="23"/>
      <c r="U39" s="23"/>
      <c r="V39" s="24"/>
      <c r="W39" s="23"/>
      <c r="X39" s="24"/>
      <c r="Y39" s="24"/>
      <c r="Z39" s="23"/>
      <c r="AA39" s="24"/>
      <c r="AB39" s="24"/>
      <c r="AC39" s="23"/>
      <c r="AD39" s="24"/>
      <c r="AE39" s="24"/>
      <c r="AF39" s="23"/>
      <c r="AG39" s="24"/>
      <c r="AH39" s="24"/>
      <c r="AI39" s="23"/>
      <c r="AJ39" s="24"/>
      <c r="AK39" s="24"/>
      <c r="AL39" s="23"/>
      <c r="AM39" s="24"/>
      <c r="AN39" s="24"/>
      <c r="AO39" s="23"/>
      <c r="AP39" s="24"/>
      <c r="AQ39" s="24"/>
      <c r="AR39" s="23"/>
      <c r="AS39" s="24"/>
      <c r="AT39" s="24"/>
      <c r="AU39" s="23"/>
      <c r="AV39" s="24"/>
      <c r="AW39" s="24"/>
      <c r="AX39" s="23"/>
      <c r="AY39" s="24"/>
      <c r="AZ39" s="24"/>
      <c r="BA39" s="23"/>
      <c r="BB39" s="24"/>
      <c r="BC39" s="24"/>
      <c r="BD39" s="23"/>
      <c r="BE39" s="24"/>
      <c r="BF39" s="24"/>
      <c r="BG39" s="23"/>
      <c r="BH39" s="24"/>
      <c r="BI39" s="24"/>
      <c r="BJ39" s="23"/>
      <c r="BK39" s="24"/>
      <c r="BL39" s="24"/>
      <c r="BM39" s="23"/>
      <c r="BN39" s="24"/>
      <c r="BO39" s="24"/>
      <c r="BP39" s="23"/>
      <c r="BQ39" s="24"/>
      <c r="BR39" s="24"/>
      <c r="BS39" s="23"/>
      <c r="BT39" s="24"/>
      <c r="BU39" s="24"/>
      <c r="BV39" s="23"/>
      <c r="BW39" s="24"/>
      <c r="BX39" s="24"/>
      <c r="BY39" s="23"/>
      <c r="BZ39" s="24"/>
      <c r="CA39" s="24"/>
      <c r="CB39" s="23"/>
      <c r="CC39" s="24"/>
      <c r="CD39" s="24"/>
      <c r="CE39" s="23"/>
      <c r="CF39" s="24"/>
      <c r="CG39" s="24"/>
      <c r="CH39" s="23"/>
    </row>
    <row r="40" spans="1:86" ht="16" thickBot="1" x14ac:dyDescent="0.4">
      <c r="A40" s="574" t="s">
        <v>16</v>
      </c>
      <c r="B40" s="18" t="s">
        <v>10</v>
      </c>
      <c r="C40" s="176">
        <f>C$4</f>
        <v>44562</v>
      </c>
      <c r="D40" s="176">
        <f t="shared" ref="D40:BO40" si="35">D$4</f>
        <v>44593</v>
      </c>
      <c r="E40" s="176">
        <f t="shared" si="35"/>
        <v>44621</v>
      </c>
      <c r="F40" s="176">
        <f t="shared" si="35"/>
        <v>44652</v>
      </c>
      <c r="G40" s="176">
        <f t="shared" si="35"/>
        <v>44682</v>
      </c>
      <c r="H40" s="176">
        <f t="shared" si="35"/>
        <v>44713</v>
      </c>
      <c r="I40" s="176">
        <f t="shared" si="35"/>
        <v>44743</v>
      </c>
      <c r="J40" s="176">
        <f t="shared" si="35"/>
        <v>44774</v>
      </c>
      <c r="K40" s="176">
        <f t="shared" si="35"/>
        <v>44805</v>
      </c>
      <c r="L40" s="176">
        <f t="shared" si="35"/>
        <v>44835</v>
      </c>
      <c r="M40" s="176">
        <f t="shared" si="35"/>
        <v>44866</v>
      </c>
      <c r="N40" s="176">
        <f t="shared" si="35"/>
        <v>44896</v>
      </c>
      <c r="O40" s="176">
        <f t="shared" si="35"/>
        <v>44927</v>
      </c>
      <c r="P40" s="176">
        <f t="shared" si="35"/>
        <v>44958</v>
      </c>
      <c r="Q40" s="176">
        <f t="shared" si="35"/>
        <v>44986</v>
      </c>
      <c r="R40" s="176">
        <f t="shared" si="35"/>
        <v>45017</v>
      </c>
      <c r="S40" s="176">
        <f t="shared" si="35"/>
        <v>45047</v>
      </c>
      <c r="T40" s="176">
        <f t="shared" si="35"/>
        <v>45078</v>
      </c>
      <c r="U40" s="176">
        <f t="shared" si="35"/>
        <v>45108</v>
      </c>
      <c r="V40" s="176">
        <f t="shared" si="35"/>
        <v>45139</v>
      </c>
      <c r="W40" s="176">
        <f t="shared" si="35"/>
        <v>45170</v>
      </c>
      <c r="X40" s="176">
        <f t="shared" si="35"/>
        <v>45200</v>
      </c>
      <c r="Y40" s="176">
        <f t="shared" si="35"/>
        <v>45231</v>
      </c>
      <c r="Z40" s="176">
        <f t="shared" si="35"/>
        <v>45261</v>
      </c>
      <c r="AA40" s="176">
        <f t="shared" si="35"/>
        <v>45292</v>
      </c>
      <c r="AB40" s="176">
        <f t="shared" si="35"/>
        <v>45323</v>
      </c>
      <c r="AC40" s="176">
        <f t="shared" si="35"/>
        <v>45352</v>
      </c>
      <c r="AD40" s="176">
        <f t="shared" si="35"/>
        <v>45383</v>
      </c>
      <c r="AE40" s="176">
        <f t="shared" si="35"/>
        <v>45413</v>
      </c>
      <c r="AF40" s="176">
        <f t="shared" si="35"/>
        <v>45444</v>
      </c>
      <c r="AG40" s="176">
        <f t="shared" si="35"/>
        <v>45474</v>
      </c>
      <c r="AH40" s="176">
        <f t="shared" si="35"/>
        <v>45505</v>
      </c>
      <c r="AI40" s="176">
        <f t="shared" si="35"/>
        <v>45536</v>
      </c>
      <c r="AJ40" s="176">
        <f t="shared" si="35"/>
        <v>45566</v>
      </c>
      <c r="AK40" s="176">
        <f t="shared" si="35"/>
        <v>45597</v>
      </c>
      <c r="AL40" s="176">
        <f t="shared" si="35"/>
        <v>45627</v>
      </c>
      <c r="AM40" s="176">
        <f t="shared" si="35"/>
        <v>45658</v>
      </c>
      <c r="AN40" s="176">
        <f t="shared" si="35"/>
        <v>45689</v>
      </c>
      <c r="AO40" s="176">
        <f t="shared" si="35"/>
        <v>45717</v>
      </c>
      <c r="AP40" s="176">
        <f t="shared" si="35"/>
        <v>45748</v>
      </c>
      <c r="AQ40" s="176">
        <f t="shared" si="35"/>
        <v>45778</v>
      </c>
      <c r="AR40" s="176">
        <f t="shared" si="35"/>
        <v>45809</v>
      </c>
      <c r="AS40" s="176">
        <f t="shared" si="35"/>
        <v>45839</v>
      </c>
      <c r="AT40" s="176">
        <f t="shared" si="35"/>
        <v>45870</v>
      </c>
      <c r="AU40" s="176">
        <f t="shared" si="35"/>
        <v>45901</v>
      </c>
      <c r="AV40" s="176">
        <f t="shared" si="35"/>
        <v>45931</v>
      </c>
      <c r="AW40" s="176">
        <f t="shared" si="35"/>
        <v>45962</v>
      </c>
      <c r="AX40" s="176">
        <f t="shared" si="35"/>
        <v>45992</v>
      </c>
      <c r="AY40" s="176">
        <f t="shared" si="35"/>
        <v>46023</v>
      </c>
      <c r="AZ40" s="176">
        <f t="shared" si="35"/>
        <v>46054</v>
      </c>
      <c r="BA40" s="176">
        <f t="shared" si="35"/>
        <v>46082</v>
      </c>
      <c r="BB40" s="176">
        <f t="shared" si="35"/>
        <v>46113</v>
      </c>
      <c r="BC40" s="176">
        <f t="shared" si="35"/>
        <v>46143</v>
      </c>
      <c r="BD40" s="176">
        <f t="shared" si="35"/>
        <v>46174</v>
      </c>
      <c r="BE40" s="176">
        <f t="shared" si="35"/>
        <v>46204</v>
      </c>
      <c r="BF40" s="176">
        <f t="shared" si="35"/>
        <v>46235</v>
      </c>
      <c r="BG40" s="176">
        <f t="shared" si="35"/>
        <v>46266</v>
      </c>
      <c r="BH40" s="176">
        <f t="shared" si="35"/>
        <v>46296</v>
      </c>
      <c r="BI40" s="176">
        <f t="shared" si="35"/>
        <v>46327</v>
      </c>
      <c r="BJ40" s="176">
        <f t="shared" si="35"/>
        <v>46357</v>
      </c>
      <c r="BK40" s="176">
        <f t="shared" si="35"/>
        <v>46388</v>
      </c>
      <c r="BL40" s="176">
        <f t="shared" si="35"/>
        <v>46419</v>
      </c>
      <c r="BM40" s="176">
        <f t="shared" si="35"/>
        <v>46447</v>
      </c>
      <c r="BN40" s="176">
        <f t="shared" si="35"/>
        <v>46478</v>
      </c>
      <c r="BO40" s="176">
        <f t="shared" si="35"/>
        <v>46508</v>
      </c>
      <c r="BP40" s="176">
        <f t="shared" ref="BP40:CH40" si="36">BP$4</f>
        <v>46539</v>
      </c>
      <c r="BQ40" s="176">
        <f t="shared" si="36"/>
        <v>46569</v>
      </c>
      <c r="BR40" s="176">
        <f t="shared" si="36"/>
        <v>46600</v>
      </c>
      <c r="BS40" s="176">
        <f t="shared" si="36"/>
        <v>46631</v>
      </c>
      <c r="BT40" s="176">
        <f t="shared" si="36"/>
        <v>46661</v>
      </c>
      <c r="BU40" s="176">
        <f t="shared" si="36"/>
        <v>46692</v>
      </c>
      <c r="BV40" s="176">
        <f t="shared" si="36"/>
        <v>46722</v>
      </c>
      <c r="BW40" s="176">
        <f t="shared" si="36"/>
        <v>46753</v>
      </c>
      <c r="BX40" s="176">
        <f t="shared" si="36"/>
        <v>46784</v>
      </c>
      <c r="BY40" s="176">
        <f t="shared" si="36"/>
        <v>46813</v>
      </c>
      <c r="BZ40" s="176">
        <f t="shared" si="36"/>
        <v>46844</v>
      </c>
      <c r="CA40" s="176">
        <f t="shared" si="36"/>
        <v>46874</v>
      </c>
      <c r="CB40" s="176">
        <f t="shared" si="36"/>
        <v>46905</v>
      </c>
      <c r="CC40" s="176">
        <f t="shared" si="36"/>
        <v>46935</v>
      </c>
      <c r="CD40" s="176">
        <f t="shared" si="36"/>
        <v>46966</v>
      </c>
      <c r="CE40" s="176">
        <f t="shared" si="36"/>
        <v>46997</v>
      </c>
      <c r="CF40" s="176">
        <f t="shared" si="36"/>
        <v>47027</v>
      </c>
      <c r="CG40" s="176">
        <f t="shared" si="36"/>
        <v>47058</v>
      </c>
      <c r="CH40" s="177">
        <f t="shared" si="36"/>
        <v>47088</v>
      </c>
    </row>
    <row r="41" spans="1:86" ht="15" customHeight="1" x14ac:dyDescent="0.35">
      <c r="A41" s="575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3">
        <f t="shared" si="38"/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35">
      <c r="A42" s="575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3">
        <f t="shared" si="40"/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35">
      <c r="A43" s="575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3">
        <f t="shared" si="42"/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35">
      <c r="A44" s="575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3">
        <f t="shared" si="44"/>
        <v>0</v>
      </c>
      <c r="U44" s="3">
        <f t="shared" si="44"/>
        <v>0</v>
      </c>
      <c r="V44" s="3">
        <f t="shared" si="44"/>
        <v>0</v>
      </c>
      <c r="W44" s="3">
        <f t="shared" si="44"/>
        <v>0</v>
      </c>
      <c r="X44" s="3">
        <f t="shared" si="44"/>
        <v>0</v>
      </c>
      <c r="Y44" s="3">
        <f t="shared" si="44"/>
        <v>0</v>
      </c>
      <c r="Z44" s="3">
        <f t="shared" si="44"/>
        <v>0</v>
      </c>
      <c r="AA44" s="3">
        <f t="shared" si="44"/>
        <v>0</v>
      </c>
      <c r="AB44" s="3">
        <f t="shared" si="44"/>
        <v>0</v>
      </c>
      <c r="AC44" s="3">
        <f t="shared" si="44"/>
        <v>0</v>
      </c>
      <c r="AD44" s="3">
        <f t="shared" si="44"/>
        <v>0</v>
      </c>
      <c r="AE44" s="3">
        <f t="shared" si="44"/>
        <v>0</v>
      </c>
      <c r="AF44" s="3">
        <f t="shared" si="44"/>
        <v>0</v>
      </c>
      <c r="AG44" s="3">
        <f t="shared" si="44"/>
        <v>0</v>
      </c>
      <c r="AH44" s="3">
        <f t="shared" si="44"/>
        <v>0</v>
      </c>
      <c r="AI44" s="3">
        <f t="shared" si="44"/>
        <v>0</v>
      </c>
      <c r="AJ44" s="3">
        <f t="shared" si="44"/>
        <v>0</v>
      </c>
      <c r="AK44" s="3">
        <f t="shared" si="44"/>
        <v>0</v>
      </c>
      <c r="AL44" s="3">
        <f t="shared" si="44"/>
        <v>0</v>
      </c>
      <c r="AM44" s="3">
        <f t="shared" si="44"/>
        <v>0</v>
      </c>
      <c r="AN44" s="3">
        <f t="shared" si="44"/>
        <v>0</v>
      </c>
      <c r="AO44" s="3">
        <f t="shared" si="44"/>
        <v>0</v>
      </c>
      <c r="AP44" s="3">
        <f t="shared" si="44"/>
        <v>0</v>
      </c>
      <c r="AQ44" s="3">
        <f t="shared" si="44"/>
        <v>0</v>
      </c>
      <c r="AR44" s="3">
        <f t="shared" si="44"/>
        <v>0</v>
      </c>
      <c r="AS44" s="3">
        <f t="shared" si="44"/>
        <v>0</v>
      </c>
      <c r="AT44" s="3">
        <f t="shared" si="44"/>
        <v>0</v>
      </c>
      <c r="AU44" s="3">
        <f t="shared" si="44"/>
        <v>0</v>
      </c>
      <c r="AV44" s="3">
        <f t="shared" si="44"/>
        <v>0</v>
      </c>
      <c r="AW44" s="3">
        <f t="shared" si="44"/>
        <v>0</v>
      </c>
      <c r="AX44" s="3">
        <f t="shared" si="44"/>
        <v>0</v>
      </c>
      <c r="AY44" s="3">
        <f t="shared" si="44"/>
        <v>0</v>
      </c>
      <c r="AZ44" s="3">
        <f t="shared" si="44"/>
        <v>0</v>
      </c>
      <c r="BA44" s="3">
        <f t="shared" si="44"/>
        <v>0</v>
      </c>
      <c r="BB44" s="3">
        <f t="shared" si="44"/>
        <v>0</v>
      </c>
      <c r="BC44" s="3">
        <f t="shared" si="44"/>
        <v>0</v>
      </c>
      <c r="BD44" s="3">
        <f t="shared" si="44"/>
        <v>0</v>
      </c>
      <c r="BE44" s="3">
        <f t="shared" si="44"/>
        <v>0</v>
      </c>
      <c r="BF44" s="3">
        <f t="shared" si="44"/>
        <v>0</v>
      </c>
      <c r="BG44" s="3">
        <f t="shared" si="44"/>
        <v>0</v>
      </c>
      <c r="BH44" s="3">
        <f t="shared" si="44"/>
        <v>0</v>
      </c>
      <c r="BI44" s="3">
        <f t="shared" si="44"/>
        <v>0</v>
      </c>
      <c r="BJ44" s="3">
        <f t="shared" si="44"/>
        <v>0</v>
      </c>
      <c r="BK44" s="3">
        <f t="shared" si="44"/>
        <v>0</v>
      </c>
      <c r="BL44" s="3">
        <f t="shared" si="44"/>
        <v>0</v>
      </c>
      <c r="BM44" s="3">
        <f t="shared" si="44"/>
        <v>0</v>
      </c>
      <c r="BN44" s="3">
        <f t="shared" si="44"/>
        <v>0</v>
      </c>
      <c r="BO44" s="3">
        <f t="shared" si="44"/>
        <v>0</v>
      </c>
      <c r="BP44" s="3">
        <f t="shared" si="44"/>
        <v>0</v>
      </c>
      <c r="BQ44" s="3">
        <f t="shared" si="44"/>
        <v>0</v>
      </c>
      <c r="BR44" s="3">
        <f t="shared" si="44"/>
        <v>0</v>
      </c>
      <c r="BS44" s="3">
        <f t="shared" ref="BS44:CH44" si="45">BR44</f>
        <v>0</v>
      </c>
      <c r="BT44" s="3">
        <f t="shared" si="45"/>
        <v>0</v>
      </c>
      <c r="BU44" s="3">
        <f t="shared" si="45"/>
        <v>0</v>
      </c>
      <c r="BV44" s="3">
        <f t="shared" si="45"/>
        <v>0</v>
      </c>
      <c r="BW44" s="3">
        <f t="shared" si="45"/>
        <v>0</v>
      </c>
      <c r="BX44" s="3">
        <f t="shared" si="45"/>
        <v>0</v>
      </c>
      <c r="BY44" s="3">
        <f t="shared" si="45"/>
        <v>0</v>
      </c>
      <c r="BZ44" s="3">
        <f t="shared" si="45"/>
        <v>0</v>
      </c>
      <c r="CA44" s="3">
        <f t="shared" si="45"/>
        <v>0</v>
      </c>
      <c r="CB44" s="3">
        <f t="shared" si="45"/>
        <v>0</v>
      </c>
      <c r="CC44" s="3">
        <f t="shared" si="45"/>
        <v>0</v>
      </c>
      <c r="CD44" s="3">
        <f t="shared" si="45"/>
        <v>0</v>
      </c>
      <c r="CE44" s="3">
        <f t="shared" si="45"/>
        <v>0</v>
      </c>
      <c r="CF44" s="3">
        <f t="shared" si="45"/>
        <v>0</v>
      </c>
      <c r="CG44" s="3">
        <f t="shared" si="45"/>
        <v>0</v>
      </c>
      <c r="CH44" s="12">
        <f t="shared" si="45"/>
        <v>0</v>
      </c>
    </row>
    <row r="45" spans="1:86" x14ac:dyDescent="0.35">
      <c r="A45" s="575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3">
        <f t="shared" si="46"/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35">
      <c r="A46" s="575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3">
        <f t="shared" si="48"/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35">
      <c r="A47" s="575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3">
        <f t="shared" si="50"/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35">
      <c r="A48" s="575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3">
        <f t="shared" si="52"/>
        <v>0</v>
      </c>
      <c r="U48" s="3">
        <f t="shared" si="52"/>
        <v>0</v>
      </c>
      <c r="V48" s="3">
        <f t="shared" si="52"/>
        <v>0</v>
      </c>
      <c r="W48" s="3">
        <f t="shared" si="52"/>
        <v>0</v>
      </c>
      <c r="X48" s="3">
        <f t="shared" si="52"/>
        <v>0</v>
      </c>
      <c r="Y48" s="3">
        <f t="shared" si="52"/>
        <v>0</v>
      </c>
      <c r="Z48" s="3">
        <f t="shared" si="52"/>
        <v>0</v>
      </c>
      <c r="AA48" s="3">
        <f t="shared" si="52"/>
        <v>0</v>
      </c>
      <c r="AB48" s="3">
        <f t="shared" si="52"/>
        <v>0</v>
      </c>
      <c r="AC48" s="3">
        <f t="shared" si="52"/>
        <v>0</v>
      </c>
      <c r="AD48" s="3">
        <f t="shared" si="52"/>
        <v>0</v>
      </c>
      <c r="AE48" s="3">
        <f t="shared" si="52"/>
        <v>0</v>
      </c>
      <c r="AF48" s="3">
        <f t="shared" si="52"/>
        <v>0</v>
      </c>
      <c r="AG48" s="3">
        <f t="shared" si="52"/>
        <v>0</v>
      </c>
      <c r="AH48" s="3">
        <f t="shared" si="52"/>
        <v>0</v>
      </c>
      <c r="AI48" s="3">
        <f t="shared" si="52"/>
        <v>0</v>
      </c>
      <c r="AJ48" s="3">
        <f t="shared" si="52"/>
        <v>0</v>
      </c>
      <c r="AK48" s="3">
        <f t="shared" si="52"/>
        <v>0</v>
      </c>
      <c r="AL48" s="3">
        <f t="shared" si="52"/>
        <v>0</v>
      </c>
      <c r="AM48" s="3">
        <f t="shared" si="52"/>
        <v>0</v>
      </c>
      <c r="AN48" s="3">
        <f t="shared" si="52"/>
        <v>0</v>
      </c>
      <c r="AO48" s="3">
        <f t="shared" si="52"/>
        <v>0</v>
      </c>
      <c r="AP48" s="3">
        <f t="shared" si="52"/>
        <v>0</v>
      </c>
      <c r="AQ48" s="3">
        <f t="shared" si="52"/>
        <v>0</v>
      </c>
      <c r="AR48" s="3">
        <f t="shared" si="52"/>
        <v>0</v>
      </c>
      <c r="AS48" s="3">
        <f t="shared" si="52"/>
        <v>0</v>
      </c>
      <c r="AT48" s="3">
        <f t="shared" si="52"/>
        <v>0</v>
      </c>
      <c r="AU48" s="3">
        <f t="shared" si="52"/>
        <v>0</v>
      </c>
      <c r="AV48" s="3">
        <f t="shared" si="52"/>
        <v>0</v>
      </c>
      <c r="AW48" s="3">
        <f t="shared" si="52"/>
        <v>0</v>
      </c>
      <c r="AX48" s="3">
        <f t="shared" si="52"/>
        <v>0</v>
      </c>
      <c r="AY48" s="3">
        <f t="shared" si="52"/>
        <v>0</v>
      </c>
      <c r="AZ48" s="3">
        <f t="shared" si="52"/>
        <v>0</v>
      </c>
      <c r="BA48" s="3">
        <f t="shared" si="52"/>
        <v>0</v>
      </c>
      <c r="BB48" s="3">
        <f t="shared" si="52"/>
        <v>0</v>
      </c>
      <c r="BC48" s="3">
        <f t="shared" si="52"/>
        <v>0</v>
      </c>
      <c r="BD48" s="3">
        <f t="shared" si="52"/>
        <v>0</v>
      </c>
      <c r="BE48" s="3">
        <f t="shared" si="52"/>
        <v>0</v>
      </c>
      <c r="BF48" s="3">
        <f t="shared" si="52"/>
        <v>0</v>
      </c>
      <c r="BG48" s="3">
        <f t="shared" si="52"/>
        <v>0</v>
      </c>
      <c r="BH48" s="3">
        <f t="shared" si="52"/>
        <v>0</v>
      </c>
      <c r="BI48" s="3">
        <f t="shared" si="52"/>
        <v>0</v>
      </c>
      <c r="BJ48" s="3">
        <f t="shared" si="52"/>
        <v>0</v>
      </c>
      <c r="BK48" s="3">
        <f t="shared" si="52"/>
        <v>0</v>
      </c>
      <c r="BL48" s="3">
        <f t="shared" si="52"/>
        <v>0</v>
      </c>
      <c r="BM48" s="3">
        <f t="shared" si="52"/>
        <v>0</v>
      </c>
      <c r="BN48" s="3">
        <f t="shared" si="52"/>
        <v>0</v>
      </c>
      <c r="BO48" s="3">
        <f t="shared" si="52"/>
        <v>0</v>
      </c>
      <c r="BP48" s="3">
        <f t="shared" si="52"/>
        <v>0</v>
      </c>
      <c r="BQ48" s="3">
        <f t="shared" si="52"/>
        <v>0</v>
      </c>
      <c r="BR48" s="3">
        <f t="shared" si="52"/>
        <v>0</v>
      </c>
      <c r="BS48" s="3">
        <f t="shared" ref="BS48:CH48" si="53">BR48</f>
        <v>0</v>
      </c>
      <c r="BT48" s="3">
        <f t="shared" si="53"/>
        <v>0</v>
      </c>
      <c r="BU48" s="3">
        <f t="shared" si="53"/>
        <v>0</v>
      </c>
      <c r="BV48" s="3">
        <f t="shared" si="53"/>
        <v>0</v>
      </c>
      <c r="BW48" s="3">
        <f t="shared" si="53"/>
        <v>0</v>
      </c>
      <c r="BX48" s="3">
        <f t="shared" si="53"/>
        <v>0</v>
      </c>
      <c r="BY48" s="3">
        <f t="shared" si="53"/>
        <v>0</v>
      </c>
      <c r="BZ48" s="3">
        <f t="shared" si="53"/>
        <v>0</v>
      </c>
      <c r="CA48" s="3">
        <f t="shared" si="53"/>
        <v>0</v>
      </c>
      <c r="CB48" s="3">
        <f t="shared" si="53"/>
        <v>0</v>
      </c>
      <c r="CC48" s="3">
        <f t="shared" si="53"/>
        <v>0</v>
      </c>
      <c r="CD48" s="3">
        <f t="shared" si="53"/>
        <v>0</v>
      </c>
      <c r="CE48" s="3">
        <f t="shared" si="53"/>
        <v>0</v>
      </c>
      <c r="CF48" s="3">
        <f t="shared" si="53"/>
        <v>0</v>
      </c>
      <c r="CG48" s="3">
        <f t="shared" si="53"/>
        <v>0</v>
      </c>
      <c r="CH48" s="12">
        <f t="shared" si="53"/>
        <v>0</v>
      </c>
    </row>
    <row r="49" spans="1:86" x14ac:dyDescent="0.35">
      <c r="A49" s="575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3">
        <f t="shared" si="54"/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35">
      <c r="A50" s="575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3">
        <f t="shared" si="56"/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35">
      <c r="A51" s="575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3">
        <f t="shared" si="58"/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35">
      <c r="A52" s="575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3">
        <f t="shared" si="60"/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35">
      <c r="A53" s="575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3">
        <f t="shared" si="62"/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35">
      <c r="A54" s="575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7"/>
        <v>Monthly kWh</v>
      </c>
      <c r="C55" s="279">
        <f>SUM(C41:C54)</f>
        <v>0</v>
      </c>
      <c r="D55" s="279">
        <f t="shared" ref="D55:BO55" si="64">SUM(D41:D54)</f>
        <v>0</v>
      </c>
      <c r="E55" s="279">
        <f t="shared" si="64"/>
        <v>0</v>
      </c>
      <c r="F55" s="279">
        <f t="shared" si="64"/>
        <v>0</v>
      </c>
      <c r="G55" s="279">
        <f t="shared" si="64"/>
        <v>0</v>
      </c>
      <c r="H55" s="279">
        <f t="shared" si="64"/>
        <v>0</v>
      </c>
      <c r="I55" s="279">
        <f t="shared" si="64"/>
        <v>0</v>
      </c>
      <c r="J55" s="279">
        <f t="shared" si="64"/>
        <v>0</v>
      </c>
      <c r="K55" s="279">
        <f t="shared" si="64"/>
        <v>0</v>
      </c>
      <c r="L55" s="279">
        <f t="shared" si="64"/>
        <v>0</v>
      </c>
      <c r="M55" s="279">
        <f t="shared" si="64"/>
        <v>0</v>
      </c>
      <c r="N55" s="279">
        <f t="shared" si="64"/>
        <v>0</v>
      </c>
      <c r="O55" s="279">
        <f t="shared" si="64"/>
        <v>0</v>
      </c>
      <c r="P55" s="279">
        <f t="shared" si="64"/>
        <v>0</v>
      </c>
      <c r="Q55" s="279">
        <f t="shared" si="64"/>
        <v>0</v>
      </c>
      <c r="R55" s="279">
        <f t="shared" si="64"/>
        <v>0</v>
      </c>
      <c r="S55" s="279">
        <f t="shared" si="64"/>
        <v>0</v>
      </c>
      <c r="T55" s="279">
        <f t="shared" si="64"/>
        <v>0</v>
      </c>
      <c r="U55" s="279">
        <f t="shared" si="64"/>
        <v>0</v>
      </c>
      <c r="V55" s="279">
        <f t="shared" si="64"/>
        <v>0</v>
      </c>
      <c r="W55" s="279">
        <f t="shared" si="64"/>
        <v>0</v>
      </c>
      <c r="X55" s="279">
        <f t="shared" si="64"/>
        <v>0</v>
      </c>
      <c r="Y55" s="279">
        <f t="shared" si="64"/>
        <v>0</v>
      </c>
      <c r="Z55" s="279">
        <f t="shared" si="64"/>
        <v>0</v>
      </c>
      <c r="AA55" s="279">
        <f t="shared" si="64"/>
        <v>0</v>
      </c>
      <c r="AB55" s="279">
        <f t="shared" si="64"/>
        <v>0</v>
      </c>
      <c r="AC55" s="279">
        <f t="shared" si="64"/>
        <v>0</v>
      </c>
      <c r="AD55" s="279">
        <f t="shared" si="64"/>
        <v>0</v>
      </c>
      <c r="AE55" s="279">
        <f t="shared" si="64"/>
        <v>0</v>
      </c>
      <c r="AF55" s="279">
        <f t="shared" si="64"/>
        <v>0</v>
      </c>
      <c r="AG55" s="279">
        <f t="shared" si="64"/>
        <v>0</v>
      </c>
      <c r="AH55" s="279">
        <f t="shared" si="64"/>
        <v>0</v>
      </c>
      <c r="AI55" s="279">
        <f t="shared" si="64"/>
        <v>0</v>
      </c>
      <c r="AJ55" s="279">
        <f t="shared" si="64"/>
        <v>0</v>
      </c>
      <c r="AK55" s="279">
        <f t="shared" si="64"/>
        <v>0</v>
      </c>
      <c r="AL55" s="279">
        <f t="shared" si="64"/>
        <v>0</v>
      </c>
      <c r="AM55" s="279">
        <f t="shared" si="64"/>
        <v>0</v>
      </c>
      <c r="AN55" s="279">
        <f t="shared" si="64"/>
        <v>0</v>
      </c>
      <c r="AO55" s="279">
        <f t="shared" si="64"/>
        <v>0</v>
      </c>
      <c r="AP55" s="279">
        <f t="shared" si="64"/>
        <v>0</v>
      </c>
      <c r="AQ55" s="279">
        <f t="shared" si="64"/>
        <v>0</v>
      </c>
      <c r="AR55" s="279">
        <f t="shared" si="64"/>
        <v>0</v>
      </c>
      <c r="AS55" s="279">
        <f t="shared" si="64"/>
        <v>0</v>
      </c>
      <c r="AT55" s="279">
        <f t="shared" si="64"/>
        <v>0</v>
      </c>
      <c r="AU55" s="279">
        <f t="shared" si="64"/>
        <v>0</v>
      </c>
      <c r="AV55" s="279">
        <f t="shared" si="64"/>
        <v>0</v>
      </c>
      <c r="AW55" s="279">
        <f t="shared" si="64"/>
        <v>0</v>
      </c>
      <c r="AX55" s="279">
        <f t="shared" si="64"/>
        <v>0</v>
      </c>
      <c r="AY55" s="279">
        <f t="shared" si="64"/>
        <v>0</v>
      </c>
      <c r="AZ55" s="279">
        <f t="shared" si="64"/>
        <v>0</v>
      </c>
      <c r="BA55" s="279">
        <f t="shared" si="64"/>
        <v>0</v>
      </c>
      <c r="BB55" s="279">
        <f t="shared" si="64"/>
        <v>0</v>
      </c>
      <c r="BC55" s="279">
        <f t="shared" si="64"/>
        <v>0</v>
      </c>
      <c r="BD55" s="279">
        <f t="shared" si="64"/>
        <v>0</v>
      </c>
      <c r="BE55" s="279">
        <f t="shared" si="64"/>
        <v>0</v>
      </c>
      <c r="BF55" s="279">
        <f t="shared" si="64"/>
        <v>0</v>
      </c>
      <c r="BG55" s="279">
        <f t="shared" si="64"/>
        <v>0</v>
      </c>
      <c r="BH55" s="279">
        <f t="shared" si="64"/>
        <v>0</v>
      </c>
      <c r="BI55" s="279">
        <f t="shared" si="64"/>
        <v>0</v>
      </c>
      <c r="BJ55" s="279">
        <f t="shared" si="64"/>
        <v>0</v>
      </c>
      <c r="BK55" s="279">
        <f t="shared" si="64"/>
        <v>0</v>
      </c>
      <c r="BL55" s="279">
        <f t="shared" si="64"/>
        <v>0</v>
      </c>
      <c r="BM55" s="279">
        <f t="shared" si="64"/>
        <v>0</v>
      </c>
      <c r="BN55" s="279">
        <f t="shared" si="64"/>
        <v>0</v>
      </c>
      <c r="BO55" s="279">
        <f t="shared" si="64"/>
        <v>0</v>
      </c>
      <c r="BP55" s="279">
        <f t="shared" ref="BP55:CH55" si="65">SUM(BP41:BP54)</f>
        <v>0</v>
      </c>
      <c r="BQ55" s="279">
        <f t="shared" si="65"/>
        <v>0</v>
      </c>
      <c r="BR55" s="279">
        <f t="shared" si="65"/>
        <v>0</v>
      </c>
      <c r="BS55" s="279">
        <f t="shared" si="65"/>
        <v>0</v>
      </c>
      <c r="BT55" s="279">
        <f t="shared" si="65"/>
        <v>0</v>
      </c>
      <c r="BU55" s="279">
        <f t="shared" si="65"/>
        <v>0</v>
      </c>
      <c r="BV55" s="279">
        <f t="shared" si="65"/>
        <v>0</v>
      </c>
      <c r="BW55" s="279">
        <f t="shared" si="65"/>
        <v>0</v>
      </c>
      <c r="BX55" s="279">
        <f t="shared" si="65"/>
        <v>0</v>
      </c>
      <c r="BY55" s="279">
        <f t="shared" si="65"/>
        <v>0</v>
      </c>
      <c r="BZ55" s="279">
        <f t="shared" si="65"/>
        <v>0</v>
      </c>
      <c r="CA55" s="279">
        <f t="shared" si="65"/>
        <v>0</v>
      </c>
      <c r="CB55" s="279">
        <f t="shared" si="65"/>
        <v>0</v>
      </c>
      <c r="CC55" s="279">
        <f t="shared" si="65"/>
        <v>0</v>
      </c>
      <c r="CD55" s="279">
        <f t="shared" si="65"/>
        <v>0</v>
      </c>
      <c r="CE55" s="279">
        <f t="shared" si="65"/>
        <v>0</v>
      </c>
      <c r="CF55" s="279">
        <f t="shared" si="65"/>
        <v>0</v>
      </c>
      <c r="CG55" s="279">
        <f t="shared" si="65"/>
        <v>0</v>
      </c>
      <c r="CH55" s="282">
        <f t="shared" si="65"/>
        <v>0</v>
      </c>
    </row>
    <row r="56" spans="1:86" x14ac:dyDescent="0.35">
      <c r="A56" s="46"/>
      <c r="B56" s="148"/>
      <c r="C56" s="9"/>
      <c r="D56" s="37"/>
      <c r="E56" s="9"/>
      <c r="F56" s="37"/>
      <c r="G56" s="37"/>
      <c r="H56" s="9"/>
      <c r="I56" s="37"/>
      <c r="J56" s="37"/>
      <c r="K56" s="9"/>
      <c r="L56" s="37"/>
      <c r="M56" s="37"/>
      <c r="N56" s="9"/>
      <c r="O56" s="37"/>
      <c r="P56" s="37"/>
      <c r="Q56" s="9"/>
      <c r="R56" s="37"/>
      <c r="S56" s="37"/>
      <c r="T56" s="9"/>
      <c r="U56" s="37"/>
      <c r="V56" s="37"/>
      <c r="W56" s="9"/>
      <c r="X56" s="37"/>
      <c r="Y56" s="37"/>
      <c r="Z56" s="9"/>
      <c r="AA56" s="37"/>
      <c r="AB56" s="37"/>
      <c r="AC56" s="9"/>
      <c r="AD56" s="37"/>
      <c r="AE56" s="37"/>
      <c r="AF56" s="9"/>
      <c r="AG56" s="37"/>
      <c r="AH56" s="37"/>
      <c r="AI56" s="9"/>
      <c r="AJ56" s="37"/>
      <c r="AK56" s="37"/>
      <c r="AL56" s="9"/>
      <c r="AM56" s="37"/>
      <c r="AN56" s="37"/>
      <c r="AO56" s="9"/>
      <c r="AP56" s="37"/>
      <c r="AQ56" s="37"/>
      <c r="AR56" s="9"/>
      <c r="AS56" s="37"/>
      <c r="AT56" s="37"/>
      <c r="AU56" s="9"/>
      <c r="AV56" s="37"/>
      <c r="AW56" s="37"/>
      <c r="AX56" s="9"/>
      <c r="AY56" s="37"/>
      <c r="AZ56" s="37"/>
      <c r="BA56" s="9"/>
      <c r="BB56" s="37"/>
      <c r="BC56" s="37"/>
      <c r="BD56" s="9"/>
      <c r="BE56" s="37"/>
      <c r="BF56" s="37"/>
      <c r="BG56" s="9"/>
      <c r="BH56" s="37"/>
      <c r="BI56" s="37"/>
      <c r="BJ56" s="9"/>
      <c r="BK56" s="37"/>
      <c r="BL56" s="37"/>
      <c r="BM56" s="9"/>
      <c r="BN56" s="37"/>
      <c r="BO56" s="37"/>
      <c r="BP56" s="9"/>
      <c r="BQ56" s="37"/>
      <c r="BR56" s="37"/>
      <c r="BS56" s="9"/>
      <c r="BT56" s="37"/>
      <c r="BU56" s="37"/>
      <c r="BV56" s="9"/>
      <c r="BW56" s="37"/>
      <c r="BX56" s="37"/>
      <c r="BY56" s="9"/>
      <c r="BZ56" s="37"/>
      <c r="CA56" s="37"/>
      <c r="CB56" s="9"/>
      <c r="CC56" s="37"/>
      <c r="CD56" s="37"/>
      <c r="CE56" s="9"/>
      <c r="CF56" s="37"/>
      <c r="CG56" s="37"/>
      <c r="CH56" s="150"/>
    </row>
    <row r="57" spans="1:86" ht="15" thickBot="1" x14ac:dyDescent="0.4">
      <c r="A57" s="242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3"/>
      <c r="L57" s="24"/>
      <c r="M57" s="24"/>
      <c r="N57" s="23"/>
      <c r="O57" s="24"/>
      <c r="P57" s="24"/>
      <c r="Q57" s="23"/>
      <c r="R57" s="24"/>
      <c r="S57" s="24"/>
      <c r="T57" s="23"/>
      <c r="U57" s="24"/>
      <c r="V57" s="24"/>
      <c r="W57" s="23"/>
      <c r="X57" s="24"/>
      <c r="Y57" s="24"/>
      <c r="Z57" s="23"/>
      <c r="AA57" s="24"/>
      <c r="AB57" s="24"/>
      <c r="AC57" s="23"/>
      <c r="AD57" s="24"/>
      <c r="AE57" s="24"/>
      <c r="AF57" s="23"/>
      <c r="AG57" s="24"/>
      <c r="AH57" s="24"/>
      <c r="AI57" s="23"/>
      <c r="AJ57" s="24"/>
      <c r="AK57" s="24"/>
      <c r="AL57" s="23"/>
      <c r="AM57" s="24"/>
      <c r="AN57" s="24"/>
      <c r="AO57" s="23"/>
      <c r="AP57" s="24"/>
      <c r="AQ57" s="24"/>
      <c r="AR57" s="23"/>
      <c r="AS57" s="24"/>
      <c r="AT57" s="24"/>
      <c r="AU57" s="23"/>
      <c r="AV57" s="24"/>
      <c r="AW57" s="24"/>
      <c r="AX57" s="23"/>
      <c r="AY57" s="24"/>
      <c r="AZ57" s="24"/>
      <c r="BA57" s="23"/>
      <c r="BB57" s="24"/>
      <c r="BC57" s="24"/>
      <c r="BD57" s="23"/>
      <c r="BE57" s="24"/>
      <c r="BF57" s="24"/>
      <c r="BG57" s="23"/>
      <c r="BH57" s="24"/>
      <c r="BI57" s="24"/>
      <c r="BJ57" s="23"/>
      <c r="BK57" s="24"/>
      <c r="BL57" s="24"/>
      <c r="BM57" s="23"/>
      <c r="BN57" s="24"/>
      <c r="BO57" s="24"/>
      <c r="BP57" s="23"/>
      <c r="BQ57" s="24"/>
      <c r="BR57" s="24"/>
      <c r="BS57" s="23"/>
      <c r="BT57" s="24"/>
      <c r="BU57" s="24"/>
      <c r="BV57" s="23"/>
      <c r="BW57" s="24"/>
      <c r="BX57" s="24"/>
      <c r="BY57" s="23"/>
      <c r="BZ57" s="24"/>
      <c r="CA57" s="24"/>
      <c r="CB57" s="23"/>
      <c r="CC57" s="24"/>
      <c r="CD57" s="24"/>
      <c r="CE57" s="23"/>
      <c r="CF57" s="24"/>
      <c r="CG57" s="24"/>
      <c r="CH57" s="23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66">D$4</f>
        <v>44593</v>
      </c>
      <c r="E58" s="176">
        <f t="shared" si="66"/>
        <v>44621</v>
      </c>
      <c r="F58" s="176">
        <f t="shared" si="66"/>
        <v>44652</v>
      </c>
      <c r="G58" s="176">
        <f t="shared" si="66"/>
        <v>44682</v>
      </c>
      <c r="H58" s="176">
        <f t="shared" si="66"/>
        <v>44713</v>
      </c>
      <c r="I58" s="176">
        <f t="shared" si="66"/>
        <v>44743</v>
      </c>
      <c r="J58" s="176">
        <f t="shared" si="66"/>
        <v>44774</v>
      </c>
      <c r="K58" s="176">
        <f t="shared" si="66"/>
        <v>44805</v>
      </c>
      <c r="L58" s="176">
        <f t="shared" si="66"/>
        <v>44835</v>
      </c>
      <c r="M58" s="176">
        <f t="shared" si="66"/>
        <v>44866</v>
      </c>
      <c r="N58" s="176">
        <f t="shared" si="66"/>
        <v>44896</v>
      </c>
      <c r="O58" s="176">
        <f t="shared" si="66"/>
        <v>44927</v>
      </c>
      <c r="P58" s="176">
        <f t="shared" si="66"/>
        <v>44958</v>
      </c>
      <c r="Q58" s="176">
        <f t="shared" si="66"/>
        <v>44986</v>
      </c>
      <c r="R58" s="176">
        <f t="shared" si="66"/>
        <v>45017</v>
      </c>
      <c r="S58" s="176">
        <f t="shared" si="66"/>
        <v>45047</v>
      </c>
      <c r="T58" s="176">
        <f t="shared" si="66"/>
        <v>45078</v>
      </c>
      <c r="U58" s="176">
        <f t="shared" si="66"/>
        <v>45108</v>
      </c>
      <c r="V58" s="176">
        <f t="shared" si="66"/>
        <v>45139</v>
      </c>
      <c r="W58" s="176">
        <f t="shared" si="66"/>
        <v>45170</v>
      </c>
      <c r="X58" s="176">
        <f t="shared" si="66"/>
        <v>45200</v>
      </c>
      <c r="Y58" s="176">
        <f t="shared" si="66"/>
        <v>45231</v>
      </c>
      <c r="Z58" s="176">
        <f t="shared" si="66"/>
        <v>45261</v>
      </c>
      <c r="AA58" s="176">
        <f t="shared" si="66"/>
        <v>45292</v>
      </c>
      <c r="AB58" s="176">
        <f t="shared" si="66"/>
        <v>45323</v>
      </c>
      <c r="AC58" s="176">
        <f t="shared" si="66"/>
        <v>45352</v>
      </c>
      <c r="AD58" s="176">
        <f t="shared" si="66"/>
        <v>45383</v>
      </c>
      <c r="AE58" s="176">
        <f t="shared" si="66"/>
        <v>45413</v>
      </c>
      <c r="AF58" s="176">
        <f t="shared" si="66"/>
        <v>45444</v>
      </c>
      <c r="AG58" s="176">
        <f t="shared" si="66"/>
        <v>45474</v>
      </c>
      <c r="AH58" s="176">
        <f t="shared" si="66"/>
        <v>45505</v>
      </c>
      <c r="AI58" s="176">
        <f t="shared" si="66"/>
        <v>45536</v>
      </c>
      <c r="AJ58" s="176">
        <f t="shared" si="66"/>
        <v>45566</v>
      </c>
      <c r="AK58" s="176">
        <f t="shared" si="66"/>
        <v>45597</v>
      </c>
      <c r="AL58" s="176">
        <f t="shared" si="66"/>
        <v>45627</v>
      </c>
      <c r="AM58" s="176">
        <f t="shared" si="66"/>
        <v>45658</v>
      </c>
      <c r="AN58" s="176">
        <f t="shared" si="66"/>
        <v>45689</v>
      </c>
      <c r="AO58" s="176">
        <f t="shared" si="66"/>
        <v>45717</v>
      </c>
      <c r="AP58" s="176">
        <f t="shared" si="66"/>
        <v>45748</v>
      </c>
      <c r="AQ58" s="176">
        <f t="shared" si="66"/>
        <v>45778</v>
      </c>
      <c r="AR58" s="176">
        <f t="shared" si="66"/>
        <v>45809</v>
      </c>
      <c r="AS58" s="176">
        <f t="shared" si="66"/>
        <v>45839</v>
      </c>
      <c r="AT58" s="176">
        <f t="shared" si="66"/>
        <v>45870</v>
      </c>
      <c r="AU58" s="176">
        <f t="shared" si="66"/>
        <v>45901</v>
      </c>
      <c r="AV58" s="176">
        <f t="shared" si="66"/>
        <v>45931</v>
      </c>
      <c r="AW58" s="176">
        <f t="shared" si="66"/>
        <v>45962</v>
      </c>
      <c r="AX58" s="176">
        <f t="shared" si="66"/>
        <v>45992</v>
      </c>
      <c r="AY58" s="176">
        <f t="shared" si="66"/>
        <v>46023</v>
      </c>
      <c r="AZ58" s="176">
        <f t="shared" si="66"/>
        <v>46054</v>
      </c>
      <c r="BA58" s="176">
        <f t="shared" si="66"/>
        <v>46082</v>
      </c>
      <c r="BB58" s="176">
        <f t="shared" si="66"/>
        <v>46113</v>
      </c>
      <c r="BC58" s="176">
        <f t="shared" si="66"/>
        <v>46143</v>
      </c>
      <c r="BD58" s="176">
        <f t="shared" si="66"/>
        <v>46174</v>
      </c>
      <c r="BE58" s="176">
        <f t="shared" si="66"/>
        <v>46204</v>
      </c>
      <c r="BF58" s="176">
        <f t="shared" si="66"/>
        <v>46235</v>
      </c>
      <c r="BG58" s="176">
        <f t="shared" si="66"/>
        <v>46266</v>
      </c>
      <c r="BH58" s="176">
        <f t="shared" si="66"/>
        <v>46296</v>
      </c>
      <c r="BI58" s="176">
        <f t="shared" si="66"/>
        <v>46327</v>
      </c>
      <c r="BJ58" s="176">
        <f t="shared" si="66"/>
        <v>46357</v>
      </c>
      <c r="BK58" s="176">
        <f t="shared" si="66"/>
        <v>46388</v>
      </c>
      <c r="BL58" s="176">
        <f t="shared" si="66"/>
        <v>46419</v>
      </c>
      <c r="BM58" s="176">
        <f t="shared" si="66"/>
        <v>46447</v>
      </c>
      <c r="BN58" s="176">
        <f t="shared" si="66"/>
        <v>46478</v>
      </c>
      <c r="BO58" s="176">
        <f t="shared" si="66"/>
        <v>46508</v>
      </c>
      <c r="BP58" s="176">
        <f t="shared" ref="BP58:CH58" si="67">BP$4</f>
        <v>46539</v>
      </c>
      <c r="BQ58" s="176">
        <f t="shared" si="67"/>
        <v>46569</v>
      </c>
      <c r="BR58" s="176">
        <f t="shared" si="67"/>
        <v>46600</v>
      </c>
      <c r="BS58" s="176">
        <f t="shared" si="67"/>
        <v>46631</v>
      </c>
      <c r="BT58" s="176">
        <f t="shared" si="67"/>
        <v>46661</v>
      </c>
      <c r="BU58" s="176">
        <f t="shared" si="67"/>
        <v>46692</v>
      </c>
      <c r="BV58" s="176">
        <f t="shared" si="67"/>
        <v>46722</v>
      </c>
      <c r="BW58" s="176">
        <f t="shared" si="67"/>
        <v>46753</v>
      </c>
      <c r="BX58" s="176">
        <f t="shared" si="67"/>
        <v>46784</v>
      </c>
      <c r="BY58" s="176">
        <f t="shared" si="67"/>
        <v>46813</v>
      </c>
      <c r="BZ58" s="176">
        <f t="shared" si="67"/>
        <v>46844</v>
      </c>
      <c r="CA58" s="176">
        <f t="shared" si="67"/>
        <v>46874</v>
      </c>
      <c r="CB58" s="176">
        <f t="shared" si="67"/>
        <v>46905</v>
      </c>
      <c r="CC58" s="176">
        <f t="shared" si="67"/>
        <v>46935</v>
      </c>
      <c r="CD58" s="176">
        <f t="shared" si="67"/>
        <v>46966</v>
      </c>
      <c r="CE58" s="176">
        <f t="shared" si="67"/>
        <v>46997</v>
      </c>
      <c r="CF58" s="176">
        <f t="shared" si="67"/>
        <v>47027</v>
      </c>
      <c r="CG58" s="176">
        <f t="shared" si="67"/>
        <v>47058</v>
      </c>
      <c r="CH58" s="177">
        <f t="shared" si="67"/>
        <v>47088</v>
      </c>
    </row>
    <row r="59" spans="1:86" ht="15" customHeight="1" x14ac:dyDescent="0.35">
      <c r="A59" s="578"/>
      <c r="B59" s="14" t="str">
        <f t="shared" ref="B59:B72" si="68">B41</f>
        <v>Air Comp</v>
      </c>
      <c r="C59" s="30">
        <f>((C5*0.5)-C41)*C78*C93*C$2</f>
        <v>0</v>
      </c>
      <c r="D59" s="30">
        <f>((D5*0.5)+C23-D41)*D78*D93*D$2</f>
        <v>451.0051412457999</v>
      </c>
      <c r="E59" s="30">
        <f t="shared" ref="E59:BP59" si="69">((E5*0.5)+D23-E41)*E78*E93*E$2</f>
        <v>1177.504576869042</v>
      </c>
      <c r="F59" s="30">
        <f t="shared" si="69"/>
        <v>1332.7048620769776</v>
      </c>
      <c r="G59" s="30">
        <f t="shared" si="69"/>
        <v>2562.8363874567158</v>
      </c>
      <c r="H59" s="30">
        <f t="shared" si="69"/>
        <v>6290.0906065416257</v>
      </c>
      <c r="I59" s="30">
        <f t="shared" si="69"/>
        <v>6666.1596919617805</v>
      </c>
      <c r="J59" s="30">
        <f t="shared" si="69"/>
        <v>7362.23088938811</v>
      </c>
      <c r="K59" s="30">
        <f t="shared" si="69"/>
        <v>7117.9734257273321</v>
      </c>
      <c r="L59" s="30">
        <f t="shared" si="69"/>
        <v>4186.5300623928497</v>
      </c>
      <c r="M59" s="30">
        <f t="shared" si="69"/>
        <v>4945.1816094161295</v>
      </c>
      <c r="N59" s="30">
        <f t="shared" si="69"/>
        <v>7637.8083636936717</v>
      </c>
      <c r="O59" s="30">
        <f t="shared" si="69"/>
        <v>9312.4627499445451</v>
      </c>
      <c r="P59" s="30">
        <f t="shared" si="69"/>
        <v>8600.5189635373918</v>
      </c>
      <c r="Q59" s="30">
        <f t="shared" si="69"/>
        <v>9700.4387211548637</v>
      </c>
      <c r="R59" s="30">
        <f t="shared" si="69"/>
        <v>9357.6012608985366</v>
      </c>
      <c r="S59" s="30">
        <f t="shared" si="69"/>
        <v>10483.161339771827</v>
      </c>
      <c r="T59" s="30">
        <f t="shared" si="69"/>
        <v>18770.930669204801</v>
      </c>
      <c r="U59" s="30">
        <f t="shared" si="69"/>
        <v>18103.244913919913</v>
      </c>
      <c r="V59" s="30">
        <f t="shared" si="69"/>
        <v>18616.912181155512</v>
      </c>
      <c r="W59" s="30">
        <f t="shared" si="69"/>
        <v>17999.257041173554</v>
      </c>
      <c r="X59" s="30">
        <f t="shared" si="69"/>
        <v>10048.371434611036</v>
      </c>
      <c r="Y59" s="30">
        <f t="shared" si="69"/>
        <v>9807.9357733501565</v>
      </c>
      <c r="Z59" s="30">
        <f t="shared" si="69"/>
        <v>9726.0488849140547</v>
      </c>
      <c r="AA59" s="30">
        <f t="shared" si="69"/>
        <v>9312.4627499445451</v>
      </c>
      <c r="AB59" s="30">
        <f t="shared" si="69"/>
        <v>8600.5189635373918</v>
      </c>
      <c r="AC59" s="30">
        <f t="shared" si="69"/>
        <v>9700.4387211548637</v>
      </c>
      <c r="AD59" s="30">
        <f t="shared" si="69"/>
        <v>9357.6012608985366</v>
      </c>
      <c r="AE59" s="30">
        <f t="shared" si="69"/>
        <v>10483.161339771827</v>
      </c>
      <c r="AF59" s="30">
        <f t="shared" si="69"/>
        <v>18770.930669204801</v>
      </c>
      <c r="AG59" s="30">
        <f t="shared" si="69"/>
        <v>18103.244913919913</v>
      </c>
      <c r="AH59" s="30">
        <f t="shared" si="69"/>
        <v>18616.912181155512</v>
      </c>
      <c r="AI59" s="30">
        <f t="shared" si="69"/>
        <v>17999.257041173554</v>
      </c>
      <c r="AJ59" s="30">
        <f t="shared" si="69"/>
        <v>10048.371434611036</v>
      </c>
      <c r="AK59" s="30">
        <f t="shared" si="69"/>
        <v>9807.9357733501565</v>
      </c>
      <c r="AL59" s="30">
        <f t="shared" si="69"/>
        <v>9726.0488849140547</v>
      </c>
      <c r="AM59" s="30">
        <f t="shared" si="69"/>
        <v>9312.4627499445451</v>
      </c>
      <c r="AN59" s="30">
        <f t="shared" si="69"/>
        <v>8600.5189635373918</v>
      </c>
      <c r="AO59" s="30">
        <f t="shared" si="69"/>
        <v>9700.4387211548637</v>
      </c>
      <c r="AP59" s="30">
        <f t="shared" si="69"/>
        <v>9357.6012608985366</v>
      </c>
      <c r="AQ59" s="30">
        <f t="shared" si="69"/>
        <v>10483.161339771827</v>
      </c>
      <c r="AR59" s="30">
        <f t="shared" si="69"/>
        <v>18770.930669204801</v>
      </c>
      <c r="AS59" s="30">
        <f t="shared" si="69"/>
        <v>18103.244913919913</v>
      </c>
      <c r="AT59" s="30">
        <f t="shared" si="69"/>
        <v>18616.912181155512</v>
      </c>
      <c r="AU59" s="30">
        <f t="shared" si="69"/>
        <v>17999.257041173554</v>
      </c>
      <c r="AV59" s="30">
        <f t="shared" si="69"/>
        <v>10048.371434611036</v>
      </c>
      <c r="AW59" s="30">
        <f t="shared" si="69"/>
        <v>9807.9357733501565</v>
      </c>
      <c r="AX59" s="30">
        <f t="shared" si="69"/>
        <v>9726.0488849140547</v>
      </c>
      <c r="AY59" s="30">
        <f t="shared" si="69"/>
        <v>9312.4627499445451</v>
      </c>
      <c r="AZ59" s="30">
        <f t="shared" si="69"/>
        <v>8600.5189635373918</v>
      </c>
      <c r="BA59" s="30">
        <f t="shared" si="69"/>
        <v>9700.4387211548637</v>
      </c>
      <c r="BB59" s="30">
        <f t="shared" si="69"/>
        <v>9357.6012608985366</v>
      </c>
      <c r="BC59" s="30">
        <f t="shared" si="69"/>
        <v>10483.161339771827</v>
      </c>
      <c r="BD59" s="30">
        <f t="shared" si="69"/>
        <v>18770.930669204801</v>
      </c>
      <c r="BE59" s="30">
        <f t="shared" si="69"/>
        <v>18103.244913919913</v>
      </c>
      <c r="BF59" s="30">
        <f t="shared" si="69"/>
        <v>18616.912181155512</v>
      </c>
      <c r="BG59" s="30">
        <f t="shared" si="69"/>
        <v>17999.257041173554</v>
      </c>
      <c r="BH59" s="30">
        <f t="shared" si="69"/>
        <v>10048.371434611036</v>
      </c>
      <c r="BI59" s="30">
        <f t="shared" si="69"/>
        <v>9807.9357733501565</v>
      </c>
      <c r="BJ59" s="30">
        <f t="shared" si="69"/>
        <v>9726.0488849140547</v>
      </c>
      <c r="BK59" s="30">
        <f t="shared" si="69"/>
        <v>9312.4627499445451</v>
      </c>
      <c r="BL59" s="30">
        <f t="shared" si="69"/>
        <v>8600.5189635373918</v>
      </c>
      <c r="BM59" s="30">
        <f t="shared" si="69"/>
        <v>9700.4387211548637</v>
      </c>
      <c r="BN59" s="30">
        <f t="shared" si="69"/>
        <v>9357.6012608985366</v>
      </c>
      <c r="BO59" s="30">
        <f t="shared" si="69"/>
        <v>10483.161339771827</v>
      </c>
      <c r="BP59" s="30">
        <f t="shared" si="69"/>
        <v>18770.930669204801</v>
      </c>
      <c r="BQ59" s="30">
        <f t="shared" ref="BQ59:CH59" si="70">((BQ5*0.5)+BP23-BQ41)*BQ78*BQ93*BQ$2</f>
        <v>18103.244913919913</v>
      </c>
      <c r="BR59" s="30">
        <f t="shared" si="70"/>
        <v>18616.912181155512</v>
      </c>
      <c r="BS59" s="30">
        <f t="shared" si="70"/>
        <v>17999.257041173554</v>
      </c>
      <c r="BT59" s="30">
        <f t="shared" si="70"/>
        <v>10048.371434611036</v>
      </c>
      <c r="BU59" s="30">
        <f t="shared" si="70"/>
        <v>9807.9357733501565</v>
      </c>
      <c r="BV59" s="30">
        <f t="shared" si="70"/>
        <v>9726.0488849140547</v>
      </c>
      <c r="BW59" s="30">
        <f t="shared" si="70"/>
        <v>9312.4627499445451</v>
      </c>
      <c r="BX59" s="30">
        <f t="shared" si="70"/>
        <v>8600.5189635373918</v>
      </c>
      <c r="BY59" s="30">
        <f t="shared" si="70"/>
        <v>9700.4387211548637</v>
      </c>
      <c r="BZ59" s="30">
        <f t="shared" si="70"/>
        <v>9357.6012608985366</v>
      </c>
      <c r="CA59" s="30">
        <f t="shared" si="70"/>
        <v>10483.161339771827</v>
      </c>
      <c r="CB59" s="30">
        <f t="shared" si="70"/>
        <v>18770.930669204801</v>
      </c>
      <c r="CC59" s="30">
        <f t="shared" si="70"/>
        <v>18103.244913919913</v>
      </c>
      <c r="CD59" s="30">
        <f t="shared" si="70"/>
        <v>18616.912181155512</v>
      </c>
      <c r="CE59" s="30">
        <f t="shared" si="70"/>
        <v>17999.257041173554</v>
      </c>
      <c r="CF59" s="30">
        <f t="shared" si="70"/>
        <v>10048.371434611036</v>
      </c>
      <c r="CG59" s="30">
        <f t="shared" si="70"/>
        <v>9807.9357733501565</v>
      </c>
      <c r="CH59" s="33">
        <f t="shared" si="70"/>
        <v>9726.0488849140547</v>
      </c>
    </row>
    <row r="60" spans="1:86" ht="15.5" x14ac:dyDescent="0.35">
      <c r="A60" s="578"/>
      <c r="B60" s="14" t="str">
        <f t="shared" si="68"/>
        <v>Building Shell</v>
      </c>
      <c r="C60" s="30">
        <f t="shared" ref="C60:C71" si="71">((C6*0.5)-C42)*C79*C94*C$2</f>
        <v>0</v>
      </c>
      <c r="D60" s="30">
        <f t="shared" ref="D60:BO60" si="72">((D6*0.5)+C24-D42)*D79*D94*D$2</f>
        <v>0</v>
      </c>
      <c r="E60" s="30">
        <f t="shared" si="72"/>
        <v>0</v>
      </c>
      <c r="F60" s="30">
        <f t="shared" si="72"/>
        <v>0</v>
      </c>
      <c r="G60" s="30">
        <f t="shared" si="72"/>
        <v>0</v>
      </c>
      <c r="H60" s="30">
        <f t="shared" si="72"/>
        <v>0</v>
      </c>
      <c r="I60" s="30">
        <f t="shared" si="72"/>
        <v>0</v>
      </c>
      <c r="J60" s="30">
        <f t="shared" si="72"/>
        <v>0</v>
      </c>
      <c r="K60" s="30">
        <f t="shared" si="72"/>
        <v>0</v>
      </c>
      <c r="L60" s="30">
        <f t="shared" si="72"/>
        <v>0</v>
      </c>
      <c r="M60" s="30">
        <f t="shared" si="72"/>
        <v>0</v>
      </c>
      <c r="N60" s="30">
        <f t="shared" si="72"/>
        <v>0</v>
      </c>
      <c r="O60" s="30">
        <f t="shared" si="72"/>
        <v>0</v>
      </c>
      <c r="P60" s="30">
        <f t="shared" si="72"/>
        <v>0</v>
      </c>
      <c r="Q60" s="30">
        <f t="shared" si="72"/>
        <v>0</v>
      </c>
      <c r="R60" s="30">
        <f t="shared" si="72"/>
        <v>0</v>
      </c>
      <c r="S60" s="30">
        <f t="shared" si="72"/>
        <v>0</v>
      </c>
      <c r="T60" s="30">
        <f t="shared" si="72"/>
        <v>0</v>
      </c>
      <c r="U60" s="30">
        <f t="shared" si="72"/>
        <v>0</v>
      </c>
      <c r="V60" s="30">
        <f t="shared" si="72"/>
        <v>0</v>
      </c>
      <c r="W60" s="30">
        <f t="shared" si="72"/>
        <v>0</v>
      </c>
      <c r="X60" s="30">
        <f t="shared" si="72"/>
        <v>0</v>
      </c>
      <c r="Y60" s="30">
        <f t="shared" si="72"/>
        <v>0</v>
      </c>
      <c r="Z60" s="30">
        <f t="shared" si="72"/>
        <v>0</v>
      </c>
      <c r="AA60" s="30">
        <f t="shared" si="72"/>
        <v>0</v>
      </c>
      <c r="AB60" s="30">
        <f t="shared" si="72"/>
        <v>0</v>
      </c>
      <c r="AC60" s="30">
        <f t="shared" si="72"/>
        <v>0</v>
      </c>
      <c r="AD60" s="30">
        <f t="shared" si="72"/>
        <v>0</v>
      </c>
      <c r="AE60" s="30">
        <f t="shared" si="72"/>
        <v>0</v>
      </c>
      <c r="AF60" s="30">
        <f t="shared" si="72"/>
        <v>0</v>
      </c>
      <c r="AG60" s="30">
        <f t="shared" si="72"/>
        <v>0</v>
      </c>
      <c r="AH60" s="30">
        <f t="shared" si="72"/>
        <v>0</v>
      </c>
      <c r="AI60" s="30">
        <f t="shared" si="72"/>
        <v>0</v>
      </c>
      <c r="AJ60" s="30">
        <f t="shared" si="72"/>
        <v>0</v>
      </c>
      <c r="AK60" s="30">
        <f t="shared" si="72"/>
        <v>0</v>
      </c>
      <c r="AL60" s="30">
        <f t="shared" si="72"/>
        <v>0</v>
      </c>
      <c r="AM60" s="30">
        <f t="shared" si="72"/>
        <v>0</v>
      </c>
      <c r="AN60" s="30">
        <f t="shared" si="72"/>
        <v>0</v>
      </c>
      <c r="AO60" s="30">
        <f t="shared" si="72"/>
        <v>0</v>
      </c>
      <c r="AP60" s="30">
        <f t="shared" si="72"/>
        <v>0</v>
      </c>
      <c r="AQ60" s="30">
        <f t="shared" si="72"/>
        <v>0</v>
      </c>
      <c r="AR60" s="30">
        <f t="shared" si="72"/>
        <v>0</v>
      </c>
      <c r="AS60" s="30">
        <f t="shared" si="72"/>
        <v>0</v>
      </c>
      <c r="AT60" s="30">
        <f t="shared" si="72"/>
        <v>0</v>
      </c>
      <c r="AU60" s="30">
        <f t="shared" si="72"/>
        <v>0</v>
      </c>
      <c r="AV60" s="30">
        <f t="shared" si="72"/>
        <v>0</v>
      </c>
      <c r="AW60" s="30">
        <f t="shared" si="72"/>
        <v>0</v>
      </c>
      <c r="AX60" s="30">
        <f t="shared" si="72"/>
        <v>0</v>
      </c>
      <c r="AY60" s="30">
        <f t="shared" si="72"/>
        <v>0</v>
      </c>
      <c r="AZ60" s="30">
        <f t="shared" si="72"/>
        <v>0</v>
      </c>
      <c r="BA60" s="30">
        <f t="shared" si="72"/>
        <v>0</v>
      </c>
      <c r="BB60" s="30">
        <f t="shared" si="72"/>
        <v>0</v>
      </c>
      <c r="BC60" s="30">
        <f t="shared" si="72"/>
        <v>0</v>
      </c>
      <c r="BD60" s="30">
        <f t="shared" si="72"/>
        <v>0</v>
      </c>
      <c r="BE60" s="30">
        <f t="shared" si="72"/>
        <v>0</v>
      </c>
      <c r="BF60" s="30">
        <f t="shared" si="72"/>
        <v>0</v>
      </c>
      <c r="BG60" s="30">
        <f t="shared" si="72"/>
        <v>0</v>
      </c>
      <c r="BH60" s="30">
        <f t="shared" si="72"/>
        <v>0</v>
      </c>
      <c r="BI60" s="30">
        <f t="shared" si="72"/>
        <v>0</v>
      </c>
      <c r="BJ60" s="30">
        <f t="shared" si="72"/>
        <v>0</v>
      </c>
      <c r="BK60" s="30">
        <f t="shared" si="72"/>
        <v>0</v>
      </c>
      <c r="BL60" s="30">
        <f t="shared" si="72"/>
        <v>0</v>
      </c>
      <c r="BM60" s="30">
        <f t="shared" si="72"/>
        <v>0</v>
      </c>
      <c r="BN60" s="30">
        <f t="shared" si="72"/>
        <v>0</v>
      </c>
      <c r="BO60" s="30">
        <f t="shared" si="72"/>
        <v>0</v>
      </c>
      <c r="BP60" s="30">
        <f t="shared" ref="BP60:CH60" si="73">((BP6*0.5)+BO24-BP42)*BP79*BP94*BP$2</f>
        <v>0</v>
      </c>
      <c r="BQ60" s="30">
        <f t="shared" si="73"/>
        <v>0</v>
      </c>
      <c r="BR60" s="30">
        <f t="shared" si="73"/>
        <v>0</v>
      </c>
      <c r="BS60" s="30">
        <f t="shared" si="73"/>
        <v>0</v>
      </c>
      <c r="BT60" s="30">
        <f t="shared" si="73"/>
        <v>0</v>
      </c>
      <c r="BU60" s="30">
        <f t="shared" si="73"/>
        <v>0</v>
      </c>
      <c r="BV60" s="30">
        <f t="shared" si="73"/>
        <v>0</v>
      </c>
      <c r="BW60" s="30">
        <f t="shared" si="73"/>
        <v>0</v>
      </c>
      <c r="BX60" s="30">
        <f t="shared" si="73"/>
        <v>0</v>
      </c>
      <c r="BY60" s="30">
        <f t="shared" si="73"/>
        <v>0</v>
      </c>
      <c r="BZ60" s="30">
        <f t="shared" si="73"/>
        <v>0</v>
      </c>
      <c r="CA60" s="30">
        <f t="shared" si="73"/>
        <v>0</v>
      </c>
      <c r="CB60" s="30">
        <f t="shared" si="73"/>
        <v>0</v>
      </c>
      <c r="CC60" s="30">
        <f t="shared" si="73"/>
        <v>0</v>
      </c>
      <c r="CD60" s="30">
        <f t="shared" si="73"/>
        <v>0</v>
      </c>
      <c r="CE60" s="30">
        <f t="shared" si="73"/>
        <v>0</v>
      </c>
      <c r="CF60" s="30">
        <f t="shared" si="73"/>
        <v>0</v>
      </c>
      <c r="CG60" s="30">
        <f t="shared" si="73"/>
        <v>0</v>
      </c>
      <c r="CH60" s="33">
        <f t="shared" si="73"/>
        <v>0</v>
      </c>
    </row>
    <row r="61" spans="1:86" ht="15.5" x14ac:dyDescent="0.35">
      <c r="A61" s="578"/>
      <c r="B61" s="14" t="str">
        <f t="shared" si="68"/>
        <v>Cooking</v>
      </c>
      <c r="C61" s="30">
        <f t="shared" si="71"/>
        <v>0</v>
      </c>
      <c r="D61" s="30">
        <f t="shared" ref="D61:BO61" si="74">((D7*0.5)+C25-D43)*D80*D95*D$2</f>
        <v>0</v>
      </c>
      <c r="E61" s="30">
        <f t="shared" si="74"/>
        <v>0</v>
      </c>
      <c r="F61" s="30">
        <f t="shared" si="74"/>
        <v>5.6356937158599001</v>
      </c>
      <c r="G61" s="30">
        <f t="shared" si="74"/>
        <v>13.826518166191502</v>
      </c>
      <c r="H61" s="30">
        <f t="shared" si="74"/>
        <v>25.478897206547401</v>
      </c>
      <c r="I61" s="30">
        <f t="shared" si="74"/>
        <v>24.653356848951599</v>
      </c>
      <c r="J61" s="30">
        <f t="shared" si="74"/>
        <v>25.442243215677749</v>
      </c>
      <c r="K61" s="30">
        <f t="shared" si="74"/>
        <v>45.454587094743744</v>
      </c>
      <c r="L61" s="30">
        <f t="shared" si="74"/>
        <v>36.680005554944401</v>
      </c>
      <c r="M61" s="30">
        <f t="shared" si="74"/>
        <v>35.491154427313198</v>
      </c>
      <c r="N61" s="30">
        <f t="shared" si="74"/>
        <v>68.706336340847386</v>
      </c>
      <c r="O61" s="30">
        <f t="shared" si="74"/>
        <v>97.482281955078577</v>
      </c>
      <c r="P61" s="30">
        <f t="shared" si="74"/>
        <v>89.606865728457876</v>
      </c>
      <c r="Q61" s="30">
        <f t="shared" si="74"/>
        <v>94.649017968579344</v>
      </c>
      <c r="R61" s="30">
        <f t="shared" si="74"/>
        <v>90.986723992083128</v>
      </c>
      <c r="S61" s="30">
        <f t="shared" si="74"/>
        <v>111.6126652357329</v>
      </c>
      <c r="T61" s="30">
        <f t="shared" si="74"/>
        <v>205.67489156044971</v>
      </c>
      <c r="U61" s="30">
        <f t="shared" si="74"/>
        <v>199.01083062598909</v>
      </c>
      <c r="V61" s="30">
        <f t="shared" si="74"/>
        <v>205.3790072630934</v>
      </c>
      <c r="W61" s="30">
        <f t="shared" si="74"/>
        <v>194.64704055213764</v>
      </c>
      <c r="X61" s="30">
        <f t="shared" si="74"/>
        <v>106.88681401672471</v>
      </c>
      <c r="Y61" s="30">
        <f t="shared" si="74"/>
        <v>103.42246041453284</v>
      </c>
      <c r="Z61" s="30">
        <f t="shared" si="74"/>
        <v>102.30499520912817</v>
      </c>
      <c r="AA61" s="30">
        <f t="shared" si="74"/>
        <v>97.482281955078577</v>
      </c>
      <c r="AB61" s="30">
        <f t="shared" si="74"/>
        <v>89.606865728457876</v>
      </c>
      <c r="AC61" s="30">
        <f t="shared" si="74"/>
        <v>94.649017968579344</v>
      </c>
      <c r="AD61" s="30">
        <f t="shared" si="74"/>
        <v>90.986723992083128</v>
      </c>
      <c r="AE61" s="30">
        <f t="shared" si="74"/>
        <v>111.6126652357329</v>
      </c>
      <c r="AF61" s="30">
        <f t="shared" si="74"/>
        <v>205.67489156044971</v>
      </c>
      <c r="AG61" s="30">
        <f t="shared" si="74"/>
        <v>199.01083062598909</v>
      </c>
      <c r="AH61" s="30">
        <f t="shared" si="74"/>
        <v>205.3790072630934</v>
      </c>
      <c r="AI61" s="30">
        <f t="shared" si="74"/>
        <v>194.64704055213764</v>
      </c>
      <c r="AJ61" s="30">
        <f t="shared" si="74"/>
        <v>106.88681401672471</v>
      </c>
      <c r="AK61" s="30">
        <f t="shared" si="74"/>
        <v>103.42246041453284</v>
      </c>
      <c r="AL61" s="30">
        <f t="shared" si="74"/>
        <v>102.30499520912817</v>
      </c>
      <c r="AM61" s="30">
        <f t="shared" si="74"/>
        <v>97.482281955078577</v>
      </c>
      <c r="AN61" s="30">
        <f t="shared" si="74"/>
        <v>89.606865728457876</v>
      </c>
      <c r="AO61" s="30">
        <f t="shared" si="74"/>
        <v>94.649017968579344</v>
      </c>
      <c r="AP61" s="30">
        <f t="shared" si="74"/>
        <v>90.986723992083128</v>
      </c>
      <c r="AQ61" s="30">
        <f t="shared" si="74"/>
        <v>111.6126652357329</v>
      </c>
      <c r="AR61" s="30">
        <f t="shared" si="74"/>
        <v>205.67489156044971</v>
      </c>
      <c r="AS61" s="30">
        <f t="shared" si="74"/>
        <v>199.01083062598909</v>
      </c>
      <c r="AT61" s="30">
        <f t="shared" si="74"/>
        <v>205.3790072630934</v>
      </c>
      <c r="AU61" s="30">
        <f t="shared" si="74"/>
        <v>194.64704055213764</v>
      </c>
      <c r="AV61" s="30">
        <f t="shared" si="74"/>
        <v>106.88681401672471</v>
      </c>
      <c r="AW61" s="30">
        <f t="shared" si="74"/>
        <v>103.42246041453284</v>
      </c>
      <c r="AX61" s="30">
        <f t="shared" si="74"/>
        <v>102.30499520912817</v>
      </c>
      <c r="AY61" s="30">
        <f t="shared" si="74"/>
        <v>97.482281955078577</v>
      </c>
      <c r="AZ61" s="30">
        <f t="shared" si="74"/>
        <v>89.606865728457876</v>
      </c>
      <c r="BA61" s="30">
        <f t="shared" si="74"/>
        <v>94.649017968579344</v>
      </c>
      <c r="BB61" s="30">
        <f t="shared" si="74"/>
        <v>90.986723992083128</v>
      </c>
      <c r="BC61" s="30">
        <f t="shared" si="74"/>
        <v>111.6126652357329</v>
      </c>
      <c r="BD61" s="30">
        <f t="shared" si="74"/>
        <v>205.67489156044971</v>
      </c>
      <c r="BE61" s="30">
        <f t="shared" si="74"/>
        <v>199.01083062598909</v>
      </c>
      <c r="BF61" s="30">
        <f t="shared" si="74"/>
        <v>205.3790072630934</v>
      </c>
      <c r="BG61" s="30">
        <f t="shared" si="74"/>
        <v>194.64704055213764</v>
      </c>
      <c r="BH61" s="30">
        <f t="shared" si="74"/>
        <v>106.88681401672471</v>
      </c>
      <c r="BI61" s="30">
        <f t="shared" si="74"/>
        <v>103.42246041453284</v>
      </c>
      <c r="BJ61" s="30">
        <f t="shared" si="74"/>
        <v>102.30499520912817</v>
      </c>
      <c r="BK61" s="30">
        <f t="shared" si="74"/>
        <v>97.482281955078577</v>
      </c>
      <c r="BL61" s="30">
        <f t="shared" si="74"/>
        <v>89.606865728457876</v>
      </c>
      <c r="BM61" s="30">
        <f t="shared" si="74"/>
        <v>94.649017968579344</v>
      </c>
      <c r="BN61" s="30">
        <f t="shared" si="74"/>
        <v>90.986723992083128</v>
      </c>
      <c r="BO61" s="30">
        <f t="shared" si="74"/>
        <v>111.6126652357329</v>
      </c>
      <c r="BP61" s="30">
        <f t="shared" ref="BP61:CH61" si="75">((BP7*0.5)+BO25-BP43)*BP80*BP95*BP$2</f>
        <v>205.67489156044971</v>
      </c>
      <c r="BQ61" s="30">
        <f t="shared" si="75"/>
        <v>199.01083062598909</v>
      </c>
      <c r="BR61" s="30">
        <f t="shared" si="75"/>
        <v>205.3790072630934</v>
      </c>
      <c r="BS61" s="30">
        <f t="shared" si="75"/>
        <v>194.64704055213764</v>
      </c>
      <c r="BT61" s="30">
        <f t="shared" si="75"/>
        <v>106.88681401672471</v>
      </c>
      <c r="BU61" s="30">
        <f t="shared" si="75"/>
        <v>103.42246041453284</v>
      </c>
      <c r="BV61" s="30">
        <f t="shared" si="75"/>
        <v>102.30499520912817</v>
      </c>
      <c r="BW61" s="30">
        <f t="shared" si="75"/>
        <v>97.482281955078577</v>
      </c>
      <c r="BX61" s="30">
        <f t="shared" si="75"/>
        <v>89.606865728457876</v>
      </c>
      <c r="BY61" s="30">
        <f t="shared" si="75"/>
        <v>94.649017968579344</v>
      </c>
      <c r="BZ61" s="30">
        <f t="shared" si="75"/>
        <v>90.986723992083128</v>
      </c>
      <c r="CA61" s="30">
        <f t="shared" si="75"/>
        <v>111.6126652357329</v>
      </c>
      <c r="CB61" s="30">
        <f t="shared" si="75"/>
        <v>205.67489156044971</v>
      </c>
      <c r="CC61" s="30">
        <f t="shared" si="75"/>
        <v>199.01083062598909</v>
      </c>
      <c r="CD61" s="30">
        <f t="shared" si="75"/>
        <v>205.3790072630934</v>
      </c>
      <c r="CE61" s="30">
        <f t="shared" si="75"/>
        <v>194.64704055213764</v>
      </c>
      <c r="CF61" s="30">
        <f t="shared" si="75"/>
        <v>106.88681401672471</v>
      </c>
      <c r="CG61" s="30">
        <f t="shared" si="75"/>
        <v>103.42246041453284</v>
      </c>
      <c r="CH61" s="33">
        <f t="shared" si="75"/>
        <v>102.30499520912817</v>
      </c>
    </row>
    <row r="62" spans="1:86" ht="15.5" x14ac:dyDescent="0.35">
      <c r="A62" s="578"/>
      <c r="B62" s="14" t="str">
        <f t="shared" si="68"/>
        <v>Cooling</v>
      </c>
      <c r="C62" s="30">
        <f t="shared" si="71"/>
        <v>0</v>
      </c>
      <c r="D62" s="30">
        <f t="shared" ref="D62:BO62" si="76">((D8*0.5)+C26-D44)*D81*D96*D$2</f>
        <v>0.21334786835109817</v>
      </c>
      <c r="E62" s="30">
        <f t="shared" si="76"/>
        <v>37.121163982566344</v>
      </c>
      <c r="F62" s="30">
        <f t="shared" si="76"/>
        <v>395.12480665980644</v>
      </c>
      <c r="G62" s="30">
        <f t="shared" si="76"/>
        <v>2377.3779695413173</v>
      </c>
      <c r="H62" s="30">
        <f t="shared" si="76"/>
        <v>21153.261510262149</v>
      </c>
      <c r="I62" s="30">
        <f t="shared" si="76"/>
        <v>32973.033349267898</v>
      </c>
      <c r="J62" s="30">
        <f t="shared" si="76"/>
        <v>36435.345286726646</v>
      </c>
      <c r="K62" s="30">
        <f t="shared" si="76"/>
        <v>17787.015535518691</v>
      </c>
      <c r="L62" s="30">
        <f t="shared" si="76"/>
        <v>1863.8262794741304</v>
      </c>
      <c r="M62" s="30">
        <f t="shared" si="76"/>
        <v>712.51127793675857</v>
      </c>
      <c r="N62" s="30">
        <f t="shared" si="76"/>
        <v>10.035906971279232</v>
      </c>
      <c r="O62" s="30">
        <f t="shared" si="76"/>
        <v>1.1365036688653747</v>
      </c>
      <c r="P62" s="30">
        <f t="shared" si="76"/>
        <v>47.839059038192772</v>
      </c>
      <c r="Q62" s="30">
        <f t="shared" si="76"/>
        <v>1432.2471791412311</v>
      </c>
      <c r="R62" s="30">
        <f t="shared" si="76"/>
        <v>5125.8355482285251</v>
      </c>
      <c r="S62" s="30">
        <f t="shared" si="76"/>
        <v>16661.230643577532</v>
      </c>
      <c r="T62" s="30">
        <f t="shared" si="76"/>
        <v>102854.68261605917</v>
      </c>
      <c r="U62" s="30">
        <f t="shared" si="76"/>
        <v>127809.185265951</v>
      </c>
      <c r="V62" s="30">
        <f t="shared" si="76"/>
        <v>124768.57747962436</v>
      </c>
      <c r="W62" s="30">
        <f t="shared" si="76"/>
        <v>52515.331362187797</v>
      </c>
      <c r="X62" s="30">
        <f t="shared" si="76"/>
        <v>4735.3061241700689</v>
      </c>
      <c r="Y62" s="30">
        <f t="shared" si="76"/>
        <v>1437.0156839529252</v>
      </c>
      <c r="Z62" s="30">
        <f t="shared" si="76"/>
        <v>12.764757028482657</v>
      </c>
      <c r="AA62" s="30">
        <f t="shared" si="76"/>
        <v>1.1365036688653747</v>
      </c>
      <c r="AB62" s="30">
        <f t="shared" si="76"/>
        <v>47.839059038192772</v>
      </c>
      <c r="AC62" s="30">
        <f t="shared" si="76"/>
        <v>1432.2471791412311</v>
      </c>
      <c r="AD62" s="30">
        <f t="shared" si="76"/>
        <v>5125.8355482285251</v>
      </c>
      <c r="AE62" s="30">
        <f t="shared" si="76"/>
        <v>16661.230643577532</v>
      </c>
      <c r="AF62" s="30">
        <f t="shared" si="76"/>
        <v>102854.68261605917</v>
      </c>
      <c r="AG62" s="30">
        <f t="shared" si="76"/>
        <v>127809.185265951</v>
      </c>
      <c r="AH62" s="30">
        <f t="shared" si="76"/>
        <v>124768.57747962436</v>
      </c>
      <c r="AI62" s="30">
        <f t="shared" si="76"/>
        <v>52515.331362187797</v>
      </c>
      <c r="AJ62" s="30">
        <f t="shared" si="76"/>
        <v>4735.3061241700689</v>
      </c>
      <c r="AK62" s="30">
        <f t="shared" si="76"/>
        <v>1437.0156839529252</v>
      </c>
      <c r="AL62" s="30">
        <f t="shared" si="76"/>
        <v>12.764757028482657</v>
      </c>
      <c r="AM62" s="30">
        <f t="shared" si="76"/>
        <v>1.1365036688653747</v>
      </c>
      <c r="AN62" s="30">
        <f t="shared" si="76"/>
        <v>47.839059038192772</v>
      </c>
      <c r="AO62" s="30">
        <f t="shared" si="76"/>
        <v>1432.2471791412311</v>
      </c>
      <c r="AP62" s="30">
        <f t="shared" si="76"/>
        <v>5125.8355482285251</v>
      </c>
      <c r="AQ62" s="30">
        <f t="shared" si="76"/>
        <v>16661.230643577532</v>
      </c>
      <c r="AR62" s="30">
        <f t="shared" si="76"/>
        <v>102854.68261605917</v>
      </c>
      <c r="AS62" s="30">
        <f t="shared" si="76"/>
        <v>127809.185265951</v>
      </c>
      <c r="AT62" s="30">
        <f t="shared" si="76"/>
        <v>124768.57747962436</v>
      </c>
      <c r="AU62" s="30">
        <f t="shared" si="76"/>
        <v>52515.331362187797</v>
      </c>
      <c r="AV62" s="30">
        <f t="shared" si="76"/>
        <v>4735.3061241700689</v>
      </c>
      <c r="AW62" s="30">
        <f t="shared" si="76"/>
        <v>1437.0156839529252</v>
      </c>
      <c r="AX62" s="30">
        <f t="shared" si="76"/>
        <v>12.764757028482657</v>
      </c>
      <c r="AY62" s="30">
        <f t="shared" si="76"/>
        <v>1.1365036688653747</v>
      </c>
      <c r="AZ62" s="30">
        <f t="shared" si="76"/>
        <v>47.839059038192772</v>
      </c>
      <c r="BA62" s="30">
        <f t="shared" si="76"/>
        <v>1432.2471791412311</v>
      </c>
      <c r="BB62" s="30">
        <f t="shared" si="76"/>
        <v>5125.8355482285251</v>
      </c>
      <c r="BC62" s="30">
        <f t="shared" si="76"/>
        <v>16661.230643577532</v>
      </c>
      <c r="BD62" s="30">
        <f t="shared" si="76"/>
        <v>102854.68261605917</v>
      </c>
      <c r="BE62" s="30">
        <f t="shared" si="76"/>
        <v>127809.185265951</v>
      </c>
      <c r="BF62" s="30">
        <f t="shared" si="76"/>
        <v>124768.57747962436</v>
      </c>
      <c r="BG62" s="30">
        <f t="shared" si="76"/>
        <v>52515.331362187797</v>
      </c>
      <c r="BH62" s="30">
        <f t="shared" si="76"/>
        <v>4735.3061241700689</v>
      </c>
      <c r="BI62" s="30">
        <f t="shared" si="76"/>
        <v>1437.0156839529252</v>
      </c>
      <c r="BJ62" s="30">
        <f t="shared" si="76"/>
        <v>12.764757028482657</v>
      </c>
      <c r="BK62" s="30">
        <f t="shared" si="76"/>
        <v>1.1365036688653747</v>
      </c>
      <c r="BL62" s="30">
        <f t="shared" si="76"/>
        <v>47.839059038192772</v>
      </c>
      <c r="BM62" s="30">
        <f t="shared" si="76"/>
        <v>1432.2471791412311</v>
      </c>
      <c r="BN62" s="30">
        <f t="shared" si="76"/>
        <v>5125.8355482285251</v>
      </c>
      <c r="BO62" s="30">
        <f t="shared" si="76"/>
        <v>16661.230643577532</v>
      </c>
      <c r="BP62" s="30">
        <f t="shared" ref="BP62:CH62" si="77">((BP8*0.5)+BO26-BP44)*BP81*BP96*BP$2</f>
        <v>102854.68261605917</v>
      </c>
      <c r="BQ62" s="30">
        <f t="shared" si="77"/>
        <v>127809.185265951</v>
      </c>
      <c r="BR62" s="30">
        <f t="shared" si="77"/>
        <v>124768.57747962436</v>
      </c>
      <c r="BS62" s="30">
        <f t="shared" si="77"/>
        <v>52515.331362187797</v>
      </c>
      <c r="BT62" s="30">
        <f t="shared" si="77"/>
        <v>4735.3061241700689</v>
      </c>
      <c r="BU62" s="30">
        <f t="shared" si="77"/>
        <v>1437.0156839529252</v>
      </c>
      <c r="BV62" s="30">
        <f t="shared" si="77"/>
        <v>12.764757028482657</v>
      </c>
      <c r="BW62" s="30">
        <f t="shared" si="77"/>
        <v>1.1365036688653747</v>
      </c>
      <c r="BX62" s="30">
        <f t="shared" si="77"/>
        <v>47.839059038192772</v>
      </c>
      <c r="BY62" s="30">
        <f t="shared" si="77"/>
        <v>1432.2471791412311</v>
      </c>
      <c r="BZ62" s="30">
        <f t="shared" si="77"/>
        <v>5125.8355482285251</v>
      </c>
      <c r="CA62" s="30">
        <f t="shared" si="77"/>
        <v>16661.230643577532</v>
      </c>
      <c r="CB62" s="30">
        <f t="shared" si="77"/>
        <v>102854.68261605917</v>
      </c>
      <c r="CC62" s="30">
        <f t="shared" si="77"/>
        <v>127809.185265951</v>
      </c>
      <c r="CD62" s="30">
        <f t="shared" si="77"/>
        <v>124768.57747962436</v>
      </c>
      <c r="CE62" s="30">
        <f t="shared" si="77"/>
        <v>52515.331362187797</v>
      </c>
      <c r="CF62" s="30">
        <f t="shared" si="77"/>
        <v>4735.3061241700689</v>
      </c>
      <c r="CG62" s="30">
        <f t="shared" si="77"/>
        <v>1437.0156839529252</v>
      </c>
      <c r="CH62" s="33">
        <f t="shared" si="77"/>
        <v>12.764757028482657</v>
      </c>
    </row>
    <row r="63" spans="1:86" ht="15.5" x14ac:dyDescent="0.35">
      <c r="A63" s="578"/>
      <c r="B63" s="14" t="str">
        <f t="shared" si="68"/>
        <v>Ext Lighting</v>
      </c>
      <c r="C63" s="30">
        <f t="shared" si="71"/>
        <v>0</v>
      </c>
      <c r="D63" s="30">
        <f t="shared" ref="D63:BO63" si="78">((D9*0.5)+C27-D45)*D82*D97*D$2</f>
        <v>0</v>
      </c>
      <c r="E63" s="30">
        <f t="shared" si="78"/>
        <v>0</v>
      </c>
      <c r="F63" s="30">
        <f t="shared" si="78"/>
        <v>0</v>
      </c>
      <c r="G63" s="30">
        <f t="shared" si="78"/>
        <v>0</v>
      </c>
      <c r="H63" s="30">
        <f t="shared" si="78"/>
        <v>0</v>
      </c>
      <c r="I63" s="30">
        <f t="shared" si="78"/>
        <v>0</v>
      </c>
      <c r="J63" s="30">
        <f t="shared" si="78"/>
        <v>0</v>
      </c>
      <c r="K63" s="30">
        <f t="shared" si="78"/>
        <v>0</v>
      </c>
      <c r="L63" s="30">
        <f t="shared" si="78"/>
        <v>0</v>
      </c>
      <c r="M63" s="30">
        <f t="shared" si="78"/>
        <v>42.866772349823918</v>
      </c>
      <c r="N63" s="30">
        <f t="shared" si="78"/>
        <v>226.55954150871648</v>
      </c>
      <c r="O63" s="30">
        <f t="shared" si="78"/>
        <v>382.50941674618741</v>
      </c>
      <c r="P63" s="30">
        <f t="shared" si="78"/>
        <v>299.32750365697922</v>
      </c>
      <c r="Q63" s="30">
        <f t="shared" si="78"/>
        <v>261.55440504027314</v>
      </c>
      <c r="R63" s="30">
        <f t="shared" si="78"/>
        <v>265.19604017498841</v>
      </c>
      <c r="S63" s="30">
        <f t="shared" si="78"/>
        <v>319.94222997327182</v>
      </c>
      <c r="T63" s="30">
        <f t="shared" si="78"/>
        <v>432.71402081561013</v>
      </c>
      <c r="U63" s="30">
        <f t="shared" si="78"/>
        <v>523.32934603905812</v>
      </c>
      <c r="V63" s="30">
        <f t="shared" si="78"/>
        <v>423.05915920888475</v>
      </c>
      <c r="W63" s="30">
        <f t="shared" si="78"/>
        <v>518.17667650359488</v>
      </c>
      <c r="X63" s="30">
        <f t="shared" si="78"/>
        <v>379.97918434879892</v>
      </c>
      <c r="Y63" s="30">
        <f t="shared" si="78"/>
        <v>333.89042792676497</v>
      </c>
      <c r="Z63" s="30">
        <f t="shared" si="78"/>
        <v>360.54213867606654</v>
      </c>
      <c r="AA63" s="30">
        <f t="shared" si="78"/>
        <v>382.50941674618741</v>
      </c>
      <c r="AB63" s="30">
        <f t="shared" si="78"/>
        <v>299.32750365697922</v>
      </c>
      <c r="AC63" s="30">
        <f t="shared" si="78"/>
        <v>261.55440504027314</v>
      </c>
      <c r="AD63" s="30">
        <f t="shared" si="78"/>
        <v>265.19604017498841</v>
      </c>
      <c r="AE63" s="30">
        <f t="shared" si="78"/>
        <v>319.94222997327182</v>
      </c>
      <c r="AF63" s="30">
        <f t="shared" si="78"/>
        <v>432.71402081561013</v>
      </c>
      <c r="AG63" s="30">
        <f t="shared" si="78"/>
        <v>523.32934603905812</v>
      </c>
      <c r="AH63" s="30">
        <f t="shared" si="78"/>
        <v>423.05915920888475</v>
      </c>
      <c r="AI63" s="30">
        <f t="shared" si="78"/>
        <v>518.17667650359488</v>
      </c>
      <c r="AJ63" s="30">
        <f t="shared" si="78"/>
        <v>379.97918434879892</v>
      </c>
      <c r="AK63" s="30">
        <f t="shared" si="78"/>
        <v>333.89042792676497</v>
      </c>
      <c r="AL63" s="30">
        <f t="shared" si="78"/>
        <v>360.54213867606654</v>
      </c>
      <c r="AM63" s="30">
        <f t="shared" si="78"/>
        <v>382.50941674618741</v>
      </c>
      <c r="AN63" s="30">
        <f t="shared" si="78"/>
        <v>299.32750365697922</v>
      </c>
      <c r="AO63" s="30">
        <f t="shared" si="78"/>
        <v>261.55440504027314</v>
      </c>
      <c r="AP63" s="30">
        <f t="shared" si="78"/>
        <v>265.19604017498841</v>
      </c>
      <c r="AQ63" s="30">
        <f t="shared" si="78"/>
        <v>319.94222997327182</v>
      </c>
      <c r="AR63" s="30">
        <f t="shared" si="78"/>
        <v>432.71402081561013</v>
      </c>
      <c r="AS63" s="30">
        <f t="shared" si="78"/>
        <v>523.32934603905812</v>
      </c>
      <c r="AT63" s="30">
        <f t="shared" si="78"/>
        <v>423.05915920888475</v>
      </c>
      <c r="AU63" s="30">
        <f t="shared" si="78"/>
        <v>518.17667650359488</v>
      </c>
      <c r="AV63" s="30">
        <f t="shared" si="78"/>
        <v>379.97918434879892</v>
      </c>
      <c r="AW63" s="30">
        <f t="shared" si="78"/>
        <v>333.89042792676497</v>
      </c>
      <c r="AX63" s="30">
        <f t="shared" si="78"/>
        <v>360.54213867606654</v>
      </c>
      <c r="AY63" s="30">
        <f t="shared" si="78"/>
        <v>382.50941674618741</v>
      </c>
      <c r="AZ63" s="30">
        <f t="shared" si="78"/>
        <v>299.32750365697922</v>
      </c>
      <c r="BA63" s="30">
        <f t="shared" si="78"/>
        <v>261.55440504027314</v>
      </c>
      <c r="BB63" s="30">
        <f t="shared" si="78"/>
        <v>265.19604017498841</v>
      </c>
      <c r="BC63" s="30">
        <f t="shared" si="78"/>
        <v>319.94222997327182</v>
      </c>
      <c r="BD63" s="30">
        <f t="shared" si="78"/>
        <v>432.71402081561013</v>
      </c>
      <c r="BE63" s="30">
        <f t="shared" si="78"/>
        <v>523.32934603905812</v>
      </c>
      <c r="BF63" s="30">
        <f t="shared" si="78"/>
        <v>423.05915920888475</v>
      </c>
      <c r="BG63" s="30">
        <f t="shared" si="78"/>
        <v>518.17667650359488</v>
      </c>
      <c r="BH63" s="30">
        <f t="shared" si="78"/>
        <v>379.97918434879892</v>
      </c>
      <c r="BI63" s="30">
        <f t="shared" si="78"/>
        <v>333.89042792676497</v>
      </c>
      <c r="BJ63" s="30">
        <f t="shared" si="78"/>
        <v>360.54213867606654</v>
      </c>
      <c r="BK63" s="30">
        <f t="shared" si="78"/>
        <v>382.50941674618741</v>
      </c>
      <c r="BL63" s="30">
        <f t="shared" si="78"/>
        <v>299.32750365697922</v>
      </c>
      <c r="BM63" s="30">
        <f t="shared" si="78"/>
        <v>261.55440504027314</v>
      </c>
      <c r="BN63" s="30">
        <f t="shared" si="78"/>
        <v>265.19604017498841</v>
      </c>
      <c r="BO63" s="30">
        <f t="shared" si="78"/>
        <v>319.94222997327182</v>
      </c>
      <c r="BP63" s="30">
        <f t="shared" ref="BP63:CH63" si="79">((BP9*0.5)+BO27-BP45)*BP82*BP97*BP$2</f>
        <v>432.71402081561013</v>
      </c>
      <c r="BQ63" s="30">
        <f t="shared" si="79"/>
        <v>523.32934603905812</v>
      </c>
      <c r="BR63" s="30">
        <f t="shared" si="79"/>
        <v>423.05915920888475</v>
      </c>
      <c r="BS63" s="30">
        <f t="shared" si="79"/>
        <v>518.17667650359488</v>
      </c>
      <c r="BT63" s="30">
        <f t="shared" si="79"/>
        <v>379.97918434879892</v>
      </c>
      <c r="BU63" s="30">
        <f t="shared" si="79"/>
        <v>333.89042792676497</v>
      </c>
      <c r="BV63" s="30">
        <f t="shared" si="79"/>
        <v>360.54213867606654</v>
      </c>
      <c r="BW63" s="30">
        <f t="shared" si="79"/>
        <v>382.50941674618741</v>
      </c>
      <c r="BX63" s="30">
        <f t="shared" si="79"/>
        <v>299.32750365697922</v>
      </c>
      <c r="BY63" s="30">
        <f t="shared" si="79"/>
        <v>261.55440504027314</v>
      </c>
      <c r="BZ63" s="30">
        <f t="shared" si="79"/>
        <v>265.19604017498841</v>
      </c>
      <c r="CA63" s="30">
        <f t="shared" si="79"/>
        <v>319.94222997327182</v>
      </c>
      <c r="CB63" s="30">
        <f t="shared" si="79"/>
        <v>432.71402081561013</v>
      </c>
      <c r="CC63" s="30">
        <f t="shared" si="79"/>
        <v>523.32934603905812</v>
      </c>
      <c r="CD63" s="30">
        <f t="shared" si="79"/>
        <v>423.05915920888475</v>
      </c>
      <c r="CE63" s="30">
        <f t="shared" si="79"/>
        <v>518.17667650359488</v>
      </c>
      <c r="CF63" s="30">
        <f t="shared" si="79"/>
        <v>379.97918434879892</v>
      </c>
      <c r="CG63" s="30">
        <f t="shared" si="79"/>
        <v>333.89042792676497</v>
      </c>
      <c r="CH63" s="33">
        <f t="shared" si="79"/>
        <v>360.54213867606654</v>
      </c>
    </row>
    <row r="64" spans="1:86" ht="15.5" x14ac:dyDescent="0.35">
      <c r="A64" s="578"/>
      <c r="B64" s="14" t="str">
        <f t="shared" si="68"/>
        <v>Heating</v>
      </c>
      <c r="C64" s="30">
        <f t="shared" si="71"/>
        <v>0</v>
      </c>
      <c r="D64" s="30">
        <f t="shared" ref="D64:BO64" si="80">((D10*0.5)+C28-D46)*D83*D98*D$2</f>
        <v>0</v>
      </c>
      <c r="E64" s="30">
        <f t="shared" si="80"/>
        <v>0</v>
      </c>
      <c r="F64" s="30">
        <f t="shared" si="80"/>
        <v>0</v>
      </c>
      <c r="G64" s="30">
        <f t="shared" si="80"/>
        <v>0</v>
      </c>
      <c r="H64" s="30">
        <f t="shared" si="80"/>
        <v>0</v>
      </c>
      <c r="I64" s="30">
        <f t="shared" si="80"/>
        <v>0</v>
      </c>
      <c r="J64" s="30">
        <f t="shared" si="80"/>
        <v>0</v>
      </c>
      <c r="K64" s="30">
        <f t="shared" si="80"/>
        <v>0</v>
      </c>
      <c r="L64" s="30">
        <f t="shared" si="80"/>
        <v>0</v>
      </c>
      <c r="M64" s="30">
        <f t="shared" si="80"/>
        <v>0</v>
      </c>
      <c r="N64" s="30">
        <f t="shared" si="80"/>
        <v>0</v>
      </c>
      <c r="O64" s="30">
        <f t="shared" si="80"/>
        <v>0</v>
      </c>
      <c r="P64" s="30">
        <f t="shared" si="80"/>
        <v>0</v>
      </c>
      <c r="Q64" s="30">
        <f t="shared" si="80"/>
        <v>0</v>
      </c>
      <c r="R64" s="30">
        <f t="shared" si="80"/>
        <v>0</v>
      </c>
      <c r="S64" s="30">
        <f t="shared" si="80"/>
        <v>0</v>
      </c>
      <c r="T64" s="30">
        <f t="shared" si="80"/>
        <v>0</v>
      </c>
      <c r="U64" s="30">
        <f t="shared" si="80"/>
        <v>0</v>
      </c>
      <c r="V64" s="30">
        <f t="shared" si="80"/>
        <v>0</v>
      </c>
      <c r="W64" s="30">
        <f t="shared" si="80"/>
        <v>0</v>
      </c>
      <c r="X64" s="30">
        <f t="shared" si="80"/>
        <v>0</v>
      </c>
      <c r="Y64" s="30">
        <f t="shared" si="80"/>
        <v>0</v>
      </c>
      <c r="Z64" s="30">
        <f t="shared" si="80"/>
        <v>0</v>
      </c>
      <c r="AA64" s="30">
        <f t="shared" si="80"/>
        <v>0</v>
      </c>
      <c r="AB64" s="30">
        <f t="shared" si="80"/>
        <v>0</v>
      </c>
      <c r="AC64" s="30">
        <f t="shared" si="80"/>
        <v>0</v>
      </c>
      <c r="AD64" s="30">
        <f t="shared" si="80"/>
        <v>0</v>
      </c>
      <c r="AE64" s="30">
        <f t="shared" si="80"/>
        <v>0</v>
      </c>
      <c r="AF64" s="30">
        <f t="shared" si="80"/>
        <v>0</v>
      </c>
      <c r="AG64" s="30">
        <f t="shared" si="80"/>
        <v>0</v>
      </c>
      <c r="AH64" s="30">
        <f t="shared" si="80"/>
        <v>0</v>
      </c>
      <c r="AI64" s="30">
        <f t="shared" si="80"/>
        <v>0</v>
      </c>
      <c r="AJ64" s="30">
        <f t="shared" si="80"/>
        <v>0</v>
      </c>
      <c r="AK64" s="30">
        <f t="shared" si="80"/>
        <v>0</v>
      </c>
      <c r="AL64" s="30">
        <f t="shared" si="80"/>
        <v>0</v>
      </c>
      <c r="AM64" s="30">
        <f t="shared" si="80"/>
        <v>0</v>
      </c>
      <c r="AN64" s="30">
        <f t="shared" si="80"/>
        <v>0</v>
      </c>
      <c r="AO64" s="30">
        <f t="shared" si="80"/>
        <v>0</v>
      </c>
      <c r="AP64" s="30">
        <f t="shared" si="80"/>
        <v>0</v>
      </c>
      <c r="AQ64" s="30">
        <f t="shared" si="80"/>
        <v>0</v>
      </c>
      <c r="AR64" s="30">
        <f t="shared" si="80"/>
        <v>0</v>
      </c>
      <c r="AS64" s="30">
        <f t="shared" si="80"/>
        <v>0</v>
      </c>
      <c r="AT64" s="30">
        <f t="shared" si="80"/>
        <v>0</v>
      </c>
      <c r="AU64" s="30">
        <f t="shared" si="80"/>
        <v>0</v>
      </c>
      <c r="AV64" s="30">
        <f t="shared" si="80"/>
        <v>0</v>
      </c>
      <c r="AW64" s="30">
        <f t="shared" si="80"/>
        <v>0</v>
      </c>
      <c r="AX64" s="30">
        <f t="shared" si="80"/>
        <v>0</v>
      </c>
      <c r="AY64" s="30">
        <f t="shared" si="80"/>
        <v>0</v>
      </c>
      <c r="AZ64" s="30">
        <f t="shared" si="80"/>
        <v>0</v>
      </c>
      <c r="BA64" s="30">
        <f t="shared" si="80"/>
        <v>0</v>
      </c>
      <c r="BB64" s="30">
        <f t="shared" si="80"/>
        <v>0</v>
      </c>
      <c r="BC64" s="30">
        <f t="shared" si="80"/>
        <v>0</v>
      </c>
      <c r="BD64" s="30">
        <f t="shared" si="80"/>
        <v>0</v>
      </c>
      <c r="BE64" s="30">
        <f t="shared" si="80"/>
        <v>0</v>
      </c>
      <c r="BF64" s="30">
        <f t="shared" si="80"/>
        <v>0</v>
      </c>
      <c r="BG64" s="30">
        <f t="shared" si="80"/>
        <v>0</v>
      </c>
      <c r="BH64" s="30">
        <f t="shared" si="80"/>
        <v>0</v>
      </c>
      <c r="BI64" s="30">
        <f t="shared" si="80"/>
        <v>0</v>
      </c>
      <c r="BJ64" s="30">
        <f t="shared" si="80"/>
        <v>0</v>
      </c>
      <c r="BK64" s="30">
        <f t="shared" si="80"/>
        <v>0</v>
      </c>
      <c r="BL64" s="30">
        <f t="shared" si="80"/>
        <v>0</v>
      </c>
      <c r="BM64" s="30">
        <f t="shared" si="80"/>
        <v>0</v>
      </c>
      <c r="BN64" s="30">
        <f t="shared" si="80"/>
        <v>0</v>
      </c>
      <c r="BO64" s="30">
        <f t="shared" si="80"/>
        <v>0</v>
      </c>
      <c r="BP64" s="30">
        <f t="shared" ref="BP64:CH64" si="81">((BP10*0.5)+BO28-BP46)*BP83*BP98*BP$2</f>
        <v>0</v>
      </c>
      <c r="BQ64" s="30">
        <f t="shared" si="81"/>
        <v>0</v>
      </c>
      <c r="BR64" s="30">
        <f t="shared" si="81"/>
        <v>0</v>
      </c>
      <c r="BS64" s="30">
        <f t="shared" si="81"/>
        <v>0</v>
      </c>
      <c r="BT64" s="30">
        <f t="shared" si="81"/>
        <v>0</v>
      </c>
      <c r="BU64" s="30">
        <f t="shared" si="81"/>
        <v>0</v>
      </c>
      <c r="BV64" s="30">
        <f t="shared" si="81"/>
        <v>0</v>
      </c>
      <c r="BW64" s="30">
        <f t="shared" si="81"/>
        <v>0</v>
      </c>
      <c r="BX64" s="30">
        <f t="shared" si="81"/>
        <v>0</v>
      </c>
      <c r="BY64" s="30">
        <f t="shared" si="81"/>
        <v>0</v>
      </c>
      <c r="BZ64" s="30">
        <f t="shared" si="81"/>
        <v>0</v>
      </c>
      <c r="CA64" s="30">
        <f t="shared" si="81"/>
        <v>0</v>
      </c>
      <c r="CB64" s="30">
        <f t="shared" si="81"/>
        <v>0</v>
      </c>
      <c r="CC64" s="30">
        <f t="shared" si="81"/>
        <v>0</v>
      </c>
      <c r="CD64" s="30">
        <f t="shared" si="81"/>
        <v>0</v>
      </c>
      <c r="CE64" s="30">
        <f t="shared" si="81"/>
        <v>0</v>
      </c>
      <c r="CF64" s="30">
        <f t="shared" si="81"/>
        <v>0</v>
      </c>
      <c r="CG64" s="30">
        <f t="shared" si="81"/>
        <v>0</v>
      </c>
      <c r="CH64" s="33">
        <f t="shared" si="81"/>
        <v>0</v>
      </c>
    </row>
    <row r="65" spans="1:88" ht="15.5" x14ac:dyDescent="0.35">
      <c r="A65" s="578"/>
      <c r="B65" s="14" t="str">
        <f t="shared" si="68"/>
        <v>HVAC</v>
      </c>
      <c r="C65" s="30">
        <f t="shared" si="71"/>
        <v>0</v>
      </c>
      <c r="D65" s="30">
        <f t="shared" ref="D65:BO65" si="82">((D11*0.5)+C29-D47)*D84*D99*D$2</f>
        <v>0</v>
      </c>
      <c r="E65" s="30">
        <f t="shared" si="82"/>
        <v>70.698787098583793</v>
      </c>
      <c r="F65" s="30">
        <f t="shared" si="82"/>
        <v>3062.7167968624804</v>
      </c>
      <c r="G65" s="30">
        <f t="shared" si="82"/>
        <v>7547.868638318776</v>
      </c>
      <c r="H65" s="30">
        <f t="shared" si="82"/>
        <v>41999.612689856571</v>
      </c>
      <c r="I65" s="30">
        <f t="shared" si="82"/>
        <v>57711.105356391105</v>
      </c>
      <c r="J65" s="30">
        <f t="shared" si="82"/>
        <v>57908.51037340911</v>
      </c>
      <c r="K65" s="30">
        <f t="shared" si="82"/>
        <v>26158.953760451746</v>
      </c>
      <c r="L65" s="30">
        <f t="shared" si="82"/>
        <v>8598.58193712293</v>
      </c>
      <c r="M65" s="30">
        <f t="shared" si="82"/>
        <v>17331.459743997184</v>
      </c>
      <c r="N65" s="30">
        <f t="shared" si="82"/>
        <v>47134.232186905654</v>
      </c>
      <c r="O65" s="30">
        <f t="shared" si="82"/>
        <v>62903.12528151372</v>
      </c>
      <c r="P65" s="30">
        <f t="shared" si="82"/>
        <v>54443.87627401972</v>
      </c>
      <c r="Q65" s="30">
        <f t="shared" si="82"/>
        <v>43945.171465635882</v>
      </c>
      <c r="R65" s="30">
        <f t="shared" si="82"/>
        <v>25506.805602391083</v>
      </c>
      <c r="S65" s="30">
        <f t="shared" si="82"/>
        <v>30338.821454164219</v>
      </c>
      <c r="T65" s="30">
        <f t="shared" si="82"/>
        <v>147780.41887122096</v>
      </c>
      <c r="U65" s="30">
        <f t="shared" si="82"/>
        <v>182571.3625779041</v>
      </c>
      <c r="V65" s="30">
        <f t="shared" si="82"/>
        <v>178488.76053007648</v>
      </c>
      <c r="W65" s="30">
        <f t="shared" si="82"/>
        <v>78146.661666885557</v>
      </c>
      <c r="X65" s="30">
        <f t="shared" si="82"/>
        <v>24114.919203406633</v>
      </c>
      <c r="Y65" s="30">
        <f t="shared" si="82"/>
        <v>39864.562187203388</v>
      </c>
      <c r="Z65" s="30">
        <f t="shared" si="82"/>
        <v>62785.826279580368</v>
      </c>
      <c r="AA65" s="30">
        <f t="shared" si="82"/>
        <v>62903.12528151372</v>
      </c>
      <c r="AB65" s="30">
        <f t="shared" si="82"/>
        <v>54443.87627401972</v>
      </c>
      <c r="AC65" s="30">
        <f t="shared" si="82"/>
        <v>43945.171465635882</v>
      </c>
      <c r="AD65" s="30">
        <f t="shared" si="82"/>
        <v>25506.805602391083</v>
      </c>
      <c r="AE65" s="30">
        <f t="shared" si="82"/>
        <v>30338.821454164219</v>
      </c>
      <c r="AF65" s="30">
        <f t="shared" si="82"/>
        <v>147780.41887122096</v>
      </c>
      <c r="AG65" s="30">
        <f t="shared" si="82"/>
        <v>182571.3625779041</v>
      </c>
      <c r="AH65" s="30">
        <f t="shared" si="82"/>
        <v>178488.76053007648</v>
      </c>
      <c r="AI65" s="30">
        <f t="shared" si="82"/>
        <v>78146.661666885557</v>
      </c>
      <c r="AJ65" s="30">
        <f t="shared" si="82"/>
        <v>24114.919203406633</v>
      </c>
      <c r="AK65" s="30">
        <f t="shared" si="82"/>
        <v>39864.562187203388</v>
      </c>
      <c r="AL65" s="30">
        <f t="shared" si="82"/>
        <v>62785.826279580368</v>
      </c>
      <c r="AM65" s="30">
        <f t="shared" si="82"/>
        <v>62903.12528151372</v>
      </c>
      <c r="AN65" s="30">
        <f t="shared" si="82"/>
        <v>54443.87627401972</v>
      </c>
      <c r="AO65" s="30">
        <f t="shared" si="82"/>
        <v>43945.171465635882</v>
      </c>
      <c r="AP65" s="30">
        <f t="shared" si="82"/>
        <v>25506.805602391083</v>
      </c>
      <c r="AQ65" s="30">
        <f t="shared" si="82"/>
        <v>30338.821454164219</v>
      </c>
      <c r="AR65" s="30">
        <f t="shared" si="82"/>
        <v>147780.41887122096</v>
      </c>
      <c r="AS65" s="30">
        <f t="shared" si="82"/>
        <v>182571.3625779041</v>
      </c>
      <c r="AT65" s="30">
        <f t="shared" si="82"/>
        <v>178488.76053007648</v>
      </c>
      <c r="AU65" s="30">
        <f t="shared" si="82"/>
        <v>78146.661666885557</v>
      </c>
      <c r="AV65" s="30">
        <f t="shared" si="82"/>
        <v>24114.919203406633</v>
      </c>
      <c r="AW65" s="30">
        <f t="shared" si="82"/>
        <v>39864.562187203388</v>
      </c>
      <c r="AX65" s="30">
        <f t="shared" si="82"/>
        <v>62785.826279580368</v>
      </c>
      <c r="AY65" s="30">
        <f t="shared" si="82"/>
        <v>62903.12528151372</v>
      </c>
      <c r="AZ65" s="30">
        <f t="shared" si="82"/>
        <v>54443.87627401972</v>
      </c>
      <c r="BA65" s="30">
        <f t="shared" si="82"/>
        <v>43945.171465635882</v>
      </c>
      <c r="BB65" s="30">
        <f t="shared" si="82"/>
        <v>25506.805602391083</v>
      </c>
      <c r="BC65" s="30">
        <f t="shared" si="82"/>
        <v>30338.821454164219</v>
      </c>
      <c r="BD65" s="30">
        <f t="shared" si="82"/>
        <v>147780.41887122096</v>
      </c>
      <c r="BE65" s="30">
        <f t="shared" si="82"/>
        <v>182571.3625779041</v>
      </c>
      <c r="BF65" s="30">
        <f t="shared" si="82"/>
        <v>178488.76053007648</v>
      </c>
      <c r="BG65" s="30">
        <f t="shared" si="82"/>
        <v>78146.661666885557</v>
      </c>
      <c r="BH65" s="30">
        <f t="shared" si="82"/>
        <v>24114.919203406633</v>
      </c>
      <c r="BI65" s="30">
        <f t="shared" si="82"/>
        <v>39864.562187203388</v>
      </c>
      <c r="BJ65" s="30">
        <f t="shared" si="82"/>
        <v>62785.826279580368</v>
      </c>
      <c r="BK65" s="30">
        <f t="shared" si="82"/>
        <v>62903.12528151372</v>
      </c>
      <c r="BL65" s="30">
        <f t="shared" si="82"/>
        <v>54443.87627401972</v>
      </c>
      <c r="BM65" s="30">
        <f t="shared" si="82"/>
        <v>43945.171465635882</v>
      </c>
      <c r="BN65" s="30">
        <f t="shared" si="82"/>
        <v>25506.805602391083</v>
      </c>
      <c r="BO65" s="30">
        <f t="shared" si="82"/>
        <v>30338.821454164219</v>
      </c>
      <c r="BP65" s="30">
        <f t="shared" ref="BP65:CH65" si="83">((BP11*0.5)+BO29-BP47)*BP84*BP99*BP$2</f>
        <v>147780.41887122096</v>
      </c>
      <c r="BQ65" s="30">
        <f t="shared" si="83"/>
        <v>182571.3625779041</v>
      </c>
      <c r="BR65" s="30">
        <f t="shared" si="83"/>
        <v>178488.76053007648</v>
      </c>
      <c r="BS65" s="30">
        <f t="shared" si="83"/>
        <v>78146.661666885557</v>
      </c>
      <c r="BT65" s="30">
        <f t="shared" si="83"/>
        <v>24114.919203406633</v>
      </c>
      <c r="BU65" s="30">
        <f t="shared" si="83"/>
        <v>39864.562187203388</v>
      </c>
      <c r="BV65" s="30">
        <f t="shared" si="83"/>
        <v>62785.826279580368</v>
      </c>
      <c r="BW65" s="30">
        <f t="shared" si="83"/>
        <v>62903.12528151372</v>
      </c>
      <c r="BX65" s="30">
        <f t="shared" si="83"/>
        <v>54443.87627401972</v>
      </c>
      <c r="BY65" s="30">
        <f t="shared" si="83"/>
        <v>43945.171465635882</v>
      </c>
      <c r="BZ65" s="30">
        <f t="shared" si="83"/>
        <v>25506.805602391083</v>
      </c>
      <c r="CA65" s="30">
        <f t="shared" si="83"/>
        <v>30338.821454164219</v>
      </c>
      <c r="CB65" s="30">
        <f t="shared" si="83"/>
        <v>147780.41887122096</v>
      </c>
      <c r="CC65" s="30">
        <f t="shared" si="83"/>
        <v>182571.3625779041</v>
      </c>
      <c r="CD65" s="30">
        <f t="shared" si="83"/>
        <v>178488.76053007648</v>
      </c>
      <c r="CE65" s="30">
        <f t="shared" si="83"/>
        <v>78146.661666885557</v>
      </c>
      <c r="CF65" s="30">
        <f t="shared" si="83"/>
        <v>24114.919203406633</v>
      </c>
      <c r="CG65" s="30">
        <f t="shared" si="83"/>
        <v>39864.562187203388</v>
      </c>
      <c r="CH65" s="33">
        <f t="shared" si="83"/>
        <v>62785.826279580368</v>
      </c>
    </row>
    <row r="66" spans="1:88" ht="15.5" x14ac:dyDescent="0.35">
      <c r="A66" s="578"/>
      <c r="B66" s="14" t="str">
        <f t="shared" si="68"/>
        <v>Lighting</v>
      </c>
      <c r="C66" s="30">
        <f t="shared" si="71"/>
        <v>0</v>
      </c>
      <c r="D66" s="30">
        <f t="shared" ref="D66:BO66" si="84">((D12*0.5)+C30-D48)*D85*D100*D$2</f>
        <v>457.63480845138565</v>
      </c>
      <c r="E66" s="30">
        <f t="shared" si="84"/>
        <v>2331.7474160915076</v>
      </c>
      <c r="F66" s="30">
        <f t="shared" si="84"/>
        <v>4597.8122194610669</v>
      </c>
      <c r="G66" s="30">
        <f t="shared" si="84"/>
        <v>9337.2804060227463</v>
      </c>
      <c r="H66" s="30">
        <f t="shared" si="84"/>
        <v>22771.357883636072</v>
      </c>
      <c r="I66" s="30">
        <f t="shared" si="84"/>
        <v>39025.324213782143</v>
      </c>
      <c r="J66" s="30">
        <f t="shared" si="84"/>
        <v>40299.418160730325</v>
      </c>
      <c r="K66" s="30">
        <f t="shared" si="84"/>
        <v>54704.703594826096</v>
      </c>
      <c r="L66" s="30">
        <f t="shared" si="84"/>
        <v>50408.648080618572</v>
      </c>
      <c r="M66" s="30">
        <f t="shared" si="84"/>
        <v>55263.857528814289</v>
      </c>
      <c r="N66" s="30">
        <f t="shared" si="84"/>
        <v>84333.290139230186</v>
      </c>
      <c r="O66" s="30">
        <f t="shared" si="84"/>
        <v>112131.08272595787</v>
      </c>
      <c r="P66" s="30">
        <f t="shared" si="84"/>
        <v>87071.993349410754</v>
      </c>
      <c r="Q66" s="30">
        <f t="shared" si="84"/>
        <v>96556.278564961889</v>
      </c>
      <c r="R66" s="30">
        <f t="shared" si="84"/>
        <v>99286.955449407484</v>
      </c>
      <c r="S66" s="30">
        <f t="shared" si="84"/>
        <v>127959.16807994559</v>
      </c>
      <c r="T66" s="30">
        <f t="shared" si="84"/>
        <v>192350.87002568992</v>
      </c>
      <c r="U66" s="30">
        <f t="shared" si="84"/>
        <v>230173.74508658933</v>
      </c>
      <c r="V66" s="30">
        <f t="shared" si="84"/>
        <v>189598.24407163641</v>
      </c>
      <c r="W66" s="30">
        <f t="shared" si="84"/>
        <v>191923.52930743271</v>
      </c>
      <c r="X66" s="30">
        <f t="shared" si="84"/>
        <v>122398.75008069241</v>
      </c>
      <c r="Y66" s="30">
        <f t="shared" si="84"/>
        <v>99660.480125415444</v>
      </c>
      <c r="Z66" s="30">
        <f t="shared" si="84"/>
        <v>103962.88397282599</v>
      </c>
      <c r="AA66" s="30">
        <f t="shared" si="84"/>
        <v>112131.08272595787</v>
      </c>
      <c r="AB66" s="30">
        <f t="shared" si="84"/>
        <v>87071.993349410754</v>
      </c>
      <c r="AC66" s="30">
        <f t="shared" si="84"/>
        <v>96556.278564961889</v>
      </c>
      <c r="AD66" s="30">
        <f t="shared" si="84"/>
        <v>99286.955449407484</v>
      </c>
      <c r="AE66" s="30">
        <f t="shared" si="84"/>
        <v>127959.16807994559</v>
      </c>
      <c r="AF66" s="30">
        <f t="shared" si="84"/>
        <v>192350.87002568992</v>
      </c>
      <c r="AG66" s="30">
        <f t="shared" si="84"/>
        <v>230173.74508658933</v>
      </c>
      <c r="AH66" s="30">
        <f t="shared" si="84"/>
        <v>189598.24407163641</v>
      </c>
      <c r="AI66" s="30">
        <f t="shared" si="84"/>
        <v>191923.52930743271</v>
      </c>
      <c r="AJ66" s="30">
        <f t="shared" si="84"/>
        <v>122398.75008069241</v>
      </c>
      <c r="AK66" s="30">
        <f t="shared" si="84"/>
        <v>99660.480125415444</v>
      </c>
      <c r="AL66" s="30">
        <f t="shared" si="84"/>
        <v>103962.88397282599</v>
      </c>
      <c r="AM66" s="30">
        <f t="shared" si="84"/>
        <v>112131.08272595787</v>
      </c>
      <c r="AN66" s="30">
        <f t="shared" si="84"/>
        <v>87071.993349410754</v>
      </c>
      <c r="AO66" s="30">
        <f t="shared" si="84"/>
        <v>96556.278564961889</v>
      </c>
      <c r="AP66" s="30">
        <f t="shared" si="84"/>
        <v>99286.955449407484</v>
      </c>
      <c r="AQ66" s="30">
        <f t="shared" si="84"/>
        <v>127959.16807994559</v>
      </c>
      <c r="AR66" s="30">
        <f t="shared" si="84"/>
        <v>192350.87002568992</v>
      </c>
      <c r="AS66" s="30">
        <f t="shared" si="84"/>
        <v>230173.74508658933</v>
      </c>
      <c r="AT66" s="30">
        <f t="shared" si="84"/>
        <v>189598.24407163641</v>
      </c>
      <c r="AU66" s="30">
        <f t="shared" si="84"/>
        <v>191923.52930743271</v>
      </c>
      <c r="AV66" s="30">
        <f t="shared" si="84"/>
        <v>122398.75008069241</v>
      </c>
      <c r="AW66" s="30">
        <f t="shared" si="84"/>
        <v>99660.480125415444</v>
      </c>
      <c r="AX66" s="30">
        <f t="shared" si="84"/>
        <v>103962.88397282599</v>
      </c>
      <c r="AY66" s="30">
        <f t="shared" si="84"/>
        <v>112131.08272595787</v>
      </c>
      <c r="AZ66" s="30">
        <f t="shared" si="84"/>
        <v>87071.993349410754</v>
      </c>
      <c r="BA66" s="30">
        <f t="shared" si="84"/>
        <v>96556.278564961889</v>
      </c>
      <c r="BB66" s="30">
        <f t="shared" si="84"/>
        <v>99286.955449407484</v>
      </c>
      <c r="BC66" s="30">
        <f t="shared" si="84"/>
        <v>127959.16807994559</v>
      </c>
      <c r="BD66" s="30">
        <f t="shared" si="84"/>
        <v>192350.87002568992</v>
      </c>
      <c r="BE66" s="30">
        <f t="shared" si="84"/>
        <v>230173.74508658933</v>
      </c>
      <c r="BF66" s="30">
        <f t="shared" si="84"/>
        <v>189598.24407163641</v>
      </c>
      <c r="BG66" s="30">
        <f t="shared" si="84"/>
        <v>191923.52930743271</v>
      </c>
      <c r="BH66" s="30">
        <f t="shared" si="84"/>
        <v>122398.75008069241</v>
      </c>
      <c r="BI66" s="30">
        <f t="shared" si="84"/>
        <v>99660.480125415444</v>
      </c>
      <c r="BJ66" s="30">
        <f t="shared" si="84"/>
        <v>103962.88397282599</v>
      </c>
      <c r="BK66" s="30">
        <f t="shared" si="84"/>
        <v>112131.08272595787</v>
      </c>
      <c r="BL66" s="30">
        <f t="shared" si="84"/>
        <v>87071.993349410754</v>
      </c>
      <c r="BM66" s="30">
        <f t="shared" si="84"/>
        <v>96556.278564961889</v>
      </c>
      <c r="BN66" s="30">
        <f t="shared" si="84"/>
        <v>99286.955449407484</v>
      </c>
      <c r="BO66" s="30">
        <f t="shared" si="84"/>
        <v>127959.16807994559</v>
      </c>
      <c r="BP66" s="30">
        <f t="shared" ref="BP66:CH66" si="85">((BP12*0.5)+BO30-BP48)*BP85*BP100*BP$2</f>
        <v>192350.87002568992</v>
      </c>
      <c r="BQ66" s="30">
        <f t="shared" si="85"/>
        <v>230173.74508658933</v>
      </c>
      <c r="BR66" s="30">
        <f t="shared" si="85"/>
        <v>189598.24407163641</v>
      </c>
      <c r="BS66" s="30">
        <f t="shared" si="85"/>
        <v>191923.52930743271</v>
      </c>
      <c r="BT66" s="30">
        <f t="shared" si="85"/>
        <v>122398.75008069241</v>
      </c>
      <c r="BU66" s="30">
        <f t="shared" si="85"/>
        <v>99660.480125415444</v>
      </c>
      <c r="BV66" s="30">
        <f t="shared" si="85"/>
        <v>103962.88397282599</v>
      </c>
      <c r="BW66" s="30">
        <f t="shared" si="85"/>
        <v>112131.08272595787</v>
      </c>
      <c r="BX66" s="30">
        <f t="shared" si="85"/>
        <v>87071.993349410754</v>
      </c>
      <c r="BY66" s="30">
        <f t="shared" si="85"/>
        <v>96556.278564961889</v>
      </c>
      <c r="BZ66" s="30">
        <f t="shared" si="85"/>
        <v>99286.955449407484</v>
      </c>
      <c r="CA66" s="30">
        <f t="shared" si="85"/>
        <v>127959.16807994559</v>
      </c>
      <c r="CB66" s="30">
        <f t="shared" si="85"/>
        <v>192350.87002568992</v>
      </c>
      <c r="CC66" s="30">
        <f t="shared" si="85"/>
        <v>230173.74508658933</v>
      </c>
      <c r="CD66" s="30">
        <f t="shared" si="85"/>
        <v>189598.24407163641</v>
      </c>
      <c r="CE66" s="30">
        <f t="shared" si="85"/>
        <v>191923.52930743271</v>
      </c>
      <c r="CF66" s="30">
        <f t="shared" si="85"/>
        <v>122398.75008069241</v>
      </c>
      <c r="CG66" s="30">
        <f t="shared" si="85"/>
        <v>99660.480125415444</v>
      </c>
      <c r="CH66" s="33">
        <f t="shared" si="85"/>
        <v>103962.88397282599</v>
      </c>
    </row>
    <row r="67" spans="1:88" ht="15.5" x14ac:dyDescent="0.35">
      <c r="A67" s="578"/>
      <c r="B67" s="14" t="str">
        <f t="shared" si="68"/>
        <v>Miscellaneous</v>
      </c>
      <c r="C67" s="30">
        <f t="shared" si="71"/>
        <v>0</v>
      </c>
      <c r="D67" s="30">
        <f t="shared" ref="D67:BO67" si="86">((D13*0.5)+C31-D49)*D86*D101*D$2</f>
        <v>113.75380257409429</v>
      </c>
      <c r="E67" s="30">
        <f t="shared" si="86"/>
        <v>305.21150768740819</v>
      </c>
      <c r="F67" s="30">
        <f t="shared" si="86"/>
        <v>5071.0018751432017</v>
      </c>
      <c r="G67" s="30">
        <f t="shared" si="86"/>
        <v>11112.286625788513</v>
      </c>
      <c r="H67" s="30">
        <f t="shared" si="86"/>
        <v>21851.589691855763</v>
      </c>
      <c r="I67" s="30">
        <f t="shared" si="86"/>
        <v>22831.143012360808</v>
      </c>
      <c r="J67" s="30">
        <f t="shared" si="86"/>
        <v>24086.866167975193</v>
      </c>
      <c r="K67" s="30">
        <f t="shared" si="86"/>
        <v>24097.239936708291</v>
      </c>
      <c r="L67" s="30">
        <f t="shared" si="86"/>
        <v>14184.581933830626</v>
      </c>
      <c r="M67" s="30">
        <f t="shared" si="86"/>
        <v>14489.834893082732</v>
      </c>
      <c r="N67" s="30">
        <f t="shared" si="86"/>
        <v>20390.835282447704</v>
      </c>
      <c r="O67" s="30">
        <f t="shared" si="86"/>
        <v>25219.042719919293</v>
      </c>
      <c r="P67" s="30">
        <f t="shared" si="86"/>
        <v>23291.030630561942</v>
      </c>
      <c r="Q67" s="30">
        <f t="shared" si="86"/>
        <v>26269.718878845521</v>
      </c>
      <c r="R67" s="30">
        <f t="shared" si="86"/>
        <v>25341.282138924656</v>
      </c>
      <c r="S67" s="30">
        <f t="shared" si="86"/>
        <v>28389.406837529245</v>
      </c>
      <c r="T67" s="30">
        <f t="shared" si="86"/>
        <v>50833.481448517814</v>
      </c>
      <c r="U67" s="30">
        <f t="shared" si="86"/>
        <v>49025.324354293574</v>
      </c>
      <c r="V67" s="30">
        <f t="shared" si="86"/>
        <v>50416.384603776554</v>
      </c>
      <c r="W67" s="30">
        <f t="shared" si="86"/>
        <v>48743.715216564728</v>
      </c>
      <c r="X67" s="30">
        <f t="shared" si="86"/>
        <v>27211.95405335517</v>
      </c>
      <c r="Y67" s="30">
        <f t="shared" si="86"/>
        <v>26560.831211251319</v>
      </c>
      <c r="Z67" s="30">
        <f t="shared" si="86"/>
        <v>26339.073659771861</v>
      </c>
      <c r="AA67" s="30">
        <f t="shared" si="86"/>
        <v>25219.042719919293</v>
      </c>
      <c r="AB67" s="30">
        <f t="shared" si="86"/>
        <v>23291.030630561942</v>
      </c>
      <c r="AC67" s="30">
        <f t="shared" si="86"/>
        <v>26269.718878845521</v>
      </c>
      <c r="AD67" s="30">
        <f t="shared" si="86"/>
        <v>25341.282138924656</v>
      </c>
      <c r="AE67" s="30">
        <f t="shared" si="86"/>
        <v>28389.406837529245</v>
      </c>
      <c r="AF67" s="30">
        <f t="shared" si="86"/>
        <v>50833.481448517814</v>
      </c>
      <c r="AG67" s="30">
        <f t="shared" si="86"/>
        <v>49025.324354293574</v>
      </c>
      <c r="AH67" s="30">
        <f t="shared" si="86"/>
        <v>50416.384603776554</v>
      </c>
      <c r="AI67" s="30">
        <f t="shared" si="86"/>
        <v>48743.715216564728</v>
      </c>
      <c r="AJ67" s="30">
        <f t="shared" si="86"/>
        <v>27211.95405335517</v>
      </c>
      <c r="AK67" s="30">
        <f t="shared" si="86"/>
        <v>26560.831211251319</v>
      </c>
      <c r="AL67" s="30">
        <f t="shared" si="86"/>
        <v>26339.073659771861</v>
      </c>
      <c r="AM67" s="30">
        <f t="shared" si="86"/>
        <v>25219.042719919293</v>
      </c>
      <c r="AN67" s="30">
        <f t="shared" si="86"/>
        <v>23291.030630561942</v>
      </c>
      <c r="AO67" s="30">
        <f t="shared" si="86"/>
        <v>26269.718878845521</v>
      </c>
      <c r="AP67" s="30">
        <f t="shared" si="86"/>
        <v>25341.282138924656</v>
      </c>
      <c r="AQ67" s="30">
        <f t="shared" si="86"/>
        <v>28389.406837529245</v>
      </c>
      <c r="AR67" s="30">
        <f t="shared" si="86"/>
        <v>50833.481448517814</v>
      </c>
      <c r="AS67" s="30">
        <f t="shared" si="86"/>
        <v>49025.324354293574</v>
      </c>
      <c r="AT67" s="30">
        <f t="shared" si="86"/>
        <v>50416.384603776554</v>
      </c>
      <c r="AU67" s="30">
        <f t="shared" si="86"/>
        <v>48743.715216564728</v>
      </c>
      <c r="AV67" s="30">
        <f t="shared" si="86"/>
        <v>27211.95405335517</v>
      </c>
      <c r="AW67" s="30">
        <f t="shared" si="86"/>
        <v>26560.831211251319</v>
      </c>
      <c r="AX67" s="30">
        <f t="shared" si="86"/>
        <v>26339.073659771861</v>
      </c>
      <c r="AY67" s="30">
        <f t="shared" si="86"/>
        <v>25219.042719919293</v>
      </c>
      <c r="AZ67" s="30">
        <f t="shared" si="86"/>
        <v>23291.030630561942</v>
      </c>
      <c r="BA67" s="30">
        <f t="shared" si="86"/>
        <v>26269.718878845521</v>
      </c>
      <c r="BB67" s="30">
        <f t="shared" si="86"/>
        <v>25341.282138924656</v>
      </c>
      <c r="BC67" s="30">
        <f t="shared" si="86"/>
        <v>28389.406837529245</v>
      </c>
      <c r="BD67" s="30">
        <f t="shared" si="86"/>
        <v>50833.481448517814</v>
      </c>
      <c r="BE67" s="30">
        <f t="shared" si="86"/>
        <v>49025.324354293574</v>
      </c>
      <c r="BF67" s="30">
        <f t="shared" si="86"/>
        <v>50416.384603776554</v>
      </c>
      <c r="BG67" s="30">
        <f t="shared" si="86"/>
        <v>48743.715216564728</v>
      </c>
      <c r="BH67" s="30">
        <f t="shared" si="86"/>
        <v>27211.95405335517</v>
      </c>
      <c r="BI67" s="30">
        <f t="shared" si="86"/>
        <v>26560.831211251319</v>
      </c>
      <c r="BJ67" s="30">
        <f t="shared" si="86"/>
        <v>26339.073659771861</v>
      </c>
      <c r="BK67" s="30">
        <f t="shared" si="86"/>
        <v>25219.042719919293</v>
      </c>
      <c r="BL67" s="30">
        <f t="shared" si="86"/>
        <v>23291.030630561942</v>
      </c>
      <c r="BM67" s="30">
        <f t="shared" si="86"/>
        <v>26269.718878845521</v>
      </c>
      <c r="BN67" s="30">
        <f t="shared" si="86"/>
        <v>25341.282138924656</v>
      </c>
      <c r="BO67" s="30">
        <f t="shared" si="86"/>
        <v>28389.406837529245</v>
      </c>
      <c r="BP67" s="30">
        <f t="shared" ref="BP67:CH67" si="87">((BP13*0.5)+BO31-BP49)*BP86*BP101*BP$2</f>
        <v>50833.481448517814</v>
      </c>
      <c r="BQ67" s="30">
        <f t="shared" si="87"/>
        <v>49025.324354293574</v>
      </c>
      <c r="BR67" s="30">
        <f t="shared" si="87"/>
        <v>50416.384603776554</v>
      </c>
      <c r="BS67" s="30">
        <f t="shared" si="87"/>
        <v>48743.715216564728</v>
      </c>
      <c r="BT67" s="30">
        <f t="shared" si="87"/>
        <v>27211.95405335517</v>
      </c>
      <c r="BU67" s="30">
        <f t="shared" si="87"/>
        <v>26560.831211251319</v>
      </c>
      <c r="BV67" s="30">
        <f t="shared" si="87"/>
        <v>26339.073659771861</v>
      </c>
      <c r="BW67" s="30">
        <f t="shared" si="87"/>
        <v>25219.042719919293</v>
      </c>
      <c r="BX67" s="30">
        <f t="shared" si="87"/>
        <v>23291.030630561942</v>
      </c>
      <c r="BY67" s="30">
        <f t="shared" si="87"/>
        <v>26269.718878845521</v>
      </c>
      <c r="BZ67" s="30">
        <f t="shared" si="87"/>
        <v>25341.282138924656</v>
      </c>
      <c r="CA67" s="30">
        <f t="shared" si="87"/>
        <v>28389.406837529245</v>
      </c>
      <c r="CB67" s="30">
        <f t="shared" si="87"/>
        <v>50833.481448517814</v>
      </c>
      <c r="CC67" s="30">
        <f t="shared" si="87"/>
        <v>49025.324354293574</v>
      </c>
      <c r="CD67" s="30">
        <f t="shared" si="87"/>
        <v>50416.384603776554</v>
      </c>
      <c r="CE67" s="30">
        <f t="shared" si="87"/>
        <v>48743.715216564728</v>
      </c>
      <c r="CF67" s="30">
        <f t="shared" si="87"/>
        <v>27211.95405335517</v>
      </c>
      <c r="CG67" s="30">
        <f t="shared" si="87"/>
        <v>26560.831211251319</v>
      </c>
      <c r="CH67" s="33">
        <f t="shared" si="87"/>
        <v>26339.073659771861</v>
      </c>
    </row>
    <row r="68" spans="1:88" ht="15.75" customHeight="1" x14ac:dyDescent="0.35">
      <c r="A68" s="578"/>
      <c r="B68" s="14" t="str">
        <f t="shared" si="68"/>
        <v>Motors</v>
      </c>
      <c r="C68" s="30">
        <f t="shared" si="71"/>
        <v>0</v>
      </c>
      <c r="D68" s="30">
        <f t="shared" ref="D68:BO68" si="88">((D14*0.5)+C32-D50)*D87*D102*D$2</f>
        <v>0</v>
      </c>
      <c r="E68" s="30">
        <f t="shared" si="88"/>
        <v>0</v>
      </c>
      <c r="F68" s="30">
        <f t="shared" si="88"/>
        <v>0</v>
      </c>
      <c r="G68" s="30">
        <f t="shared" si="88"/>
        <v>0</v>
      </c>
      <c r="H68" s="30">
        <f t="shared" si="88"/>
        <v>0</v>
      </c>
      <c r="I68" s="30">
        <f t="shared" si="88"/>
        <v>281.19113655475934</v>
      </c>
      <c r="J68" s="30">
        <f t="shared" si="88"/>
        <v>578.33948778255171</v>
      </c>
      <c r="K68" s="30">
        <f t="shared" si="88"/>
        <v>559.15186129500751</v>
      </c>
      <c r="L68" s="30">
        <f t="shared" si="88"/>
        <v>312.15541718159795</v>
      </c>
      <c r="M68" s="30">
        <f t="shared" si="88"/>
        <v>304.6862173580617</v>
      </c>
      <c r="N68" s="30">
        <f t="shared" si="88"/>
        <v>432.82741959166367</v>
      </c>
      <c r="O68" s="30">
        <f t="shared" si="88"/>
        <v>539.54990968915331</v>
      </c>
      <c r="P68" s="30">
        <f t="shared" si="88"/>
        <v>498.3009709310337</v>
      </c>
      <c r="Q68" s="30">
        <f t="shared" si="88"/>
        <v>562.02864660859359</v>
      </c>
      <c r="R68" s="30">
        <f t="shared" si="88"/>
        <v>542.16516627193801</v>
      </c>
      <c r="S68" s="30">
        <f t="shared" si="88"/>
        <v>607.37840311515833</v>
      </c>
      <c r="T68" s="30">
        <f t="shared" si="88"/>
        <v>1087.559136535727</v>
      </c>
      <c r="U68" s="30">
        <f t="shared" si="88"/>
        <v>1048.8744406998333</v>
      </c>
      <c r="V68" s="30">
        <f t="shared" si="88"/>
        <v>1078.6355398944465</v>
      </c>
      <c r="W68" s="30">
        <f t="shared" si="88"/>
        <v>1042.8495417170802</v>
      </c>
      <c r="X68" s="30">
        <f t="shared" si="88"/>
        <v>582.18733815603593</v>
      </c>
      <c r="Y68" s="30">
        <f t="shared" si="88"/>
        <v>568.25686210445326</v>
      </c>
      <c r="Z68" s="30">
        <f t="shared" si="88"/>
        <v>563.51246049482666</v>
      </c>
      <c r="AA68" s="30">
        <f t="shared" si="88"/>
        <v>539.54990968915331</v>
      </c>
      <c r="AB68" s="30">
        <f t="shared" si="88"/>
        <v>498.3009709310337</v>
      </c>
      <c r="AC68" s="30">
        <f t="shared" si="88"/>
        <v>562.02864660859359</v>
      </c>
      <c r="AD68" s="30">
        <f t="shared" si="88"/>
        <v>542.16516627193801</v>
      </c>
      <c r="AE68" s="30">
        <f t="shared" si="88"/>
        <v>607.37840311515833</v>
      </c>
      <c r="AF68" s="30">
        <f t="shared" si="88"/>
        <v>1087.559136535727</v>
      </c>
      <c r="AG68" s="30">
        <f t="shared" si="88"/>
        <v>1048.8744406998333</v>
      </c>
      <c r="AH68" s="30">
        <f t="shared" si="88"/>
        <v>1078.6355398944465</v>
      </c>
      <c r="AI68" s="30">
        <f t="shared" si="88"/>
        <v>1042.8495417170802</v>
      </c>
      <c r="AJ68" s="30">
        <f t="shared" si="88"/>
        <v>582.18733815603593</v>
      </c>
      <c r="AK68" s="30">
        <f t="shared" si="88"/>
        <v>568.25686210445326</v>
      </c>
      <c r="AL68" s="30">
        <f t="shared" si="88"/>
        <v>563.51246049482666</v>
      </c>
      <c r="AM68" s="30">
        <f t="shared" si="88"/>
        <v>539.54990968915331</v>
      </c>
      <c r="AN68" s="30">
        <f t="shared" si="88"/>
        <v>498.3009709310337</v>
      </c>
      <c r="AO68" s="30">
        <f t="shared" si="88"/>
        <v>562.02864660859359</v>
      </c>
      <c r="AP68" s="30">
        <f t="shared" si="88"/>
        <v>542.16516627193801</v>
      </c>
      <c r="AQ68" s="30">
        <f t="shared" si="88"/>
        <v>607.37840311515833</v>
      </c>
      <c r="AR68" s="30">
        <f t="shared" si="88"/>
        <v>1087.559136535727</v>
      </c>
      <c r="AS68" s="30">
        <f t="shared" si="88"/>
        <v>1048.8744406998333</v>
      </c>
      <c r="AT68" s="30">
        <f t="shared" si="88"/>
        <v>1078.6355398944465</v>
      </c>
      <c r="AU68" s="30">
        <f t="shared" si="88"/>
        <v>1042.8495417170802</v>
      </c>
      <c r="AV68" s="30">
        <f t="shared" si="88"/>
        <v>582.18733815603593</v>
      </c>
      <c r="AW68" s="30">
        <f t="shared" si="88"/>
        <v>568.25686210445326</v>
      </c>
      <c r="AX68" s="30">
        <f t="shared" si="88"/>
        <v>563.51246049482666</v>
      </c>
      <c r="AY68" s="30">
        <f t="shared" si="88"/>
        <v>539.54990968915331</v>
      </c>
      <c r="AZ68" s="30">
        <f t="shared" si="88"/>
        <v>498.3009709310337</v>
      </c>
      <c r="BA68" s="30">
        <f t="shared" si="88"/>
        <v>562.02864660859359</v>
      </c>
      <c r="BB68" s="30">
        <f t="shared" si="88"/>
        <v>542.16516627193801</v>
      </c>
      <c r="BC68" s="30">
        <f t="shared" si="88"/>
        <v>607.37840311515833</v>
      </c>
      <c r="BD68" s="30">
        <f t="shared" si="88"/>
        <v>1087.559136535727</v>
      </c>
      <c r="BE68" s="30">
        <f t="shared" si="88"/>
        <v>1048.8744406998333</v>
      </c>
      <c r="BF68" s="30">
        <f t="shared" si="88"/>
        <v>1078.6355398944465</v>
      </c>
      <c r="BG68" s="30">
        <f t="shared" si="88"/>
        <v>1042.8495417170802</v>
      </c>
      <c r="BH68" s="30">
        <f t="shared" si="88"/>
        <v>582.18733815603593</v>
      </c>
      <c r="BI68" s="30">
        <f t="shared" si="88"/>
        <v>568.25686210445326</v>
      </c>
      <c r="BJ68" s="30">
        <f t="shared" si="88"/>
        <v>563.51246049482666</v>
      </c>
      <c r="BK68" s="30">
        <f t="shared" si="88"/>
        <v>539.54990968915331</v>
      </c>
      <c r="BL68" s="30">
        <f t="shared" si="88"/>
        <v>498.3009709310337</v>
      </c>
      <c r="BM68" s="30">
        <f t="shared" si="88"/>
        <v>562.02864660859359</v>
      </c>
      <c r="BN68" s="30">
        <f t="shared" si="88"/>
        <v>542.16516627193801</v>
      </c>
      <c r="BO68" s="30">
        <f t="shared" si="88"/>
        <v>607.37840311515833</v>
      </c>
      <c r="BP68" s="30">
        <f t="shared" ref="BP68:CH68" si="89">((BP14*0.5)+BO32-BP50)*BP87*BP102*BP$2</f>
        <v>1087.559136535727</v>
      </c>
      <c r="BQ68" s="30">
        <f t="shared" si="89"/>
        <v>1048.8744406998333</v>
      </c>
      <c r="BR68" s="30">
        <f t="shared" si="89"/>
        <v>1078.6355398944465</v>
      </c>
      <c r="BS68" s="30">
        <f t="shared" si="89"/>
        <v>1042.8495417170802</v>
      </c>
      <c r="BT68" s="30">
        <f t="shared" si="89"/>
        <v>582.18733815603593</v>
      </c>
      <c r="BU68" s="30">
        <f t="shared" si="89"/>
        <v>568.25686210445326</v>
      </c>
      <c r="BV68" s="30">
        <f t="shared" si="89"/>
        <v>563.51246049482666</v>
      </c>
      <c r="BW68" s="30">
        <f t="shared" si="89"/>
        <v>539.54990968915331</v>
      </c>
      <c r="BX68" s="30">
        <f t="shared" si="89"/>
        <v>498.3009709310337</v>
      </c>
      <c r="BY68" s="30">
        <f t="shared" si="89"/>
        <v>562.02864660859359</v>
      </c>
      <c r="BZ68" s="30">
        <f t="shared" si="89"/>
        <v>542.16516627193801</v>
      </c>
      <c r="CA68" s="30">
        <f t="shared" si="89"/>
        <v>607.37840311515833</v>
      </c>
      <c r="CB68" s="30">
        <f t="shared" si="89"/>
        <v>1087.559136535727</v>
      </c>
      <c r="CC68" s="30">
        <f t="shared" si="89"/>
        <v>1048.8744406998333</v>
      </c>
      <c r="CD68" s="30">
        <f t="shared" si="89"/>
        <v>1078.6355398944465</v>
      </c>
      <c r="CE68" s="30">
        <f t="shared" si="89"/>
        <v>1042.8495417170802</v>
      </c>
      <c r="CF68" s="30">
        <f t="shared" si="89"/>
        <v>582.18733815603593</v>
      </c>
      <c r="CG68" s="30">
        <f t="shared" si="89"/>
        <v>568.25686210445326</v>
      </c>
      <c r="CH68" s="33">
        <f t="shared" si="89"/>
        <v>563.51246049482666</v>
      </c>
    </row>
    <row r="69" spans="1:88" ht="15.5" x14ac:dyDescent="0.35">
      <c r="A69" s="578"/>
      <c r="B69" s="14" t="str">
        <f t="shared" si="68"/>
        <v>Process</v>
      </c>
      <c r="C69" s="30">
        <f t="shared" si="71"/>
        <v>0</v>
      </c>
      <c r="D69" s="30">
        <f t="shared" ref="D69:BO69" si="90">((D15*0.5)+C33-D51)*D88*D103*D$2</f>
        <v>0</v>
      </c>
      <c r="E69" s="30">
        <f t="shared" si="90"/>
        <v>0</v>
      </c>
      <c r="F69" s="30">
        <f t="shared" si="90"/>
        <v>0</v>
      </c>
      <c r="G69" s="30">
        <f t="shared" si="90"/>
        <v>0</v>
      </c>
      <c r="H69" s="30">
        <f t="shared" si="90"/>
        <v>0</v>
      </c>
      <c r="I69" s="30">
        <f t="shared" si="90"/>
        <v>0</v>
      </c>
      <c r="J69" s="30">
        <f t="shared" si="90"/>
        <v>0</v>
      </c>
      <c r="K69" s="30">
        <f t="shared" si="90"/>
        <v>0</v>
      </c>
      <c r="L69" s="30">
        <f t="shared" si="90"/>
        <v>0</v>
      </c>
      <c r="M69" s="30">
        <f t="shared" si="90"/>
        <v>0</v>
      </c>
      <c r="N69" s="30">
        <f t="shared" si="90"/>
        <v>84.522512841506881</v>
      </c>
      <c r="O69" s="30">
        <f t="shared" si="90"/>
        <v>161.85663092627928</v>
      </c>
      <c r="P69" s="30">
        <f t="shared" si="90"/>
        <v>149.48258704863301</v>
      </c>
      <c r="Q69" s="30">
        <f t="shared" si="90"/>
        <v>168.59990445838847</v>
      </c>
      <c r="R69" s="30">
        <f t="shared" si="90"/>
        <v>162.64116746663598</v>
      </c>
      <c r="S69" s="30">
        <f t="shared" si="90"/>
        <v>182.20413025783026</v>
      </c>
      <c r="T69" s="30">
        <f t="shared" si="90"/>
        <v>326.25092621029285</v>
      </c>
      <c r="U69" s="30">
        <f t="shared" si="90"/>
        <v>314.64611556355771</v>
      </c>
      <c r="V69" s="30">
        <f t="shared" si="90"/>
        <v>323.57398518562502</v>
      </c>
      <c r="W69" s="30">
        <f t="shared" si="90"/>
        <v>312.83873901968741</v>
      </c>
      <c r="X69" s="30">
        <f t="shared" si="90"/>
        <v>174.64720024911682</v>
      </c>
      <c r="Y69" s="30">
        <f t="shared" si="90"/>
        <v>170.4682728127145</v>
      </c>
      <c r="Z69" s="30">
        <f t="shared" si="90"/>
        <v>169.04502568301376</v>
      </c>
      <c r="AA69" s="30">
        <f t="shared" si="90"/>
        <v>161.85663092627928</v>
      </c>
      <c r="AB69" s="30">
        <f t="shared" si="90"/>
        <v>149.48258704863301</v>
      </c>
      <c r="AC69" s="30">
        <f t="shared" si="90"/>
        <v>168.59990445838847</v>
      </c>
      <c r="AD69" s="30">
        <f t="shared" si="90"/>
        <v>162.64116746663598</v>
      </c>
      <c r="AE69" s="30">
        <f t="shared" si="90"/>
        <v>182.20413025783026</v>
      </c>
      <c r="AF69" s="30">
        <f t="shared" si="90"/>
        <v>326.25092621029285</v>
      </c>
      <c r="AG69" s="30">
        <f t="shared" si="90"/>
        <v>314.64611556355771</v>
      </c>
      <c r="AH69" s="30">
        <f t="shared" si="90"/>
        <v>323.57398518562502</v>
      </c>
      <c r="AI69" s="30">
        <f t="shared" si="90"/>
        <v>312.83873901968741</v>
      </c>
      <c r="AJ69" s="30">
        <f t="shared" si="90"/>
        <v>174.64720024911682</v>
      </c>
      <c r="AK69" s="30">
        <f t="shared" si="90"/>
        <v>170.4682728127145</v>
      </c>
      <c r="AL69" s="30">
        <f t="shared" si="90"/>
        <v>169.04502568301376</v>
      </c>
      <c r="AM69" s="30">
        <f t="shared" si="90"/>
        <v>161.85663092627928</v>
      </c>
      <c r="AN69" s="30">
        <f t="shared" si="90"/>
        <v>149.48258704863301</v>
      </c>
      <c r="AO69" s="30">
        <f t="shared" si="90"/>
        <v>168.59990445838847</v>
      </c>
      <c r="AP69" s="30">
        <f t="shared" si="90"/>
        <v>162.64116746663598</v>
      </c>
      <c r="AQ69" s="30">
        <f t="shared" si="90"/>
        <v>182.20413025783026</v>
      </c>
      <c r="AR69" s="30">
        <f t="shared" si="90"/>
        <v>326.25092621029285</v>
      </c>
      <c r="AS69" s="30">
        <f t="shared" si="90"/>
        <v>314.64611556355771</v>
      </c>
      <c r="AT69" s="30">
        <f t="shared" si="90"/>
        <v>323.57398518562502</v>
      </c>
      <c r="AU69" s="30">
        <f t="shared" si="90"/>
        <v>312.83873901968741</v>
      </c>
      <c r="AV69" s="30">
        <f t="shared" si="90"/>
        <v>174.64720024911682</v>
      </c>
      <c r="AW69" s="30">
        <f t="shared" si="90"/>
        <v>170.4682728127145</v>
      </c>
      <c r="AX69" s="30">
        <f t="shared" si="90"/>
        <v>169.04502568301376</v>
      </c>
      <c r="AY69" s="30">
        <f t="shared" si="90"/>
        <v>161.85663092627928</v>
      </c>
      <c r="AZ69" s="30">
        <f t="shared" si="90"/>
        <v>149.48258704863301</v>
      </c>
      <c r="BA69" s="30">
        <f t="shared" si="90"/>
        <v>168.59990445838847</v>
      </c>
      <c r="BB69" s="30">
        <f t="shared" si="90"/>
        <v>162.64116746663598</v>
      </c>
      <c r="BC69" s="30">
        <f t="shared" si="90"/>
        <v>182.20413025783026</v>
      </c>
      <c r="BD69" s="30">
        <f t="shared" si="90"/>
        <v>326.25092621029285</v>
      </c>
      <c r="BE69" s="30">
        <f t="shared" si="90"/>
        <v>314.64611556355771</v>
      </c>
      <c r="BF69" s="30">
        <f t="shared" si="90"/>
        <v>323.57398518562502</v>
      </c>
      <c r="BG69" s="30">
        <f t="shared" si="90"/>
        <v>312.83873901968741</v>
      </c>
      <c r="BH69" s="30">
        <f t="shared" si="90"/>
        <v>174.64720024911682</v>
      </c>
      <c r="BI69" s="30">
        <f t="shared" si="90"/>
        <v>170.4682728127145</v>
      </c>
      <c r="BJ69" s="30">
        <f t="shared" si="90"/>
        <v>169.04502568301376</v>
      </c>
      <c r="BK69" s="30">
        <f t="shared" si="90"/>
        <v>161.85663092627928</v>
      </c>
      <c r="BL69" s="30">
        <f t="shared" si="90"/>
        <v>149.48258704863301</v>
      </c>
      <c r="BM69" s="30">
        <f t="shared" si="90"/>
        <v>168.59990445838847</v>
      </c>
      <c r="BN69" s="30">
        <f t="shared" si="90"/>
        <v>162.64116746663598</v>
      </c>
      <c r="BO69" s="30">
        <f t="shared" si="90"/>
        <v>182.20413025783026</v>
      </c>
      <c r="BP69" s="30">
        <f t="shared" ref="BP69:CH69" si="91">((BP15*0.5)+BO33-BP51)*BP88*BP103*BP$2</f>
        <v>326.25092621029285</v>
      </c>
      <c r="BQ69" s="30">
        <f t="shared" si="91"/>
        <v>314.64611556355771</v>
      </c>
      <c r="BR69" s="30">
        <f t="shared" si="91"/>
        <v>323.57398518562502</v>
      </c>
      <c r="BS69" s="30">
        <f t="shared" si="91"/>
        <v>312.83873901968741</v>
      </c>
      <c r="BT69" s="30">
        <f t="shared" si="91"/>
        <v>174.64720024911682</v>
      </c>
      <c r="BU69" s="30">
        <f t="shared" si="91"/>
        <v>170.4682728127145</v>
      </c>
      <c r="BV69" s="30">
        <f t="shared" si="91"/>
        <v>169.04502568301376</v>
      </c>
      <c r="BW69" s="30">
        <f t="shared" si="91"/>
        <v>161.85663092627928</v>
      </c>
      <c r="BX69" s="30">
        <f t="shared" si="91"/>
        <v>149.48258704863301</v>
      </c>
      <c r="BY69" s="30">
        <f t="shared" si="91"/>
        <v>168.59990445838847</v>
      </c>
      <c r="BZ69" s="30">
        <f t="shared" si="91"/>
        <v>162.64116746663598</v>
      </c>
      <c r="CA69" s="30">
        <f t="shared" si="91"/>
        <v>182.20413025783026</v>
      </c>
      <c r="CB69" s="30">
        <f t="shared" si="91"/>
        <v>326.25092621029285</v>
      </c>
      <c r="CC69" s="30">
        <f t="shared" si="91"/>
        <v>314.64611556355771</v>
      </c>
      <c r="CD69" s="30">
        <f t="shared" si="91"/>
        <v>323.57398518562502</v>
      </c>
      <c r="CE69" s="30">
        <f t="shared" si="91"/>
        <v>312.83873901968741</v>
      </c>
      <c r="CF69" s="30">
        <f t="shared" si="91"/>
        <v>174.64720024911682</v>
      </c>
      <c r="CG69" s="30">
        <f t="shared" si="91"/>
        <v>170.4682728127145</v>
      </c>
      <c r="CH69" s="33">
        <f t="shared" si="91"/>
        <v>169.04502568301376</v>
      </c>
    </row>
    <row r="70" spans="1:88" ht="15.5" x14ac:dyDescent="0.35">
      <c r="A70" s="578"/>
      <c r="B70" s="14" t="str">
        <f t="shared" si="68"/>
        <v>Refrigeration</v>
      </c>
      <c r="C70" s="30">
        <f t="shared" si="71"/>
        <v>0</v>
      </c>
      <c r="D70" s="30">
        <f t="shared" ref="D70:BO70" si="92">((D16*0.5)+C34-D52)*D89*D104*D$2</f>
        <v>0</v>
      </c>
      <c r="E70" s="30">
        <f t="shared" si="92"/>
        <v>0</v>
      </c>
      <c r="F70" s="30">
        <f t="shared" si="92"/>
        <v>0</v>
      </c>
      <c r="G70" s="30">
        <f t="shared" si="92"/>
        <v>1.73450623339125</v>
      </c>
      <c r="H70" s="30">
        <f t="shared" si="92"/>
        <v>6.3524437619774998</v>
      </c>
      <c r="I70" s="30">
        <f t="shared" si="92"/>
        <v>6.1851977101529991</v>
      </c>
      <c r="J70" s="30">
        <f t="shared" si="92"/>
        <v>4166.3583850049008</v>
      </c>
      <c r="K70" s="30">
        <f t="shared" si="92"/>
        <v>8716.3119925085521</v>
      </c>
      <c r="L70" s="30">
        <f t="shared" si="92"/>
        <v>5658.8290648681996</v>
      </c>
      <c r="M70" s="30">
        <f t="shared" si="92"/>
        <v>5817.8460888802074</v>
      </c>
      <c r="N70" s="30">
        <f t="shared" si="92"/>
        <v>6263.3722840047967</v>
      </c>
      <c r="O70" s="30">
        <f t="shared" si="92"/>
        <v>6542.5640483308616</v>
      </c>
      <c r="P70" s="30">
        <f t="shared" si="92"/>
        <v>6025.4494497714022</v>
      </c>
      <c r="Q70" s="30">
        <f t="shared" si="92"/>
        <v>6705.5177412435942</v>
      </c>
      <c r="R70" s="30">
        <f t="shared" si="92"/>
        <v>6849.4349638592757</v>
      </c>
      <c r="S70" s="30">
        <f t="shared" si="92"/>
        <v>7476.4341337923961</v>
      </c>
      <c r="T70" s="30">
        <f t="shared" si="92"/>
        <v>13690.820609559634</v>
      </c>
      <c r="U70" s="30">
        <f t="shared" si="92"/>
        <v>13330.371028424965</v>
      </c>
      <c r="V70" s="30">
        <f t="shared" si="92"/>
        <v>13674.023115347445</v>
      </c>
      <c r="W70" s="30">
        <f t="shared" si="92"/>
        <v>12890.145323302228</v>
      </c>
      <c r="X70" s="30">
        <f t="shared" si="92"/>
        <v>7127.3769031544143</v>
      </c>
      <c r="Y70" s="30">
        <f t="shared" si="92"/>
        <v>6889.6466910439376</v>
      </c>
      <c r="Z70" s="30">
        <f t="shared" si="92"/>
        <v>6791.6500726947561</v>
      </c>
      <c r="AA70" s="30">
        <f t="shared" si="92"/>
        <v>6542.5640483308616</v>
      </c>
      <c r="AB70" s="30">
        <f t="shared" si="92"/>
        <v>6025.4494497714022</v>
      </c>
      <c r="AC70" s="30">
        <f t="shared" si="92"/>
        <v>6705.5177412435942</v>
      </c>
      <c r="AD70" s="30">
        <f t="shared" si="92"/>
        <v>6849.4349638592757</v>
      </c>
      <c r="AE70" s="30">
        <f t="shared" si="92"/>
        <v>7476.4341337923961</v>
      </c>
      <c r="AF70" s="30">
        <f t="shared" si="92"/>
        <v>13690.820609559634</v>
      </c>
      <c r="AG70" s="30">
        <f t="shared" si="92"/>
        <v>13330.371028424965</v>
      </c>
      <c r="AH70" s="30">
        <f t="shared" si="92"/>
        <v>13674.023115347445</v>
      </c>
      <c r="AI70" s="30">
        <f t="shared" si="92"/>
        <v>12890.145323302228</v>
      </c>
      <c r="AJ70" s="30">
        <f t="shared" si="92"/>
        <v>7127.3769031544143</v>
      </c>
      <c r="AK70" s="30">
        <f t="shared" si="92"/>
        <v>6889.6466910439376</v>
      </c>
      <c r="AL70" s="30">
        <f t="shared" si="92"/>
        <v>6791.6500726947561</v>
      </c>
      <c r="AM70" s="30">
        <f t="shared" si="92"/>
        <v>6542.5640483308616</v>
      </c>
      <c r="AN70" s="30">
        <f t="shared" si="92"/>
        <v>6025.4494497714022</v>
      </c>
      <c r="AO70" s="30">
        <f t="shared" si="92"/>
        <v>6705.5177412435942</v>
      </c>
      <c r="AP70" s="30">
        <f t="shared" si="92"/>
        <v>6849.4349638592757</v>
      </c>
      <c r="AQ70" s="30">
        <f t="shared" si="92"/>
        <v>7476.4341337923961</v>
      </c>
      <c r="AR70" s="30">
        <f t="shared" si="92"/>
        <v>13690.820609559634</v>
      </c>
      <c r="AS70" s="30">
        <f t="shared" si="92"/>
        <v>13330.371028424965</v>
      </c>
      <c r="AT70" s="30">
        <f t="shared" si="92"/>
        <v>13674.023115347445</v>
      </c>
      <c r="AU70" s="30">
        <f t="shared" si="92"/>
        <v>12890.145323302228</v>
      </c>
      <c r="AV70" s="30">
        <f t="shared" si="92"/>
        <v>7127.3769031544143</v>
      </c>
      <c r="AW70" s="30">
        <f t="shared" si="92"/>
        <v>6889.6466910439376</v>
      </c>
      <c r="AX70" s="30">
        <f t="shared" si="92"/>
        <v>6791.6500726947561</v>
      </c>
      <c r="AY70" s="30">
        <f t="shared" si="92"/>
        <v>6542.5640483308616</v>
      </c>
      <c r="AZ70" s="30">
        <f t="shared" si="92"/>
        <v>6025.4494497714022</v>
      </c>
      <c r="BA70" s="30">
        <f t="shared" si="92"/>
        <v>6705.5177412435942</v>
      </c>
      <c r="BB70" s="30">
        <f t="shared" si="92"/>
        <v>6849.4349638592757</v>
      </c>
      <c r="BC70" s="30">
        <f t="shared" si="92"/>
        <v>7476.4341337923961</v>
      </c>
      <c r="BD70" s="30">
        <f t="shared" si="92"/>
        <v>13690.820609559634</v>
      </c>
      <c r="BE70" s="30">
        <f t="shared" si="92"/>
        <v>13330.371028424965</v>
      </c>
      <c r="BF70" s="30">
        <f t="shared" si="92"/>
        <v>13674.023115347445</v>
      </c>
      <c r="BG70" s="30">
        <f t="shared" si="92"/>
        <v>12890.145323302228</v>
      </c>
      <c r="BH70" s="30">
        <f t="shared" si="92"/>
        <v>7127.3769031544143</v>
      </c>
      <c r="BI70" s="30">
        <f t="shared" si="92"/>
        <v>6889.6466910439376</v>
      </c>
      <c r="BJ70" s="30">
        <f t="shared" si="92"/>
        <v>6791.6500726947561</v>
      </c>
      <c r="BK70" s="30">
        <f t="shared" si="92"/>
        <v>6542.5640483308616</v>
      </c>
      <c r="BL70" s="30">
        <f t="shared" si="92"/>
        <v>6025.4494497714022</v>
      </c>
      <c r="BM70" s="30">
        <f t="shared" si="92"/>
        <v>6705.5177412435942</v>
      </c>
      <c r="BN70" s="30">
        <f t="shared" si="92"/>
        <v>6849.4349638592757</v>
      </c>
      <c r="BO70" s="30">
        <f t="shared" si="92"/>
        <v>7476.4341337923961</v>
      </c>
      <c r="BP70" s="30">
        <f t="shared" ref="BP70:CH70" si="93">((BP16*0.5)+BO34-BP52)*BP89*BP104*BP$2</f>
        <v>13690.820609559634</v>
      </c>
      <c r="BQ70" s="30">
        <f t="shared" si="93"/>
        <v>13330.371028424965</v>
      </c>
      <c r="BR70" s="30">
        <f t="shared" si="93"/>
        <v>13674.023115347445</v>
      </c>
      <c r="BS70" s="30">
        <f t="shared" si="93"/>
        <v>12890.145323302228</v>
      </c>
      <c r="BT70" s="30">
        <f t="shared" si="93"/>
        <v>7127.3769031544143</v>
      </c>
      <c r="BU70" s="30">
        <f t="shared" si="93"/>
        <v>6889.6466910439376</v>
      </c>
      <c r="BV70" s="30">
        <f t="shared" si="93"/>
        <v>6791.6500726947561</v>
      </c>
      <c r="BW70" s="30">
        <f t="shared" si="93"/>
        <v>6542.5640483308616</v>
      </c>
      <c r="BX70" s="30">
        <f t="shared" si="93"/>
        <v>6025.4494497714022</v>
      </c>
      <c r="BY70" s="30">
        <f t="shared" si="93"/>
        <v>6705.5177412435942</v>
      </c>
      <c r="BZ70" s="30">
        <f t="shared" si="93"/>
        <v>6849.4349638592757</v>
      </c>
      <c r="CA70" s="30">
        <f t="shared" si="93"/>
        <v>7476.4341337923961</v>
      </c>
      <c r="CB70" s="30">
        <f t="shared" si="93"/>
        <v>13690.820609559634</v>
      </c>
      <c r="CC70" s="30">
        <f t="shared" si="93"/>
        <v>13330.371028424965</v>
      </c>
      <c r="CD70" s="30">
        <f t="shared" si="93"/>
        <v>13674.023115347445</v>
      </c>
      <c r="CE70" s="30">
        <f t="shared" si="93"/>
        <v>12890.145323302228</v>
      </c>
      <c r="CF70" s="30">
        <f t="shared" si="93"/>
        <v>7127.3769031544143</v>
      </c>
      <c r="CG70" s="30">
        <f t="shared" si="93"/>
        <v>6889.6466910439376</v>
      </c>
      <c r="CH70" s="33">
        <f t="shared" si="93"/>
        <v>6791.6500726947561</v>
      </c>
    </row>
    <row r="71" spans="1:88" ht="15.5" x14ac:dyDescent="0.35">
      <c r="A71" s="578"/>
      <c r="B71" s="14" t="str">
        <f t="shared" si="68"/>
        <v>Water Heating</v>
      </c>
      <c r="C71" s="30">
        <f t="shared" si="71"/>
        <v>0</v>
      </c>
      <c r="D71" s="30">
        <f t="shared" ref="D71:BO71" si="94">((D17*0.5)+C35-D53)*D90*D105*D$2</f>
        <v>0</v>
      </c>
      <c r="E71" s="30">
        <f t="shared" si="94"/>
        <v>0</v>
      </c>
      <c r="F71" s="30">
        <f t="shared" si="94"/>
        <v>0</v>
      </c>
      <c r="G71" s="30">
        <f t="shared" si="94"/>
        <v>0</v>
      </c>
      <c r="H71" s="30">
        <f t="shared" si="94"/>
        <v>0</v>
      </c>
      <c r="I71" s="30">
        <f t="shared" si="94"/>
        <v>0</v>
      </c>
      <c r="J71" s="30">
        <f t="shared" si="94"/>
        <v>0</v>
      </c>
      <c r="K71" s="30">
        <f t="shared" si="94"/>
        <v>0</v>
      </c>
      <c r="L71" s="30">
        <f t="shared" si="94"/>
        <v>0</v>
      </c>
      <c r="M71" s="30">
        <f t="shared" si="94"/>
        <v>0</v>
      </c>
      <c r="N71" s="30">
        <f t="shared" si="94"/>
        <v>0</v>
      </c>
      <c r="O71" s="30">
        <f t="shared" si="94"/>
        <v>0</v>
      </c>
      <c r="P71" s="30">
        <f t="shared" si="94"/>
        <v>0</v>
      </c>
      <c r="Q71" s="30">
        <f t="shared" si="94"/>
        <v>0</v>
      </c>
      <c r="R71" s="30">
        <f t="shared" si="94"/>
        <v>0</v>
      </c>
      <c r="S71" s="30">
        <f t="shared" si="94"/>
        <v>0</v>
      </c>
      <c r="T71" s="30">
        <f t="shared" si="94"/>
        <v>0</v>
      </c>
      <c r="U71" s="30">
        <f t="shared" si="94"/>
        <v>0</v>
      </c>
      <c r="V71" s="30">
        <f t="shared" si="94"/>
        <v>0</v>
      </c>
      <c r="W71" s="30">
        <f t="shared" si="94"/>
        <v>0</v>
      </c>
      <c r="X71" s="30">
        <f t="shared" si="94"/>
        <v>0</v>
      </c>
      <c r="Y71" s="30">
        <f t="shared" si="94"/>
        <v>0</v>
      </c>
      <c r="Z71" s="30">
        <f t="shared" si="94"/>
        <v>0</v>
      </c>
      <c r="AA71" s="30">
        <f t="shared" si="94"/>
        <v>0</v>
      </c>
      <c r="AB71" s="30">
        <f t="shared" si="94"/>
        <v>0</v>
      </c>
      <c r="AC71" s="30">
        <f t="shared" si="94"/>
        <v>0</v>
      </c>
      <c r="AD71" s="30">
        <f t="shared" si="94"/>
        <v>0</v>
      </c>
      <c r="AE71" s="30">
        <f t="shared" si="94"/>
        <v>0</v>
      </c>
      <c r="AF71" s="30">
        <f t="shared" si="94"/>
        <v>0</v>
      </c>
      <c r="AG71" s="30">
        <f t="shared" si="94"/>
        <v>0</v>
      </c>
      <c r="AH71" s="30">
        <f t="shared" si="94"/>
        <v>0</v>
      </c>
      <c r="AI71" s="30">
        <f t="shared" si="94"/>
        <v>0</v>
      </c>
      <c r="AJ71" s="30">
        <f t="shared" si="94"/>
        <v>0</v>
      </c>
      <c r="AK71" s="30">
        <f t="shared" si="94"/>
        <v>0</v>
      </c>
      <c r="AL71" s="30">
        <f t="shared" si="94"/>
        <v>0</v>
      </c>
      <c r="AM71" s="30">
        <f t="shared" si="94"/>
        <v>0</v>
      </c>
      <c r="AN71" s="30">
        <f t="shared" si="94"/>
        <v>0</v>
      </c>
      <c r="AO71" s="30">
        <f t="shared" si="94"/>
        <v>0</v>
      </c>
      <c r="AP71" s="30">
        <f t="shared" si="94"/>
        <v>0</v>
      </c>
      <c r="AQ71" s="30">
        <f t="shared" si="94"/>
        <v>0</v>
      </c>
      <c r="AR71" s="30">
        <f t="shared" si="94"/>
        <v>0</v>
      </c>
      <c r="AS71" s="30">
        <f t="shared" si="94"/>
        <v>0</v>
      </c>
      <c r="AT71" s="30">
        <f t="shared" si="94"/>
        <v>0</v>
      </c>
      <c r="AU71" s="30">
        <f t="shared" si="94"/>
        <v>0</v>
      </c>
      <c r="AV71" s="30">
        <f t="shared" si="94"/>
        <v>0</v>
      </c>
      <c r="AW71" s="30">
        <f t="shared" si="94"/>
        <v>0</v>
      </c>
      <c r="AX71" s="30">
        <f t="shared" si="94"/>
        <v>0</v>
      </c>
      <c r="AY71" s="30">
        <f t="shared" si="94"/>
        <v>0</v>
      </c>
      <c r="AZ71" s="30">
        <f t="shared" si="94"/>
        <v>0</v>
      </c>
      <c r="BA71" s="30">
        <f t="shared" si="94"/>
        <v>0</v>
      </c>
      <c r="BB71" s="30">
        <f t="shared" si="94"/>
        <v>0</v>
      </c>
      <c r="BC71" s="30">
        <f t="shared" si="94"/>
        <v>0</v>
      </c>
      <c r="BD71" s="30">
        <f t="shared" si="94"/>
        <v>0</v>
      </c>
      <c r="BE71" s="30">
        <f t="shared" si="94"/>
        <v>0</v>
      </c>
      <c r="BF71" s="30">
        <f t="shared" si="94"/>
        <v>0</v>
      </c>
      <c r="BG71" s="30">
        <f t="shared" si="94"/>
        <v>0</v>
      </c>
      <c r="BH71" s="30">
        <f t="shared" si="94"/>
        <v>0</v>
      </c>
      <c r="BI71" s="30">
        <f t="shared" si="94"/>
        <v>0</v>
      </c>
      <c r="BJ71" s="30">
        <f t="shared" si="94"/>
        <v>0</v>
      </c>
      <c r="BK71" s="30">
        <f t="shared" si="94"/>
        <v>0</v>
      </c>
      <c r="BL71" s="30">
        <f t="shared" si="94"/>
        <v>0</v>
      </c>
      <c r="BM71" s="30">
        <f t="shared" si="94"/>
        <v>0</v>
      </c>
      <c r="BN71" s="30">
        <f t="shared" si="94"/>
        <v>0</v>
      </c>
      <c r="BO71" s="30">
        <f t="shared" si="94"/>
        <v>0</v>
      </c>
      <c r="BP71" s="30">
        <f t="shared" ref="BP71:CH71" si="95">((BP17*0.5)+BO35-BP53)*BP90*BP105*BP$2</f>
        <v>0</v>
      </c>
      <c r="BQ71" s="30">
        <f t="shared" si="95"/>
        <v>0</v>
      </c>
      <c r="BR71" s="30">
        <f t="shared" si="95"/>
        <v>0</v>
      </c>
      <c r="BS71" s="30">
        <f t="shared" si="95"/>
        <v>0</v>
      </c>
      <c r="BT71" s="30">
        <f t="shared" si="95"/>
        <v>0</v>
      </c>
      <c r="BU71" s="30">
        <f t="shared" si="95"/>
        <v>0</v>
      </c>
      <c r="BV71" s="30">
        <f t="shared" si="95"/>
        <v>0</v>
      </c>
      <c r="BW71" s="30">
        <f t="shared" si="95"/>
        <v>0</v>
      </c>
      <c r="BX71" s="30">
        <f t="shared" si="95"/>
        <v>0</v>
      </c>
      <c r="BY71" s="30">
        <f t="shared" si="95"/>
        <v>0</v>
      </c>
      <c r="BZ71" s="30">
        <f t="shared" si="95"/>
        <v>0</v>
      </c>
      <c r="CA71" s="30">
        <f t="shared" si="95"/>
        <v>0</v>
      </c>
      <c r="CB71" s="30">
        <f t="shared" si="95"/>
        <v>0</v>
      </c>
      <c r="CC71" s="30">
        <f t="shared" si="95"/>
        <v>0</v>
      </c>
      <c r="CD71" s="30">
        <f t="shared" si="95"/>
        <v>0</v>
      </c>
      <c r="CE71" s="30">
        <f t="shared" si="95"/>
        <v>0</v>
      </c>
      <c r="CF71" s="30">
        <f t="shared" si="95"/>
        <v>0</v>
      </c>
      <c r="CG71" s="30">
        <f t="shared" si="95"/>
        <v>0</v>
      </c>
      <c r="CH71" s="33">
        <f t="shared" si="95"/>
        <v>0</v>
      </c>
    </row>
    <row r="72" spans="1:88" ht="15.75" customHeight="1" x14ac:dyDescent="0.35">
      <c r="A72" s="578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1022.6071001396309</v>
      </c>
      <c r="E73" s="30">
        <f t="shared" ref="E73:BP73" si="96">SUM(E59:E72)</f>
        <v>3922.283451729108</v>
      </c>
      <c r="F73" s="30">
        <f t="shared" si="96"/>
        <v>14464.996253919393</v>
      </c>
      <c r="G73" s="30">
        <f t="shared" si="96"/>
        <v>32953.211051527651</v>
      </c>
      <c r="H73" s="30">
        <f t="shared" si="96"/>
        <v>114097.74372312069</v>
      </c>
      <c r="I73" s="30">
        <f t="shared" si="96"/>
        <v>159518.79531487761</v>
      </c>
      <c r="J73" s="30">
        <f t="shared" si="96"/>
        <v>170862.51099423249</v>
      </c>
      <c r="K73" s="30">
        <f t="shared" si="96"/>
        <v>139186.80469413046</v>
      </c>
      <c r="L73" s="30">
        <f t="shared" si="96"/>
        <v>85249.83278104385</v>
      </c>
      <c r="M73" s="30">
        <f t="shared" si="96"/>
        <v>98943.735286262498</v>
      </c>
      <c r="N73" s="30">
        <f t="shared" si="96"/>
        <v>166582.18997353598</v>
      </c>
      <c r="O73" s="30">
        <f t="shared" si="96"/>
        <v>217290.81226865182</v>
      </c>
      <c r="P73" s="30">
        <f t="shared" si="96"/>
        <v>180517.42565370453</v>
      </c>
      <c r="Q73" s="30">
        <f t="shared" si="96"/>
        <v>185696.2045250588</v>
      </c>
      <c r="R73" s="30">
        <f t="shared" si="96"/>
        <v>172528.90406161523</v>
      </c>
      <c r="S73" s="30">
        <f t="shared" si="96"/>
        <v>222529.35991736277</v>
      </c>
      <c r="T73" s="30">
        <f t="shared" si="96"/>
        <v>528333.40321537433</v>
      </c>
      <c r="U73" s="30">
        <f t="shared" si="96"/>
        <v>623099.09396001126</v>
      </c>
      <c r="V73" s="30">
        <f t="shared" si="96"/>
        <v>577593.5496731688</v>
      </c>
      <c r="W73" s="30">
        <f t="shared" si="96"/>
        <v>404287.15191533911</v>
      </c>
      <c r="X73" s="30">
        <f t="shared" si="96"/>
        <v>196880.37833616041</v>
      </c>
      <c r="Y73" s="30">
        <f t="shared" si="96"/>
        <v>185396.50969547566</v>
      </c>
      <c r="Z73" s="30">
        <f t="shared" si="96"/>
        <v>210813.65224687851</v>
      </c>
      <c r="AA73" s="30">
        <f t="shared" si="96"/>
        <v>217290.81226865182</v>
      </c>
      <c r="AB73" s="30">
        <f t="shared" si="96"/>
        <v>180517.42565370453</v>
      </c>
      <c r="AC73" s="30">
        <f t="shared" si="96"/>
        <v>185696.2045250588</v>
      </c>
      <c r="AD73" s="30">
        <f t="shared" si="96"/>
        <v>172528.90406161523</v>
      </c>
      <c r="AE73" s="30">
        <f t="shared" si="96"/>
        <v>222529.35991736277</v>
      </c>
      <c r="AF73" s="30">
        <f t="shared" si="96"/>
        <v>528333.40321537433</v>
      </c>
      <c r="AG73" s="30">
        <f t="shared" si="96"/>
        <v>623099.09396001126</v>
      </c>
      <c r="AH73" s="30">
        <f t="shared" si="96"/>
        <v>577593.5496731688</v>
      </c>
      <c r="AI73" s="30">
        <f t="shared" si="96"/>
        <v>404287.15191533911</v>
      </c>
      <c r="AJ73" s="30">
        <f t="shared" si="96"/>
        <v>196880.37833616041</v>
      </c>
      <c r="AK73" s="30">
        <f t="shared" si="96"/>
        <v>185396.50969547566</v>
      </c>
      <c r="AL73" s="30">
        <f t="shared" si="96"/>
        <v>210813.65224687851</v>
      </c>
      <c r="AM73" s="30">
        <f t="shared" si="96"/>
        <v>217290.81226865182</v>
      </c>
      <c r="AN73" s="30">
        <f t="shared" si="96"/>
        <v>180517.42565370453</v>
      </c>
      <c r="AO73" s="30">
        <f t="shared" si="96"/>
        <v>185696.2045250588</v>
      </c>
      <c r="AP73" s="30">
        <f t="shared" si="96"/>
        <v>172528.90406161523</v>
      </c>
      <c r="AQ73" s="30">
        <f t="shared" si="96"/>
        <v>222529.35991736277</v>
      </c>
      <c r="AR73" s="30">
        <f t="shared" si="96"/>
        <v>528333.40321537433</v>
      </c>
      <c r="AS73" s="30">
        <f t="shared" si="96"/>
        <v>623099.09396001126</v>
      </c>
      <c r="AT73" s="30">
        <f t="shared" si="96"/>
        <v>577593.5496731688</v>
      </c>
      <c r="AU73" s="30">
        <f t="shared" si="96"/>
        <v>404287.15191533911</v>
      </c>
      <c r="AV73" s="30">
        <f t="shared" si="96"/>
        <v>196880.37833616041</v>
      </c>
      <c r="AW73" s="30">
        <f t="shared" si="96"/>
        <v>185396.50969547566</v>
      </c>
      <c r="AX73" s="30">
        <f t="shared" si="96"/>
        <v>210813.65224687851</v>
      </c>
      <c r="AY73" s="30">
        <f t="shared" si="96"/>
        <v>217290.81226865182</v>
      </c>
      <c r="AZ73" s="30">
        <f t="shared" si="96"/>
        <v>180517.42565370453</v>
      </c>
      <c r="BA73" s="30">
        <f t="shared" si="96"/>
        <v>185696.2045250588</v>
      </c>
      <c r="BB73" s="30">
        <f t="shared" si="96"/>
        <v>172528.90406161523</v>
      </c>
      <c r="BC73" s="30">
        <f t="shared" si="96"/>
        <v>222529.35991736277</v>
      </c>
      <c r="BD73" s="30">
        <f t="shared" si="96"/>
        <v>528333.40321537433</v>
      </c>
      <c r="BE73" s="30">
        <f t="shared" si="96"/>
        <v>623099.09396001126</v>
      </c>
      <c r="BF73" s="30">
        <f t="shared" si="96"/>
        <v>577593.5496731688</v>
      </c>
      <c r="BG73" s="30">
        <f t="shared" si="96"/>
        <v>404287.15191533911</v>
      </c>
      <c r="BH73" s="30">
        <f t="shared" si="96"/>
        <v>196880.37833616041</v>
      </c>
      <c r="BI73" s="30">
        <f t="shared" si="96"/>
        <v>185396.50969547566</v>
      </c>
      <c r="BJ73" s="30">
        <f t="shared" si="96"/>
        <v>210813.65224687851</v>
      </c>
      <c r="BK73" s="30">
        <f t="shared" si="96"/>
        <v>217290.81226865182</v>
      </c>
      <c r="BL73" s="30">
        <f t="shared" si="96"/>
        <v>180517.42565370453</v>
      </c>
      <c r="BM73" s="30">
        <f t="shared" si="96"/>
        <v>185696.2045250588</v>
      </c>
      <c r="BN73" s="30">
        <f t="shared" si="96"/>
        <v>172528.90406161523</v>
      </c>
      <c r="BO73" s="30">
        <f t="shared" si="96"/>
        <v>222529.35991736277</v>
      </c>
      <c r="BP73" s="30">
        <f t="shared" si="96"/>
        <v>528333.40321537433</v>
      </c>
      <c r="BQ73" s="30">
        <f t="shared" ref="BQ73:CH73" si="97">SUM(BQ59:BQ72)</f>
        <v>623099.09396001126</v>
      </c>
      <c r="BR73" s="30">
        <f t="shared" si="97"/>
        <v>577593.5496731688</v>
      </c>
      <c r="BS73" s="30">
        <f t="shared" si="97"/>
        <v>404287.15191533911</v>
      </c>
      <c r="BT73" s="30">
        <f t="shared" si="97"/>
        <v>196880.37833616041</v>
      </c>
      <c r="BU73" s="30">
        <f t="shared" si="97"/>
        <v>185396.50969547566</v>
      </c>
      <c r="BV73" s="30">
        <f t="shared" si="97"/>
        <v>210813.65224687851</v>
      </c>
      <c r="BW73" s="30">
        <f t="shared" si="97"/>
        <v>217290.81226865182</v>
      </c>
      <c r="BX73" s="30">
        <f t="shared" si="97"/>
        <v>180517.42565370453</v>
      </c>
      <c r="BY73" s="30">
        <f t="shared" si="97"/>
        <v>185696.2045250588</v>
      </c>
      <c r="BZ73" s="30">
        <f t="shared" si="97"/>
        <v>172528.90406161523</v>
      </c>
      <c r="CA73" s="30">
        <f t="shared" si="97"/>
        <v>222529.35991736277</v>
      </c>
      <c r="CB73" s="30">
        <f t="shared" si="97"/>
        <v>528333.40321537433</v>
      </c>
      <c r="CC73" s="30">
        <f t="shared" si="97"/>
        <v>623099.09396001126</v>
      </c>
      <c r="CD73" s="30">
        <f t="shared" si="97"/>
        <v>577593.5496731688</v>
      </c>
      <c r="CE73" s="30">
        <f t="shared" si="97"/>
        <v>404287.15191533911</v>
      </c>
      <c r="CF73" s="30">
        <f t="shared" si="97"/>
        <v>196880.37833616041</v>
      </c>
      <c r="CG73" s="30">
        <f t="shared" si="97"/>
        <v>185396.50969547566</v>
      </c>
      <c r="CH73" s="33">
        <f t="shared" si="97"/>
        <v>210813.65224687851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1022.6071001396309</v>
      </c>
      <c r="E74" s="31">
        <f t="shared" ref="E74:BP74" si="98">D74+E73</f>
        <v>4944.8905518687388</v>
      </c>
      <c r="F74" s="31">
        <f t="shared" si="98"/>
        <v>19409.886805788134</v>
      </c>
      <c r="G74" s="31">
        <f t="shared" si="98"/>
        <v>52363.097857315784</v>
      </c>
      <c r="H74" s="31">
        <f t="shared" si="98"/>
        <v>166460.84158043648</v>
      </c>
      <c r="I74" s="31">
        <f t="shared" si="98"/>
        <v>325979.63689531409</v>
      </c>
      <c r="J74" s="31">
        <f t="shared" si="98"/>
        <v>496842.14788954658</v>
      </c>
      <c r="K74" s="31">
        <f t="shared" si="98"/>
        <v>636028.95258367702</v>
      </c>
      <c r="L74" s="31">
        <f t="shared" si="98"/>
        <v>721278.78536472085</v>
      </c>
      <c r="M74" s="31">
        <f t="shared" si="98"/>
        <v>820222.52065098332</v>
      </c>
      <c r="N74" s="31">
        <f t="shared" si="98"/>
        <v>986804.71062451927</v>
      </c>
      <c r="O74" s="31">
        <f t="shared" si="98"/>
        <v>1204095.5228931711</v>
      </c>
      <c r="P74" s="31">
        <f t="shared" si="98"/>
        <v>1384612.9485468755</v>
      </c>
      <c r="Q74" s="31">
        <f t="shared" si="98"/>
        <v>1570309.1530719344</v>
      </c>
      <c r="R74" s="31">
        <f t="shared" si="98"/>
        <v>1742838.0571335496</v>
      </c>
      <c r="S74" s="31">
        <f t="shared" si="98"/>
        <v>1965367.4170509123</v>
      </c>
      <c r="T74" s="31">
        <f t="shared" si="98"/>
        <v>2493700.8202662868</v>
      </c>
      <c r="U74" s="31">
        <f t="shared" si="98"/>
        <v>3116799.9142262982</v>
      </c>
      <c r="V74" s="31">
        <f t="shared" si="98"/>
        <v>3694393.4638994671</v>
      </c>
      <c r="W74" s="31">
        <f t="shared" si="98"/>
        <v>4098680.6158148064</v>
      </c>
      <c r="X74" s="31">
        <f t="shared" si="98"/>
        <v>4295560.9941509664</v>
      </c>
      <c r="Y74" s="31">
        <f t="shared" si="98"/>
        <v>4480957.5038464423</v>
      </c>
      <c r="Z74" s="31">
        <f t="shared" si="98"/>
        <v>4691771.1560933208</v>
      </c>
      <c r="AA74" s="31">
        <f t="shared" si="98"/>
        <v>4909061.9683619728</v>
      </c>
      <c r="AB74" s="31">
        <f t="shared" si="98"/>
        <v>5089579.3940156773</v>
      </c>
      <c r="AC74" s="31">
        <f t="shared" si="98"/>
        <v>5275275.5985407364</v>
      </c>
      <c r="AD74" s="31">
        <f t="shared" si="98"/>
        <v>5447804.5026023518</v>
      </c>
      <c r="AE74" s="31">
        <f t="shared" si="98"/>
        <v>5670333.862519715</v>
      </c>
      <c r="AF74" s="31">
        <f t="shared" si="98"/>
        <v>6198667.2657350898</v>
      </c>
      <c r="AG74" s="31">
        <f t="shared" si="98"/>
        <v>6821766.3596951012</v>
      </c>
      <c r="AH74" s="31">
        <f t="shared" si="98"/>
        <v>7399359.9093682701</v>
      </c>
      <c r="AI74" s="31">
        <f t="shared" si="98"/>
        <v>7803647.0612836089</v>
      </c>
      <c r="AJ74" s="31">
        <f t="shared" si="98"/>
        <v>8000527.4396197693</v>
      </c>
      <c r="AK74" s="31">
        <f t="shared" si="98"/>
        <v>8185923.9493152453</v>
      </c>
      <c r="AL74" s="31">
        <f t="shared" si="98"/>
        <v>8396737.6015621237</v>
      </c>
      <c r="AM74" s="31">
        <f t="shared" si="98"/>
        <v>8614028.4138307758</v>
      </c>
      <c r="AN74" s="31">
        <f t="shared" si="98"/>
        <v>8794545.8394844811</v>
      </c>
      <c r="AO74" s="31">
        <f t="shared" si="98"/>
        <v>8980242.0440095402</v>
      </c>
      <c r="AP74" s="31">
        <f t="shared" si="98"/>
        <v>9152770.9480711557</v>
      </c>
      <c r="AQ74" s="31">
        <f t="shared" si="98"/>
        <v>9375300.3079885188</v>
      </c>
      <c r="AR74" s="31">
        <f t="shared" si="98"/>
        <v>9903633.7112038936</v>
      </c>
      <c r="AS74" s="31">
        <f t="shared" si="98"/>
        <v>10526732.805163905</v>
      </c>
      <c r="AT74" s="31">
        <f t="shared" si="98"/>
        <v>11104326.354837073</v>
      </c>
      <c r="AU74" s="31">
        <f t="shared" si="98"/>
        <v>11508613.506752413</v>
      </c>
      <c r="AV74" s="31">
        <f t="shared" si="98"/>
        <v>11705493.885088572</v>
      </c>
      <c r="AW74" s="31">
        <f t="shared" si="98"/>
        <v>11890890.394784048</v>
      </c>
      <c r="AX74" s="31">
        <f t="shared" si="98"/>
        <v>12101704.047030928</v>
      </c>
      <c r="AY74" s="31">
        <f t="shared" si="98"/>
        <v>12318994.85929958</v>
      </c>
      <c r="AZ74" s="31">
        <f t="shared" si="98"/>
        <v>12499512.284953285</v>
      </c>
      <c r="BA74" s="31">
        <f t="shared" si="98"/>
        <v>12685208.489478344</v>
      </c>
      <c r="BB74" s="31">
        <f t="shared" si="98"/>
        <v>12857737.39353996</v>
      </c>
      <c r="BC74" s="31">
        <f t="shared" si="98"/>
        <v>13080266.753457323</v>
      </c>
      <c r="BD74" s="31">
        <f t="shared" si="98"/>
        <v>13608600.156672698</v>
      </c>
      <c r="BE74" s="31">
        <f t="shared" si="98"/>
        <v>14231699.250632709</v>
      </c>
      <c r="BF74" s="31">
        <f t="shared" si="98"/>
        <v>14809292.800305877</v>
      </c>
      <c r="BG74" s="31">
        <f t="shared" si="98"/>
        <v>15213579.952221217</v>
      </c>
      <c r="BH74" s="31">
        <f t="shared" si="98"/>
        <v>15410460.330557376</v>
      </c>
      <c r="BI74" s="31">
        <f t="shared" si="98"/>
        <v>15595856.840252852</v>
      </c>
      <c r="BJ74" s="31">
        <f t="shared" si="98"/>
        <v>15806670.492499731</v>
      </c>
      <c r="BK74" s="31">
        <f t="shared" si="98"/>
        <v>16023961.304768384</v>
      </c>
      <c r="BL74" s="31">
        <f t="shared" si="98"/>
        <v>16204478.730422089</v>
      </c>
      <c r="BM74" s="31">
        <f t="shared" si="98"/>
        <v>16390174.934947148</v>
      </c>
      <c r="BN74" s="31">
        <f t="shared" si="98"/>
        <v>16562703.839008763</v>
      </c>
      <c r="BO74" s="31">
        <f t="shared" si="98"/>
        <v>16785233.198926125</v>
      </c>
      <c r="BP74" s="31">
        <f t="shared" si="98"/>
        <v>17313566.6021415</v>
      </c>
      <c r="BQ74" s="31">
        <f t="shared" ref="BQ74:CH74" si="99">BP74+BQ73</f>
        <v>17936665.696101509</v>
      </c>
      <c r="BR74" s="31">
        <f t="shared" si="99"/>
        <v>18514259.245774679</v>
      </c>
      <c r="BS74" s="31">
        <f t="shared" si="99"/>
        <v>18918546.397690017</v>
      </c>
      <c r="BT74" s="31">
        <f t="shared" si="99"/>
        <v>19115426.776026178</v>
      </c>
      <c r="BU74" s="31">
        <f t="shared" si="99"/>
        <v>19300823.285721652</v>
      </c>
      <c r="BV74" s="31">
        <f t="shared" si="99"/>
        <v>19511636.93796853</v>
      </c>
      <c r="BW74" s="31">
        <f t="shared" si="99"/>
        <v>19728927.750237182</v>
      </c>
      <c r="BX74" s="31">
        <f t="shared" si="99"/>
        <v>19909445.175890885</v>
      </c>
      <c r="BY74" s="31">
        <f t="shared" si="99"/>
        <v>20095141.380415943</v>
      </c>
      <c r="BZ74" s="31">
        <f t="shared" si="99"/>
        <v>20267670.284477558</v>
      </c>
      <c r="CA74" s="31">
        <f t="shared" si="99"/>
        <v>20490199.644394919</v>
      </c>
      <c r="CB74" s="31">
        <f t="shared" si="99"/>
        <v>21018533.047610294</v>
      </c>
      <c r="CC74" s="31">
        <f t="shared" si="99"/>
        <v>21641632.141570304</v>
      </c>
      <c r="CD74" s="31">
        <f t="shared" si="99"/>
        <v>22219225.691243473</v>
      </c>
      <c r="CE74" s="31">
        <f t="shared" si="99"/>
        <v>22623512.843158811</v>
      </c>
      <c r="CF74" s="31">
        <f t="shared" si="99"/>
        <v>22820393.221494973</v>
      </c>
      <c r="CG74" s="31">
        <f t="shared" si="99"/>
        <v>23005789.731190447</v>
      </c>
      <c r="CH74" s="34">
        <f t="shared" si="99"/>
        <v>23216603.383437324</v>
      </c>
    </row>
    <row r="75" spans="1:88" x14ac:dyDescent="0.35">
      <c r="A75" s="8"/>
      <c r="B75" s="40"/>
      <c r="C75" s="244"/>
      <c r="D75" s="245"/>
      <c r="E75" s="244"/>
      <c r="F75" s="245"/>
      <c r="G75" s="244"/>
      <c r="H75" s="245"/>
      <c r="I75" s="244"/>
      <c r="J75" s="245"/>
      <c r="K75" s="244"/>
      <c r="L75" s="245"/>
      <c r="M75" s="244"/>
      <c r="N75" s="245"/>
      <c r="O75" s="244"/>
      <c r="P75" s="245"/>
      <c r="Q75" s="244"/>
      <c r="R75" s="245"/>
      <c r="S75" s="244"/>
      <c r="T75" s="245"/>
      <c r="U75" s="244"/>
      <c r="V75" s="245"/>
      <c r="W75" s="244"/>
      <c r="X75" s="245"/>
      <c r="Y75" s="244"/>
      <c r="Z75" s="245"/>
      <c r="AA75" s="244"/>
      <c r="AB75" s="245"/>
      <c r="AC75" s="244"/>
      <c r="AD75" s="245"/>
      <c r="AE75" s="244"/>
      <c r="AF75" s="245"/>
      <c r="AG75" s="244"/>
      <c r="AH75" s="245"/>
      <c r="AI75" s="244"/>
      <c r="AJ75" s="245"/>
      <c r="AK75" s="244"/>
      <c r="AL75" s="245"/>
      <c r="AM75" s="244"/>
      <c r="AN75" s="245"/>
      <c r="AO75" s="244"/>
      <c r="AP75" s="245"/>
      <c r="AQ75" s="244"/>
      <c r="AR75" s="245"/>
      <c r="AS75" s="244"/>
      <c r="AT75" s="245"/>
      <c r="AU75" s="244"/>
      <c r="AV75" s="245"/>
      <c r="AW75" s="244"/>
      <c r="AX75" s="245"/>
      <c r="AY75" s="244"/>
      <c r="AZ75" s="245"/>
      <c r="BA75" s="244"/>
      <c r="BB75" s="245"/>
      <c r="BC75" s="244"/>
      <c r="BD75" s="245"/>
      <c r="BE75" s="244"/>
      <c r="BF75" s="245"/>
      <c r="BG75" s="244"/>
      <c r="BH75" s="245"/>
      <c r="BI75" s="244"/>
      <c r="BJ75" s="245"/>
      <c r="BK75" s="244"/>
      <c r="BL75" s="245"/>
      <c r="BM75" s="244"/>
      <c r="BN75" s="245"/>
      <c r="BO75" s="244"/>
      <c r="BP75" s="245"/>
      <c r="BQ75" s="244"/>
      <c r="BR75" s="245"/>
      <c r="BS75" s="244"/>
      <c r="BT75" s="245"/>
      <c r="BU75" s="244"/>
      <c r="BV75" s="245"/>
      <c r="BW75" s="244"/>
      <c r="BX75" s="245"/>
      <c r="BY75" s="244"/>
      <c r="BZ75" s="245"/>
      <c r="CA75" s="244"/>
      <c r="CB75" s="245"/>
      <c r="CC75" s="244"/>
      <c r="CD75" s="245"/>
      <c r="CE75" s="244"/>
      <c r="CF75" s="245"/>
      <c r="CG75" s="244"/>
      <c r="CH75" s="245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18" t="s">
        <v>12</v>
      </c>
      <c r="C77" s="176">
        <f>C$4</f>
        <v>44562</v>
      </c>
      <c r="D77" s="176">
        <f t="shared" ref="D77:BO77" si="100">D$4</f>
        <v>44593</v>
      </c>
      <c r="E77" s="176">
        <f t="shared" si="100"/>
        <v>44621</v>
      </c>
      <c r="F77" s="176">
        <f t="shared" si="100"/>
        <v>44652</v>
      </c>
      <c r="G77" s="176">
        <f t="shared" si="100"/>
        <v>44682</v>
      </c>
      <c r="H77" s="176">
        <f t="shared" si="100"/>
        <v>44713</v>
      </c>
      <c r="I77" s="176">
        <f t="shared" si="100"/>
        <v>44743</v>
      </c>
      <c r="J77" s="176">
        <f t="shared" si="100"/>
        <v>44774</v>
      </c>
      <c r="K77" s="176">
        <f t="shared" si="100"/>
        <v>44805</v>
      </c>
      <c r="L77" s="176">
        <f t="shared" si="100"/>
        <v>44835</v>
      </c>
      <c r="M77" s="176">
        <f t="shared" si="100"/>
        <v>44866</v>
      </c>
      <c r="N77" s="176">
        <f t="shared" si="100"/>
        <v>44896</v>
      </c>
      <c r="O77" s="176">
        <f t="shared" si="100"/>
        <v>44927</v>
      </c>
      <c r="P77" s="176">
        <f t="shared" si="100"/>
        <v>44958</v>
      </c>
      <c r="Q77" s="176">
        <f t="shared" si="100"/>
        <v>44986</v>
      </c>
      <c r="R77" s="176">
        <f t="shared" si="100"/>
        <v>45017</v>
      </c>
      <c r="S77" s="176">
        <f t="shared" si="100"/>
        <v>45047</v>
      </c>
      <c r="T77" s="176">
        <f t="shared" si="100"/>
        <v>45078</v>
      </c>
      <c r="U77" s="176">
        <f t="shared" si="100"/>
        <v>45108</v>
      </c>
      <c r="V77" s="176">
        <f t="shared" si="100"/>
        <v>45139</v>
      </c>
      <c r="W77" s="176">
        <f t="shared" si="100"/>
        <v>45170</v>
      </c>
      <c r="X77" s="176">
        <f t="shared" si="100"/>
        <v>45200</v>
      </c>
      <c r="Y77" s="176">
        <f t="shared" si="100"/>
        <v>45231</v>
      </c>
      <c r="Z77" s="176">
        <f t="shared" si="100"/>
        <v>45261</v>
      </c>
      <c r="AA77" s="176">
        <f t="shared" si="100"/>
        <v>45292</v>
      </c>
      <c r="AB77" s="176">
        <f t="shared" si="100"/>
        <v>45323</v>
      </c>
      <c r="AC77" s="176">
        <f t="shared" si="100"/>
        <v>45352</v>
      </c>
      <c r="AD77" s="176">
        <f t="shared" si="100"/>
        <v>45383</v>
      </c>
      <c r="AE77" s="176">
        <f t="shared" si="100"/>
        <v>45413</v>
      </c>
      <c r="AF77" s="176">
        <f t="shared" si="100"/>
        <v>45444</v>
      </c>
      <c r="AG77" s="176">
        <f t="shared" si="100"/>
        <v>45474</v>
      </c>
      <c r="AH77" s="176">
        <f t="shared" si="100"/>
        <v>45505</v>
      </c>
      <c r="AI77" s="176">
        <f t="shared" si="100"/>
        <v>45536</v>
      </c>
      <c r="AJ77" s="176">
        <f t="shared" si="100"/>
        <v>45566</v>
      </c>
      <c r="AK77" s="176">
        <f t="shared" si="100"/>
        <v>45597</v>
      </c>
      <c r="AL77" s="176">
        <f t="shared" si="100"/>
        <v>45627</v>
      </c>
      <c r="AM77" s="176">
        <f t="shared" si="100"/>
        <v>45658</v>
      </c>
      <c r="AN77" s="176">
        <f t="shared" si="100"/>
        <v>45689</v>
      </c>
      <c r="AO77" s="176">
        <f t="shared" si="100"/>
        <v>45717</v>
      </c>
      <c r="AP77" s="176">
        <f t="shared" si="100"/>
        <v>45748</v>
      </c>
      <c r="AQ77" s="176">
        <f t="shared" si="100"/>
        <v>45778</v>
      </c>
      <c r="AR77" s="176">
        <f t="shared" si="100"/>
        <v>45809</v>
      </c>
      <c r="AS77" s="176">
        <f t="shared" si="100"/>
        <v>45839</v>
      </c>
      <c r="AT77" s="176">
        <f t="shared" si="100"/>
        <v>45870</v>
      </c>
      <c r="AU77" s="176">
        <f t="shared" si="100"/>
        <v>45901</v>
      </c>
      <c r="AV77" s="176">
        <f t="shared" si="100"/>
        <v>45931</v>
      </c>
      <c r="AW77" s="176">
        <f t="shared" si="100"/>
        <v>45962</v>
      </c>
      <c r="AX77" s="176">
        <f t="shared" si="100"/>
        <v>45992</v>
      </c>
      <c r="AY77" s="176">
        <f t="shared" si="100"/>
        <v>46023</v>
      </c>
      <c r="AZ77" s="176">
        <f t="shared" si="100"/>
        <v>46054</v>
      </c>
      <c r="BA77" s="176">
        <f t="shared" si="100"/>
        <v>46082</v>
      </c>
      <c r="BB77" s="176">
        <f t="shared" si="100"/>
        <v>46113</v>
      </c>
      <c r="BC77" s="176">
        <f t="shared" si="100"/>
        <v>46143</v>
      </c>
      <c r="BD77" s="176">
        <f t="shared" si="100"/>
        <v>46174</v>
      </c>
      <c r="BE77" s="176">
        <f t="shared" si="100"/>
        <v>46204</v>
      </c>
      <c r="BF77" s="176">
        <f t="shared" si="100"/>
        <v>46235</v>
      </c>
      <c r="BG77" s="176">
        <f t="shared" si="100"/>
        <v>46266</v>
      </c>
      <c r="BH77" s="176">
        <f t="shared" si="100"/>
        <v>46296</v>
      </c>
      <c r="BI77" s="176">
        <f t="shared" si="100"/>
        <v>46327</v>
      </c>
      <c r="BJ77" s="176">
        <f t="shared" si="100"/>
        <v>46357</v>
      </c>
      <c r="BK77" s="176">
        <f t="shared" si="100"/>
        <v>46388</v>
      </c>
      <c r="BL77" s="176">
        <f t="shared" si="100"/>
        <v>46419</v>
      </c>
      <c r="BM77" s="176">
        <f t="shared" si="100"/>
        <v>46447</v>
      </c>
      <c r="BN77" s="176">
        <f t="shared" si="100"/>
        <v>46478</v>
      </c>
      <c r="BO77" s="176">
        <f t="shared" si="100"/>
        <v>46508</v>
      </c>
      <c r="BP77" s="176">
        <f t="shared" ref="BP77:CH77" si="101">BP$4</f>
        <v>46539</v>
      </c>
      <c r="BQ77" s="176">
        <f t="shared" si="101"/>
        <v>46569</v>
      </c>
      <c r="BR77" s="176">
        <f t="shared" si="101"/>
        <v>46600</v>
      </c>
      <c r="BS77" s="176">
        <f t="shared" si="101"/>
        <v>46631</v>
      </c>
      <c r="BT77" s="176">
        <f t="shared" si="101"/>
        <v>46661</v>
      </c>
      <c r="BU77" s="176">
        <f t="shared" si="101"/>
        <v>46692</v>
      </c>
      <c r="BV77" s="176">
        <f t="shared" si="101"/>
        <v>46722</v>
      </c>
      <c r="BW77" s="176">
        <f t="shared" si="101"/>
        <v>46753</v>
      </c>
      <c r="BX77" s="176">
        <f t="shared" si="101"/>
        <v>46784</v>
      </c>
      <c r="BY77" s="176">
        <f t="shared" si="101"/>
        <v>46813</v>
      </c>
      <c r="BZ77" s="176">
        <f t="shared" si="101"/>
        <v>46844</v>
      </c>
      <c r="CA77" s="176">
        <f t="shared" si="101"/>
        <v>46874</v>
      </c>
      <c r="CB77" s="176">
        <f t="shared" si="101"/>
        <v>46905</v>
      </c>
      <c r="CC77" s="176">
        <f t="shared" si="101"/>
        <v>46935</v>
      </c>
      <c r="CD77" s="176">
        <f t="shared" si="101"/>
        <v>46966</v>
      </c>
      <c r="CE77" s="176">
        <f t="shared" si="101"/>
        <v>46997</v>
      </c>
      <c r="CF77" s="176">
        <f t="shared" si="101"/>
        <v>47027</v>
      </c>
      <c r="CG77" s="176">
        <f t="shared" si="101"/>
        <v>47058</v>
      </c>
      <c r="CH77" s="177">
        <f t="shared" si="101"/>
        <v>47088</v>
      </c>
      <c r="CJ77" s="231" t="s">
        <v>182</v>
      </c>
    </row>
    <row r="78" spans="1:88" ht="15.75" customHeight="1" x14ac:dyDescent="0.35">
      <c r="A78" s="581"/>
      <c r="B78" s="14" t="str">
        <f>B59</f>
        <v>Air Comp</v>
      </c>
      <c r="C78" s="352">
        <f>'2M - SGS'!C78</f>
        <v>8.5109000000000004E-2</v>
      </c>
      <c r="D78" s="352">
        <f>'2M - SGS'!D78</f>
        <v>7.7715000000000006E-2</v>
      </c>
      <c r="E78" s="352">
        <f>'2M - SGS'!E78</f>
        <v>8.6136000000000004E-2</v>
      </c>
      <c r="F78" s="352">
        <f>'2M - SGS'!F78</f>
        <v>7.9796000000000006E-2</v>
      </c>
      <c r="G78" s="352">
        <f>'2M - SGS'!G78</f>
        <v>8.5334999999999994E-2</v>
      </c>
      <c r="H78" s="352">
        <f>'2M - SGS'!H78</f>
        <v>8.1994999999999998E-2</v>
      </c>
      <c r="I78" s="352">
        <f>'2M - SGS'!I78</f>
        <v>8.4098999999999993E-2</v>
      </c>
      <c r="J78" s="352">
        <f>'2M - SGS'!J78</f>
        <v>8.4198999999999996E-2</v>
      </c>
      <c r="K78" s="352">
        <f>'2M - SGS'!K78</f>
        <v>8.2512000000000002E-2</v>
      </c>
      <c r="L78" s="352">
        <f>'2M - SGS'!L78</f>
        <v>8.5277000000000006E-2</v>
      </c>
      <c r="M78" s="352">
        <f>'2M - SGS'!M78</f>
        <v>8.2588999999999996E-2</v>
      </c>
      <c r="N78" s="352">
        <f>'2M - SGS'!N78</f>
        <v>8.5237999999999994E-2</v>
      </c>
      <c r="O78" s="352">
        <f>'2M - SGS'!O78</f>
        <v>8.5109000000000004E-2</v>
      </c>
      <c r="P78" s="352">
        <f>'2M - SGS'!P78</f>
        <v>7.7715000000000006E-2</v>
      </c>
      <c r="Q78" s="352">
        <f>'2M - SGS'!Q78</f>
        <v>8.6136000000000004E-2</v>
      </c>
      <c r="R78" s="352">
        <f>'2M - SGS'!R78</f>
        <v>7.9796000000000006E-2</v>
      </c>
      <c r="S78" s="352">
        <f>'2M - SGS'!S78</f>
        <v>8.5334999999999994E-2</v>
      </c>
      <c r="T78" s="352">
        <f>'2M - SGS'!T78</f>
        <v>8.1994999999999998E-2</v>
      </c>
      <c r="U78" s="352">
        <f>'2M - SGS'!U78</f>
        <v>8.4098999999999993E-2</v>
      </c>
      <c r="V78" s="352">
        <f>'2M - SGS'!V78</f>
        <v>8.4198999999999996E-2</v>
      </c>
      <c r="W78" s="352">
        <f>'2M - SGS'!W78</f>
        <v>8.2512000000000002E-2</v>
      </c>
      <c r="X78" s="352">
        <f>'2M - SGS'!X78</f>
        <v>8.5277000000000006E-2</v>
      </c>
      <c r="Y78" s="352">
        <f>'2M - SGS'!Y78</f>
        <v>8.2588999999999996E-2</v>
      </c>
      <c r="Z78" s="352">
        <f>'2M - SGS'!Z78</f>
        <v>8.5237999999999994E-2</v>
      </c>
      <c r="AA78" s="352">
        <f>'2M - SGS'!AA78</f>
        <v>8.5109000000000004E-2</v>
      </c>
      <c r="AB78" s="352">
        <f>'2M - SGS'!AB78</f>
        <v>7.7715000000000006E-2</v>
      </c>
      <c r="AC78" s="352">
        <f>'2M - SGS'!AC78</f>
        <v>8.6136000000000004E-2</v>
      </c>
      <c r="AD78" s="352">
        <f>'2M - SGS'!AD78</f>
        <v>7.9796000000000006E-2</v>
      </c>
      <c r="AE78" s="352">
        <f>'2M - SGS'!AE78</f>
        <v>8.5334999999999994E-2</v>
      </c>
      <c r="AF78" s="352">
        <f>'2M - SGS'!AF78</f>
        <v>8.1994999999999998E-2</v>
      </c>
      <c r="AG78" s="352">
        <f>'2M - SGS'!AG78</f>
        <v>8.4098999999999993E-2</v>
      </c>
      <c r="AH78" s="352">
        <f>'2M - SGS'!AH78</f>
        <v>8.4198999999999996E-2</v>
      </c>
      <c r="AI78" s="352">
        <f>'2M - SGS'!AI78</f>
        <v>8.2512000000000002E-2</v>
      </c>
      <c r="AJ78" s="352">
        <f>'2M - SGS'!AJ78</f>
        <v>8.5277000000000006E-2</v>
      </c>
      <c r="AK78" s="352">
        <f>'2M - SGS'!AK78</f>
        <v>8.2588999999999996E-2</v>
      </c>
      <c r="AL78" s="352">
        <f>'2M - SGS'!AL78</f>
        <v>8.5237999999999994E-2</v>
      </c>
      <c r="AM78" s="352">
        <f>'2M - SGS'!AM78</f>
        <v>8.5109000000000004E-2</v>
      </c>
      <c r="AN78" s="352">
        <f>'2M - SGS'!AN78</f>
        <v>7.7715000000000006E-2</v>
      </c>
      <c r="AO78" s="352">
        <f>'2M - SGS'!AO78</f>
        <v>8.6136000000000004E-2</v>
      </c>
      <c r="AP78" s="352">
        <f>'2M - SGS'!AP78</f>
        <v>7.9796000000000006E-2</v>
      </c>
      <c r="AQ78" s="352">
        <f>'2M - SGS'!AQ78</f>
        <v>8.5334999999999994E-2</v>
      </c>
      <c r="AR78" s="352">
        <f>'2M - SGS'!AR78</f>
        <v>8.1994999999999998E-2</v>
      </c>
      <c r="AS78" s="352">
        <f>'2M - SGS'!AS78</f>
        <v>8.4098999999999993E-2</v>
      </c>
      <c r="AT78" s="352">
        <f>'2M - SGS'!AT78</f>
        <v>8.4198999999999996E-2</v>
      </c>
      <c r="AU78" s="352">
        <f>'2M - SGS'!AU78</f>
        <v>8.2512000000000002E-2</v>
      </c>
      <c r="AV78" s="352">
        <f>'2M - SGS'!AV78</f>
        <v>8.5277000000000006E-2</v>
      </c>
      <c r="AW78" s="352">
        <f>'2M - SGS'!AW78</f>
        <v>8.2588999999999996E-2</v>
      </c>
      <c r="AX78" s="352">
        <f>'2M - SGS'!AX78</f>
        <v>8.5237999999999994E-2</v>
      </c>
      <c r="AY78" s="352">
        <f>'2M - SGS'!AY78</f>
        <v>8.5109000000000004E-2</v>
      </c>
      <c r="AZ78" s="352">
        <f>'2M - SGS'!AZ78</f>
        <v>7.7715000000000006E-2</v>
      </c>
      <c r="BA78" s="352">
        <f>'2M - SGS'!BA78</f>
        <v>8.6136000000000004E-2</v>
      </c>
      <c r="BB78" s="352">
        <f>'2M - SGS'!BB78</f>
        <v>7.9796000000000006E-2</v>
      </c>
      <c r="BC78" s="352">
        <f>'2M - SGS'!BC78</f>
        <v>8.5334999999999994E-2</v>
      </c>
      <c r="BD78" s="352">
        <f>'2M - SGS'!BD78</f>
        <v>8.1994999999999998E-2</v>
      </c>
      <c r="BE78" s="352">
        <f>'2M - SGS'!BE78</f>
        <v>8.4098999999999993E-2</v>
      </c>
      <c r="BF78" s="352">
        <f>'2M - SGS'!BF78</f>
        <v>8.4198999999999996E-2</v>
      </c>
      <c r="BG78" s="352">
        <f>'2M - SGS'!BG78</f>
        <v>8.2512000000000002E-2</v>
      </c>
      <c r="BH78" s="352">
        <f>'2M - SGS'!BH78</f>
        <v>8.5277000000000006E-2</v>
      </c>
      <c r="BI78" s="352">
        <f>'2M - SGS'!BI78</f>
        <v>8.2588999999999996E-2</v>
      </c>
      <c r="BJ78" s="352">
        <f>'2M - SGS'!BJ78</f>
        <v>8.5237999999999994E-2</v>
      </c>
      <c r="BK78" s="352">
        <f>'2M - SGS'!BK78</f>
        <v>8.5109000000000004E-2</v>
      </c>
      <c r="BL78" s="352">
        <f>'2M - SGS'!BL78</f>
        <v>7.7715000000000006E-2</v>
      </c>
      <c r="BM78" s="352">
        <f>'2M - SGS'!BM78</f>
        <v>8.6136000000000004E-2</v>
      </c>
      <c r="BN78" s="352">
        <f>'2M - SGS'!BN78</f>
        <v>7.9796000000000006E-2</v>
      </c>
      <c r="BO78" s="352">
        <f>'2M - SGS'!BO78</f>
        <v>8.5334999999999994E-2</v>
      </c>
      <c r="BP78" s="352">
        <f>'2M - SGS'!BP78</f>
        <v>8.1994999999999998E-2</v>
      </c>
      <c r="BQ78" s="352">
        <f>'2M - SGS'!BQ78</f>
        <v>8.4098999999999993E-2</v>
      </c>
      <c r="BR78" s="352">
        <f>'2M - SGS'!BR78</f>
        <v>8.4198999999999996E-2</v>
      </c>
      <c r="BS78" s="352">
        <f>'2M - SGS'!BS78</f>
        <v>8.2512000000000002E-2</v>
      </c>
      <c r="BT78" s="352">
        <f>'2M - SGS'!BT78</f>
        <v>8.5277000000000006E-2</v>
      </c>
      <c r="BU78" s="352">
        <f>'2M - SGS'!BU78</f>
        <v>8.2588999999999996E-2</v>
      </c>
      <c r="BV78" s="352">
        <f>'2M - SGS'!BV78</f>
        <v>8.5237999999999994E-2</v>
      </c>
      <c r="BW78" s="352">
        <f>'2M - SGS'!BW78</f>
        <v>8.5109000000000004E-2</v>
      </c>
      <c r="BX78" s="352">
        <f>'2M - SGS'!BX78</f>
        <v>7.7715000000000006E-2</v>
      </c>
      <c r="BY78" s="352">
        <f>'2M - SGS'!BY78</f>
        <v>8.6136000000000004E-2</v>
      </c>
      <c r="BZ78" s="352">
        <f>'2M - SGS'!BZ78</f>
        <v>7.9796000000000006E-2</v>
      </c>
      <c r="CA78" s="352">
        <f>'2M - SGS'!CA78</f>
        <v>8.5334999999999994E-2</v>
      </c>
      <c r="CB78" s="352">
        <f>'2M - SGS'!CB78</f>
        <v>8.1994999999999998E-2</v>
      </c>
      <c r="CC78" s="352">
        <f>'2M - SGS'!CC78</f>
        <v>8.4098999999999993E-2</v>
      </c>
      <c r="CD78" s="352">
        <f>'2M - SGS'!CD78</f>
        <v>8.4198999999999996E-2</v>
      </c>
      <c r="CE78" s="352">
        <f>'2M - SGS'!CE78</f>
        <v>8.2512000000000002E-2</v>
      </c>
      <c r="CF78" s="352">
        <f>'2M - SGS'!CF78</f>
        <v>8.5277000000000006E-2</v>
      </c>
      <c r="CG78" s="352">
        <f>'2M - SGS'!CG78</f>
        <v>8.2588999999999996E-2</v>
      </c>
      <c r="CH78" s="353">
        <f>'2M - SGS'!CH78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102">B60</f>
        <v>Building Shell</v>
      </c>
      <c r="C79" s="352">
        <f>'2M - SGS'!C79</f>
        <v>0.107824</v>
      </c>
      <c r="D79" s="352">
        <f>'2M - SGS'!D79</f>
        <v>9.1051999999999994E-2</v>
      </c>
      <c r="E79" s="352">
        <f>'2M - SGS'!E79</f>
        <v>7.1135000000000004E-2</v>
      </c>
      <c r="F79" s="352">
        <f>'2M - SGS'!F79</f>
        <v>4.1179E-2</v>
      </c>
      <c r="G79" s="352">
        <f>'2M - SGS'!G79</f>
        <v>4.4423999999999998E-2</v>
      </c>
      <c r="H79" s="352">
        <f>'2M - SGS'!H79</f>
        <v>0.106128</v>
      </c>
      <c r="I79" s="352">
        <f>'2M - SGS'!I79</f>
        <v>0.14288100000000001</v>
      </c>
      <c r="J79" s="352">
        <f>'2M - SGS'!J79</f>
        <v>0.133494</v>
      </c>
      <c r="K79" s="352">
        <f>'2M - SGS'!K79</f>
        <v>5.781E-2</v>
      </c>
      <c r="L79" s="352">
        <f>'2M - SGS'!L79</f>
        <v>3.8018000000000003E-2</v>
      </c>
      <c r="M79" s="352">
        <f>'2M - SGS'!M79</f>
        <v>6.2103999999999999E-2</v>
      </c>
      <c r="N79" s="352">
        <f>'2M - SGS'!N79</f>
        <v>0.10395</v>
      </c>
      <c r="O79" s="352">
        <f>'2M - SGS'!O79</f>
        <v>0.107824</v>
      </c>
      <c r="P79" s="352">
        <f>'2M - SGS'!P79</f>
        <v>9.1051999999999994E-2</v>
      </c>
      <c r="Q79" s="352">
        <f>'2M - SGS'!Q79</f>
        <v>7.1135000000000004E-2</v>
      </c>
      <c r="R79" s="352">
        <f>'2M - SGS'!R79</f>
        <v>4.1179E-2</v>
      </c>
      <c r="S79" s="352">
        <f>'2M - SGS'!S79</f>
        <v>4.4423999999999998E-2</v>
      </c>
      <c r="T79" s="352">
        <f>'2M - SGS'!T79</f>
        <v>0.106128</v>
      </c>
      <c r="U79" s="352">
        <f>'2M - SGS'!U79</f>
        <v>0.14288100000000001</v>
      </c>
      <c r="V79" s="352">
        <f>'2M - SGS'!V79</f>
        <v>0.133494</v>
      </c>
      <c r="W79" s="352">
        <f>'2M - SGS'!W79</f>
        <v>5.781E-2</v>
      </c>
      <c r="X79" s="352">
        <f>'2M - SGS'!X79</f>
        <v>3.8018000000000003E-2</v>
      </c>
      <c r="Y79" s="352">
        <f>'2M - SGS'!Y79</f>
        <v>6.2103999999999999E-2</v>
      </c>
      <c r="Z79" s="352">
        <f>'2M - SGS'!Z79</f>
        <v>0.10395</v>
      </c>
      <c r="AA79" s="352">
        <f>'2M - SGS'!AA79</f>
        <v>0.107824</v>
      </c>
      <c r="AB79" s="352">
        <f>'2M - SGS'!AB79</f>
        <v>9.1051999999999994E-2</v>
      </c>
      <c r="AC79" s="352">
        <f>'2M - SGS'!AC79</f>
        <v>7.1135000000000004E-2</v>
      </c>
      <c r="AD79" s="352">
        <f>'2M - SGS'!AD79</f>
        <v>4.1179E-2</v>
      </c>
      <c r="AE79" s="352">
        <f>'2M - SGS'!AE79</f>
        <v>4.4423999999999998E-2</v>
      </c>
      <c r="AF79" s="352">
        <f>'2M - SGS'!AF79</f>
        <v>0.106128</v>
      </c>
      <c r="AG79" s="352">
        <f>'2M - SGS'!AG79</f>
        <v>0.14288100000000001</v>
      </c>
      <c r="AH79" s="352">
        <f>'2M - SGS'!AH79</f>
        <v>0.133494</v>
      </c>
      <c r="AI79" s="352">
        <f>'2M - SGS'!AI79</f>
        <v>5.781E-2</v>
      </c>
      <c r="AJ79" s="352">
        <f>'2M - SGS'!AJ79</f>
        <v>3.8018000000000003E-2</v>
      </c>
      <c r="AK79" s="352">
        <f>'2M - SGS'!AK79</f>
        <v>6.2103999999999999E-2</v>
      </c>
      <c r="AL79" s="352">
        <f>'2M - SGS'!AL79</f>
        <v>0.10395</v>
      </c>
      <c r="AM79" s="352">
        <f>'2M - SGS'!AM79</f>
        <v>0.107824</v>
      </c>
      <c r="AN79" s="352">
        <f>'2M - SGS'!AN79</f>
        <v>9.1051999999999994E-2</v>
      </c>
      <c r="AO79" s="352">
        <f>'2M - SGS'!AO79</f>
        <v>7.1135000000000004E-2</v>
      </c>
      <c r="AP79" s="352">
        <f>'2M - SGS'!AP79</f>
        <v>4.1179E-2</v>
      </c>
      <c r="AQ79" s="352">
        <f>'2M - SGS'!AQ79</f>
        <v>4.4423999999999998E-2</v>
      </c>
      <c r="AR79" s="352">
        <f>'2M - SGS'!AR79</f>
        <v>0.106128</v>
      </c>
      <c r="AS79" s="352">
        <f>'2M - SGS'!AS79</f>
        <v>0.14288100000000001</v>
      </c>
      <c r="AT79" s="352">
        <f>'2M - SGS'!AT79</f>
        <v>0.133494</v>
      </c>
      <c r="AU79" s="352">
        <f>'2M - SGS'!AU79</f>
        <v>5.781E-2</v>
      </c>
      <c r="AV79" s="352">
        <f>'2M - SGS'!AV79</f>
        <v>3.8018000000000003E-2</v>
      </c>
      <c r="AW79" s="352">
        <f>'2M - SGS'!AW79</f>
        <v>6.2103999999999999E-2</v>
      </c>
      <c r="AX79" s="352">
        <f>'2M - SGS'!AX79</f>
        <v>0.10395</v>
      </c>
      <c r="AY79" s="352">
        <f>'2M - SGS'!AY79</f>
        <v>0.107824</v>
      </c>
      <c r="AZ79" s="352">
        <f>'2M - SGS'!AZ79</f>
        <v>9.1051999999999994E-2</v>
      </c>
      <c r="BA79" s="352">
        <f>'2M - SGS'!BA79</f>
        <v>7.1135000000000004E-2</v>
      </c>
      <c r="BB79" s="352">
        <f>'2M - SGS'!BB79</f>
        <v>4.1179E-2</v>
      </c>
      <c r="BC79" s="352">
        <f>'2M - SGS'!BC79</f>
        <v>4.4423999999999998E-2</v>
      </c>
      <c r="BD79" s="352">
        <f>'2M - SGS'!BD79</f>
        <v>0.106128</v>
      </c>
      <c r="BE79" s="352">
        <f>'2M - SGS'!BE79</f>
        <v>0.14288100000000001</v>
      </c>
      <c r="BF79" s="352">
        <f>'2M - SGS'!BF79</f>
        <v>0.133494</v>
      </c>
      <c r="BG79" s="352">
        <f>'2M - SGS'!BG79</f>
        <v>5.781E-2</v>
      </c>
      <c r="BH79" s="352">
        <f>'2M - SGS'!BH79</f>
        <v>3.8018000000000003E-2</v>
      </c>
      <c r="BI79" s="352">
        <f>'2M - SGS'!BI79</f>
        <v>6.2103999999999999E-2</v>
      </c>
      <c r="BJ79" s="352">
        <f>'2M - SGS'!BJ79</f>
        <v>0.10395</v>
      </c>
      <c r="BK79" s="352">
        <f>'2M - SGS'!BK79</f>
        <v>0.107824</v>
      </c>
      <c r="BL79" s="352">
        <f>'2M - SGS'!BL79</f>
        <v>9.1051999999999994E-2</v>
      </c>
      <c r="BM79" s="352">
        <f>'2M - SGS'!BM79</f>
        <v>7.1135000000000004E-2</v>
      </c>
      <c r="BN79" s="352">
        <f>'2M - SGS'!BN79</f>
        <v>4.1179E-2</v>
      </c>
      <c r="BO79" s="352">
        <f>'2M - SGS'!BO79</f>
        <v>4.4423999999999998E-2</v>
      </c>
      <c r="BP79" s="352">
        <f>'2M - SGS'!BP79</f>
        <v>0.106128</v>
      </c>
      <c r="BQ79" s="352">
        <f>'2M - SGS'!BQ79</f>
        <v>0.14288100000000001</v>
      </c>
      <c r="BR79" s="352">
        <f>'2M - SGS'!BR79</f>
        <v>0.133494</v>
      </c>
      <c r="BS79" s="352">
        <f>'2M - SGS'!BS79</f>
        <v>5.781E-2</v>
      </c>
      <c r="BT79" s="352">
        <f>'2M - SGS'!BT79</f>
        <v>3.8018000000000003E-2</v>
      </c>
      <c r="BU79" s="352">
        <f>'2M - SGS'!BU79</f>
        <v>6.2103999999999999E-2</v>
      </c>
      <c r="BV79" s="352">
        <f>'2M - SGS'!BV79</f>
        <v>0.10395</v>
      </c>
      <c r="BW79" s="352">
        <f>'2M - SGS'!BW79</f>
        <v>0.107824</v>
      </c>
      <c r="BX79" s="352">
        <f>'2M - SGS'!BX79</f>
        <v>9.1051999999999994E-2</v>
      </c>
      <c r="BY79" s="352">
        <f>'2M - SGS'!BY79</f>
        <v>7.1135000000000004E-2</v>
      </c>
      <c r="BZ79" s="352">
        <f>'2M - SGS'!BZ79</f>
        <v>4.1179E-2</v>
      </c>
      <c r="CA79" s="352">
        <f>'2M - SGS'!CA79</f>
        <v>4.4423999999999998E-2</v>
      </c>
      <c r="CB79" s="352">
        <f>'2M - SGS'!CB79</f>
        <v>0.106128</v>
      </c>
      <c r="CC79" s="352">
        <f>'2M - SGS'!CC79</f>
        <v>0.14288100000000001</v>
      </c>
      <c r="CD79" s="352">
        <f>'2M - SGS'!CD79</f>
        <v>0.133494</v>
      </c>
      <c r="CE79" s="352">
        <f>'2M - SGS'!CE79</f>
        <v>5.781E-2</v>
      </c>
      <c r="CF79" s="352">
        <f>'2M - SGS'!CF79</f>
        <v>3.8018000000000003E-2</v>
      </c>
      <c r="CG79" s="352">
        <f>'2M - SGS'!CG79</f>
        <v>6.2103999999999999E-2</v>
      </c>
      <c r="CH79" s="353">
        <f>'2M - SGS'!CH79</f>
        <v>0.10395</v>
      </c>
      <c r="CJ79" s="248">
        <f t="shared" ref="CJ79:CJ90" si="103">SUM(C79:N79)</f>
        <v>0.99999900000000008</v>
      </c>
    </row>
    <row r="80" spans="1:88" ht="15.5" x14ac:dyDescent="0.35">
      <c r="A80" s="581"/>
      <c r="B80" s="14" t="str">
        <f t="shared" si="102"/>
        <v>Cooking</v>
      </c>
      <c r="C80" s="352">
        <f>'2M - SGS'!C80</f>
        <v>8.6096000000000006E-2</v>
      </c>
      <c r="D80" s="352">
        <f>'2M - SGS'!D80</f>
        <v>7.8608999999999998E-2</v>
      </c>
      <c r="E80" s="352">
        <f>'2M - SGS'!E80</f>
        <v>8.1547999999999995E-2</v>
      </c>
      <c r="F80" s="352">
        <f>'2M - SGS'!F80</f>
        <v>7.2947999999999999E-2</v>
      </c>
      <c r="G80" s="352">
        <f>'2M - SGS'!G80</f>
        <v>8.6277000000000006E-2</v>
      </c>
      <c r="H80" s="352">
        <f>'2M - SGS'!H80</f>
        <v>8.3294000000000007E-2</v>
      </c>
      <c r="I80" s="352">
        <f>'2M - SGS'!I80</f>
        <v>8.5859000000000005E-2</v>
      </c>
      <c r="J80" s="352">
        <f>'2M - SGS'!J80</f>
        <v>8.5885000000000003E-2</v>
      </c>
      <c r="K80" s="352">
        <f>'2M - SGS'!K80</f>
        <v>8.3474999999999994E-2</v>
      </c>
      <c r="L80" s="352">
        <f>'2M - SGS'!L80</f>
        <v>8.6262000000000005E-2</v>
      </c>
      <c r="M80" s="352">
        <f>'2M - SGS'!M80</f>
        <v>8.3496000000000001E-2</v>
      </c>
      <c r="N80" s="352">
        <f>'2M - SGS'!N80</f>
        <v>8.6250999999999994E-2</v>
      </c>
      <c r="O80" s="352">
        <f>'2M - SGS'!O80</f>
        <v>8.6096000000000006E-2</v>
      </c>
      <c r="P80" s="352">
        <f>'2M - SGS'!P80</f>
        <v>7.8608999999999998E-2</v>
      </c>
      <c r="Q80" s="352">
        <f>'2M - SGS'!Q80</f>
        <v>8.1547999999999995E-2</v>
      </c>
      <c r="R80" s="352">
        <f>'2M - SGS'!R80</f>
        <v>7.2947999999999999E-2</v>
      </c>
      <c r="S80" s="352">
        <f>'2M - SGS'!S80</f>
        <v>8.6277000000000006E-2</v>
      </c>
      <c r="T80" s="352">
        <f>'2M - SGS'!T80</f>
        <v>8.3294000000000007E-2</v>
      </c>
      <c r="U80" s="352">
        <f>'2M - SGS'!U80</f>
        <v>8.5859000000000005E-2</v>
      </c>
      <c r="V80" s="352">
        <f>'2M - SGS'!V80</f>
        <v>8.5885000000000003E-2</v>
      </c>
      <c r="W80" s="352">
        <f>'2M - SGS'!W80</f>
        <v>8.3474999999999994E-2</v>
      </c>
      <c r="X80" s="352">
        <f>'2M - SGS'!X80</f>
        <v>8.6262000000000005E-2</v>
      </c>
      <c r="Y80" s="352">
        <f>'2M - SGS'!Y80</f>
        <v>8.3496000000000001E-2</v>
      </c>
      <c r="Z80" s="352">
        <f>'2M - SGS'!Z80</f>
        <v>8.6250999999999994E-2</v>
      </c>
      <c r="AA80" s="352">
        <f>'2M - SGS'!AA80</f>
        <v>8.6096000000000006E-2</v>
      </c>
      <c r="AB80" s="352">
        <f>'2M - SGS'!AB80</f>
        <v>7.8608999999999998E-2</v>
      </c>
      <c r="AC80" s="352">
        <f>'2M - SGS'!AC80</f>
        <v>8.1547999999999995E-2</v>
      </c>
      <c r="AD80" s="352">
        <f>'2M - SGS'!AD80</f>
        <v>7.2947999999999999E-2</v>
      </c>
      <c r="AE80" s="352">
        <f>'2M - SGS'!AE80</f>
        <v>8.6277000000000006E-2</v>
      </c>
      <c r="AF80" s="352">
        <f>'2M - SGS'!AF80</f>
        <v>8.3294000000000007E-2</v>
      </c>
      <c r="AG80" s="352">
        <f>'2M - SGS'!AG80</f>
        <v>8.5859000000000005E-2</v>
      </c>
      <c r="AH80" s="352">
        <f>'2M - SGS'!AH80</f>
        <v>8.5885000000000003E-2</v>
      </c>
      <c r="AI80" s="352">
        <f>'2M - SGS'!AI80</f>
        <v>8.3474999999999994E-2</v>
      </c>
      <c r="AJ80" s="352">
        <f>'2M - SGS'!AJ80</f>
        <v>8.6262000000000005E-2</v>
      </c>
      <c r="AK80" s="352">
        <f>'2M - SGS'!AK80</f>
        <v>8.3496000000000001E-2</v>
      </c>
      <c r="AL80" s="352">
        <f>'2M - SGS'!AL80</f>
        <v>8.6250999999999994E-2</v>
      </c>
      <c r="AM80" s="352">
        <f>'2M - SGS'!AM80</f>
        <v>8.6096000000000006E-2</v>
      </c>
      <c r="AN80" s="352">
        <f>'2M - SGS'!AN80</f>
        <v>7.8608999999999998E-2</v>
      </c>
      <c r="AO80" s="352">
        <f>'2M - SGS'!AO80</f>
        <v>8.1547999999999995E-2</v>
      </c>
      <c r="AP80" s="352">
        <f>'2M - SGS'!AP80</f>
        <v>7.2947999999999999E-2</v>
      </c>
      <c r="AQ80" s="352">
        <f>'2M - SGS'!AQ80</f>
        <v>8.6277000000000006E-2</v>
      </c>
      <c r="AR80" s="352">
        <f>'2M - SGS'!AR80</f>
        <v>8.3294000000000007E-2</v>
      </c>
      <c r="AS80" s="352">
        <f>'2M - SGS'!AS80</f>
        <v>8.5859000000000005E-2</v>
      </c>
      <c r="AT80" s="352">
        <f>'2M - SGS'!AT80</f>
        <v>8.5885000000000003E-2</v>
      </c>
      <c r="AU80" s="352">
        <f>'2M - SGS'!AU80</f>
        <v>8.3474999999999994E-2</v>
      </c>
      <c r="AV80" s="352">
        <f>'2M - SGS'!AV80</f>
        <v>8.6262000000000005E-2</v>
      </c>
      <c r="AW80" s="352">
        <f>'2M - SGS'!AW80</f>
        <v>8.3496000000000001E-2</v>
      </c>
      <c r="AX80" s="352">
        <f>'2M - SGS'!AX80</f>
        <v>8.6250999999999994E-2</v>
      </c>
      <c r="AY80" s="352">
        <f>'2M - SGS'!AY80</f>
        <v>8.6096000000000006E-2</v>
      </c>
      <c r="AZ80" s="352">
        <f>'2M - SGS'!AZ80</f>
        <v>7.8608999999999998E-2</v>
      </c>
      <c r="BA80" s="352">
        <f>'2M - SGS'!BA80</f>
        <v>8.1547999999999995E-2</v>
      </c>
      <c r="BB80" s="352">
        <f>'2M - SGS'!BB80</f>
        <v>7.2947999999999999E-2</v>
      </c>
      <c r="BC80" s="352">
        <f>'2M - SGS'!BC80</f>
        <v>8.6277000000000006E-2</v>
      </c>
      <c r="BD80" s="352">
        <f>'2M - SGS'!BD80</f>
        <v>8.3294000000000007E-2</v>
      </c>
      <c r="BE80" s="352">
        <f>'2M - SGS'!BE80</f>
        <v>8.5859000000000005E-2</v>
      </c>
      <c r="BF80" s="352">
        <f>'2M - SGS'!BF80</f>
        <v>8.5885000000000003E-2</v>
      </c>
      <c r="BG80" s="352">
        <f>'2M - SGS'!BG80</f>
        <v>8.3474999999999994E-2</v>
      </c>
      <c r="BH80" s="352">
        <f>'2M - SGS'!BH80</f>
        <v>8.6262000000000005E-2</v>
      </c>
      <c r="BI80" s="352">
        <f>'2M - SGS'!BI80</f>
        <v>8.3496000000000001E-2</v>
      </c>
      <c r="BJ80" s="352">
        <f>'2M - SGS'!BJ80</f>
        <v>8.6250999999999994E-2</v>
      </c>
      <c r="BK80" s="352">
        <f>'2M - SGS'!BK80</f>
        <v>8.6096000000000006E-2</v>
      </c>
      <c r="BL80" s="352">
        <f>'2M - SGS'!BL80</f>
        <v>7.8608999999999998E-2</v>
      </c>
      <c r="BM80" s="352">
        <f>'2M - SGS'!BM80</f>
        <v>8.1547999999999995E-2</v>
      </c>
      <c r="BN80" s="352">
        <f>'2M - SGS'!BN80</f>
        <v>7.2947999999999999E-2</v>
      </c>
      <c r="BO80" s="352">
        <f>'2M - SGS'!BO80</f>
        <v>8.6277000000000006E-2</v>
      </c>
      <c r="BP80" s="352">
        <f>'2M - SGS'!BP80</f>
        <v>8.3294000000000007E-2</v>
      </c>
      <c r="BQ80" s="352">
        <f>'2M - SGS'!BQ80</f>
        <v>8.5859000000000005E-2</v>
      </c>
      <c r="BR80" s="352">
        <f>'2M - SGS'!BR80</f>
        <v>8.5885000000000003E-2</v>
      </c>
      <c r="BS80" s="352">
        <f>'2M - SGS'!BS80</f>
        <v>8.3474999999999994E-2</v>
      </c>
      <c r="BT80" s="352">
        <f>'2M - SGS'!BT80</f>
        <v>8.6262000000000005E-2</v>
      </c>
      <c r="BU80" s="352">
        <f>'2M - SGS'!BU80</f>
        <v>8.3496000000000001E-2</v>
      </c>
      <c r="BV80" s="352">
        <f>'2M - SGS'!BV80</f>
        <v>8.6250999999999994E-2</v>
      </c>
      <c r="BW80" s="352">
        <f>'2M - SGS'!BW80</f>
        <v>8.6096000000000006E-2</v>
      </c>
      <c r="BX80" s="352">
        <f>'2M - SGS'!BX80</f>
        <v>7.8608999999999998E-2</v>
      </c>
      <c r="BY80" s="352">
        <f>'2M - SGS'!BY80</f>
        <v>8.1547999999999995E-2</v>
      </c>
      <c r="BZ80" s="352">
        <f>'2M - SGS'!BZ80</f>
        <v>7.2947999999999999E-2</v>
      </c>
      <c r="CA80" s="352">
        <f>'2M - SGS'!CA80</f>
        <v>8.6277000000000006E-2</v>
      </c>
      <c r="CB80" s="352">
        <f>'2M - SGS'!CB80</f>
        <v>8.3294000000000007E-2</v>
      </c>
      <c r="CC80" s="352">
        <f>'2M - SGS'!CC80</f>
        <v>8.5859000000000005E-2</v>
      </c>
      <c r="CD80" s="352">
        <f>'2M - SGS'!CD80</f>
        <v>8.5885000000000003E-2</v>
      </c>
      <c r="CE80" s="352">
        <f>'2M - SGS'!CE80</f>
        <v>8.3474999999999994E-2</v>
      </c>
      <c r="CF80" s="352">
        <f>'2M - SGS'!CF80</f>
        <v>8.6262000000000005E-2</v>
      </c>
      <c r="CG80" s="352">
        <f>'2M - SGS'!CG80</f>
        <v>8.3496000000000001E-2</v>
      </c>
      <c r="CH80" s="353">
        <f>'2M - SGS'!CH80</f>
        <v>8.6250999999999994E-2</v>
      </c>
      <c r="CJ80" s="248">
        <f t="shared" si="103"/>
        <v>0.99999999999999989</v>
      </c>
    </row>
    <row r="81" spans="1:88" ht="15.5" x14ac:dyDescent="0.35">
      <c r="A81" s="581"/>
      <c r="B81" s="14" t="str">
        <f t="shared" si="102"/>
        <v>Cooling</v>
      </c>
      <c r="C81" s="352">
        <f>'2M - SGS'!C81</f>
        <v>6.0000000000000002E-6</v>
      </c>
      <c r="D81" s="352">
        <f>'2M - SGS'!D81</f>
        <v>2.4699999999999999E-4</v>
      </c>
      <c r="E81" s="352">
        <f>'2M - SGS'!E81</f>
        <v>7.2360000000000002E-3</v>
      </c>
      <c r="F81" s="352">
        <f>'2M - SGS'!F81</f>
        <v>2.1690999999999998E-2</v>
      </c>
      <c r="G81" s="352">
        <f>'2M - SGS'!G81</f>
        <v>6.2979999999999994E-2</v>
      </c>
      <c r="H81" s="352">
        <f>'2M - SGS'!H81</f>
        <v>0.21317</v>
      </c>
      <c r="I81" s="352">
        <f>'2M - SGS'!I81</f>
        <v>0.29002899999999998</v>
      </c>
      <c r="J81" s="352">
        <f>'2M - SGS'!J81</f>
        <v>0.270206</v>
      </c>
      <c r="K81" s="352">
        <f>'2M - SGS'!K81</f>
        <v>0.108695</v>
      </c>
      <c r="L81" s="352">
        <f>'2M - SGS'!L81</f>
        <v>1.9643000000000001E-2</v>
      </c>
      <c r="M81" s="352">
        <f>'2M - SGS'!M81</f>
        <v>6.0299999999999998E-3</v>
      </c>
      <c r="N81" s="352">
        <f>'2M - SGS'!N81</f>
        <v>6.3999999999999997E-5</v>
      </c>
      <c r="O81" s="352">
        <f>'2M - SGS'!O81</f>
        <v>6.0000000000000002E-6</v>
      </c>
      <c r="P81" s="352">
        <f>'2M - SGS'!P81</f>
        <v>2.4699999999999999E-4</v>
      </c>
      <c r="Q81" s="352">
        <f>'2M - SGS'!Q81</f>
        <v>7.2360000000000002E-3</v>
      </c>
      <c r="R81" s="352">
        <f>'2M - SGS'!R81</f>
        <v>2.1690999999999998E-2</v>
      </c>
      <c r="S81" s="352">
        <f>'2M - SGS'!S81</f>
        <v>6.2979999999999994E-2</v>
      </c>
      <c r="T81" s="352">
        <f>'2M - SGS'!T81</f>
        <v>0.21317</v>
      </c>
      <c r="U81" s="352">
        <f>'2M - SGS'!U81</f>
        <v>0.29002899999999998</v>
      </c>
      <c r="V81" s="352">
        <f>'2M - SGS'!V81</f>
        <v>0.270206</v>
      </c>
      <c r="W81" s="352">
        <f>'2M - SGS'!W81</f>
        <v>0.108695</v>
      </c>
      <c r="X81" s="352">
        <f>'2M - SGS'!X81</f>
        <v>1.9643000000000001E-2</v>
      </c>
      <c r="Y81" s="352">
        <f>'2M - SGS'!Y81</f>
        <v>6.0299999999999998E-3</v>
      </c>
      <c r="Z81" s="352">
        <f>'2M - SGS'!Z81</f>
        <v>6.3999999999999997E-5</v>
      </c>
      <c r="AA81" s="352">
        <f>'2M - SGS'!AA81</f>
        <v>6.0000000000000002E-6</v>
      </c>
      <c r="AB81" s="352">
        <f>'2M - SGS'!AB81</f>
        <v>2.4699999999999999E-4</v>
      </c>
      <c r="AC81" s="352">
        <f>'2M - SGS'!AC81</f>
        <v>7.2360000000000002E-3</v>
      </c>
      <c r="AD81" s="352">
        <f>'2M - SGS'!AD81</f>
        <v>2.1690999999999998E-2</v>
      </c>
      <c r="AE81" s="352">
        <f>'2M - SGS'!AE81</f>
        <v>6.2979999999999994E-2</v>
      </c>
      <c r="AF81" s="352">
        <f>'2M - SGS'!AF81</f>
        <v>0.21317</v>
      </c>
      <c r="AG81" s="352">
        <f>'2M - SGS'!AG81</f>
        <v>0.29002899999999998</v>
      </c>
      <c r="AH81" s="352">
        <f>'2M - SGS'!AH81</f>
        <v>0.270206</v>
      </c>
      <c r="AI81" s="352">
        <f>'2M - SGS'!AI81</f>
        <v>0.108695</v>
      </c>
      <c r="AJ81" s="352">
        <f>'2M - SGS'!AJ81</f>
        <v>1.9643000000000001E-2</v>
      </c>
      <c r="AK81" s="352">
        <f>'2M - SGS'!AK81</f>
        <v>6.0299999999999998E-3</v>
      </c>
      <c r="AL81" s="352">
        <f>'2M - SGS'!AL81</f>
        <v>6.3999999999999997E-5</v>
      </c>
      <c r="AM81" s="352">
        <f>'2M - SGS'!AM81</f>
        <v>6.0000000000000002E-6</v>
      </c>
      <c r="AN81" s="352">
        <f>'2M - SGS'!AN81</f>
        <v>2.4699999999999999E-4</v>
      </c>
      <c r="AO81" s="352">
        <f>'2M - SGS'!AO81</f>
        <v>7.2360000000000002E-3</v>
      </c>
      <c r="AP81" s="352">
        <f>'2M - SGS'!AP81</f>
        <v>2.1690999999999998E-2</v>
      </c>
      <c r="AQ81" s="352">
        <f>'2M - SGS'!AQ81</f>
        <v>6.2979999999999994E-2</v>
      </c>
      <c r="AR81" s="352">
        <f>'2M - SGS'!AR81</f>
        <v>0.21317</v>
      </c>
      <c r="AS81" s="352">
        <f>'2M - SGS'!AS81</f>
        <v>0.29002899999999998</v>
      </c>
      <c r="AT81" s="352">
        <f>'2M - SGS'!AT81</f>
        <v>0.270206</v>
      </c>
      <c r="AU81" s="352">
        <f>'2M - SGS'!AU81</f>
        <v>0.108695</v>
      </c>
      <c r="AV81" s="352">
        <f>'2M - SGS'!AV81</f>
        <v>1.9643000000000001E-2</v>
      </c>
      <c r="AW81" s="352">
        <f>'2M - SGS'!AW81</f>
        <v>6.0299999999999998E-3</v>
      </c>
      <c r="AX81" s="352">
        <f>'2M - SGS'!AX81</f>
        <v>6.3999999999999997E-5</v>
      </c>
      <c r="AY81" s="352">
        <f>'2M - SGS'!AY81</f>
        <v>6.0000000000000002E-6</v>
      </c>
      <c r="AZ81" s="352">
        <f>'2M - SGS'!AZ81</f>
        <v>2.4699999999999999E-4</v>
      </c>
      <c r="BA81" s="352">
        <f>'2M - SGS'!BA81</f>
        <v>7.2360000000000002E-3</v>
      </c>
      <c r="BB81" s="352">
        <f>'2M - SGS'!BB81</f>
        <v>2.1690999999999998E-2</v>
      </c>
      <c r="BC81" s="352">
        <f>'2M - SGS'!BC81</f>
        <v>6.2979999999999994E-2</v>
      </c>
      <c r="BD81" s="352">
        <f>'2M - SGS'!BD81</f>
        <v>0.21317</v>
      </c>
      <c r="BE81" s="352">
        <f>'2M - SGS'!BE81</f>
        <v>0.29002899999999998</v>
      </c>
      <c r="BF81" s="352">
        <f>'2M - SGS'!BF81</f>
        <v>0.270206</v>
      </c>
      <c r="BG81" s="352">
        <f>'2M - SGS'!BG81</f>
        <v>0.108695</v>
      </c>
      <c r="BH81" s="352">
        <f>'2M - SGS'!BH81</f>
        <v>1.9643000000000001E-2</v>
      </c>
      <c r="BI81" s="352">
        <f>'2M - SGS'!BI81</f>
        <v>6.0299999999999998E-3</v>
      </c>
      <c r="BJ81" s="352">
        <f>'2M - SGS'!BJ81</f>
        <v>6.3999999999999997E-5</v>
      </c>
      <c r="BK81" s="352">
        <f>'2M - SGS'!BK81</f>
        <v>6.0000000000000002E-6</v>
      </c>
      <c r="BL81" s="352">
        <f>'2M - SGS'!BL81</f>
        <v>2.4699999999999999E-4</v>
      </c>
      <c r="BM81" s="352">
        <f>'2M - SGS'!BM81</f>
        <v>7.2360000000000002E-3</v>
      </c>
      <c r="BN81" s="352">
        <f>'2M - SGS'!BN81</f>
        <v>2.1690999999999998E-2</v>
      </c>
      <c r="BO81" s="352">
        <f>'2M - SGS'!BO81</f>
        <v>6.2979999999999994E-2</v>
      </c>
      <c r="BP81" s="352">
        <f>'2M - SGS'!BP81</f>
        <v>0.21317</v>
      </c>
      <c r="BQ81" s="352">
        <f>'2M - SGS'!BQ81</f>
        <v>0.29002899999999998</v>
      </c>
      <c r="BR81" s="352">
        <f>'2M - SGS'!BR81</f>
        <v>0.270206</v>
      </c>
      <c r="BS81" s="352">
        <f>'2M - SGS'!BS81</f>
        <v>0.108695</v>
      </c>
      <c r="BT81" s="352">
        <f>'2M - SGS'!BT81</f>
        <v>1.9643000000000001E-2</v>
      </c>
      <c r="BU81" s="352">
        <f>'2M - SGS'!BU81</f>
        <v>6.0299999999999998E-3</v>
      </c>
      <c r="BV81" s="352">
        <f>'2M - SGS'!BV81</f>
        <v>6.3999999999999997E-5</v>
      </c>
      <c r="BW81" s="352">
        <f>'2M - SGS'!BW81</f>
        <v>6.0000000000000002E-6</v>
      </c>
      <c r="BX81" s="352">
        <f>'2M - SGS'!BX81</f>
        <v>2.4699999999999999E-4</v>
      </c>
      <c r="BY81" s="352">
        <f>'2M - SGS'!BY81</f>
        <v>7.2360000000000002E-3</v>
      </c>
      <c r="BZ81" s="352">
        <f>'2M - SGS'!BZ81</f>
        <v>2.1690999999999998E-2</v>
      </c>
      <c r="CA81" s="352">
        <f>'2M - SGS'!CA81</f>
        <v>6.2979999999999994E-2</v>
      </c>
      <c r="CB81" s="352">
        <f>'2M - SGS'!CB81</f>
        <v>0.21317</v>
      </c>
      <c r="CC81" s="352">
        <f>'2M - SGS'!CC81</f>
        <v>0.29002899999999998</v>
      </c>
      <c r="CD81" s="352">
        <f>'2M - SGS'!CD81</f>
        <v>0.270206</v>
      </c>
      <c r="CE81" s="352">
        <f>'2M - SGS'!CE81</f>
        <v>0.108695</v>
      </c>
      <c r="CF81" s="352">
        <f>'2M - SGS'!CF81</f>
        <v>1.9643000000000001E-2</v>
      </c>
      <c r="CG81" s="352">
        <f>'2M - SGS'!CG81</f>
        <v>6.0299999999999998E-3</v>
      </c>
      <c r="CH81" s="353">
        <f>'2M - SGS'!CH81</f>
        <v>6.3999999999999997E-5</v>
      </c>
      <c r="CJ81" s="248">
        <f t="shared" si="103"/>
        <v>0.9999969999999998</v>
      </c>
    </row>
    <row r="82" spans="1:88" ht="15.5" x14ac:dyDescent="0.35">
      <c r="A82" s="581"/>
      <c r="B82" s="14" t="str">
        <f t="shared" si="102"/>
        <v>Ext Lighting</v>
      </c>
      <c r="C82" s="352">
        <f>'2M - SGS'!C82</f>
        <v>0.106265</v>
      </c>
      <c r="D82" s="352">
        <f>'2M - SGS'!D82</f>
        <v>8.2161999999999999E-2</v>
      </c>
      <c r="E82" s="352">
        <f>'2M - SGS'!E82</f>
        <v>7.0887000000000006E-2</v>
      </c>
      <c r="F82" s="352">
        <f>'2M - SGS'!F82</f>
        <v>6.8145999999999998E-2</v>
      </c>
      <c r="G82" s="352">
        <f>'2M - SGS'!G82</f>
        <v>8.1852999999999995E-2</v>
      </c>
      <c r="H82" s="352">
        <f>'2M - SGS'!H82</f>
        <v>6.7163E-2</v>
      </c>
      <c r="I82" s="352">
        <f>'2M - SGS'!I82</f>
        <v>8.6751999999999996E-2</v>
      </c>
      <c r="J82" s="352">
        <f>'2M - SGS'!J82</f>
        <v>6.9401000000000004E-2</v>
      </c>
      <c r="K82" s="352">
        <f>'2M - SGS'!K82</f>
        <v>8.2907999999999996E-2</v>
      </c>
      <c r="L82" s="352">
        <f>'2M - SGS'!L82</f>
        <v>0.100507</v>
      </c>
      <c r="M82" s="352">
        <f>'2M - SGS'!M82</f>
        <v>8.7251999999999996E-2</v>
      </c>
      <c r="N82" s="352">
        <f>'2M - SGS'!N82</f>
        <v>9.6703999999999998E-2</v>
      </c>
      <c r="O82" s="352">
        <f>'2M - SGS'!O82</f>
        <v>0.106265</v>
      </c>
      <c r="P82" s="352">
        <f>'2M - SGS'!P82</f>
        <v>8.2161999999999999E-2</v>
      </c>
      <c r="Q82" s="352">
        <f>'2M - SGS'!Q82</f>
        <v>7.0887000000000006E-2</v>
      </c>
      <c r="R82" s="352">
        <f>'2M - SGS'!R82</f>
        <v>6.8145999999999998E-2</v>
      </c>
      <c r="S82" s="352">
        <f>'2M - SGS'!S82</f>
        <v>8.1852999999999995E-2</v>
      </c>
      <c r="T82" s="352">
        <f>'2M - SGS'!T82</f>
        <v>6.7163E-2</v>
      </c>
      <c r="U82" s="352">
        <f>'2M - SGS'!U82</f>
        <v>8.6751999999999996E-2</v>
      </c>
      <c r="V82" s="352">
        <f>'2M - SGS'!V82</f>
        <v>6.9401000000000004E-2</v>
      </c>
      <c r="W82" s="352">
        <f>'2M - SGS'!W82</f>
        <v>8.2907999999999996E-2</v>
      </c>
      <c r="X82" s="352">
        <f>'2M - SGS'!X82</f>
        <v>0.100507</v>
      </c>
      <c r="Y82" s="352">
        <f>'2M - SGS'!Y82</f>
        <v>8.7251999999999996E-2</v>
      </c>
      <c r="Z82" s="352">
        <f>'2M - SGS'!Z82</f>
        <v>9.6703999999999998E-2</v>
      </c>
      <c r="AA82" s="352">
        <f>'2M - SGS'!AA82</f>
        <v>0.106265</v>
      </c>
      <c r="AB82" s="352">
        <f>'2M - SGS'!AB82</f>
        <v>8.2161999999999999E-2</v>
      </c>
      <c r="AC82" s="352">
        <f>'2M - SGS'!AC82</f>
        <v>7.0887000000000006E-2</v>
      </c>
      <c r="AD82" s="352">
        <f>'2M - SGS'!AD82</f>
        <v>6.8145999999999998E-2</v>
      </c>
      <c r="AE82" s="352">
        <f>'2M - SGS'!AE82</f>
        <v>8.1852999999999995E-2</v>
      </c>
      <c r="AF82" s="352">
        <f>'2M - SGS'!AF82</f>
        <v>6.7163E-2</v>
      </c>
      <c r="AG82" s="352">
        <f>'2M - SGS'!AG82</f>
        <v>8.6751999999999996E-2</v>
      </c>
      <c r="AH82" s="352">
        <f>'2M - SGS'!AH82</f>
        <v>6.9401000000000004E-2</v>
      </c>
      <c r="AI82" s="352">
        <f>'2M - SGS'!AI82</f>
        <v>8.2907999999999996E-2</v>
      </c>
      <c r="AJ82" s="352">
        <f>'2M - SGS'!AJ82</f>
        <v>0.100507</v>
      </c>
      <c r="AK82" s="352">
        <f>'2M - SGS'!AK82</f>
        <v>8.7251999999999996E-2</v>
      </c>
      <c r="AL82" s="352">
        <f>'2M - SGS'!AL82</f>
        <v>9.6703999999999998E-2</v>
      </c>
      <c r="AM82" s="352">
        <f>'2M - SGS'!AM82</f>
        <v>0.106265</v>
      </c>
      <c r="AN82" s="352">
        <f>'2M - SGS'!AN82</f>
        <v>8.2161999999999999E-2</v>
      </c>
      <c r="AO82" s="352">
        <f>'2M - SGS'!AO82</f>
        <v>7.0887000000000006E-2</v>
      </c>
      <c r="AP82" s="352">
        <f>'2M - SGS'!AP82</f>
        <v>6.8145999999999998E-2</v>
      </c>
      <c r="AQ82" s="352">
        <f>'2M - SGS'!AQ82</f>
        <v>8.1852999999999995E-2</v>
      </c>
      <c r="AR82" s="352">
        <f>'2M - SGS'!AR82</f>
        <v>6.7163E-2</v>
      </c>
      <c r="AS82" s="352">
        <f>'2M - SGS'!AS82</f>
        <v>8.6751999999999996E-2</v>
      </c>
      <c r="AT82" s="352">
        <f>'2M - SGS'!AT82</f>
        <v>6.9401000000000004E-2</v>
      </c>
      <c r="AU82" s="352">
        <f>'2M - SGS'!AU82</f>
        <v>8.2907999999999996E-2</v>
      </c>
      <c r="AV82" s="352">
        <f>'2M - SGS'!AV82</f>
        <v>0.100507</v>
      </c>
      <c r="AW82" s="352">
        <f>'2M - SGS'!AW82</f>
        <v>8.7251999999999996E-2</v>
      </c>
      <c r="AX82" s="352">
        <f>'2M - SGS'!AX82</f>
        <v>9.6703999999999998E-2</v>
      </c>
      <c r="AY82" s="352">
        <f>'2M - SGS'!AY82</f>
        <v>0.106265</v>
      </c>
      <c r="AZ82" s="352">
        <f>'2M - SGS'!AZ82</f>
        <v>8.2161999999999999E-2</v>
      </c>
      <c r="BA82" s="352">
        <f>'2M - SGS'!BA82</f>
        <v>7.0887000000000006E-2</v>
      </c>
      <c r="BB82" s="352">
        <f>'2M - SGS'!BB82</f>
        <v>6.8145999999999998E-2</v>
      </c>
      <c r="BC82" s="352">
        <f>'2M - SGS'!BC82</f>
        <v>8.1852999999999995E-2</v>
      </c>
      <c r="BD82" s="352">
        <f>'2M - SGS'!BD82</f>
        <v>6.7163E-2</v>
      </c>
      <c r="BE82" s="352">
        <f>'2M - SGS'!BE82</f>
        <v>8.6751999999999996E-2</v>
      </c>
      <c r="BF82" s="352">
        <f>'2M - SGS'!BF82</f>
        <v>6.9401000000000004E-2</v>
      </c>
      <c r="BG82" s="352">
        <f>'2M - SGS'!BG82</f>
        <v>8.2907999999999996E-2</v>
      </c>
      <c r="BH82" s="352">
        <f>'2M - SGS'!BH82</f>
        <v>0.100507</v>
      </c>
      <c r="BI82" s="352">
        <f>'2M - SGS'!BI82</f>
        <v>8.7251999999999996E-2</v>
      </c>
      <c r="BJ82" s="352">
        <f>'2M - SGS'!BJ82</f>
        <v>9.6703999999999998E-2</v>
      </c>
      <c r="BK82" s="352">
        <f>'2M - SGS'!BK82</f>
        <v>0.106265</v>
      </c>
      <c r="BL82" s="352">
        <f>'2M - SGS'!BL82</f>
        <v>8.2161999999999999E-2</v>
      </c>
      <c r="BM82" s="352">
        <f>'2M - SGS'!BM82</f>
        <v>7.0887000000000006E-2</v>
      </c>
      <c r="BN82" s="352">
        <f>'2M - SGS'!BN82</f>
        <v>6.8145999999999998E-2</v>
      </c>
      <c r="BO82" s="352">
        <f>'2M - SGS'!BO82</f>
        <v>8.1852999999999995E-2</v>
      </c>
      <c r="BP82" s="352">
        <f>'2M - SGS'!BP82</f>
        <v>6.7163E-2</v>
      </c>
      <c r="BQ82" s="352">
        <f>'2M - SGS'!BQ82</f>
        <v>8.6751999999999996E-2</v>
      </c>
      <c r="BR82" s="352">
        <f>'2M - SGS'!BR82</f>
        <v>6.9401000000000004E-2</v>
      </c>
      <c r="BS82" s="352">
        <f>'2M - SGS'!BS82</f>
        <v>8.2907999999999996E-2</v>
      </c>
      <c r="BT82" s="352">
        <f>'2M - SGS'!BT82</f>
        <v>0.100507</v>
      </c>
      <c r="BU82" s="352">
        <f>'2M - SGS'!BU82</f>
        <v>8.7251999999999996E-2</v>
      </c>
      <c r="BV82" s="352">
        <f>'2M - SGS'!BV82</f>
        <v>9.6703999999999998E-2</v>
      </c>
      <c r="BW82" s="352">
        <f>'2M - SGS'!BW82</f>
        <v>0.106265</v>
      </c>
      <c r="BX82" s="352">
        <f>'2M - SGS'!BX82</f>
        <v>8.2161999999999999E-2</v>
      </c>
      <c r="BY82" s="352">
        <f>'2M - SGS'!BY82</f>
        <v>7.0887000000000006E-2</v>
      </c>
      <c r="BZ82" s="352">
        <f>'2M - SGS'!BZ82</f>
        <v>6.8145999999999998E-2</v>
      </c>
      <c r="CA82" s="352">
        <f>'2M - SGS'!CA82</f>
        <v>8.1852999999999995E-2</v>
      </c>
      <c r="CB82" s="352">
        <f>'2M - SGS'!CB82</f>
        <v>6.7163E-2</v>
      </c>
      <c r="CC82" s="352">
        <f>'2M - SGS'!CC82</f>
        <v>8.6751999999999996E-2</v>
      </c>
      <c r="CD82" s="352">
        <f>'2M - SGS'!CD82</f>
        <v>6.9401000000000004E-2</v>
      </c>
      <c r="CE82" s="352">
        <f>'2M - SGS'!CE82</f>
        <v>8.2907999999999996E-2</v>
      </c>
      <c r="CF82" s="352">
        <f>'2M - SGS'!CF82</f>
        <v>0.100507</v>
      </c>
      <c r="CG82" s="352">
        <f>'2M - SGS'!CG82</f>
        <v>8.7251999999999996E-2</v>
      </c>
      <c r="CH82" s="353">
        <f>'2M - SGS'!CH82</f>
        <v>9.6703999999999998E-2</v>
      </c>
      <c r="CJ82" s="248">
        <f t="shared" si="103"/>
        <v>1</v>
      </c>
    </row>
    <row r="83" spans="1:88" ht="15.5" x14ac:dyDescent="0.35">
      <c r="A83" s="581"/>
      <c r="B83" s="14" t="str">
        <f t="shared" si="102"/>
        <v>Heating</v>
      </c>
      <c r="C83" s="352">
        <f>'2M - SGS'!C83</f>
        <v>0.210397</v>
      </c>
      <c r="D83" s="352">
        <f>'2M - SGS'!D83</f>
        <v>0.17743600000000001</v>
      </c>
      <c r="E83" s="352">
        <f>'2M - SGS'!E83</f>
        <v>0.13192400000000001</v>
      </c>
      <c r="F83" s="352">
        <f>'2M - SGS'!F83</f>
        <v>5.9718E-2</v>
      </c>
      <c r="G83" s="352">
        <f>'2M - SGS'!G83</f>
        <v>2.6769000000000001E-2</v>
      </c>
      <c r="H83" s="352">
        <f>'2M - SGS'!H83</f>
        <v>4.2950000000000002E-3</v>
      </c>
      <c r="I83" s="352">
        <f>'2M - SGS'!I83</f>
        <v>2.895E-3</v>
      </c>
      <c r="J83" s="352">
        <f>'2M - SGS'!J83</f>
        <v>3.4320000000000002E-3</v>
      </c>
      <c r="K83" s="352">
        <f>'2M - SGS'!K83</f>
        <v>9.4020000000000006E-3</v>
      </c>
      <c r="L83" s="352">
        <f>'2M - SGS'!L83</f>
        <v>5.5496999999999998E-2</v>
      </c>
      <c r="M83" s="352">
        <f>'2M - SGS'!M83</f>
        <v>0.115452</v>
      </c>
      <c r="N83" s="352">
        <f>'2M - SGS'!N83</f>
        <v>0.20278099999999999</v>
      </c>
      <c r="O83" s="352">
        <f>'2M - SGS'!O83</f>
        <v>0.210397</v>
      </c>
      <c r="P83" s="352">
        <f>'2M - SGS'!P83</f>
        <v>0.17743600000000001</v>
      </c>
      <c r="Q83" s="352">
        <f>'2M - SGS'!Q83</f>
        <v>0.13192400000000001</v>
      </c>
      <c r="R83" s="352">
        <f>'2M - SGS'!R83</f>
        <v>5.9718E-2</v>
      </c>
      <c r="S83" s="352">
        <f>'2M - SGS'!S83</f>
        <v>2.6769000000000001E-2</v>
      </c>
      <c r="T83" s="352">
        <f>'2M - SGS'!T83</f>
        <v>4.2950000000000002E-3</v>
      </c>
      <c r="U83" s="352">
        <f>'2M - SGS'!U83</f>
        <v>2.895E-3</v>
      </c>
      <c r="V83" s="352">
        <f>'2M - SGS'!V83</f>
        <v>3.4320000000000002E-3</v>
      </c>
      <c r="W83" s="352">
        <f>'2M - SGS'!W83</f>
        <v>9.4020000000000006E-3</v>
      </c>
      <c r="X83" s="352">
        <f>'2M - SGS'!X83</f>
        <v>5.5496999999999998E-2</v>
      </c>
      <c r="Y83" s="352">
        <f>'2M - SGS'!Y83</f>
        <v>0.115452</v>
      </c>
      <c r="Z83" s="352">
        <f>'2M - SGS'!Z83</f>
        <v>0.20278099999999999</v>
      </c>
      <c r="AA83" s="352">
        <f>'2M - SGS'!AA83</f>
        <v>0.210397</v>
      </c>
      <c r="AB83" s="352">
        <f>'2M - SGS'!AB83</f>
        <v>0.17743600000000001</v>
      </c>
      <c r="AC83" s="352">
        <f>'2M - SGS'!AC83</f>
        <v>0.13192400000000001</v>
      </c>
      <c r="AD83" s="352">
        <f>'2M - SGS'!AD83</f>
        <v>5.9718E-2</v>
      </c>
      <c r="AE83" s="352">
        <f>'2M - SGS'!AE83</f>
        <v>2.6769000000000001E-2</v>
      </c>
      <c r="AF83" s="352">
        <f>'2M - SGS'!AF83</f>
        <v>4.2950000000000002E-3</v>
      </c>
      <c r="AG83" s="352">
        <f>'2M - SGS'!AG83</f>
        <v>2.895E-3</v>
      </c>
      <c r="AH83" s="352">
        <f>'2M - SGS'!AH83</f>
        <v>3.4320000000000002E-3</v>
      </c>
      <c r="AI83" s="352">
        <f>'2M - SGS'!AI83</f>
        <v>9.4020000000000006E-3</v>
      </c>
      <c r="AJ83" s="352">
        <f>'2M - SGS'!AJ83</f>
        <v>5.5496999999999998E-2</v>
      </c>
      <c r="AK83" s="352">
        <f>'2M - SGS'!AK83</f>
        <v>0.115452</v>
      </c>
      <c r="AL83" s="352">
        <f>'2M - SGS'!AL83</f>
        <v>0.20278099999999999</v>
      </c>
      <c r="AM83" s="352">
        <f>'2M - SGS'!AM83</f>
        <v>0.210397</v>
      </c>
      <c r="AN83" s="352">
        <f>'2M - SGS'!AN83</f>
        <v>0.17743600000000001</v>
      </c>
      <c r="AO83" s="352">
        <f>'2M - SGS'!AO83</f>
        <v>0.13192400000000001</v>
      </c>
      <c r="AP83" s="352">
        <f>'2M - SGS'!AP83</f>
        <v>5.9718E-2</v>
      </c>
      <c r="AQ83" s="352">
        <f>'2M - SGS'!AQ83</f>
        <v>2.6769000000000001E-2</v>
      </c>
      <c r="AR83" s="352">
        <f>'2M - SGS'!AR83</f>
        <v>4.2950000000000002E-3</v>
      </c>
      <c r="AS83" s="352">
        <f>'2M - SGS'!AS83</f>
        <v>2.895E-3</v>
      </c>
      <c r="AT83" s="352">
        <f>'2M - SGS'!AT83</f>
        <v>3.4320000000000002E-3</v>
      </c>
      <c r="AU83" s="352">
        <f>'2M - SGS'!AU83</f>
        <v>9.4020000000000006E-3</v>
      </c>
      <c r="AV83" s="352">
        <f>'2M - SGS'!AV83</f>
        <v>5.5496999999999998E-2</v>
      </c>
      <c r="AW83" s="352">
        <f>'2M - SGS'!AW83</f>
        <v>0.115452</v>
      </c>
      <c r="AX83" s="352">
        <f>'2M - SGS'!AX83</f>
        <v>0.20278099999999999</v>
      </c>
      <c r="AY83" s="352">
        <f>'2M - SGS'!AY83</f>
        <v>0.210397</v>
      </c>
      <c r="AZ83" s="352">
        <f>'2M - SGS'!AZ83</f>
        <v>0.17743600000000001</v>
      </c>
      <c r="BA83" s="352">
        <f>'2M - SGS'!BA83</f>
        <v>0.13192400000000001</v>
      </c>
      <c r="BB83" s="352">
        <f>'2M - SGS'!BB83</f>
        <v>5.9718E-2</v>
      </c>
      <c r="BC83" s="352">
        <f>'2M - SGS'!BC83</f>
        <v>2.6769000000000001E-2</v>
      </c>
      <c r="BD83" s="352">
        <f>'2M - SGS'!BD83</f>
        <v>4.2950000000000002E-3</v>
      </c>
      <c r="BE83" s="352">
        <f>'2M - SGS'!BE83</f>
        <v>2.895E-3</v>
      </c>
      <c r="BF83" s="352">
        <f>'2M - SGS'!BF83</f>
        <v>3.4320000000000002E-3</v>
      </c>
      <c r="BG83" s="352">
        <f>'2M - SGS'!BG83</f>
        <v>9.4020000000000006E-3</v>
      </c>
      <c r="BH83" s="352">
        <f>'2M - SGS'!BH83</f>
        <v>5.5496999999999998E-2</v>
      </c>
      <c r="BI83" s="352">
        <f>'2M - SGS'!BI83</f>
        <v>0.115452</v>
      </c>
      <c r="BJ83" s="352">
        <f>'2M - SGS'!BJ83</f>
        <v>0.20278099999999999</v>
      </c>
      <c r="BK83" s="352">
        <f>'2M - SGS'!BK83</f>
        <v>0.210397</v>
      </c>
      <c r="BL83" s="352">
        <f>'2M - SGS'!BL83</f>
        <v>0.17743600000000001</v>
      </c>
      <c r="BM83" s="352">
        <f>'2M - SGS'!BM83</f>
        <v>0.13192400000000001</v>
      </c>
      <c r="BN83" s="352">
        <f>'2M - SGS'!BN83</f>
        <v>5.9718E-2</v>
      </c>
      <c r="BO83" s="352">
        <f>'2M - SGS'!BO83</f>
        <v>2.6769000000000001E-2</v>
      </c>
      <c r="BP83" s="352">
        <f>'2M - SGS'!BP83</f>
        <v>4.2950000000000002E-3</v>
      </c>
      <c r="BQ83" s="352">
        <f>'2M - SGS'!BQ83</f>
        <v>2.895E-3</v>
      </c>
      <c r="BR83" s="352">
        <f>'2M - SGS'!BR83</f>
        <v>3.4320000000000002E-3</v>
      </c>
      <c r="BS83" s="352">
        <f>'2M - SGS'!BS83</f>
        <v>9.4020000000000006E-3</v>
      </c>
      <c r="BT83" s="352">
        <f>'2M - SGS'!BT83</f>
        <v>5.5496999999999998E-2</v>
      </c>
      <c r="BU83" s="352">
        <f>'2M - SGS'!BU83</f>
        <v>0.115452</v>
      </c>
      <c r="BV83" s="352">
        <f>'2M - SGS'!BV83</f>
        <v>0.20278099999999999</v>
      </c>
      <c r="BW83" s="352">
        <f>'2M - SGS'!BW83</f>
        <v>0.210397</v>
      </c>
      <c r="BX83" s="352">
        <f>'2M - SGS'!BX83</f>
        <v>0.17743600000000001</v>
      </c>
      <c r="BY83" s="352">
        <f>'2M - SGS'!BY83</f>
        <v>0.13192400000000001</v>
      </c>
      <c r="BZ83" s="352">
        <f>'2M - SGS'!BZ83</f>
        <v>5.9718E-2</v>
      </c>
      <c r="CA83" s="352">
        <f>'2M - SGS'!CA83</f>
        <v>2.6769000000000001E-2</v>
      </c>
      <c r="CB83" s="352">
        <f>'2M - SGS'!CB83</f>
        <v>4.2950000000000002E-3</v>
      </c>
      <c r="CC83" s="352">
        <f>'2M - SGS'!CC83</f>
        <v>2.895E-3</v>
      </c>
      <c r="CD83" s="352">
        <f>'2M - SGS'!CD83</f>
        <v>3.4320000000000002E-3</v>
      </c>
      <c r="CE83" s="352">
        <f>'2M - SGS'!CE83</f>
        <v>9.4020000000000006E-3</v>
      </c>
      <c r="CF83" s="352">
        <f>'2M - SGS'!CF83</f>
        <v>5.5496999999999998E-2</v>
      </c>
      <c r="CG83" s="352">
        <f>'2M - SGS'!CG83</f>
        <v>0.115452</v>
      </c>
      <c r="CH83" s="353">
        <f>'2M - SGS'!CH83</f>
        <v>0.20278099999999999</v>
      </c>
      <c r="CJ83" s="248">
        <f t="shared" si="103"/>
        <v>0.99999800000000016</v>
      </c>
    </row>
    <row r="84" spans="1:88" ht="15.5" x14ac:dyDescent="0.35">
      <c r="A84" s="581"/>
      <c r="B84" s="14" t="str">
        <f t="shared" si="102"/>
        <v>HVAC</v>
      </c>
      <c r="C84" s="352">
        <f>'2M - SGS'!C84</f>
        <v>0.107824</v>
      </c>
      <c r="D84" s="352">
        <f>'2M - SGS'!D84</f>
        <v>9.1051999999999994E-2</v>
      </c>
      <c r="E84" s="352">
        <f>'2M - SGS'!E84</f>
        <v>7.1135000000000004E-2</v>
      </c>
      <c r="F84" s="352">
        <f>'2M - SGS'!F84</f>
        <v>4.1179E-2</v>
      </c>
      <c r="G84" s="352">
        <f>'2M - SGS'!G84</f>
        <v>4.4423999999999998E-2</v>
      </c>
      <c r="H84" s="352">
        <f>'2M - SGS'!H84</f>
        <v>0.106128</v>
      </c>
      <c r="I84" s="352">
        <f>'2M - SGS'!I84</f>
        <v>0.14288100000000001</v>
      </c>
      <c r="J84" s="352">
        <f>'2M - SGS'!J84</f>
        <v>0.133494</v>
      </c>
      <c r="K84" s="352">
        <f>'2M - SGS'!K84</f>
        <v>5.781E-2</v>
      </c>
      <c r="L84" s="352">
        <f>'2M - SGS'!L84</f>
        <v>3.8018000000000003E-2</v>
      </c>
      <c r="M84" s="352">
        <f>'2M - SGS'!M84</f>
        <v>6.2103999999999999E-2</v>
      </c>
      <c r="N84" s="352">
        <f>'2M - SGS'!N84</f>
        <v>0.10395</v>
      </c>
      <c r="O84" s="352">
        <f>'2M - SGS'!O84</f>
        <v>0.107824</v>
      </c>
      <c r="P84" s="352">
        <f>'2M - SGS'!P84</f>
        <v>9.1051999999999994E-2</v>
      </c>
      <c r="Q84" s="352">
        <f>'2M - SGS'!Q84</f>
        <v>7.1135000000000004E-2</v>
      </c>
      <c r="R84" s="352">
        <f>'2M - SGS'!R84</f>
        <v>4.1179E-2</v>
      </c>
      <c r="S84" s="352">
        <f>'2M - SGS'!S84</f>
        <v>4.4423999999999998E-2</v>
      </c>
      <c r="T84" s="352">
        <f>'2M - SGS'!T84</f>
        <v>0.106128</v>
      </c>
      <c r="U84" s="352">
        <f>'2M - SGS'!U84</f>
        <v>0.14288100000000001</v>
      </c>
      <c r="V84" s="352">
        <f>'2M - SGS'!V84</f>
        <v>0.133494</v>
      </c>
      <c r="W84" s="352">
        <f>'2M - SGS'!W84</f>
        <v>5.781E-2</v>
      </c>
      <c r="X84" s="352">
        <f>'2M - SGS'!X84</f>
        <v>3.8018000000000003E-2</v>
      </c>
      <c r="Y84" s="352">
        <f>'2M - SGS'!Y84</f>
        <v>6.2103999999999999E-2</v>
      </c>
      <c r="Z84" s="352">
        <f>'2M - SGS'!Z84</f>
        <v>0.10395</v>
      </c>
      <c r="AA84" s="352">
        <f>'2M - SGS'!AA84</f>
        <v>0.107824</v>
      </c>
      <c r="AB84" s="352">
        <f>'2M - SGS'!AB84</f>
        <v>9.1051999999999994E-2</v>
      </c>
      <c r="AC84" s="352">
        <f>'2M - SGS'!AC84</f>
        <v>7.1135000000000004E-2</v>
      </c>
      <c r="AD84" s="352">
        <f>'2M - SGS'!AD84</f>
        <v>4.1179E-2</v>
      </c>
      <c r="AE84" s="352">
        <f>'2M - SGS'!AE84</f>
        <v>4.4423999999999998E-2</v>
      </c>
      <c r="AF84" s="352">
        <f>'2M - SGS'!AF84</f>
        <v>0.106128</v>
      </c>
      <c r="AG84" s="352">
        <f>'2M - SGS'!AG84</f>
        <v>0.14288100000000001</v>
      </c>
      <c r="AH84" s="352">
        <f>'2M - SGS'!AH84</f>
        <v>0.133494</v>
      </c>
      <c r="AI84" s="352">
        <f>'2M - SGS'!AI84</f>
        <v>5.781E-2</v>
      </c>
      <c r="AJ84" s="352">
        <f>'2M - SGS'!AJ84</f>
        <v>3.8018000000000003E-2</v>
      </c>
      <c r="AK84" s="352">
        <f>'2M - SGS'!AK84</f>
        <v>6.2103999999999999E-2</v>
      </c>
      <c r="AL84" s="352">
        <f>'2M - SGS'!AL84</f>
        <v>0.10395</v>
      </c>
      <c r="AM84" s="352">
        <f>'2M - SGS'!AM84</f>
        <v>0.107824</v>
      </c>
      <c r="AN84" s="352">
        <f>'2M - SGS'!AN84</f>
        <v>9.1051999999999994E-2</v>
      </c>
      <c r="AO84" s="352">
        <f>'2M - SGS'!AO84</f>
        <v>7.1135000000000004E-2</v>
      </c>
      <c r="AP84" s="352">
        <f>'2M - SGS'!AP84</f>
        <v>4.1179E-2</v>
      </c>
      <c r="AQ84" s="352">
        <f>'2M - SGS'!AQ84</f>
        <v>4.4423999999999998E-2</v>
      </c>
      <c r="AR84" s="352">
        <f>'2M - SGS'!AR84</f>
        <v>0.106128</v>
      </c>
      <c r="AS84" s="352">
        <f>'2M - SGS'!AS84</f>
        <v>0.14288100000000001</v>
      </c>
      <c r="AT84" s="352">
        <f>'2M - SGS'!AT84</f>
        <v>0.133494</v>
      </c>
      <c r="AU84" s="352">
        <f>'2M - SGS'!AU84</f>
        <v>5.781E-2</v>
      </c>
      <c r="AV84" s="352">
        <f>'2M - SGS'!AV84</f>
        <v>3.8018000000000003E-2</v>
      </c>
      <c r="AW84" s="352">
        <f>'2M - SGS'!AW84</f>
        <v>6.2103999999999999E-2</v>
      </c>
      <c r="AX84" s="352">
        <f>'2M - SGS'!AX84</f>
        <v>0.10395</v>
      </c>
      <c r="AY84" s="352">
        <f>'2M - SGS'!AY84</f>
        <v>0.107824</v>
      </c>
      <c r="AZ84" s="352">
        <f>'2M - SGS'!AZ84</f>
        <v>9.1051999999999994E-2</v>
      </c>
      <c r="BA84" s="352">
        <f>'2M - SGS'!BA84</f>
        <v>7.1135000000000004E-2</v>
      </c>
      <c r="BB84" s="352">
        <f>'2M - SGS'!BB84</f>
        <v>4.1179E-2</v>
      </c>
      <c r="BC84" s="352">
        <f>'2M - SGS'!BC84</f>
        <v>4.4423999999999998E-2</v>
      </c>
      <c r="BD84" s="352">
        <f>'2M - SGS'!BD84</f>
        <v>0.106128</v>
      </c>
      <c r="BE84" s="352">
        <f>'2M - SGS'!BE84</f>
        <v>0.14288100000000001</v>
      </c>
      <c r="BF84" s="352">
        <f>'2M - SGS'!BF84</f>
        <v>0.133494</v>
      </c>
      <c r="BG84" s="352">
        <f>'2M - SGS'!BG84</f>
        <v>5.781E-2</v>
      </c>
      <c r="BH84" s="352">
        <f>'2M - SGS'!BH84</f>
        <v>3.8018000000000003E-2</v>
      </c>
      <c r="BI84" s="352">
        <f>'2M - SGS'!BI84</f>
        <v>6.2103999999999999E-2</v>
      </c>
      <c r="BJ84" s="352">
        <f>'2M - SGS'!BJ84</f>
        <v>0.10395</v>
      </c>
      <c r="BK84" s="352">
        <f>'2M - SGS'!BK84</f>
        <v>0.107824</v>
      </c>
      <c r="BL84" s="352">
        <f>'2M - SGS'!BL84</f>
        <v>9.1051999999999994E-2</v>
      </c>
      <c r="BM84" s="352">
        <f>'2M - SGS'!BM84</f>
        <v>7.1135000000000004E-2</v>
      </c>
      <c r="BN84" s="352">
        <f>'2M - SGS'!BN84</f>
        <v>4.1179E-2</v>
      </c>
      <c r="BO84" s="352">
        <f>'2M - SGS'!BO84</f>
        <v>4.4423999999999998E-2</v>
      </c>
      <c r="BP84" s="352">
        <f>'2M - SGS'!BP84</f>
        <v>0.106128</v>
      </c>
      <c r="BQ84" s="352">
        <f>'2M - SGS'!BQ84</f>
        <v>0.14288100000000001</v>
      </c>
      <c r="BR84" s="352">
        <f>'2M - SGS'!BR84</f>
        <v>0.133494</v>
      </c>
      <c r="BS84" s="352">
        <f>'2M - SGS'!BS84</f>
        <v>5.781E-2</v>
      </c>
      <c r="BT84" s="352">
        <f>'2M - SGS'!BT84</f>
        <v>3.8018000000000003E-2</v>
      </c>
      <c r="BU84" s="352">
        <f>'2M - SGS'!BU84</f>
        <v>6.2103999999999999E-2</v>
      </c>
      <c r="BV84" s="352">
        <f>'2M - SGS'!BV84</f>
        <v>0.10395</v>
      </c>
      <c r="BW84" s="352">
        <f>'2M - SGS'!BW84</f>
        <v>0.107824</v>
      </c>
      <c r="BX84" s="352">
        <f>'2M - SGS'!BX84</f>
        <v>9.1051999999999994E-2</v>
      </c>
      <c r="BY84" s="352">
        <f>'2M - SGS'!BY84</f>
        <v>7.1135000000000004E-2</v>
      </c>
      <c r="BZ84" s="352">
        <f>'2M - SGS'!BZ84</f>
        <v>4.1179E-2</v>
      </c>
      <c r="CA84" s="352">
        <f>'2M - SGS'!CA84</f>
        <v>4.4423999999999998E-2</v>
      </c>
      <c r="CB84" s="352">
        <f>'2M - SGS'!CB84</f>
        <v>0.106128</v>
      </c>
      <c r="CC84" s="352">
        <f>'2M - SGS'!CC84</f>
        <v>0.14288100000000001</v>
      </c>
      <c r="CD84" s="352">
        <f>'2M - SGS'!CD84</f>
        <v>0.133494</v>
      </c>
      <c r="CE84" s="352">
        <f>'2M - SGS'!CE84</f>
        <v>5.781E-2</v>
      </c>
      <c r="CF84" s="352">
        <f>'2M - SGS'!CF84</f>
        <v>3.8018000000000003E-2</v>
      </c>
      <c r="CG84" s="352">
        <f>'2M - SGS'!CG84</f>
        <v>6.2103999999999999E-2</v>
      </c>
      <c r="CH84" s="353">
        <f>'2M - SGS'!CH84</f>
        <v>0.10395</v>
      </c>
      <c r="CJ84" s="248">
        <f t="shared" si="103"/>
        <v>0.99999900000000008</v>
      </c>
    </row>
    <row r="85" spans="1:88" ht="15.5" x14ac:dyDescent="0.35">
      <c r="A85" s="581"/>
      <c r="B85" s="14" t="str">
        <f t="shared" si="102"/>
        <v>Lighting</v>
      </c>
      <c r="C85" s="352">
        <f>'2M - SGS'!C85</f>
        <v>9.3563999999999994E-2</v>
      </c>
      <c r="D85" s="352">
        <f>'2M - SGS'!D85</f>
        <v>7.2162000000000004E-2</v>
      </c>
      <c r="E85" s="352">
        <f>'2M - SGS'!E85</f>
        <v>7.8372999999999998E-2</v>
      </c>
      <c r="F85" s="352">
        <f>'2M - SGS'!F85</f>
        <v>7.6534000000000005E-2</v>
      </c>
      <c r="G85" s="352">
        <f>'2M - SGS'!G85</f>
        <v>9.4246999999999997E-2</v>
      </c>
      <c r="H85" s="352">
        <f>'2M - SGS'!H85</f>
        <v>7.5599E-2</v>
      </c>
      <c r="I85" s="352">
        <f>'2M - SGS'!I85</f>
        <v>9.6199999999999994E-2</v>
      </c>
      <c r="J85" s="352">
        <f>'2M - SGS'!J85</f>
        <v>7.7077999999999994E-2</v>
      </c>
      <c r="K85" s="352">
        <f>'2M - SGS'!K85</f>
        <v>8.1374000000000002E-2</v>
      </c>
      <c r="L85" s="352">
        <f>'2M - SGS'!L85</f>
        <v>9.4072000000000003E-2</v>
      </c>
      <c r="M85" s="352">
        <f>'2M - SGS'!M85</f>
        <v>7.6706999999999997E-2</v>
      </c>
      <c r="N85" s="352">
        <f>'2M - SGS'!N85</f>
        <v>8.4089999999999998E-2</v>
      </c>
      <c r="O85" s="352">
        <f>'2M - SGS'!O85</f>
        <v>9.3563999999999994E-2</v>
      </c>
      <c r="P85" s="352">
        <f>'2M - SGS'!P85</f>
        <v>7.2162000000000004E-2</v>
      </c>
      <c r="Q85" s="352">
        <f>'2M - SGS'!Q85</f>
        <v>7.8372999999999998E-2</v>
      </c>
      <c r="R85" s="352">
        <f>'2M - SGS'!R85</f>
        <v>7.6534000000000005E-2</v>
      </c>
      <c r="S85" s="352">
        <f>'2M - SGS'!S85</f>
        <v>9.4246999999999997E-2</v>
      </c>
      <c r="T85" s="352">
        <f>'2M - SGS'!T85</f>
        <v>7.5599E-2</v>
      </c>
      <c r="U85" s="352">
        <f>'2M - SGS'!U85</f>
        <v>9.6199999999999994E-2</v>
      </c>
      <c r="V85" s="352">
        <f>'2M - SGS'!V85</f>
        <v>7.7077999999999994E-2</v>
      </c>
      <c r="W85" s="352">
        <f>'2M - SGS'!W85</f>
        <v>8.1374000000000002E-2</v>
      </c>
      <c r="X85" s="352">
        <f>'2M - SGS'!X85</f>
        <v>9.4072000000000003E-2</v>
      </c>
      <c r="Y85" s="352">
        <f>'2M - SGS'!Y85</f>
        <v>7.6706999999999997E-2</v>
      </c>
      <c r="Z85" s="352">
        <f>'2M - SGS'!Z85</f>
        <v>8.4089999999999998E-2</v>
      </c>
      <c r="AA85" s="352">
        <f>'2M - SGS'!AA85</f>
        <v>9.3563999999999994E-2</v>
      </c>
      <c r="AB85" s="352">
        <f>'2M - SGS'!AB85</f>
        <v>7.2162000000000004E-2</v>
      </c>
      <c r="AC85" s="352">
        <f>'2M - SGS'!AC85</f>
        <v>7.8372999999999998E-2</v>
      </c>
      <c r="AD85" s="352">
        <f>'2M - SGS'!AD85</f>
        <v>7.6534000000000005E-2</v>
      </c>
      <c r="AE85" s="352">
        <f>'2M - SGS'!AE85</f>
        <v>9.4246999999999997E-2</v>
      </c>
      <c r="AF85" s="352">
        <f>'2M - SGS'!AF85</f>
        <v>7.5599E-2</v>
      </c>
      <c r="AG85" s="352">
        <f>'2M - SGS'!AG85</f>
        <v>9.6199999999999994E-2</v>
      </c>
      <c r="AH85" s="352">
        <f>'2M - SGS'!AH85</f>
        <v>7.7077999999999994E-2</v>
      </c>
      <c r="AI85" s="352">
        <f>'2M - SGS'!AI85</f>
        <v>8.1374000000000002E-2</v>
      </c>
      <c r="AJ85" s="352">
        <f>'2M - SGS'!AJ85</f>
        <v>9.4072000000000003E-2</v>
      </c>
      <c r="AK85" s="352">
        <f>'2M - SGS'!AK85</f>
        <v>7.6706999999999997E-2</v>
      </c>
      <c r="AL85" s="352">
        <f>'2M - SGS'!AL85</f>
        <v>8.4089999999999998E-2</v>
      </c>
      <c r="AM85" s="352">
        <f>'2M - SGS'!AM85</f>
        <v>9.3563999999999994E-2</v>
      </c>
      <c r="AN85" s="352">
        <f>'2M - SGS'!AN85</f>
        <v>7.2162000000000004E-2</v>
      </c>
      <c r="AO85" s="352">
        <f>'2M - SGS'!AO85</f>
        <v>7.8372999999999998E-2</v>
      </c>
      <c r="AP85" s="352">
        <f>'2M - SGS'!AP85</f>
        <v>7.6534000000000005E-2</v>
      </c>
      <c r="AQ85" s="352">
        <f>'2M - SGS'!AQ85</f>
        <v>9.4246999999999997E-2</v>
      </c>
      <c r="AR85" s="352">
        <f>'2M - SGS'!AR85</f>
        <v>7.5599E-2</v>
      </c>
      <c r="AS85" s="352">
        <f>'2M - SGS'!AS85</f>
        <v>9.6199999999999994E-2</v>
      </c>
      <c r="AT85" s="352">
        <f>'2M - SGS'!AT85</f>
        <v>7.7077999999999994E-2</v>
      </c>
      <c r="AU85" s="352">
        <f>'2M - SGS'!AU85</f>
        <v>8.1374000000000002E-2</v>
      </c>
      <c r="AV85" s="352">
        <f>'2M - SGS'!AV85</f>
        <v>9.4072000000000003E-2</v>
      </c>
      <c r="AW85" s="352">
        <f>'2M - SGS'!AW85</f>
        <v>7.6706999999999997E-2</v>
      </c>
      <c r="AX85" s="352">
        <f>'2M - SGS'!AX85</f>
        <v>8.4089999999999998E-2</v>
      </c>
      <c r="AY85" s="352">
        <f>'2M - SGS'!AY85</f>
        <v>9.3563999999999994E-2</v>
      </c>
      <c r="AZ85" s="352">
        <f>'2M - SGS'!AZ85</f>
        <v>7.2162000000000004E-2</v>
      </c>
      <c r="BA85" s="352">
        <f>'2M - SGS'!BA85</f>
        <v>7.8372999999999998E-2</v>
      </c>
      <c r="BB85" s="352">
        <f>'2M - SGS'!BB85</f>
        <v>7.6534000000000005E-2</v>
      </c>
      <c r="BC85" s="352">
        <f>'2M - SGS'!BC85</f>
        <v>9.4246999999999997E-2</v>
      </c>
      <c r="BD85" s="352">
        <f>'2M - SGS'!BD85</f>
        <v>7.5599E-2</v>
      </c>
      <c r="BE85" s="352">
        <f>'2M - SGS'!BE85</f>
        <v>9.6199999999999994E-2</v>
      </c>
      <c r="BF85" s="352">
        <f>'2M - SGS'!BF85</f>
        <v>7.7077999999999994E-2</v>
      </c>
      <c r="BG85" s="352">
        <f>'2M - SGS'!BG85</f>
        <v>8.1374000000000002E-2</v>
      </c>
      <c r="BH85" s="352">
        <f>'2M - SGS'!BH85</f>
        <v>9.4072000000000003E-2</v>
      </c>
      <c r="BI85" s="352">
        <f>'2M - SGS'!BI85</f>
        <v>7.6706999999999997E-2</v>
      </c>
      <c r="BJ85" s="352">
        <f>'2M - SGS'!BJ85</f>
        <v>8.4089999999999998E-2</v>
      </c>
      <c r="BK85" s="352">
        <f>'2M - SGS'!BK85</f>
        <v>9.3563999999999994E-2</v>
      </c>
      <c r="BL85" s="352">
        <f>'2M - SGS'!BL85</f>
        <v>7.2162000000000004E-2</v>
      </c>
      <c r="BM85" s="352">
        <f>'2M - SGS'!BM85</f>
        <v>7.8372999999999998E-2</v>
      </c>
      <c r="BN85" s="352">
        <f>'2M - SGS'!BN85</f>
        <v>7.6534000000000005E-2</v>
      </c>
      <c r="BO85" s="352">
        <f>'2M - SGS'!BO85</f>
        <v>9.4246999999999997E-2</v>
      </c>
      <c r="BP85" s="352">
        <f>'2M - SGS'!BP85</f>
        <v>7.5599E-2</v>
      </c>
      <c r="BQ85" s="352">
        <f>'2M - SGS'!BQ85</f>
        <v>9.6199999999999994E-2</v>
      </c>
      <c r="BR85" s="352">
        <f>'2M - SGS'!BR85</f>
        <v>7.7077999999999994E-2</v>
      </c>
      <c r="BS85" s="352">
        <f>'2M - SGS'!BS85</f>
        <v>8.1374000000000002E-2</v>
      </c>
      <c r="BT85" s="352">
        <f>'2M - SGS'!BT85</f>
        <v>9.4072000000000003E-2</v>
      </c>
      <c r="BU85" s="352">
        <f>'2M - SGS'!BU85</f>
        <v>7.6706999999999997E-2</v>
      </c>
      <c r="BV85" s="352">
        <f>'2M - SGS'!BV85</f>
        <v>8.4089999999999998E-2</v>
      </c>
      <c r="BW85" s="352">
        <f>'2M - SGS'!BW85</f>
        <v>9.3563999999999994E-2</v>
      </c>
      <c r="BX85" s="352">
        <f>'2M - SGS'!BX85</f>
        <v>7.2162000000000004E-2</v>
      </c>
      <c r="BY85" s="352">
        <f>'2M - SGS'!BY85</f>
        <v>7.8372999999999998E-2</v>
      </c>
      <c r="BZ85" s="352">
        <f>'2M - SGS'!BZ85</f>
        <v>7.6534000000000005E-2</v>
      </c>
      <c r="CA85" s="352">
        <f>'2M - SGS'!CA85</f>
        <v>9.4246999999999997E-2</v>
      </c>
      <c r="CB85" s="352">
        <f>'2M - SGS'!CB85</f>
        <v>7.5599E-2</v>
      </c>
      <c r="CC85" s="352">
        <f>'2M - SGS'!CC85</f>
        <v>9.6199999999999994E-2</v>
      </c>
      <c r="CD85" s="352">
        <f>'2M - SGS'!CD85</f>
        <v>7.7077999999999994E-2</v>
      </c>
      <c r="CE85" s="352">
        <f>'2M - SGS'!CE85</f>
        <v>8.1374000000000002E-2</v>
      </c>
      <c r="CF85" s="352">
        <f>'2M - SGS'!CF85</f>
        <v>9.4072000000000003E-2</v>
      </c>
      <c r="CG85" s="352">
        <f>'2M - SGS'!CG85</f>
        <v>7.6706999999999997E-2</v>
      </c>
      <c r="CH85" s="353">
        <f>'2M - SGS'!CH85</f>
        <v>8.4089999999999998E-2</v>
      </c>
      <c r="CJ85" s="248">
        <f t="shared" si="103"/>
        <v>1</v>
      </c>
    </row>
    <row r="86" spans="1:88" ht="15.5" x14ac:dyDescent="0.35">
      <c r="A86" s="581"/>
      <c r="B86" s="14" t="str">
        <f t="shared" si="102"/>
        <v>Miscellaneous</v>
      </c>
      <c r="C86" s="352">
        <f>'2M - SGS'!C86</f>
        <v>8.5109000000000004E-2</v>
      </c>
      <c r="D86" s="352">
        <f>'2M - SGS'!D86</f>
        <v>7.7715000000000006E-2</v>
      </c>
      <c r="E86" s="352">
        <f>'2M - SGS'!E86</f>
        <v>8.6136000000000004E-2</v>
      </c>
      <c r="F86" s="352">
        <f>'2M - SGS'!F86</f>
        <v>7.9796000000000006E-2</v>
      </c>
      <c r="G86" s="352">
        <f>'2M - SGS'!G86</f>
        <v>8.5334999999999994E-2</v>
      </c>
      <c r="H86" s="352">
        <f>'2M - SGS'!H86</f>
        <v>8.1994999999999998E-2</v>
      </c>
      <c r="I86" s="352">
        <f>'2M - SGS'!I86</f>
        <v>8.4098999999999993E-2</v>
      </c>
      <c r="J86" s="352">
        <f>'2M - SGS'!J86</f>
        <v>8.4198999999999996E-2</v>
      </c>
      <c r="K86" s="352">
        <f>'2M - SGS'!K86</f>
        <v>8.2512000000000002E-2</v>
      </c>
      <c r="L86" s="352">
        <f>'2M - SGS'!L86</f>
        <v>8.5277000000000006E-2</v>
      </c>
      <c r="M86" s="352">
        <f>'2M - SGS'!M86</f>
        <v>8.2588999999999996E-2</v>
      </c>
      <c r="N86" s="352">
        <f>'2M - SGS'!N86</f>
        <v>8.5237999999999994E-2</v>
      </c>
      <c r="O86" s="352">
        <f>'2M - SGS'!O86</f>
        <v>8.5109000000000004E-2</v>
      </c>
      <c r="P86" s="352">
        <f>'2M - SGS'!P86</f>
        <v>7.7715000000000006E-2</v>
      </c>
      <c r="Q86" s="352">
        <f>'2M - SGS'!Q86</f>
        <v>8.6136000000000004E-2</v>
      </c>
      <c r="R86" s="352">
        <f>'2M - SGS'!R86</f>
        <v>7.9796000000000006E-2</v>
      </c>
      <c r="S86" s="352">
        <f>'2M - SGS'!S86</f>
        <v>8.5334999999999994E-2</v>
      </c>
      <c r="T86" s="352">
        <f>'2M - SGS'!T86</f>
        <v>8.1994999999999998E-2</v>
      </c>
      <c r="U86" s="352">
        <f>'2M - SGS'!U86</f>
        <v>8.4098999999999993E-2</v>
      </c>
      <c r="V86" s="352">
        <f>'2M - SGS'!V86</f>
        <v>8.4198999999999996E-2</v>
      </c>
      <c r="W86" s="352">
        <f>'2M - SGS'!W86</f>
        <v>8.2512000000000002E-2</v>
      </c>
      <c r="X86" s="352">
        <f>'2M - SGS'!X86</f>
        <v>8.5277000000000006E-2</v>
      </c>
      <c r="Y86" s="352">
        <f>'2M - SGS'!Y86</f>
        <v>8.2588999999999996E-2</v>
      </c>
      <c r="Z86" s="352">
        <f>'2M - SGS'!Z86</f>
        <v>8.5237999999999994E-2</v>
      </c>
      <c r="AA86" s="352">
        <f>'2M - SGS'!AA86</f>
        <v>8.5109000000000004E-2</v>
      </c>
      <c r="AB86" s="352">
        <f>'2M - SGS'!AB86</f>
        <v>7.7715000000000006E-2</v>
      </c>
      <c r="AC86" s="352">
        <f>'2M - SGS'!AC86</f>
        <v>8.6136000000000004E-2</v>
      </c>
      <c r="AD86" s="352">
        <f>'2M - SGS'!AD86</f>
        <v>7.9796000000000006E-2</v>
      </c>
      <c r="AE86" s="352">
        <f>'2M - SGS'!AE86</f>
        <v>8.5334999999999994E-2</v>
      </c>
      <c r="AF86" s="352">
        <f>'2M - SGS'!AF86</f>
        <v>8.1994999999999998E-2</v>
      </c>
      <c r="AG86" s="352">
        <f>'2M - SGS'!AG86</f>
        <v>8.4098999999999993E-2</v>
      </c>
      <c r="AH86" s="352">
        <f>'2M - SGS'!AH86</f>
        <v>8.4198999999999996E-2</v>
      </c>
      <c r="AI86" s="352">
        <f>'2M - SGS'!AI86</f>
        <v>8.2512000000000002E-2</v>
      </c>
      <c r="AJ86" s="352">
        <f>'2M - SGS'!AJ86</f>
        <v>8.5277000000000006E-2</v>
      </c>
      <c r="AK86" s="352">
        <f>'2M - SGS'!AK86</f>
        <v>8.2588999999999996E-2</v>
      </c>
      <c r="AL86" s="352">
        <f>'2M - SGS'!AL86</f>
        <v>8.5237999999999994E-2</v>
      </c>
      <c r="AM86" s="352">
        <f>'2M - SGS'!AM86</f>
        <v>8.5109000000000004E-2</v>
      </c>
      <c r="AN86" s="352">
        <f>'2M - SGS'!AN86</f>
        <v>7.7715000000000006E-2</v>
      </c>
      <c r="AO86" s="352">
        <f>'2M - SGS'!AO86</f>
        <v>8.6136000000000004E-2</v>
      </c>
      <c r="AP86" s="352">
        <f>'2M - SGS'!AP86</f>
        <v>7.9796000000000006E-2</v>
      </c>
      <c r="AQ86" s="352">
        <f>'2M - SGS'!AQ86</f>
        <v>8.5334999999999994E-2</v>
      </c>
      <c r="AR86" s="352">
        <f>'2M - SGS'!AR86</f>
        <v>8.1994999999999998E-2</v>
      </c>
      <c r="AS86" s="352">
        <f>'2M - SGS'!AS86</f>
        <v>8.4098999999999993E-2</v>
      </c>
      <c r="AT86" s="352">
        <f>'2M - SGS'!AT86</f>
        <v>8.4198999999999996E-2</v>
      </c>
      <c r="AU86" s="352">
        <f>'2M - SGS'!AU86</f>
        <v>8.2512000000000002E-2</v>
      </c>
      <c r="AV86" s="352">
        <f>'2M - SGS'!AV86</f>
        <v>8.5277000000000006E-2</v>
      </c>
      <c r="AW86" s="352">
        <f>'2M - SGS'!AW86</f>
        <v>8.2588999999999996E-2</v>
      </c>
      <c r="AX86" s="352">
        <f>'2M - SGS'!AX86</f>
        <v>8.5237999999999994E-2</v>
      </c>
      <c r="AY86" s="352">
        <f>'2M - SGS'!AY86</f>
        <v>8.5109000000000004E-2</v>
      </c>
      <c r="AZ86" s="352">
        <f>'2M - SGS'!AZ86</f>
        <v>7.7715000000000006E-2</v>
      </c>
      <c r="BA86" s="352">
        <f>'2M - SGS'!BA86</f>
        <v>8.6136000000000004E-2</v>
      </c>
      <c r="BB86" s="352">
        <f>'2M - SGS'!BB86</f>
        <v>7.9796000000000006E-2</v>
      </c>
      <c r="BC86" s="352">
        <f>'2M - SGS'!BC86</f>
        <v>8.5334999999999994E-2</v>
      </c>
      <c r="BD86" s="352">
        <f>'2M - SGS'!BD86</f>
        <v>8.1994999999999998E-2</v>
      </c>
      <c r="BE86" s="352">
        <f>'2M - SGS'!BE86</f>
        <v>8.4098999999999993E-2</v>
      </c>
      <c r="BF86" s="352">
        <f>'2M - SGS'!BF86</f>
        <v>8.4198999999999996E-2</v>
      </c>
      <c r="BG86" s="352">
        <f>'2M - SGS'!BG86</f>
        <v>8.2512000000000002E-2</v>
      </c>
      <c r="BH86" s="352">
        <f>'2M - SGS'!BH86</f>
        <v>8.5277000000000006E-2</v>
      </c>
      <c r="BI86" s="352">
        <f>'2M - SGS'!BI86</f>
        <v>8.2588999999999996E-2</v>
      </c>
      <c r="BJ86" s="352">
        <f>'2M - SGS'!BJ86</f>
        <v>8.5237999999999994E-2</v>
      </c>
      <c r="BK86" s="352">
        <f>'2M - SGS'!BK86</f>
        <v>8.5109000000000004E-2</v>
      </c>
      <c r="BL86" s="352">
        <f>'2M - SGS'!BL86</f>
        <v>7.7715000000000006E-2</v>
      </c>
      <c r="BM86" s="352">
        <f>'2M - SGS'!BM86</f>
        <v>8.6136000000000004E-2</v>
      </c>
      <c r="BN86" s="352">
        <f>'2M - SGS'!BN86</f>
        <v>7.9796000000000006E-2</v>
      </c>
      <c r="BO86" s="352">
        <f>'2M - SGS'!BO86</f>
        <v>8.5334999999999994E-2</v>
      </c>
      <c r="BP86" s="352">
        <f>'2M - SGS'!BP86</f>
        <v>8.1994999999999998E-2</v>
      </c>
      <c r="BQ86" s="352">
        <f>'2M - SGS'!BQ86</f>
        <v>8.4098999999999993E-2</v>
      </c>
      <c r="BR86" s="352">
        <f>'2M - SGS'!BR86</f>
        <v>8.4198999999999996E-2</v>
      </c>
      <c r="BS86" s="352">
        <f>'2M - SGS'!BS86</f>
        <v>8.2512000000000002E-2</v>
      </c>
      <c r="BT86" s="352">
        <f>'2M - SGS'!BT86</f>
        <v>8.5277000000000006E-2</v>
      </c>
      <c r="BU86" s="352">
        <f>'2M - SGS'!BU86</f>
        <v>8.2588999999999996E-2</v>
      </c>
      <c r="BV86" s="352">
        <f>'2M - SGS'!BV86</f>
        <v>8.5237999999999994E-2</v>
      </c>
      <c r="BW86" s="352">
        <f>'2M - SGS'!BW86</f>
        <v>8.5109000000000004E-2</v>
      </c>
      <c r="BX86" s="352">
        <f>'2M - SGS'!BX86</f>
        <v>7.7715000000000006E-2</v>
      </c>
      <c r="BY86" s="352">
        <f>'2M - SGS'!BY86</f>
        <v>8.6136000000000004E-2</v>
      </c>
      <c r="BZ86" s="352">
        <f>'2M - SGS'!BZ86</f>
        <v>7.9796000000000006E-2</v>
      </c>
      <c r="CA86" s="352">
        <f>'2M - SGS'!CA86</f>
        <v>8.5334999999999994E-2</v>
      </c>
      <c r="CB86" s="352">
        <f>'2M - SGS'!CB86</f>
        <v>8.1994999999999998E-2</v>
      </c>
      <c r="CC86" s="352">
        <f>'2M - SGS'!CC86</f>
        <v>8.4098999999999993E-2</v>
      </c>
      <c r="CD86" s="352">
        <f>'2M - SGS'!CD86</f>
        <v>8.4198999999999996E-2</v>
      </c>
      <c r="CE86" s="352">
        <f>'2M - SGS'!CE86</f>
        <v>8.2512000000000002E-2</v>
      </c>
      <c r="CF86" s="352">
        <f>'2M - SGS'!CF86</f>
        <v>8.5277000000000006E-2</v>
      </c>
      <c r="CG86" s="352">
        <f>'2M - SGS'!CG86</f>
        <v>8.2588999999999996E-2</v>
      </c>
      <c r="CH86" s="353">
        <f>'2M - SGS'!CH86</f>
        <v>8.5237999999999994E-2</v>
      </c>
      <c r="CJ86" s="248">
        <f t="shared" si="103"/>
        <v>1.0000000000000002</v>
      </c>
    </row>
    <row r="87" spans="1:88" ht="15.5" x14ac:dyDescent="0.35">
      <c r="A87" s="581"/>
      <c r="B87" s="14" t="str">
        <f t="shared" si="102"/>
        <v>Motors</v>
      </c>
      <c r="C87" s="352">
        <f>'2M - SGS'!C87</f>
        <v>8.5109000000000004E-2</v>
      </c>
      <c r="D87" s="352">
        <f>'2M - SGS'!D87</f>
        <v>7.7715000000000006E-2</v>
      </c>
      <c r="E87" s="352">
        <f>'2M - SGS'!E87</f>
        <v>8.6136000000000004E-2</v>
      </c>
      <c r="F87" s="352">
        <f>'2M - SGS'!F87</f>
        <v>7.9796000000000006E-2</v>
      </c>
      <c r="G87" s="352">
        <f>'2M - SGS'!G87</f>
        <v>8.5334999999999994E-2</v>
      </c>
      <c r="H87" s="352">
        <f>'2M - SGS'!H87</f>
        <v>8.1994999999999998E-2</v>
      </c>
      <c r="I87" s="352">
        <f>'2M - SGS'!I87</f>
        <v>8.4098999999999993E-2</v>
      </c>
      <c r="J87" s="352">
        <f>'2M - SGS'!J87</f>
        <v>8.4198999999999996E-2</v>
      </c>
      <c r="K87" s="352">
        <f>'2M - SGS'!K87</f>
        <v>8.2512000000000002E-2</v>
      </c>
      <c r="L87" s="352">
        <f>'2M - SGS'!L87</f>
        <v>8.5277000000000006E-2</v>
      </c>
      <c r="M87" s="352">
        <f>'2M - SGS'!M87</f>
        <v>8.2588999999999996E-2</v>
      </c>
      <c r="N87" s="352">
        <f>'2M - SGS'!N87</f>
        <v>8.5237999999999994E-2</v>
      </c>
      <c r="O87" s="352">
        <f>'2M - SGS'!O87</f>
        <v>8.5109000000000004E-2</v>
      </c>
      <c r="P87" s="352">
        <f>'2M - SGS'!P87</f>
        <v>7.7715000000000006E-2</v>
      </c>
      <c r="Q87" s="352">
        <f>'2M - SGS'!Q87</f>
        <v>8.6136000000000004E-2</v>
      </c>
      <c r="R87" s="352">
        <f>'2M - SGS'!R87</f>
        <v>7.9796000000000006E-2</v>
      </c>
      <c r="S87" s="352">
        <f>'2M - SGS'!S87</f>
        <v>8.5334999999999994E-2</v>
      </c>
      <c r="T87" s="352">
        <f>'2M - SGS'!T87</f>
        <v>8.1994999999999998E-2</v>
      </c>
      <c r="U87" s="352">
        <f>'2M - SGS'!U87</f>
        <v>8.4098999999999993E-2</v>
      </c>
      <c r="V87" s="352">
        <f>'2M - SGS'!V87</f>
        <v>8.4198999999999996E-2</v>
      </c>
      <c r="W87" s="352">
        <f>'2M - SGS'!W87</f>
        <v>8.2512000000000002E-2</v>
      </c>
      <c r="X87" s="352">
        <f>'2M - SGS'!X87</f>
        <v>8.5277000000000006E-2</v>
      </c>
      <c r="Y87" s="352">
        <f>'2M - SGS'!Y87</f>
        <v>8.2588999999999996E-2</v>
      </c>
      <c r="Z87" s="352">
        <f>'2M - SGS'!Z87</f>
        <v>8.5237999999999994E-2</v>
      </c>
      <c r="AA87" s="352">
        <f>'2M - SGS'!AA87</f>
        <v>8.5109000000000004E-2</v>
      </c>
      <c r="AB87" s="352">
        <f>'2M - SGS'!AB87</f>
        <v>7.7715000000000006E-2</v>
      </c>
      <c r="AC87" s="352">
        <f>'2M - SGS'!AC87</f>
        <v>8.6136000000000004E-2</v>
      </c>
      <c r="AD87" s="352">
        <f>'2M - SGS'!AD87</f>
        <v>7.9796000000000006E-2</v>
      </c>
      <c r="AE87" s="352">
        <f>'2M - SGS'!AE87</f>
        <v>8.5334999999999994E-2</v>
      </c>
      <c r="AF87" s="352">
        <f>'2M - SGS'!AF87</f>
        <v>8.1994999999999998E-2</v>
      </c>
      <c r="AG87" s="352">
        <f>'2M - SGS'!AG87</f>
        <v>8.4098999999999993E-2</v>
      </c>
      <c r="AH87" s="352">
        <f>'2M - SGS'!AH87</f>
        <v>8.4198999999999996E-2</v>
      </c>
      <c r="AI87" s="352">
        <f>'2M - SGS'!AI87</f>
        <v>8.2512000000000002E-2</v>
      </c>
      <c r="AJ87" s="352">
        <f>'2M - SGS'!AJ87</f>
        <v>8.5277000000000006E-2</v>
      </c>
      <c r="AK87" s="352">
        <f>'2M - SGS'!AK87</f>
        <v>8.2588999999999996E-2</v>
      </c>
      <c r="AL87" s="352">
        <f>'2M - SGS'!AL87</f>
        <v>8.5237999999999994E-2</v>
      </c>
      <c r="AM87" s="352">
        <f>'2M - SGS'!AM87</f>
        <v>8.5109000000000004E-2</v>
      </c>
      <c r="AN87" s="352">
        <f>'2M - SGS'!AN87</f>
        <v>7.7715000000000006E-2</v>
      </c>
      <c r="AO87" s="352">
        <f>'2M - SGS'!AO87</f>
        <v>8.6136000000000004E-2</v>
      </c>
      <c r="AP87" s="352">
        <f>'2M - SGS'!AP87</f>
        <v>7.9796000000000006E-2</v>
      </c>
      <c r="AQ87" s="352">
        <f>'2M - SGS'!AQ87</f>
        <v>8.5334999999999994E-2</v>
      </c>
      <c r="AR87" s="352">
        <f>'2M - SGS'!AR87</f>
        <v>8.1994999999999998E-2</v>
      </c>
      <c r="AS87" s="352">
        <f>'2M - SGS'!AS87</f>
        <v>8.4098999999999993E-2</v>
      </c>
      <c r="AT87" s="352">
        <f>'2M - SGS'!AT87</f>
        <v>8.4198999999999996E-2</v>
      </c>
      <c r="AU87" s="352">
        <f>'2M - SGS'!AU87</f>
        <v>8.2512000000000002E-2</v>
      </c>
      <c r="AV87" s="352">
        <f>'2M - SGS'!AV87</f>
        <v>8.5277000000000006E-2</v>
      </c>
      <c r="AW87" s="352">
        <f>'2M - SGS'!AW87</f>
        <v>8.2588999999999996E-2</v>
      </c>
      <c r="AX87" s="352">
        <f>'2M - SGS'!AX87</f>
        <v>8.5237999999999994E-2</v>
      </c>
      <c r="AY87" s="352">
        <f>'2M - SGS'!AY87</f>
        <v>8.5109000000000004E-2</v>
      </c>
      <c r="AZ87" s="352">
        <f>'2M - SGS'!AZ87</f>
        <v>7.7715000000000006E-2</v>
      </c>
      <c r="BA87" s="352">
        <f>'2M - SGS'!BA87</f>
        <v>8.6136000000000004E-2</v>
      </c>
      <c r="BB87" s="352">
        <f>'2M - SGS'!BB87</f>
        <v>7.9796000000000006E-2</v>
      </c>
      <c r="BC87" s="352">
        <f>'2M - SGS'!BC87</f>
        <v>8.5334999999999994E-2</v>
      </c>
      <c r="BD87" s="352">
        <f>'2M - SGS'!BD87</f>
        <v>8.1994999999999998E-2</v>
      </c>
      <c r="BE87" s="352">
        <f>'2M - SGS'!BE87</f>
        <v>8.4098999999999993E-2</v>
      </c>
      <c r="BF87" s="352">
        <f>'2M - SGS'!BF87</f>
        <v>8.4198999999999996E-2</v>
      </c>
      <c r="BG87" s="352">
        <f>'2M - SGS'!BG87</f>
        <v>8.2512000000000002E-2</v>
      </c>
      <c r="BH87" s="352">
        <f>'2M - SGS'!BH87</f>
        <v>8.5277000000000006E-2</v>
      </c>
      <c r="BI87" s="352">
        <f>'2M - SGS'!BI87</f>
        <v>8.2588999999999996E-2</v>
      </c>
      <c r="BJ87" s="352">
        <f>'2M - SGS'!BJ87</f>
        <v>8.5237999999999994E-2</v>
      </c>
      <c r="BK87" s="352">
        <f>'2M - SGS'!BK87</f>
        <v>8.5109000000000004E-2</v>
      </c>
      <c r="BL87" s="352">
        <f>'2M - SGS'!BL87</f>
        <v>7.7715000000000006E-2</v>
      </c>
      <c r="BM87" s="352">
        <f>'2M - SGS'!BM87</f>
        <v>8.6136000000000004E-2</v>
      </c>
      <c r="BN87" s="352">
        <f>'2M - SGS'!BN87</f>
        <v>7.9796000000000006E-2</v>
      </c>
      <c r="BO87" s="352">
        <f>'2M - SGS'!BO87</f>
        <v>8.5334999999999994E-2</v>
      </c>
      <c r="BP87" s="352">
        <f>'2M - SGS'!BP87</f>
        <v>8.1994999999999998E-2</v>
      </c>
      <c r="BQ87" s="352">
        <f>'2M - SGS'!BQ87</f>
        <v>8.4098999999999993E-2</v>
      </c>
      <c r="BR87" s="352">
        <f>'2M - SGS'!BR87</f>
        <v>8.4198999999999996E-2</v>
      </c>
      <c r="BS87" s="352">
        <f>'2M - SGS'!BS87</f>
        <v>8.2512000000000002E-2</v>
      </c>
      <c r="BT87" s="352">
        <f>'2M - SGS'!BT87</f>
        <v>8.5277000000000006E-2</v>
      </c>
      <c r="BU87" s="352">
        <f>'2M - SGS'!BU87</f>
        <v>8.2588999999999996E-2</v>
      </c>
      <c r="BV87" s="352">
        <f>'2M - SGS'!BV87</f>
        <v>8.5237999999999994E-2</v>
      </c>
      <c r="BW87" s="352">
        <f>'2M - SGS'!BW87</f>
        <v>8.5109000000000004E-2</v>
      </c>
      <c r="BX87" s="352">
        <f>'2M - SGS'!BX87</f>
        <v>7.7715000000000006E-2</v>
      </c>
      <c r="BY87" s="352">
        <f>'2M - SGS'!BY87</f>
        <v>8.6136000000000004E-2</v>
      </c>
      <c r="BZ87" s="352">
        <f>'2M - SGS'!BZ87</f>
        <v>7.9796000000000006E-2</v>
      </c>
      <c r="CA87" s="352">
        <f>'2M - SGS'!CA87</f>
        <v>8.5334999999999994E-2</v>
      </c>
      <c r="CB87" s="352">
        <f>'2M - SGS'!CB87</f>
        <v>8.1994999999999998E-2</v>
      </c>
      <c r="CC87" s="352">
        <f>'2M - SGS'!CC87</f>
        <v>8.4098999999999993E-2</v>
      </c>
      <c r="CD87" s="352">
        <f>'2M - SGS'!CD87</f>
        <v>8.4198999999999996E-2</v>
      </c>
      <c r="CE87" s="352">
        <f>'2M - SGS'!CE87</f>
        <v>8.2512000000000002E-2</v>
      </c>
      <c r="CF87" s="352">
        <f>'2M - SGS'!CF87</f>
        <v>8.5277000000000006E-2</v>
      </c>
      <c r="CG87" s="352">
        <f>'2M - SGS'!CG87</f>
        <v>8.2588999999999996E-2</v>
      </c>
      <c r="CH87" s="353">
        <f>'2M - SGS'!CH87</f>
        <v>8.5237999999999994E-2</v>
      </c>
      <c r="CJ87" s="248">
        <f t="shared" si="103"/>
        <v>1.0000000000000002</v>
      </c>
    </row>
    <row r="88" spans="1:88" ht="15.5" x14ac:dyDescent="0.35">
      <c r="A88" s="581"/>
      <c r="B88" s="14" t="str">
        <f t="shared" si="102"/>
        <v>Process</v>
      </c>
      <c r="C88" s="352">
        <f>'2M - SGS'!C88</f>
        <v>8.5109000000000004E-2</v>
      </c>
      <c r="D88" s="352">
        <f>'2M - SGS'!D88</f>
        <v>7.7715000000000006E-2</v>
      </c>
      <c r="E88" s="352">
        <f>'2M - SGS'!E88</f>
        <v>8.6136000000000004E-2</v>
      </c>
      <c r="F88" s="352">
        <f>'2M - SGS'!F88</f>
        <v>7.9796000000000006E-2</v>
      </c>
      <c r="G88" s="352">
        <f>'2M - SGS'!G88</f>
        <v>8.5334999999999994E-2</v>
      </c>
      <c r="H88" s="352">
        <f>'2M - SGS'!H88</f>
        <v>8.1994999999999998E-2</v>
      </c>
      <c r="I88" s="352">
        <f>'2M - SGS'!I88</f>
        <v>8.4098999999999993E-2</v>
      </c>
      <c r="J88" s="352">
        <f>'2M - SGS'!J88</f>
        <v>8.4198999999999996E-2</v>
      </c>
      <c r="K88" s="352">
        <f>'2M - SGS'!K88</f>
        <v>8.2512000000000002E-2</v>
      </c>
      <c r="L88" s="352">
        <f>'2M - SGS'!L88</f>
        <v>8.5277000000000006E-2</v>
      </c>
      <c r="M88" s="352">
        <f>'2M - SGS'!M88</f>
        <v>8.2588999999999996E-2</v>
      </c>
      <c r="N88" s="352">
        <f>'2M - SGS'!N88</f>
        <v>8.5237999999999994E-2</v>
      </c>
      <c r="O88" s="352">
        <f>'2M - SGS'!O88</f>
        <v>8.5109000000000004E-2</v>
      </c>
      <c r="P88" s="352">
        <f>'2M - SGS'!P88</f>
        <v>7.7715000000000006E-2</v>
      </c>
      <c r="Q88" s="352">
        <f>'2M - SGS'!Q88</f>
        <v>8.6136000000000004E-2</v>
      </c>
      <c r="R88" s="352">
        <f>'2M - SGS'!R88</f>
        <v>7.9796000000000006E-2</v>
      </c>
      <c r="S88" s="352">
        <f>'2M - SGS'!S88</f>
        <v>8.5334999999999994E-2</v>
      </c>
      <c r="T88" s="352">
        <f>'2M - SGS'!T88</f>
        <v>8.1994999999999998E-2</v>
      </c>
      <c r="U88" s="352">
        <f>'2M - SGS'!U88</f>
        <v>8.4098999999999993E-2</v>
      </c>
      <c r="V88" s="352">
        <f>'2M - SGS'!V88</f>
        <v>8.4198999999999996E-2</v>
      </c>
      <c r="W88" s="352">
        <f>'2M - SGS'!W88</f>
        <v>8.2512000000000002E-2</v>
      </c>
      <c r="X88" s="352">
        <f>'2M - SGS'!X88</f>
        <v>8.5277000000000006E-2</v>
      </c>
      <c r="Y88" s="352">
        <f>'2M - SGS'!Y88</f>
        <v>8.2588999999999996E-2</v>
      </c>
      <c r="Z88" s="352">
        <f>'2M - SGS'!Z88</f>
        <v>8.5237999999999994E-2</v>
      </c>
      <c r="AA88" s="352">
        <f>'2M - SGS'!AA88</f>
        <v>8.5109000000000004E-2</v>
      </c>
      <c r="AB88" s="352">
        <f>'2M - SGS'!AB88</f>
        <v>7.7715000000000006E-2</v>
      </c>
      <c r="AC88" s="352">
        <f>'2M - SGS'!AC88</f>
        <v>8.6136000000000004E-2</v>
      </c>
      <c r="AD88" s="352">
        <f>'2M - SGS'!AD88</f>
        <v>7.9796000000000006E-2</v>
      </c>
      <c r="AE88" s="352">
        <f>'2M - SGS'!AE88</f>
        <v>8.5334999999999994E-2</v>
      </c>
      <c r="AF88" s="352">
        <f>'2M - SGS'!AF88</f>
        <v>8.1994999999999998E-2</v>
      </c>
      <c r="AG88" s="352">
        <f>'2M - SGS'!AG88</f>
        <v>8.4098999999999993E-2</v>
      </c>
      <c r="AH88" s="352">
        <f>'2M - SGS'!AH88</f>
        <v>8.4198999999999996E-2</v>
      </c>
      <c r="AI88" s="352">
        <f>'2M - SGS'!AI88</f>
        <v>8.2512000000000002E-2</v>
      </c>
      <c r="AJ88" s="352">
        <f>'2M - SGS'!AJ88</f>
        <v>8.5277000000000006E-2</v>
      </c>
      <c r="AK88" s="352">
        <f>'2M - SGS'!AK88</f>
        <v>8.2588999999999996E-2</v>
      </c>
      <c r="AL88" s="352">
        <f>'2M - SGS'!AL88</f>
        <v>8.5237999999999994E-2</v>
      </c>
      <c r="AM88" s="352">
        <f>'2M - SGS'!AM88</f>
        <v>8.5109000000000004E-2</v>
      </c>
      <c r="AN88" s="352">
        <f>'2M - SGS'!AN88</f>
        <v>7.7715000000000006E-2</v>
      </c>
      <c r="AO88" s="352">
        <f>'2M - SGS'!AO88</f>
        <v>8.6136000000000004E-2</v>
      </c>
      <c r="AP88" s="352">
        <f>'2M - SGS'!AP88</f>
        <v>7.9796000000000006E-2</v>
      </c>
      <c r="AQ88" s="352">
        <f>'2M - SGS'!AQ88</f>
        <v>8.5334999999999994E-2</v>
      </c>
      <c r="AR88" s="352">
        <f>'2M - SGS'!AR88</f>
        <v>8.1994999999999998E-2</v>
      </c>
      <c r="AS88" s="352">
        <f>'2M - SGS'!AS88</f>
        <v>8.4098999999999993E-2</v>
      </c>
      <c r="AT88" s="352">
        <f>'2M - SGS'!AT88</f>
        <v>8.4198999999999996E-2</v>
      </c>
      <c r="AU88" s="352">
        <f>'2M - SGS'!AU88</f>
        <v>8.2512000000000002E-2</v>
      </c>
      <c r="AV88" s="352">
        <f>'2M - SGS'!AV88</f>
        <v>8.5277000000000006E-2</v>
      </c>
      <c r="AW88" s="352">
        <f>'2M - SGS'!AW88</f>
        <v>8.2588999999999996E-2</v>
      </c>
      <c r="AX88" s="352">
        <f>'2M - SGS'!AX88</f>
        <v>8.5237999999999994E-2</v>
      </c>
      <c r="AY88" s="352">
        <f>'2M - SGS'!AY88</f>
        <v>8.5109000000000004E-2</v>
      </c>
      <c r="AZ88" s="352">
        <f>'2M - SGS'!AZ88</f>
        <v>7.7715000000000006E-2</v>
      </c>
      <c r="BA88" s="352">
        <f>'2M - SGS'!BA88</f>
        <v>8.6136000000000004E-2</v>
      </c>
      <c r="BB88" s="352">
        <f>'2M - SGS'!BB88</f>
        <v>7.9796000000000006E-2</v>
      </c>
      <c r="BC88" s="352">
        <f>'2M - SGS'!BC88</f>
        <v>8.5334999999999994E-2</v>
      </c>
      <c r="BD88" s="352">
        <f>'2M - SGS'!BD88</f>
        <v>8.1994999999999998E-2</v>
      </c>
      <c r="BE88" s="352">
        <f>'2M - SGS'!BE88</f>
        <v>8.4098999999999993E-2</v>
      </c>
      <c r="BF88" s="352">
        <f>'2M - SGS'!BF88</f>
        <v>8.4198999999999996E-2</v>
      </c>
      <c r="BG88" s="352">
        <f>'2M - SGS'!BG88</f>
        <v>8.2512000000000002E-2</v>
      </c>
      <c r="BH88" s="352">
        <f>'2M - SGS'!BH88</f>
        <v>8.5277000000000006E-2</v>
      </c>
      <c r="BI88" s="352">
        <f>'2M - SGS'!BI88</f>
        <v>8.2588999999999996E-2</v>
      </c>
      <c r="BJ88" s="352">
        <f>'2M - SGS'!BJ88</f>
        <v>8.5237999999999994E-2</v>
      </c>
      <c r="BK88" s="352">
        <f>'2M - SGS'!BK88</f>
        <v>8.5109000000000004E-2</v>
      </c>
      <c r="BL88" s="352">
        <f>'2M - SGS'!BL88</f>
        <v>7.7715000000000006E-2</v>
      </c>
      <c r="BM88" s="352">
        <f>'2M - SGS'!BM88</f>
        <v>8.6136000000000004E-2</v>
      </c>
      <c r="BN88" s="352">
        <f>'2M - SGS'!BN88</f>
        <v>7.9796000000000006E-2</v>
      </c>
      <c r="BO88" s="352">
        <f>'2M - SGS'!BO88</f>
        <v>8.5334999999999994E-2</v>
      </c>
      <c r="BP88" s="352">
        <f>'2M - SGS'!BP88</f>
        <v>8.1994999999999998E-2</v>
      </c>
      <c r="BQ88" s="352">
        <f>'2M - SGS'!BQ88</f>
        <v>8.4098999999999993E-2</v>
      </c>
      <c r="BR88" s="352">
        <f>'2M - SGS'!BR88</f>
        <v>8.4198999999999996E-2</v>
      </c>
      <c r="BS88" s="352">
        <f>'2M - SGS'!BS88</f>
        <v>8.2512000000000002E-2</v>
      </c>
      <c r="BT88" s="352">
        <f>'2M - SGS'!BT88</f>
        <v>8.5277000000000006E-2</v>
      </c>
      <c r="BU88" s="352">
        <f>'2M - SGS'!BU88</f>
        <v>8.2588999999999996E-2</v>
      </c>
      <c r="BV88" s="352">
        <f>'2M - SGS'!BV88</f>
        <v>8.5237999999999994E-2</v>
      </c>
      <c r="BW88" s="352">
        <f>'2M - SGS'!BW88</f>
        <v>8.5109000000000004E-2</v>
      </c>
      <c r="BX88" s="352">
        <f>'2M - SGS'!BX88</f>
        <v>7.7715000000000006E-2</v>
      </c>
      <c r="BY88" s="352">
        <f>'2M - SGS'!BY88</f>
        <v>8.6136000000000004E-2</v>
      </c>
      <c r="BZ88" s="352">
        <f>'2M - SGS'!BZ88</f>
        <v>7.9796000000000006E-2</v>
      </c>
      <c r="CA88" s="352">
        <f>'2M - SGS'!CA88</f>
        <v>8.5334999999999994E-2</v>
      </c>
      <c r="CB88" s="352">
        <f>'2M - SGS'!CB88</f>
        <v>8.1994999999999998E-2</v>
      </c>
      <c r="CC88" s="352">
        <f>'2M - SGS'!CC88</f>
        <v>8.4098999999999993E-2</v>
      </c>
      <c r="CD88" s="352">
        <f>'2M - SGS'!CD88</f>
        <v>8.4198999999999996E-2</v>
      </c>
      <c r="CE88" s="352">
        <f>'2M - SGS'!CE88</f>
        <v>8.2512000000000002E-2</v>
      </c>
      <c r="CF88" s="352">
        <f>'2M - SGS'!CF88</f>
        <v>8.5277000000000006E-2</v>
      </c>
      <c r="CG88" s="352">
        <f>'2M - SGS'!CG88</f>
        <v>8.2588999999999996E-2</v>
      </c>
      <c r="CH88" s="353">
        <f>'2M - SGS'!CH88</f>
        <v>8.5237999999999994E-2</v>
      </c>
      <c r="CJ88" s="248">
        <f t="shared" si="103"/>
        <v>1.0000000000000002</v>
      </c>
    </row>
    <row r="89" spans="1:88" ht="15.5" x14ac:dyDescent="0.35">
      <c r="A89" s="581"/>
      <c r="B89" s="14" t="str">
        <f t="shared" si="102"/>
        <v>Refrigeration</v>
      </c>
      <c r="C89" s="352">
        <f>'2M - SGS'!C89</f>
        <v>8.3486000000000005E-2</v>
      </c>
      <c r="D89" s="352">
        <f>'2M - SGS'!D89</f>
        <v>7.6158000000000003E-2</v>
      </c>
      <c r="E89" s="352">
        <f>'2M - SGS'!E89</f>
        <v>8.3346000000000003E-2</v>
      </c>
      <c r="F89" s="352">
        <f>'2M - SGS'!F89</f>
        <v>8.0782999999999994E-2</v>
      </c>
      <c r="G89" s="352">
        <f>'2M - SGS'!G89</f>
        <v>8.5133E-2</v>
      </c>
      <c r="H89" s="352">
        <f>'2M - SGS'!H89</f>
        <v>8.4294999999999995E-2</v>
      </c>
      <c r="I89" s="352">
        <f>'2M - SGS'!I89</f>
        <v>8.7456999999999993E-2</v>
      </c>
      <c r="J89" s="352">
        <f>'2M - SGS'!J89</f>
        <v>8.7230000000000002E-2</v>
      </c>
      <c r="K89" s="352">
        <f>'2M - SGS'!K89</f>
        <v>8.3319000000000004E-2</v>
      </c>
      <c r="L89" s="352">
        <f>'2M - SGS'!L89</f>
        <v>8.4562999999999999E-2</v>
      </c>
      <c r="M89" s="352">
        <f>'2M - SGS'!M89</f>
        <v>8.1112000000000004E-2</v>
      </c>
      <c r="N89" s="352">
        <f>'2M - SGS'!N89</f>
        <v>8.3118999999999998E-2</v>
      </c>
      <c r="O89" s="352">
        <f>'2M - SGS'!O89</f>
        <v>8.3486000000000005E-2</v>
      </c>
      <c r="P89" s="352">
        <f>'2M - SGS'!P89</f>
        <v>7.6158000000000003E-2</v>
      </c>
      <c r="Q89" s="352">
        <f>'2M - SGS'!Q89</f>
        <v>8.3346000000000003E-2</v>
      </c>
      <c r="R89" s="352">
        <f>'2M - SGS'!R89</f>
        <v>8.0782999999999994E-2</v>
      </c>
      <c r="S89" s="352">
        <f>'2M - SGS'!S89</f>
        <v>8.5133E-2</v>
      </c>
      <c r="T89" s="352">
        <f>'2M - SGS'!T89</f>
        <v>8.4294999999999995E-2</v>
      </c>
      <c r="U89" s="352">
        <f>'2M - SGS'!U89</f>
        <v>8.7456999999999993E-2</v>
      </c>
      <c r="V89" s="352">
        <f>'2M - SGS'!V89</f>
        <v>8.7230000000000002E-2</v>
      </c>
      <c r="W89" s="352">
        <f>'2M - SGS'!W89</f>
        <v>8.3319000000000004E-2</v>
      </c>
      <c r="X89" s="352">
        <f>'2M - SGS'!X89</f>
        <v>8.4562999999999999E-2</v>
      </c>
      <c r="Y89" s="352">
        <f>'2M - SGS'!Y89</f>
        <v>8.1112000000000004E-2</v>
      </c>
      <c r="Z89" s="352">
        <f>'2M - SGS'!Z89</f>
        <v>8.3118999999999998E-2</v>
      </c>
      <c r="AA89" s="352">
        <f>'2M - SGS'!AA89</f>
        <v>8.3486000000000005E-2</v>
      </c>
      <c r="AB89" s="352">
        <f>'2M - SGS'!AB89</f>
        <v>7.6158000000000003E-2</v>
      </c>
      <c r="AC89" s="352">
        <f>'2M - SGS'!AC89</f>
        <v>8.3346000000000003E-2</v>
      </c>
      <c r="AD89" s="352">
        <f>'2M - SGS'!AD89</f>
        <v>8.0782999999999994E-2</v>
      </c>
      <c r="AE89" s="352">
        <f>'2M - SGS'!AE89</f>
        <v>8.5133E-2</v>
      </c>
      <c r="AF89" s="352">
        <f>'2M - SGS'!AF89</f>
        <v>8.4294999999999995E-2</v>
      </c>
      <c r="AG89" s="352">
        <f>'2M - SGS'!AG89</f>
        <v>8.7456999999999993E-2</v>
      </c>
      <c r="AH89" s="352">
        <f>'2M - SGS'!AH89</f>
        <v>8.7230000000000002E-2</v>
      </c>
      <c r="AI89" s="352">
        <f>'2M - SGS'!AI89</f>
        <v>8.3319000000000004E-2</v>
      </c>
      <c r="AJ89" s="352">
        <f>'2M - SGS'!AJ89</f>
        <v>8.4562999999999999E-2</v>
      </c>
      <c r="AK89" s="352">
        <f>'2M - SGS'!AK89</f>
        <v>8.1112000000000004E-2</v>
      </c>
      <c r="AL89" s="352">
        <f>'2M - SGS'!AL89</f>
        <v>8.3118999999999998E-2</v>
      </c>
      <c r="AM89" s="352">
        <f>'2M - SGS'!AM89</f>
        <v>8.3486000000000005E-2</v>
      </c>
      <c r="AN89" s="352">
        <f>'2M - SGS'!AN89</f>
        <v>7.6158000000000003E-2</v>
      </c>
      <c r="AO89" s="352">
        <f>'2M - SGS'!AO89</f>
        <v>8.3346000000000003E-2</v>
      </c>
      <c r="AP89" s="352">
        <f>'2M - SGS'!AP89</f>
        <v>8.0782999999999994E-2</v>
      </c>
      <c r="AQ89" s="352">
        <f>'2M - SGS'!AQ89</f>
        <v>8.5133E-2</v>
      </c>
      <c r="AR89" s="352">
        <f>'2M - SGS'!AR89</f>
        <v>8.4294999999999995E-2</v>
      </c>
      <c r="AS89" s="352">
        <f>'2M - SGS'!AS89</f>
        <v>8.7456999999999993E-2</v>
      </c>
      <c r="AT89" s="352">
        <f>'2M - SGS'!AT89</f>
        <v>8.7230000000000002E-2</v>
      </c>
      <c r="AU89" s="352">
        <f>'2M - SGS'!AU89</f>
        <v>8.3319000000000004E-2</v>
      </c>
      <c r="AV89" s="352">
        <f>'2M - SGS'!AV89</f>
        <v>8.4562999999999999E-2</v>
      </c>
      <c r="AW89" s="352">
        <f>'2M - SGS'!AW89</f>
        <v>8.1112000000000004E-2</v>
      </c>
      <c r="AX89" s="352">
        <f>'2M - SGS'!AX89</f>
        <v>8.3118999999999998E-2</v>
      </c>
      <c r="AY89" s="352">
        <f>'2M - SGS'!AY89</f>
        <v>8.3486000000000005E-2</v>
      </c>
      <c r="AZ89" s="352">
        <f>'2M - SGS'!AZ89</f>
        <v>7.6158000000000003E-2</v>
      </c>
      <c r="BA89" s="352">
        <f>'2M - SGS'!BA89</f>
        <v>8.3346000000000003E-2</v>
      </c>
      <c r="BB89" s="352">
        <f>'2M - SGS'!BB89</f>
        <v>8.0782999999999994E-2</v>
      </c>
      <c r="BC89" s="352">
        <f>'2M - SGS'!BC89</f>
        <v>8.5133E-2</v>
      </c>
      <c r="BD89" s="352">
        <f>'2M - SGS'!BD89</f>
        <v>8.4294999999999995E-2</v>
      </c>
      <c r="BE89" s="352">
        <f>'2M - SGS'!BE89</f>
        <v>8.7456999999999993E-2</v>
      </c>
      <c r="BF89" s="352">
        <f>'2M - SGS'!BF89</f>
        <v>8.7230000000000002E-2</v>
      </c>
      <c r="BG89" s="352">
        <f>'2M - SGS'!BG89</f>
        <v>8.3319000000000004E-2</v>
      </c>
      <c r="BH89" s="352">
        <f>'2M - SGS'!BH89</f>
        <v>8.4562999999999999E-2</v>
      </c>
      <c r="BI89" s="352">
        <f>'2M - SGS'!BI89</f>
        <v>8.1112000000000004E-2</v>
      </c>
      <c r="BJ89" s="352">
        <f>'2M - SGS'!BJ89</f>
        <v>8.3118999999999998E-2</v>
      </c>
      <c r="BK89" s="352">
        <f>'2M - SGS'!BK89</f>
        <v>8.3486000000000005E-2</v>
      </c>
      <c r="BL89" s="352">
        <f>'2M - SGS'!BL89</f>
        <v>7.6158000000000003E-2</v>
      </c>
      <c r="BM89" s="352">
        <f>'2M - SGS'!BM89</f>
        <v>8.3346000000000003E-2</v>
      </c>
      <c r="BN89" s="352">
        <f>'2M - SGS'!BN89</f>
        <v>8.0782999999999994E-2</v>
      </c>
      <c r="BO89" s="352">
        <f>'2M - SGS'!BO89</f>
        <v>8.5133E-2</v>
      </c>
      <c r="BP89" s="352">
        <f>'2M - SGS'!BP89</f>
        <v>8.4294999999999995E-2</v>
      </c>
      <c r="BQ89" s="352">
        <f>'2M - SGS'!BQ89</f>
        <v>8.7456999999999993E-2</v>
      </c>
      <c r="BR89" s="352">
        <f>'2M - SGS'!BR89</f>
        <v>8.7230000000000002E-2</v>
      </c>
      <c r="BS89" s="352">
        <f>'2M - SGS'!BS89</f>
        <v>8.3319000000000004E-2</v>
      </c>
      <c r="BT89" s="352">
        <f>'2M - SGS'!BT89</f>
        <v>8.4562999999999999E-2</v>
      </c>
      <c r="BU89" s="352">
        <f>'2M - SGS'!BU89</f>
        <v>8.1112000000000004E-2</v>
      </c>
      <c r="BV89" s="352">
        <f>'2M - SGS'!BV89</f>
        <v>8.3118999999999998E-2</v>
      </c>
      <c r="BW89" s="352">
        <f>'2M - SGS'!BW89</f>
        <v>8.3486000000000005E-2</v>
      </c>
      <c r="BX89" s="352">
        <f>'2M - SGS'!BX89</f>
        <v>7.6158000000000003E-2</v>
      </c>
      <c r="BY89" s="352">
        <f>'2M - SGS'!BY89</f>
        <v>8.3346000000000003E-2</v>
      </c>
      <c r="BZ89" s="352">
        <f>'2M - SGS'!BZ89</f>
        <v>8.0782999999999994E-2</v>
      </c>
      <c r="CA89" s="352">
        <f>'2M - SGS'!CA89</f>
        <v>8.5133E-2</v>
      </c>
      <c r="CB89" s="352">
        <f>'2M - SGS'!CB89</f>
        <v>8.4294999999999995E-2</v>
      </c>
      <c r="CC89" s="352">
        <f>'2M - SGS'!CC89</f>
        <v>8.7456999999999993E-2</v>
      </c>
      <c r="CD89" s="352">
        <f>'2M - SGS'!CD89</f>
        <v>8.7230000000000002E-2</v>
      </c>
      <c r="CE89" s="352">
        <f>'2M - SGS'!CE89</f>
        <v>8.3319000000000004E-2</v>
      </c>
      <c r="CF89" s="352">
        <f>'2M - SGS'!CF89</f>
        <v>8.4562999999999999E-2</v>
      </c>
      <c r="CG89" s="352">
        <f>'2M - SGS'!CG89</f>
        <v>8.1112000000000004E-2</v>
      </c>
      <c r="CH89" s="353">
        <f>'2M - SGS'!CH89</f>
        <v>8.3118999999999998E-2</v>
      </c>
      <c r="CJ89" s="248">
        <f t="shared" si="103"/>
        <v>1.0000010000000001</v>
      </c>
    </row>
    <row r="90" spans="1:88" ht="16" thickBot="1" x14ac:dyDescent="0.4">
      <c r="A90" s="582"/>
      <c r="B90" s="15" t="str">
        <f t="shared" si="102"/>
        <v>Water Heating</v>
      </c>
      <c r="C90" s="354">
        <f>'2M - SGS'!C90</f>
        <v>0.108255</v>
      </c>
      <c r="D90" s="354">
        <f>'2M - SGS'!D90</f>
        <v>9.1078000000000006E-2</v>
      </c>
      <c r="E90" s="354">
        <f>'2M - SGS'!E90</f>
        <v>8.5239999999999996E-2</v>
      </c>
      <c r="F90" s="354">
        <f>'2M - SGS'!F90</f>
        <v>7.2980000000000003E-2</v>
      </c>
      <c r="G90" s="354">
        <f>'2M - SGS'!G90</f>
        <v>7.9849000000000003E-2</v>
      </c>
      <c r="H90" s="354">
        <f>'2M - SGS'!H90</f>
        <v>7.2720999999999994E-2</v>
      </c>
      <c r="I90" s="354">
        <f>'2M - SGS'!I90</f>
        <v>7.4929999999999997E-2</v>
      </c>
      <c r="J90" s="354">
        <f>'2M - SGS'!J90</f>
        <v>7.5861999999999999E-2</v>
      </c>
      <c r="K90" s="354">
        <f>'2M - SGS'!K90</f>
        <v>7.5733999999999996E-2</v>
      </c>
      <c r="L90" s="354">
        <f>'2M - SGS'!L90</f>
        <v>8.2808000000000007E-2</v>
      </c>
      <c r="M90" s="354">
        <f>'2M - SGS'!M90</f>
        <v>8.6345000000000005E-2</v>
      </c>
      <c r="N90" s="354">
        <f>'2M - SGS'!N90</f>
        <v>9.4200000000000006E-2</v>
      </c>
      <c r="O90" s="354">
        <f>'2M - SGS'!O90</f>
        <v>0.108255</v>
      </c>
      <c r="P90" s="354">
        <f>'2M - SGS'!P90</f>
        <v>9.1078000000000006E-2</v>
      </c>
      <c r="Q90" s="354">
        <f>'2M - SGS'!Q90</f>
        <v>8.5239999999999996E-2</v>
      </c>
      <c r="R90" s="354">
        <f>'2M - SGS'!R90</f>
        <v>7.2980000000000003E-2</v>
      </c>
      <c r="S90" s="354">
        <f>'2M - SGS'!S90</f>
        <v>7.9849000000000003E-2</v>
      </c>
      <c r="T90" s="354">
        <f>'2M - SGS'!T90</f>
        <v>7.2720999999999994E-2</v>
      </c>
      <c r="U90" s="354">
        <f>'2M - SGS'!U90</f>
        <v>7.4929999999999997E-2</v>
      </c>
      <c r="V90" s="354">
        <f>'2M - SGS'!V90</f>
        <v>7.5861999999999999E-2</v>
      </c>
      <c r="W90" s="354">
        <f>'2M - SGS'!W90</f>
        <v>7.5733999999999996E-2</v>
      </c>
      <c r="X90" s="354">
        <f>'2M - SGS'!X90</f>
        <v>8.2808000000000007E-2</v>
      </c>
      <c r="Y90" s="354">
        <f>'2M - SGS'!Y90</f>
        <v>8.6345000000000005E-2</v>
      </c>
      <c r="Z90" s="354">
        <f>'2M - SGS'!Z90</f>
        <v>9.4200000000000006E-2</v>
      </c>
      <c r="AA90" s="354">
        <f>'2M - SGS'!AA90</f>
        <v>0.108255</v>
      </c>
      <c r="AB90" s="354">
        <f>'2M - SGS'!AB90</f>
        <v>9.1078000000000006E-2</v>
      </c>
      <c r="AC90" s="354">
        <f>'2M - SGS'!AC90</f>
        <v>8.5239999999999996E-2</v>
      </c>
      <c r="AD90" s="354">
        <f>'2M - SGS'!AD90</f>
        <v>7.2980000000000003E-2</v>
      </c>
      <c r="AE90" s="354">
        <f>'2M - SGS'!AE90</f>
        <v>7.9849000000000003E-2</v>
      </c>
      <c r="AF90" s="354">
        <f>'2M - SGS'!AF90</f>
        <v>7.2720999999999994E-2</v>
      </c>
      <c r="AG90" s="354">
        <f>'2M - SGS'!AG90</f>
        <v>7.4929999999999997E-2</v>
      </c>
      <c r="AH90" s="354">
        <f>'2M - SGS'!AH90</f>
        <v>7.5861999999999999E-2</v>
      </c>
      <c r="AI90" s="354">
        <f>'2M - SGS'!AI90</f>
        <v>7.5733999999999996E-2</v>
      </c>
      <c r="AJ90" s="354">
        <f>'2M - SGS'!AJ90</f>
        <v>8.2808000000000007E-2</v>
      </c>
      <c r="AK90" s="354">
        <f>'2M - SGS'!AK90</f>
        <v>8.6345000000000005E-2</v>
      </c>
      <c r="AL90" s="354">
        <f>'2M - SGS'!AL90</f>
        <v>9.4200000000000006E-2</v>
      </c>
      <c r="AM90" s="354">
        <f>'2M - SGS'!AM90</f>
        <v>0.108255</v>
      </c>
      <c r="AN90" s="354">
        <f>'2M - SGS'!AN90</f>
        <v>9.1078000000000006E-2</v>
      </c>
      <c r="AO90" s="354">
        <f>'2M - SGS'!AO90</f>
        <v>8.5239999999999996E-2</v>
      </c>
      <c r="AP90" s="354">
        <f>'2M - SGS'!AP90</f>
        <v>7.2980000000000003E-2</v>
      </c>
      <c r="AQ90" s="354">
        <f>'2M - SGS'!AQ90</f>
        <v>7.9849000000000003E-2</v>
      </c>
      <c r="AR90" s="354">
        <f>'2M - SGS'!AR90</f>
        <v>7.2720999999999994E-2</v>
      </c>
      <c r="AS90" s="354">
        <f>'2M - SGS'!AS90</f>
        <v>7.4929999999999997E-2</v>
      </c>
      <c r="AT90" s="354">
        <f>'2M - SGS'!AT90</f>
        <v>7.5861999999999999E-2</v>
      </c>
      <c r="AU90" s="354">
        <f>'2M - SGS'!AU90</f>
        <v>7.5733999999999996E-2</v>
      </c>
      <c r="AV90" s="354">
        <f>'2M - SGS'!AV90</f>
        <v>8.2808000000000007E-2</v>
      </c>
      <c r="AW90" s="354">
        <f>'2M - SGS'!AW90</f>
        <v>8.6345000000000005E-2</v>
      </c>
      <c r="AX90" s="354">
        <f>'2M - SGS'!AX90</f>
        <v>9.4200000000000006E-2</v>
      </c>
      <c r="AY90" s="354">
        <f>'2M - SGS'!AY90</f>
        <v>0.108255</v>
      </c>
      <c r="AZ90" s="354">
        <f>'2M - SGS'!AZ90</f>
        <v>9.1078000000000006E-2</v>
      </c>
      <c r="BA90" s="354">
        <f>'2M - SGS'!BA90</f>
        <v>8.5239999999999996E-2</v>
      </c>
      <c r="BB90" s="354">
        <f>'2M - SGS'!BB90</f>
        <v>7.2980000000000003E-2</v>
      </c>
      <c r="BC90" s="354">
        <f>'2M - SGS'!BC90</f>
        <v>7.9849000000000003E-2</v>
      </c>
      <c r="BD90" s="354">
        <f>'2M - SGS'!BD90</f>
        <v>7.2720999999999994E-2</v>
      </c>
      <c r="BE90" s="354">
        <f>'2M - SGS'!BE90</f>
        <v>7.4929999999999997E-2</v>
      </c>
      <c r="BF90" s="354">
        <f>'2M - SGS'!BF90</f>
        <v>7.5861999999999999E-2</v>
      </c>
      <c r="BG90" s="354">
        <f>'2M - SGS'!BG90</f>
        <v>7.5733999999999996E-2</v>
      </c>
      <c r="BH90" s="354">
        <f>'2M - SGS'!BH90</f>
        <v>8.2808000000000007E-2</v>
      </c>
      <c r="BI90" s="354">
        <f>'2M - SGS'!BI90</f>
        <v>8.6345000000000005E-2</v>
      </c>
      <c r="BJ90" s="354">
        <f>'2M - SGS'!BJ90</f>
        <v>9.4200000000000006E-2</v>
      </c>
      <c r="BK90" s="354">
        <f>'2M - SGS'!BK90</f>
        <v>0.108255</v>
      </c>
      <c r="BL90" s="354">
        <f>'2M - SGS'!BL90</f>
        <v>9.1078000000000006E-2</v>
      </c>
      <c r="BM90" s="354">
        <f>'2M - SGS'!BM90</f>
        <v>8.5239999999999996E-2</v>
      </c>
      <c r="BN90" s="354">
        <f>'2M - SGS'!BN90</f>
        <v>7.2980000000000003E-2</v>
      </c>
      <c r="BO90" s="354">
        <f>'2M - SGS'!BO90</f>
        <v>7.9849000000000003E-2</v>
      </c>
      <c r="BP90" s="354">
        <f>'2M - SGS'!BP90</f>
        <v>7.2720999999999994E-2</v>
      </c>
      <c r="BQ90" s="354">
        <f>'2M - SGS'!BQ90</f>
        <v>7.4929999999999997E-2</v>
      </c>
      <c r="BR90" s="354">
        <f>'2M - SGS'!BR90</f>
        <v>7.5861999999999999E-2</v>
      </c>
      <c r="BS90" s="354">
        <f>'2M - SGS'!BS90</f>
        <v>7.5733999999999996E-2</v>
      </c>
      <c r="BT90" s="354">
        <f>'2M - SGS'!BT90</f>
        <v>8.2808000000000007E-2</v>
      </c>
      <c r="BU90" s="354">
        <f>'2M - SGS'!BU90</f>
        <v>8.6345000000000005E-2</v>
      </c>
      <c r="BV90" s="354">
        <f>'2M - SGS'!BV90</f>
        <v>9.4200000000000006E-2</v>
      </c>
      <c r="BW90" s="354">
        <f>'2M - SGS'!BW90</f>
        <v>0.108255</v>
      </c>
      <c r="BX90" s="354">
        <f>'2M - SGS'!BX90</f>
        <v>9.1078000000000006E-2</v>
      </c>
      <c r="BY90" s="354">
        <f>'2M - SGS'!BY90</f>
        <v>8.5239999999999996E-2</v>
      </c>
      <c r="BZ90" s="354">
        <f>'2M - SGS'!BZ90</f>
        <v>7.2980000000000003E-2</v>
      </c>
      <c r="CA90" s="354">
        <f>'2M - SGS'!CA90</f>
        <v>7.9849000000000003E-2</v>
      </c>
      <c r="CB90" s="354">
        <f>'2M - SGS'!CB90</f>
        <v>7.2720999999999994E-2</v>
      </c>
      <c r="CC90" s="354">
        <f>'2M - SGS'!CC90</f>
        <v>7.4929999999999997E-2</v>
      </c>
      <c r="CD90" s="354">
        <f>'2M - SGS'!CD90</f>
        <v>7.5861999999999999E-2</v>
      </c>
      <c r="CE90" s="354">
        <f>'2M - SGS'!CE90</f>
        <v>7.5733999999999996E-2</v>
      </c>
      <c r="CF90" s="354">
        <f>'2M - SGS'!CF90</f>
        <v>8.2808000000000007E-2</v>
      </c>
      <c r="CG90" s="354">
        <f>'2M - SGS'!CG90</f>
        <v>8.6345000000000005E-2</v>
      </c>
      <c r="CH90" s="355">
        <f>'2M - SGS'!CH90</f>
        <v>9.4200000000000006E-2</v>
      </c>
      <c r="CJ90" s="248">
        <f t="shared" si="103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04" t="s">
        <v>28</v>
      </c>
      <c r="B92" s="285" t="s">
        <v>31</v>
      </c>
      <c r="C92" s="176">
        <f>C$4</f>
        <v>44562</v>
      </c>
      <c r="D92" s="176">
        <f t="shared" ref="D92:BO92" si="104">D$4</f>
        <v>44593</v>
      </c>
      <c r="E92" s="176">
        <f t="shared" si="104"/>
        <v>44621</v>
      </c>
      <c r="F92" s="176">
        <f t="shared" si="104"/>
        <v>44652</v>
      </c>
      <c r="G92" s="176">
        <f t="shared" si="104"/>
        <v>44682</v>
      </c>
      <c r="H92" s="176">
        <f t="shared" si="104"/>
        <v>44713</v>
      </c>
      <c r="I92" s="176">
        <f t="shared" si="104"/>
        <v>44743</v>
      </c>
      <c r="J92" s="176">
        <f t="shared" si="104"/>
        <v>44774</v>
      </c>
      <c r="K92" s="176">
        <f t="shared" si="104"/>
        <v>44805</v>
      </c>
      <c r="L92" s="176">
        <f t="shared" si="104"/>
        <v>44835</v>
      </c>
      <c r="M92" s="176">
        <f t="shared" si="104"/>
        <v>44866</v>
      </c>
      <c r="N92" s="176">
        <f t="shared" si="104"/>
        <v>44896</v>
      </c>
      <c r="O92" s="176">
        <f t="shared" si="104"/>
        <v>44927</v>
      </c>
      <c r="P92" s="176">
        <f t="shared" si="104"/>
        <v>44958</v>
      </c>
      <c r="Q92" s="176">
        <f t="shared" si="104"/>
        <v>44986</v>
      </c>
      <c r="R92" s="176">
        <f t="shared" si="104"/>
        <v>45017</v>
      </c>
      <c r="S92" s="176">
        <f t="shared" si="104"/>
        <v>45047</v>
      </c>
      <c r="T92" s="176">
        <f t="shared" si="104"/>
        <v>45078</v>
      </c>
      <c r="U92" s="176">
        <f t="shared" si="104"/>
        <v>45108</v>
      </c>
      <c r="V92" s="176">
        <f t="shared" si="104"/>
        <v>45139</v>
      </c>
      <c r="W92" s="176">
        <f t="shared" si="104"/>
        <v>45170</v>
      </c>
      <c r="X92" s="176">
        <f t="shared" si="104"/>
        <v>45200</v>
      </c>
      <c r="Y92" s="176">
        <f t="shared" si="104"/>
        <v>45231</v>
      </c>
      <c r="Z92" s="176">
        <f t="shared" si="104"/>
        <v>45261</v>
      </c>
      <c r="AA92" s="176">
        <f t="shared" si="104"/>
        <v>45292</v>
      </c>
      <c r="AB92" s="176">
        <f t="shared" si="104"/>
        <v>45323</v>
      </c>
      <c r="AC92" s="176">
        <f t="shared" si="104"/>
        <v>45352</v>
      </c>
      <c r="AD92" s="176">
        <f t="shared" si="104"/>
        <v>45383</v>
      </c>
      <c r="AE92" s="176">
        <f t="shared" si="104"/>
        <v>45413</v>
      </c>
      <c r="AF92" s="176">
        <f t="shared" si="104"/>
        <v>45444</v>
      </c>
      <c r="AG92" s="176">
        <f t="shared" si="104"/>
        <v>45474</v>
      </c>
      <c r="AH92" s="176">
        <f t="shared" si="104"/>
        <v>45505</v>
      </c>
      <c r="AI92" s="176">
        <f t="shared" si="104"/>
        <v>45536</v>
      </c>
      <c r="AJ92" s="176">
        <f t="shared" si="104"/>
        <v>45566</v>
      </c>
      <c r="AK92" s="176">
        <f t="shared" si="104"/>
        <v>45597</v>
      </c>
      <c r="AL92" s="176">
        <f t="shared" si="104"/>
        <v>45627</v>
      </c>
      <c r="AM92" s="176">
        <f t="shared" si="104"/>
        <v>45658</v>
      </c>
      <c r="AN92" s="176">
        <f t="shared" si="104"/>
        <v>45689</v>
      </c>
      <c r="AO92" s="176">
        <f t="shared" si="104"/>
        <v>45717</v>
      </c>
      <c r="AP92" s="176">
        <f t="shared" si="104"/>
        <v>45748</v>
      </c>
      <c r="AQ92" s="176">
        <f t="shared" si="104"/>
        <v>45778</v>
      </c>
      <c r="AR92" s="176">
        <f t="shared" si="104"/>
        <v>45809</v>
      </c>
      <c r="AS92" s="176">
        <f t="shared" si="104"/>
        <v>45839</v>
      </c>
      <c r="AT92" s="176">
        <f t="shared" si="104"/>
        <v>45870</v>
      </c>
      <c r="AU92" s="176">
        <f t="shared" si="104"/>
        <v>45901</v>
      </c>
      <c r="AV92" s="176">
        <f t="shared" si="104"/>
        <v>45931</v>
      </c>
      <c r="AW92" s="176">
        <f t="shared" si="104"/>
        <v>45962</v>
      </c>
      <c r="AX92" s="176">
        <f t="shared" si="104"/>
        <v>45992</v>
      </c>
      <c r="AY92" s="176">
        <f t="shared" si="104"/>
        <v>46023</v>
      </c>
      <c r="AZ92" s="176">
        <f t="shared" si="104"/>
        <v>46054</v>
      </c>
      <c r="BA92" s="176">
        <f t="shared" si="104"/>
        <v>46082</v>
      </c>
      <c r="BB92" s="176">
        <f t="shared" si="104"/>
        <v>46113</v>
      </c>
      <c r="BC92" s="176">
        <f t="shared" si="104"/>
        <v>46143</v>
      </c>
      <c r="BD92" s="176">
        <f t="shared" si="104"/>
        <v>46174</v>
      </c>
      <c r="BE92" s="176">
        <f t="shared" si="104"/>
        <v>46204</v>
      </c>
      <c r="BF92" s="176">
        <f t="shared" si="104"/>
        <v>46235</v>
      </c>
      <c r="BG92" s="176">
        <f t="shared" si="104"/>
        <v>46266</v>
      </c>
      <c r="BH92" s="176">
        <f t="shared" si="104"/>
        <v>46296</v>
      </c>
      <c r="BI92" s="176">
        <f t="shared" si="104"/>
        <v>46327</v>
      </c>
      <c r="BJ92" s="176">
        <f t="shared" si="104"/>
        <v>46357</v>
      </c>
      <c r="BK92" s="176">
        <f t="shared" si="104"/>
        <v>46388</v>
      </c>
      <c r="BL92" s="176">
        <f t="shared" si="104"/>
        <v>46419</v>
      </c>
      <c r="BM92" s="176">
        <f t="shared" si="104"/>
        <v>46447</v>
      </c>
      <c r="BN92" s="176">
        <f t="shared" si="104"/>
        <v>46478</v>
      </c>
      <c r="BO92" s="176">
        <f t="shared" si="104"/>
        <v>46508</v>
      </c>
      <c r="BP92" s="176">
        <f t="shared" ref="BP92:CH92" si="105">BP$4</f>
        <v>46539</v>
      </c>
      <c r="BQ92" s="176">
        <f t="shared" si="105"/>
        <v>46569</v>
      </c>
      <c r="BR92" s="176">
        <f t="shared" si="105"/>
        <v>46600</v>
      </c>
      <c r="BS92" s="176">
        <f t="shared" si="105"/>
        <v>46631</v>
      </c>
      <c r="BT92" s="176">
        <f t="shared" si="105"/>
        <v>46661</v>
      </c>
      <c r="BU92" s="176">
        <f t="shared" si="105"/>
        <v>46692</v>
      </c>
      <c r="BV92" s="176">
        <f t="shared" si="105"/>
        <v>46722</v>
      </c>
      <c r="BW92" s="176">
        <f t="shared" si="105"/>
        <v>46753</v>
      </c>
      <c r="BX92" s="176">
        <f t="shared" si="105"/>
        <v>46784</v>
      </c>
      <c r="BY92" s="176">
        <f t="shared" si="105"/>
        <v>46813</v>
      </c>
      <c r="BZ92" s="176">
        <f t="shared" si="105"/>
        <v>46844</v>
      </c>
      <c r="CA92" s="176">
        <f t="shared" si="105"/>
        <v>46874</v>
      </c>
      <c r="CB92" s="176">
        <f t="shared" si="105"/>
        <v>46905</v>
      </c>
      <c r="CC92" s="176">
        <f t="shared" si="105"/>
        <v>46935</v>
      </c>
      <c r="CD92" s="176">
        <f t="shared" si="105"/>
        <v>46966</v>
      </c>
      <c r="CE92" s="176">
        <f t="shared" si="105"/>
        <v>46997</v>
      </c>
      <c r="CF92" s="176">
        <f t="shared" si="105"/>
        <v>47027</v>
      </c>
      <c r="CG92" s="176">
        <f t="shared" si="105"/>
        <v>47058</v>
      </c>
      <c r="CH92" s="177">
        <f t="shared" si="105"/>
        <v>47088</v>
      </c>
    </row>
    <row r="93" spans="1:88" x14ac:dyDescent="0.35">
      <c r="A93" s="605"/>
      <c r="B93" s="11" t="s">
        <v>20</v>
      </c>
      <c r="C93" s="340">
        <v>3.2899999999999999E-2</v>
      </c>
      <c r="D93" s="340">
        <v>3.3628999999999999E-2</v>
      </c>
      <c r="E93" s="414">
        <v>3.8399999999999997E-2</v>
      </c>
      <c r="F93" s="414">
        <v>3.9986000000000001E-2</v>
      </c>
      <c r="G93" s="414">
        <v>4.1888000000000002E-2</v>
      </c>
      <c r="H93" s="414">
        <v>7.8059000000000003E-2</v>
      </c>
      <c r="I93" s="414">
        <v>7.3399000000000006E-2</v>
      </c>
      <c r="J93" s="414">
        <v>7.5392000000000001E-2</v>
      </c>
      <c r="K93" s="414">
        <v>7.4381000000000003E-2</v>
      </c>
      <c r="L93" s="414">
        <v>4.0177999999999998E-2</v>
      </c>
      <c r="M93" s="414">
        <v>4.0493000000000001E-2</v>
      </c>
      <c r="N93" s="414">
        <v>3.8906999999999997E-2</v>
      </c>
      <c r="O93" s="414">
        <v>3.7309000000000002E-2</v>
      </c>
      <c r="P93" s="414">
        <v>3.7734999999999998E-2</v>
      </c>
      <c r="Q93" s="414">
        <v>3.8399999999999997E-2</v>
      </c>
      <c r="R93" s="414">
        <v>3.9986000000000001E-2</v>
      </c>
      <c r="S93" s="414">
        <v>4.1888000000000002E-2</v>
      </c>
      <c r="T93" s="414">
        <v>7.8059000000000003E-2</v>
      </c>
      <c r="U93" s="414">
        <v>7.3399000000000006E-2</v>
      </c>
      <c r="V93" s="414">
        <v>7.5392000000000001E-2</v>
      </c>
      <c r="W93" s="414">
        <v>7.4381000000000003E-2</v>
      </c>
      <c r="X93" s="414">
        <v>4.0177999999999998E-2</v>
      </c>
      <c r="Y93" s="414">
        <v>4.0493000000000001E-2</v>
      </c>
      <c r="Z93" s="414">
        <v>3.8906999999999997E-2</v>
      </c>
      <c r="AA93" s="414">
        <v>3.7309000000000002E-2</v>
      </c>
      <c r="AB93" s="414">
        <v>3.7734999999999998E-2</v>
      </c>
      <c r="AC93" s="414">
        <v>3.8399999999999997E-2</v>
      </c>
      <c r="AD93" s="414">
        <v>3.9986000000000001E-2</v>
      </c>
      <c r="AE93" s="414">
        <v>4.1888000000000002E-2</v>
      </c>
      <c r="AF93" s="414">
        <v>7.8059000000000003E-2</v>
      </c>
      <c r="AG93" s="414">
        <v>7.3399000000000006E-2</v>
      </c>
      <c r="AH93" s="414">
        <v>7.5392000000000001E-2</v>
      </c>
      <c r="AI93" s="414">
        <v>7.4381000000000003E-2</v>
      </c>
      <c r="AJ93" s="414">
        <v>4.0177999999999998E-2</v>
      </c>
      <c r="AK93" s="414">
        <v>4.0493000000000001E-2</v>
      </c>
      <c r="AL93" s="414">
        <v>3.8906999999999997E-2</v>
      </c>
      <c r="AM93" s="414">
        <v>3.7309000000000002E-2</v>
      </c>
      <c r="AN93" s="414">
        <v>3.7734999999999998E-2</v>
      </c>
      <c r="AO93" s="414">
        <v>3.8399999999999997E-2</v>
      </c>
      <c r="AP93" s="414">
        <v>3.9986000000000001E-2</v>
      </c>
      <c r="AQ93" s="414">
        <v>4.1888000000000002E-2</v>
      </c>
      <c r="AR93" s="414">
        <v>7.8059000000000003E-2</v>
      </c>
      <c r="AS93" s="414">
        <v>7.3399000000000006E-2</v>
      </c>
      <c r="AT93" s="414">
        <v>7.5392000000000001E-2</v>
      </c>
      <c r="AU93" s="414">
        <v>7.4381000000000003E-2</v>
      </c>
      <c r="AV93" s="414">
        <v>4.0177999999999998E-2</v>
      </c>
      <c r="AW93" s="414">
        <v>4.0493000000000001E-2</v>
      </c>
      <c r="AX93" s="414">
        <v>3.8906999999999997E-2</v>
      </c>
      <c r="AY93" s="414">
        <v>3.7309000000000002E-2</v>
      </c>
      <c r="AZ93" s="414">
        <v>3.7734999999999998E-2</v>
      </c>
      <c r="BA93" s="414">
        <v>3.8399999999999997E-2</v>
      </c>
      <c r="BB93" s="414">
        <v>3.9986000000000001E-2</v>
      </c>
      <c r="BC93" s="414">
        <v>4.1888000000000002E-2</v>
      </c>
      <c r="BD93" s="414">
        <v>7.8059000000000003E-2</v>
      </c>
      <c r="BE93" s="414">
        <v>7.3399000000000006E-2</v>
      </c>
      <c r="BF93" s="414">
        <v>7.5392000000000001E-2</v>
      </c>
      <c r="BG93" s="414">
        <v>7.4381000000000003E-2</v>
      </c>
      <c r="BH93" s="414">
        <v>4.0177999999999998E-2</v>
      </c>
      <c r="BI93" s="414">
        <v>4.0493000000000001E-2</v>
      </c>
      <c r="BJ93" s="414">
        <v>3.8906999999999997E-2</v>
      </c>
      <c r="BK93" s="414">
        <v>3.7309000000000002E-2</v>
      </c>
      <c r="BL93" s="414">
        <v>3.7734999999999998E-2</v>
      </c>
      <c r="BM93" s="414">
        <v>3.8399999999999997E-2</v>
      </c>
      <c r="BN93" s="414">
        <v>3.9986000000000001E-2</v>
      </c>
      <c r="BO93" s="414">
        <v>4.1888000000000002E-2</v>
      </c>
      <c r="BP93" s="414">
        <v>7.8059000000000003E-2</v>
      </c>
      <c r="BQ93" s="414">
        <v>7.3399000000000006E-2</v>
      </c>
      <c r="BR93" s="414">
        <v>7.5392000000000001E-2</v>
      </c>
      <c r="BS93" s="414">
        <v>7.4381000000000003E-2</v>
      </c>
      <c r="BT93" s="414">
        <v>4.0177999999999998E-2</v>
      </c>
      <c r="BU93" s="414">
        <v>4.0493000000000001E-2</v>
      </c>
      <c r="BV93" s="414">
        <v>3.8906999999999997E-2</v>
      </c>
      <c r="BW93" s="414">
        <v>3.7309000000000002E-2</v>
      </c>
      <c r="BX93" s="414">
        <v>3.7734999999999998E-2</v>
      </c>
      <c r="BY93" s="414">
        <v>3.8399999999999997E-2</v>
      </c>
      <c r="BZ93" s="414">
        <v>3.9986000000000001E-2</v>
      </c>
      <c r="CA93" s="414">
        <v>4.1888000000000002E-2</v>
      </c>
      <c r="CB93" s="414">
        <v>7.8059000000000003E-2</v>
      </c>
      <c r="CC93" s="414">
        <v>7.3399000000000006E-2</v>
      </c>
      <c r="CD93" s="414">
        <v>7.5392000000000001E-2</v>
      </c>
      <c r="CE93" s="414">
        <v>7.4381000000000003E-2</v>
      </c>
      <c r="CF93" s="414">
        <v>4.0177999999999998E-2</v>
      </c>
      <c r="CG93" s="414">
        <v>4.0493000000000001E-2</v>
      </c>
      <c r="CH93" s="414">
        <v>3.8906999999999997E-2</v>
      </c>
      <c r="CJ93" s="231" t="s">
        <v>187</v>
      </c>
    </row>
    <row r="94" spans="1:88" x14ac:dyDescent="0.35">
      <c r="A94" s="605"/>
      <c r="B94" s="11" t="s">
        <v>0</v>
      </c>
      <c r="C94" s="340">
        <v>3.4639999999999997E-2</v>
      </c>
      <c r="D94" s="340">
        <v>3.6375999999999999E-2</v>
      </c>
      <c r="E94" s="414">
        <v>4.2527000000000002E-2</v>
      </c>
      <c r="F94" s="414">
        <v>4.2639999999999997E-2</v>
      </c>
      <c r="G94" s="414">
        <v>4.7012999999999999E-2</v>
      </c>
      <c r="H94" s="414">
        <v>9.5856999999999998E-2</v>
      </c>
      <c r="I94" s="414">
        <v>8.7961999999999999E-2</v>
      </c>
      <c r="J94" s="414">
        <v>9.2041999999999999E-2</v>
      </c>
      <c r="K94" s="414">
        <v>9.3056E-2</v>
      </c>
      <c r="L94" s="414">
        <v>4.3665000000000002E-2</v>
      </c>
      <c r="M94" s="414">
        <v>4.4187999999999998E-2</v>
      </c>
      <c r="N94" s="414">
        <v>4.1578999999999998E-2</v>
      </c>
      <c r="O94" s="414">
        <v>4.0160000000000001E-2</v>
      </c>
      <c r="P94" s="414">
        <v>4.1161999999999997E-2</v>
      </c>
      <c r="Q94" s="414">
        <v>4.2527000000000002E-2</v>
      </c>
      <c r="R94" s="414">
        <v>4.2639999999999997E-2</v>
      </c>
      <c r="S94" s="414">
        <v>4.7012999999999999E-2</v>
      </c>
      <c r="T94" s="414">
        <v>9.5856999999999998E-2</v>
      </c>
      <c r="U94" s="414">
        <v>8.7961999999999999E-2</v>
      </c>
      <c r="V94" s="414">
        <v>9.2041999999999999E-2</v>
      </c>
      <c r="W94" s="414">
        <v>9.3056E-2</v>
      </c>
      <c r="X94" s="414">
        <v>4.3665000000000002E-2</v>
      </c>
      <c r="Y94" s="414">
        <v>4.4187999999999998E-2</v>
      </c>
      <c r="Z94" s="414">
        <v>4.1578999999999998E-2</v>
      </c>
      <c r="AA94" s="414">
        <v>4.0160000000000001E-2</v>
      </c>
      <c r="AB94" s="414">
        <v>4.1161999999999997E-2</v>
      </c>
      <c r="AC94" s="414">
        <v>4.2527000000000002E-2</v>
      </c>
      <c r="AD94" s="414">
        <v>4.2639999999999997E-2</v>
      </c>
      <c r="AE94" s="414">
        <v>4.7012999999999999E-2</v>
      </c>
      <c r="AF94" s="414">
        <v>9.5856999999999998E-2</v>
      </c>
      <c r="AG94" s="414">
        <v>8.7961999999999999E-2</v>
      </c>
      <c r="AH94" s="414">
        <v>9.2041999999999999E-2</v>
      </c>
      <c r="AI94" s="414">
        <v>9.3056E-2</v>
      </c>
      <c r="AJ94" s="414">
        <v>4.3665000000000002E-2</v>
      </c>
      <c r="AK94" s="414">
        <v>4.4187999999999998E-2</v>
      </c>
      <c r="AL94" s="414">
        <v>4.1578999999999998E-2</v>
      </c>
      <c r="AM94" s="414">
        <v>4.0160000000000001E-2</v>
      </c>
      <c r="AN94" s="414">
        <v>4.1161999999999997E-2</v>
      </c>
      <c r="AO94" s="414">
        <v>4.2527000000000002E-2</v>
      </c>
      <c r="AP94" s="414">
        <v>4.2639999999999997E-2</v>
      </c>
      <c r="AQ94" s="414">
        <v>4.7012999999999999E-2</v>
      </c>
      <c r="AR94" s="414">
        <v>9.5856999999999998E-2</v>
      </c>
      <c r="AS94" s="414">
        <v>8.7961999999999999E-2</v>
      </c>
      <c r="AT94" s="414">
        <v>9.2041999999999999E-2</v>
      </c>
      <c r="AU94" s="414">
        <v>9.3056E-2</v>
      </c>
      <c r="AV94" s="414">
        <v>4.3665000000000002E-2</v>
      </c>
      <c r="AW94" s="414">
        <v>4.4187999999999998E-2</v>
      </c>
      <c r="AX94" s="414">
        <v>4.1578999999999998E-2</v>
      </c>
      <c r="AY94" s="414">
        <v>4.0160000000000001E-2</v>
      </c>
      <c r="AZ94" s="414">
        <v>4.1161999999999997E-2</v>
      </c>
      <c r="BA94" s="414">
        <v>4.2527000000000002E-2</v>
      </c>
      <c r="BB94" s="414">
        <v>4.2639999999999997E-2</v>
      </c>
      <c r="BC94" s="414">
        <v>4.7012999999999999E-2</v>
      </c>
      <c r="BD94" s="414">
        <v>9.5856999999999998E-2</v>
      </c>
      <c r="BE94" s="414">
        <v>8.7961999999999999E-2</v>
      </c>
      <c r="BF94" s="414">
        <v>9.2041999999999999E-2</v>
      </c>
      <c r="BG94" s="414">
        <v>9.3056E-2</v>
      </c>
      <c r="BH94" s="414">
        <v>4.3665000000000002E-2</v>
      </c>
      <c r="BI94" s="414">
        <v>4.4187999999999998E-2</v>
      </c>
      <c r="BJ94" s="414">
        <v>4.1578999999999998E-2</v>
      </c>
      <c r="BK94" s="414">
        <v>4.0160000000000001E-2</v>
      </c>
      <c r="BL94" s="414">
        <v>4.1161999999999997E-2</v>
      </c>
      <c r="BM94" s="414">
        <v>4.2527000000000002E-2</v>
      </c>
      <c r="BN94" s="414">
        <v>4.2639999999999997E-2</v>
      </c>
      <c r="BO94" s="414">
        <v>4.7012999999999999E-2</v>
      </c>
      <c r="BP94" s="414">
        <v>9.5856999999999998E-2</v>
      </c>
      <c r="BQ94" s="414">
        <v>8.7961999999999999E-2</v>
      </c>
      <c r="BR94" s="414">
        <v>9.2041999999999999E-2</v>
      </c>
      <c r="BS94" s="414">
        <v>9.3056E-2</v>
      </c>
      <c r="BT94" s="414">
        <v>4.3665000000000002E-2</v>
      </c>
      <c r="BU94" s="414">
        <v>4.4187999999999998E-2</v>
      </c>
      <c r="BV94" s="414">
        <v>4.1578999999999998E-2</v>
      </c>
      <c r="BW94" s="414">
        <v>4.0160000000000001E-2</v>
      </c>
      <c r="BX94" s="414">
        <v>4.1161999999999997E-2</v>
      </c>
      <c r="BY94" s="414">
        <v>4.2527000000000002E-2</v>
      </c>
      <c r="BZ94" s="414">
        <v>4.2639999999999997E-2</v>
      </c>
      <c r="CA94" s="414">
        <v>4.7012999999999999E-2</v>
      </c>
      <c r="CB94" s="414">
        <v>9.5856999999999998E-2</v>
      </c>
      <c r="CC94" s="414">
        <v>8.7961999999999999E-2</v>
      </c>
      <c r="CD94" s="414">
        <v>9.2041999999999999E-2</v>
      </c>
      <c r="CE94" s="414">
        <v>9.3056E-2</v>
      </c>
      <c r="CF94" s="414">
        <v>4.3665000000000002E-2</v>
      </c>
      <c r="CG94" s="414">
        <v>4.4187999999999998E-2</v>
      </c>
      <c r="CH94" s="414">
        <v>4.1578999999999998E-2</v>
      </c>
      <c r="CJ94" s="231" t="s">
        <v>194</v>
      </c>
    </row>
    <row r="95" spans="1:88" x14ac:dyDescent="0.35">
      <c r="A95" s="605"/>
      <c r="B95" s="11" t="s">
        <v>21</v>
      </c>
      <c r="C95" s="340">
        <v>3.3316999999999999E-2</v>
      </c>
      <c r="D95" s="340">
        <v>3.3644E-2</v>
      </c>
      <c r="E95" s="414">
        <v>3.9269999999999999E-2</v>
      </c>
      <c r="F95" s="414">
        <v>4.2201000000000002E-2</v>
      </c>
      <c r="G95" s="414">
        <v>4.3770000000000003E-2</v>
      </c>
      <c r="H95" s="414">
        <v>8.3545999999999995E-2</v>
      </c>
      <c r="I95" s="414">
        <v>7.8423999999999994E-2</v>
      </c>
      <c r="J95" s="414">
        <v>8.0908999999999995E-2</v>
      </c>
      <c r="K95" s="414">
        <v>7.8895000000000007E-2</v>
      </c>
      <c r="L95" s="414">
        <v>4.1924000000000003E-2</v>
      </c>
      <c r="M95" s="414">
        <v>4.1909000000000002E-2</v>
      </c>
      <c r="N95" s="414">
        <v>4.0132000000000001E-2</v>
      </c>
      <c r="O95" s="414">
        <v>3.8309000000000003E-2</v>
      </c>
      <c r="P95" s="414">
        <v>3.8567999999999998E-2</v>
      </c>
      <c r="Q95" s="414">
        <v>3.9269999999999999E-2</v>
      </c>
      <c r="R95" s="414">
        <v>4.2201000000000002E-2</v>
      </c>
      <c r="S95" s="414">
        <v>4.3770000000000003E-2</v>
      </c>
      <c r="T95" s="414">
        <v>8.3545999999999995E-2</v>
      </c>
      <c r="U95" s="414">
        <v>7.8423999999999994E-2</v>
      </c>
      <c r="V95" s="414">
        <v>8.0908999999999995E-2</v>
      </c>
      <c r="W95" s="414">
        <v>7.8895000000000007E-2</v>
      </c>
      <c r="X95" s="414">
        <v>4.1924000000000003E-2</v>
      </c>
      <c r="Y95" s="414">
        <v>4.1909000000000002E-2</v>
      </c>
      <c r="Z95" s="414">
        <v>4.0132000000000001E-2</v>
      </c>
      <c r="AA95" s="414">
        <v>3.8309000000000003E-2</v>
      </c>
      <c r="AB95" s="414">
        <v>3.8567999999999998E-2</v>
      </c>
      <c r="AC95" s="414">
        <v>3.9269999999999999E-2</v>
      </c>
      <c r="AD95" s="414">
        <v>4.2201000000000002E-2</v>
      </c>
      <c r="AE95" s="414">
        <v>4.3770000000000003E-2</v>
      </c>
      <c r="AF95" s="414">
        <v>8.3545999999999995E-2</v>
      </c>
      <c r="AG95" s="414">
        <v>7.8423999999999994E-2</v>
      </c>
      <c r="AH95" s="414">
        <v>8.0908999999999995E-2</v>
      </c>
      <c r="AI95" s="414">
        <v>7.8895000000000007E-2</v>
      </c>
      <c r="AJ95" s="414">
        <v>4.1924000000000003E-2</v>
      </c>
      <c r="AK95" s="414">
        <v>4.1909000000000002E-2</v>
      </c>
      <c r="AL95" s="414">
        <v>4.0132000000000001E-2</v>
      </c>
      <c r="AM95" s="414">
        <v>3.8309000000000003E-2</v>
      </c>
      <c r="AN95" s="414">
        <v>3.8567999999999998E-2</v>
      </c>
      <c r="AO95" s="414">
        <v>3.9269999999999999E-2</v>
      </c>
      <c r="AP95" s="414">
        <v>4.2201000000000002E-2</v>
      </c>
      <c r="AQ95" s="414">
        <v>4.3770000000000003E-2</v>
      </c>
      <c r="AR95" s="414">
        <v>8.3545999999999995E-2</v>
      </c>
      <c r="AS95" s="414">
        <v>7.8423999999999994E-2</v>
      </c>
      <c r="AT95" s="414">
        <v>8.0908999999999995E-2</v>
      </c>
      <c r="AU95" s="414">
        <v>7.8895000000000007E-2</v>
      </c>
      <c r="AV95" s="414">
        <v>4.1924000000000003E-2</v>
      </c>
      <c r="AW95" s="414">
        <v>4.1909000000000002E-2</v>
      </c>
      <c r="AX95" s="414">
        <v>4.0132000000000001E-2</v>
      </c>
      <c r="AY95" s="414">
        <v>3.8309000000000003E-2</v>
      </c>
      <c r="AZ95" s="414">
        <v>3.8567999999999998E-2</v>
      </c>
      <c r="BA95" s="414">
        <v>3.9269999999999999E-2</v>
      </c>
      <c r="BB95" s="414">
        <v>4.2201000000000002E-2</v>
      </c>
      <c r="BC95" s="414">
        <v>4.3770000000000003E-2</v>
      </c>
      <c r="BD95" s="414">
        <v>8.3545999999999995E-2</v>
      </c>
      <c r="BE95" s="414">
        <v>7.8423999999999994E-2</v>
      </c>
      <c r="BF95" s="414">
        <v>8.0908999999999995E-2</v>
      </c>
      <c r="BG95" s="414">
        <v>7.8895000000000007E-2</v>
      </c>
      <c r="BH95" s="414">
        <v>4.1924000000000003E-2</v>
      </c>
      <c r="BI95" s="414">
        <v>4.1909000000000002E-2</v>
      </c>
      <c r="BJ95" s="414">
        <v>4.0132000000000001E-2</v>
      </c>
      <c r="BK95" s="414">
        <v>3.8309000000000003E-2</v>
      </c>
      <c r="BL95" s="414">
        <v>3.8567999999999998E-2</v>
      </c>
      <c r="BM95" s="414">
        <v>3.9269999999999999E-2</v>
      </c>
      <c r="BN95" s="414">
        <v>4.2201000000000002E-2</v>
      </c>
      <c r="BO95" s="414">
        <v>4.3770000000000003E-2</v>
      </c>
      <c r="BP95" s="414">
        <v>8.3545999999999995E-2</v>
      </c>
      <c r="BQ95" s="414">
        <v>7.8423999999999994E-2</v>
      </c>
      <c r="BR95" s="414">
        <v>8.0908999999999995E-2</v>
      </c>
      <c r="BS95" s="414">
        <v>7.8895000000000007E-2</v>
      </c>
      <c r="BT95" s="414">
        <v>4.1924000000000003E-2</v>
      </c>
      <c r="BU95" s="414">
        <v>4.1909000000000002E-2</v>
      </c>
      <c r="BV95" s="414">
        <v>4.0132000000000001E-2</v>
      </c>
      <c r="BW95" s="414">
        <v>3.8309000000000003E-2</v>
      </c>
      <c r="BX95" s="414">
        <v>3.8567999999999998E-2</v>
      </c>
      <c r="BY95" s="414">
        <v>3.9269999999999999E-2</v>
      </c>
      <c r="BZ95" s="414">
        <v>4.2201000000000002E-2</v>
      </c>
      <c r="CA95" s="414">
        <v>4.3770000000000003E-2</v>
      </c>
      <c r="CB95" s="414">
        <v>8.3545999999999995E-2</v>
      </c>
      <c r="CC95" s="414">
        <v>7.8423999999999994E-2</v>
      </c>
      <c r="CD95" s="414">
        <v>8.0908999999999995E-2</v>
      </c>
      <c r="CE95" s="414">
        <v>7.8895000000000007E-2</v>
      </c>
      <c r="CF95" s="414">
        <v>4.1924000000000003E-2</v>
      </c>
      <c r="CG95" s="414">
        <v>4.1909000000000002E-2</v>
      </c>
      <c r="CH95" s="414">
        <v>4.0132000000000001E-2</v>
      </c>
      <c r="CJ95" s="231" t="s">
        <v>234</v>
      </c>
    </row>
    <row r="96" spans="1:88" x14ac:dyDescent="0.35">
      <c r="A96" s="605"/>
      <c r="B96" s="11" t="s">
        <v>1</v>
      </c>
      <c r="C96" s="340">
        <v>2.5860999999999999E-2</v>
      </c>
      <c r="D96" s="340">
        <v>2.6527999999999999E-2</v>
      </c>
      <c r="E96" s="414">
        <v>3.9697000000000003E-2</v>
      </c>
      <c r="F96" s="414">
        <v>4.7393999999999999E-2</v>
      </c>
      <c r="G96" s="414">
        <v>5.3057E-2</v>
      </c>
      <c r="H96" s="414">
        <v>9.6768999999999994E-2</v>
      </c>
      <c r="I96" s="414">
        <v>8.8381000000000001E-2</v>
      </c>
      <c r="J96" s="414">
        <v>9.2607999999999996E-2</v>
      </c>
      <c r="K96" s="414">
        <v>9.6897999999999998E-2</v>
      </c>
      <c r="L96" s="414">
        <v>4.8348000000000002E-2</v>
      </c>
      <c r="M96" s="414">
        <v>4.7794999999999997E-2</v>
      </c>
      <c r="N96" s="414">
        <v>4.0001000000000002E-2</v>
      </c>
      <c r="O96" s="414">
        <v>3.7989000000000002E-2</v>
      </c>
      <c r="P96" s="414">
        <v>3.8843999999999997E-2</v>
      </c>
      <c r="Q96" s="414">
        <v>3.9697000000000003E-2</v>
      </c>
      <c r="R96" s="414">
        <v>4.7393999999999999E-2</v>
      </c>
      <c r="S96" s="414">
        <v>5.3057E-2</v>
      </c>
      <c r="T96" s="414">
        <v>9.6768999999999994E-2</v>
      </c>
      <c r="U96" s="414">
        <v>8.8381000000000001E-2</v>
      </c>
      <c r="V96" s="414">
        <v>9.2607999999999996E-2</v>
      </c>
      <c r="W96" s="414">
        <v>9.6897999999999998E-2</v>
      </c>
      <c r="X96" s="414">
        <v>4.8348000000000002E-2</v>
      </c>
      <c r="Y96" s="414">
        <v>4.7794999999999997E-2</v>
      </c>
      <c r="Z96" s="414">
        <v>4.0001000000000002E-2</v>
      </c>
      <c r="AA96" s="414">
        <v>3.7989000000000002E-2</v>
      </c>
      <c r="AB96" s="414">
        <v>3.8843999999999997E-2</v>
      </c>
      <c r="AC96" s="414">
        <v>3.9697000000000003E-2</v>
      </c>
      <c r="AD96" s="414">
        <v>4.7393999999999999E-2</v>
      </c>
      <c r="AE96" s="414">
        <v>5.3057E-2</v>
      </c>
      <c r="AF96" s="414">
        <v>9.6768999999999994E-2</v>
      </c>
      <c r="AG96" s="414">
        <v>8.8381000000000001E-2</v>
      </c>
      <c r="AH96" s="414">
        <v>9.2607999999999996E-2</v>
      </c>
      <c r="AI96" s="414">
        <v>9.6897999999999998E-2</v>
      </c>
      <c r="AJ96" s="414">
        <v>4.8348000000000002E-2</v>
      </c>
      <c r="AK96" s="414">
        <v>4.7794999999999997E-2</v>
      </c>
      <c r="AL96" s="414">
        <v>4.0001000000000002E-2</v>
      </c>
      <c r="AM96" s="414">
        <v>3.7989000000000002E-2</v>
      </c>
      <c r="AN96" s="414">
        <v>3.8843999999999997E-2</v>
      </c>
      <c r="AO96" s="414">
        <v>3.9697000000000003E-2</v>
      </c>
      <c r="AP96" s="414">
        <v>4.7393999999999999E-2</v>
      </c>
      <c r="AQ96" s="414">
        <v>5.3057E-2</v>
      </c>
      <c r="AR96" s="414">
        <v>9.6768999999999994E-2</v>
      </c>
      <c r="AS96" s="414">
        <v>8.8381000000000001E-2</v>
      </c>
      <c r="AT96" s="414">
        <v>9.2607999999999996E-2</v>
      </c>
      <c r="AU96" s="414">
        <v>9.6897999999999998E-2</v>
      </c>
      <c r="AV96" s="414">
        <v>4.8348000000000002E-2</v>
      </c>
      <c r="AW96" s="414">
        <v>4.7794999999999997E-2</v>
      </c>
      <c r="AX96" s="414">
        <v>4.0001000000000002E-2</v>
      </c>
      <c r="AY96" s="414">
        <v>3.7989000000000002E-2</v>
      </c>
      <c r="AZ96" s="414">
        <v>3.8843999999999997E-2</v>
      </c>
      <c r="BA96" s="414">
        <v>3.9697000000000003E-2</v>
      </c>
      <c r="BB96" s="414">
        <v>4.7393999999999999E-2</v>
      </c>
      <c r="BC96" s="414">
        <v>5.3057E-2</v>
      </c>
      <c r="BD96" s="414">
        <v>9.6768999999999994E-2</v>
      </c>
      <c r="BE96" s="414">
        <v>8.8381000000000001E-2</v>
      </c>
      <c r="BF96" s="414">
        <v>9.2607999999999996E-2</v>
      </c>
      <c r="BG96" s="414">
        <v>9.6897999999999998E-2</v>
      </c>
      <c r="BH96" s="414">
        <v>4.8348000000000002E-2</v>
      </c>
      <c r="BI96" s="414">
        <v>4.7794999999999997E-2</v>
      </c>
      <c r="BJ96" s="414">
        <v>4.0001000000000002E-2</v>
      </c>
      <c r="BK96" s="414">
        <v>3.7989000000000002E-2</v>
      </c>
      <c r="BL96" s="414">
        <v>3.8843999999999997E-2</v>
      </c>
      <c r="BM96" s="414">
        <v>3.9697000000000003E-2</v>
      </c>
      <c r="BN96" s="414">
        <v>4.7393999999999999E-2</v>
      </c>
      <c r="BO96" s="414">
        <v>5.3057E-2</v>
      </c>
      <c r="BP96" s="414">
        <v>9.6768999999999994E-2</v>
      </c>
      <c r="BQ96" s="414">
        <v>8.8381000000000001E-2</v>
      </c>
      <c r="BR96" s="414">
        <v>9.2607999999999996E-2</v>
      </c>
      <c r="BS96" s="414">
        <v>9.6897999999999998E-2</v>
      </c>
      <c r="BT96" s="414">
        <v>4.8348000000000002E-2</v>
      </c>
      <c r="BU96" s="414">
        <v>4.7794999999999997E-2</v>
      </c>
      <c r="BV96" s="414">
        <v>4.0001000000000002E-2</v>
      </c>
      <c r="BW96" s="414">
        <v>3.7989000000000002E-2</v>
      </c>
      <c r="BX96" s="414">
        <v>3.8843999999999997E-2</v>
      </c>
      <c r="BY96" s="414">
        <v>3.9697000000000003E-2</v>
      </c>
      <c r="BZ96" s="414">
        <v>4.7393999999999999E-2</v>
      </c>
      <c r="CA96" s="414">
        <v>5.3057E-2</v>
      </c>
      <c r="CB96" s="414">
        <v>9.6768999999999994E-2</v>
      </c>
      <c r="CC96" s="414">
        <v>8.8381000000000001E-2</v>
      </c>
      <c r="CD96" s="414">
        <v>9.2607999999999996E-2</v>
      </c>
      <c r="CE96" s="414">
        <v>9.6897999999999998E-2</v>
      </c>
      <c r="CF96" s="414">
        <v>4.8348000000000002E-2</v>
      </c>
      <c r="CG96" s="414">
        <v>4.7794999999999997E-2</v>
      </c>
      <c r="CH96" s="414">
        <v>4.0001000000000002E-2</v>
      </c>
    </row>
    <row r="97" spans="1:86" x14ac:dyDescent="0.35">
      <c r="A97" s="605"/>
      <c r="B97" s="11" t="s">
        <v>22</v>
      </c>
      <c r="C97" s="340">
        <v>2.5881000000000001E-2</v>
      </c>
      <c r="D97" s="340">
        <v>2.6544000000000002E-2</v>
      </c>
      <c r="E97" s="414">
        <v>3.0325999999999999E-2</v>
      </c>
      <c r="F97" s="414">
        <v>3.1985E-2</v>
      </c>
      <c r="G97" s="414">
        <v>3.2126000000000002E-2</v>
      </c>
      <c r="H97" s="414">
        <v>5.2953E-2</v>
      </c>
      <c r="I97" s="414">
        <v>4.9581E-2</v>
      </c>
      <c r="J97" s="414">
        <v>5.0102000000000001E-2</v>
      </c>
      <c r="K97" s="414">
        <v>5.1368999999999998E-2</v>
      </c>
      <c r="L97" s="414">
        <v>3.1073E-2</v>
      </c>
      <c r="M97" s="414">
        <v>3.1452000000000001E-2</v>
      </c>
      <c r="N97" s="414">
        <v>3.0643E-2</v>
      </c>
      <c r="O97" s="414">
        <v>2.9585E-2</v>
      </c>
      <c r="P97" s="414">
        <v>2.9943000000000001E-2</v>
      </c>
      <c r="Q97" s="414">
        <v>3.0325999999999999E-2</v>
      </c>
      <c r="R97" s="414">
        <v>3.1985E-2</v>
      </c>
      <c r="S97" s="414">
        <v>3.2126000000000002E-2</v>
      </c>
      <c r="T97" s="414">
        <v>5.2953E-2</v>
      </c>
      <c r="U97" s="414">
        <v>4.9581E-2</v>
      </c>
      <c r="V97" s="414">
        <v>5.0102000000000001E-2</v>
      </c>
      <c r="W97" s="414">
        <v>5.1368999999999998E-2</v>
      </c>
      <c r="X97" s="414">
        <v>3.1073E-2</v>
      </c>
      <c r="Y97" s="414">
        <v>3.1452000000000001E-2</v>
      </c>
      <c r="Z97" s="414">
        <v>3.0643E-2</v>
      </c>
      <c r="AA97" s="414">
        <v>2.9585E-2</v>
      </c>
      <c r="AB97" s="414">
        <v>2.9943000000000001E-2</v>
      </c>
      <c r="AC97" s="414">
        <v>3.0325999999999999E-2</v>
      </c>
      <c r="AD97" s="414">
        <v>3.1985E-2</v>
      </c>
      <c r="AE97" s="414">
        <v>3.2126000000000002E-2</v>
      </c>
      <c r="AF97" s="414">
        <v>5.2953E-2</v>
      </c>
      <c r="AG97" s="414">
        <v>4.9581E-2</v>
      </c>
      <c r="AH97" s="414">
        <v>5.0102000000000001E-2</v>
      </c>
      <c r="AI97" s="414">
        <v>5.1368999999999998E-2</v>
      </c>
      <c r="AJ97" s="414">
        <v>3.1073E-2</v>
      </c>
      <c r="AK97" s="414">
        <v>3.1452000000000001E-2</v>
      </c>
      <c r="AL97" s="414">
        <v>3.0643E-2</v>
      </c>
      <c r="AM97" s="414">
        <v>2.9585E-2</v>
      </c>
      <c r="AN97" s="414">
        <v>2.9943000000000001E-2</v>
      </c>
      <c r="AO97" s="414">
        <v>3.0325999999999999E-2</v>
      </c>
      <c r="AP97" s="414">
        <v>3.1985E-2</v>
      </c>
      <c r="AQ97" s="414">
        <v>3.2126000000000002E-2</v>
      </c>
      <c r="AR97" s="414">
        <v>5.2953E-2</v>
      </c>
      <c r="AS97" s="414">
        <v>4.9581E-2</v>
      </c>
      <c r="AT97" s="414">
        <v>5.0102000000000001E-2</v>
      </c>
      <c r="AU97" s="414">
        <v>5.1368999999999998E-2</v>
      </c>
      <c r="AV97" s="414">
        <v>3.1073E-2</v>
      </c>
      <c r="AW97" s="414">
        <v>3.1452000000000001E-2</v>
      </c>
      <c r="AX97" s="414">
        <v>3.0643E-2</v>
      </c>
      <c r="AY97" s="414">
        <v>2.9585E-2</v>
      </c>
      <c r="AZ97" s="414">
        <v>2.9943000000000001E-2</v>
      </c>
      <c r="BA97" s="414">
        <v>3.0325999999999999E-2</v>
      </c>
      <c r="BB97" s="414">
        <v>3.1985E-2</v>
      </c>
      <c r="BC97" s="414">
        <v>3.2126000000000002E-2</v>
      </c>
      <c r="BD97" s="414">
        <v>5.2953E-2</v>
      </c>
      <c r="BE97" s="414">
        <v>4.9581E-2</v>
      </c>
      <c r="BF97" s="414">
        <v>5.0102000000000001E-2</v>
      </c>
      <c r="BG97" s="414">
        <v>5.1368999999999998E-2</v>
      </c>
      <c r="BH97" s="414">
        <v>3.1073E-2</v>
      </c>
      <c r="BI97" s="414">
        <v>3.1452000000000001E-2</v>
      </c>
      <c r="BJ97" s="414">
        <v>3.0643E-2</v>
      </c>
      <c r="BK97" s="414">
        <v>2.9585E-2</v>
      </c>
      <c r="BL97" s="414">
        <v>2.9943000000000001E-2</v>
      </c>
      <c r="BM97" s="414">
        <v>3.0325999999999999E-2</v>
      </c>
      <c r="BN97" s="414">
        <v>3.1985E-2</v>
      </c>
      <c r="BO97" s="414">
        <v>3.2126000000000002E-2</v>
      </c>
      <c r="BP97" s="414">
        <v>5.2953E-2</v>
      </c>
      <c r="BQ97" s="414">
        <v>4.9581E-2</v>
      </c>
      <c r="BR97" s="414">
        <v>5.0102000000000001E-2</v>
      </c>
      <c r="BS97" s="414">
        <v>5.1368999999999998E-2</v>
      </c>
      <c r="BT97" s="414">
        <v>3.1073E-2</v>
      </c>
      <c r="BU97" s="414">
        <v>3.1452000000000001E-2</v>
      </c>
      <c r="BV97" s="414">
        <v>3.0643E-2</v>
      </c>
      <c r="BW97" s="414">
        <v>2.9585E-2</v>
      </c>
      <c r="BX97" s="414">
        <v>2.9943000000000001E-2</v>
      </c>
      <c r="BY97" s="414">
        <v>3.0325999999999999E-2</v>
      </c>
      <c r="BZ97" s="414">
        <v>3.1985E-2</v>
      </c>
      <c r="CA97" s="414">
        <v>3.2126000000000002E-2</v>
      </c>
      <c r="CB97" s="414">
        <v>5.2953E-2</v>
      </c>
      <c r="CC97" s="414">
        <v>4.9581E-2</v>
      </c>
      <c r="CD97" s="414">
        <v>5.0102000000000001E-2</v>
      </c>
      <c r="CE97" s="414">
        <v>5.1368999999999998E-2</v>
      </c>
      <c r="CF97" s="414">
        <v>3.1073E-2</v>
      </c>
      <c r="CG97" s="414">
        <v>3.1452000000000001E-2</v>
      </c>
      <c r="CH97" s="414">
        <v>3.0643E-2</v>
      </c>
    </row>
    <row r="98" spans="1:86" x14ac:dyDescent="0.35">
      <c r="A98" s="605"/>
      <c r="B98" s="11" t="s">
        <v>9</v>
      </c>
      <c r="C98" s="340">
        <v>3.4639999999999997E-2</v>
      </c>
      <c r="D98" s="340">
        <v>3.6391E-2</v>
      </c>
      <c r="E98" s="414">
        <v>4.0448999999999999E-2</v>
      </c>
      <c r="F98" s="414">
        <v>4.1125000000000002E-2</v>
      </c>
      <c r="G98" s="414">
        <v>4.1331E-2</v>
      </c>
      <c r="H98" s="414">
        <v>5.2465999999999999E-2</v>
      </c>
      <c r="I98" s="414">
        <v>4.9121999999999999E-2</v>
      </c>
      <c r="J98" s="414">
        <v>4.9611000000000002E-2</v>
      </c>
      <c r="K98" s="414">
        <v>7.6652999999999999E-2</v>
      </c>
      <c r="L98" s="414">
        <v>4.0395E-2</v>
      </c>
      <c r="M98" s="414">
        <v>4.1298000000000001E-2</v>
      </c>
      <c r="N98" s="414">
        <v>3.9198999999999998E-2</v>
      </c>
      <c r="O98" s="414">
        <v>3.8060999999999998E-2</v>
      </c>
      <c r="P98" s="414">
        <v>3.8934000000000003E-2</v>
      </c>
      <c r="Q98" s="414">
        <v>4.0448999999999999E-2</v>
      </c>
      <c r="R98" s="414">
        <v>4.1125000000000002E-2</v>
      </c>
      <c r="S98" s="414">
        <v>4.1331E-2</v>
      </c>
      <c r="T98" s="414">
        <v>5.2465999999999999E-2</v>
      </c>
      <c r="U98" s="414">
        <v>4.9121999999999999E-2</v>
      </c>
      <c r="V98" s="414">
        <v>4.9611000000000002E-2</v>
      </c>
      <c r="W98" s="414">
        <v>7.6652999999999999E-2</v>
      </c>
      <c r="X98" s="414">
        <v>4.0395E-2</v>
      </c>
      <c r="Y98" s="414">
        <v>4.1298000000000001E-2</v>
      </c>
      <c r="Z98" s="414">
        <v>3.9198999999999998E-2</v>
      </c>
      <c r="AA98" s="414">
        <v>3.8060999999999998E-2</v>
      </c>
      <c r="AB98" s="414">
        <v>3.8934000000000003E-2</v>
      </c>
      <c r="AC98" s="414">
        <v>4.0448999999999999E-2</v>
      </c>
      <c r="AD98" s="414">
        <v>4.1125000000000002E-2</v>
      </c>
      <c r="AE98" s="414">
        <v>4.1331E-2</v>
      </c>
      <c r="AF98" s="414">
        <v>5.2465999999999999E-2</v>
      </c>
      <c r="AG98" s="414">
        <v>4.9121999999999999E-2</v>
      </c>
      <c r="AH98" s="414">
        <v>4.9611000000000002E-2</v>
      </c>
      <c r="AI98" s="414">
        <v>7.6652999999999999E-2</v>
      </c>
      <c r="AJ98" s="414">
        <v>4.0395E-2</v>
      </c>
      <c r="AK98" s="414">
        <v>4.1298000000000001E-2</v>
      </c>
      <c r="AL98" s="414">
        <v>3.9198999999999998E-2</v>
      </c>
      <c r="AM98" s="414">
        <v>3.8060999999999998E-2</v>
      </c>
      <c r="AN98" s="414">
        <v>3.8934000000000003E-2</v>
      </c>
      <c r="AO98" s="414">
        <v>4.0448999999999999E-2</v>
      </c>
      <c r="AP98" s="414">
        <v>4.1125000000000002E-2</v>
      </c>
      <c r="AQ98" s="414">
        <v>4.1331E-2</v>
      </c>
      <c r="AR98" s="414">
        <v>5.2465999999999999E-2</v>
      </c>
      <c r="AS98" s="414">
        <v>4.9121999999999999E-2</v>
      </c>
      <c r="AT98" s="414">
        <v>4.9611000000000002E-2</v>
      </c>
      <c r="AU98" s="414">
        <v>7.6652999999999999E-2</v>
      </c>
      <c r="AV98" s="414">
        <v>4.0395E-2</v>
      </c>
      <c r="AW98" s="414">
        <v>4.1298000000000001E-2</v>
      </c>
      <c r="AX98" s="414">
        <v>3.9198999999999998E-2</v>
      </c>
      <c r="AY98" s="414">
        <v>3.8060999999999998E-2</v>
      </c>
      <c r="AZ98" s="414">
        <v>3.8934000000000003E-2</v>
      </c>
      <c r="BA98" s="414">
        <v>4.0448999999999999E-2</v>
      </c>
      <c r="BB98" s="414">
        <v>4.1125000000000002E-2</v>
      </c>
      <c r="BC98" s="414">
        <v>4.1331E-2</v>
      </c>
      <c r="BD98" s="414">
        <v>5.2465999999999999E-2</v>
      </c>
      <c r="BE98" s="414">
        <v>4.9121999999999999E-2</v>
      </c>
      <c r="BF98" s="414">
        <v>4.9611000000000002E-2</v>
      </c>
      <c r="BG98" s="414">
        <v>7.6652999999999999E-2</v>
      </c>
      <c r="BH98" s="414">
        <v>4.0395E-2</v>
      </c>
      <c r="BI98" s="414">
        <v>4.1298000000000001E-2</v>
      </c>
      <c r="BJ98" s="414">
        <v>3.9198999999999998E-2</v>
      </c>
      <c r="BK98" s="414">
        <v>3.8060999999999998E-2</v>
      </c>
      <c r="BL98" s="414">
        <v>3.8934000000000003E-2</v>
      </c>
      <c r="BM98" s="414">
        <v>4.0448999999999999E-2</v>
      </c>
      <c r="BN98" s="414">
        <v>4.1125000000000002E-2</v>
      </c>
      <c r="BO98" s="414">
        <v>4.1331E-2</v>
      </c>
      <c r="BP98" s="414">
        <v>5.2465999999999999E-2</v>
      </c>
      <c r="BQ98" s="414">
        <v>4.9121999999999999E-2</v>
      </c>
      <c r="BR98" s="414">
        <v>4.9611000000000002E-2</v>
      </c>
      <c r="BS98" s="414">
        <v>7.6652999999999999E-2</v>
      </c>
      <c r="BT98" s="414">
        <v>4.0395E-2</v>
      </c>
      <c r="BU98" s="414">
        <v>4.1298000000000001E-2</v>
      </c>
      <c r="BV98" s="414">
        <v>3.9198999999999998E-2</v>
      </c>
      <c r="BW98" s="414">
        <v>3.8060999999999998E-2</v>
      </c>
      <c r="BX98" s="414">
        <v>3.8934000000000003E-2</v>
      </c>
      <c r="BY98" s="414">
        <v>4.0448999999999999E-2</v>
      </c>
      <c r="BZ98" s="414">
        <v>4.1125000000000002E-2</v>
      </c>
      <c r="CA98" s="414">
        <v>4.1331E-2</v>
      </c>
      <c r="CB98" s="414">
        <v>5.2465999999999999E-2</v>
      </c>
      <c r="CC98" s="414">
        <v>4.9121999999999999E-2</v>
      </c>
      <c r="CD98" s="414">
        <v>4.9611000000000002E-2</v>
      </c>
      <c r="CE98" s="414">
        <v>7.6652999999999999E-2</v>
      </c>
      <c r="CF98" s="414">
        <v>4.0395E-2</v>
      </c>
      <c r="CG98" s="414">
        <v>4.1298000000000001E-2</v>
      </c>
      <c r="CH98" s="414">
        <v>3.9198999999999998E-2</v>
      </c>
    </row>
    <row r="99" spans="1:86" x14ac:dyDescent="0.35">
      <c r="A99" s="605"/>
      <c r="B99" s="11" t="s">
        <v>3</v>
      </c>
      <c r="C99" s="340">
        <v>3.4639999999999997E-2</v>
      </c>
      <c r="D99" s="340">
        <v>3.6375999999999999E-2</v>
      </c>
      <c r="E99" s="414">
        <v>4.2527000000000002E-2</v>
      </c>
      <c r="F99" s="414">
        <v>4.2639999999999997E-2</v>
      </c>
      <c r="G99" s="414">
        <v>4.7012999999999999E-2</v>
      </c>
      <c r="H99" s="414">
        <v>9.5856999999999998E-2</v>
      </c>
      <c r="I99" s="414">
        <v>8.7961999999999999E-2</v>
      </c>
      <c r="J99" s="414">
        <v>9.2041999999999999E-2</v>
      </c>
      <c r="K99" s="414">
        <v>9.3056E-2</v>
      </c>
      <c r="L99" s="414">
        <v>4.3665000000000002E-2</v>
      </c>
      <c r="M99" s="414">
        <v>4.4187999999999998E-2</v>
      </c>
      <c r="N99" s="414">
        <v>4.1578999999999998E-2</v>
      </c>
      <c r="O99" s="414">
        <v>4.0160000000000001E-2</v>
      </c>
      <c r="P99" s="414">
        <v>4.1161999999999997E-2</v>
      </c>
      <c r="Q99" s="414">
        <v>4.2527000000000002E-2</v>
      </c>
      <c r="R99" s="414">
        <v>4.2639999999999997E-2</v>
      </c>
      <c r="S99" s="414">
        <v>4.7012999999999999E-2</v>
      </c>
      <c r="T99" s="414">
        <v>9.5856999999999998E-2</v>
      </c>
      <c r="U99" s="414">
        <v>8.7961999999999999E-2</v>
      </c>
      <c r="V99" s="414">
        <v>9.2041999999999999E-2</v>
      </c>
      <c r="W99" s="414">
        <v>9.3056E-2</v>
      </c>
      <c r="X99" s="414">
        <v>4.3665000000000002E-2</v>
      </c>
      <c r="Y99" s="414">
        <v>4.4187999999999998E-2</v>
      </c>
      <c r="Z99" s="414">
        <v>4.1578999999999998E-2</v>
      </c>
      <c r="AA99" s="414">
        <v>4.0160000000000001E-2</v>
      </c>
      <c r="AB99" s="414">
        <v>4.1161999999999997E-2</v>
      </c>
      <c r="AC99" s="414">
        <v>4.2527000000000002E-2</v>
      </c>
      <c r="AD99" s="414">
        <v>4.2639999999999997E-2</v>
      </c>
      <c r="AE99" s="414">
        <v>4.7012999999999999E-2</v>
      </c>
      <c r="AF99" s="414">
        <v>9.5856999999999998E-2</v>
      </c>
      <c r="AG99" s="414">
        <v>8.7961999999999999E-2</v>
      </c>
      <c r="AH99" s="414">
        <v>9.2041999999999999E-2</v>
      </c>
      <c r="AI99" s="414">
        <v>9.3056E-2</v>
      </c>
      <c r="AJ99" s="414">
        <v>4.3665000000000002E-2</v>
      </c>
      <c r="AK99" s="414">
        <v>4.4187999999999998E-2</v>
      </c>
      <c r="AL99" s="414">
        <v>4.1578999999999998E-2</v>
      </c>
      <c r="AM99" s="414">
        <v>4.0160000000000001E-2</v>
      </c>
      <c r="AN99" s="414">
        <v>4.1161999999999997E-2</v>
      </c>
      <c r="AO99" s="414">
        <v>4.2527000000000002E-2</v>
      </c>
      <c r="AP99" s="414">
        <v>4.2639999999999997E-2</v>
      </c>
      <c r="AQ99" s="414">
        <v>4.7012999999999999E-2</v>
      </c>
      <c r="AR99" s="414">
        <v>9.5856999999999998E-2</v>
      </c>
      <c r="AS99" s="414">
        <v>8.7961999999999999E-2</v>
      </c>
      <c r="AT99" s="414">
        <v>9.2041999999999999E-2</v>
      </c>
      <c r="AU99" s="414">
        <v>9.3056E-2</v>
      </c>
      <c r="AV99" s="414">
        <v>4.3665000000000002E-2</v>
      </c>
      <c r="AW99" s="414">
        <v>4.4187999999999998E-2</v>
      </c>
      <c r="AX99" s="414">
        <v>4.1578999999999998E-2</v>
      </c>
      <c r="AY99" s="414">
        <v>4.0160000000000001E-2</v>
      </c>
      <c r="AZ99" s="414">
        <v>4.1161999999999997E-2</v>
      </c>
      <c r="BA99" s="414">
        <v>4.2527000000000002E-2</v>
      </c>
      <c r="BB99" s="414">
        <v>4.2639999999999997E-2</v>
      </c>
      <c r="BC99" s="414">
        <v>4.7012999999999999E-2</v>
      </c>
      <c r="BD99" s="414">
        <v>9.5856999999999998E-2</v>
      </c>
      <c r="BE99" s="414">
        <v>8.7961999999999999E-2</v>
      </c>
      <c r="BF99" s="414">
        <v>9.2041999999999999E-2</v>
      </c>
      <c r="BG99" s="414">
        <v>9.3056E-2</v>
      </c>
      <c r="BH99" s="414">
        <v>4.3665000000000002E-2</v>
      </c>
      <c r="BI99" s="414">
        <v>4.4187999999999998E-2</v>
      </c>
      <c r="BJ99" s="414">
        <v>4.1578999999999998E-2</v>
      </c>
      <c r="BK99" s="414">
        <v>4.0160000000000001E-2</v>
      </c>
      <c r="BL99" s="414">
        <v>4.1161999999999997E-2</v>
      </c>
      <c r="BM99" s="414">
        <v>4.2527000000000002E-2</v>
      </c>
      <c r="BN99" s="414">
        <v>4.2639999999999997E-2</v>
      </c>
      <c r="BO99" s="414">
        <v>4.7012999999999999E-2</v>
      </c>
      <c r="BP99" s="414">
        <v>9.5856999999999998E-2</v>
      </c>
      <c r="BQ99" s="414">
        <v>8.7961999999999999E-2</v>
      </c>
      <c r="BR99" s="414">
        <v>9.2041999999999999E-2</v>
      </c>
      <c r="BS99" s="414">
        <v>9.3056E-2</v>
      </c>
      <c r="BT99" s="414">
        <v>4.3665000000000002E-2</v>
      </c>
      <c r="BU99" s="414">
        <v>4.4187999999999998E-2</v>
      </c>
      <c r="BV99" s="414">
        <v>4.1578999999999998E-2</v>
      </c>
      <c r="BW99" s="414">
        <v>4.0160000000000001E-2</v>
      </c>
      <c r="BX99" s="414">
        <v>4.1161999999999997E-2</v>
      </c>
      <c r="BY99" s="414">
        <v>4.2527000000000002E-2</v>
      </c>
      <c r="BZ99" s="414">
        <v>4.2639999999999997E-2</v>
      </c>
      <c r="CA99" s="414">
        <v>4.7012999999999999E-2</v>
      </c>
      <c r="CB99" s="414">
        <v>9.5856999999999998E-2</v>
      </c>
      <c r="CC99" s="414">
        <v>8.7961999999999999E-2</v>
      </c>
      <c r="CD99" s="414">
        <v>9.2041999999999999E-2</v>
      </c>
      <c r="CE99" s="414">
        <v>9.3056E-2</v>
      </c>
      <c r="CF99" s="414">
        <v>4.3665000000000002E-2</v>
      </c>
      <c r="CG99" s="414">
        <v>4.4187999999999998E-2</v>
      </c>
      <c r="CH99" s="414">
        <v>4.1578999999999998E-2</v>
      </c>
    </row>
    <row r="100" spans="1:86" x14ac:dyDescent="0.35">
      <c r="A100" s="605"/>
      <c r="B100" s="11" t="s">
        <v>4</v>
      </c>
      <c r="C100" s="340">
        <v>3.4153999999999997E-2</v>
      </c>
      <c r="D100" s="340">
        <v>3.4536999999999998E-2</v>
      </c>
      <c r="E100" s="414">
        <v>3.9933000000000003E-2</v>
      </c>
      <c r="F100" s="414">
        <v>4.2049000000000003E-2</v>
      </c>
      <c r="G100" s="414">
        <v>4.4006999999999998E-2</v>
      </c>
      <c r="H100" s="414">
        <v>8.2470000000000002E-2</v>
      </c>
      <c r="I100" s="414">
        <v>7.7552999999999997E-2</v>
      </c>
      <c r="J100" s="414">
        <v>7.9729999999999995E-2</v>
      </c>
      <c r="K100" s="414">
        <v>7.6447000000000001E-2</v>
      </c>
      <c r="L100" s="414">
        <v>4.2173000000000002E-2</v>
      </c>
      <c r="M100" s="414">
        <v>4.2111999999999997E-2</v>
      </c>
      <c r="N100" s="414">
        <v>4.0072999999999998E-2</v>
      </c>
      <c r="O100" s="414">
        <v>3.8844999999999998E-2</v>
      </c>
      <c r="P100" s="414">
        <v>3.9109999999999999E-2</v>
      </c>
      <c r="Q100" s="414">
        <v>3.9933000000000003E-2</v>
      </c>
      <c r="R100" s="414">
        <v>4.2049000000000003E-2</v>
      </c>
      <c r="S100" s="414">
        <v>4.4006999999999998E-2</v>
      </c>
      <c r="T100" s="414">
        <v>8.2470000000000002E-2</v>
      </c>
      <c r="U100" s="414">
        <v>7.7552999999999997E-2</v>
      </c>
      <c r="V100" s="414">
        <v>7.9729999999999995E-2</v>
      </c>
      <c r="W100" s="414">
        <v>7.6447000000000001E-2</v>
      </c>
      <c r="X100" s="414">
        <v>4.2173000000000002E-2</v>
      </c>
      <c r="Y100" s="414">
        <v>4.2111999999999997E-2</v>
      </c>
      <c r="Z100" s="414">
        <v>4.0072999999999998E-2</v>
      </c>
      <c r="AA100" s="414">
        <v>3.8844999999999998E-2</v>
      </c>
      <c r="AB100" s="414">
        <v>3.9109999999999999E-2</v>
      </c>
      <c r="AC100" s="414">
        <v>3.9933000000000003E-2</v>
      </c>
      <c r="AD100" s="414">
        <v>4.2049000000000003E-2</v>
      </c>
      <c r="AE100" s="414">
        <v>4.4006999999999998E-2</v>
      </c>
      <c r="AF100" s="414">
        <v>8.2470000000000002E-2</v>
      </c>
      <c r="AG100" s="414">
        <v>7.7552999999999997E-2</v>
      </c>
      <c r="AH100" s="414">
        <v>7.9729999999999995E-2</v>
      </c>
      <c r="AI100" s="414">
        <v>7.6447000000000001E-2</v>
      </c>
      <c r="AJ100" s="414">
        <v>4.2173000000000002E-2</v>
      </c>
      <c r="AK100" s="414">
        <v>4.2111999999999997E-2</v>
      </c>
      <c r="AL100" s="414">
        <v>4.0072999999999998E-2</v>
      </c>
      <c r="AM100" s="414">
        <v>3.8844999999999998E-2</v>
      </c>
      <c r="AN100" s="414">
        <v>3.9109999999999999E-2</v>
      </c>
      <c r="AO100" s="414">
        <v>3.9933000000000003E-2</v>
      </c>
      <c r="AP100" s="414">
        <v>4.2049000000000003E-2</v>
      </c>
      <c r="AQ100" s="414">
        <v>4.4006999999999998E-2</v>
      </c>
      <c r="AR100" s="414">
        <v>8.2470000000000002E-2</v>
      </c>
      <c r="AS100" s="414">
        <v>7.7552999999999997E-2</v>
      </c>
      <c r="AT100" s="414">
        <v>7.9729999999999995E-2</v>
      </c>
      <c r="AU100" s="414">
        <v>7.6447000000000001E-2</v>
      </c>
      <c r="AV100" s="414">
        <v>4.2173000000000002E-2</v>
      </c>
      <c r="AW100" s="414">
        <v>4.2111999999999997E-2</v>
      </c>
      <c r="AX100" s="414">
        <v>4.0072999999999998E-2</v>
      </c>
      <c r="AY100" s="414">
        <v>3.8844999999999998E-2</v>
      </c>
      <c r="AZ100" s="414">
        <v>3.9109999999999999E-2</v>
      </c>
      <c r="BA100" s="414">
        <v>3.9933000000000003E-2</v>
      </c>
      <c r="BB100" s="414">
        <v>4.2049000000000003E-2</v>
      </c>
      <c r="BC100" s="414">
        <v>4.4006999999999998E-2</v>
      </c>
      <c r="BD100" s="414">
        <v>8.2470000000000002E-2</v>
      </c>
      <c r="BE100" s="414">
        <v>7.7552999999999997E-2</v>
      </c>
      <c r="BF100" s="414">
        <v>7.9729999999999995E-2</v>
      </c>
      <c r="BG100" s="414">
        <v>7.6447000000000001E-2</v>
      </c>
      <c r="BH100" s="414">
        <v>4.2173000000000002E-2</v>
      </c>
      <c r="BI100" s="414">
        <v>4.2111999999999997E-2</v>
      </c>
      <c r="BJ100" s="414">
        <v>4.0072999999999998E-2</v>
      </c>
      <c r="BK100" s="414">
        <v>3.8844999999999998E-2</v>
      </c>
      <c r="BL100" s="414">
        <v>3.9109999999999999E-2</v>
      </c>
      <c r="BM100" s="414">
        <v>3.9933000000000003E-2</v>
      </c>
      <c r="BN100" s="414">
        <v>4.2049000000000003E-2</v>
      </c>
      <c r="BO100" s="414">
        <v>4.4006999999999998E-2</v>
      </c>
      <c r="BP100" s="414">
        <v>8.2470000000000002E-2</v>
      </c>
      <c r="BQ100" s="414">
        <v>7.7552999999999997E-2</v>
      </c>
      <c r="BR100" s="414">
        <v>7.9729999999999995E-2</v>
      </c>
      <c r="BS100" s="414">
        <v>7.6447000000000001E-2</v>
      </c>
      <c r="BT100" s="414">
        <v>4.2173000000000002E-2</v>
      </c>
      <c r="BU100" s="414">
        <v>4.2111999999999997E-2</v>
      </c>
      <c r="BV100" s="414">
        <v>4.0072999999999998E-2</v>
      </c>
      <c r="BW100" s="414">
        <v>3.8844999999999998E-2</v>
      </c>
      <c r="BX100" s="414">
        <v>3.9109999999999999E-2</v>
      </c>
      <c r="BY100" s="414">
        <v>3.9933000000000003E-2</v>
      </c>
      <c r="BZ100" s="414">
        <v>4.2049000000000003E-2</v>
      </c>
      <c r="CA100" s="414">
        <v>4.4006999999999998E-2</v>
      </c>
      <c r="CB100" s="414">
        <v>8.2470000000000002E-2</v>
      </c>
      <c r="CC100" s="414">
        <v>7.7552999999999997E-2</v>
      </c>
      <c r="CD100" s="414">
        <v>7.9729999999999995E-2</v>
      </c>
      <c r="CE100" s="414">
        <v>7.6447000000000001E-2</v>
      </c>
      <c r="CF100" s="414">
        <v>4.2173000000000002E-2</v>
      </c>
      <c r="CG100" s="414">
        <v>4.2111999999999997E-2</v>
      </c>
      <c r="CH100" s="414">
        <v>4.0072999999999998E-2</v>
      </c>
    </row>
    <row r="101" spans="1:86" x14ac:dyDescent="0.35">
      <c r="A101" s="605"/>
      <c r="B101" s="11" t="s">
        <v>5</v>
      </c>
      <c r="C101" s="340">
        <v>3.2899999999999999E-2</v>
      </c>
      <c r="D101" s="340">
        <v>3.3628999999999999E-2</v>
      </c>
      <c r="E101" s="414">
        <v>3.8399999999999997E-2</v>
      </c>
      <c r="F101" s="414">
        <v>3.9986000000000001E-2</v>
      </c>
      <c r="G101" s="414">
        <v>4.1888000000000002E-2</v>
      </c>
      <c r="H101" s="414">
        <v>7.8059000000000003E-2</v>
      </c>
      <c r="I101" s="414">
        <v>7.3399000000000006E-2</v>
      </c>
      <c r="J101" s="414">
        <v>7.5392000000000001E-2</v>
      </c>
      <c r="K101" s="414">
        <v>7.4381000000000003E-2</v>
      </c>
      <c r="L101" s="414">
        <v>4.0177999999999998E-2</v>
      </c>
      <c r="M101" s="414">
        <v>4.0493000000000001E-2</v>
      </c>
      <c r="N101" s="414">
        <v>3.8906999999999997E-2</v>
      </c>
      <c r="O101" s="414">
        <v>3.7309000000000002E-2</v>
      </c>
      <c r="P101" s="414">
        <v>3.7734999999999998E-2</v>
      </c>
      <c r="Q101" s="414">
        <v>3.8399999999999997E-2</v>
      </c>
      <c r="R101" s="414">
        <v>3.9986000000000001E-2</v>
      </c>
      <c r="S101" s="414">
        <v>4.1888000000000002E-2</v>
      </c>
      <c r="T101" s="414">
        <v>7.8059000000000003E-2</v>
      </c>
      <c r="U101" s="414">
        <v>7.3399000000000006E-2</v>
      </c>
      <c r="V101" s="414">
        <v>7.5392000000000001E-2</v>
      </c>
      <c r="W101" s="414">
        <v>7.4381000000000003E-2</v>
      </c>
      <c r="X101" s="414">
        <v>4.0177999999999998E-2</v>
      </c>
      <c r="Y101" s="414">
        <v>4.0493000000000001E-2</v>
      </c>
      <c r="Z101" s="414">
        <v>3.8906999999999997E-2</v>
      </c>
      <c r="AA101" s="414">
        <v>3.7309000000000002E-2</v>
      </c>
      <c r="AB101" s="414">
        <v>3.7734999999999998E-2</v>
      </c>
      <c r="AC101" s="414">
        <v>3.8399999999999997E-2</v>
      </c>
      <c r="AD101" s="414">
        <v>3.9986000000000001E-2</v>
      </c>
      <c r="AE101" s="414">
        <v>4.1888000000000002E-2</v>
      </c>
      <c r="AF101" s="414">
        <v>7.8059000000000003E-2</v>
      </c>
      <c r="AG101" s="414">
        <v>7.3399000000000006E-2</v>
      </c>
      <c r="AH101" s="414">
        <v>7.5392000000000001E-2</v>
      </c>
      <c r="AI101" s="414">
        <v>7.4381000000000003E-2</v>
      </c>
      <c r="AJ101" s="414">
        <v>4.0177999999999998E-2</v>
      </c>
      <c r="AK101" s="414">
        <v>4.0493000000000001E-2</v>
      </c>
      <c r="AL101" s="414">
        <v>3.8906999999999997E-2</v>
      </c>
      <c r="AM101" s="414">
        <v>3.7309000000000002E-2</v>
      </c>
      <c r="AN101" s="414">
        <v>3.7734999999999998E-2</v>
      </c>
      <c r="AO101" s="414">
        <v>3.8399999999999997E-2</v>
      </c>
      <c r="AP101" s="414">
        <v>3.9986000000000001E-2</v>
      </c>
      <c r="AQ101" s="414">
        <v>4.1888000000000002E-2</v>
      </c>
      <c r="AR101" s="414">
        <v>7.8059000000000003E-2</v>
      </c>
      <c r="AS101" s="414">
        <v>7.3399000000000006E-2</v>
      </c>
      <c r="AT101" s="414">
        <v>7.5392000000000001E-2</v>
      </c>
      <c r="AU101" s="414">
        <v>7.4381000000000003E-2</v>
      </c>
      <c r="AV101" s="414">
        <v>4.0177999999999998E-2</v>
      </c>
      <c r="AW101" s="414">
        <v>4.0493000000000001E-2</v>
      </c>
      <c r="AX101" s="414">
        <v>3.8906999999999997E-2</v>
      </c>
      <c r="AY101" s="414">
        <v>3.7309000000000002E-2</v>
      </c>
      <c r="AZ101" s="414">
        <v>3.7734999999999998E-2</v>
      </c>
      <c r="BA101" s="414">
        <v>3.8399999999999997E-2</v>
      </c>
      <c r="BB101" s="414">
        <v>3.9986000000000001E-2</v>
      </c>
      <c r="BC101" s="414">
        <v>4.1888000000000002E-2</v>
      </c>
      <c r="BD101" s="414">
        <v>7.8059000000000003E-2</v>
      </c>
      <c r="BE101" s="414">
        <v>7.3399000000000006E-2</v>
      </c>
      <c r="BF101" s="414">
        <v>7.5392000000000001E-2</v>
      </c>
      <c r="BG101" s="414">
        <v>7.4381000000000003E-2</v>
      </c>
      <c r="BH101" s="414">
        <v>4.0177999999999998E-2</v>
      </c>
      <c r="BI101" s="414">
        <v>4.0493000000000001E-2</v>
      </c>
      <c r="BJ101" s="414">
        <v>3.8906999999999997E-2</v>
      </c>
      <c r="BK101" s="414">
        <v>3.7309000000000002E-2</v>
      </c>
      <c r="BL101" s="414">
        <v>3.7734999999999998E-2</v>
      </c>
      <c r="BM101" s="414">
        <v>3.8399999999999997E-2</v>
      </c>
      <c r="BN101" s="414">
        <v>3.9986000000000001E-2</v>
      </c>
      <c r="BO101" s="414">
        <v>4.1888000000000002E-2</v>
      </c>
      <c r="BP101" s="414">
        <v>7.8059000000000003E-2</v>
      </c>
      <c r="BQ101" s="414">
        <v>7.3399000000000006E-2</v>
      </c>
      <c r="BR101" s="414">
        <v>7.5392000000000001E-2</v>
      </c>
      <c r="BS101" s="414">
        <v>7.4381000000000003E-2</v>
      </c>
      <c r="BT101" s="414">
        <v>4.0177999999999998E-2</v>
      </c>
      <c r="BU101" s="414">
        <v>4.0493000000000001E-2</v>
      </c>
      <c r="BV101" s="414">
        <v>3.8906999999999997E-2</v>
      </c>
      <c r="BW101" s="414">
        <v>3.7309000000000002E-2</v>
      </c>
      <c r="BX101" s="414">
        <v>3.7734999999999998E-2</v>
      </c>
      <c r="BY101" s="414">
        <v>3.8399999999999997E-2</v>
      </c>
      <c r="BZ101" s="414">
        <v>3.9986000000000001E-2</v>
      </c>
      <c r="CA101" s="414">
        <v>4.1888000000000002E-2</v>
      </c>
      <c r="CB101" s="414">
        <v>7.8059000000000003E-2</v>
      </c>
      <c r="CC101" s="414">
        <v>7.3399000000000006E-2</v>
      </c>
      <c r="CD101" s="414">
        <v>7.5392000000000001E-2</v>
      </c>
      <c r="CE101" s="414">
        <v>7.4381000000000003E-2</v>
      </c>
      <c r="CF101" s="414">
        <v>4.0177999999999998E-2</v>
      </c>
      <c r="CG101" s="414">
        <v>4.0493000000000001E-2</v>
      </c>
      <c r="CH101" s="414">
        <v>3.8906999999999997E-2</v>
      </c>
    </row>
    <row r="102" spans="1:86" x14ac:dyDescent="0.35">
      <c r="A102" s="605"/>
      <c r="B102" s="11" t="s">
        <v>23</v>
      </c>
      <c r="C102" s="340">
        <v>3.2899999999999999E-2</v>
      </c>
      <c r="D102" s="340">
        <v>3.3628999999999999E-2</v>
      </c>
      <c r="E102" s="414">
        <v>3.8399999999999997E-2</v>
      </c>
      <c r="F102" s="414">
        <v>3.9986000000000001E-2</v>
      </c>
      <c r="G102" s="414">
        <v>4.1888000000000002E-2</v>
      </c>
      <c r="H102" s="414">
        <v>7.8059000000000003E-2</v>
      </c>
      <c r="I102" s="414">
        <v>7.3399000000000006E-2</v>
      </c>
      <c r="J102" s="414">
        <v>7.5392000000000001E-2</v>
      </c>
      <c r="K102" s="414">
        <v>7.4381000000000003E-2</v>
      </c>
      <c r="L102" s="414">
        <v>4.0177999999999998E-2</v>
      </c>
      <c r="M102" s="414">
        <v>4.0493000000000001E-2</v>
      </c>
      <c r="N102" s="414">
        <v>3.8906999999999997E-2</v>
      </c>
      <c r="O102" s="414">
        <v>3.7309000000000002E-2</v>
      </c>
      <c r="P102" s="414">
        <v>3.7734999999999998E-2</v>
      </c>
      <c r="Q102" s="414">
        <v>3.8399999999999997E-2</v>
      </c>
      <c r="R102" s="414">
        <v>3.9986000000000001E-2</v>
      </c>
      <c r="S102" s="414">
        <v>4.1888000000000002E-2</v>
      </c>
      <c r="T102" s="414">
        <v>7.8059000000000003E-2</v>
      </c>
      <c r="U102" s="414">
        <v>7.3399000000000006E-2</v>
      </c>
      <c r="V102" s="414">
        <v>7.5392000000000001E-2</v>
      </c>
      <c r="W102" s="414">
        <v>7.4381000000000003E-2</v>
      </c>
      <c r="X102" s="414">
        <v>4.0177999999999998E-2</v>
      </c>
      <c r="Y102" s="414">
        <v>4.0493000000000001E-2</v>
      </c>
      <c r="Z102" s="414">
        <v>3.8906999999999997E-2</v>
      </c>
      <c r="AA102" s="414">
        <v>3.7309000000000002E-2</v>
      </c>
      <c r="AB102" s="414">
        <v>3.7734999999999998E-2</v>
      </c>
      <c r="AC102" s="414">
        <v>3.8399999999999997E-2</v>
      </c>
      <c r="AD102" s="414">
        <v>3.9986000000000001E-2</v>
      </c>
      <c r="AE102" s="414">
        <v>4.1888000000000002E-2</v>
      </c>
      <c r="AF102" s="414">
        <v>7.8059000000000003E-2</v>
      </c>
      <c r="AG102" s="414">
        <v>7.3399000000000006E-2</v>
      </c>
      <c r="AH102" s="414">
        <v>7.5392000000000001E-2</v>
      </c>
      <c r="AI102" s="414">
        <v>7.4381000000000003E-2</v>
      </c>
      <c r="AJ102" s="414">
        <v>4.0177999999999998E-2</v>
      </c>
      <c r="AK102" s="414">
        <v>4.0493000000000001E-2</v>
      </c>
      <c r="AL102" s="414">
        <v>3.8906999999999997E-2</v>
      </c>
      <c r="AM102" s="414">
        <v>3.7309000000000002E-2</v>
      </c>
      <c r="AN102" s="414">
        <v>3.7734999999999998E-2</v>
      </c>
      <c r="AO102" s="414">
        <v>3.8399999999999997E-2</v>
      </c>
      <c r="AP102" s="414">
        <v>3.9986000000000001E-2</v>
      </c>
      <c r="AQ102" s="414">
        <v>4.1888000000000002E-2</v>
      </c>
      <c r="AR102" s="414">
        <v>7.8059000000000003E-2</v>
      </c>
      <c r="AS102" s="414">
        <v>7.3399000000000006E-2</v>
      </c>
      <c r="AT102" s="414">
        <v>7.5392000000000001E-2</v>
      </c>
      <c r="AU102" s="414">
        <v>7.4381000000000003E-2</v>
      </c>
      <c r="AV102" s="414">
        <v>4.0177999999999998E-2</v>
      </c>
      <c r="AW102" s="414">
        <v>4.0493000000000001E-2</v>
      </c>
      <c r="AX102" s="414">
        <v>3.8906999999999997E-2</v>
      </c>
      <c r="AY102" s="414">
        <v>3.7309000000000002E-2</v>
      </c>
      <c r="AZ102" s="414">
        <v>3.7734999999999998E-2</v>
      </c>
      <c r="BA102" s="414">
        <v>3.8399999999999997E-2</v>
      </c>
      <c r="BB102" s="414">
        <v>3.9986000000000001E-2</v>
      </c>
      <c r="BC102" s="414">
        <v>4.1888000000000002E-2</v>
      </c>
      <c r="BD102" s="414">
        <v>7.8059000000000003E-2</v>
      </c>
      <c r="BE102" s="414">
        <v>7.3399000000000006E-2</v>
      </c>
      <c r="BF102" s="414">
        <v>7.5392000000000001E-2</v>
      </c>
      <c r="BG102" s="414">
        <v>7.4381000000000003E-2</v>
      </c>
      <c r="BH102" s="414">
        <v>4.0177999999999998E-2</v>
      </c>
      <c r="BI102" s="414">
        <v>4.0493000000000001E-2</v>
      </c>
      <c r="BJ102" s="414">
        <v>3.8906999999999997E-2</v>
      </c>
      <c r="BK102" s="414">
        <v>3.7309000000000002E-2</v>
      </c>
      <c r="BL102" s="414">
        <v>3.7734999999999998E-2</v>
      </c>
      <c r="BM102" s="414">
        <v>3.8399999999999997E-2</v>
      </c>
      <c r="BN102" s="414">
        <v>3.9986000000000001E-2</v>
      </c>
      <c r="BO102" s="414">
        <v>4.1888000000000002E-2</v>
      </c>
      <c r="BP102" s="414">
        <v>7.8059000000000003E-2</v>
      </c>
      <c r="BQ102" s="414">
        <v>7.3399000000000006E-2</v>
      </c>
      <c r="BR102" s="414">
        <v>7.5392000000000001E-2</v>
      </c>
      <c r="BS102" s="414">
        <v>7.4381000000000003E-2</v>
      </c>
      <c r="BT102" s="414">
        <v>4.0177999999999998E-2</v>
      </c>
      <c r="BU102" s="414">
        <v>4.0493000000000001E-2</v>
      </c>
      <c r="BV102" s="414">
        <v>3.8906999999999997E-2</v>
      </c>
      <c r="BW102" s="414">
        <v>3.7309000000000002E-2</v>
      </c>
      <c r="BX102" s="414">
        <v>3.7734999999999998E-2</v>
      </c>
      <c r="BY102" s="414">
        <v>3.8399999999999997E-2</v>
      </c>
      <c r="BZ102" s="414">
        <v>3.9986000000000001E-2</v>
      </c>
      <c r="CA102" s="414">
        <v>4.1888000000000002E-2</v>
      </c>
      <c r="CB102" s="414">
        <v>7.8059000000000003E-2</v>
      </c>
      <c r="CC102" s="414">
        <v>7.3399000000000006E-2</v>
      </c>
      <c r="CD102" s="414">
        <v>7.5392000000000001E-2</v>
      </c>
      <c r="CE102" s="414">
        <v>7.4381000000000003E-2</v>
      </c>
      <c r="CF102" s="414">
        <v>4.0177999999999998E-2</v>
      </c>
      <c r="CG102" s="414">
        <v>4.0493000000000001E-2</v>
      </c>
      <c r="CH102" s="414">
        <v>3.8906999999999997E-2</v>
      </c>
    </row>
    <row r="103" spans="1:86" x14ac:dyDescent="0.35">
      <c r="A103" s="605"/>
      <c r="B103" s="11" t="s">
        <v>24</v>
      </c>
      <c r="C103" s="340">
        <v>3.2899999999999999E-2</v>
      </c>
      <c r="D103" s="340">
        <v>3.3628999999999999E-2</v>
      </c>
      <c r="E103" s="414">
        <v>3.8399999999999997E-2</v>
      </c>
      <c r="F103" s="414">
        <v>3.9986000000000001E-2</v>
      </c>
      <c r="G103" s="414">
        <v>4.1888000000000002E-2</v>
      </c>
      <c r="H103" s="414">
        <v>7.8059000000000003E-2</v>
      </c>
      <c r="I103" s="414">
        <v>7.3399000000000006E-2</v>
      </c>
      <c r="J103" s="414">
        <v>7.5392000000000001E-2</v>
      </c>
      <c r="K103" s="414">
        <v>7.4381000000000003E-2</v>
      </c>
      <c r="L103" s="414">
        <v>4.0177999999999998E-2</v>
      </c>
      <c r="M103" s="414">
        <v>4.0493000000000001E-2</v>
      </c>
      <c r="N103" s="414">
        <v>3.8906999999999997E-2</v>
      </c>
      <c r="O103" s="414">
        <v>3.7309000000000002E-2</v>
      </c>
      <c r="P103" s="414">
        <v>3.7734999999999998E-2</v>
      </c>
      <c r="Q103" s="414">
        <v>3.8399999999999997E-2</v>
      </c>
      <c r="R103" s="414">
        <v>3.9986000000000001E-2</v>
      </c>
      <c r="S103" s="414">
        <v>4.1888000000000002E-2</v>
      </c>
      <c r="T103" s="414">
        <v>7.8059000000000003E-2</v>
      </c>
      <c r="U103" s="414">
        <v>7.3399000000000006E-2</v>
      </c>
      <c r="V103" s="414">
        <v>7.5392000000000001E-2</v>
      </c>
      <c r="W103" s="414">
        <v>7.4381000000000003E-2</v>
      </c>
      <c r="X103" s="414">
        <v>4.0177999999999998E-2</v>
      </c>
      <c r="Y103" s="414">
        <v>4.0493000000000001E-2</v>
      </c>
      <c r="Z103" s="414">
        <v>3.8906999999999997E-2</v>
      </c>
      <c r="AA103" s="414">
        <v>3.7309000000000002E-2</v>
      </c>
      <c r="AB103" s="414">
        <v>3.7734999999999998E-2</v>
      </c>
      <c r="AC103" s="414">
        <v>3.8399999999999997E-2</v>
      </c>
      <c r="AD103" s="414">
        <v>3.9986000000000001E-2</v>
      </c>
      <c r="AE103" s="414">
        <v>4.1888000000000002E-2</v>
      </c>
      <c r="AF103" s="414">
        <v>7.8059000000000003E-2</v>
      </c>
      <c r="AG103" s="414">
        <v>7.3399000000000006E-2</v>
      </c>
      <c r="AH103" s="414">
        <v>7.5392000000000001E-2</v>
      </c>
      <c r="AI103" s="414">
        <v>7.4381000000000003E-2</v>
      </c>
      <c r="AJ103" s="414">
        <v>4.0177999999999998E-2</v>
      </c>
      <c r="AK103" s="414">
        <v>4.0493000000000001E-2</v>
      </c>
      <c r="AL103" s="414">
        <v>3.8906999999999997E-2</v>
      </c>
      <c r="AM103" s="414">
        <v>3.7309000000000002E-2</v>
      </c>
      <c r="AN103" s="414">
        <v>3.7734999999999998E-2</v>
      </c>
      <c r="AO103" s="414">
        <v>3.8399999999999997E-2</v>
      </c>
      <c r="AP103" s="414">
        <v>3.9986000000000001E-2</v>
      </c>
      <c r="AQ103" s="414">
        <v>4.1888000000000002E-2</v>
      </c>
      <c r="AR103" s="414">
        <v>7.8059000000000003E-2</v>
      </c>
      <c r="AS103" s="414">
        <v>7.3399000000000006E-2</v>
      </c>
      <c r="AT103" s="414">
        <v>7.5392000000000001E-2</v>
      </c>
      <c r="AU103" s="414">
        <v>7.4381000000000003E-2</v>
      </c>
      <c r="AV103" s="414">
        <v>4.0177999999999998E-2</v>
      </c>
      <c r="AW103" s="414">
        <v>4.0493000000000001E-2</v>
      </c>
      <c r="AX103" s="414">
        <v>3.8906999999999997E-2</v>
      </c>
      <c r="AY103" s="414">
        <v>3.7309000000000002E-2</v>
      </c>
      <c r="AZ103" s="414">
        <v>3.7734999999999998E-2</v>
      </c>
      <c r="BA103" s="414">
        <v>3.8399999999999997E-2</v>
      </c>
      <c r="BB103" s="414">
        <v>3.9986000000000001E-2</v>
      </c>
      <c r="BC103" s="414">
        <v>4.1888000000000002E-2</v>
      </c>
      <c r="BD103" s="414">
        <v>7.8059000000000003E-2</v>
      </c>
      <c r="BE103" s="414">
        <v>7.3399000000000006E-2</v>
      </c>
      <c r="BF103" s="414">
        <v>7.5392000000000001E-2</v>
      </c>
      <c r="BG103" s="414">
        <v>7.4381000000000003E-2</v>
      </c>
      <c r="BH103" s="414">
        <v>4.0177999999999998E-2</v>
      </c>
      <c r="BI103" s="414">
        <v>4.0493000000000001E-2</v>
      </c>
      <c r="BJ103" s="414">
        <v>3.8906999999999997E-2</v>
      </c>
      <c r="BK103" s="414">
        <v>3.7309000000000002E-2</v>
      </c>
      <c r="BL103" s="414">
        <v>3.7734999999999998E-2</v>
      </c>
      <c r="BM103" s="414">
        <v>3.8399999999999997E-2</v>
      </c>
      <c r="BN103" s="414">
        <v>3.9986000000000001E-2</v>
      </c>
      <c r="BO103" s="414">
        <v>4.1888000000000002E-2</v>
      </c>
      <c r="BP103" s="414">
        <v>7.8059000000000003E-2</v>
      </c>
      <c r="BQ103" s="414">
        <v>7.3399000000000006E-2</v>
      </c>
      <c r="BR103" s="414">
        <v>7.5392000000000001E-2</v>
      </c>
      <c r="BS103" s="414">
        <v>7.4381000000000003E-2</v>
      </c>
      <c r="BT103" s="414">
        <v>4.0177999999999998E-2</v>
      </c>
      <c r="BU103" s="414">
        <v>4.0493000000000001E-2</v>
      </c>
      <c r="BV103" s="414">
        <v>3.8906999999999997E-2</v>
      </c>
      <c r="BW103" s="414">
        <v>3.7309000000000002E-2</v>
      </c>
      <c r="BX103" s="414">
        <v>3.7734999999999998E-2</v>
      </c>
      <c r="BY103" s="414">
        <v>3.8399999999999997E-2</v>
      </c>
      <c r="BZ103" s="414">
        <v>3.9986000000000001E-2</v>
      </c>
      <c r="CA103" s="414">
        <v>4.1888000000000002E-2</v>
      </c>
      <c r="CB103" s="414">
        <v>7.8059000000000003E-2</v>
      </c>
      <c r="CC103" s="414">
        <v>7.3399000000000006E-2</v>
      </c>
      <c r="CD103" s="414">
        <v>7.5392000000000001E-2</v>
      </c>
      <c r="CE103" s="414">
        <v>7.4381000000000003E-2</v>
      </c>
      <c r="CF103" s="414">
        <v>4.0177999999999998E-2</v>
      </c>
      <c r="CG103" s="414">
        <v>4.0493000000000001E-2</v>
      </c>
      <c r="CH103" s="414">
        <v>3.8906999999999997E-2</v>
      </c>
    </row>
    <row r="104" spans="1:86" x14ac:dyDescent="0.35">
      <c r="A104" s="605"/>
      <c r="B104" s="11" t="s">
        <v>7</v>
      </c>
      <c r="C104" s="340">
        <v>3.1757000000000001E-2</v>
      </c>
      <c r="D104" s="340">
        <v>3.2323999999999999E-2</v>
      </c>
      <c r="E104" s="414">
        <v>3.7088999999999997E-2</v>
      </c>
      <c r="F104" s="414">
        <v>3.9086999999999997E-2</v>
      </c>
      <c r="G104" s="414">
        <v>4.0485E-2</v>
      </c>
      <c r="H104" s="414">
        <v>7.4872999999999995E-2</v>
      </c>
      <c r="I104" s="414">
        <v>7.0265999999999995E-2</v>
      </c>
      <c r="J104" s="414">
        <v>7.2264999999999996E-2</v>
      </c>
      <c r="K104" s="414">
        <v>7.1319999999999995E-2</v>
      </c>
      <c r="L104" s="414">
        <v>3.8855000000000001E-2</v>
      </c>
      <c r="M104" s="414">
        <v>3.9156999999999997E-2</v>
      </c>
      <c r="N104" s="414">
        <v>3.7668E-2</v>
      </c>
      <c r="O104" s="414">
        <v>3.6126999999999999E-2</v>
      </c>
      <c r="P104" s="414">
        <v>3.6472999999999998E-2</v>
      </c>
      <c r="Q104" s="414">
        <v>3.7088999999999997E-2</v>
      </c>
      <c r="R104" s="414">
        <v>3.9086999999999997E-2</v>
      </c>
      <c r="S104" s="414">
        <v>4.0485E-2</v>
      </c>
      <c r="T104" s="414">
        <v>7.4872999999999995E-2</v>
      </c>
      <c r="U104" s="414">
        <v>7.0265999999999995E-2</v>
      </c>
      <c r="V104" s="414">
        <v>7.2264999999999996E-2</v>
      </c>
      <c r="W104" s="414">
        <v>7.1319999999999995E-2</v>
      </c>
      <c r="X104" s="414">
        <v>3.8855000000000001E-2</v>
      </c>
      <c r="Y104" s="414">
        <v>3.9156999999999997E-2</v>
      </c>
      <c r="Z104" s="414">
        <v>3.7668E-2</v>
      </c>
      <c r="AA104" s="414">
        <v>3.6126999999999999E-2</v>
      </c>
      <c r="AB104" s="414">
        <v>3.6472999999999998E-2</v>
      </c>
      <c r="AC104" s="414">
        <v>3.7088999999999997E-2</v>
      </c>
      <c r="AD104" s="414">
        <v>3.9086999999999997E-2</v>
      </c>
      <c r="AE104" s="414">
        <v>4.0485E-2</v>
      </c>
      <c r="AF104" s="414">
        <v>7.4872999999999995E-2</v>
      </c>
      <c r="AG104" s="414">
        <v>7.0265999999999995E-2</v>
      </c>
      <c r="AH104" s="414">
        <v>7.2264999999999996E-2</v>
      </c>
      <c r="AI104" s="414">
        <v>7.1319999999999995E-2</v>
      </c>
      <c r="AJ104" s="414">
        <v>3.8855000000000001E-2</v>
      </c>
      <c r="AK104" s="414">
        <v>3.9156999999999997E-2</v>
      </c>
      <c r="AL104" s="414">
        <v>3.7668E-2</v>
      </c>
      <c r="AM104" s="414">
        <v>3.6126999999999999E-2</v>
      </c>
      <c r="AN104" s="414">
        <v>3.6472999999999998E-2</v>
      </c>
      <c r="AO104" s="414">
        <v>3.7088999999999997E-2</v>
      </c>
      <c r="AP104" s="414">
        <v>3.9086999999999997E-2</v>
      </c>
      <c r="AQ104" s="414">
        <v>4.0485E-2</v>
      </c>
      <c r="AR104" s="414">
        <v>7.4872999999999995E-2</v>
      </c>
      <c r="AS104" s="414">
        <v>7.0265999999999995E-2</v>
      </c>
      <c r="AT104" s="414">
        <v>7.2264999999999996E-2</v>
      </c>
      <c r="AU104" s="414">
        <v>7.1319999999999995E-2</v>
      </c>
      <c r="AV104" s="414">
        <v>3.8855000000000001E-2</v>
      </c>
      <c r="AW104" s="414">
        <v>3.9156999999999997E-2</v>
      </c>
      <c r="AX104" s="414">
        <v>3.7668E-2</v>
      </c>
      <c r="AY104" s="414">
        <v>3.6126999999999999E-2</v>
      </c>
      <c r="AZ104" s="414">
        <v>3.6472999999999998E-2</v>
      </c>
      <c r="BA104" s="414">
        <v>3.7088999999999997E-2</v>
      </c>
      <c r="BB104" s="414">
        <v>3.9086999999999997E-2</v>
      </c>
      <c r="BC104" s="414">
        <v>4.0485E-2</v>
      </c>
      <c r="BD104" s="414">
        <v>7.4872999999999995E-2</v>
      </c>
      <c r="BE104" s="414">
        <v>7.0265999999999995E-2</v>
      </c>
      <c r="BF104" s="414">
        <v>7.2264999999999996E-2</v>
      </c>
      <c r="BG104" s="414">
        <v>7.1319999999999995E-2</v>
      </c>
      <c r="BH104" s="414">
        <v>3.8855000000000001E-2</v>
      </c>
      <c r="BI104" s="414">
        <v>3.9156999999999997E-2</v>
      </c>
      <c r="BJ104" s="414">
        <v>3.7668E-2</v>
      </c>
      <c r="BK104" s="414">
        <v>3.6126999999999999E-2</v>
      </c>
      <c r="BL104" s="414">
        <v>3.6472999999999998E-2</v>
      </c>
      <c r="BM104" s="414">
        <v>3.7088999999999997E-2</v>
      </c>
      <c r="BN104" s="414">
        <v>3.9086999999999997E-2</v>
      </c>
      <c r="BO104" s="414">
        <v>4.0485E-2</v>
      </c>
      <c r="BP104" s="414">
        <v>7.4872999999999995E-2</v>
      </c>
      <c r="BQ104" s="414">
        <v>7.0265999999999995E-2</v>
      </c>
      <c r="BR104" s="414">
        <v>7.2264999999999996E-2</v>
      </c>
      <c r="BS104" s="414">
        <v>7.1319999999999995E-2</v>
      </c>
      <c r="BT104" s="414">
        <v>3.8855000000000001E-2</v>
      </c>
      <c r="BU104" s="414">
        <v>3.9156999999999997E-2</v>
      </c>
      <c r="BV104" s="414">
        <v>3.7668E-2</v>
      </c>
      <c r="BW104" s="414">
        <v>3.6126999999999999E-2</v>
      </c>
      <c r="BX104" s="414">
        <v>3.6472999999999998E-2</v>
      </c>
      <c r="BY104" s="414">
        <v>3.7088999999999997E-2</v>
      </c>
      <c r="BZ104" s="414">
        <v>3.9086999999999997E-2</v>
      </c>
      <c r="CA104" s="414">
        <v>4.0485E-2</v>
      </c>
      <c r="CB104" s="414">
        <v>7.4872999999999995E-2</v>
      </c>
      <c r="CC104" s="414">
        <v>7.0265999999999995E-2</v>
      </c>
      <c r="CD104" s="414">
        <v>7.2264999999999996E-2</v>
      </c>
      <c r="CE104" s="414">
        <v>7.1319999999999995E-2</v>
      </c>
      <c r="CF104" s="414">
        <v>3.8855000000000001E-2</v>
      </c>
      <c r="CG104" s="414">
        <v>3.9156999999999997E-2</v>
      </c>
      <c r="CH104" s="414">
        <v>3.7668E-2</v>
      </c>
    </row>
    <row r="105" spans="1:86" ht="15" thickBot="1" x14ac:dyDescent="0.4">
      <c r="A105" s="606"/>
      <c r="B105" s="16" t="s">
        <v>8</v>
      </c>
      <c r="C105" s="339">
        <v>3.3896000000000003E-2</v>
      </c>
      <c r="D105" s="339">
        <v>3.3889000000000002E-2</v>
      </c>
      <c r="E105" s="413">
        <v>3.8561999999999999E-2</v>
      </c>
      <c r="F105" s="413">
        <v>4.1709000000000003E-2</v>
      </c>
      <c r="G105" s="413">
        <v>4.3366000000000002E-2</v>
      </c>
      <c r="H105" s="413">
        <v>8.3459000000000005E-2</v>
      </c>
      <c r="I105" s="413">
        <v>7.8425999999999996E-2</v>
      </c>
      <c r="J105" s="413">
        <v>8.0837000000000006E-2</v>
      </c>
      <c r="K105" s="413">
        <v>7.7883999999999995E-2</v>
      </c>
      <c r="L105" s="413">
        <v>4.1547000000000001E-2</v>
      </c>
      <c r="M105" s="413">
        <v>4.1628999999999999E-2</v>
      </c>
      <c r="N105" s="413">
        <v>3.9898000000000003E-2</v>
      </c>
      <c r="O105" s="413">
        <v>3.7960000000000001E-2</v>
      </c>
      <c r="P105" s="413">
        <v>3.8075999999999999E-2</v>
      </c>
      <c r="Q105" s="413">
        <v>3.8561999999999999E-2</v>
      </c>
      <c r="R105" s="413">
        <v>4.1709000000000003E-2</v>
      </c>
      <c r="S105" s="413">
        <v>4.3366000000000002E-2</v>
      </c>
      <c r="T105" s="413">
        <v>8.3459000000000005E-2</v>
      </c>
      <c r="U105" s="413">
        <v>7.8425999999999996E-2</v>
      </c>
      <c r="V105" s="413">
        <v>8.0837000000000006E-2</v>
      </c>
      <c r="W105" s="413">
        <v>7.7883999999999995E-2</v>
      </c>
      <c r="X105" s="413">
        <v>4.1547000000000001E-2</v>
      </c>
      <c r="Y105" s="413">
        <v>4.1628999999999999E-2</v>
      </c>
      <c r="Z105" s="413">
        <v>3.9898000000000003E-2</v>
      </c>
      <c r="AA105" s="413">
        <v>3.7960000000000001E-2</v>
      </c>
      <c r="AB105" s="413">
        <v>3.8075999999999999E-2</v>
      </c>
      <c r="AC105" s="413">
        <v>3.8561999999999999E-2</v>
      </c>
      <c r="AD105" s="413">
        <v>4.1709000000000003E-2</v>
      </c>
      <c r="AE105" s="413">
        <v>4.3366000000000002E-2</v>
      </c>
      <c r="AF105" s="413">
        <v>8.3459000000000005E-2</v>
      </c>
      <c r="AG105" s="413">
        <v>7.8425999999999996E-2</v>
      </c>
      <c r="AH105" s="413">
        <v>8.0837000000000006E-2</v>
      </c>
      <c r="AI105" s="413">
        <v>7.7883999999999995E-2</v>
      </c>
      <c r="AJ105" s="413">
        <v>4.1547000000000001E-2</v>
      </c>
      <c r="AK105" s="413">
        <v>4.1628999999999999E-2</v>
      </c>
      <c r="AL105" s="413">
        <v>3.9898000000000003E-2</v>
      </c>
      <c r="AM105" s="413">
        <v>3.7960000000000001E-2</v>
      </c>
      <c r="AN105" s="413">
        <v>3.8075999999999999E-2</v>
      </c>
      <c r="AO105" s="413">
        <v>3.8561999999999999E-2</v>
      </c>
      <c r="AP105" s="413">
        <v>4.1709000000000003E-2</v>
      </c>
      <c r="AQ105" s="413">
        <v>4.3366000000000002E-2</v>
      </c>
      <c r="AR105" s="413">
        <v>8.3459000000000005E-2</v>
      </c>
      <c r="AS105" s="413">
        <v>7.8425999999999996E-2</v>
      </c>
      <c r="AT105" s="413">
        <v>8.0837000000000006E-2</v>
      </c>
      <c r="AU105" s="413">
        <v>7.7883999999999995E-2</v>
      </c>
      <c r="AV105" s="413">
        <v>4.1547000000000001E-2</v>
      </c>
      <c r="AW105" s="413">
        <v>4.1628999999999999E-2</v>
      </c>
      <c r="AX105" s="413">
        <v>3.9898000000000003E-2</v>
      </c>
      <c r="AY105" s="413">
        <v>3.7960000000000001E-2</v>
      </c>
      <c r="AZ105" s="413">
        <v>3.8075999999999999E-2</v>
      </c>
      <c r="BA105" s="413">
        <v>3.8561999999999999E-2</v>
      </c>
      <c r="BB105" s="413">
        <v>4.1709000000000003E-2</v>
      </c>
      <c r="BC105" s="413">
        <v>4.3366000000000002E-2</v>
      </c>
      <c r="BD105" s="413">
        <v>8.3459000000000005E-2</v>
      </c>
      <c r="BE105" s="413">
        <v>7.8425999999999996E-2</v>
      </c>
      <c r="BF105" s="413">
        <v>8.0837000000000006E-2</v>
      </c>
      <c r="BG105" s="413">
        <v>7.7883999999999995E-2</v>
      </c>
      <c r="BH105" s="413">
        <v>4.1547000000000001E-2</v>
      </c>
      <c r="BI105" s="413">
        <v>4.1628999999999999E-2</v>
      </c>
      <c r="BJ105" s="413">
        <v>3.9898000000000003E-2</v>
      </c>
      <c r="BK105" s="413">
        <v>3.7960000000000001E-2</v>
      </c>
      <c r="BL105" s="413">
        <v>3.8075999999999999E-2</v>
      </c>
      <c r="BM105" s="413">
        <v>3.8561999999999999E-2</v>
      </c>
      <c r="BN105" s="413">
        <v>4.1709000000000003E-2</v>
      </c>
      <c r="BO105" s="413">
        <v>4.3366000000000002E-2</v>
      </c>
      <c r="BP105" s="413">
        <v>8.3459000000000005E-2</v>
      </c>
      <c r="BQ105" s="413">
        <v>7.8425999999999996E-2</v>
      </c>
      <c r="BR105" s="413">
        <v>8.0837000000000006E-2</v>
      </c>
      <c r="BS105" s="413">
        <v>7.7883999999999995E-2</v>
      </c>
      <c r="BT105" s="413">
        <v>4.1547000000000001E-2</v>
      </c>
      <c r="BU105" s="413">
        <v>4.1628999999999999E-2</v>
      </c>
      <c r="BV105" s="413">
        <v>3.9898000000000003E-2</v>
      </c>
      <c r="BW105" s="413">
        <v>3.7960000000000001E-2</v>
      </c>
      <c r="BX105" s="413">
        <v>3.8075999999999999E-2</v>
      </c>
      <c r="BY105" s="413">
        <v>3.8561999999999999E-2</v>
      </c>
      <c r="BZ105" s="413">
        <v>4.1709000000000003E-2</v>
      </c>
      <c r="CA105" s="413">
        <v>4.3366000000000002E-2</v>
      </c>
      <c r="CB105" s="413">
        <v>8.3459000000000005E-2</v>
      </c>
      <c r="CC105" s="413">
        <v>7.8425999999999996E-2</v>
      </c>
      <c r="CD105" s="413">
        <v>8.0837000000000006E-2</v>
      </c>
      <c r="CE105" s="413">
        <v>7.7883999999999995E-2</v>
      </c>
      <c r="CF105" s="413">
        <v>4.1547000000000001E-2</v>
      </c>
      <c r="CG105" s="413">
        <v>4.1628999999999999E-2</v>
      </c>
      <c r="CH105" s="413">
        <v>3.9898000000000003E-2</v>
      </c>
    </row>
    <row r="106" spans="1:86" x14ac:dyDescent="0.35">
      <c r="E106" s="412" t="s">
        <v>233</v>
      </c>
    </row>
    <row r="107" spans="1:86" ht="18" hidden="1" customHeight="1" x14ac:dyDescent="0.35">
      <c r="A107" s="591" t="s">
        <v>121</v>
      </c>
      <c r="B107" s="593" t="s">
        <v>122</v>
      </c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594"/>
      <c r="O107" s="602" t="s">
        <v>122</v>
      </c>
      <c r="P107" s="595"/>
      <c r="Q107" s="595"/>
      <c r="R107" s="595"/>
      <c r="S107" s="595"/>
      <c r="T107" s="595"/>
      <c r="U107" s="595"/>
      <c r="V107" s="595"/>
      <c r="W107" s="595"/>
      <c r="X107" s="595"/>
      <c r="Y107" s="595"/>
      <c r="Z107" s="603"/>
      <c r="AA107" s="595" t="s">
        <v>122</v>
      </c>
      <c r="AB107" s="595"/>
      <c r="AC107" s="595"/>
      <c r="AD107" s="595"/>
      <c r="AE107" s="595"/>
      <c r="AF107" s="595"/>
      <c r="AG107" s="595"/>
      <c r="AH107" s="595"/>
      <c r="AI107" s="595"/>
      <c r="AJ107" s="595"/>
      <c r="AK107" s="595"/>
      <c r="AL107" s="595"/>
      <c r="AM107" s="602" t="s">
        <v>122</v>
      </c>
      <c r="AN107" s="595"/>
      <c r="AO107" s="595"/>
      <c r="AP107" s="595"/>
      <c r="AQ107" s="595"/>
      <c r="AR107" s="595"/>
      <c r="AS107" s="595"/>
      <c r="AT107" s="595"/>
      <c r="AU107" s="595"/>
      <c r="AV107" s="595"/>
      <c r="AW107" s="595"/>
      <c r="AX107" s="603"/>
      <c r="AY107" s="595" t="s">
        <v>122</v>
      </c>
      <c r="AZ107" s="595"/>
      <c r="BA107" s="595"/>
      <c r="BB107" s="595"/>
      <c r="BC107" s="595"/>
      <c r="BD107" s="595"/>
      <c r="BE107" s="595"/>
      <c r="BF107" s="595"/>
      <c r="BG107" s="595"/>
      <c r="BH107" s="595"/>
      <c r="BI107" s="595"/>
      <c r="BJ107" s="595"/>
      <c r="BK107" s="602" t="s">
        <v>122</v>
      </c>
      <c r="BL107" s="595"/>
      <c r="BM107" s="595"/>
      <c r="BN107" s="595"/>
      <c r="BO107" s="595"/>
      <c r="BP107" s="595"/>
      <c r="BQ107" s="595"/>
      <c r="BR107" s="595"/>
      <c r="BS107" s="595"/>
      <c r="BT107" s="595"/>
      <c r="BU107" s="595"/>
      <c r="BV107" s="603"/>
      <c r="BW107" s="595" t="s">
        <v>122</v>
      </c>
      <c r="BX107" s="595"/>
      <c r="BY107" s="595"/>
      <c r="BZ107" s="595"/>
      <c r="CA107" s="595"/>
      <c r="CB107" s="595"/>
      <c r="CC107" s="595"/>
      <c r="CD107" s="595"/>
      <c r="CE107" s="595"/>
      <c r="CF107" s="595"/>
      <c r="CG107" s="595"/>
      <c r="CH107" s="596"/>
    </row>
    <row r="108" spans="1:86" ht="15" hidden="1" thickBot="1" x14ac:dyDescent="0.4">
      <c r="A108" s="592"/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598"/>
      <c r="O108" s="599" t="s">
        <v>235</v>
      </c>
      <c r="P108" s="600"/>
      <c r="Q108" s="600"/>
      <c r="R108" s="600"/>
      <c r="S108" s="600"/>
      <c r="T108" s="600"/>
      <c r="U108" s="600"/>
      <c r="V108" s="600"/>
      <c r="W108" s="600"/>
      <c r="X108" s="600"/>
      <c r="Y108" s="600"/>
      <c r="Z108" s="601"/>
      <c r="AA108" s="599" t="s">
        <v>235</v>
      </c>
      <c r="AB108" s="600"/>
      <c r="AC108" s="600"/>
      <c r="AD108" s="600"/>
      <c r="AE108" s="600"/>
      <c r="AF108" s="600"/>
      <c r="AG108" s="600"/>
      <c r="AH108" s="600"/>
      <c r="AI108" s="600"/>
      <c r="AJ108" s="600"/>
      <c r="AK108" s="600"/>
      <c r="AL108" s="601"/>
      <c r="AM108" s="599" t="s">
        <v>235</v>
      </c>
      <c r="AN108" s="600"/>
      <c r="AO108" s="600"/>
      <c r="AP108" s="600"/>
      <c r="AQ108" s="600"/>
      <c r="AR108" s="600"/>
      <c r="AS108" s="600"/>
      <c r="AT108" s="600"/>
      <c r="AU108" s="600"/>
      <c r="AV108" s="600"/>
      <c r="AW108" s="600"/>
      <c r="AX108" s="601"/>
      <c r="AY108" s="599" t="s">
        <v>235</v>
      </c>
      <c r="AZ108" s="600"/>
      <c r="BA108" s="600"/>
      <c r="BB108" s="600"/>
      <c r="BC108" s="600"/>
      <c r="BD108" s="600"/>
      <c r="BE108" s="600"/>
      <c r="BF108" s="600"/>
      <c r="BG108" s="600"/>
      <c r="BH108" s="600"/>
      <c r="BI108" s="600"/>
      <c r="BJ108" s="601"/>
      <c r="BK108" s="599" t="s">
        <v>235</v>
      </c>
      <c r="BL108" s="600"/>
      <c r="BM108" s="600"/>
      <c r="BN108" s="600"/>
      <c r="BO108" s="600"/>
      <c r="BP108" s="600"/>
      <c r="BQ108" s="600"/>
      <c r="BR108" s="600"/>
      <c r="BS108" s="600"/>
      <c r="BT108" s="600"/>
      <c r="BU108" s="600"/>
      <c r="BV108" s="601"/>
      <c r="BW108" s="599" t="s">
        <v>235</v>
      </c>
      <c r="BX108" s="600"/>
      <c r="BY108" s="600"/>
      <c r="BZ108" s="600"/>
      <c r="CA108" s="600"/>
      <c r="CB108" s="600"/>
      <c r="CC108" s="600"/>
      <c r="CD108" s="600"/>
      <c r="CE108" s="600"/>
      <c r="CF108" s="600"/>
      <c r="CG108" s="600"/>
      <c r="CH108" s="601"/>
    </row>
    <row r="109" spans="1:86" ht="16" hidden="1" thickBot="1" x14ac:dyDescent="0.4">
      <c r="A109" s="588"/>
      <c r="B109" s="286" t="s">
        <v>124</v>
      </c>
      <c r="C109" s="176">
        <f>C$4</f>
        <v>44562</v>
      </c>
      <c r="D109" s="176">
        <f t="shared" ref="D109:BO109" si="106">D$4</f>
        <v>44593</v>
      </c>
      <c r="E109" s="176">
        <f t="shared" si="106"/>
        <v>44621</v>
      </c>
      <c r="F109" s="176">
        <f t="shared" si="106"/>
        <v>44652</v>
      </c>
      <c r="G109" s="176">
        <f t="shared" si="106"/>
        <v>44682</v>
      </c>
      <c r="H109" s="176">
        <f t="shared" si="106"/>
        <v>44713</v>
      </c>
      <c r="I109" s="176">
        <f t="shared" si="106"/>
        <v>44743</v>
      </c>
      <c r="J109" s="176">
        <f t="shared" si="106"/>
        <v>44774</v>
      </c>
      <c r="K109" s="176">
        <f t="shared" si="106"/>
        <v>44805</v>
      </c>
      <c r="L109" s="176">
        <f t="shared" si="106"/>
        <v>44835</v>
      </c>
      <c r="M109" s="176">
        <f t="shared" si="106"/>
        <v>44866</v>
      </c>
      <c r="N109" s="176">
        <f t="shared" si="106"/>
        <v>44896</v>
      </c>
      <c r="O109" s="176">
        <f t="shared" si="106"/>
        <v>44927</v>
      </c>
      <c r="P109" s="176">
        <f t="shared" si="106"/>
        <v>44958</v>
      </c>
      <c r="Q109" s="176">
        <f t="shared" si="106"/>
        <v>44986</v>
      </c>
      <c r="R109" s="176">
        <f t="shared" si="106"/>
        <v>45017</v>
      </c>
      <c r="S109" s="176">
        <f t="shared" si="106"/>
        <v>45047</v>
      </c>
      <c r="T109" s="176">
        <f t="shared" si="106"/>
        <v>45078</v>
      </c>
      <c r="U109" s="176">
        <f t="shared" si="106"/>
        <v>45108</v>
      </c>
      <c r="V109" s="176">
        <f t="shared" si="106"/>
        <v>45139</v>
      </c>
      <c r="W109" s="176">
        <f t="shared" si="106"/>
        <v>45170</v>
      </c>
      <c r="X109" s="176">
        <f t="shared" si="106"/>
        <v>45200</v>
      </c>
      <c r="Y109" s="176">
        <f t="shared" si="106"/>
        <v>45231</v>
      </c>
      <c r="Z109" s="176">
        <f t="shared" si="106"/>
        <v>45261</v>
      </c>
      <c r="AA109" s="176">
        <f t="shared" si="106"/>
        <v>45292</v>
      </c>
      <c r="AB109" s="176">
        <f t="shared" si="106"/>
        <v>45323</v>
      </c>
      <c r="AC109" s="176">
        <f t="shared" si="106"/>
        <v>45352</v>
      </c>
      <c r="AD109" s="176">
        <f t="shared" si="106"/>
        <v>45383</v>
      </c>
      <c r="AE109" s="176">
        <f t="shared" si="106"/>
        <v>45413</v>
      </c>
      <c r="AF109" s="176">
        <f t="shared" si="106"/>
        <v>45444</v>
      </c>
      <c r="AG109" s="176">
        <f t="shared" si="106"/>
        <v>45474</v>
      </c>
      <c r="AH109" s="176">
        <f t="shared" si="106"/>
        <v>45505</v>
      </c>
      <c r="AI109" s="176">
        <f t="shared" si="106"/>
        <v>45536</v>
      </c>
      <c r="AJ109" s="176">
        <f t="shared" si="106"/>
        <v>45566</v>
      </c>
      <c r="AK109" s="176">
        <f t="shared" si="106"/>
        <v>45597</v>
      </c>
      <c r="AL109" s="176">
        <f t="shared" si="106"/>
        <v>45627</v>
      </c>
      <c r="AM109" s="176">
        <f t="shared" si="106"/>
        <v>45658</v>
      </c>
      <c r="AN109" s="176">
        <f t="shared" si="106"/>
        <v>45689</v>
      </c>
      <c r="AO109" s="176">
        <f t="shared" si="106"/>
        <v>45717</v>
      </c>
      <c r="AP109" s="176">
        <f t="shared" si="106"/>
        <v>45748</v>
      </c>
      <c r="AQ109" s="176">
        <f t="shared" si="106"/>
        <v>45778</v>
      </c>
      <c r="AR109" s="176">
        <f t="shared" si="106"/>
        <v>45809</v>
      </c>
      <c r="AS109" s="176">
        <f t="shared" si="106"/>
        <v>45839</v>
      </c>
      <c r="AT109" s="176">
        <f t="shared" si="106"/>
        <v>45870</v>
      </c>
      <c r="AU109" s="176">
        <f t="shared" si="106"/>
        <v>45901</v>
      </c>
      <c r="AV109" s="176">
        <f t="shared" si="106"/>
        <v>45931</v>
      </c>
      <c r="AW109" s="176">
        <f t="shared" si="106"/>
        <v>45962</v>
      </c>
      <c r="AX109" s="176">
        <f t="shared" si="106"/>
        <v>45992</v>
      </c>
      <c r="AY109" s="176">
        <f t="shared" si="106"/>
        <v>46023</v>
      </c>
      <c r="AZ109" s="176">
        <f t="shared" si="106"/>
        <v>46054</v>
      </c>
      <c r="BA109" s="176">
        <f t="shared" si="106"/>
        <v>46082</v>
      </c>
      <c r="BB109" s="176">
        <f t="shared" si="106"/>
        <v>46113</v>
      </c>
      <c r="BC109" s="176">
        <f t="shared" si="106"/>
        <v>46143</v>
      </c>
      <c r="BD109" s="176">
        <f t="shared" si="106"/>
        <v>46174</v>
      </c>
      <c r="BE109" s="176">
        <f t="shared" si="106"/>
        <v>46204</v>
      </c>
      <c r="BF109" s="176">
        <f t="shared" si="106"/>
        <v>46235</v>
      </c>
      <c r="BG109" s="176">
        <f t="shared" si="106"/>
        <v>46266</v>
      </c>
      <c r="BH109" s="176">
        <f t="shared" si="106"/>
        <v>46296</v>
      </c>
      <c r="BI109" s="176">
        <f t="shared" si="106"/>
        <v>46327</v>
      </c>
      <c r="BJ109" s="176">
        <f t="shared" si="106"/>
        <v>46357</v>
      </c>
      <c r="BK109" s="176">
        <f t="shared" si="106"/>
        <v>46388</v>
      </c>
      <c r="BL109" s="176">
        <f t="shared" si="106"/>
        <v>46419</v>
      </c>
      <c r="BM109" s="176">
        <f t="shared" si="106"/>
        <v>46447</v>
      </c>
      <c r="BN109" s="176">
        <f t="shared" si="106"/>
        <v>46478</v>
      </c>
      <c r="BO109" s="176">
        <f t="shared" si="106"/>
        <v>46508</v>
      </c>
      <c r="BP109" s="176">
        <f t="shared" ref="BP109:CH109" si="107">BP$4</f>
        <v>46539</v>
      </c>
      <c r="BQ109" s="176">
        <f t="shared" si="107"/>
        <v>46569</v>
      </c>
      <c r="BR109" s="176">
        <f t="shared" si="107"/>
        <v>46600</v>
      </c>
      <c r="BS109" s="176">
        <f t="shared" si="107"/>
        <v>46631</v>
      </c>
      <c r="BT109" s="176">
        <f t="shared" si="107"/>
        <v>46661</v>
      </c>
      <c r="BU109" s="176">
        <f t="shared" si="107"/>
        <v>46692</v>
      </c>
      <c r="BV109" s="176">
        <f t="shared" si="107"/>
        <v>46722</v>
      </c>
      <c r="BW109" s="176">
        <f t="shared" si="107"/>
        <v>46753</v>
      </c>
      <c r="BX109" s="176">
        <f t="shared" si="107"/>
        <v>46784</v>
      </c>
      <c r="BY109" s="176">
        <f t="shared" si="107"/>
        <v>46813</v>
      </c>
      <c r="BZ109" s="176">
        <f t="shared" si="107"/>
        <v>46844</v>
      </c>
      <c r="CA109" s="176">
        <f t="shared" si="107"/>
        <v>46874</v>
      </c>
      <c r="CB109" s="176">
        <f t="shared" si="107"/>
        <v>46905</v>
      </c>
      <c r="CC109" s="176">
        <f t="shared" si="107"/>
        <v>46935</v>
      </c>
      <c r="CD109" s="176">
        <f t="shared" si="107"/>
        <v>46966</v>
      </c>
      <c r="CE109" s="176">
        <f t="shared" si="107"/>
        <v>46997</v>
      </c>
      <c r="CF109" s="176">
        <f t="shared" si="107"/>
        <v>47027</v>
      </c>
      <c r="CG109" s="176">
        <f t="shared" si="107"/>
        <v>47058</v>
      </c>
      <c r="CH109" s="177">
        <f t="shared" si="107"/>
        <v>47088</v>
      </c>
    </row>
    <row r="110" spans="1:86" hidden="1" x14ac:dyDescent="0.35">
      <c r="A110" s="588"/>
      <c r="B110" s="287" t="s">
        <v>20</v>
      </c>
      <c r="C110" s="342">
        <v>3.0047435906328628E-2</v>
      </c>
      <c r="D110" s="342">
        <v>3.0682951773254422E-2</v>
      </c>
      <c r="E110" s="417">
        <v>3.5906635980963289E-2</v>
      </c>
      <c r="F110" s="417">
        <v>3.7660138895450668E-2</v>
      </c>
      <c r="G110" s="417">
        <v>3.9158772240397544E-2</v>
      </c>
      <c r="H110" s="417">
        <v>6.9056840546810022E-2</v>
      </c>
      <c r="I110" s="417">
        <v>6.5496930490854602E-2</v>
      </c>
      <c r="J110" s="417">
        <v>6.6832935753978404E-2</v>
      </c>
      <c r="K110" s="417">
        <v>6.6446179190966334E-2</v>
      </c>
      <c r="L110" s="417">
        <v>3.7220325784703655E-2</v>
      </c>
      <c r="M110" s="417">
        <v>3.7524010624888422E-2</v>
      </c>
      <c r="N110" s="417">
        <v>3.6464323899900848E-2</v>
      </c>
      <c r="O110" s="417">
        <v>3.5019662668601133E-2</v>
      </c>
      <c r="P110" s="417">
        <v>3.5403272321110998E-2</v>
      </c>
      <c r="Q110" s="417">
        <v>3.5906635980963289E-2</v>
      </c>
      <c r="R110" s="417">
        <v>3.7660138895450668E-2</v>
      </c>
      <c r="S110" s="417">
        <v>3.9158772240397544E-2</v>
      </c>
      <c r="T110" s="417">
        <v>6.9056840546810022E-2</v>
      </c>
      <c r="U110" s="417">
        <v>6.5496930490854602E-2</v>
      </c>
      <c r="V110" s="417">
        <v>6.6832935753978404E-2</v>
      </c>
      <c r="W110" s="417">
        <v>6.6446179190966334E-2</v>
      </c>
      <c r="X110" s="417">
        <v>3.7220325784703655E-2</v>
      </c>
      <c r="Y110" s="417">
        <v>3.7524010624888422E-2</v>
      </c>
      <c r="Z110" s="417">
        <v>3.6464323899900848E-2</v>
      </c>
      <c r="AA110" s="417">
        <v>3.5019662668601133E-2</v>
      </c>
      <c r="AB110" s="417">
        <v>3.5403272321110998E-2</v>
      </c>
      <c r="AC110" s="417">
        <v>3.5906635980963289E-2</v>
      </c>
      <c r="AD110" s="417">
        <v>3.7660138895450668E-2</v>
      </c>
      <c r="AE110" s="417">
        <v>3.9158772240397544E-2</v>
      </c>
      <c r="AF110" s="417">
        <v>6.9056840546810022E-2</v>
      </c>
      <c r="AG110" s="417">
        <v>6.5496930490854602E-2</v>
      </c>
      <c r="AH110" s="417">
        <v>6.6832935753978404E-2</v>
      </c>
      <c r="AI110" s="417">
        <v>6.6446179190966334E-2</v>
      </c>
      <c r="AJ110" s="417">
        <v>3.7220325784703655E-2</v>
      </c>
      <c r="AK110" s="417">
        <v>3.7524010624888422E-2</v>
      </c>
      <c r="AL110" s="417">
        <v>3.6464323899900848E-2</v>
      </c>
      <c r="AM110" s="417">
        <v>3.5019662668601133E-2</v>
      </c>
      <c r="AN110" s="417">
        <v>3.5403272321110998E-2</v>
      </c>
      <c r="AO110" s="417">
        <v>3.5906635980963289E-2</v>
      </c>
      <c r="AP110" s="417">
        <v>3.7660138895450668E-2</v>
      </c>
      <c r="AQ110" s="417">
        <v>3.9158772240397544E-2</v>
      </c>
      <c r="AR110" s="417">
        <v>6.9056840546810022E-2</v>
      </c>
      <c r="AS110" s="417">
        <v>6.5496930490854602E-2</v>
      </c>
      <c r="AT110" s="417">
        <v>6.6832935753978404E-2</v>
      </c>
      <c r="AU110" s="417">
        <v>6.6446179190966334E-2</v>
      </c>
      <c r="AV110" s="417">
        <v>3.7220325784703655E-2</v>
      </c>
      <c r="AW110" s="417">
        <v>3.7524010624888422E-2</v>
      </c>
      <c r="AX110" s="417">
        <v>3.6464323899900848E-2</v>
      </c>
      <c r="AY110" s="417">
        <v>3.5019662668601133E-2</v>
      </c>
      <c r="AZ110" s="417">
        <v>3.5403272321110998E-2</v>
      </c>
      <c r="BA110" s="417">
        <v>3.5906635980963289E-2</v>
      </c>
      <c r="BB110" s="417">
        <v>3.7660138895450668E-2</v>
      </c>
      <c r="BC110" s="417">
        <v>3.9158772240397544E-2</v>
      </c>
      <c r="BD110" s="417">
        <v>6.9056840546810022E-2</v>
      </c>
      <c r="BE110" s="417">
        <v>6.5496930490854602E-2</v>
      </c>
      <c r="BF110" s="417">
        <v>6.6832935753978404E-2</v>
      </c>
      <c r="BG110" s="417">
        <v>6.6446179190966334E-2</v>
      </c>
      <c r="BH110" s="417">
        <v>3.7220325784703655E-2</v>
      </c>
      <c r="BI110" s="417">
        <v>3.7524010624888422E-2</v>
      </c>
      <c r="BJ110" s="417">
        <v>3.6464323899900848E-2</v>
      </c>
      <c r="BK110" s="417">
        <v>3.5019662668601133E-2</v>
      </c>
      <c r="BL110" s="417">
        <v>3.5403272321110998E-2</v>
      </c>
      <c r="BM110" s="417">
        <v>3.5906635980963289E-2</v>
      </c>
      <c r="BN110" s="417">
        <v>3.7660138895450668E-2</v>
      </c>
      <c r="BO110" s="417">
        <v>3.9158772240397544E-2</v>
      </c>
      <c r="BP110" s="417">
        <v>6.9056840546810022E-2</v>
      </c>
      <c r="BQ110" s="417">
        <v>6.5496930490854602E-2</v>
      </c>
      <c r="BR110" s="417">
        <v>6.6832935753978404E-2</v>
      </c>
      <c r="BS110" s="417">
        <v>6.6446179190966334E-2</v>
      </c>
      <c r="BT110" s="417">
        <v>3.7220325784703655E-2</v>
      </c>
      <c r="BU110" s="417">
        <v>3.7524010624888422E-2</v>
      </c>
      <c r="BV110" s="417">
        <v>3.6464323899900848E-2</v>
      </c>
      <c r="BW110" s="417">
        <v>3.5019662668601133E-2</v>
      </c>
      <c r="BX110" s="417">
        <v>3.5403272321110998E-2</v>
      </c>
      <c r="BY110" s="417">
        <v>3.5906635980963289E-2</v>
      </c>
      <c r="BZ110" s="417">
        <v>3.7660138895450668E-2</v>
      </c>
      <c r="CA110" s="417">
        <v>3.9158772240397544E-2</v>
      </c>
      <c r="CB110" s="417">
        <v>6.9056840546810022E-2</v>
      </c>
      <c r="CC110" s="417">
        <v>6.5496930490854602E-2</v>
      </c>
      <c r="CD110" s="417">
        <v>6.6832935753978404E-2</v>
      </c>
      <c r="CE110" s="417">
        <v>6.6446179190966334E-2</v>
      </c>
      <c r="CF110" s="417">
        <v>3.7220325784703655E-2</v>
      </c>
      <c r="CG110" s="417">
        <v>3.7524010624888422E-2</v>
      </c>
      <c r="CH110" s="417">
        <v>3.6464323899900848E-2</v>
      </c>
    </row>
    <row r="111" spans="1:86" hidden="1" x14ac:dyDescent="0.35">
      <c r="A111" s="588"/>
      <c r="B111" s="287" t="s">
        <v>0</v>
      </c>
      <c r="C111" s="342">
        <v>3.1088718298159661E-2</v>
      </c>
      <c r="D111" s="342">
        <v>3.2310141385779451E-2</v>
      </c>
      <c r="E111" s="417">
        <v>3.8639690503277153E-2</v>
      </c>
      <c r="F111" s="417">
        <v>4.020234994736669E-2</v>
      </c>
      <c r="G111" s="417">
        <v>4.2431896418072129E-2</v>
      </c>
      <c r="H111" s="417">
        <v>8.0517978960174888E-2</v>
      </c>
      <c r="I111" s="417">
        <v>7.5221853230883803E-2</v>
      </c>
      <c r="J111" s="417">
        <v>7.7823571600405109E-2</v>
      </c>
      <c r="K111" s="417">
        <v>7.8672130694541126E-2</v>
      </c>
      <c r="L111" s="417">
        <v>4.0653156764930434E-2</v>
      </c>
      <c r="M111" s="417">
        <v>4.0517872128990426E-2</v>
      </c>
      <c r="N111" s="417">
        <v>3.8838582336457171E-2</v>
      </c>
      <c r="O111" s="417">
        <v>3.7302146763977473E-2</v>
      </c>
      <c r="P111" s="417">
        <v>3.7923461910284076E-2</v>
      </c>
      <c r="Q111" s="417">
        <v>3.8639690503277153E-2</v>
      </c>
      <c r="R111" s="417">
        <v>4.020234994736669E-2</v>
      </c>
      <c r="S111" s="417">
        <v>4.2431896418072129E-2</v>
      </c>
      <c r="T111" s="417">
        <v>8.0517978960174888E-2</v>
      </c>
      <c r="U111" s="417">
        <v>7.5221853230883803E-2</v>
      </c>
      <c r="V111" s="417">
        <v>7.7823571600405109E-2</v>
      </c>
      <c r="W111" s="417">
        <v>7.8672130694541126E-2</v>
      </c>
      <c r="X111" s="417">
        <v>4.0653156764930434E-2</v>
      </c>
      <c r="Y111" s="417">
        <v>4.0517872128990426E-2</v>
      </c>
      <c r="Z111" s="417">
        <v>3.8838582336457171E-2</v>
      </c>
      <c r="AA111" s="417">
        <v>3.7302146763977473E-2</v>
      </c>
      <c r="AB111" s="417">
        <v>3.7923461910284076E-2</v>
      </c>
      <c r="AC111" s="417">
        <v>3.8639690503277153E-2</v>
      </c>
      <c r="AD111" s="417">
        <v>4.020234994736669E-2</v>
      </c>
      <c r="AE111" s="417">
        <v>4.2431896418072129E-2</v>
      </c>
      <c r="AF111" s="417">
        <v>8.0517978960174888E-2</v>
      </c>
      <c r="AG111" s="417">
        <v>7.5221853230883803E-2</v>
      </c>
      <c r="AH111" s="417">
        <v>7.7823571600405109E-2</v>
      </c>
      <c r="AI111" s="417">
        <v>7.8672130694541126E-2</v>
      </c>
      <c r="AJ111" s="417">
        <v>4.0653156764930434E-2</v>
      </c>
      <c r="AK111" s="417">
        <v>4.0517872128990426E-2</v>
      </c>
      <c r="AL111" s="417">
        <v>3.8838582336457171E-2</v>
      </c>
      <c r="AM111" s="417">
        <v>3.7302146763977473E-2</v>
      </c>
      <c r="AN111" s="417">
        <v>3.7923461910284076E-2</v>
      </c>
      <c r="AO111" s="417">
        <v>3.8639690503277153E-2</v>
      </c>
      <c r="AP111" s="417">
        <v>4.020234994736669E-2</v>
      </c>
      <c r="AQ111" s="417">
        <v>4.2431896418072129E-2</v>
      </c>
      <c r="AR111" s="417">
        <v>8.0517978960174888E-2</v>
      </c>
      <c r="AS111" s="417">
        <v>7.5221853230883803E-2</v>
      </c>
      <c r="AT111" s="417">
        <v>7.7823571600405109E-2</v>
      </c>
      <c r="AU111" s="417">
        <v>7.8672130694541126E-2</v>
      </c>
      <c r="AV111" s="417">
        <v>4.0653156764930434E-2</v>
      </c>
      <c r="AW111" s="417">
        <v>4.0517872128990426E-2</v>
      </c>
      <c r="AX111" s="417">
        <v>3.8838582336457171E-2</v>
      </c>
      <c r="AY111" s="417">
        <v>3.7302146763977473E-2</v>
      </c>
      <c r="AZ111" s="417">
        <v>3.7923461910284076E-2</v>
      </c>
      <c r="BA111" s="417">
        <v>3.8639690503277153E-2</v>
      </c>
      <c r="BB111" s="417">
        <v>4.020234994736669E-2</v>
      </c>
      <c r="BC111" s="417">
        <v>4.2431896418072129E-2</v>
      </c>
      <c r="BD111" s="417">
        <v>8.0517978960174888E-2</v>
      </c>
      <c r="BE111" s="417">
        <v>7.5221853230883803E-2</v>
      </c>
      <c r="BF111" s="417">
        <v>7.7823571600405109E-2</v>
      </c>
      <c r="BG111" s="417">
        <v>7.8672130694541126E-2</v>
      </c>
      <c r="BH111" s="417">
        <v>4.0653156764930434E-2</v>
      </c>
      <c r="BI111" s="417">
        <v>4.0517872128990426E-2</v>
      </c>
      <c r="BJ111" s="417">
        <v>3.8838582336457171E-2</v>
      </c>
      <c r="BK111" s="417">
        <v>3.7302146763977473E-2</v>
      </c>
      <c r="BL111" s="417">
        <v>3.7923461910284076E-2</v>
      </c>
      <c r="BM111" s="417">
        <v>3.8639690503277153E-2</v>
      </c>
      <c r="BN111" s="417">
        <v>4.020234994736669E-2</v>
      </c>
      <c r="BO111" s="417">
        <v>4.2431896418072129E-2</v>
      </c>
      <c r="BP111" s="417">
        <v>8.0517978960174888E-2</v>
      </c>
      <c r="BQ111" s="417">
        <v>7.5221853230883803E-2</v>
      </c>
      <c r="BR111" s="417">
        <v>7.7823571600405109E-2</v>
      </c>
      <c r="BS111" s="417">
        <v>7.8672130694541126E-2</v>
      </c>
      <c r="BT111" s="417">
        <v>4.0653156764930434E-2</v>
      </c>
      <c r="BU111" s="417">
        <v>4.0517872128990426E-2</v>
      </c>
      <c r="BV111" s="417">
        <v>3.8838582336457171E-2</v>
      </c>
      <c r="BW111" s="417">
        <v>3.7302146763977473E-2</v>
      </c>
      <c r="BX111" s="417">
        <v>3.7923461910284076E-2</v>
      </c>
      <c r="BY111" s="417">
        <v>3.8639690503277153E-2</v>
      </c>
      <c r="BZ111" s="417">
        <v>4.020234994736669E-2</v>
      </c>
      <c r="CA111" s="417">
        <v>4.2431896418072129E-2</v>
      </c>
      <c r="CB111" s="417">
        <v>8.0517978960174888E-2</v>
      </c>
      <c r="CC111" s="417">
        <v>7.5221853230883803E-2</v>
      </c>
      <c r="CD111" s="417">
        <v>7.7823571600405109E-2</v>
      </c>
      <c r="CE111" s="417">
        <v>7.8672130694541126E-2</v>
      </c>
      <c r="CF111" s="417">
        <v>4.0653156764930434E-2</v>
      </c>
      <c r="CG111" s="417">
        <v>4.0517872128990426E-2</v>
      </c>
      <c r="CH111" s="417">
        <v>3.8838582336457171E-2</v>
      </c>
    </row>
    <row r="112" spans="1:86" hidden="1" x14ac:dyDescent="0.35">
      <c r="A112" s="588"/>
      <c r="B112" s="287" t="s">
        <v>21</v>
      </c>
      <c r="C112" s="342">
        <v>3.029705946816429E-2</v>
      </c>
      <c r="D112" s="342">
        <v>3.0692206516073458E-2</v>
      </c>
      <c r="E112" s="417">
        <v>3.6780597823695457E-2</v>
      </c>
      <c r="F112" s="417">
        <v>3.899666314606854E-2</v>
      </c>
      <c r="G112" s="417">
        <v>4.0518006421632537E-2</v>
      </c>
      <c r="H112" s="417">
        <v>7.2592711079720179E-2</v>
      </c>
      <c r="I112" s="417">
        <v>6.8856908727372268E-2</v>
      </c>
      <c r="J112" s="417">
        <v>7.0480555386223664E-2</v>
      </c>
      <c r="K112" s="417">
        <v>6.9407157099301828E-2</v>
      </c>
      <c r="L112" s="417">
        <v>3.8410304283112082E-2</v>
      </c>
      <c r="M112" s="417">
        <v>3.8650065014687034E-2</v>
      </c>
      <c r="N112" s="417">
        <v>3.7457745221103705E-2</v>
      </c>
      <c r="O112" s="417">
        <v>3.5883229561628725E-2</v>
      </c>
      <c r="P112" s="417">
        <v>3.6232421772460818E-2</v>
      </c>
      <c r="Q112" s="417">
        <v>3.6780597823695457E-2</v>
      </c>
      <c r="R112" s="417">
        <v>3.899666314606854E-2</v>
      </c>
      <c r="S112" s="417">
        <v>4.0518006421632537E-2</v>
      </c>
      <c r="T112" s="417">
        <v>7.2592711079720179E-2</v>
      </c>
      <c r="U112" s="417">
        <v>6.8856908727372268E-2</v>
      </c>
      <c r="V112" s="417">
        <v>7.0480555386223664E-2</v>
      </c>
      <c r="W112" s="417">
        <v>6.9407157099301828E-2</v>
      </c>
      <c r="X112" s="417">
        <v>3.8410304283112082E-2</v>
      </c>
      <c r="Y112" s="417">
        <v>3.8650065014687034E-2</v>
      </c>
      <c r="Z112" s="417">
        <v>3.7457745221103705E-2</v>
      </c>
      <c r="AA112" s="417">
        <v>3.5883229561628725E-2</v>
      </c>
      <c r="AB112" s="417">
        <v>3.6232421772460818E-2</v>
      </c>
      <c r="AC112" s="417">
        <v>3.6780597823695457E-2</v>
      </c>
      <c r="AD112" s="417">
        <v>3.899666314606854E-2</v>
      </c>
      <c r="AE112" s="417">
        <v>4.0518006421632537E-2</v>
      </c>
      <c r="AF112" s="417">
        <v>7.2592711079720179E-2</v>
      </c>
      <c r="AG112" s="417">
        <v>6.8856908727372268E-2</v>
      </c>
      <c r="AH112" s="417">
        <v>7.0480555386223664E-2</v>
      </c>
      <c r="AI112" s="417">
        <v>6.9407157099301828E-2</v>
      </c>
      <c r="AJ112" s="417">
        <v>3.8410304283112082E-2</v>
      </c>
      <c r="AK112" s="417">
        <v>3.8650065014687034E-2</v>
      </c>
      <c r="AL112" s="417">
        <v>3.7457745221103705E-2</v>
      </c>
      <c r="AM112" s="417">
        <v>3.5883229561628725E-2</v>
      </c>
      <c r="AN112" s="417">
        <v>3.6232421772460818E-2</v>
      </c>
      <c r="AO112" s="417">
        <v>3.6780597823695457E-2</v>
      </c>
      <c r="AP112" s="417">
        <v>3.899666314606854E-2</v>
      </c>
      <c r="AQ112" s="417">
        <v>4.0518006421632537E-2</v>
      </c>
      <c r="AR112" s="417">
        <v>7.2592711079720179E-2</v>
      </c>
      <c r="AS112" s="417">
        <v>6.8856908727372268E-2</v>
      </c>
      <c r="AT112" s="417">
        <v>7.0480555386223664E-2</v>
      </c>
      <c r="AU112" s="417">
        <v>6.9407157099301828E-2</v>
      </c>
      <c r="AV112" s="417">
        <v>3.8410304283112082E-2</v>
      </c>
      <c r="AW112" s="417">
        <v>3.8650065014687034E-2</v>
      </c>
      <c r="AX112" s="417">
        <v>3.7457745221103705E-2</v>
      </c>
      <c r="AY112" s="417">
        <v>3.5883229561628725E-2</v>
      </c>
      <c r="AZ112" s="417">
        <v>3.6232421772460818E-2</v>
      </c>
      <c r="BA112" s="417">
        <v>3.6780597823695457E-2</v>
      </c>
      <c r="BB112" s="417">
        <v>3.899666314606854E-2</v>
      </c>
      <c r="BC112" s="417">
        <v>4.0518006421632537E-2</v>
      </c>
      <c r="BD112" s="417">
        <v>7.2592711079720179E-2</v>
      </c>
      <c r="BE112" s="417">
        <v>6.8856908727372268E-2</v>
      </c>
      <c r="BF112" s="417">
        <v>7.0480555386223664E-2</v>
      </c>
      <c r="BG112" s="417">
        <v>6.9407157099301828E-2</v>
      </c>
      <c r="BH112" s="417">
        <v>3.8410304283112082E-2</v>
      </c>
      <c r="BI112" s="417">
        <v>3.8650065014687034E-2</v>
      </c>
      <c r="BJ112" s="417">
        <v>3.7457745221103705E-2</v>
      </c>
      <c r="BK112" s="417">
        <v>3.5883229561628725E-2</v>
      </c>
      <c r="BL112" s="417">
        <v>3.6232421772460818E-2</v>
      </c>
      <c r="BM112" s="417">
        <v>3.6780597823695457E-2</v>
      </c>
      <c r="BN112" s="417">
        <v>3.899666314606854E-2</v>
      </c>
      <c r="BO112" s="417">
        <v>4.0518006421632537E-2</v>
      </c>
      <c r="BP112" s="417">
        <v>7.2592711079720179E-2</v>
      </c>
      <c r="BQ112" s="417">
        <v>6.8856908727372268E-2</v>
      </c>
      <c r="BR112" s="417">
        <v>7.0480555386223664E-2</v>
      </c>
      <c r="BS112" s="417">
        <v>6.9407157099301828E-2</v>
      </c>
      <c r="BT112" s="417">
        <v>3.8410304283112082E-2</v>
      </c>
      <c r="BU112" s="417">
        <v>3.8650065014687034E-2</v>
      </c>
      <c r="BV112" s="417">
        <v>3.7457745221103705E-2</v>
      </c>
      <c r="BW112" s="417">
        <v>3.5883229561628725E-2</v>
      </c>
      <c r="BX112" s="417">
        <v>3.6232421772460818E-2</v>
      </c>
      <c r="BY112" s="417">
        <v>3.6780597823695457E-2</v>
      </c>
      <c r="BZ112" s="417">
        <v>3.899666314606854E-2</v>
      </c>
      <c r="CA112" s="417">
        <v>4.0518006421632537E-2</v>
      </c>
      <c r="CB112" s="417">
        <v>7.2592711079720179E-2</v>
      </c>
      <c r="CC112" s="417">
        <v>6.8856908727372268E-2</v>
      </c>
      <c r="CD112" s="417">
        <v>7.0480555386223664E-2</v>
      </c>
      <c r="CE112" s="417">
        <v>6.9407157099301828E-2</v>
      </c>
      <c r="CF112" s="417">
        <v>3.8410304283112082E-2</v>
      </c>
      <c r="CG112" s="417">
        <v>3.8650065014687034E-2</v>
      </c>
      <c r="CH112" s="417">
        <v>3.7457745221103705E-2</v>
      </c>
    </row>
    <row r="113" spans="1:86" hidden="1" x14ac:dyDescent="0.35">
      <c r="A113" s="588"/>
      <c r="B113" s="287" t="s">
        <v>1</v>
      </c>
      <c r="C113" s="342">
        <v>2.5860572795162531E-2</v>
      </c>
      <c r="D113" s="342">
        <v>2.652833230827558E-2</v>
      </c>
      <c r="E113" s="417">
        <v>3.9696816372568701E-2</v>
      </c>
      <c r="F113" s="417">
        <v>4.3681512217985115E-2</v>
      </c>
      <c r="G113" s="417">
        <v>4.6404049103856412E-2</v>
      </c>
      <c r="H113" s="417">
        <v>8.1104985181427364E-2</v>
      </c>
      <c r="I113" s="417">
        <v>7.5501379793671927E-2</v>
      </c>
      <c r="J113" s="417">
        <v>7.8196746103962156E-2</v>
      </c>
      <c r="K113" s="417">
        <v>8.118203560272079E-2</v>
      </c>
      <c r="L113" s="417">
        <v>4.4554093069508312E-2</v>
      </c>
      <c r="M113" s="417">
        <v>4.3912185866003588E-2</v>
      </c>
      <c r="N113" s="417">
        <v>4.0001422883648899E-2</v>
      </c>
      <c r="O113" s="417">
        <v>3.7988674494240669E-2</v>
      </c>
      <c r="P113" s="417">
        <v>3.8843753189873799E-2</v>
      </c>
      <c r="Q113" s="417">
        <v>3.9696816372568701E-2</v>
      </c>
      <c r="R113" s="417">
        <v>4.3681512217985115E-2</v>
      </c>
      <c r="S113" s="417">
        <v>4.6404049103856412E-2</v>
      </c>
      <c r="T113" s="417">
        <v>8.1104985181427364E-2</v>
      </c>
      <c r="U113" s="417">
        <v>7.5501379793671927E-2</v>
      </c>
      <c r="V113" s="417">
        <v>7.8196746103962156E-2</v>
      </c>
      <c r="W113" s="417">
        <v>8.118203560272079E-2</v>
      </c>
      <c r="X113" s="417">
        <v>4.4554093069508312E-2</v>
      </c>
      <c r="Y113" s="417">
        <v>4.3912185866003588E-2</v>
      </c>
      <c r="Z113" s="417">
        <v>4.0001422883648899E-2</v>
      </c>
      <c r="AA113" s="417">
        <v>3.7988674494240669E-2</v>
      </c>
      <c r="AB113" s="417">
        <v>3.8843753189873799E-2</v>
      </c>
      <c r="AC113" s="417">
        <v>3.9696816372568701E-2</v>
      </c>
      <c r="AD113" s="417">
        <v>4.3681512217985115E-2</v>
      </c>
      <c r="AE113" s="417">
        <v>4.6404049103856412E-2</v>
      </c>
      <c r="AF113" s="417">
        <v>8.1104985181427364E-2</v>
      </c>
      <c r="AG113" s="417">
        <v>7.5501379793671927E-2</v>
      </c>
      <c r="AH113" s="417">
        <v>7.8196746103962156E-2</v>
      </c>
      <c r="AI113" s="417">
        <v>8.118203560272079E-2</v>
      </c>
      <c r="AJ113" s="417">
        <v>4.4554093069508312E-2</v>
      </c>
      <c r="AK113" s="417">
        <v>4.3912185866003588E-2</v>
      </c>
      <c r="AL113" s="417">
        <v>4.0001422883648899E-2</v>
      </c>
      <c r="AM113" s="417">
        <v>3.7988674494240669E-2</v>
      </c>
      <c r="AN113" s="417">
        <v>3.8843753189873799E-2</v>
      </c>
      <c r="AO113" s="417">
        <v>3.9696816372568701E-2</v>
      </c>
      <c r="AP113" s="417">
        <v>4.3681512217985115E-2</v>
      </c>
      <c r="AQ113" s="417">
        <v>4.6404049103856412E-2</v>
      </c>
      <c r="AR113" s="417">
        <v>8.1104985181427364E-2</v>
      </c>
      <c r="AS113" s="417">
        <v>7.5501379793671927E-2</v>
      </c>
      <c r="AT113" s="417">
        <v>7.8196746103962156E-2</v>
      </c>
      <c r="AU113" s="417">
        <v>8.118203560272079E-2</v>
      </c>
      <c r="AV113" s="417">
        <v>4.4554093069508312E-2</v>
      </c>
      <c r="AW113" s="417">
        <v>4.3912185866003588E-2</v>
      </c>
      <c r="AX113" s="417">
        <v>4.0001422883648899E-2</v>
      </c>
      <c r="AY113" s="417">
        <v>3.7988674494240669E-2</v>
      </c>
      <c r="AZ113" s="417">
        <v>3.8843753189873799E-2</v>
      </c>
      <c r="BA113" s="417">
        <v>3.9696816372568701E-2</v>
      </c>
      <c r="BB113" s="417">
        <v>4.3681512217985115E-2</v>
      </c>
      <c r="BC113" s="417">
        <v>4.6404049103856412E-2</v>
      </c>
      <c r="BD113" s="417">
        <v>8.1104985181427364E-2</v>
      </c>
      <c r="BE113" s="417">
        <v>7.5501379793671927E-2</v>
      </c>
      <c r="BF113" s="417">
        <v>7.8196746103962156E-2</v>
      </c>
      <c r="BG113" s="417">
        <v>8.118203560272079E-2</v>
      </c>
      <c r="BH113" s="417">
        <v>4.4554093069508312E-2</v>
      </c>
      <c r="BI113" s="417">
        <v>4.3912185866003588E-2</v>
      </c>
      <c r="BJ113" s="417">
        <v>4.0001422883648899E-2</v>
      </c>
      <c r="BK113" s="417">
        <v>3.7988674494240669E-2</v>
      </c>
      <c r="BL113" s="417">
        <v>3.8843753189873799E-2</v>
      </c>
      <c r="BM113" s="417">
        <v>3.9696816372568701E-2</v>
      </c>
      <c r="BN113" s="417">
        <v>4.3681512217985115E-2</v>
      </c>
      <c r="BO113" s="417">
        <v>4.6404049103856412E-2</v>
      </c>
      <c r="BP113" s="417">
        <v>8.1104985181427364E-2</v>
      </c>
      <c r="BQ113" s="417">
        <v>7.5501379793671927E-2</v>
      </c>
      <c r="BR113" s="417">
        <v>7.8196746103962156E-2</v>
      </c>
      <c r="BS113" s="417">
        <v>8.118203560272079E-2</v>
      </c>
      <c r="BT113" s="417">
        <v>4.4554093069508312E-2</v>
      </c>
      <c r="BU113" s="417">
        <v>4.3912185866003588E-2</v>
      </c>
      <c r="BV113" s="417">
        <v>4.0001422883648899E-2</v>
      </c>
      <c r="BW113" s="417">
        <v>3.7988674494240669E-2</v>
      </c>
      <c r="BX113" s="417">
        <v>3.8843753189873799E-2</v>
      </c>
      <c r="BY113" s="417">
        <v>3.9696816372568701E-2</v>
      </c>
      <c r="BZ113" s="417">
        <v>4.3681512217985115E-2</v>
      </c>
      <c r="CA113" s="417">
        <v>4.6404049103856412E-2</v>
      </c>
      <c r="CB113" s="417">
        <v>8.1104985181427364E-2</v>
      </c>
      <c r="CC113" s="417">
        <v>7.5501379793671927E-2</v>
      </c>
      <c r="CD113" s="417">
        <v>7.8196746103962156E-2</v>
      </c>
      <c r="CE113" s="417">
        <v>8.118203560272079E-2</v>
      </c>
      <c r="CF113" s="417">
        <v>4.4554093069508312E-2</v>
      </c>
      <c r="CG113" s="417">
        <v>4.3912185866003588E-2</v>
      </c>
      <c r="CH113" s="417">
        <v>4.0001422883648899E-2</v>
      </c>
    </row>
    <row r="114" spans="1:86" hidden="1" x14ac:dyDescent="0.35">
      <c r="A114" s="588"/>
      <c r="B114" s="287" t="s">
        <v>22</v>
      </c>
      <c r="C114" s="342">
        <v>2.5875926900525859E-2</v>
      </c>
      <c r="D114" s="342">
        <v>2.6540537748047474E-2</v>
      </c>
      <c r="E114" s="417">
        <v>3.0319948908436645E-2</v>
      </c>
      <c r="F114" s="417">
        <v>3.1635349441329765E-2</v>
      </c>
      <c r="G114" s="417">
        <v>3.2068328289533564E-2</v>
      </c>
      <c r="H114" s="417">
        <v>5.2784608815079209E-2</v>
      </c>
      <c r="I114" s="417">
        <v>4.9435090756376747E-2</v>
      </c>
      <c r="J114" s="417">
        <v>4.9943425283982497E-2</v>
      </c>
      <c r="K114" s="417">
        <v>5.1209965410206566E-2</v>
      </c>
      <c r="L114" s="417">
        <v>3.1022648382747212E-2</v>
      </c>
      <c r="M114" s="417">
        <v>3.1399474329779152E-2</v>
      </c>
      <c r="N114" s="417">
        <v>3.0592507118538847E-2</v>
      </c>
      <c r="O114" s="417">
        <v>2.957819256942195E-2</v>
      </c>
      <c r="P114" s="417">
        <v>2.9938472201453955E-2</v>
      </c>
      <c r="Q114" s="417">
        <v>3.0319948908436645E-2</v>
      </c>
      <c r="R114" s="417">
        <v>3.1635349441329765E-2</v>
      </c>
      <c r="S114" s="417">
        <v>3.2068328289533564E-2</v>
      </c>
      <c r="T114" s="417">
        <v>5.2784608815079209E-2</v>
      </c>
      <c r="U114" s="417">
        <v>4.9435090756376747E-2</v>
      </c>
      <c r="V114" s="417">
        <v>4.9943425283982497E-2</v>
      </c>
      <c r="W114" s="417">
        <v>5.1209965410206566E-2</v>
      </c>
      <c r="X114" s="417">
        <v>3.1022648382747212E-2</v>
      </c>
      <c r="Y114" s="417">
        <v>3.1399474329779152E-2</v>
      </c>
      <c r="Z114" s="417">
        <v>3.0592507118538847E-2</v>
      </c>
      <c r="AA114" s="417">
        <v>2.957819256942195E-2</v>
      </c>
      <c r="AB114" s="417">
        <v>2.9938472201453955E-2</v>
      </c>
      <c r="AC114" s="417">
        <v>3.0319948908436645E-2</v>
      </c>
      <c r="AD114" s="417">
        <v>3.1635349441329765E-2</v>
      </c>
      <c r="AE114" s="417">
        <v>3.2068328289533564E-2</v>
      </c>
      <c r="AF114" s="417">
        <v>5.2784608815079209E-2</v>
      </c>
      <c r="AG114" s="417">
        <v>4.9435090756376747E-2</v>
      </c>
      <c r="AH114" s="417">
        <v>4.9943425283982497E-2</v>
      </c>
      <c r="AI114" s="417">
        <v>5.1209965410206566E-2</v>
      </c>
      <c r="AJ114" s="417">
        <v>3.1022648382747212E-2</v>
      </c>
      <c r="AK114" s="417">
        <v>3.1399474329779152E-2</v>
      </c>
      <c r="AL114" s="417">
        <v>3.0592507118538847E-2</v>
      </c>
      <c r="AM114" s="417">
        <v>2.957819256942195E-2</v>
      </c>
      <c r="AN114" s="417">
        <v>2.9938472201453955E-2</v>
      </c>
      <c r="AO114" s="417">
        <v>3.0319948908436645E-2</v>
      </c>
      <c r="AP114" s="417">
        <v>3.1635349441329765E-2</v>
      </c>
      <c r="AQ114" s="417">
        <v>3.2068328289533564E-2</v>
      </c>
      <c r="AR114" s="417">
        <v>5.2784608815079209E-2</v>
      </c>
      <c r="AS114" s="417">
        <v>4.9435090756376747E-2</v>
      </c>
      <c r="AT114" s="417">
        <v>4.9943425283982497E-2</v>
      </c>
      <c r="AU114" s="417">
        <v>5.1209965410206566E-2</v>
      </c>
      <c r="AV114" s="417">
        <v>3.1022648382747212E-2</v>
      </c>
      <c r="AW114" s="417">
        <v>3.1399474329779152E-2</v>
      </c>
      <c r="AX114" s="417">
        <v>3.0592507118538847E-2</v>
      </c>
      <c r="AY114" s="417">
        <v>2.957819256942195E-2</v>
      </c>
      <c r="AZ114" s="417">
        <v>2.9938472201453955E-2</v>
      </c>
      <c r="BA114" s="417">
        <v>3.0319948908436645E-2</v>
      </c>
      <c r="BB114" s="417">
        <v>3.1635349441329765E-2</v>
      </c>
      <c r="BC114" s="417">
        <v>3.2068328289533564E-2</v>
      </c>
      <c r="BD114" s="417">
        <v>5.2784608815079209E-2</v>
      </c>
      <c r="BE114" s="417">
        <v>4.9435090756376747E-2</v>
      </c>
      <c r="BF114" s="417">
        <v>4.9943425283982497E-2</v>
      </c>
      <c r="BG114" s="417">
        <v>5.1209965410206566E-2</v>
      </c>
      <c r="BH114" s="417">
        <v>3.1022648382747212E-2</v>
      </c>
      <c r="BI114" s="417">
        <v>3.1399474329779152E-2</v>
      </c>
      <c r="BJ114" s="417">
        <v>3.0592507118538847E-2</v>
      </c>
      <c r="BK114" s="417">
        <v>2.957819256942195E-2</v>
      </c>
      <c r="BL114" s="417">
        <v>2.9938472201453955E-2</v>
      </c>
      <c r="BM114" s="417">
        <v>3.0319948908436645E-2</v>
      </c>
      <c r="BN114" s="417">
        <v>3.1635349441329765E-2</v>
      </c>
      <c r="BO114" s="417">
        <v>3.2068328289533564E-2</v>
      </c>
      <c r="BP114" s="417">
        <v>5.2784608815079209E-2</v>
      </c>
      <c r="BQ114" s="417">
        <v>4.9435090756376747E-2</v>
      </c>
      <c r="BR114" s="417">
        <v>4.9943425283982497E-2</v>
      </c>
      <c r="BS114" s="417">
        <v>5.1209965410206566E-2</v>
      </c>
      <c r="BT114" s="417">
        <v>3.1022648382747212E-2</v>
      </c>
      <c r="BU114" s="417">
        <v>3.1399474329779152E-2</v>
      </c>
      <c r="BV114" s="417">
        <v>3.0592507118538847E-2</v>
      </c>
      <c r="BW114" s="417">
        <v>2.957819256942195E-2</v>
      </c>
      <c r="BX114" s="417">
        <v>2.9938472201453955E-2</v>
      </c>
      <c r="BY114" s="417">
        <v>3.0319948908436645E-2</v>
      </c>
      <c r="BZ114" s="417">
        <v>3.1635349441329765E-2</v>
      </c>
      <c r="CA114" s="417">
        <v>3.2068328289533564E-2</v>
      </c>
      <c r="CB114" s="417">
        <v>5.2784608815079209E-2</v>
      </c>
      <c r="CC114" s="417">
        <v>4.9435090756376747E-2</v>
      </c>
      <c r="CD114" s="417">
        <v>4.9943425283982497E-2</v>
      </c>
      <c r="CE114" s="417">
        <v>5.1209965410206566E-2</v>
      </c>
      <c r="CF114" s="417">
        <v>3.1022648382747212E-2</v>
      </c>
      <c r="CG114" s="417">
        <v>3.1399474329779152E-2</v>
      </c>
      <c r="CH114" s="417">
        <v>3.0592507118538847E-2</v>
      </c>
    </row>
    <row r="115" spans="1:86" hidden="1" x14ac:dyDescent="0.35">
      <c r="A115" s="588"/>
      <c r="B115" s="94" t="s">
        <v>9</v>
      </c>
      <c r="C115" s="342">
        <v>3.108900830684997E-2</v>
      </c>
      <c r="D115" s="342">
        <v>3.2318880451583896E-2</v>
      </c>
      <c r="E115" s="417">
        <v>3.6400767098975467E-2</v>
      </c>
      <c r="F115" s="417">
        <v>3.7848285731954548E-2</v>
      </c>
      <c r="G115" s="417">
        <v>3.8948323804880183E-2</v>
      </c>
      <c r="H115" s="417">
        <v>5.2466370982798598E-2</v>
      </c>
      <c r="I115" s="417">
        <v>4.912191546048067E-2</v>
      </c>
      <c r="J115" s="417">
        <v>4.96108789210708E-2</v>
      </c>
      <c r="K115" s="417">
        <v>6.7936946255137187E-2</v>
      </c>
      <c r="L115" s="417">
        <v>3.6755220612435184E-2</v>
      </c>
      <c r="M115" s="417">
        <v>3.7425420963378073E-2</v>
      </c>
      <c r="N115" s="417">
        <v>3.6449119197947369E-2</v>
      </c>
      <c r="O115" s="417">
        <v>3.5192695733945137E-2</v>
      </c>
      <c r="P115" s="417">
        <v>3.5680635634363397E-2</v>
      </c>
      <c r="Q115" s="417">
        <v>3.6400767098975467E-2</v>
      </c>
      <c r="R115" s="417">
        <v>3.7848285731954548E-2</v>
      </c>
      <c r="S115" s="417">
        <v>3.8948323804880183E-2</v>
      </c>
      <c r="T115" s="417">
        <v>5.2466370982798598E-2</v>
      </c>
      <c r="U115" s="417">
        <v>4.912191546048067E-2</v>
      </c>
      <c r="V115" s="417">
        <v>4.96108789210708E-2</v>
      </c>
      <c r="W115" s="417">
        <v>6.7936946255137187E-2</v>
      </c>
      <c r="X115" s="417">
        <v>3.6755220612435184E-2</v>
      </c>
      <c r="Y115" s="417">
        <v>3.7425420963378073E-2</v>
      </c>
      <c r="Z115" s="417">
        <v>3.6449119197947369E-2</v>
      </c>
      <c r="AA115" s="417">
        <v>3.5192695733945137E-2</v>
      </c>
      <c r="AB115" s="417">
        <v>3.5680635634363397E-2</v>
      </c>
      <c r="AC115" s="417">
        <v>3.6400767098975467E-2</v>
      </c>
      <c r="AD115" s="417">
        <v>3.7848285731954548E-2</v>
      </c>
      <c r="AE115" s="417">
        <v>3.8948323804880183E-2</v>
      </c>
      <c r="AF115" s="417">
        <v>5.2466370982798598E-2</v>
      </c>
      <c r="AG115" s="417">
        <v>4.912191546048067E-2</v>
      </c>
      <c r="AH115" s="417">
        <v>4.96108789210708E-2</v>
      </c>
      <c r="AI115" s="417">
        <v>6.7936946255137187E-2</v>
      </c>
      <c r="AJ115" s="417">
        <v>3.6755220612435184E-2</v>
      </c>
      <c r="AK115" s="417">
        <v>3.7425420963378073E-2</v>
      </c>
      <c r="AL115" s="417">
        <v>3.6449119197947369E-2</v>
      </c>
      <c r="AM115" s="417">
        <v>3.5192695733945137E-2</v>
      </c>
      <c r="AN115" s="417">
        <v>3.5680635634363397E-2</v>
      </c>
      <c r="AO115" s="417">
        <v>3.6400767098975467E-2</v>
      </c>
      <c r="AP115" s="417">
        <v>3.7848285731954548E-2</v>
      </c>
      <c r="AQ115" s="417">
        <v>3.8948323804880183E-2</v>
      </c>
      <c r="AR115" s="417">
        <v>5.2466370982798598E-2</v>
      </c>
      <c r="AS115" s="417">
        <v>4.912191546048067E-2</v>
      </c>
      <c r="AT115" s="417">
        <v>4.96108789210708E-2</v>
      </c>
      <c r="AU115" s="417">
        <v>6.7936946255137187E-2</v>
      </c>
      <c r="AV115" s="417">
        <v>3.6755220612435184E-2</v>
      </c>
      <c r="AW115" s="417">
        <v>3.7425420963378073E-2</v>
      </c>
      <c r="AX115" s="417">
        <v>3.6449119197947369E-2</v>
      </c>
      <c r="AY115" s="417">
        <v>3.5192695733945137E-2</v>
      </c>
      <c r="AZ115" s="417">
        <v>3.5680635634363397E-2</v>
      </c>
      <c r="BA115" s="417">
        <v>3.6400767098975467E-2</v>
      </c>
      <c r="BB115" s="417">
        <v>3.7848285731954548E-2</v>
      </c>
      <c r="BC115" s="417">
        <v>3.8948323804880183E-2</v>
      </c>
      <c r="BD115" s="417">
        <v>5.2466370982798598E-2</v>
      </c>
      <c r="BE115" s="417">
        <v>4.912191546048067E-2</v>
      </c>
      <c r="BF115" s="417">
        <v>4.96108789210708E-2</v>
      </c>
      <c r="BG115" s="417">
        <v>6.7936946255137187E-2</v>
      </c>
      <c r="BH115" s="417">
        <v>3.6755220612435184E-2</v>
      </c>
      <c r="BI115" s="417">
        <v>3.7425420963378073E-2</v>
      </c>
      <c r="BJ115" s="417">
        <v>3.6449119197947369E-2</v>
      </c>
      <c r="BK115" s="417">
        <v>3.5192695733945137E-2</v>
      </c>
      <c r="BL115" s="417">
        <v>3.5680635634363397E-2</v>
      </c>
      <c r="BM115" s="417">
        <v>3.6400767098975467E-2</v>
      </c>
      <c r="BN115" s="417">
        <v>3.7848285731954548E-2</v>
      </c>
      <c r="BO115" s="417">
        <v>3.8948323804880183E-2</v>
      </c>
      <c r="BP115" s="417">
        <v>5.2466370982798598E-2</v>
      </c>
      <c r="BQ115" s="417">
        <v>4.912191546048067E-2</v>
      </c>
      <c r="BR115" s="417">
        <v>4.96108789210708E-2</v>
      </c>
      <c r="BS115" s="417">
        <v>6.7936946255137187E-2</v>
      </c>
      <c r="BT115" s="417">
        <v>3.6755220612435184E-2</v>
      </c>
      <c r="BU115" s="417">
        <v>3.7425420963378073E-2</v>
      </c>
      <c r="BV115" s="417">
        <v>3.6449119197947369E-2</v>
      </c>
      <c r="BW115" s="417">
        <v>3.5192695733945137E-2</v>
      </c>
      <c r="BX115" s="417">
        <v>3.5680635634363397E-2</v>
      </c>
      <c r="BY115" s="417">
        <v>3.6400767098975467E-2</v>
      </c>
      <c r="BZ115" s="417">
        <v>3.7848285731954548E-2</v>
      </c>
      <c r="CA115" s="417">
        <v>3.8948323804880183E-2</v>
      </c>
      <c r="CB115" s="417">
        <v>5.2466370982798598E-2</v>
      </c>
      <c r="CC115" s="417">
        <v>4.912191546048067E-2</v>
      </c>
      <c r="CD115" s="417">
        <v>4.96108789210708E-2</v>
      </c>
      <c r="CE115" s="417">
        <v>6.7936946255137187E-2</v>
      </c>
      <c r="CF115" s="417">
        <v>3.6755220612435184E-2</v>
      </c>
      <c r="CG115" s="417">
        <v>3.7425420963378073E-2</v>
      </c>
      <c r="CH115" s="417">
        <v>3.6449119197947369E-2</v>
      </c>
    </row>
    <row r="116" spans="1:86" hidden="1" x14ac:dyDescent="0.35">
      <c r="A116" s="588"/>
      <c r="B116" s="94" t="s">
        <v>3</v>
      </c>
      <c r="C116" s="342">
        <v>3.1088718298159661E-2</v>
      </c>
      <c r="D116" s="342">
        <v>3.2310141385779451E-2</v>
      </c>
      <c r="E116" s="417">
        <v>3.8639690503277153E-2</v>
      </c>
      <c r="F116" s="417">
        <v>4.020234994736669E-2</v>
      </c>
      <c r="G116" s="417">
        <v>4.2431896418072129E-2</v>
      </c>
      <c r="H116" s="417">
        <v>8.0517978960174888E-2</v>
      </c>
      <c r="I116" s="417">
        <v>7.5221853230883803E-2</v>
      </c>
      <c r="J116" s="417">
        <v>7.7823571600405109E-2</v>
      </c>
      <c r="K116" s="417">
        <v>7.8672130694541126E-2</v>
      </c>
      <c r="L116" s="417">
        <v>4.0653156764930434E-2</v>
      </c>
      <c r="M116" s="417">
        <v>4.0517872128990426E-2</v>
      </c>
      <c r="N116" s="417">
        <v>3.8838582336457171E-2</v>
      </c>
      <c r="O116" s="417">
        <v>3.7302146763977473E-2</v>
      </c>
      <c r="P116" s="417">
        <v>3.7923461910284076E-2</v>
      </c>
      <c r="Q116" s="417">
        <v>3.8639690503277153E-2</v>
      </c>
      <c r="R116" s="417">
        <v>4.020234994736669E-2</v>
      </c>
      <c r="S116" s="417">
        <v>4.2431896418072129E-2</v>
      </c>
      <c r="T116" s="417">
        <v>8.0517978960174888E-2</v>
      </c>
      <c r="U116" s="417">
        <v>7.5221853230883803E-2</v>
      </c>
      <c r="V116" s="417">
        <v>7.7823571600405109E-2</v>
      </c>
      <c r="W116" s="417">
        <v>7.8672130694541126E-2</v>
      </c>
      <c r="X116" s="417">
        <v>4.0653156764930434E-2</v>
      </c>
      <c r="Y116" s="417">
        <v>4.0517872128990426E-2</v>
      </c>
      <c r="Z116" s="417">
        <v>3.8838582336457171E-2</v>
      </c>
      <c r="AA116" s="417">
        <v>3.7302146763977473E-2</v>
      </c>
      <c r="AB116" s="417">
        <v>3.7923461910284076E-2</v>
      </c>
      <c r="AC116" s="417">
        <v>3.8639690503277153E-2</v>
      </c>
      <c r="AD116" s="417">
        <v>4.020234994736669E-2</v>
      </c>
      <c r="AE116" s="417">
        <v>4.2431896418072129E-2</v>
      </c>
      <c r="AF116" s="417">
        <v>8.0517978960174888E-2</v>
      </c>
      <c r="AG116" s="417">
        <v>7.5221853230883803E-2</v>
      </c>
      <c r="AH116" s="417">
        <v>7.7823571600405109E-2</v>
      </c>
      <c r="AI116" s="417">
        <v>7.8672130694541126E-2</v>
      </c>
      <c r="AJ116" s="417">
        <v>4.0653156764930434E-2</v>
      </c>
      <c r="AK116" s="417">
        <v>4.0517872128990426E-2</v>
      </c>
      <c r="AL116" s="417">
        <v>3.8838582336457171E-2</v>
      </c>
      <c r="AM116" s="417">
        <v>3.7302146763977473E-2</v>
      </c>
      <c r="AN116" s="417">
        <v>3.7923461910284076E-2</v>
      </c>
      <c r="AO116" s="417">
        <v>3.8639690503277153E-2</v>
      </c>
      <c r="AP116" s="417">
        <v>4.020234994736669E-2</v>
      </c>
      <c r="AQ116" s="417">
        <v>4.2431896418072129E-2</v>
      </c>
      <c r="AR116" s="417">
        <v>8.0517978960174888E-2</v>
      </c>
      <c r="AS116" s="417">
        <v>7.5221853230883803E-2</v>
      </c>
      <c r="AT116" s="417">
        <v>7.7823571600405109E-2</v>
      </c>
      <c r="AU116" s="417">
        <v>7.8672130694541126E-2</v>
      </c>
      <c r="AV116" s="417">
        <v>4.0653156764930434E-2</v>
      </c>
      <c r="AW116" s="417">
        <v>4.0517872128990426E-2</v>
      </c>
      <c r="AX116" s="417">
        <v>3.8838582336457171E-2</v>
      </c>
      <c r="AY116" s="417">
        <v>3.7302146763977473E-2</v>
      </c>
      <c r="AZ116" s="417">
        <v>3.7923461910284076E-2</v>
      </c>
      <c r="BA116" s="417">
        <v>3.8639690503277153E-2</v>
      </c>
      <c r="BB116" s="417">
        <v>4.020234994736669E-2</v>
      </c>
      <c r="BC116" s="417">
        <v>4.2431896418072129E-2</v>
      </c>
      <c r="BD116" s="417">
        <v>8.0517978960174888E-2</v>
      </c>
      <c r="BE116" s="417">
        <v>7.5221853230883803E-2</v>
      </c>
      <c r="BF116" s="417">
        <v>7.7823571600405109E-2</v>
      </c>
      <c r="BG116" s="417">
        <v>7.8672130694541126E-2</v>
      </c>
      <c r="BH116" s="417">
        <v>4.0653156764930434E-2</v>
      </c>
      <c r="BI116" s="417">
        <v>4.0517872128990426E-2</v>
      </c>
      <c r="BJ116" s="417">
        <v>3.8838582336457171E-2</v>
      </c>
      <c r="BK116" s="417">
        <v>3.7302146763977473E-2</v>
      </c>
      <c r="BL116" s="417">
        <v>3.7923461910284076E-2</v>
      </c>
      <c r="BM116" s="417">
        <v>3.8639690503277153E-2</v>
      </c>
      <c r="BN116" s="417">
        <v>4.020234994736669E-2</v>
      </c>
      <c r="BO116" s="417">
        <v>4.2431896418072129E-2</v>
      </c>
      <c r="BP116" s="417">
        <v>8.0517978960174888E-2</v>
      </c>
      <c r="BQ116" s="417">
        <v>7.5221853230883803E-2</v>
      </c>
      <c r="BR116" s="417">
        <v>7.7823571600405109E-2</v>
      </c>
      <c r="BS116" s="417">
        <v>7.8672130694541126E-2</v>
      </c>
      <c r="BT116" s="417">
        <v>4.0653156764930434E-2</v>
      </c>
      <c r="BU116" s="417">
        <v>4.0517872128990426E-2</v>
      </c>
      <c r="BV116" s="417">
        <v>3.8838582336457171E-2</v>
      </c>
      <c r="BW116" s="417">
        <v>3.7302146763977473E-2</v>
      </c>
      <c r="BX116" s="417">
        <v>3.7923461910284076E-2</v>
      </c>
      <c r="BY116" s="417">
        <v>3.8639690503277153E-2</v>
      </c>
      <c r="BZ116" s="417">
        <v>4.020234994736669E-2</v>
      </c>
      <c r="CA116" s="417">
        <v>4.2431896418072129E-2</v>
      </c>
      <c r="CB116" s="417">
        <v>8.0517978960174888E-2</v>
      </c>
      <c r="CC116" s="417">
        <v>7.5221853230883803E-2</v>
      </c>
      <c r="CD116" s="417">
        <v>7.7823571600405109E-2</v>
      </c>
      <c r="CE116" s="417">
        <v>7.8672130694541126E-2</v>
      </c>
      <c r="CF116" s="417">
        <v>4.0653156764930434E-2</v>
      </c>
      <c r="CG116" s="417">
        <v>4.0517872128990426E-2</v>
      </c>
      <c r="CH116" s="417">
        <v>3.8838582336457171E-2</v>
      </c>
    </row>
    <row r="117" spans="1:86" hidden="1" x14ac:dyDescent="0.35">
      <c r="A117" s="588"/>
      <c r="B117" s="94" t="s">
        <v>4</v>
      </c>
      <c r="C117" s="342">
        <v>3.0797422272452961E-2</v>
      </c>
      <c r="D117" s="342">
        <v>3.1219753394793454E-2</v>
      </c>
      <c r="E117" s="417">
        <v>3.7049230219279729E-2</v>
      </c>
      <c r="F117" s="417">
        <v>3.9051866704395241E-2</v>
      </c>
      <c r="G117" s="417">
        <v>4.0690297123983706E-2</v>
      </c>
      <c r="H117" s="417">
        <v>7.1899556421210098E-2</v>
      </c>
      <c r="I117" s="417">
        <v>6.8274761889770774E-2</v>
      </c>
      <c r="J117" s="417">
        <v>6.9701879474373354E-2</v>
      </c>
      <c r="K117" s="417">
        <v>6.7801434323069176E-2</v>
      </c>
      <c r="L117" s="417">
        <v>3.8548708571414597E-2</v>
      </c>
      <c r="M117" s="417">
        <v>3.8791642320262422E-2</v>
      </c>
      <c r="N117" s="417">
        <v>3.7502333750820419E-2</v>
      </c>
      <c r="O117" s="417">
        <v>3.614187145517387E-2</v>
      </c>
      <c r="P117" s="417">
        <v>3.647828090499923E-2</v>
      </c>
      <c r="Q117" s="417">
        <v>3.7049230219279729E-2</v>
      </c>
      <c r="R117" s="417">
        <v>3.9051866704395241E-2</v>
      </c>
      <c r="S117" s="417">
        <v>4.0690297123983706E-2</v>
      </c>
      <c r="T117" s="417">
        <v>7.1899556421210098E-2</v>
      </c>
      <c r="U117" s="417">
        <v>6.8274761889770774E-2</v>
      </c>
      <c r="V117" s="417">
        <v>6.9701879474373354E-2</v>
      </c>
      <c r="W117" s="417">
        <v>6.7801434323069176E-2</v>
      </c>
      <c r="X117" s="417">
        <v>3.8548708571414597E-2</v>
      </c>
      <c r="Y117" s="417">
        <v>3.8791642320262422E-2</v>
      </c>
      <c r="Z117" s="417">
        <v>3.7502333750820419E-2</v>
      </c>
      <c r="AA117" s="417">
        <v>3.614187145517387E-2</v>
      </c>
      <c r="AB117" s="417">
        <v>3.647828090499923E-2</v>
      </c>
      <c r="AC117" s="417">
        <v>3.7049230219279729E-2</v>
      </c>
      <c r="AD117" s="417">
        <v>3.9051866704395241E-2</v>
      </c>
      <c r="AE117" s="417">
        <v>4.0690297123983706E-2</v>
      </c>
      <c r="AF117" s="417">
        <v>7.1899556421210098E-2</v>
      </c>
      <c r="AG117" s="417">
        <v>6.8274761889770774E-2</v>
      </c>
      <c r="AH117" s="417">
        <v>6.9701879474373354E-2</v>
      </c>
      <c r="AI117" s="417">
        <v>6.7801434323069176E-2</v>
      </c>
      <c r="AJ117" s="417">
        <v>3.8548708571414597E-2</v>
      </c>
      <c r="AK117" s="417">
        <v>3.8791642320262422E-2</v>
      </c>
      <c r="AL117" s="417">
        <v>3.7502333750820419E-2</v>
      </c>
      <c r="AM117" s="417">
        <v>3.614187145517387E-2</v>
      </c>
      <c r="AN117" s="417">
        <v>3.647828090499923E-2</v>
      </c>
      <c r="AO117" s="417">
        <v>3.7049230219279729E-2</v>
      </c>
      <c r="AP117" s="417">
        <v>3.9051866704395241E-2</v>
      </c>
      <c r="AQ117" s="417">
        <v>4.0690297123983706E-2</v>
      </c>
      <c r="AR117" s="417">
        <v>7.1899556421210098E-2</v>
      </c>
      <c r="AS117" s="417">
        <v>6.8274761889770774E-2</v>
      </c>
      <c r="AT117" s="417">
        <v>6.9701879474373354E-2</v>
      </c>
      <c r="AU117" s="417">
        <v>6.7801434323069176E-2</v>
      </c>
      <c r="AV117" s="417">
        <v>3.8548708571414597E-2</v>
      </c>
      <c r="AW117" s="417">
        <v>3.8791642320262422E-2</v>
      </c>
      <c r="AX117" s="417">
        <v>3.7502333750820419E-2</v>
      </c>
      <c r="AY117" s="417">
        <v>3.614187145517387E-2</v>
      </c>
      <c r="AZ117" s="417">
        <v>3.647828090499923E-2</v>
      </c>
      <c r="BA117" s="417">
        <v>3.7049230219279729E-2</v>
      </c>
      <c r="BB117" s="417">
        <v>3.9051866704395241E-2</v>
      </c>
      <c r="BC117" s="417">
        <v>4.0690297123983706E-2</v>
      </c>
      <c r="BD117" s="417">
        <v>7.1899556421210098E-2</v>
      </c>
      <c r="BE117" s="417">
        <v>6.8274761889770774E-2</v>
      </c>
      <c r="BF117" s="417">
        <v>6.9701879474373354E-2</v>
      </c>
      <c r="BG117" s="417">
        <v>6.7801434323069176E-2</v>
      </c>
      <c r="BH117" s="417">
        <v>3.8548708571414597E-2</v>
      </c>
      <c r="BI117" s="417">
        <v>3.8791642320262422E-2</v>
      </c>
      <c r="BJ117" s="417">
        <v>3.7502333750820419E-2</v>
      </c>
      <c r="BK117" s="417">
        <v>3.614187145517387E-2</v>
      </c>
      <c r="BL117" s="417">
        <v>3.647828090499923E-2</v>
      </c>
      <c r="BM117" s="417">
        <v>3.7049230219279729E-2</v>
      </c>
      <c r="BN117" s="417">
        <v>3.9051866704395241E-2</v>
      </c>
      <c r="BO117" s="417">
        <v>4.0690297123983706E-2</v>
      </c>
      <c r="BP117" s="417">
        <v>7.1899556421210098E-2</v>
      </c>
      <c r="BQ117" s="417">
        <v>6.8274761889770774E-2</v>
      </c>
      <c r="BR117" s="417">
        <v>6.9701879474373354E-2</v>
      </c>
      <c r="BS117" s="417">
        <v>6.7801434323069176E-2</v>
      </c>
      <c r="BT117" s="417">
        <v>3.8548708571414597E-2</v>
      </c>
      <c r="BU117" s="417">
        <v>3.8791642320262422E-2</v>
      </c>
      <c r="BV117" s="417">
        <v>3.7502333750820419E-2</v>
      </c>
      <c r="BW117" s="417">
        <v>3.614187145517387E-2</v>
      </c>
      <c r="BX117" s="417">
        <v>3.647828090499923E-2</v>
      </c>
      <c r="BY117" s="417">
        <v>3.7049230219279729E-2</v>
      </c>
      <c r="BZ117" s="417">
        <v>3.9051866704395241E-2</v>
      </c>
      <c r="CA117" s="417">
        <v>4.0690297123983706E-2</v>
      </c>
      <c r="CB117" s="417">
        <v>7.1899556421210098E-2</v>
      </c>
      <c r="CC117" s="417">
        <v>6.8274761889770774E-2</v>
      </c>
      <c r="CD117" s="417">
        <v>6.9701879474373354E-2</v>
      </c>
      <c r="CE117" s="417">
        <v>6.7801434323069176E-2</v>
      </c>
      <c r="CF117" s="417">
        <v>3.8548708571414597E-2</v>
      </c>
      <c r="CG117" s="417">
        <v>3.8791642320262422E-2</v>
      </c>
      <c r="CH117" s="417">
        <v>3.7502333750820419E-2</v>
      </c>
    </row>
    <row r="118" spans="1:86" hidden="1" x14ac:dyDescent="0.35">
      <c r="A118" s="588"/>
      <c r="B118" s="94" t="s">
        <v>5</v>
      </c>
      <c r="C118" s="342">
        <v>3.0047435906328628E-2</v>
      </c>
      <c r="D118" s="342">
        <v>3.0682951773254422E-2</v>
      </c>
      <c r="E118" s="417">
        <v>3.5906635980963289E-2</v>
      </c>
      <c r="F118" s="417">
        <v>3.7660138895450668E-2</v>
      </c>
      <c r="G118" s="417">
        <v>3.9158772240397544E-2</v>
      </c>
      <c r="H118" s="417">
        <v>6.9056840546810022E-2</v>
      </c>
      <c r="I118" s="417">
        <v>6.5496930490854602E-2</v>
      </c>
      <c r="J118" s="417">
        <v>6.6832935753978404E-2</v>
      </c>
      <c r="K118" s="417">
        <v>6.6446179190966334E-2</v>
      </c>
      <c r="L118" s="417">
        <v>3.7220325784703655E-2</v>
      </c>
      <c r="M118" s="417">
        <v>3.7524010624888422E-2</v>
      </c>
      <c r="N118" s="417">
        <v>3.6464323899900848E-2</v>
      </c>
      <c r="O118" s="417">
        <v>3.5019662668601133E-2</v>
      </c>
      <c r="P118" s="417">
        <v>3.5403272321110998E-2</v>
      </c>
      <c r="Q118" s="417">
        <v>3.5906635980963289E-2</v>
      </c>
      <c r="R118" s="417">
        <v>3.7660138895450668E-2</v>
      </c>
      <c r="S118" s="417">
        <v>3.9158772240397544E-2</v>
      </c>
      <c r="T118" s="417">
        <v>6.9056840546810022E-2</v>
      </c>
      <c r="U118" s="417">
        <v>6.5496930490854602E-2</v>
      </c>
      <c r="V118" s="417">
        <v>6.6832935753978404E-2</v>
      </c>
      <c r="W118" s="417">
        <v>6.6446179190966334E-2</v>
      </c>
      <c r="X118" s="417">
        <v>3.7220325784703655E-2</v>
      </c>
      <c r="Y118" s="417">
        <v>3.7524010624888422E-2</v>
      </c>
      <c r="Z118" s="417">
        <v>3.6464323899900848E-2</v>
      </c>
      <c r="AA118" s="417">
        <v>3.5019662668601133E-2</v>
      </c>
      <c r="AB118" s="417">
        <v>3.5403272321110998E-2</v>
      </c>
      <c r="AC118" s="417">
        <v>3.5906635980963289E-2</v>
      </c>
      <c r="AD118" s="417">
        <v>3.7660138895450668E-2</v>
      </c>
      <c r="AE118" s="417">
        <v>3.9158772240397544E-2</v>
      </c>
      <c r="AF118" s="417">
        <v>6.9056840546810022E-2</v>
      </c>
      <c r="AG118" s="417">
        <v>6.5496930490854602E-2</v>
      </c>
      <c r="AH118" s="417">
        <v>6.6832935753978404E-2</v>
      </c>
      <c r="AI118" s="417">
        <v>6.6446179190966334E-2</v>
      </c>
      <c r="AJ118" s="417">
        <v>3.7220325784703655E-2</v>
      </c>
      <c r="AK118" s="417">
        <v>3.7524010624888422E-2</v>
      </c>
      <c r="AL118" s="417">
        <v>3.6464323899900848E-2</v>
      </c>
      <c r="AM118" s="417">
        <v>3.5019662668601133E-2</v>
      </c>
      <c r="AN118" s="417">
        <v>3.5403272321110998E-2</v>
      </c>
      <c r="AO118" s="417">
        <v>3.5906635980963289E-2</v>
      </c>
      <c r="AP118" s="417">
        <v>3.7660138895450668E-2</v>
      </c>
      <c r="AQ118" s="417">
        <v>3.9158772240397544E-2</v>
      </c>
      <c r="AR118" s="417">
        <v>6.9056840546810022E-2</v>
      </c>
      <c r="AS118" s="417">
        <v>6.5496930490854602E-2</v>
      </c>
      <c r="AT118" s="417">
        <v>6.6832935753978404E-2</v>
      </c>
      <c r="AU118" s="417">
        <v>6.6446179190966334E-2</v>
      </c>
      <c r="AV118" s="417">
        <v>3.7220325784703655E-2</v>
      </c>
      <c r="AW118" s="417">
        <v>3.7524010624888422E-2</v>
      </c>
      <c r="AX118" s="417">
        <v>3.6464323899900848E-2</v>
      </c>
      <c r="AY118" s="417">
        <v>3.5019662668601133E-2</v>
      </c>
      <c r="AZ118" s="417">
        <v>3.5403272321110998E-2</v>
      </c>
      <c r="BA118" s="417">
        <v>3.5906635980963289E-2</v>
      </c>
      <c r="BB118" s="417">
        <v>3.7660138895450668E-2</v>
      </c>
      <c r="BC118" s="417">
        <v>3.9158772240397544E-2</v>
      </c>
      <c r="BD118" s="417">
        <v>6.9056840546810022E-2</v>
      </c>
      <c r="BE118" s="417">
        <v>6.5496930490854602E-2</v>
      </c>
      <c r="BF118" s="417">
        <v>6.6832935753978404E-2</v>
      </c>
      <c r="BG118" s="417">
        <v>6.6446179190966334E-2</v>
      </c>
      <c r="BH118" s="417">
        <v>3.7220325784703655E-2</v>
      </c>
      <c r="BI118" s="417">
        <v>3.7524010624888422E-2</v>
      </c>
      <c r="BJ118" s="417">
        <v>3.6464323899900848E-2</v>
      </c>
      <c r="BK118" s="417">
        <v>3.5019662668601133E-2</v>
      </c>
      <c r="BL118" s="417">
        <v>3.5403272321110998E-2</v>
      </c>
      <c r="BM118" s="417">
        <v>3.5906635980963289E-2</v>
      </c>
      <c r="BN118" s="417">
        <v>3.7660138895450668E-2</v>
      </c>
      <c r="BO118" s="417">
        <v>3.9158772240397544E-2</v>
      </c>
      <c r="BP118" s="417">
        <v>6.9056840546810022E-2</v>
      </c>
      <c r="BQ118" s="417">
        <v>6.5496930490854602E-2</v>
      </c>
      <c r="BR118" s="417">
        <v>6.6832935753978404E-2</v>
      </c>
      <c r="BS118" s="417">
        <v>6.6446179190966334E-2</v>
      </c>
      <c r="BT118" s="417">
        <v>3.7220325784703655E-2</v>
      </c>
      <c r="BU118" s="417">
        <v>3.7524010624888422E-2</v>
      </c>
      <c r="BV118" s="417">
        <v>3.6464323899900848E-2</v>
      </c>
      <c r="BW118" s="417">
        <v>3.5019662668601133E-2</v>
      </c>
      <c r="BX118" s="417">
        <v>3.5403272321110998E-2</v>
      </c>
      <c r="BY118" s="417">
        <v>3.5906635980963289E-2</v>
      </c>
      <c r="BZ118" s="417">
        <v>3.7660138895450668E-2</v>
      </c>
      <c r="CA118" s="417">
        <v>3.9158772240397544E-2</v>
      </c>
      <c r="CB118" s="417">
        <v>6.9056840546810022E-2</v>
      </c>
      <c r="CC118" s="417">
        <v>6.5496930490854602E-2</v>
      </c>
      <c r="CD118" s="417">
        <v>6.6832935753978404E-2</v>
      </c>
      <c r="CE118" s="417">
        <v>6.6446179190966334E-2</v>
      </c>
      <c r="CF118" s="417">
        <v>3.7220325784703655E-2</v>
      </c>
      <c r="CG118" s="417">
        <v>3.7524010624888422E-2</v>
      </c>
      <c r="CH118" s="417">
        <v>3.6464323899900848E-2</v>
      </c>
    </row>
    <row r="119" spans="1:86" hidden="1" x14ac:dyDescent="0.35">
      <c r="A119" s="588"/>
      <c r="B119" s="94" t="s">
        <v>23</v>
      </c>
      <c r="C119" s="342">
        <v>3.0047435906328628E-2</v>
      </c>
      <c r="D119" s="342">
        <v>3.0682951773254422E-2</v>
      </c>
      <c r="E119" s="417">
        <v>3.5906635980963289E-2</v>
      </c>
      <c r="F119" s="417">
        <v>3.7660138895450668E-2</v>
      </c>
      <c r="G119" s="417">
        <v>3.9158772240397544E-2</v>
      </c>
      <c r="H119" s="417">
        <v>6.9056840546810022E-2</v>
      </c>
      <c r="I119" s="417">
        <v>6.5496930490854602E-2</v>
      </c>
      <c r="J119" s="417">
        <v>6.6832935753978404E-2</v>
      </c>
      <c r="K119" s="417">
        <v>6.6446179190966334E-2</v>
      </c>
      <c r="L119" s="417">
        <v>3.7220325784703655E-2</v>
      </c>
      <c r="M119" s="417">
        <v>3.7524010624888422E-2</v>
      </c>
      <c r="N119" s="417">
        <v>3.6464323899900848E-2</v>
      </c>
      <c r="O119" s="417">
        <v>3.5019662668601133E-2</v>
      </c>
      <c r="P119" s="417">
        <v>3.5403272321110998E-2</v>
      </c>
      <c r="Q119" s="417">
        <v>3.5906635980963289E-2</v>
      </c>
      <c r="R119" s="417">
        <v>3.7660138895450668E-2</v>
      </c>
      <c r="S119" s="417">
        <v>3.9158772240397544E-2</v>
      </c>
      <c r="T119" s="417">
        <v>6.9056840546810022E-2</v>
      </c>
      <c r="U119" s="417">
        <v>6.5496930490854602E-2</v>
      </c>
      <c r="V119" s="417">
        <v>6.6832935753978404E-2</v>
      </c>
      <c r="W119" s="417">
        <v>6.6446179190966334E-2</v>
      </c>
      <c r="X119" s="417">
        <v>3.7220325784703655E-2</v>
      </c>
      <c r="Y119" s="417">
        <v>3.7524010624888422E-2</v>
      </c>
      <c r="Z119" s="417">
        <v>3.6464323899900848E-2</v>
      </c>
      <c r="AA119" s="417">
        <v>3.5019662668601133E-2</v>
      </c>
      <c r="AB119" s="417">
        <v>3.5403272321110998E-2</v>
      </c>
      <c r="AC119" s="417">
        <v>3.5906635980963289E-2</v>
      </c>
      <c r="AD119" s="417">
        <v>3.7660138895450668E-2</v>
      </c>
      <c r="AE119" s="417">
        <v>3.9158772240397544E-2</v>
      </c>
      <c r="AF119" s="417">
        <v>6.9056840546810022E-2</v>
      </c>
      <c r="AG119" s="417">
        <v>6.5496930490854602E-2</v>
      </c>
      <c r="AH119" s="417">
        <v>6.6832935753978404E-2</v>
      </c>
      <c r="AI119" s="417">
        <v>6.6446179190966334E-2</v>
      </c>
      <c r="AJ119" s="417">
        <v>3.7220325784703655E-2</v>
      </c>
      <c r="AK119" s="417">
        <v>3.7524010624888422E-2</v>
      </c>
      <c r="AL119" s="417">
        <v>3.6464323899900848E-2</v>
      </c>
      <c r="AM119" s="417">
        <v>3.5019662668601133E-2</v>
      </c>
      <c r="AN119" s="417">
        <v>3.5403272321110998E-2</v>
      </c>
      <c r="AO119" s="417">
        <v>3.5906635980963289E-2</v>
      </c>
      <c r="AP119" s="417">
        <v>3.7660138895450668E-2</v>
      </c>
      <c r="AQ119" s="417">
        <v>3.9158772240397544E-2</v>
      </c>
      <c r="AR119" s="417">
        <v>6.9056840546810022E-2</v>
      </c>
      <c r="AS119" s="417">
        <v>6.5496930490854602E-2</v>
      </c>
      <c r="AT119" s="417">
        <v>6.6832935753978404E-2</v>
      </c>
      <c r="AU119" s="417">
        <v>6.6446179190966334E-2</v>
      </c>
      <c r="AV119" s="417">
        <v>3.7220325784703655E-2</v>
      </c>
      <c r="AW119" s="417">
        <v>3.7524010624888422E-2</v>
      </c>
      <c r="AX119" s="417">
        <v>3.6464323899900848E-2</v>
      </c>
      <c r="AY119" s="417">
        <v>3.5019662668601133E-2</v>
      </c>
      <c r="AZ119" s="417">
        <v>3.5403272321110998E-2</v>
      </c>
      <c r="BA119" s="417">
        <v>3.5906635980963289E-2</v>
      </c>
      <c r="BB119" s="417">
        <v>3.7660138895450668E-2</v>
      </c>
      <c r="BC119" s="417">
        <v>3.9158772240397544E-2</v>
      </c>
      <c r="BD119" s="417">
        <v>6.9056840546810022E-2</v>
      </c>
      <c r="BE119" s="417">
        <v>6.5496930490854602E-2</v>
      </c>
      <c r="BF119" s="417">
        <v>6.6832935753978404E-2</v>
      </c>
      <c r="BG119" s="417">
        <v>6.6446179190966334E-2</v>
      </c>
      <c r="BH119" s="417">
        <v>3.7220325784703655E-2</v>
      </c>
      <c r="BI119" s="417">
        <v>3.7524010624888422E-2</v>
      </c>
      <c r="BJ119" s="417">
        <v>3.6464323899900848E-2</v>
      </c>
      <c r="BK119" s="417">
        <v>3.5019662668601133E-2</v>
      </c>
      <c r="BL119" s="417">
        <v>3.5403272321110998E-2</v>
      </c>
      <c r="BM119" s="417">
        <v>3.5906635980963289E-2</v>
      </c>
      <c r="BN119" s="417">
        <v>3.7660138895450668E-2</v>
      </c>
      <c r="BO119" s="417">
        <v>3.9158772240397544E-2</v>
      </c>
      <c r="BP119" s="417">
        <v>6.9056840546810022E-2</v>
      </c>
      <c r="BQ119" s="417">
        <v>6.5496930490854602E-2</v>
      </c>
      <c r="BR119" s="417">
        <v>6.6832935753978404E-2</v>
      </c>
      <c r="BS119" s="417">
        <v>6.6446179190966334E-2</v>
      </c>
      <c r="BT119" s="417">
        <v>3.7220325784703655E-2</v>
      </c>
      <c r="BU119" s="417">
        <v>3.7524010624888422E-2</v>
      </c>
      <c r="BV119" s="417">
        <v>3.6464323899900848E-2</v>
      </c>
      <c r="BW119" s="417">
        <v>3.5019662668601133E-2</v>
      </c>
      <c r="BX119" s="417">
        <v>3.5403272321110998E-2</v>
      </c>
      <c r="BY119" s="417">
        <v>3.5906635980963289E-2</v>
      </c>
      <c r="BZ119" s="417">
        <v>3.7660138895450668E-2</v>
      </c>
      <c r="CA119" s="417">
        <v>3.9158772240397544E-2</v>
      </c>
      <c r="CB119" s="417">
        <v>6.9056840546810022E-2</v>
      </c>
      <c r="CC119" s="417">
        <v>6.5496930490854602E-2</v>
      </c>
      <c r="CD119" s="417">
        <v>6.6832935753978404E-2</v>
      </c>
      <c r="CE119" s="417">
        <v>6.6446179190966334E-2</v>
      </c>
      <c r="CF119" s="417">
        <v>3.7220325784703655E-2</v>
      </c>
      <c r="CG119" s="417">
        <v>3.7524010624888422E-2</v>
      </c>
      <c r="CH119" s="417">
        <v>3.6464323899900848E-2</v>
      </c>
    </row>
    <row r="120" spans="1:86" hidden="1" x14ac:dyDescent="0.35">
      <c r="A120" s="588"/>
      <c r="B120" s="94" t="s">
        <v>24</v>
      </c>
      <c r="C120" s="342">
        <v>3.0047435906328628E-2</v>
      </c>
      <c r="D120" s="342">
        <v>3.0682951773254422E-2</v>
      </c>
      <c r="E120" s="417">
        <v>3.5906635980963289E-2</v>
      </c>
      <c r="F120" s="417">
        <v>3.7660138895450668E-2</v>
      </c>
      <c r="G120" s="417">
        <v>3.9158772240397544E-2</v>
      </c>
      <c r="H120" s="417">
        <v>6.9056840546810022E-2</v>
      </c>
      <c r="I120" s="417">
        <v>6.5496930490854602E-2</v>
      </c>
      <c r="J120" s="417">
        <v>6.6832935753978404E-2</v>
      </c>
      <c r="K120" s="417">
        <v>6.6446179190966334E-2</v>
      </c>
      <c r="L120" s="417">
        <v>3.7220325784703655E-2</v>
      </c>
      <c r="M120" s="417">
        <v>3.7524010624888422E-2</v>
      </c>
      <c r="N120" s="417">
        <v>3.6464323899900848E-2</v>
      </c>
      <c r="O120" s="417">
        <v>3.5019662668601133E-2</v>
      </c>
      <c r="P120" s="417">
        <v>3.5403272321110998E-2</v>
      </c>
      <c r="Q120" s="417">
        <v>3.5906635980963289E-2</v>
      </c>
      <c r="R120" s="417">
        <v>3.7660138895450668E-2</v>
      </c>
      <c r="S120" s="417">
        <v>3.9158772240397544E-2</v>
      </c>
      <c r="T120" s="417">
        <v>6.9056840546810022E-2</v>
      </c>
      <c r="U120" s="417">
        <v>6.5496930490854602E-2</v>
      </c>
      <c r="V120" s="417">
        <v>6.6832935753978404E-2</v>
      </c>
      <c r="W120" s="417">
        <v>6.6446179190966334E-2</v>
      </c>
      <c r="X120" s="417">
        <v>3.7220325784703655E-2</v>
      </c>
      <c r="Y120" s="417">
        <v>3.7524010624888422E-2</v>
      </c>
      <c r="Z120" s="417">
        <v>3.6464323899900848E-2</v>
      </c>
      <c r="AA120" s="417">
        <v>3.5019662668601133E-2</v>
      </c>
      <c r="AB120" s="417">
        <v>3.5403272321110998E-2</v>
      </c>
      <c r="AC120" s="417">
        <v>3.5906635980963289E-2</v>
      </c>
      <c r="AD120" s="417">
        <v>3.7660138895450668E-2</v>
      </c>
      <c r="AE120" s="417">
        <v>3.9158772240397544E-2</v>
      </c>
      <c r="AF120" s="417">
        <v>6.9056840546810022E-2</v>
      </c>
      <c r="AG120" s="417">
        <v>6.5496930490854602E-2</v>
      </c>
      <c r="AH120" s="417">
        <v>6.6832935753978404E-2</v>
      </c>
      <c r="AI120" s="417">
        <v>6.6446179190966334E-2</v>
      </c>
      <c r="AJ120" s="417">
        <v>3.7220325784703655E-2</v>
      </c>
      <c r="AK120" s="417">
        <v>3.7524010624888422E-2</v>
      </c>
      <c r="AL120" s="417">
        <v>3.6464323899900848E-2</v>
      </c>
      <c r="AM120" s="417">
        <v>3.5019662668601133E-2</v>
      </c>
      <c r="AN120" s="417">
        <v>3.5403272321110998E-2</v>
      </c>
      <c r="AO120" s="417">
        <v>3.5906635980963289E-2</v>
      </c>
      <c r="AP120" s="417">
        <v>3.7660138895450668E-2</v>
      </c>
      <c r="AQ120" s="417">
        <v>3.9158772240397544E-2</v>
      </c>
      <c r="AR120" s="417">
        <v>6.9056840546810022E-2</v>
      </c>
      <c r="AS120" s="417">
        <v>6.5496930490854602E-2</v>
      </c>
      <c r="AT120" s="417">
        <v>6.6832935753978404E-2</v>
      </c>
      <c r="AU120" s="417">
        <v>6.6446179190966334E-2</v>
      </c>
      <c r="AV120" s="417">
        <v>3.7220325784703655E-2</v>
      </c>
      <c r="AW120" s="417">
        <v>3.7524010624888422E-2</v>
      </c>
      <c r="AX120" s="417">
        <v>3.6464323899900848E-2</v>
      </c>
      <c r="AY120" s="417">
        <v>3.5019662668601133E-2</v>
      </c>
      <c r="AZ120" s="417">
        <v>3.5403272321110998E-2</v>
      </c>
      <c r="BA120" s="417">
        <v>3.5906635980963289E-2</v>
      </c>
      <c r="BB120" s="417">
        <v>3.7660138895450668E-2</v>
      </c>
      <c r="BC120" s="417">
        <v>3.9158772240397544E-2</v>
      </c>
      <c r="BD120" s="417">
        <v>6.9056840546810022E-2</v>
      </c>
      <c r="BE120" s="417">
        <v>6.5496930490854602E-2</v>
      </c>
      <c r="BF120" s="417">
        <v>6.6832935753978404E-2</v>
      </c>
      <c r="BG120" s="417">
        <v>6.6446179190966334E-2</v>
      </c>
      <c r="BH120" s="417">
        <v>3.7220325784703655E-2</v>
      </c>
      <c r="BI120" s="417">
        <v>3.7524010624888422E-2</v>
      </c>
      <c r="BJ120" s="417">
        <v>3.6464323899900848E-2</v>
      </c>
      <c r="BK120" s="417">
        <v>3.5019662668601133E-2</v>
      </c>
      <c r="BL120" s="417">
        <v>3.5403272321110998E-2</v>
      </c>
      <c r="BM120" s="417">
        <v>3.5906635980963289E-2</v>
      </c>
      <c r="BN120" s="417">
        <v>3.7660138895450668E-2</v>
      </c>
      <c r="BO120" s="417">
        <v>3.9158772240397544E-2</v>
      </c>
      <c r="BP120" s="417">
        <v>6.9056840546810022E-2</v>
      </c>
      <c r="BQ120" s="417">
        <v>6.5496930490854602E-2</v>
      </c>
      <c r="BR120" s="417">
        <v>6.6832935753978404E-2</v>
      </c>
      <c r="BS120" s="417">
        <v>6.6446179190966334E-2</v>
      </c>
      <c r="BT120" s="417">
        <v>3.7220325784703655E-2</v>
      </c>
      <c r="BU120" s="417">
        <v>3.7524010624888422E-2</v>
      </c>
      <c r="BV120" s="417">
        <v>3.6464323899900848E-2</v>
      </c>
      <c r="BW120" s="417">
        <v>3.5019662668601133E-2</v>
      </c>
      <c r="BX120" s="417">
        <v>3.5403272321110998E-2</v>
      </c>
      <c r="BY120" s="417">
        <v>3.5906635980963289E-2</v>
      </c>
      <c r="BZ120" s="417">
        <v>3.7660138895450668E-2</v>
      </c>
      <c r="CA120" s="417">
        <v>3.9158772240397544E-2</v>
      </c>
      <c r="CB120" s="417">
        <v>6.9056840546810022E-2</v>
      </c>
      <c r="CC120" s="417">
        <v>6.5496930490854602E-2</v>
      </c>
      <c r="CD120" s="417">
        <v>6.6832935753978404E-2</v>
      </c>
      <c r="CE120" s="417">
        <v>6.6446179190966334E-2</v>
      </c>
      <c r="CF120" s="417">
        <v>3.7220325784703655E-2</v>
      </c>
      <c r="CG120" s="417">
        <v>3.7524010624888422E-2</v>
      </c>
      <c r="CH120" s="417">
        <v>3.6464323899900848E-2</v>
      </c>
    </row>
    <row r="121" spans="1:86" hidden="1" x14ac:dyDescent="0.35">
      <c r="A121" s="588"/>
      <c r="B121" s="94" t="s">
        <v>7</v>
      </c>
      <c r="C121" s="342">
        <v>2.9364297074451706E-2</v>
      </c>
      <c r="D121" s="342">
        <v>2.9913555412812067E-2</v>
      </c>
      <c r="E121" s="417">
        <v>3.5061431576083546E-2</v>
      </c>
      <c r="F121" s="417">
        <v>3.6858393115802489E-2</v>
      </c>
      <c r="G121" s="417">
        <v>3.814043843518504E-2</v>
      </c>
      <c r="H121" s="417">
        <v>6.7002654059300587E-2</v>
      </c>
      <c r="I121" s="417">
        <v>6.3398620985951407E-2</v>
      </c>
      <c r="J121" s="417">
        <v>6.4761982417728445E-2</v>
      </c>
      <c r="K121" s="417">
        <v>6.4435501508817036E-2</v>
      </c>
      <c r="L121" s="417">
        <v>3.6336241480288786E-2</v>
      </c>
      <c r="M121" s="417">
        <v>3.6641736962948618E-2</v>
      </c>
      <c r="N121" s="417">
        <v>3.5604102049023527E-2</v>
      </c>
      <c r="O121" s="417">
        <v>3.4212935019954011E-2</v>
      </c>
      <c r="P121" s="417">
        <v>3.4573174658425673E-2</v>
      </c>
      <c r="Q121" s="417">
        <v>3.5061431576083546E-2</v>
      </c>
      <c r="R121" s="417">
        <v>3.6858393115802489E-2</v>
      </c>
      <c r="S121" s="417">
        <v>3.814043843518504E-2</v>
      </c>
      <c r="T121" s="417">
        <v>6.7002654059300587E-2</v>
      </c>
      <c r="U121" s="417">
        <v>6.3398620985951407E-2</v>
      </c>
      <c r="V121" s="417">
        <v>6.4761982417728445E-2</v>
      </c>
      <c r="W121" s="417">
        <v>6.4435501508817036E-2</v>
      </c>
      <c r="X121" s="417">
        <v>3.6336241480288786E-2</v>
      </c>
      <c r="Y121" s="417">
        <v>3.6641736962948618E-2</v>
      </c>
      <c r="Z121" s="417">
        <v>3.5604102049023527E-2</v>
      </c>
      <c r="AA121" s="417">
        <v>3.4212935019954011E-2</v>
      </c>
      <c r="AB121" s="417">
        <v>3.4573174658425673E-2</v>
      </c>
      <c r="AC121" s="417">
        <v>3.5061431576083546E-2</v>
      </c>
      <c r="AD121" s="417">
        <v>3.6858393115802489E-2</v>
      </c>
      <c r="AE121" s="417">
        <v>3.814043843518504E-2</v>
      </c>
      <c r="AF121" s="417">
        <v>6.7002654059300587E-2</v>
      </c>
      <c r="AG121" s="417">
        <v>6.3398620985951407E-2</v>
      </c>
      <c r="AH121" s="417">
        <v>6.4761982417728445E-2</v>
      </c>
      <c r="AI121" s="417">
        <v>6.4435501508817036E-2</v>
      </c>
      <c r="AJ121" s="417">
        <v>3.6336241480288786E-2</v>
      </c>
      <c r="AK121" s="417">
        <v>3.6641736962948618E-2</v>
      </c>
      <c r="AL121" s="417">
        <v>3.5604102049023527E-2</v>
      </c>
      <c r="AM121" s="417">
        <v>3.4212935019954011E-2</v>
      </c>
      <c r="AN121" s="417">
        <v>3.4573174658425673E-2</v>
      </c>
      <c r="AO121" s="417">
        <v>3.5061431576083546E-2</v>
      </c>
      <c r="AP121" s="417">
        <v>3.6858393115802489E-2</v>
      </c>
      <c r="AQ121" s="417">
        <v>3.814043843518504E-2</v>
      </c>
      <c r="AR121" s="417">
        <v>6.7002654059300587E-2</v>
      </c>
      <c r="AS121" s="417">
        <v>6.3398620985951407E-2</v>
      </c>
      <c r="AT121" s="417">
        <v>6.4761982417728445E-2</v>
      </c>
      <c r="AU121" s="417">
        <v>6.4435501508817036E-2</v>
      </c>
      <c r="AV121" s="417">
        <v>3.6336241480288786E-2</v>
      </c>
      <c r="AW121" s="417">
        <v>3.6641736962948618E-2</v>
      </c>
      <c r="AX121" s="417">
        <v>3.5604102049023527E-2</v>
      </c>
      <c r="AY121" s="417">
        <v>3.4212935019954011E-2</v>
      </c>
      <c r="AZ121" s="417">
        <v>3.4573174658425673E-2</v>
      </c>
      <c r="BA121" s="417">
        <v>3.5061431576083546E-2</v>
      </c>
      <c r="BB121" s="417">
        <v>3.6858393115802489E-2</v>
      </c>
      <c r="BC121" s="417">
        <v>3.814043843518504E-2</v>
      </c>
      <c r="BD121" s="417">
        <v>6.7002654059300587E-2</v>
      </c>
      <c r="BE121" s="417">
        <v>6.3398620985951407E-2</v>
      </c>
      <c r="BF121" s="417">
        <v>6.4761982417728445E-2</v>
      </c>
      <c r="BG121" s="417">
        <v>6.4435501508817036E-2</v>
      </c>
      <c r="BH121" s="417">
        <v>3.6336241480288786E-2</v>
      </c>
      <c r="BI121" s="417">
        <v>3.6641736962948618E-2</v>
      </c>
      <c r="BJ121" s="417">
        <v>3.5604102049023527E-2</v>
      </c>
      <c r="BK121" s="417">
        <v>3.4212935019954011E-2</v>
      </c>
      <c r="BL121" s="417">
        <v>3.4573174658425673E-2</v>
      </c>
      <c r="BM121" s="417">
        <v>3.5061431576083546E-2</v>
      </c>
      <c r="BN121" s="417">
        <v>3.6858393115802489E-2</v>
      </c>
      <c r="BO121" s="417">
        <v>3.814043843518504E-2</v>
      </c>
      <c r="BP121" s="417">
        <v>6.7002654059300587E-2</v>
      </c>
      <c r="BQ121" s="417">
        <v>6.3398620985951407E-2</v>
      </c>
      <c r="BR121" s="417">
        <v>6.4761982417728445E-2</v>
      </c>
      <c r="BS121" s="417">
        <v>6.4435501508817036E-2</v>
      </c>
      <c r="BT121" s="417">
        <v>3.6336241480288786E-2</v>
      </c>
      <c r="BU121" s="417">
        <v>3.6641736962948618E-2</v>
      </c>
      <c r="BV121" s="417">
        <v>3.5604102049023527E-2</v>
      </c>
      <c r="BW121" s="417">
        <v>3.4212935019954011E-2</v>
      </c>
      <c r="BX121" s="417">
        <v>3.4573174658425673E-2</v>
      </c>
      <c r="BY121" s="417">
        <v>3.5061431576083546E-2</v>
      </c>
      <c r="BZ121" s="417">
        <v>3.6858393115802489E-2</v>
      </c>
      <c r="CA121" s="417">
        <v>3.814043843518504E-2</v>
      </c>
      <c r="CB121" s="417">
        <v>6.7002654059300587E-2</v>
      </c>
      <c r="CC121" s="417">
        <v>6.3398620985951407E-2</v>
      </c>
      <c r="CD121" s="417">
        <v>6.4761982417728445E-2</v>
      </c>
      <c r="CE121" s="417">
        <v>6.4435501508817036E-2</v>
      </c>
      <c r="CF121" s="417">
        <v>3.6336241480288786E-2</v>
      </c>
      <c r="CG121" s="417">
        <v>3.6641736962948618E-2</v>
      </c>
      <c r="CH121" s="417">
        <v>3.5604102049023527E-2</v>
      </c>
    </row>
    <row r="122" spans="1:86" ht="15" hidden="1" thickBot="1" x14ac:dyDescent="0.4">
      <c r="A122" s="589"/>
      <c r="B122" s="96" t="s">
        <v>8</v>
      </c>
      <c r="C122" s="342">
        <v>3.1017221923380616E-2</v>
      </c>
      <c r="D122" s="342">
        <v>3.1200685692449472E-2</v>
      </c>
      <c r="E122" s="417">
        <v>3.644375681733069E-2</v>
      </c>
      <c r="F122" s="417">
        <v>3.8707877456505356E-2</v>
      </c>
      <c r="G122" s="417">
        <v>4.0230004035839192E-2</v>
      </c>
      <c r="H122" s="417">
        <v>7.2536866721180329E-2</v>
      </c>
      <c r="I122" s="417">
        <v>6.8857735898560701E-2</v>
      </c>
      <c r="J122" s="417">
        <v>7.0433023609080589E-2</v>
      </c>
      <c r="K122" s="417">
        <v>6.8744197587997838E-2</v>
      </c>
      <c r="L122" s="417">
        <v>3.8156392815314528E-2</v>
      </c>
      <c r="M122" s="417">
        <v>3.8411934304495646E-2</v>
      </c>
      <c r="N122" s="417">
        <v>3.7256320372029528E-2</v>
      </c>
      <c r="O122" s="417">
        <v>3.5649855515331237E-2</v>
      </c>
      <c r="P122" s="417">
        <v>3.5953018154389928E-2</v>
      </c>
      <c r="Q122" s="417">
        <v>3.644375681733069E-2</v>
      </c>
      <c r="R122" s="417">
        <v>3.8707877456505356E-2</v>
      </c>
      <c r="S122" s="417">
        <v>4.0230004035839192E-2</v>
      </c>
      <c r="T122" s="417">
        <v>7.2536866721180329E-2</v>
      </c>
      <c r="U122" s="417">
        <v>6.8857735898560701E-2</v>
      </c>
      <c r="V122" s="417">
        <v>7.0433023609080589E-2</v>
      </c>
      <c r="W122" s="417">
        <v>6.8744197587997838E-2</v>
      </c>
      <c r="X122" s="417">
        <v>3.8156392815314528E-2</v>
      </c>
      <c r="Y122" s="417">
        <v>3.8411934304495646E-2</v>
      </c>
      <c r="Z122" s="417">
        <v>3.7256320372029528E-2</v>
      </c>
      <c r="AA122" s="417">
        <v>3.5649855515331237E-2</v>
      </c>
      <c r="AB122" s="417">
        <v>3.5953018154389928E-2</v>
      </c>
      <c r="AC122" s="417">
        <v>3.644375681733069E-2</v>
      </c>
      <c r="AD122" s="417">
        <v>3.8707877456505356E-2</v>
      </c>
      <c r="AE122" s="417">
        <v>4.0230004035839192E-2</v>
      </c>
      <c r="AF122" s="417">
        <v>7.2536866721180329E-2</v>
      </c>
      <c r="AG122" s="417">
        <v>6.8857735898560701E-2</v>
      </c>
      <c r="AH122" s="417">
        <v>7.0433023609080589E-2</v>
      </c>
      <c r="AI122" s="417">
        <v>6.8744197587997838E-2</v>
      </c>
      <c r="AJ122" s="417">
        <v>3.8156392815314528E-2</v>
      </c>
      <c r="AK122" s="417">
        <v>3.8411934304495646E-2</v>
      </c>
      <c r="AL122" s="417">
        <v>3.7256320372029528E-2</v>
      </c>
      <c r="AM122" s="417">
        <v>3.5649855515331237E-2</v>
      </c>
      <c r="AN122" s="417">
        <v>3.5953018154389928E-2</v>
      </c>
      <c r="AO122" s="417">
        <v>3.644375681733069E-2</v>
      </c>
      <c r="AP122" s="417">
        <v>3.8707877456505356E-2</v>
      </c>
      <c r="AQ122" s="417">
        <v>4.0230004035839192E-2</v>
      </c>
      <c r="AR122" s="417">
        <v>7.2536866721180329E-2</v>
      </c>
      <c r="AS122" s="417">
        <v>6.8857735898560701E-2</v>
      </c>
      <c r="AT122" s="417">
        <v>7.0433023609080589E-2</v>
      </c>
      <c r="AU122" s="417">
        <v>6.8744197587997838E-2</v>
      </c>
      <c r="AV122" s="417">
        <v>3.8156392815314528E-2</v>
      </c>
      <c r="AW122" s="417">
        <v>3.8411934304495646E-2</v>
      </c>
      <c r="AX122" s="417">
        <v>3.7256320372029528E-2</v>
      </c>
      <c r="AY122" s="417">
        <v>3.5649855515331237E-2</v>
      </c>
      <c r="AZ122" s="417">
        <v>3.5953018154389928E-2</v>
      </c>
      <c r="BA122" s="417">
        <v>3.644375681733069E-2</v>
      </c>
      <c r="BB122" s="417">
        <v>3.8707877456505356E-2</v>
      </c>
      <c r="BC122" s="417">
        <v>4.0230004035839192E-2</v>
      </c>
      <c r="BD122" s="417">
        <v>7.2536866721180329E-2</v>
      </c>
      <c r="BE122" s="417">
        <v>6.8857735898560701E-2</v>
      </c>
      <c r="BF122" s="417">
        <v>7.0433023609080589E-2</v>
      </c>
      <c r="BG122" s="417">
        <v>6.8744197587997838E-2</v>
      </c>
      <c r="BH122" s="417">
        <v>3.8156392815314528E-2</v>
      </c>
      <c r="BI122" s="417">
        <v>3.8411934304495646E-2</v>
      </c>
      <c r="BJ122" s="417">
        <v>3.7256320372029528E-2</v>
      </c>
      <c r="BK122" s="417">
        <v>3.5649855515331237E-2</v>
      </c>
      <c r="BL122" s="417">
        <v>3.5953018154389928E-2</v>
      </c>
      <c r="BM122" s="417">
        <v>3.644375681733069E-2</v>
      </c>
      <c r="BN122" s="417">
        <v>3.8707877456505356E-2</v>
      </c>
      <c r="BO122" s="417">
        <v>4.0230004035839192E-2</v>
      </c>
      <c r="BP122" s="417">
        <v>7.2536866721180329E-2</v>
      </c>
      <c r="BQ122" s="417">
        <v>6.8857735898560701E-2</v>
      </c>
      <c r="BR122" s="417">
        <v>7.0433023609080589E-2</v>
      </c>
      <c r="BS122" s="417">
        <v>6.8744197587997838E-2</v>
      </c>
      <c r="BT122" s="417">
        <v>3.8156392815314528E-2</v>
      </c>
      <c r="BU122" s="417">
        <v>3.8411934304495646E-2</v>
      </c>
      <c r="BV122" s="417">
        <v>3.7256320372029528E-2</v>
      </c>
      <c r="BW122" s="417">
        <v>3.5649855515331237E-2</v>
      </c>
      <c r="BX122" s="417">
        <v>3.5953018154389928E-2</v>
      </c>
      <c r="BY122" s="417">
        <v>3.644375681733069E-2</v>
      </c>
      <c r="BZ122" s="417">
        <v>3.8707877456505356E-2</v>
      </c>
      <c r="CA122" s="417">
        <v>4.0230004035839192E-2</v>
      </c>
      <c r="CB122" s="417">
        <v>7.2536866721180329E-2</v>
      </c>
      <c r="CC122" s="417">
        <v>6.8857735898560701E-2</v>
      </c>
      <c r="CD122" s="417">
        <v>7.0433023609080589E-2</v>
      </c>
      <c r="CE122" s="417">
        <v>6.8744197587997838E-2</v>
      </c>
      <c r="CF122" s="417">
        <v>3.8156392815314528E-2</v>
      </c>
      <c r="CG122" s="417">
        <v>3.8411934304495646E-2</v>
      </c>
      <c r="CH122" s="417">
        <v>3.7256320372029528E-2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8"/>
    </row>
    <row r="124" spans="1:86" ht="15" hidden="1" thickBot="1" x14ac:dyDescent="0.4"/>
    <row r="125" spans="1:86" ht="15" hidden="1" thickBot="1" x14ac:dyDescent="0.4">
      <c r="C125" s="590" t="s">
        <v>125</v>
      </c>
      <c r="D125" s="584"/>
      <c r="E125" s="584"/>
      <c r="F125" s="584"/>
      <c r="G125" s="584"/>
      <c r="H125" s="584"/>
      <c r="I125" s="584"/>
      <c r="J125" s="584"/>
      <c r="K125" s="584"/>
      <c r="L125" s="584"/>
      <c r="M125" s="584"/>
      <c r="N125" s="585"/>
      <c r="O125" s="583" t="s">
        <v>125</v>
      </c>
      <c r="P125" s="584"/>
      <c r="Q125" s="584"/>
      <c r="R125" s="584"/>
      <c r="S125" s="584"/>
      <c r="T125" s="584"/>
      <c r="U125" s="584"/>
      <c r="V125" s="584"/>
      <c r="W125" s="584"/>
      <c r="X125" s="584"/>
      <c r="Y125" s="584"/>
      <c r="Z125" s="585"/>
      <c r="AA125" s="583" t="s">
        <v>125</v>
      </c>
      <c r="AB125" s="584"/>
      <c r="AC125" s="584"/>
      <c r="AD125" s="584"/>
      <c r="AE125" s="584"/>
      <c r="AF125" s="584"/>
      <c r="AG125" s="584"/>
      <c r="AH125" s="584"/>
      <c r="AI125" s="584"/>
      <c r="AJ125" s="584"/>
      <c r="AK125" s="584"/>
      <c r="AL125" s="585"/>
      <c r="AM125" s="583" t="s">
        <v>125</v>
      </c>
      <c r="AN125" s="584"/>
      <c r="AO125" s="584"/>
      <c r="AP125" s="584"/>
      <c r="AQ125" s="584"/>
      <c r="AR125" s="584"/>
      <c r="AS125" s="584"/>
      <c r="AT125" s="584"/>
      <c r="AU125" s="584"/>
      <c r="AV125" s="584"/>
      <c r="AW125" s="584"/>
      <c r="AX125" s="585"/>
      <c r="AY125" s="583" t="s">
        <v>125</v>
      </c>
      <c r="AZ125" s="584"/>
      <c r="BA125" s="584"/>
      <c r="BB125" s="584"/>
      <c r="BC125" s="584"/>
      <c r="BD125" s="584"/>
      <c r="BE125" s="584"/>
      <c r="BF125" s="584"/>
      <c r="BG125" s="584"/>
      <c r="BH125" s="584"/>
      <c r="BI125" s="584"/>
      <c r="BJ125" s="585"/>
      <c r="BK125" s="583" t="s">
        <v>125</v>
      </c>
      <c r="BL125" s="584"/>
      <c r="BM125" s="584"/>
      <c r="BN125" s="584"/>
      <c r="BO125" s="584"/>
      <c r="BP125" s="584"/>
      <c r="BQ125" s="584"/>
      <c r="BR125" s="584"/>
      <c r="BS125" s="584"/>
      <c r="BT125" s="584"/>
      <c r="BU125" s="584"/>
      <c r="BV125" s="585"/>
      <c r="BW125" s="583" t="s">
        <v>125</v>
      </c>
      <c r="BX125" s="584"/>
      <c r="BY125" s="584"/>
      <c r="BZ125" s="584"/>
      <c r="CA125" s="584"/>
      <c r="CB125" s="584"/>
      <c r="CC125" s="584"/>
      <c r="CD125" s="584"/>
      <c r="CE125" s="584"/>
      <c r="CF125" s="584"/>
      <c r="CG125" s="584"/>
      <c r="CH125" s="586"/>
    </row>
    <row r="126" spans="1:86" ht="15" hidden="1" customHeight="1" thickBot="1" x14ac:dyDescent="0.4">
      <c r="A126" s="587" t="s">
        <v>126</v>
      </c>
      <c r="B126" s="286" t="s">
        <v>124</v>
      </c>
      <c r="C126" s="176">
        <f>C$4</f>
        <v>44562</v>
      </c>
      <c r="D126" s="176">
        <f t="shared" ref="D126:BO126" si="108">D$4</f>
        <v>44593</v>
      </c>
      <c r="E126" s="176">
        <f t="shared" si="108"/>
        <v>44621</v>
      </c>
      <c r="F126" s="176">
        <f t="shared" si="108"/>
        <v>44652</v>
      </c>
      <c r="G126" s="176">
        <f t="shared" si="108"/>
        <v>44682</v>
      </c>
      <c r="H126" s="176">
        <f t="shared" si="108"/>
        <v>44713</v>
      </c>
      <c r="I126" s="176">
        <f t="shared" si="108"/>
        <v>44743</v>
      </c>
      <c r="J126" s="176">
        <f t="shared" si="108"/>
        <v>44774</v>
      </c>
      <c r="K126" s="176">
        <f t="shared" si="108"/>
        <v>44805</v>
      </c>
      <c r="L126" s="176">
        <f t="shared" si="108"/>
        <v>44835</v>
      </c>
      <c r="M126" s="176">
        <f t="shared" si="108"/>
        <v>44866</v>
      </c>
      <c r="N126" s="176">
        <f t="shared" si="108"/>
        <v>44896</v>
      </c>
      <c r="O126" s="176">
        <f t="shared" si="108"/>
        <v>44927</v>
      </c>
      <c r="P126" s="176">
        <f t="shared" si="108"/>
        <v>44958</v>
      </c>
      <c r="Q126" s="176">
        <f t="shared" si="108"/>
        <v>44986</v>
      </c>
      <c r="R126" s="176">
        <f t="shared" si="108"/>
        <v>45017</v>
      </c>
      <c r="S126" s="176">
        <f t="shared" si="108"/>
        <v>45047</v>
      </c>
      <c r="T126" s="176">
        <f t="shared" si="108"/>
        <v>45078</v>
      </c>
      <c r="U126" s="176">
        <f t="shared" si="108"/>
        <v>45108</v>
      </c>
      <c r="V126" s="176">
        <f t="shared" si="108"/>
        <v>45139</v>
      </c>
      <c r="W126" s="176">
        <f t="shared" si="108"/>
        <v>45170</v>
      </c>
      <c r="X126" s="176">
        <f t="shared" si="108"/>
        <v>45200</v>
      </c>
      <c r="Y126" s="176">
        <f t="shared" si="108"/>
        <v>45231</v>
      </c>
      <c r="Z126" s="176">
        <f t="shared" si="108"/>
        <v>45261</v>
      </c>
      <c r="AA126" s="176">
        <f t="shared" si="108"/>
        <v>45292</v>
      </c>
      <c r="AB126" s="176">
        <f t="shared" si="108"/>
        <v>45323</v>
      </c>
      <c r="AC126" s="176">
        <f t="shared" si="108"/>
        <v>45352</v>
      </c>
      <c r="AD126" s="176">
        <f t="shared" si="108"/>
        <v>45383</v>
      </c>
      <c r="AE126" s="176">
        <f t="shared" si="108"/>
        <v>45413</v>
      </c>
      <c r="AF126" s="176">
        <f t="shared" si="108"/>
        <v>45444</v>
      </c>
      <c r="AG126" s="176">
        <f t="shared" si="108"/>
        <v>45474</v>
      </c>
      <c r="AH126" s="176">
        <f t="shared" si="108"/>
        <v>45505</v>
      </c>
      <c r="AI126" s="176">
        <f t="shared" si="108"/>
        <v>45536</v>
      </c>
      <c r="AJ126" s="176">
        <f t="shared" si="108"/>
        <v>45566</v>
      </c>
      <c r="AK126" s="176">
        <f t="shared" si="108"/>
        <v>45597</v>
      </c>
      <c r="AL126" s="176">
        <f t="shared" si="108"/>
        <v>45627</v>
      </c>
      <c r="AM126" s="176">
        <f t="shared" si="108"/>
        <v>45658</v>
      </c>
      <c r="AN126" s="176">
        <f t="shared" si="108"/>
        <v>45689</v>
      </c>
      <c r="AO126" s="176">
        <f t="shared" si="108"/>
        <v>45717</v>
      </c>
      <c r="AP126" s="176">
        <f t="shared" si="108"/>
        <v>45748</v>
      </c>
      <c r="AQ126" s="176">
        <f t="shared" si="108"/>
        <v>45778</v>
      </c>
      <c r="AR126" s="176">
        <f t="shared" si="108"/>
        <v>45809</v>
      </c>
      <c r="AS126" s="176">
        <f t="shared" si="108"/>
        <v>45839</v>
      </c>
      <c r="AT126" s="176">
        <f t="shared" si="108"/>
        <v>45870</v>
      </c>
      <c r="AU126" s="176">
        <f t="shared" si="108"/>
        <v>45901</v>
      </c>
      <c r="AV126" s="176">
        <f t="shared" si="108"/>
        <v>45931</v>
      </c>
      <c r="AW126" s="176">
        <f t="shared" si="108"/>
        <v>45962</v>
      </c>
      <c r="AX126" s="176">
        <f t="shared" si="108"/>
        <v>45992</v>
      </c>
      <c r="AY126" s="176">
        <f t="shared" si="108"/>
        <v>46023</v>
      </c>
      <c r="AZ126" s="176">
        <f t="shared" si="108"/>
        <v>46054</v>
      </c>
      <c r="BA126" s="176">
        <f t="shared" si="108"/>
        <v>46082</v>
      </c>
      <c r="BB126" s="176">
        <f t="shared" si="108"/>
        <v>46113</v>
      </c>
      <c r="BC126" s="176">
        <f t="shared" si="108"/>
        <v>46143</v>
      </c>
      <c r="BD126" s="176">
        <f t="shared" si="108"/>
        <v>46174</v>
      </c>
      <c r="BE126" s="176">
        <f t="shared" si="108"/>
        <v>46204</v>
      </c>
      <c r="BF126" s="176">
        <f t="shared" si="108"/>
        <v>46235</v>
      </c>
      <c r="BG126" s="176">
        <f t="shared" si="108"/>
        <v>46266</v>
      </c>
      <c r="BH126" s="176">
        <f t="shared" si="108"/>
        <v>46296</v>
      </c>
      <c r="BI126" s="176">
        <f t="shared" si="108"/>
        <v>46327</v>
      </c>
      <c r="BJ126" s="176">
        <f t="shared" si="108"/>
        <v>46357</v>
      </c>
      <c r="BK126" s="176">
        <f t="shared" si="108"/>
        <v>46388</v>
      </c>
      <c r="BL126" s="176">
        <f t="shared" si="108"/>
        <v>46419</v>
      </c>
      <c r="BM126" s="176">
        <f t="shared" si="108"/>
        <v>46447</v>
      </c>
      <c r="BN126" s="176">
        <f t="shared" si="108"/>
        <v>46478</v>
      </c>
      <c r="BO126" s="176">
        <f t="shared" si="108"/>
        <v>46508</v>
      </c>
      <c r="BP126" s="176">
        <f t="shared" ref="BP126:CH126" si="109">BP$4</f>
        <v>46539</v>
      </c>
      <c r="BQ126" s="176">
        <f t="shared" si="109"/>
        <v>46569</v>
      </c>
      <c r="BR126" s="176">
        <f t="shared" si="109"/>
        <v>46600</v>
      </c>
      <c r="BS126" s="176">
        <f t="shared" si="109"/>
        <v>46631</v>
      </c>
      <c r="BT126" s="176">
        <f t="shared" si="109"/>
        <v>46661</v>
      </c>
      <c r="BU126" s="176">
        <f t="shared" si="109"/>
        <v>46692</v>
      </c>
      <c r="BV126" s="176">
        <f t="shared" si="109"/>
        <v>46722</v>
      </c>
      <c r="BW126" s="176">
        <f t="shared" si="109"/>
        <v>46753</v>
      </c>
      <c r="BX126" s="176">
        <f t="shared" si="109"/>
        <v>46784</v>
      </c>
      <c r="BY126" s="176">
        <f t="shared" si="109"/>
        <v>46813</v>
      </c>
      <c r="BZ126" s="176">
        <f t="shared" si="109"/>
        <v>46844</v>
      </c>
      <c r="CA126" s="176">
        <f t="shared" si="109"/>
        <v>46874</v>
      </c>
      <c r="CB126" s="176">
        <f t="shared" si="109"/>
        <v>46905</v>
      </c>
      <c r="CC126" s="176">
        <f t="shared" si="109"/>
        <v>46935</v>
      </c>
      <c r="CD126" s="176">
        <f t="shared" si="109"/>
        <v>46966</v>
      </c>
      <c r="CE126" s="176">
        <f t="shared" si="109"/>
        <v>46997</v>
      </c>
      <c r="CF126" s="176">
        <f t="shared" si="109"/>
        <v>47027</v>
      </c>
      <c r="CG126" s="176">
        <f t="shared" si="109"/>
        <v>47058</v>
      </c>
      <c r="CH126" s="177">
        <f t="shared" si="109"/>
        <v>47088</v>
      </c>
    </row>
    <row r="127" spans="1:86" ht="15" hidden="1" customHeight="1" x14ac:dyDescent="0.35">
      <c r="A127" s="588"/>
      <c r="B127" s="287" t="s">
        <v>20</v>
      </c>
      <c r="C127" s="343">
        <v>2.8530000000000001E-3</v>
      </c>
      <c r="D127" s="343">
        <v>2.9459999999999998E-3</v>
      </c>
      <c r="E127" s="418">
        <v>2.4937084889108847E-3</v>
      </c>
      <c r="F127" s="418">
        <v>2.3263396193519705E-3</v>
      </c>
      <c r="G127" s="418">
        <v>2.7292106283252683E-3</v>
      </c>
      <c r="H127" s="418">
        <v>9.0022160385136961E-3</v>
      </c>
      <c r="I127" s="418">
        <v>7.9021149655229689E-3</v>
      </c>
      <c r="J127" s="418">
        <v>8.5585964070573946E-3</v>
      </c>
      <c r="K127" s="418">
        <v>7.9350353764870221E-3</v>
      </c>
      <c r="L127" s="418">
        <v>2.9576356673282674E-3</v>
      </c>
      <c r="M127" s="418">
        <v>2.9694455142294466E-3</v>
      </c>
      <c r="N127" s="418">
        <v>2.4429561249258167E-3</v>
      </c>
      <c r="O127" s="418">
        <v>2.2895204991968425E-3</v>
      </c>
      <c r="P127" s="418">
        <v>2.3319409027314202E-3</v>
      </c>
      <c r="Q127" s="418">
        <v>2.4937084889108847E-3</v>
      </c>
      <c r="R127" s="418">
        <v>2.3263396193519705E-3</v>
      </c>
      <c r="S127" s="418">
        <v>2.7292106283252683E-3</v>
      </c>
      <c r="T127" s="418">
        <v>9.0022160385136961E-3</v>
      </c>
      <c r="U127" s="418">
        <v>7.9021149655229689E-3</v>
      </c>
      <c r="V127" s="418">
        <v>8.5585964070573946E-3</v>
      </c>
      <c r="W127" s="418">
        <v>7.9350353764870221E-3</v>
      </c>
      <c r="X127" s="418">
        <v>2.9576356673282674E-3</v>
      </c>
      <c r="Y127" s="418">
        <v>2.9694455142294466E-3</v>
      </c>
      <c r="Z127" s="418">
        <v>2.4429561249258167E-3</v>
      </c>
      <c r="AA127" s="418">
        <v>2.2895204991968425E-3</v>
      </c>
      <c r="AB127" s="418">
        <v>2.3319409027314202E-3</v>
      </c>
      <c r="AC127" s="418">
        <v>2.4937084889108847E-3</v>
      </c>
      <c r="AD127" s="418">
        <v>2.3263396193519705E-3</v>
      </c>
      <c r="AE127" s="418">
        <v>2.7292106283252683E-3</v>
      </c>
      <c r="AF127" s="418">
        <v>9.0022160385136961E-3</v>
      </c>
      <c r="AG127" s="418">
        <v>7.9021149655229689E-3</v>
      </c>
      <c r="AH127" s="418">
        <v>8.5585964070573946E-3</v>
      </c>
      <c r="AI127" s="418">
        <v>7.9350353764870221E-3</v>
      </c>
      <c r="AJ127" s="418">
        <v>2.9576356673282674E-3</v>
      </c>
      <c r="AK127" s="418">
        <v>2.9694455142294466E-3</v>
      </c>
      <c r="AL127" s="418">
        <v>2.4429561249258167E-3</v>
      </c>
      <c r="AM127" s="418">
        <v>2.2895204991968425E-3</v>
      </c>
      <c r="AN127" s="418">
        <v>2.3319409027314202E-3</v>
      </c>
      <c r="AO127" s="418">
        <v>2.4937084889108847E-3</v>
      </c>
      <c r="AP127" s="418">
        <v>2.3263396193519705E-3</v>
      </c>
      <c r="AQ127" s="418">
        <v>2.7292106283252683E-3</v>
      </c>
      <c r="AR127" s="418">
        <v>9.0022160385136961E-3</v>
      </c>
      <c r="AS127" s="418">
        <v>7.9021149655229689E-3</v>
      </c>
      <c r="AT127" s="418">
        <v>8.5585964070573946E-3</v>
      </c>
      <c r="AU127" s="418">
        <v>7.9350353764870221E-3</v>
      </c>
      <c r="AV127" s="418">
        <v>2.9576356673282674E-3</v>
      </c>
      <c r="AW127" s="418">
        <v>2.9694455142294466E-3</v>
      </c>
      <c r="AX127" s="418">
        <v>2.4429561249258167E-3</v>
      </c>
      <c r="AY127" s="418">
        <v>2.2895204991968425E-3</v>
      </c>
      <c r="AZ127" s="418">
        <v>2.3319409027314202E-3</v>
      </c>
      <c r="BA127" s="418">
        <v>2.4937084889108847E-3</v>
      </c>
      <c r="BB127" s="418">
        <v>2.3263396193519705E-3</v>
      </c>
      <c r="BC127" s="418">
        <v>2.7292106283252683E-3</v>
      </c>
      <c r="BD127" s="418">
        <v>9.0022160385136961E-3</v>
      </c>
      <c r="BE127" s="418">
        <v>7.9021149655229689E-3</v>
      </c>
      <c r="BF127" s="418">
        <v>8.5585964070573946E-3</v>
      </c>
      <c r="BG127" s="418">
        <v>7.9350353764870221E-3</v>
      </c>
      <c r="BH127" s="418">
        <v>2.9576356673282674E-3</v>
      </c>
      <c r="BI127" s="418">
        <v>2.9694455142294466E-3</v>
      </c>
      <c r="BJ127" s="418">
        <v>2.4429561249258167E-3</v>
      </c>
      <c r="BK127" s="418">
        <v>2.2895204991968425E-3</v>
      </c>
      <c r="BL127" s="418">
        <v>2.3319409027314202E-3</v>
      </c>
      <c r="BM127" s="418">
        <v>2.4937084889108847E-3</v>
      </c>
      <c r="BN127" s="418">
        <v>2.3263396193519705E-3</v>
      </c>
      <c r="BO127" s="418">
        <v>2.7292106283252683E-3</v>
      </c>
      <c r="BP127" s="418">
        <v>9.0022160385136961E-3</v>
      </c>
      <c r="BQ127" s="418">
        <v>7.9021149655229689E-3</v>
      </c>
      <c r="BR127" s="418">
        <v>8.5585964070573946E-3</v>
      </c>
      <c r="BS127" s="418">
        <v>7.9350353764870221E-3</v>
      </c>
      <c r="BT127" s="418">
        <v>2.9576356673282674E-3</v>
      </c>
      <c r="BU127" s="418">
        <v>2.9694455142294466E-3</v>
      </c>
      <c r="BV127" s="418">
        <v>2.4429561249258167E-3</v>
      </c>
      <c r="BW127" s="418">
        <v>2.2895204991968425E-3</v>
      </c>
      <c r="BX127" s="418">
        <v>2.3319409027314202E-3</v>
      </c>
      <c r="BY127" s="418">
        <v>2.4937084889108847E-3</v>
      </c>
      <c r="BZ127" s="418">
        <v>2.3263396193519705E-3</v>
      </c>
      <c r="CA127" s="418">
        <v>2.7292106283252683E-3</v>
      </c>
      <c r="CB127" s="418">
        <v>9.0022160385136961E-3</v>
      </c>
      <c r="CC127" s="418">
        <v>7.9021149655229689E-3</v>
      </c>
      <c r="CD127" s="418">
        <v>8.5585964070573946E-3</v>
      </c>
      <c r="CE127" s="418">
        <v>7.9350353764870221E-3</v>
      </c>
      <c r="CF127" s="418">
        <v>2.9576356673282674E-3</v>
      </c>
      <c r="CG127" s="418">
        <v>2.9694455142294466E-3</v>
      </c>
      <c r="CH127" s="418">
        <v>2.4429561249258167E-3</v>
      </c>
    </row>
    <row r="128" spans="1:86" hidden="1" x14ac:dyDescent="0.35">
      <c r="A128" s="588"/>
      <c r="B128" s="287" t="s">
        <v>0</v>
      </c>
      <c r="C128" s="343">
        <v>3.5509999999999999E-3</v>
      </c>
      <c r="D128" s="343">
        <v>4.0660000000000002E-3</v>
      </c>
      <c r="E128" s="418">
        <v>3.8872256628422518E-3</v>
      </c>
      <c r="F128" s="418">
        <v>2.4374638015569718E-3</v>
      </c>
      <c r="G128" s="418">
        <v>4.5808133635177606E-3</v>
      </c>
      <c r="H128" s="418">
        <v>1.5338752045311651E-2</v>
      </c>
      <c r="I128" s="418">
        <v>1.2740034051078104E-2</v>
      </c>
      <c r="J128" s="418">
        <v>1.4218161013998256E-2</v>
      </c>
      <c r="K128" s="418">
        <v>1.4383372468360071E-2</v>
      </c>
      <c r="L128" s="418">
        <v>3.0119549910011655E-3</v>
      </c>
      <c r="M128" s="418">
        <v>3.6705853580568494E-3</v>
      </c>
      <c r="N128" s="418">
        <v>2.7404201043578114E-3</v>
      </c>
      <c r="O128" s="418">
        <v>2.8581349608312488E-3</v>
      </c>
      <c r="P128" s="418">
        <v>3.238503512038369E-3</v>
      </c>
      <c r="Q128" s="418">
        <v>3.8872256628422518E-3</v>
      </c>
      <c r="R128" s="418">
        <v>2.4374638015569718E-3</v>
      </c>
      <c r="S128" s="418">
        <v>4.5808133635177606E-3</v>
      </c>
      <c r="T128" s="418">
        <v>1.5338752045311651E-2</v>
      </c>
      <c r="U128" s="418">
        <v>1.2740034051078104E-2</v>
      </c>
      <c r="V128" s="418">
        <v>1.4218161013998256E-2</v>
      </c>
      <c r="W128" s="418">
        <v>1.4383372468360071E-2</v>
      </c>
      <c r="X128" s="418">
        <v>3.0119549910011655E-3</v>
      </c>
      <c r="Y128" s="418">
        <v>3.6705853580568494E-3</v>
      </c>
      <c r="Z128" s="418">
        <v>2.7404201043578114E-3</v>
      </c>
      <c r="AA128" s="418">
        <v>2.8581349608312488E-3</v>
      </c>
      <c r="AB128" s="418">
        <v>3.238503512038369E-3</v>
      </c>
      <c r="AC128" s="418">
        <v>3.8872256628422518E-3</v>
      </c>
      <c r="AD128" s="418">
        <v>2.4374638015569718E-3</v>
      </c>
      <c r="AE128" s="418">
        <v>4.5808133635177606E-3</v>
      </c>
      <c r="AF128" s="418">
        <v>1.5338752045311651E-2</v>
      </c>
      <c r="AG128" s="418">
        <v>1.2740034051078104E-2</v>
      </c>
      <c r="AH128" s="418">
        <v>1.4218161013998256E-2</v>
      </c>
      <c r="AI128" s="418">
        <v>1.4383372468360071E-2</v>
      </c>
      <c r="AJ128" s="418">
        <v>3.0119549910011655E-3</v>
      </c>
      <c r="AK128" s="418">
        <v>3.6705853580568494E-3</v>
      </c>
      <c r="AL128" s="418">
        <v>2.7404201043578114E-3</v>
      </c>
      <c r="AM128" s="418">
        <v>2.8581349608312488E-3</v>
      </c>
      <c r="AN128" s="418">
        <v>3.238503512038369E-3</v>
      </c>
      <c r="AO128" s="418">
        <v>3.8872256628422518E-3</v>
      </c>
      <c r="AP128" s="418">
        <v>2.4374638015569718E-3</v>
      </c>
      <c r="AQ128" s="418">
        <v>4.5808133635177606E-3</v>
      </c>
      <c r="AR128" s="418">
        <v>1.5338752045311651E-2</v>
      </c>
      <c r="AS128" s="418">
        <v>1.2740034051078104E-2</v>
      </c>
      <c r="AT128" s="418">
        <v>1.4218161013998256E-2</v>
      </c>
      <c r="AU128" s="418">
        <v>1.4383372468360071E-2</v>
      </c>
      <c r="AV128" s="418">
        <v>3.0119549910011655E-3</v>
      </c>
      <c r="AW128" s="418">
        <v>3.6705853580568494E-3</v>
      </c>
      <c r="AX128" s="418">
        <v>2.7404201043578114E-3</v>
      </c>
      <c r="AY128" s="418">
        <v>2.8581349608312488E-3</v>
      </c>
      <c r="AZ128" s="418">
        <v>3.238503512038369E-3</v>
      </c>
      <c r="BA128" s="418">
        <v>3.8872256628422518E-3</v>
      </c>
      <c r="BB128" s="418">
        <v>2.4374638015569718E-3</v>
      </c>
      <c r="BC128" s="418">
        <v>4.5808133635177606E-3</v>
      </c>
      <c r="BD128" s="418">
        <v>1.5338752045311651E-2</v>
      </c>
      <c r="BE128" s="418">
        <v>1.2740034051078104E-2</v>
      </c>
      <c r="BF128" s="418">
        <v>1.4218161013998256E-2</v>
      </c>
      <c r="BG128" s="418">
        <v>1.4383372468360071E-2</v>
      </c>
      <c r="BH128" s="418">
        <v>3.0119549910011655E-3</v>
      </c>
      <c r="BI128" s="418">
        <v>3.6705853580568494E-3</v>
      </c>
      <c r="BJ128" s="418">
        <v>2.7404201043578114E-3</v>
      </c>
      <c r="BK128" s="418">
        <v>2.8581349608312488E-3</v>
      </c>
      <c r="BL128" s="418">
        <v>3.238503512038369E-3</v>
      </c>
      <c r="BM128" s="418">
        <v>3.8872256628422518E-3</v>
      </c>
      <c r="BN128" s="418">
        <v>2.4374638015569718E-3</v>
      </c>
      <c r="BO128" s="418">
        <v>4.5808133635177606E-3</v>
      </c>
      <c r="BP128" s="418">
        <v>1.5338752045311651E-2</v>
      </c>
      <c r="BQ128" s="418">
        <v>1.2740034051078104E-2</v>
      </c>
      <c r="BR128" s="418">
        <v>1.4218161013998256E-2</v>
      </c>
      <c r="BS128" s="418">
        <v>1.4383372468360071E-2</v>
      </c>
      <c r="BT128" s="418">
        <v>3.0119549910011655E-3</v>
      </c>
      <c r="BU128" s="418">
        <v>3.6705853580568494E-3</v>
      </c>
      <c r="BV128" s="418">
        <v>2.7404201043578114E-3</v>
      </c>
      <c r="BW128" s="418">
        <v>2.8581349608312488E-3</v>
      </c>
      <c r="BX128" s="418">
        <v>3.238503512038369E-3</v>
      </c>
      <c r="BY128" s="418">
        <v>3.8872256628422518E-3</v>
      </c>
      <c r="BZ128" s="418">
        <v>2.4374638015569718E-3</v>
      </c>
      <c r="CA128" s="418">
        <v>4.5808133635177606E-3</v>
      </c>
      <c r="CB128" s="418">
        <v>1.5338752045311651E-2</v>
      </c>
      <c r="CC128" s="418">
        <v>1.2740034051078104E-2</v>
      </c>
      <c r="CD128" s="418">
        <v>1.4218161013998256E-2</v>
      </c>
      <c r="CE128" s="418">
        <v>1.4383372468360071E-2</v>
      </c>
      <c r="CF128" s="418">
        <v>3.0119549910011655E-3</v>
      </c>
      <c r="CG128" s="418">
        <v>3.6705853580568494E-3</v>
      </c>
      <c r="CH128" s="418">
        <v>2.7404201043578114E-3</v>
      </c>
    </row>
    <row r="129" spans="1:86" hidden="1" x14ac:dyDescent="0.35">
      <c r="A129" s="588"/>
      <c r="B129" s="287" t="s">
        <v>21</v>
      </c>
      <c r="C129" s="343">
        <v>3.0200000000000001E-3</v>
      </c>
      <c r="D129" s="343">
        <v>2.9520000000000002E-3</v>
      </c>
      <c r="E129" s="418">
        <v>2.4889826392645057E-3</v>
      </c>
      <c r="F129" s="418">
        <v>3.2043945289116057E-3</v>
      </c>
      <c r="G129" s="418">
        <v>3.2521697680947589E-3</v>
      </c>
      <c r="H129" s="418">
        <v>1.0953175795951181E-2</v>
      </c>
      <c r="I129" s="418">
        <v>9.5674094075090654E-3</v>
      </c>
      <c r="J129" s="418">
        <v>1.0428210253259023E-2</v>
      </c>
      <c r="K129" s="418">
        <v>9.4882233109658352E-3</v>
      </c>
      <c r="L129" s="418">
        <v>3.5132231836595474E-3</v>
      </c>
      <c r="M129" s="418">
        <v>3.2593384697514956E-3</v>
      </c>
      <c r="N129" s="418">
        <v>2.6745383492443862E-3</v>
      </c>
      <c r="O129" s="418">
        <v>2.4254096490937396E-3</v>
      </c>
      <c r="P129" s="418">
        <v>2.335590655240821E-3</v>
      </c>
      <c r="Q129" s="418">
        <v>2.4889826392645057E-3</v>
      </c>
      <c r="R129" s="418">
        <v>3.2043945289116057E-3</v>
      </c>
      <c r="S129" s="418">
        <v>3.2521697680947589E-3</v>
      </c>
      <c r="T129" s="418">
        <v>1.0953175795951181E-2</v>
      </c>
      <c r="U129" s="418">
        <v>9.5674094075090654E-3</v>
      </c>
      <c r="V129" s="418">
        <v>1.0428210253259023E-2</v>
      </c>
      <c r="W129" s="418">
        <v>9.4882233109658352E-3</v>
      </c>
      <c r="X129" s="418">
        <v>3.5132231836595474E-3</v>
      </c>
      <c r="Y129" s="418">
        <v>3.2593384697514956E-3</v>
      </c>
      <c r="Z129" s="418">
        <v>2.6745383492443862E-3</v>
      </c>
      <c r="AA129" s="418">
        <v>2.4254096490937396E-3</v>
      </c>
      <c r="AB129" s="418">
        <v>2.335590655240821E-3</v>
      </c>
      <c r="AC129" s="418">
        <v>2.4889826392645057E-3</v>
      </c>
      <c r="AD129" s="418">
        <v>3.2043945289116057E-3</v>
      </c>
      <c r="AE129" s="418">
        <v>3.2521697680947589E-3</v>
      </c>
      <c r="AF129" s="418">
        <v>1.0953175795951181E-2</v>
      </c>
      <c r="AG129" s="418">
        <v>9.5674094075090654E-3</v>
      </c>
      <c r="AH129" s="418">
        <v>1.0428210253259023E-2</v>
      </c>
      <c r="AI129" s="418">
        <v>9.4882233109658352E-3</v>
      </c>
      <c r="AJ129" s="418">
        <v>3.5132231836595474E-3</v>
      </c>
      <c r="AK129" s="418">
        <v>3.2593384697514956E-3</v>
      </c>
      <c r="AL129" s="418">
        <v>2.6745383492443862E-3</v>
      </c>
      <c r="AM129" s="418">
        <v>2.4254096490937396E-3</v>
      </c>
      <c r="AN129" s="418">
        <v>2.335590655240821E-3</v>
      </c>
      <c r="AO129" s="418">
        <v>2.4889826392645057E-3</v>
      </c>
      <c r="AP129" s="418">
        <v>3.2043945289116057E-3</v>
      </c>
      <c r="AQ129" s="418">
        <v>3.2521697680947589E-3</v>
      </c>
      <c r="AR129" s="418">
        <v>1.0953175795951181E-2</v>
      </c>
      <c r="AS129" s="418">
        <v>9.5674094075090654E-3</v>
      </c>
      <c r="AT129" s="418">
        <v>1.0428210253259023E-2</v>
      </c>
      <c r="AU129" s="418">
        <v>9.4882233109658352E-3</v>
      </c>
      <c r="AV129" s="418">
        <v>3.5132231836595474E-3</v>
      </c>
      <c r="AW129" s="418">
        <v>3.2593384697514956E-3</v>
      </c>
      <c r="AX129" s="418">
        <v>2.6745383492443862E-3</v>
      </c>
      <c r="AY129" s="418">
        <v>2.4254096490937396E-3</v>
      </c>
      <c r="AZ129" s="418">
        <v>2.335590655240821E-3</v>
      </c>
      <c r="BA129" s="418">
        <v>2.4889826392645057E-3</v>
      </c>
      <c r="BB129" s="418">
        <v>3.2043945289116057E-3</v>
      </c>
      <c r="BC129" s="418">
        <v>3.2521697680947589E-3</v>
      </c>
      <c r="BD129" s="418">
        <v>1.0953175795951181E-2</v>
      </c>
      <c r="BE129" s="418">
        <v>9.5674094075090654E-3</v>
      </c>
      <c r="BF129" s="418">
        <v>1.0428210253259023E-2</v>
      </c>
      <c r="BG129" s="418">
        <v>9.4882233109658352E-3</v>
      </c>
      <c r="BH129" s="418">
        <v>3.5132231836595474E-3</v>
      </c>
      <c r="BI129" s="418">
        <v>3.2593384697514956E-3</v>
      </c>
      <c r="BJ129" s="418">
        <v>2.6745383492443862E-3</v>
      </c>
      <c r="BK129" s="418">
        <v>2.4254096490937396E-3</v>
      </c>
      <c r="BL129" s="418">
        <v>2.335590655240821E-3</v>
      </c>
      <c r="BM129" s="418">
        <v>2.4889826392645057E-3</v>
      </c>
      <c r="BN129" s="418">
        <v>3.2043945289116057E-3</v>
      </c>
      <c r="BO129" s="418">
        <v>3.2521697680947589E-3</v>
      </c>
      <c r="BP129" s="418">
        <v>1.0953175795951181E-2</v>
      </c>
      <c r="BQ129" s="418">
        <v>9.5674094075090654E-3</v>
      </c>
      <c r="BR129" s="418">
        <v>1.0428210253259023E-2</v>
      </c>
      <c r="BS129" s="418">
        <v>9.4882233109658352E-3</v>
      </c>
      <c r="BT129" s="418">
        <v>3.5132231836595474E-3</v>
      </c>
      <c r="BU129" s="418">
        <v>3.2593384697514956E-3</v>
      </c>
      <c r="BV129" s="418">
        <v>2.6745383492443862E-3</v>
      </c>
      <c r="BW129" s="418">
        <v>2.4254096490937396E-3</v>
      </c>
      <c r="BX129" s="418">
        <v>2.335590655240821E-3</v>
      </c>
      <c r="BY129" s="418">
        <v>2.4889826392645057E-3</v>
      </c>
      <c r="BZ129" s="418">
        <v>3.2043945289116057E-3</v>
      </c>
      <c r="CA129" s="418">
        <v>3.2521697680947589E-3</v>
      </c>
      <c r="CB129" s="418">
        <v>1.0953175795951181E-2</v>
      </c>
      <c r="CC129" s="418">
        <v>9.5674094075090654E-3</v>
      </c>
      <c r="CD129" s="418">
        <v>1.0428210253259023E-2</v>
      </c>
      <c r="CE129" s="418">
        <v>9.4882233109658352E-3</v>
      </c>
      <c r="CF129" s="418">
        <v>3.5132231836595474E-3</v>
      </c>
      <c r="CG129" s="418">
        <v>3.2593384697514956E-3</v>
      </c>
      <c r="CH129" s="418">
        <v>2.6745383492443862E-3</v>
      </c>
    </row>
    <row r="130" spans="1:86" hidden="1" x14ac:dyDescent="0.35">
      <c r="A130" s="588"/>
      <c r="B130" s="287" t="s">
        <v>1</v>
      </c>
      <c r="C130" s="343">
        <v>0</v>
      </c>
      <c r="D130" s="343">
        <v>0</v>
      </c>
      <c r="E130" s="418">
        <v>0</v>
      </c>
      <c r="F130" s="418">
        <v>3.7121961233341559E-3</v>
      </c>
      <c r="G130" s="418">
        <v>6.6525280147505441E-3</v>
      </c>
      <c r="H130" s="418">
        <v>1.5663939535639215E-2</v>
      </c>
      <c r="I130" s="418">
        <v>1.2879685250626445E-2</v>
      </c>
      <c r="J130" s="418">
        <v>1.4411587463585831E-2</v>
      </c>
      <c r="K130" s="418">
        <v>1.5716144929236502E-2</v>
      </c>
      <c r="L130" s="418">
        <v>3.7938479514232695E-3</v>
      </c>
      <c r="M130" s="418">
        <v>3.8830961132263809E-3</v>
      </c>
      <c r="N130" s="418">
        <v>0</v>
      </c>
      <c r="O130" s="418">
        <v>0</v>
      </c>
      <c r="P130" s="418">
        <v>0</v>
      </c>
      <c r="Q130" s="418">
        <v>0</v>
      </c>
      <c r="R130" s="418">
        <v>3.7121961233341559E-3</v>
      </c>
      <c r="S130" s="418">
        <v>6.6525280147505441E-3</v>
      </c>
      <c r="T130" s="418">
        <v>1.5663939535639215E-2</v>
      </c>
      <c r="U130" s="418">
        <v>1.2879685250626445E-2</v>
      </c>
      <c r="V130" s="418">
        <v>1.4411587463585831E-2</v>
      </c>
      <c r="W130" s="418">
        <v>1.5716144929236502E-2</v>
      </c>
      <c r="X130" s="418">
        <v>3.7938479514232695E-3</v>
      </c>
      <c r="Y130" s="418">
        <v>3.8830961132263809E-3</v>
      </c>
      <c r="Z130" s="418">
        <v>0</v>
      </c>
      <c r="AA130" s="418">
        <v>0</v>
      </c>
      <c r="AB130" s="418">
        <v>0</v>
      </c>
      <c r="AC130" s="418">
        <v>0</v>
      </c>
      <c r="AD130" s="418">
        <v>3.7121961233341559E-3</v>
      </c>
      <c r="AE130" s="418">
        <v>6.6525280147505441E-3</v>
      </c>
      <c r="AF130" s="418">
        <v>1.5663939535639215E-2</v>
      </c>
      <c r="AG130" s="418">
        <v>1.2879685250626445E-2</v>
      </c>
      <c r="AH130" s="418">
        <v>1.4411587463585831E-2</v>
      </c>
      <c r="AI130" s="418">
        <v>1.5716144929236502E-2</v>
      </c>
      <c r="AJ130" s="418">
        <v>3.7938479514232695E-3</v>
      </c>
      <c r="AK130" s="418">
        <v>3.8830961132263809E-3</v>
      </c>
      <c r="AL130" s="418">
        <v>0</v>
      </c>
      <c r="AM130" s="418">
        <v>0</v>
      </c>
      <c r="AN130" s="418">
        <v>0</v>
      </c>
      <c r="AO130" s="418">
        <v>0</v>
      </c>
      <c r="AP130" s="418">
        <v>3.7121961233341559E-3</v>
      </c>
      <c r="AQ130" s="418">
        <v>6.6525280147505441E-3</v>
      </c>
      <c r="AR130" s="418">
        <v>1.5663939535639215E-2</v>
      </c>
      <c r="AS130" s="418">
        <v>1.2879685250626445E-2</v>
      </c>
      <c r="AT130" s="418">
        <v>1.4411587463585831E-2</v>
      </c>
      <c r="AU130" s="418">
        <v>1.5716144929236502E-2</v>
      </c>
      <c r="AV130" s="418">
        <v>3.7938479514232695E-3</v>
      </c>
      <c r="AW130" s="418">
        <v>3.8830961132263809E-3</v>
      </c>
      <c r="AX130" s="418">
        <v>0</v>
      </c>
      <c r="AY130" s="418">
        <v>0</v>
      </c>
      <c r="AZ130" s="418">
        <v>0</v>
      </c>
      <c r="BA130" s="418">
        <v>0</v>
      </c>
      <c r="BB130" s="418">
        <v>3.7121961233341559E-3</v>
      </c>
      <c r="BC130" s="418">
        <v>6.6525280147505441E-3</v>
      </c>
      <c r="BD130" s="418">
        <v>1.5663939535639215E-2</v>
      </c>
      <c r="BE130" s="418">
        <v>1.2879685250626445E-2</v>
      </c>
      <c r="BF130" s="418">
        <v>1.4411587463585831E-2</v>
      </c>
      <c r="BG130" s="418">
        <v>1.5716144929236502E-2</v>
      </c>
      <c r="BH130" s="418">
        <v>3.7938479514232695E-3</v>
      </c>
      <c r="BI130" s="418">
        <v>3.8830961132263809E-3</v>
      </c>
      <c r="BJ130" s="418">
        <v>0</v>
      </c>
      <c r="BK130" s="418">
        <v>0</v>
      </c>
      <c r="BL130" s="418">
        <v>0</v>
      </c>
      <c r="BM130" s="418">
        <v>0</v>
      </c>
      <c r="BN130" s="418">
        <v>3.7121961233341559E-3</v>
      </c>
      <c r="BO130" s="418">
        <v>6.6525280147505441E-3</v>
      </c>
      <c r="BP130" s="418">
        <v>1.5663939535639215E-2</v>
      </c>
      <c r="BQ130" s="418">
        <v>1.2879685250626445E-2</v>
      </c>
      <c r="BR130" s="418">
        <v>1.4411587463585831E-2</v>
      </c>
      <c r="BS130" s="418">
        <v>1.5716144929236502E-2</v>
      </c>
      <c r="BT130" s="418">
        <v>3.7938479514232695E-3</v>
      </c>
      <c r="BU130" s="418">
        <v>3.8830961132263809E-3</v>
      </c>
      <c r="BV130" s="418">
        <v>0</v>
      </c>
      <c r="BW130" s="418">
        <v>0</v>
      </c>
      <c r="BX130" s="418">
        <v>0</v>
      </c>
      <c r="BY130" s="418">
        <v>0</v>
      </c>
      <c r="BZ130" s="418">
        <v>3.7121961233341559E-3</v>
      </c>
      <c r="CA130" s="418">
        <v>6.6525280147505441E-3</v>
      </c>
      <c r="CB130" s="418">
        <v>1.5663939535639215E-2</v>
      </c>
      <c r="CC130" s="418">
        <v>1.2879685250626445E-2</v>
      </c>
      <c r="CD130" s="418">
        <v>1.4411587463585831E-2</v>
      </c>
      <c r="CE130" s="418">
        <v>1.5716144929236502E-2</v>
      </c>
      <c r="CF130" s="418">
        <v>3.7938479514232695E-3</v>
      </c>
      <c r="CG130" s="418">
        <v>3.8830961132263809E-3</v>
      </c>
      <c r="CH130" s="418">
        <v>0</v>
      </c>
    </row>
    <row r="131" spans="1:86" hidden="1" x14ac:dyDescent="0.35">
      <c r="A131" s="588"/>
      <c r="B131" s="287" t="s">
        <v>22</v>
      </c>
      <c r="C131" s="343">
        <v>5.0000000000000004E-6</v>
      </c>
      <c r="D131" s="343">
        <v>3.0000000000000001E-6</v>
      </c>
      <c r="E131" s="418">
        <v>6.4300362502044274E-6</v>
      </c>
      <c r="F131" s="418">
        <v>3.4981372087169321E-4</v>
      </c>
      <c r="G131" s="418">
        <v>5.7529221975944493E-5</v>
      </c>
      <c r="H131" s="418">
        <v>1.6797345300068443E-4</v>
      </c>
      <c r="I131" s="418">
        <v>1.456585808437995E-4</v>
      </c>
      <c r="J131" s="418">
        <v>1.5839798197961761E-4</v>
      </c>
      <c r="K131" s="418">
        <v>1.5927628574746299E-4</v>
      </c>
      <c r="L131" s="418">
        <v>5.0773236076413819E-5</v>
      </c>
      <c r="M131" s="418">
        <v>5.2730735337253414E-5</v>
      </c>
      <c r="N131" s="418">
        <v>5.0586779217760316E-5</v>
      </c>
      <c r="O131" s="418">
        <v>6.548948096212812E-6</v>
      </c>
      <c r="P131" s="418">
        <v>4.7248638626438694E-6</v>
      </c>
      <c r="Q131" s="418">
        <v>6.4300362502044274E-6</v>
      </c>
      <c r="R131" s="418">
        <v>3.4981372087169321E-4</v>
      </c>
      <c r="S131" s="418">
        <v>5.7529221975944493E-5</v>
      </c>
      <c r="T131" s="418">
        <v>1.6797345300068443E-4</v>
      </c>
      <c r="U131" s="418">
        <v>1.456585808437995E-4</v>
      </c>
      <c r="V131" s="418">
        <v>1.5839798197961761E-4</v>
      </c>
      <c r="W131" s="418">
        <v>1.5927628574746299E-4</v>
      </c>
      <c r="X131" s="418">
        <v>5.0773236076413819E-5</v>
      </c>
      <c r="Y131" s="418">
        <v>5.2730735337253414E-5</v>
      </c>
      <c r="Z131" s="418">
        <v>5.0586779217760316E-5</v>
      </c>
      <c r="AA131" s="418">
        <v>6.548948096212812E-6</v>
      </c>
      <c r="AB131" s="418">
        <v>4.7248638626438694E-6</v>
      </c>
      <c r="AC131" s="418">
        <v>6.4300362502044274E-6</v>
      </c>
      <c r="AD131" s="418">
        <v>3.4981372087169321E-4</v>
      </c>
      <c r="AE131" s="418">
        <v>5.7529221975944493E-5</v>
      </c>
      <c r="AF131" s="418">
        <v>1.6797345300068443E-4</v>
      </c>
      <c r="AG131" s="418">
        <v>1.456585808437995E-4</v>
      </c>
      <c r="AH131" s="418">
        <v>1.5839798197961761E-4</v>
      </c>
      <c r="AI131" s="418">
        <v>1.5927628574746299E-4</v>
      </c>
      <c r="AJ131" s="418">
        <v>5.0773236076413819E-5</v>
      </c>
      <c r="AK131" s="418">
        <v>5.2730735337253414E-5</v>
      </c>
      <c r="AL131" s="418">
        <v>5.0586779217760316E-5</v>
      </c>
      <c r="AM131" s="418">
        <v>6.548948096212812E-6</v>
      </c>
      <c r="AN131" s="418">
        <v>4.7248638626438694E-6</v>
      </c>
      <c r="AO131" s="418">
        <v>6.4300362502044274E-6</v>
      </c>
      <c r="AP131" s="418">
        <v>3.4981372087169321E-4</v>
      </c>
      <c r="AQ131" s="418">
        <v>5.7529221975944493E-5</v>
      </c>
      <c r="AR131" s="418">
        <v>1.6797345300068443E-4</v>
      </c>
      <c r="AS131" s="418">
        <v>1.456585808437995E-4</v>
      </c>
      <c r="AT131" s="418">
        <v>1.5839798197961761E-4</v>
      </c>
      <c r="AU131" s="418">
        <v>1.5927628574746299E-4</v>
      </c>
      <c r="AV131" s="418">
        <v>5.0773236076413819E-5</v>
      </c>
      <c r="AW131" s="418">
        <v>5.2730735337253414E-5</v>
      </c>
      <c r="AX131" s="418">
        <v>5.0586779217760316E-5</v>
      </c>
      <c r="AY131" s="418">
        <v>6.548948096212812E-6</v>
      </c>
      <c r="AZ131" s="418">
        <v>4.7248638626438694E-6</v>
      </c>
      <c r="BA131" s="418">
        <v>6.4300362502044274E-6</v>
      </c>
      <c r="BB131" s="418">
        <v>3.4981372087169321E-4</v>
      </c>
      <c r="BC131" s="418">
        <v>5.7529221975944493E-5</v>
      </c>
      <c r="BD131" s="418">
        <v>1.6797345300068443E-4</v>
      </c>
      <c r="BE131" s="418">
        <v>1.456585808437995E-4</v>
      </c>
      <c r="BF131" s="418">
        <v>1.5839798197961761E-4</v>
      </c>
      <c r="BG131" s="418">
        <v>1.5927628574746299E-4</v>
      </c>
      <c r="BH131" s="418">
        <v>5.0773236076413819E-5</v>
      </c>
      <c r="BI131" s="418">
        <v>5.2730735337253414E-5</v>
      </c>
      <c r="BJ131" s="418">
        <v>5.0586779217760316E-5</v>
      </c>
      <c r="BK131" s="418">
        <v>6.548948096212812E-6</v>
      </c>
      <c r="BL131" s="418">
        <v>4.7248638626438694E-6</v>
      </c>
      <c r="BM131" s="418">
        <v>6.4300362502044274E-6</v>
      </c>
      <c r="BN131" s="418">
        <v>3.4981372087169321E-4</v>
      </c>
      <c r="BO131" s="418">
        <v>5.7529221975944493E-5</v>
      </c>
      <c r="BP131" s="418">
        <v>1.6797345300068443E-4</v>
      </c>
      <c r="BQ131" s="418">
        <v>1.456585808437995E-4</v>
      </c>
      <c r="BR131" s="418">
        <v>1.5839798197961761E-4</v>
      </c>
      <c r="BS131" s="418">
        <v>1.5927628574746299E-4</v>
      </c>
      <c r="BT131" s="418">
        <v>5.0773236076413819E-5</v>
      </c>
      <c r="BU131" s="418">
        <v>5.2730735337253414E-5</v>
      </c>
      <c r="BV131" s="418">
        <v>5.0586779217760316E-5</v>
      </c>
      <c r="BW131" s="418">
        <v>6.548948096212812E-6</v>
      </c>
      <c r="BX131" s="418">
        <v>4.7248638626438694E-6</v>
      </c>
      <c r="BY131" s="418">
        <v>6.4300362502044274E-6</v>
      </c>
      <c r="BZ131" s="418">
        <v>3.4981372087169321E-4</v>
      </c>
      <c r="CA131" s="418">
        <v>5.7529221975944493E-5</v>
      </c>
      <c r="CB131" s="418">
        <v>1.6797345300068443E-4</v>
      </c>
      <c r="CC131" s="418">
        <v>1.456585808437995E-4</v>
      </c>
      <c r="CD131" s="418">
        <v>1.5839798197961761E-4</v>
      </c>
      <c r="CE131" s="418">
        <v>1.5927628574746299E-4</v>
      </c>
      <c r="CF131" s="418">
        <v>5.0773236076413819E-5</v>
      </c>
      <c r="CG131" s="418">
        <v>5.2730735337253414E-5</v>
      </c>
      <c r="CH131" s="418">
        <v>5.0586779217760316E-5</v>
      </c>
    </row>
    <row r="132" spans="1:86" hidden="1" x14ac:dyDescent="0.35">
      <c r="A132" s="588"/>
      <c r="B132" s="94" t="s">
        <v>9</v>
      </c>
      <c r="C132" s="343">
        <v>3.5509999999999999E-3</v>
      </c>
      <c r="D132" s="343">
        <v>4.0720000000000001E-3</v>
      </c>
      <c r="E132" s="418">
        <v>4.0479264074774228E-3</v>
      </c>
      <c r="F132" s="418">
        <v>3.2763926886748389E-3</v>
      </c>
      <c r="G132" s="418">
        <v>2.3830788706400438E-3</v>
      </c>
      <c r="H132" s="418">
        <v>0</v>
      </c>
      <c r="I132" s="418">
        <v>0</v>
      </c>
      <c r="J132" s="418">
        <v>0</v>
      </c>
      <c r="K132" s="418">
        <v>8.716273735003794E-3</v>
      </c>
      <c r="L132" s="418">
        <v>3.6396129133216448E-3</v>
      </c>
      <c r="M132" s="418">
        <v>3.8729109332737589E-3</v>
      </c>
      <c r="N132" s="418">
        <v>2.750310209172907E-3</v>
      </c>
      <c r="O132" s="418">
        <v>2.8681416006613313E-3</v>
      </c>
      <c r="P132" s="418">
        <v>3.253303885691962E-3</v>
      </c>
      <c r="Q132" s="418">
        <v>4.0479264074774228E-3</v>
      </c>
      <c r="R132" s="418">
        <v>3.2763926886748389E-3</v>
      </c>
      <c r="S132" s="418">
        <v>2.3830788706400438E-3</v>
      </c>
      <c r="T132" s="418">
        <v>0</v>
      </c>
      <c r="U132" s="418">
        <v>0</v>
      </c>
      <c r="V132" s="418">
        <v>0</v>
      </c>
      <c r="W132" s="418">
        <v>8.716273735003794E-3</v>
      </c>
      <c r="X132" s="418">
        <v>3.6396129133216448E-3</v>
      </c>
      <c r="Y132" s="418">
        <v>3.8729109332737589E-3</v>
      </c>
      <c r="Z132" s="418">
        <v>2.750310209172907E-3</v>
      </c>
      <c r="AA132" s="418">
        <v>2.8681416006613313E-3</v>
      </c>
      <c r="AB132" s="418">
        <v>3.253303885691962E-3</v>
      </c>
      <c r="AC132" s="418">
        <v>4.0479264074774228E-3</v>
      </c>
      <c r="AD132" s="418">
        <v>3.2763926886748389E-3</v>
      </c>
      <c r="AE132" s="418">
        <v>2.3830788706400438E-3</v>
      </c>
      <c r="AF132" s="418">
        <v>0</v>
      </c>
      <c r="AG132" s="418">
        <v>0</v>
      </c>
      <c r="AH132" s="418">
        <v>0</v>
      </c>
      <c r="AI132" s="418">
        <v>8.716273735003794E-3</v>
      </c>
      <c r="AJ132" s="418">
        <v>3.6396129133216448E-3</v>
      </c>
      <c r="AK132" s="418">
        <v>3.8729109332737589E-3</v>
      </c>
      <c r="AL132" s="418">
        <v>2.750310209172907E-3</v>
      </c>
      <c r="AM132" s="418">
        <v>2.8681416006613313E-3</v>
      </c>
      <c r="AN132" s="418">
        <v>3.253303885691962E-3</v>
      </c>
      <c r="AO132" s="418">
        <v>4.0479264074774228E-3</v>
      </c>
      <c r="AP132" s="418">
        <v>3.2763926886748389E-3</v>
      </c>
      <c r="AQ132" s="418">
        <v>2.3830788706400438E-3</v>
      </c>
      <c r="AR132" s="418">
        <v>0</v>
      </c>
      <c r="AS132" s="418">
        <v>0</v>
      </c>
      <c r="AT132" s="418">
        <v>0</v>
      </c>
      <c r="AU132" s="418">
        <v>8.716273735003794E-3</v>
      </c>
      <c r="AV132" s="418">
        <v>3.6396129133216448E-3</v>
      </c>
      <c r="AW132" s="418">
        <v>3.8729109332737589E-3</v>
      </c>
      <c r="AX132" s="418">
        <v>2.750310209172907E-3</v>
      </c>
      <c r="AY132" s="418">
        <v>2.8681416006613313E-3</v>
      </c>
      <c r="AZ132" s="418">
        <v>3.253303885691962E-3</v>
      </c>
      <c r="BA132" s="418">
        <v>4.0479264074774228E-3</v>
      </c>
      <c r="BB132" s="418">
        <v>3.2763926886748389E-3</v>
      </c>
      <c r="BC132" s="418">
        <v>2.3830788706400438E-3</v>
      </c>
      <c r="BD132" s="418">
        <v>0</v>
      </c>
      <c r="BE132" s="418">
        <v>0</v>
      </c>
      <c r="BF132" s="418">
        <v>0</v>
      </c>
      <c r="BG132" s="418">
        <v>8.716273735003794E-3</v>
      </c>
      <c r="BH132" s="418">
        <v>3.6396129133216448E-3</v>
      </c>
      <c r="BI132" s="418">
        <v>3.8729109332737589E-3</v>
      </c>
      <c r="BJ132" s="418">
        <v>2.750310209172907E-3</v>
      </c>
      <c r="BK132" s="418">
        <v>2.8681416006613313E-3</v>
      </c>
      <c r="BL132" s="418">
        <v>3.253303885691962E-3</v>
      </c>
      <c r="BM132" s="418">
        <v>4.0479264074774228E-3</v>
      </c>
      <c r="BN132" s="418">
        <v>3.2763926886748389E-3</v>
      </c>
      <c r="BO132" s="418">
        <v>2.3830788706400438E-3</v>
      </c>
      <c r="BP132" s="418">
        <v>0</v>
      </c>
      <c r="BQ132" s="418">
        <v>0</v>
      </c>
      <c r="BR132" s="418">
        <v>0</v>
      </c>
      <c r="BS132" s="418">
        <v>8.716273735003794E-3</v>
      </c>
      <c r="BT132" s="418">
        <v>3.6396129133216448E-3</v>
      </c>
      <c r="BU132" s="418">
        <v>3.8729109332737589E-3</v>
      </c>
      <c r="BV132" s="418">
        <v>2.750310209172907E-3</v>
      </c>
      <c r="BW132" s="418">
        <v>2.8681416006613313E-3</v>
      </c>
      <c r="BX132" s="418">
        <v>3.253303885691962E-3</v>
      </c>
      <c r="BY132" s="418">
        <v>4.0479264074774228E-3</v>
      </c>
      <c r="BZ132" s="418">
        <v>3.2763926886748389E-3</v>
      </c>
      <c r="CA132" s="418">
        <v>2.3830788706400438E-3</v>
      </c>
      <c r="CB132" s="418">
        <v>0</v>
      </c>
      <c r="CC132" s="418">
        <v>0</v>
      </c>
      <c r="CD132" s="418">
        <v>0</v>
      </c>
      <c r="CE132" s="418">
        <v>8.716273735003794E-3</v>
      </c>
      <c r="CF132" s="418">
        <v>3.6396129133216448E-3</v>
      </c>
      <c r="CG132" s="418">
        <v>3.8729109332737589E-3</v>
      </c>
      <c r="CH132" s="418">
        <v>2.750310209172907E-3</v>
      </c>
    </row>
    <row r="133" spans="1:86" hidden="1" x14ac:dyDescent="0.35">
      <c r="A133" s="588"/>
      <c r="B133" s="94" t="s">
        <v>3</v>
      </c>
      <c r="C133" s="343">
        <v>3.5509999999999999E-3</v>
      </c>
      <c r="D133" s="343">
        <v>4.0660000000000002E-3</v>
      </c>
      <c r="E133" s="418">
        <v>3.8872256628422518E-3</v>
      </c>
      <c r="F133" s="418">
        <v>2.4374638015569718E-3</v>
      </c>
      <c r="G133" s="418">
        <v>4.5808133635177606E-3</v>
      </c>
      <c r="H133" s="418">
        <v>1.5338752045311651E-2</v>
      </c>
      <c r="I133" s="418">
        <v>1.2740034051078104E-2</v>
      </c>
      <c r="J133" s="418">
        <v>1.4218161013998256E-2</v>
      </c>
      <c r="K133" s="418">
        <v>1.4383372468360071E-2</v>
      </c>
      <c r="L133" s="418">
        <v>3.0119549910011655E-3</v>
      </c>
      <c r="M133" s="418">
        <v>3.6705853580568494E-3</v>
      </c>
      <c r="N133" s="418">
        <v>2.7404201043578114E-3</v>
      </c>
      <c r="O133" s="418">
        <v>2.8581349608312488E-3</v>
      </c>
      <c r="P133" s="418">
        <v>3.238503512038369E-3</v>
      </c>
      <c r="Q133" s="418">
        <v>3.8872256628422518E-3</v>
      </c>
      <c r="R133" s="418">
        <v>2.4374638015569718E-3</v>
      </c>
      <c r="S133" s="418">
        <v>4.5808133635177606E-3</v>
      </c>
      <c r="T133" s="418">
        <v>1.5338752045311651E-2</v>
      </c>
      <c r="U133" s="418">
        <v>1.2740034051078104E-2</v>
      </c>
      <c r="V133" s="418">
        <v>1.4218161013998256E-2</v>
      </c>
      <c r="W133" s="418">
        <v>1.4383372468360071E-2</v>
      </c>
      <c r="X133" s="418">
        <v>3.0119549910011655E-3</v>
      </c>
      <c r="Y133" s="418">
        <v>3.6705853580568494E-3</v>
      </c>
      <c r="Z133" s="418">
        <v>2.7404201043578114E-3</v>
      </c>
      <c r="AA133" s="418">
        <v>2.8581349608312488E-3</v>
      </c>
      <c r="AB133" s="418">
        <v>3.238503512038369E-3</v>
      </c>
      <c r="AC133" s="418">
        <v>3.8872256628422518E-3</v>
      </c>
      <c r="AD133" s="418">
        <v>2.4374638015569718E-3</v>
      </c>
      <c r="AE133" s="418">
        <v>4.5808133635177606E-3</v>
      </c>
      <c r="AF133" s="418">
        <v>1.5338752045311651E-2</v>
      </c>
      <c r="AG133" s="418">
        <v>1.2740034051078104E-2</v>
      </c>
      <c r="AH133" s="418">
        <v>1.4218161013998256E-2</v>
      </c>
      <c r="AI133" s="418">
        <v>1.4383372468360071E-2</v>
      </c>
      <c r="AJ133" s="418">
        <v>3.0119549910011655E-3</v>
      </c>
      <c r="AK133" s="418">
        <v>3.6705853580568494E-3</v>
      </c>
      <c r="AL133" s="418">
        <v>2.7404201043578114E-3</v>
      </c>
      <c r="AM133" s="418">
        <v>2.8581349608312488E-3</v>
      </c>
      <c r="AN133" s="418">
        <v>3.238503512038369E-3</v>
      </c>
      <c r="AO133" s="418">
        <v>3.8872256628422518E-3</v>
      </c>
      <c r="AP133" s="418">
        <v>2.4374638015569718E-3</v>
      </c>
      <c r="AQ133" s="418">
        <v>4.5808133635177606E-3</v>
      </c>
      <c r="AR133" s="418">
        <v>1.5338752045311651E-2</v>
      </c>
      <c r="AS133" s="418">
        <v>1.2740034051078104E-2</v>
      </c>
      <c r="AT133" s="418">
        <v>1.4218161013998256E-2</v>
      </c>
      <c r="AU133" s="418">
        <v>1.4383372468360071E-2</v>
      </c>
      <c r="AV133" s="418">
        <v>3.0119549910011655E-3</v>
      </c>
      <c r="AW133" s="418">
        <v>3.6705853580568494E-3</v>
      </c>
      <c r="AX133" s="418">
        <v>2.7404201043578114E-3</v>
      </c>
      <c r="AY133" s="418">
        <v>2.8581349608312488E-3</v>
      </c>
      <c r="AZ133" s="418">
        <v>3.238503512038369E-3</v>
      </c>
      <c r="BA133" s="418">
        <v>3.8872256628422518E-3</v>
      </c>
      <c r="BB133" s="418">
        <v>2.4374638015569718E-3</v>
      </c>
      <c r="BC133" s="418">
        <v>4.5808133635177606E-3</v>
      </c>
      <c r="BD133" s="418">
        <v>1.5338752045311651E-2</v>
      </c>
      <c r="BE133" s="418">
        <v>1.2740034051078104E-2</v>
      </c>
      <c r="BF133" s="418">
        <v>1.4218161013998256E-2</v>
      </c>
      <c r="BG133" s="418">
        <v>1.4383372468360071E-2</v>
      </c>
      <c r="BH133" s="418">
        <v>3.0119549910011655E-3</v>
      </c>
      <c r="BI133" s="418">
        <v>3.6705853580568494E-3</v>
      </c>
      <c r="BJ133" s="418">
        <v>2.7404201043578114E-3</v>
      </c>
      <c r="BK133" s="418">
        <v>2.8581349608312488E-3</v>
      </c>
      <c r="BL133" s="418">
        <v>3.238503512038369E-3</v>
      </c>
      <c r="BM133" s="418">
        <v>3.8872256628422518E-3</v>
      </c>
      <c r="BN133" s="418">
        <v>2.4374638015569718E-3</v>
      </c>
      <c r="BO133" s="418">
        <v>4.5808133635177606E-3</v>
      </c>
      <c r="BP133" s="418">
        <v>1.5338752045311651E-2</v>
      </c>
      <c r="BQ133" s="418">
        <v>1.2740034051078104E-2</v>
      </c>
      <c r="BR133" s="418">
        <v>1.4218161013998256E-2</v>
      </c>
      <c r="BS133" s="418">
        <v>1.4383372468360071E-2</v>
      </c>
      <c r="BT133" s="418">
        <v>3.0119549910011655E-3</v>
      </c>
      <c r="BU133" s="418">
        <v>3.6705853580568494E-3</v>
      </c>
      <c r="BV133" s="418">
        <v>2.7404201043578114E-3</v>
      </c>
      <c r="BW133" s="418">
        <v>2.8581349608312488E-3</v>
      </c>
      <c r="BX133" s="418">
        <v>3.238503512038369E-3</v>
      </c>
      <c r="BY133" s="418">
        <v>3.8872256628422518E-3</v>
      </c>
      <c r="BZ133" s="418">
        <v>2.4374638015569718E-3</v>
      </c>
      <c r="CA133" s="418">
        <v>4.5808133635177606E-3</v>
      </c>
      <c r="CB133" s="418">
        <v>1.5338752045311651E-2</v>
      </c>
      <c r="CC133" s="418">
        <v>1.2740034051078104E-2</v>
      </c>
      <c r="CD133" s="418">
        <v>1.4218161013998256E-2</v>
      </c>
      <c r="CE133" s="418">
        <v>1.4383372468360071E-2</v>
      </c>
      <c r="CF133" s="418">
        <v>3.0119549910011655E-3</v>
      </c>
      <c r="CG133" s="418">
        <v>3.6705853580568494E-3</v>
      </c>
      <c r="CH133" s="418">
        <v>2.7404201043578114E-3</v>
      </c>
    </row>
    <row r="134" spans="1:86" hidden="1" x14ac:dyDescent="0.35">
      <c r="A134" s="588"/>
      <c r="B134" s="94" t="s">
        <v>4</v>
      </c>
      <c r="C134" s="343">
        <v>3.3570000000000002E-3</v>
      </c>
      <c r="D134" s="343">
        <v>3.3170000000000001E-3</v>
      </c>
      <c r="E134" s="418">
        <v>2.8835863812814028E-3</v>
      </c>
      <c r="F134" s="418">
        <v>2.9973339596464739E-3</v>
      </c>
      <c r="G134" s="418">
        <v>3.3165822104796704E-3</v>
      </c>
      <c r="H134" s="418">
        <v>1.0570096160853885E-2</v>
      </c>
      <c r="I134" s="418">
        <v>9.278246917583912E-3</v>
      </c>
      <c r="J134" s="418">
        <v>1.0028151184528716E-2</v>
      </c>
      <c r="K134" s="418">
        <v>8.6452137534532743E-3</v>
      </c>
      <c r="L134" s="418">
        <v>3.6245298628937543E-3</v>
      </c>
      <c r="M134" s="418">
        <v>3.3199860824998846E-3</v>
      </c>
      <c r="N134" s="418">
        <v>2.5710051829142032E-3</v>
      </c>
      <c r="O134" s="418">
        <v>2.7028351497593935E-3</v>
      </c>
      <c r="P134" s="418">
        <v>2.6314931671341099E-3</v>
      </c>
      <c r="Q134" s="418">
        <v>2.8835863812814028E-3</v>
      </c>
      <c r="R134" s="418">
        <v>2.9973339596464739E-3</v>
      </c>
      <c r="S134" s="418">
        <v>3.3165822104796704E-3</v>
      </c>
      <c r="T134" s="418">
        <v>1.0570096160853885E-2</v>
      </c>
      <c r="U134" s="418">
        <v>9.278246917583912E-3</v>
      </c>
      <c r="V134" s="418">
        <v>1.0028151184528716E-2</v>
      </c>
      <c r="W134" s="418">
        <v>8.6452137534532743E-3</v>
      </c>
      <c r="X134" s="418">
        <v>3.6245298628937543E-3</v>
      </c>
      <c r="Y134" s="418">
        <v>3.3199860824998846E-3</v>
      </c>
      <c r="Z134" s="418">
        <v>2.5710051829142032E-3</v>
      </c>
      <c r="AA134" s="418">
        <v>2.7028351497593935E-3</v>
      </c>
      <c r="AB134" s="418">
        <v>2.6314931671341099E-3</v>
      </c>
      <c r="AC134" s="418">
        <v>2.8835863812814028E-3</v>
      </c>
      <c r="AD134" s="418">
        <v>2.9973339596464739E-3</v>
      </c>
      <c r="AE134" s="418">
        <v>3.3165822104796704E-3</v>
      </c>
      <c r="AF134" s="418">
        <v>1.0570096160853885E-2</v>
      </c>
      <c r="AG134" s="418">
        <v>9.278246917583912E-3</v>
      </c>
      <c r="AH134" s="418">
        <v>1.0028151184528716E-2</v>
      </c>
      <c r="AI134" s="418">
        <v>8.6452137534532743E-3</v>
      </c>
      <c r="AJ134" s="418">
        <v>3.6245298628937543E-3</v>
      </c>
      <c r="AK134" s="418">
        <v>3.3199860824998846E-3</v>
      </c>
      <c r="AL134" s="418">
        <v>2.5710051829142032E-3</v>
      </c>
      <c r="AM134" s="418">
        <v>2.7028351497593935E-3</v>
      </c>
      <c r="AN134" s="418">
        <v>2.6314931671341099E-3</v>
      </c>
      <c r="AO134" s="418">
        <v>2.8835863812814028E-3</v>
      </c>
      <c r="AP134" s="418">
        <v>2.9973339596464739E-3</v>
      </c>
      <c r="AQ134" s="418">
        <v>3.3165822104796704E-3</v>
      </c>
      <c r="AR134" s="418">
        <v>1.0570096160853885E-2</v>
      </c>
      <c r="AS134" s="418">
        <v>9.278246917583912E-3</v>
      </c>
      <c r="AT134" s="418">
        <v>1.0028151184528716E-2</v>
      </c>
      <c r="AU134" s="418">
        <v>8.6452137534532743E-3</v>
      </c>
      <c r="AV134" s="418">
        <v>3.6245298628937543E-3</v>
      </c>
      <c r="AW134" s="418">
        <v>3.3199860824998846E-3</v>
      </c>
      <c r="AX134" s="418">
        <v>2.5710051829142032E-3</v>
      </c>
      <c r="AY134" s="418">
        <v>2.7028351497593935E-3</v>
      </c>
      <c r="AZ134" s="418">
        <v>2.6314931671341099E-3</v>
      </c>
      <c r="BA134" s="418">
        <v>2.8835863812814028E-3</v>
      </c>
      <c r="BB134" s="418">
        <v>2.9973339596464739E-3</v>
      </c>
      <c r="BC134" s="418">
        <v>3.3165822104796704E-3</v>
      </c>
      <c r="BD134" s="418">
        <v>1.0570096160853885E-2</v>
      </c>
      <c r="BE134" s="418">
        <v>9.278246917583912E-3</v>
      </c>
      <c r="BF134" s="418">
        <v>1.0028151184528716E-2</v>
      </c>
      <c r="BG134" s="418">
        <v>8.6452137534532743E-3</v>
      </c>
      <c r="BH134" s="418">
        <v>3.6245298628937543E-3</v>
      </c>
      <c r="BI134" s="418">
        <v>3.3199860824998846E-3</v>
      </c>
      <c r="BJ134" s="418">
        <v>2.5710051829142032E-3</v>
      </c>
      <c r="BK134" s="418">
        <v>2.7028351497593935E-3</v>
      </c>
      <c r="BL134" s="418">
        <v>2.6314931671341099E-3</v>
      </c>
      <c r="BM134" s="418">
        <v>2.8835863812814028E-3</v>
      </c>
      <c r="BN134" s="418">
        <v>2.9973339596464739E-3</v>
      </c>
      <c r="BO134" s="418">
        <v>3.3165822104796704E-3</v>
      </c>
      <c r="BP134" s="418">
        <v>1.0570096160853885E-2</v>
      </c>
      <c r="BQ134" s="418">
        <v>9.278246917583912E-3</v>
      </c>
      <c r="BR134" s="418">
        <v>1.0028151184528716E-2</v>
      </c>
      <c r="BS134" s="418">
        <v>8.6452137534532743E-3</v>
      </c>
      <c r="BT134" s="418">
        <v>3.6245298628937543E-3</v>
      </c>
      <c r="BU134" s="418">
        <v>3.3199860824998846E-3</v>
      </c>
      <c r="BV134" s="418">
        <v>2.5710051829142032E-3</v>
      </c>
      <c r="BW134" s="418">
        <v>2.7028351497593935E-3</v>
      </c>
      <c r="BX134" s="418">
        <v>2.6314931671341099E-3</v>
      </c>
      <c r="BY134" s="418">
        <v>2.8835863812814028E-3</v>
      </c>
      <c r="BZ134" s="418">
        <v>2.9973339596464739E-3</v>
      </c>
      <c r="CA134" s="418">
        <v>3.3165822104796704E-3</v>
      </c>
      <c r="CB134" s="418">
        <v>1.0570096160853885E-2</v>
      </c>
      <c r="CC134" s="418">
        <v>9.278246917583912E-3</v>
      </c>
      <c r="CD134" s="418">
        <v>1.0028151184528716E-2</v>
      </c>
      <c r="CE134" s="418">
        <v>8.6452137534532743E-3</v>
      </c>
      <c r="CF134" s="418">
        <v>3.6245298628937543E-3</v>
      </c>
      <c r="CG134" s="418">
        <v>3.3199860824998846E-3</v>
      </c>
      <c r="CH134" s="418">
        <v>2.5710051829142032E-3</v>
      </c>
    </row>
    <row r="135" spans="1:86" hidden="1" x14ac:dyDescent="0.35">
      <c r="A135" s="588"/>
      <c r="B135" s="94" t="s">
        <v>5</v>
      </c>
      <c r="C135" s="343">
        <v>2.8530000000000001E-3</v>
      </c>
      <c r="D135" s="343">
        <v>2.9459999999999998E-3</v>
      </c>
      <c r="E135" s="418">
        <v>2.4937084889108847E-3</v>
      </c>
      <c r="F135" s="418">
        <v>2.3263396193519705E-3</v>
      </c>
      <c r="G135" s="418">
        <v>2.7292106283252683E-3</v>
      </c>
      <c r="H135" s="418">
        <v>9.0022160385136961E-3</v>
      </c>
      <c r="I135" s="418">
        <v>7.9021149655229689E-3</v>
      </c>
      <c r="J135" s="418">
        <v>8.5585964070573946E-3</v>
      </c>
      <c r="K135" s="418">
        <v>7.9350353764870221E-3</v>
      </c>
      <c r="L135" s="418">
        <v>2.9576356673282674E-3</v>
      </c>
      <c r="M135" s="418">
        <v>2.9694455142294466E-3</v>
      </c>
      <c r="N135" s="418">
        <v>2.4429561249258167E-3</v>
      </c>
      <c r="O135" s="418">
        <v>2.2895204991968425E-3</v>
      </c>
      <c r="P135" s="418">
        <v>2.3319409027314202E-3</v>
      </c>
      <c r="Q135" s="418">
        <v>2.4937084889108847E-3</v>
      </c>
      <c r="R135" s="418">
        <v>2.3263396193519705E-3</v>
      </c>
      <c r="S135" s="418">
        <v>2.7292106283252683E-3</v>
      </c>
      <c r="T135" s="418">
        <v>9.0022160385136961E-3</v>
      </c>
      <c r="U135" s="418">
        <v>7.9021149655229689E-3</v>
      </c>
      <c r="V135" s="418">
        <v>8.5585964070573946E-3</v>
      </c>
      <c r="W135" s="418">
        <v>7.9350353764870221E-3</v>
      </c>
      <c r="X135" s="418">
        <v>2.9576356673282674E-3</v>
      </c>
      <c r="Y135" s="418">
        <v>2.9694455142294466E-3</v>
      </c>
      <c r="Z135" s="418">
        <v>2.4429561249258167E-3</v>
      </c>
      <c r="AA135" s="418">
        <v>2.2895204991968425E-3</v>
      </c>
      <c r="AB135" s="418">
        <v>2.3319409027314202E-3</v>
      </c>
      <c r="AC135" s="418">
        <v>2.4937084889108847E-3</v>
      </c>
      <c r="AD135" s="418">
        <v>2.3263396193519705E-3</v>
      </c>
      <c r="AE135" s="418">
        <v>2.7292106283252683E-3</v>
      </c>
      <c r="AF135" s="418">
        <v>9.0022160385136961E-3</v>
      </c>
      <c r="AG135" s="418">
        <v>7.9021149655229689E-3</v>
      </c>
      <c r="AH135" s="418">
        <v>8.5585964070573946E-3</v>
      </c>
      <c r="AI135" s="418">
        <v>7.9350353764870221E-3</v>
      </c>
      <c r="AJ135" s="418">
        <v>2.9576356673282674E-3</v>
      </c>
      <c r="AK135" s="418">
        <v>2.9694455142294466E-3</v>
      </c>
      <c r="AL135" s="418">
        <v>2.4429561249258167E-3</v>
      </c>
      <c r="AM135" s="418">
        <v>2.2895204991968425E-3</v>
      </c>
      <c r="AN135" s="418">
        <v>2.3319409027314202E-3</v>
      </c>
      <c r="AO135" s="418">
        <v>2.4937084889108847E-3</v>
      </c>
      <c r="AP135" s="418">
        <v>2.3263396193519705E-3</v>
      </c>
      <c r="AQ135" s="418">
        <v>2.7292106283252683E-3</v>
      </c>
      <c r="AR135" s="418">
        <v>9.0022160385136961E-3</v>
      </c>
      <c r="AS135" s="418">
        <v>7.9021149655229689E-3</v>
      </c>
      <c r="AT135" s="418">
        <v>8.5585964070573946E-3</v>
      </c>
      <c r="AU135" s="418">
        <v>7.9350353764870221E-3</v>
      </c>
      <c r="AV135" s="418">
        <v>2.9576356673282674E-3</v>
      </c>
      <c r="AW135" s="418">
        <v>2.9694455142294466E-3</v>
      </c>
      <c r="AX135" s="418">
        <v>2.4429561249258167E-3</v>
      </c>
      <c r="AY135" s="418">
        <v>2.2895204991968425E-3</v>
      </c>
      <c r="AZ135" s="418">
        <v>2.3319409027314202E-3</v>
      </c>
      <c r="BA135" s="418">
        <v>2.4937084889108847E-3</v>
      </c>
      <c r="BB135" s="418">
        <v>2.3263396193519705E-3</v>
      </c>
      <c r="BC135" s="418">
        <v>2.7292106283252683E-3</v>
      </c>
      <c r="BD135" s="418">
        <v>9.0022160385136961E-3</v>
      </c>
      <c r="BE135" s="418">
        <v>7.9021149655229689E-3</v>
      </c>
      <c r="BF135" s="418">
        <v>8.5585964070573946E-3</v>
      </c>
      <c r="BG135" s="418">
        <v>7.9350353764870221E-3</v>
      </c>
      <c r="BH135" s="418">
        <v>2.9576356673282674E-3</v>
      </c>
      <c r="BI135" s="418">
        <v>2.9694455142294466E-3</v>
      </c>
      <c r="BJ135" s="418">
        <v>2.4429561249258167E-3</v>
      </c>
      <c r="BK135" s="418">
        <v>2.2895204991968425E-3</v>
      </c>
      <c r="BL135" s="418">
        <v>2.3319409027314202E-3</v>
      </c>
      <c r="BM135" s="418">
        <v>2.4937084889108847E-3</v>
      </c>
      <c r="BN135" s="418">
        <v>2.3263396193519705E-3</v>
      </c>
      <c r="BO135" s="418">
        <v>2.7292106283252683E-3</v>
      </c>
      <c r="BP135" s="418">
        <v>9.0022160385136961E-3</v>
      </c>
      <c r="BQ135" s="418">
        <v>7.9021149655229689E-3</v>
      </c>
      <c r="BR135" s="418">
        <v>8.5585964070573946E-3</v>
      </c>
      <c r="BS135" s="418">
        <v>7.9350353764870221E-3</v>
      </c>
      <c r="BT135" s="418">
        <v>2.9576356673282674E-3</v>
      </c>
      <c r="BU135" s="418">
        <v>2.9694455142294466E-3</v>
      </c>
      <c r="BV135" s="418">
        <v>2.4429561249258167E-3</v>
      </c>
      <c r="BW135" s="418">
        <v>2.2895204991968425E-3</v>
      </c>
      <c r="BX135" s="418">
        <v>2.3319409027314202E-3</v>
      </c>
      <c r="BY135" s="418">
        <v>2.4937084889108847E-3</v>
      </c>
      <c r="BZ135" s="418">
        <v>2.3263396193519705E-3</v>
      </c>
      <c r="CA135" s="418">
        <v>2.7292106283252683E-3</v>
      </c>
      <c r="CB135" s="418">
        <v>9.0022160385136961E-3</v>
      </c>
      <c r="CC135" s="418">
        <v>7.9021149655229689E-3</v>
      </c>
      <c r="CD135" s="418">
        <v>8.5585964070573946E-3</v>
      </c>
      <c r="CE135" s="418">
        <v>7.9350353764870221E-3</v>
      </c>
      <c r="CF135" s="418">
        <v>2.9576356673282674E-3</v>
      </c>
      <c r="CG135" s="418">
        <v>2.9694455142294466E-3</v>
      </c>
      <c r="CH135" s="418">
        <v>2.4429561249258167E-3</v>
      </c>
    </row>
    <row r="136" spans="1:86" hidden="1" x14ac:dyDescent="0.35">
      <c r="A136" s="588"/>
      <c r="B136" s="94" t="s">
        <v>23</v>
      </c>
      <c r="C136" s="343">
        <v>2.8530000000000001E-3</v>
      </c>
      <c r="D136" s="343">
        <v>2.9459999999999998E-3</v>
      </c>
      <c r="E136" s="418">
        <v>2.4937084889108847E-3</v>
      </c>
      <c r="F136" s="418">
        <v>2.3263396193519705E-3</v>
      </c>
      <c r="G136" s="418">
        <v>2.7292106283252683E-3</v>
      </c>
      <c r="H136" s="418">
        <v>9.0022160385136961E-3</v>
      </c>
      <c r="I136" s="418">
        <v>7.9021149655229689E-3</v>
      </c>
      <c r="J136" s="418">
        <v>8.5585964070573946E-3</v>
      </c>
      <c r="K136" s="418">
        <v>7.9350353764870221E-3</v>
      </c>
      <c r="L136" s="418">
        <v>2.9576356673282674E-3</v>
      </c>
      <c r="M136" s="418">
        <v>2.9694455142294466E-3</v>
      </c>
      <c r="N136" s="418">
        <v>2.4429561249258167E-3</v>
      </c>
      <c r="O136" s="418">
        <v>2.2895204991968425E-3</v>
      </c>
      <c r="P136" s="418">
        <v>2.3319409027314202E-3</v>
      </c>
      <c r="Q136" s="418">
        <v>2.4937084889108847E-3</v>
      </c>
      <c r="R136" s="418">
        <v>2.3263396193519705E-3</v>
      </c>
      <c r="S136" s="418">
        <v>2.7292106283252683E-3</v>
      </c>
      <c r="T136" s="418">
        <v>9.0022160385136961E-3</v>
      </c>
      <c r="U136" s="418">
        <v>7.9021149655229689E-3</v>
      </c>
      <c r="V136" s="418">
        <v>8.5585964070573946E-3</v>
      </c>
      <c r="W136" s="418">
        <v>7.9350353764870221E-3</v>
      </c>
      <c r="X136" s="418">
        <v>2.9576356673282674E-3</v>
      </c>
      <c r="Y136" s="418">
        <v>2.9694455142294466E-3</v>
      </c>
      <c r="Z136" s="418">
        <v>2.4429561249258167E-3</v>
      </c>
      <c r="AA136" s="418">
        <v>2.2895204991968425E-3</v>
      </c>
      <c r="AB136" s="418">
        <v>2.3319409027314202E-3</v>
      </c>
      <c r="AC136" s="418">
        <v>2.4937084889108847E-3</v>
      </c>
      <c r="AD136" s="418">
        <v>2.3263396193519705E-3</v>
      </c>
      <c r="AE136" s="418">
        <v>2.7292106283252683E-3</v>
      </c>
      <c r="AF136" s="418">
        <v>9.0022160385136961E-3</v>
      </c>
      <c r="AG136" s="418">
        <v>7.9021149655229689E-3</v>
      </c>
      <c r="AH136" s="418">
        <v>8.5585964070573946E-3</v>
      </c>
      <c r="AI136" s="418">
        <v>7.9350353764870221E-3</v>
      </c>
      <c r="AJ136" s="418">
        <v>2.9576356673282674E-3</v>
      </c>
      <c r="AK136" s="418">
        <v>2.9694455142294466E-3</v>
      </c>
      <c r="AL136" s="418">
        <v>2.4429561249258167E-3</v>
      </c>
      <c r="AM136" s="418">
        <v>2.2895204991968425E-3</v>
      </c>
      <c r="AN136" s="418">
        <v>2.3319409027314202E-3</v>
      </c>
      <c r="AO136" s="418">
        <v>2.4937084889108847E-3</v>
      </c>
      <c r="AP136" s="418">
        <v>2.3263396193519705E-3</v>
      </c>
      <c r="AQ136" s="418">
        <v>2.7292106283252683E-3</v>
      </c>
      <c r="AR136" s="418">
        <v>9.0022160385136961E-3</v>
      </c>
      <c r="AS136" s="418">
        <v>7.9021149655229689E-3</v>
      </c>
      <c r="AT136" s="418">
        <v>8.5585964070573946E-3</v>
      </c>
      <c r="AU136" s="418">
        <v>7.9350353764870221E-3</v>
      </c>
      <c r="AV136" s="418">
        <v>2.9576356673282674E-3</v>
      </c>
      <c r="AW136" s="418">
        <v>2.9694455142294466E-3</v>
      </c>
      <c r="AX136" s="418">
        <v>2.4429561249258167E-3</v>
      </c>
      <c r="AY136" s="418">
        <v>2.2895204991968425E-3</v>
      </c>
      <c r="AZ136" s="418">
        <v>2.3319409027314202E-3</v>
      </c>
      <c r="BA136" s="418">
        <v>2.4937084889108847E-3</v>
      </c>
      <c r="BB136" s="418">
        <v>2.3263396193519705E-3</v>
      </c>
      <c r="BC136" s="418">
        <v>2.7292106283252683E-3</v>
      </c>
      <c r="BD136" s="418">
        <v>9.0022160385136961E-3</v>
      </c>
      <c r="BE136" s="418">
        <v>7.9021149655229689E-3</v>
      </c>
      <c r="BF136" s="418">
        <v>8.5585964070573946E-3</v>
      </c>
      <c r="BG136" s="418">
        <v>7.9350353764870221E-3</v>
      </c>
      <c r="BH136" s="418">
        <v>2.9576356673282674E-3</v>
      </c>
      <c r="BI136" s="418">
        <v>2.9694455142294466E-3</v>
      </c>
      <c r="BJ136" s="418">
        <v>2.4429561249258167E-3</v>
      </c>
      <c r="BK136" s="418">
        <v>2.2895204991968425E-3</v>
      </c>
      <c r="BL136" s="418">
        <v>2.3319409027314202E-3</v>
      </c>
      <c r="BM136" s="418">
        <v>2.4937084889108847E-3</v>
      </c>
      <c r="BN136" s="418">
        <v>2.3263396193519705E-3</v>
      </c>
      <c r="BO136" s="418">
        <v>2.7292106283252683E-3</v>
      </c>
      <c r="BP136" s="418">
        <v>9.0022160385136961E-3</v>
      </c>
      <c r="BQ136" s="418">
        <v>7.9021149655229689E-3</v>
      </c>
      <c r="BR136" s="418">
        <v>8.5585964070573946E-3</v>
      </c>
      <c r="BS136" s="418">
        <v>7.9350353764870221E-3</v>
      </c>
      <c r="BT136" s="418">
        <v>2.9576356673282674E-3</v>
      </c>
      <c r="BU136" s="418">
        <v>2.9694455142294466E-3</v>
      </c>
      <c r="BV136" s="418">
        <v>2.4429561249258167E-3</v>
      </c>
      <c r="BW136" s="418">
        <v>2.2895204991968425E-3</v>
      </c>
      <c r="BX136" s="418">
        <v>2.3319409027314202E-3</v>
      </c>
      <c r="BY136" s="418">
        <v>2.4937084889108847E-3</v>
      </c>
      <c r="BZ136" s="418">
        <v>2.3263396193519705E-3</v>
      </c>
      <c r="CA136" s="418">
        <v>2.7292106283252683E-3</v>
      </c>
      <c r="CB136" s="418">
        <v>9.0022160385136961E-3</v>
      </c>
      <c r="CC136" s="418">
        <v>7.9021149655229689E-3</v>
      </c>
      <c r="CD136" s="418">
        <v>8.5585964070573946E-3</v>
      </c>
      <c r="CE136" s="418">
        <v>7.9350353764870221E-3</v>
      </c>
      <c r="CF136" s="418">
        <v>2.9576356673282674E-3</v>
      </c>
      <c r="CG136" s="418">
        <v>2.9694455142294466E-3</v>
      </c>
      <c r="CH136" s="418">
        <v>2.4429561249258167E-3</v>
      </c>
    </row>
    <row r="137" spans="1:86" hidden="1" x14ac:dyDescent="0.35">
      <c r="A137" s="588"/>
      <c r="B137" s="94" t="s">
        <v>24</v>
      </c>
      <c r="C137" s="343">
        <v>2.8530000000000001E-3</v>
      </c>
      <c r="D137" s="343">
        <v>2.9459999999999998E-3</v>
      </c>
      <c r="E137" s="418">
        <v>2.4937084889108847E-3</v>
      </c>
      <c r="F137" s="418">
        <v>2.3263396193519705E-3</v>
      </c>
      <c r="G137" s="418">
        <v>2.7292106283252683E-3</v>
      </c>
      <c r="H137" s="418">
        <v>9.0022160385136961E-3</v>
      </c>
      <c r="I137" s="418">
        <v>7.9021149655229689E-3</v>
      </c>
      <c r="J137" s="418">
        <v>8.5585964070573946E-3</v>
      </c>
      <c r="K137" s="418">
        <v>7.9350353764870221E-3</v>
      </c>
      <c r="L137" s="418">
        <v>2.9576356673282674E-3</v>
      </c>
      <c r="M137" s="418">
        <v>2.9694455142294466E-3</v>
      </c>
      <c r="N137" s="418">
        <v>2.4429561249258167E-3</v>
      </c>
      <c r="O137" s="418">
        <v>2.2895204991968425E-3</v>
      </c>
      <c r="P137" s="418">
        <v>2.3319409027314202E-3</v>
      </c>
      <c r="Q137" s="418">
        <v>2.4937084889108847E-3</v>
      </c>
      <c r="R137" s="418">
        <v>2.3263396193519705E-3</v>
      </c>
      <c r="S137" s="418">
        <v>2.7292106283252683E-3</v>
      </c>
      <c r="T137" s="418">
        <v>9.0022160385136961E-3</v>
      </c>
      <c r="U137" s="418">
        <v>7.9021149655229689E-3</v>
      </c>
      <c r="V137" s="418">
        <v>8.5585964070573946E-3</v>
      </c>
      <c r="W137" s="418">
        <v>7.9350353764870221E-3</v>
      </c>
      <c r="X137" s="418">
        <v>2.9576356673282674E-3</v>
      </c>
      <c r="Y137" s="418">
        <v>2.9694455142294466E-3</v>
      </c>
      <c r="Z137" s="418">
        <v>2.4429561249258167E-3</v>
      </c>
      <c r="AA137" s="418">
        <v>2.2895204991968425E-3</v>
      </c>
      <c r="AB137" s="418">
        <v>2.3319409027314202E-3</v>
      </c>
      <c r="AC137" s="418">
        <v>2.4937084889108847E-3</v>
      </c>
      <c r="AD137" s="418">
        <v>2.3263396193519705E-3</v>
      </c>
      <c r="AE137" s="418">
        <v>2.7292106283252683E-3</v>
      </c>
      <c r="AF137" s="418">
        <v>9.0022160385136961E-3</v>
      </c>
      <c r="AG137" s="418">
        <v>7.9021149655229689E-3</v>
      </c>
      <c r="AH137" s="418">
        <v>8.5585964070573946E-3</v>
      </c>
      <c r="AI137" s="418">
        <v>7.9350353764870221E-3</v>
      </c>
      <c r="AJ137" s="418">
        <v>2.9576356673282674E-3</v>
      </c>
      <c r="AK137" s="418">
        <v>2.9694455142294466E-3</v>
      </c>
      <c r="AL137" s="418">
        <v>2.4429561249258167E-3</v>
      </c>
      <c r="AM137" s="418">
        <v>2.2895204991968425E-3</v>
      </c>
      <c r="AN137" s="418">
        <v>2.3319409027314202E-3</v>
      </c>
      <c r="AO137" s="418">
        <v>2.4937084889108847E-3</v>
      </c>
      <c r="AP137" s="418">
        <v>2.3263396193519705E-3</v>
      </c>
      <c r="AQ137" s="418">
        <v>2.7292106283252683E-3</v>
      </c>
      <c r="AR137" s="418">
        <v>9.0022160385136961E-3</v>
      </c>
      <c r="AS137" s="418">
        <v>7.9021149655229689E-3</v>
      </c>
      <c r="AT137" s="418">
        <v>8.5585964070573946E-3</v>
      </c>
      <c r="AU137" s="418">
        <v>7.9350353764870221E-3</v>
      </c>
      <c r="AV137" s="418">
        <v>2.9576356673282674E-3</v>
      </c>
      <c r="AW137" s="418">
        <v>2.9694455142294466E-3</v>
      </c>
      <c r="AX137" s="418">
        <v>2.4429561249258167E-3</v>
      </c>
      <c r="AY137" s="418">
        <v>2.2895204991968425E-3</v>
      </c>
      <c r="AZ137" s="418">
        <v>2.3319409027314202E-3</v>
      </c>
      <c r="BA137" s="418">
        <v>2.4937084889108847E-3</v>
      </c>
      <c r="BB137" s="418">
        <v>2.3263396193519705E-3</v>
      </c>
      <c r="BC137" s="418">
        <v>2.7292106283252683E-3</v>
      </c>
      <c r="BD137" s="418">
        <v>9.0022160385136961E-3</v>
      </c>
      <c r="BE137" s="418">
        <v>7.9021149655229689E-3</v>
      </c>
      <c r="BF137" s="418">
        <v>8.5585964070573946E-3</v>
      </c>
      <c r="BG137" s="418">
        <v>7.9350353764870221E-3</v>
      </c>
      <c r="BH137" s="418">
        <v>2.9576356673282674E-3</v>
      </c>
      <c r="BI137" s="418">
        <v>2.9694455142294466E-3</v>
      </c>
      <c r="BJ137" s="418">
        <v>2.4429561249258167E-3</v>
      </c>
      <c r="BK137" s="418">
        <v>2.2895204991968425E-3</v>
      </c>
      <c r="BL137" s="418">
        <v>2.3319409027314202E-3</v>
      </c>
      <c r="BM137" s="418">
        <v>2.4937084889108847E-3</v>
      </c>
      <c r="BN137" s="418">
        <v>2.3263396193519705E-3</v>
      </c>
      <c r="BO137" s="418">
        <v>2.7292106283252683E-3</v>
      </c>
      <c r="BP137" s="418">
        <v>9.0022160385136961E-3</v>
      </c>
      <c r="BQ137" s="418">
        <v>7.9021149655229689E-3</v>
      </c>
      <c r="BR137" s="418">
        <v>8.5585964070573946E-3</v>
      </c>
      <c r="BS137" s="418">
        <v>7.9350353764870221E-3</v>
      </c>
      <c r="BT137" s="418">
        <v>2.9576356673282674E-3</v>
      </c>
      <c r="BU137" s="418">
        <v>2.9694455142294466E-3</v>
      </c>
      <c r="BV137" s="418">
        <v>2.4429561249258167E-3</v>
      </c>
      <c r="BW137" s="418">
        <v>2.2895204991968425E-3</v>
      </c>
      <c r="BX137" s="418">
        <v>2.3319409027314202E-3</v>
      </c>
      <c r="BY137" s="418">
        <v>2.4937084889108847E-3</v>
      </c>
      <c r="BZ137" s="418">
        <v>2.3263396193519705E-3</v>
      </c>
      <c r="CA137" s="418">
        <v>2.7292106283252683E-3</v>
      </c>
      <c r="CB137" s="418">
        <v>9.0022160385136961E-3</v>
      </c>
      <c r="CC137" s="418">
        <v>7.9021149655229689E-3</v>
      </c>
      <c r="CD137" s="418">
        <v>8.5585964070573946E-3</v>
      </c>
      <c r="CE137" s="418">
        <v>7.9350353764870221E-3</v>
      </c>
      <c r="CF137" s="418">
        <v>2.9576356673282674E-3</v>
      </c>
      <c r="CG137" s="418">
        <v>2.9694455142294466E-3</v>
      </c>
      <c r="CH137" s="418">
        <v>2.4429561249258167E-3</v>
      </c>
    </row>
    <row r="138" spans="1:86" hidden="1" x14ac:dyDescent="0.35">
      <c r="A138" s="588"/>
      <c r="B138" s="94" t="s">
        <v>7</v>
      </c>
      <c r="C138" s="343">
        <v>2.3930000000000002E-3</v>
      </c>
      <c r="D138" s="343">
        <v>2.4099999999999998E-3</v>
      </c>
      <c r="E138" s="418">
        <v>2.0273070353288526E-3</v>
      </c>
      <c r="F138" s="418">
        <v>2.2281441422365936E-3</v>
      </c>
      <c r="G138" s="418">
        <v>2.3447255262917339E-3</v>
      </c>
      <c r="H138" s="418">
        <v>7.8707889548047666E-3</v>
      </c>
      <c r="I138" s="418">
        <v>6.8671439860714424E-3</v>
      </c>
      <c r="J138" s="418">
        <v>7.502684330694928E-3</v>
      </c>
      <c r="K138" s="418">
        <v>6.8844350801616173E-3</v>
      </c>
      <c r="L138" s="418">
        <v>2.5187241279940055E-3</v>
      </c>
      <c r="M138" s="418">
        <v>2.5149200997384505E-3</v>
      </c>
      <c r="N138" s="418">
        <v>2.0634691535176687E-3</v>
      </c>
      <c r="O138" s="418">
        <v>1.9141851187442899E-3</v>
      </c>
      <c r="P138" s="418">
        <v>1.9002909201414838E-3</v>
      </c>
      <c r="Q138" s="418">
        <v>2.0273070353288526E-3</v>
      </c>
      <c r="R138" s="418">
        <v>2.2281441422365936E-3</v>
      </c>
      <c r="S138" s="418">
        <v>2.3447255262917339E-3</v>
      </c>
      <c r="T138" s="418">
        <v>7.8707889548047666E-3</v>
      </c>
      <c r="U138" s="418">
        <v>6.8671439860714424E-3</v>
      </c>
      <c r="V138" s="418">
        <v>7.502684330694928E-3</v>
      </c>
      <c r="W138" s="418">
        <v>6.8844350801616173E-3</v>
      </c>
      <c r="X138" s="418">
        <v>2.5187241279940055E-3</v>
      </c>
      <c r="Y138" s="418">
        <v>2.5149200997384505E-3</v>
      </c>
      <c r="Z138" s="418">
        <v>2.0634691535176687E-3</v>
      </c>
      <c r="AA138" s="418">
        <v>1.9141851187442899E-3</v>
      </c>
      <c r="AB138" s="418">
        <v>1.9002909201414838E-3</v>
      </c>
      <c r="AC138" s="418">
        <v>2.0273070353288526E-3</v>
      </c>
      <c r="AD138" s="418">
        <v>2.2281441422365936E-3</v>
      </c>
      <c r="AE138" s="418">
        <v>2.3447255262917339E-3</v>
      </c>
      <c r="AF138" s="418">
        <v>7.8707889548047666E-3</v>
      </c>
      <c r="AG138" s="418">
        <v>6.8671439860714424E-3</v>
      </c>
      <c r="AH138" s="418">
        <v>7.502684330694928E-3</v>
      </c>
      <c r="AI138" s="418">
        <v>6.8844350801616173E-3</v>
      </c>
      <c r="AJ138" s="418">
        <v>2.5187241279940055E-3</v>
      </c>
      <c r="AK138" s="418">
        <v>2.5149200997384505E-3</v>
      </c>
      <c r="AL138" s="418">
        <v>2.0634691535176687E-3</v>
      </c>
      <c r="AM138" s="418">
        <v>1.9141851187442899E-3</v>
      </c>
      <c r="AN138" s="418">
        <v>1.9002909201414838E-3</v>
      </c>
      <c r="AO138" s="418">
        <v>2.0273070353288526E-3</v>
      </c>
      <c r="AP138" s="418">
        <v>2.2281441422365936E-3</v>
      </c>
      <c r="AQ138" s="418">
        <v>2.3447255262917339E-3</v>
      </c>
      <c r="AR138" s="418">
        <v>7.8707889548047666E-3</v>
      </c>
      <c r="AS138" s="418">
        <v>6.8671439860714424E-3</v>
      </c>
      <c r="AT138" s="418">
        <v>7.502684330694928E-3</v>
      </c>
      <c r="AU138" s="418">
        <v>6.8844350801616173E-3</v>
      </c>
      <c r="AV138" s="418">
        <v>2.5187241279940055E-3</v>
      </c>
      <c r="AW138" s="418">
        <v>2.5149200997384505E-3</v>
      </c>
      <c r="AX138" s="418">
        <v>2.0634691535176687E-3</v>
      </c>
      <c r="AY138" s="418">
        <v>1.9141851187442899E-3</v>
      </c>
      <c r="AZ138" s="418">
        <v>1.9002909201414838E-3</v>
      </c>
      <c r="BA138" s="418">
        <v>2.0273070353288526E-3</v>
      </c>
      <c r="BB138" s="418">
        <v>2.2281441422365936E-3</v>
      </c>
      <c r="BC138" s="418">
        <v>2.3447255262917339E-3</v>
      </c>
      <c r="BD138" s="418">
        <v>7.8707889548047666E-3</v>
      </c>
      <c r="BE138" s="418">
        <v>6.8671439860714424E-3</v>
      </c>
      <c r="BF138" s="418">
        <v>7.502684330694928E-3</v>
      </c>
      <c r="BG138" s="418">
        <v>6.8844350801616173E-3</v>
      </c>
      <c r="BH138" s="418">
        <v>2.5187241279940055E-3</v>
      </c>
      <c r="BI138" s="418">
        <v>2.5149200997384505E-3</v>
      </c>
      <c r="BJ138" s="418">
        <v>2.0634691535176687E-3</v>
      </c>
      <c r="BK138" s="418">
        <v>1.9141851187442899E-3</v>
      </c>
      <c r="BL138" s="418">
        <v>1.9002909201414838E-3</v>
      </c>
      <c r="BM138" s="418">
        <v>2.0273070353288526E-3</v>
      </c>
      <c r="BN138" s="418">
        <v>2.2281441422365936E-3</v>
      </c>
      <c r="BO138" s="418">
        <v>2.3447255262917339E-3</v>
      </c>
      <c r="BP138" s="418">
        <v>7.8707889548047666E-3</v>
      </c>
      <c r="BQ138" s="418">
        <v>6.8671439860714424E-3</v>
      </c>
      <c r="BR138" s="418">
        <v>7.502684330694928E-3</v>
      </c>
      <c r="BS138" s="418">
        <v>6.8844350801616173E-3</v>
      </c>
      <c r="BT138" s="418">
        <v>2.5187241279940055E-3</v>
      </c>
      <c r="BU138" s="418">
        <v>2.5149200997384505E-3</v>
      </c>
      <c r="BV138" s="418">
        <v>2.0634691535176687E-3</v>
      </c>
      <c r="BW138" s="418">
        <v>1.9141851187442899E-3</v>
      </c>
      <c r="BX138" s="418">
        <v>1.9002909201414838E-3</v>
      </c>
      <c r="BY138" s="418">
        <v>2.0273070353288526E-3</v>
      </c>
      <c r="BZ138" s="418">
        <v>2.2281441422365936E-3</v>
      </c>
      <c r="CA138" s="418">
        <v>2.3447255262917339E-3</v>
      </c>
      <c r="CB138" s="418">
        <v>7.8707889548047666E-3</v>
      </c>
      <c r="CC138" s="418">
        <v>6.8671439860714424E-3</v>
      </c>
      <c r="CD138" s="418">
        <v>7.502684330694928E-3</v>
      </c>
      <c r="CE138" s="418">
        <v>6.8844350801616173E-3</v>
      </c>
      <c r="CF138" s="418">
        <v>2.5187241279940055E-3</v>
      </c>
      <c r="CG138" s="418">
        <v>2.5149200997384505E-3</v>
      </c>
      <c r="CH138" s="418">
        <v>2.0634691535176687E-3</v>
      </c>
    </row>
    <row r="139" spans="1:86" ht="15" hidden="1" thickBot="1" x14ac:dyDescent="0.4">
      <c r="A139" s="589"/>
      <c r="B139" s="96" t="s">
        <v>8</v>
      </c>
      <c r="C139" s="344">
        <v>2.879E-3</v>
      </c>
      <c r="D139" s="344">
        <v>2.6879999999999999E-3</v>
      </c>
      <c r="E139" s="419">
        <v>2.1184912436104288E-3</v>
      </c>
      <c r="F139" s="419">
        <v>3.0011893781293516E-3</v>
      </c>
      <c r="G139" s="419">
        <v>3.1357061881645172E-3</v>
      </c>
      <c r="H139" s="419">
        <v>1.0922302047442696E-2</v>
      </c>
      <c r="I139" s="419">
        <v>9.5678204754123634E-3</v>
      </c>
      <c r="J139" s="419">
        <v>1.0403775921909914E-2</v>
      </c>
      <c r="K139" s="419">
        <v>9.1399041701621594E-3</v>
      </c>
      <c r="L139" s="419">
        <v>3.3905878296422057E-3</v>
      </c>
      <c r="M139" s="419">
        <v>3.2172176266673821E-3</v>
      </c>
      <c r="N139" s="419">
        <v>2.6418521983131915E-3</v>
      </c>
      <c r="O139" s="419">
        <v>2.3096965625590206E-3</v>
      </c>
      <c r="P139" s="419">
        <v>2.1226196682628123E-3</v>
      </c>
      <c r="Q139" s="419">
        <v>2.1184912436104288E-3</v>
      </c>
      <c r="R139" s="419">
        <v>3.0011893781293516E-3</v>
      </c>
      <c r="S139" s="419">
        <v>3.1357061881645172E-3</v>
      </c>
      <c r="T139" s="419">
        <v>1.0922302047442696E-2</v>
      </c>
      <c r="U139" s="419">
        <v>9.5678204754123634E-3</v>
      </c>
      <c r="V139" s="419">
        <v>1.0403775921909914E-2</v>
      </c>
      <c r="W139" s="419">
        <v>9.1399041701621594E-3</v>
      </c>
      <c r="X139" s="419">
        <v>3.3905878296422057E-3</v>
      </c>
      <c r="Y139" s="419">
        <v>3.2172176266673821E-3</v>
      </c>
      <c r="Z139" s="419">
        <v>2.6418521983131915E-3</v>
      </c>
      <c r="AA139" s="419">
        <v>2.3096965625590206E-3</v>
      </c>
      <c r="AB139" s="419">
        <v>2.1226196682628123E-3</v>
      </c>
      <c r="AC139" s="419">
        <v>2.1184912436104288E-3</v>
      </c>
      <c r="AD139" s="419">
        <v>3.0011893781293516E-3</v>
      </c>
      <c r="AE139" s="419">
        <v>3.1357061881645172E-3</v>
      </c>
      <c r="AF139" s="419">
        <v>1.0922302047442696E-2</v>
      </c>
      <c r="AG139" s="419">
        <v>9.5678204754123634E-3</v>
      </c>
      <c r="AH139" s="419">
        <v>1.0403775921909914E-2</v>
      </c>
      <c r="AI139" s="419">
        <v>9.1399041701621594E-3</v>
      </c>
      <c r="AJ139" s="419">
        <v>3.3905878296422057E-3</v>
      </c>
      <c r="AK139" s="419">
        <v>3.2172176266673821E-3</v>
      </c>
      <c r="AL139" s="419">
        <v>2.6418521983131915E-3</v>
      </c>
      <c r="AM139" s="419">
        <v>2.3096965625590206E-3</v>
      </c>
      <c r="AN139" s="419">
        <v>2.1226196682628123E-3</v>
      </c>
      <c r="AO139" s="419">
        <v>2.1184912436104288E-3</v>
      </c>
      <c r="AP139" s="419">
        <v>3.0011893781293516E-3</v>
      </c>
      <c r="AQ139" s="419">
        <v>3.1357061881645172E-3</v>
      </c>
      <c r="AR139" s="419">
        <v>1.0922302047442696E-2</v>
      </c>
      <c r="AS139" s="419">
        <v>9.5678204754123634E-3</v>
      </c>
      <c r="AT139" s="419">
        <v>1.0403775921909914E-2</v>
      </c>
      <c r="AU139" s="419">
        <v>9.1399041701621594E-3</v>
      </c>
      <c r="AV139" s="419">
        <v>3.3905878296422057E-3</v>
      </c>
      <c r="AW139" s="419">
        <v>3.2172176266673821E-3</v>
      </c>
      <c r="AX139" s="419">
        <v>2.6418521983131915E-3</v>
      </c>
      <c r="AY139" s="419">
        <v>2.3096965625590206E-3</v>
      </c>
      <c r="AZ139" s="419">
        <v>2.1226196682628123E-3</v>
      </c>
      <c r="BA139" s="419">
        <v>2.1184912436104288E-3</v>
      </c>
      <c r="BB139" s="419">
        <v>3.0011893781293516E-3</v>
      </c>
      <c r="BC139" s="419">
        <v>3.1357061881645172E-3</v>
      </c>
      <c r="BD139" s="419">
        <v>1.0922302047442696E-2</v>
      </c>
      <c r="BE139" s="419">
        <v>9.5678204754123634E-3</v>
      </c>
      <c r="BF139" s="419">
        <v>1.0403775921909914E-2</v>
      </c>
      <c r="BG139" s="419">
        <v>9.1399041701621594E-3</v>
      </c>
      <c r="BH139" s="419">
        <v>3.3905878296422057E-3</v>
      </c>
      <c r="BI139" s="419">
        <v>3.2172176266673821E-3</v>
      </c>
      <c r="BJ139" s="419">
        <v>2.6418521983131915E-3</v>
      </c>
      <c r="BK139" s="419">
        <v>2.3096965625590206E-3</v>
      </c>
      <c r="BL139" s="419">
        <v>2.1226196682628123E-3</v>
      </c>
      <c r="BM139" s="419">
        <v>2.1184912436104288E-3</v>
      </c>
      <c r="BN139" s="419">
        <v>3.0011893781293516E-3</v>
      </c>
      <c r="BO139" s="419">
        <v>3.1357061881645172E-3</v>
      </c>
      <c r="BP139" s="419">
        <v>1.0922302047442696E-2</v>
      </c>
      <c r="BQ139" s="419">
        <v>9.5678204754123634E-3</v>
      </c>
      <c r="BR139" s="419">
        <v>1.0403775921909914E-2</v>
      </c>
      <c r="BS139" s="419">
        <v>9.1399041701621594E-3</v>
      </c>
      <c r="BT139" s="419">
        <v>3.3905878296422057E-3</v>
      </c>
      <c r="BU139" s="419">
        <v>3.2172176266673821E-3</v>
      </c>
      <c r="BV139" s="419">
        <v>2.6418521983131915E-3</v>
      </c>
      <c r="BW139" s="419">
        <v>2.3096965625590206E-3</v>
      </c>
      <c r="BX139" s="419">
        <v>2.1226196682628123E-3</v>
      </c>
      <c r="BY139" s="419">
        <v>2.1184912436104288E-3</v>
      </c>
      <c r="BZ139" s="419">
        <v>3.0011893781293516E-3</v>
      </c>
      <c r="CA139" s="419">
        <v>3.1357061881645172E-3</v>
      </c>
      <c r="CB139" s="419">
        <v>1.0922302047442696E-2</v>
      </c>
      <c r="CC139" s="419">
        <v>9.5678204754123634E-3</v>
      </c>
      <c r="CD139" s="419">
        <v>1.0403775921909914E-2</v>
      </c>
      <c r="CE139" s="419">
        <v>9.1399041701621594E-3</v>
      </c>
      <c r="CF139" s="419">
        <v>3.3905878296422057E-3</v>
      </c>
      <c r="CG139" s="419">
        <v>3.2172176266673821E-3</v>
      </c>
      <c r="CH139" s="419">
        <v>2.6418521983131915E-3</v>
      </c>
    </row>
    <row r="140" spans="1:86" ht="14.25" hidden="1" customHeight="1" x14ac:dyDescent="0.35">
      <c r="A140" s="116"/>
      <c r="B140" s="116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</row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6" hidden="1" thickBot="1" x14ac:dyDescent="0.4">
      <c r="A142" s="577" t="s">
        <v>127</v>
      </c>
      <c r="B142" s="288" t="s">
        <v>124</v>
      </c>
      <c r="C142" s="176">
        <f>C$4</f>
        <v>44562</v>
      </c>
      <c r="D142" s="176">
        <f t="shared" ref="D142:BO142" si="110">D$4</f>
        <v>44593</v>
      </c>
      <c r="E142" s="176">
        <f t="shared" si="110"/>
        <v>44621</v>
      </c>
      <c r="F142" s="176">
        <f t="shared" si="110"/>
        <v>44652</v>
      </c>
      <c r="G142" s="176">
        <f t="shared" si="110"/>
        <v>44682</v>
      </c>
      <c r="H142" s="176">
        <f t="shared" si="110"/>
        <v>44713</v>
      </c>
      <c r="I142" s="176">
        <f t="shared" si="110"/>
        <v>44743</v>
      </c>
      <c r="J142" s="176">
        <f t="shared" si="110"/>
        <v>44774</v>
      </c>
      <c r="K142" s="176">
        <f t="shared" si="110"/>
        <v>44805</v>
      </c>
      <c r="L142" s="176">
        <f t="shared" si="110"/>
        <v>44835</v>
      </c>
      <c r="M142" s="176">
        <f t="shared" si="110"/>
        <v>44866</v>
      </c>
      <c r="N142" s="176">
        <f t="shared" si="110"/>
        <v>44896</v>
      </c>
      <c r="O142" s="176">
        <f t="shared" si="110"/>
        <v>44927</v>
      </c>
      <c r="P142" s="176">
        <f t="shared" si="110"/>
        <v>44958</v>
      </c>
      <c r="Q142" s="176">
        <f t="shared" si="110"/>
        <v>44986</v>
      </c>
      <c r="R142" s="176">
        <f t="shared" si="110"/>
        <v>45017</v>
      </c>
      <c r="S142" s="176">
        <f t="shared" si="110"/>
        <v>45047</v>
      </c>
      <c r="T142" s="176">
        <f t="shared" si="110"/>
        <v>45078</v>
      </c>
      <c r="U142" s="176">
        <f t="shared" si="110"/>
        <v>45108</v>
      </c>
      <c r="V142" s="176">
        <f t="shared" si="110"/>
        <v>45139</v>
      </c>
      <c r="W142" s="176">
        <f t="shared" si="110"/>
        <v>45170</v>
      </c>
      <c r="X142" s="176">
        <f t="shared" si="110"/>
        <v>45200</v>
      </c>
      <c r="Y142" s="176">
        <f t="shared" si="110"/>
        <v>45231</v>
      </c>
      <c r="Z142" s="176">
        <f t="shared" si="110"/>
        <v>45261</v>
      </c>
      <c r="AA142" s="176">
        <f t="shared" si="110"/>
        <v>45292</v>
      </c>
      <c r="AB142" s="176">
        <f t="shared" si="110"/>
        <v>45323</v>
      </c>
      <c r="AC142" s="176">
        <f t="shared" si="110"/>
        <v>45352</v>
      </c>
      <c r="AD142" s="176">
        <f t="shared" si="110"/>
        <v>45383</v>
      </c>
      <c r="AE142" s="176">
        <f t="shared" si="110"/>
        <v>45413</v>
      </c>
      <c r="AF142" s="176">
        <f t="shared" si="110"/>
        <v>45444</v>
      </c>
      <c r="AG142" s="176">
        <f t="shared" si="110"/>
        <v>45474</v>
      </c>
      <c r="AH142" s="176">
        <f t="shared" si="110"/>
        <v>45505</v>
      </c>
      <c r="AI142" s="176">
        <f t="shared" si="110"/>
        <v>45536</v>
      </c>
      <c r="AJ142" s="176">
        <f t="shared" si="110"/>
        <v>45566</v>
      </c>
      <c r="AK142" s="176">
        <f t="shared" si="110"/>
        <v>45597</v>
      </c>
      <c r="AL142" s="176">
        <f t="shared" si="110"/>
        <v>45627</v>
      </c>
      <c r="AM142" s="176">
        <f t="shared" si="110"/>
        <v>45658</v>
      </c>
      <c r="AN142" s="176">
        <f t="shared" si="110"/>
        <v>45689</v>
      </c>
      <c r="AO142" s="176">
        <f t="shared" si="110"/>
        <v>45717</v>
      </c>
      <c r="AP142" s="176">
        <f t="shared" si="110"/>
        <v>45748</v>
      </c>
      <c r="AQ142" s="176">
        <f t="shared" si="110"/>
        <v>45778</v>
      </c>
      <c r="AR142" s="176">
        <f t="shared" si="110"/>
        <v>45809</v>
      </c>
      <c r="AS142" s="176">
        <f t="shared" si="110"/>
        <v>45839</v>
      </c>
      <c r="AT142" s="176">
        <f t="shared" si="110"/>
        <v>45870</v>
      </c>
      <c r="AU142" s="176">
        <f t="shared" si="110"/>
        <v>45901</v>
      </c>
      <c r="AV142" s="176">
        <f t="shared" si="110"/>
        <v>45931</v>
      </c>
      <c r="AW142" s="176">
        <f t="shared" si="110"/>
        <v>45962</v>
      </c>
      <c r="AX142" s="176">
        <f t="shared" si="110"/>
        <v>45992</v>
      </c>
      <c r="AY142" s="176">
        <f t="shared" si="110"/>
        <v>46023</v>
      </c>
      <c r="AZ142" s="176">
        <f t="shared" si="110"/>
        <v>46054</v>
      </c>
      <c r="BA142" s="176">
        <f t="shared" si="110"/>
        <v>46082</v>
      </c>
      <c r="BB142" s="176">
        <f t="shared" si="110"/>
        <v>46113</v>
      </c>
      <c r="BC142" s="176">
        <f t="shared" si="110"/>
        <v>46143</v>
      </c>
      <c r="BD142" s="176">
        <f t="shared" si="110"/>
        <v>46174</v>
      </c>
      <c r="BE142" s="176">
        <f t="shared" si="110"/>
        <v>46204</v>
      </c>
      <c r="BF142" s="176">
        <f t="shared" si="110"/>
        <v>46235</v>
      </c>
      <c r="BG142" s="176">
        <f t="shared" si="110"/>
        <v>46266</v>
      </c>
      <c r="BH142" s="176">
        <f t="shared" si="110"/>
        <v>46296</v>
      </c>
      <c r="BI142" s="176">
        <f t="shared" si="110"/>
        <v>46327</v>
      </c>
      <c r="BJ142" s="176">
        <f t="shared" si="110"/>
        <v>46357</v>
      </c>
      <c r="BK142" s="176">
        <f t="shared" si="110"/>
        <v>46388</v>
      </c>
      <c r="BL142" s="176">
        <f t="shared" si="110"/>
        <v>46419</v>
      </c>
      <c r="BM142" s="176">
        <f t="shared" si="110"/>
        <v>46447</v>
      </c>
      <c r="BN142" s="176">
        <f t="shared" si="110"/>
        <v>46478</v>
      </c>
      <c r="BO142" s="176">
        <f t="shared" si="110"/>
        <v>46508</v>
      </c>
      <c r="BP142" s="176">
        <f t="shared" ref="BP142:CH142" si="111">BP$4</f>
        <v>46539</v>
      </c>
      <c r="BQ142" s="176">
        <f t="shared" si="111"/>
        <v>46569</v>
      </c>
      <c r="BR142" s="176">
        <f t="shared" si="111"/>
        <v>46600</v>
      </c>
      <c r="BS142" s="176">
        <f t="shared" si="111"/>
        <v>46631</v>
      </c>
      <c r="BT142" s="176">
        <f t="shared" si="111"/>
        <v>46661</v>
      </c>
      <c r="BU142" s="176">
        <f t="shared" si="111"/>
        <v>46692</v>
      </c>
      <c r="BV142" s="176">
        <f t="shared" si="111"/>
        <v>46722</v>
      </c>
      <c r="BW142" s="176">
        <f t="shared" si="111"/>
        <v>46753</v>
      </c>
      <c r="BX142" s="176">
        <f t="shared" si="111"/>
        <v>46784</v>
      </c>
      <c r="BY142" s="176">
        <f t="shared" si="111"/>
        <v>46813</v>
      </c>
      <c r="BZ142" s="176">
        <f t="shared" si="111"/>
        <v>46844</v>
      </c>
      <c r="CA142" s="176">
        <f t="shared" si="111"/>
        <v>46874</v>
      </c>
      <c r="CB142" s="176">
        <f t="shared" si="111"/>
        <v>46905</v>
      </c>
      <c r="CC142" s="176">
        <f t="shared" si="111"/>
        <v>46935</v>
      </c>
      <c r="CD142" s="176">
        <f t="shared" si="111"/>
        <v>46966</v>
      </c>
      <c r="CE142" s="176">
        <f t="shared" si="111"/>
        <v>46997</v>
      </c>
      <c r="CF142" s="176">
        <f t="shared" si="111"/>
        <v>47027</v>
      </c>
      <c r="CG142" s="176">
        <f t="shared" si="111"/>
        <v>47058</v>
      </c>
      <c r="CH142" s="177">
        <f t="shared" si="111"/>
        <v>47088</v>
      </c>
    </row>
    <row r="143" spans="1:86" hidden="1" x14ac:dyDescent="0.35">
      <c r="A143" s="578"/>
      <c r="B143" s="287" t="s">
        <v>20</v>
      </c>
      <c r="C143" s="30">
        <f>IF(C23=0,0,((C5*0.5)-C41)*C78*C110*C$2)</f>
        <v>0</v>
      </c>
      <c r="D143" s="30">
        <f>IF(D23=0,0,((D5*0.5)+C23-D41)*D78*D110*D$2)</f>
        <v>411.49510833907277</v>
      </c>
      <c r="E143" s="30">
        <f t="shared" ref="E143:BP143" si="112">IF(E23=0,0,((E5*0.5)+D23-E41)*E78*E110*E$2)</f>
        <v>1101.0476095717422</v>
      </c>
      <c r="F143" s="30">
        <f t="shared" si="112"/>
        <v>1255.1855702611263</v>
      </c>
      <c r="G143" s="30">
        <f t="shared" si="112"/>
        <v>2395.8538575682956</v>
      </c>
      <c r="H143" s="30">
        <f t="shared" si="112"/>
        <v>5564.6854820191465</v>
      </c>
      <c r="I143" s="30">
        <f t="shared" si="112"/>
        <v>5948.4870091603079</v>
      </c>
      <c r="J143" s="30">
        <f t="shared" si="112"/>
        <v>6526.4153230638649</v>
      </c>
      <c r="K143" s="30">
        <f t="shared" si="112"/>
        <v>6358.6418268430753</v>
      </c>
      <c r="L143" s="30">
        <f t="shared" si="112"/>
        <v>3878.3417001771518</v>
      </c>
      <c r="M143" s="30">
        <f t="shared" si="112"/>
        <v>4582.595689470616</v>
      </c>
      <c r="N143" s="30">
        <f t="shared" si="112"/>
        <v>7158.2881758834601</v>
      </c>
      <c r="O143" s="30">
        <f t="shared" si="112"/>
        <v>8741.0357853861424</v>
      </c>
      <c r="P143" s="30">
        <f t="shared" si="112"/>
        <v>8069.0742008478492</v>
      </c>
      <c r="Q143" s="30">
        <f t="shared" si="112"/>
        <v>9070.5760941705412</v>
      </c>
      <c r="R143" s="30">
        <f t="shared" si="112"/>
        <v>8813.2987348992938</v>
      </c>
      <c r="S143" s="30">
        <f t="shared" si="112"/>
        <v>9800.1271787496589</v>
      </c>
      <c r="T143" s="30">
        <f t="shared" si="112"/>
        <v>16606.171820526804</v>
      </c>
      <c r="U143" s="30">
        <f t="shared" si="112"/>
        <v>16154.266049754484</v>
      </c>
      <c r="V143" s="30">
        <f t="shared" si="112"/>
        <v>16503.380938834682</v>
      </c>
      <c r="W143" s="30">
        <f t="shared" si="112"/>
        <v>16079.131211762149</v>
      </c>
      <c r="X143" s="30">
        <f t="shared" si="112"/>
        <v>9308.6678879469564</v>
      </c>
      <c r="Y143" s="30">
        <f t="shared" si="112"/>
        <v>9088.8076005090879</v>
      </c>
      <c r="Z143" s="30">
        <f t="shared" si="112"/>
        <v>9115.4238775998056</v>
      </c>
      <c r="AA143" s="30">
        <f t="shared" si="112"/>
        <v>8741.0357853861424</v>
      </c>
      <c r="AB143" s="30">
        <f t="shared" si="112"/>
        <v>8069.0742008478492</v>
      </c>
      <c r="AC143" s="30">
        <f t="shared" si="112"/>
        <v>9070.5760941705412</v>
      </c>
      <c r="AD143" s="30">
        <f t="shared" si="112"/>
        <v>8813.2987348992938</v>
      </c>
      <c r="AE143" s="30">
        <f t="shared" si="112"/>
        <v>9800.1271787496589</v>
      </c>
      <c r="AF143" s="30">
        <f t="shared" si="112"/>
        <v>16606.171820526804</v>
      </c>
      <c r="AG143" s="30">
        <f t="shared" si="112"/>
        <v>16154.266049754484</v>
      </c>
      <c r="AH143" s="30">
        <f t="shared" si="112"/>
        <v>16503.380938834682</v>
      </c>
      <c r="AI143" s="30">
        <f t="shared" si="112"/>
        <v>16079.131211762149</v>
      </c>
      <c r="AJ143" s="30">
        <f t="shared" si="112"/>
        <v>9308.6678879469564</v>
      </c>
      <c r="AK143" s="30">
        <f t="shared" si="112"/>
        <v>9088.8076005090879</v>
      </c>
      <c r="AL143" s="30">
        <f t="shared" si="112"/>
        <v>9115.4238775998056</v>
      </c>
      <c r="AM143" s="30">
        <f t="shared" si="112"/>
        <v>8741.0357853861424</v>
      </c>
      <c r="AN143" s="30">
        <f t="shared" si="112"/>
        <v>8069.0742008478492</v>
      </c>
      <c r="AO143" s="30">
        <f t="shared" si="112"/>
        <v>9070.5760941705412</v>
      </c>
      <c r="AP143" s="30">
        <f t="shared" si="112"/>
        <v>8813.2987348992938</v>
      </c>
      <c r="AQ143" s="30">
        <f t="shared" si="112"/>
        <v>9800.1271787496589</v>
      </c>
      <c r="AR143" s="30">
        <f t="shared" si="112"/>
        <v>16606.171820526804</v>
      </c>
      <c r="AS143" s="30">
        <f t="shared" si="112"/>
        <v>16154.266049754484</v>
      </c>
      <c r="AT143" s="30">
        <f t="shared" si="112"/>
        <v>16503.380938834682</v>
      </c>
      <c r="AU143" s="30">
        <f t="shared" si="112"/>
        <v>16079.131211762149</v>
      </c>
      <c r="AV143" s="30">
        <f t="shared" si="112"/>
        <v>9308.6678879469564</v>
      </c>
      <c r="AW143" s="30">
        <f t="shared" si="112"/>
        <v>9088.8076005090879</v>
      </c>
      <c r="AX143" s="30">
        <f t="shared" si="112"/>
        <v>9115.4238775998056</v>
      </c>
      <c r="AY143" s="30">
        <f t="shared" si="112"/>
        <v>8741.0357853861424</v>
      </c>
      <c r="AZ143" s="30">
        <f t="shared" si="112"/>
        <v>8069.0742008478492</v>
      </c>
      <c r="BA143" s="30">
        <f t="shared" si="112"/>
        <v>9070.5760941705412</v>
      </c>
      <c r="BB143" s="30">
        <f t="shared" si="112"/>
        <v>8813.2987348992938</v>
      </c>
      <c r="BC143" s="30">
        <f t="shared" si="112"/>
        <v>9800.1271787496589</v>
      </c>
      <c r="BD143" s="30">
        <f t="shared" si="112"/>
        <v>16606.171820526804</v>
      </c>
      <c r="BE143" s="30">
        <f t="shared" si="112"/>
        <v>16154.266049754484</v>
      </c>
      <c r="BF143" s="30">
        <f t="shared" si="112"/>
        <v>16503.380938834682</v>
      </c>
      <c r="BG143" s="30">
        <f t="shared" si="112"/>
        <v>16079.131211762149</v>
      </c>
      <c r="BH143" s="30">
        <f t="shared" si="112"/>
        <v>9308.6678879469564</v>
      </c>
      <c r="BI143" s="30">
        <f t="shared" si="112"/>
        <v>9088.8076005090879</v>
      </c>
      <c r="BJ143" s="30">
        <f t="shared" si="112"/>
        <v>9115.4238775998056</v>
      </c>
      <c r="BK143" s="30">
        <f t="shared" si="112"/>
        <v>8741.0357853861424</v>
      </c>
      <c r="BL143" s="30">
        <f t="shared" si="112"/>
        <v>8069.0742008478492</v>
      </c>
      <c r="BM143" s="30">
        <f t="shared" si="112"/>
        <v>9070.5760941705412</v>
      </c>
      <c r="BN143" s="30">
        <f t="shared" si="112"/>
        <v>8813.2987348992938</v>
      </c>
      <c r="BO143" s="30">
        <f t="shared" si="112"/>
        <v>9800.1271787496589</v>
      </c>
      <c r="BP143" s="30">
        <f t="shared" si="112"/>
        <v>16606.171820526804</v>
      </c>
      <c r="BQ143" s="30">
        <f t="shared" ref="BQ143:CH143" si="113">IF(BQ23=0,0,((BQ5*0.5)+BP23-BQ41)*BQ78*BQ110*BQ$2)</f>
        <v>16154.266049754484</v>
      </c>
      <c r="BR143" s="30">
        <f t="shared" si="113"/>
        <v>16503.380938834682</v>
      </c>
      <c r="BS143" s="30">
        <f t="shared" si="113"/>
        <v>16079.131211762149</v>
      </c>
      <c r="BT143" s="30">
        <f t="shared" si="113"/>
        <v>9308.6678879469564</v>
      </c>
      <c r="BU143" s="30">
        <f t="shared" si="113"/>
        <v>9088.8076005090879</v>
      </c>
      <c r="BV143" s="30">
        <f t="shared" si="113"/>
        <v>9115.4238775998056</v>
      </c>
      <c r="BW143" s="30">
        <f t="shared" si="113"/>
        <v>8741.0357853861424</v>
      </c>
      <c r="BX143" s="30">
        <f t="shared" si="113"/>
        <v>8069.0742008478492</v>
      </c>
      <c r="BY143" s="30">
        <f t="shared" si="113"/>
        <v>9070.5760941705412</v>
      </c>
      <c r="BZ143" s="30">
        <f t="shared" si="113"/>
        <v>8813.2987348992938</v>
      </c>
      <c r="CA143" s="30">
        <f t="shared" si="113"/>
        <v>9800.1271787496589</v>
      </c>
      <c r="CB143" s="30">
        <f t="shared" si="113"/>
        <v>16606.171820526804</v>
      </c>
      <c r="CC143" s="30">
        <f t="shared" si="113"/>
        <v>16154.266049754484</v>
      </c>
      <c r="CD143" s="30">
        <f t="shared" si="113"/>
        <v>16503.380938834682</v>
      </c>
      <c r="CE143" s="30">
        <f t="shared" si="113"/>
        <v>16079.131211762149</v>
      </c>
      <c r="CF143" s="30">
        <f t="shared" si="113"/>
        <v>9308.6678879469564</v>
      </c>
      <c r="CG143" s="30">
        <f t="shared" si="113"/>
        <v>9088.8076005090879</v>
      </c>
      <c r="CH143" s="33">
        <f t="shared" si="113"/>
        <v>9115.4238775998056</v>
      </c>
    </row>
    <row r="144" spans="1:86" hidden="1" x14ac:dyDescent="0.35">
      <c r="A144" s="578"/>
      <c r="B144" s="287" t="s">
        <v>0</v>
      </c>
      <c r="C144" s="30">
        <f t="shared" ref="C144:C155" si="114">IF(C24=0,0,((C6*0.5)-C42)*C79*C111*C$2)</f>
        <v>0</v>
      </c>
      <c r="D144" s="30">
        <f t="shared" ref="D144:M155" si="115">IF(D24=0,0,((D6*0.5)+C24-D42)*D79*D111*D$2)</f>
        <v>0</v>
      </c>
      <c r="E144" s="30">
        <f t="shared" si="115"/>
        <v>0</v>
      </c>
      <c r="F144" s="30">
        <f t="shared" si="115"/>
        <v>0</v>
      </c>
      <c r="G144" s="30">
        <f t="shared" si="115"/>
        <v>0</v>
      </c>
      <c r="H144" s="30">
        <f t="shared" si="115"/>
        <v>0</v>
      </c>
      <c r="I144" s="30">
        <f t="shared" si="115"/>
        <v>0</v>
      </c>
      <c r="J144" s="30">
        <f t="shared" si="115"/>
        <v>0</v>
      </c>
      <c r="K144" s="30">
        <f t="shared" si="115"/>
        <v>0</v>
      </c>
      <c r="L144" s="30">
        <f t="shared" si="115"/>
        <v>0</v>
      </c>
      <c r="M144" s="30">
        <f t="shared" si="115"/>
        <v>0</v>
      </c>
      <c r="N144" s="30">
        <f t="shared" ref="N144:BY144" si="116">IF(N24=0,0,((N6*0.5)+M24-N42)*N79*N111*N$2)</f>
        <v>0</v>
      </c>
      <c r="O144" s="30">
        <f t="shared" si="116"/>
        <v>0</v>
      </c>
      <c r="P144" s="30">
        <f t="shared" si="116"/>
        <v>0</v>
      </c>
      <c r="Q144" s="30">
        <f t="shared" si="116"/>
        <v>0</v>
      </c>
      <c r="R144" s="30">
        <f t="shared" si="116"/>
        <v>0</v>
      </c>
      <c r="S144" s="30">
        <f t="shared" si="116"/>
        <v>0</v>
      </c>
      <c r="T144" s="30">
        <f t="shared" si="116"/>
        <v>0</v>
      </c>
      <c r="U144" s="30">
        <f t="shared" si="116"/>
        <v>0</v>
      </c>
      <c r="V144" s="30">
        <f t="shared" si="116"/>
        <v>0</v>
      </c>
      <c r="W144" s="30">
        <f t="shared" si="116"/>
        <v>0</v>
      </c>
      <c r="X144" s="30">
        <f t="shared" si="116"/>
        <v>0</v>
      </c>
      <c r="Y144" s="30">
        <f t="shared" si="116"/>
        <v>0</v>
      </c>
      <c r="Z144" s="30">
        <f t="shared" si="116"/>
        <v>0</v>
      </c>
      <c r="AA144" s="30">
        <f t="shared" si="116"/>
        <v>0</v>
      </c>
      <c r="AB144" s="30">
        <f t="shared" si="116"/>
        <v>0</v>
      </c>
      <c r="AC144" s="30">
        <f t="shared" si="116"/>
        <v>0</v>
      </c>
      <c r="AD144" s="30">
        <f t="shared" si="116"/>
        <v>0</v>
      </c>
      <c r="AE144" s="30">
        <f t="shared" si="116"/>
        <v>0</v>
      </c>
      <c r="AF144" s="30">
        <f t="shared" si="116"/>
        <v>0</v>
      </c>
      <c r="AG144" s="30">
        <f t="shared" si="116"/>
        <v>0</v>
      </c>
      <c r="AH144" s="30">
        <f t="shared" si="116"/>
        <v>0</v>
      </c>
      <c r="AI144" s="30">
        <f t="shared" si="116"/>
        <v>0</v>
      </c>
      <c r="AJ144" s="30">
        <f t="shared" si="116"/>
        <v>0</v>
      </c>
      <c r="AK144" s="30">
        <f t="shared" si="116"/>
        <v>0</v>
      </c>
      <c r="AL144" s="30">
        <f t="shared" si="116"/>
        <v>0</v>
      </c>
      <c r="AM144" s="30">
        <f t="shared" si="116"/>
        <v>0</v>
      </c>
      <c r="AN144" s="30">
        <f t="shared" si="116"/>
        <v>0</v>
      </c>
      <c r="AO144" s="30">
        <f t="shared" si="116"/>
        <v>0</v>
      </c>
      <c r="AP144" s="30">
        <f t="shared" si="116"/>
        <v>0</v>
      </c>
      <c r="AQ144" s="30">
        <f t="shared" si="116"/>
        <v>0</v>
      </c>
      <c r="AR144" s="30">
        <f t="shared" si="116"/>
        <v>0</v>
      </c>
      <c r="AS144" s="30">
        <f t="shared" si="116"/>
        <v>0</v>
      </c>
      <c r="AT144" s="30">
        <f t="shared" si="116"/>
        <v>0</v>
      </c>
      <c r="AU144" s="30">
        <f t="shared" si="116"/>
        <v>0</v>
      </c>
      <c r="AV144" s="30">
        <f t="shared" si="116"/>
        <v>0</v>
      </c>
      <c r="AW144" s="30">
        <f t="shared" si="116"/>
        <v>0</v>
      </c>
      <c r="AX144" s="30">
        <f t="shared" si="116"/>
        <v>0</v>
      </c>
      <c r="AY144" s="30">
        <f t="shared" si="116"/>
        <v>0</v>
      </c>
      <c r="AZ144" s="30">
        <f t="shared" si="116"/>
        <v>0</v>
      </c>
      <c r="BA144" s="30">
        <f t="shared" si="116"/>
        <v>0</v>
      </c>
      <c r="BB144" s="30">
        <f t="shared" si="116"/>
        <v>0</v>
      </c>
      <c r="BC144" s="30">
        <f t="shared" si="116"/>
        <v>0</v>
      </c>
      <c r="BD144" s="30">
        <f t="shared" si="116"/>
        <v>0</v>
      </c>
      <c r="BE144" s="30">
        <f t="shared" si="116"/>
        <v>0</v>
      </c>
      <c r="BF144" s="30">
        <f t="shared" si="116"/>
        <v>0</v>
      </c>
      <c r="BG144" s="30">
        <f t="shared" si="116"/>
        <v>0</v>
      </c>
      <c r="BH144" s="30">
        <f t="shared" si="116"/>
        <v>0</v>
      </c>
      <c r="BI144" s="30">
        <f t="shared" si="116"/>
        <v>0</v>
      </c>
      <c r="BJ144" s="30">
        <f t="shared" si="116"/>
        <v>0</v>
      </c>
      <c r="BK144" s="30">
        <f t="shared" si="116"/>
        <v>0</v>
      </c>
      <c r="BL144" s="30">
        <f t="shared" si="116"/>
        <v>0</v>
      </c>
      <c r="BM144" s="30">
        <f t="shared" si="116"/>
        <v>0</v>
      </c>
      <c r="BN144" s="30">
        <f t="shared" si="116"/>
        <v>0</v>
      </c>
      <c r="BO144" s="30">
        <f t="shared" si="116"/>
        <v>0</v>
      </c>
      <c r="BP144" s="30">
        <f t="shared" si="116"/>
        <v>0</v>
      </c>
      <c r="BQ144" s="30">
        <f t="shared" si="116"/>
        <v>0</v>
      </c>
      <c r="BR144" s="30">
        <f t="shared" si="116"/>
        <v>0</v>
      </c>
      <c r="BS144" s="30">
        <f t="shared" si="116"/>
        <v>0</v>
      </c>
      <c r="BT144" s="30">
        <f t="shared" si="116"/>
        <v>0</v>
      </c>
      <c r="BU144" s="30">
        <f t="shared" si="116"/>
        <v>0</v>
      </c>
      <c r="BV144" s="30">
        <f t="shared" si="116"/>
        <v>0</v>
      </c>
      <c r="BW144" s="30">
        <f t="shared" si="116"/>
        <v>0</v>
      </c>
      <c r="BX144" s="30">
        <f t="shared" si="116"/>
        <v>0</v>
      </c>
      <c r="BY144" s="30">
        <f t="shared" si="116"/>
        <v>0</v>
      </c>
      <c r="BZ144" s="30">
        <f t="shared" ref="BZ144:CH144" si="117">IF(BZ24=0,0,((BZ6*0.5)+BY24-BZ42)*BZ79*BZ111*BZ$2)</f>
        <v>0</v>
      </c>
      <c r="CA144" s="30">
        <f t="shared" si="117"/>
        <v>0</v>
      </c>
      <c r="CB144" s="30">
        <f t="shared" si="117"/>
        <v>0</v>
      </c>
      <c r="CC144" s="30">
        <f t="shared" si="117"/>
        <v>0</v>
      </c>
      <c r="CD144" s="30">
        <f t="shared" si="117"/>
        <v>0</v>
      </c>
      <c r="CE144" s="30">
        <f t="shared" si="117"/>
        <v>0</v>
      </c>
      <c r="CF144" s="30">
        <f t="shared" si="117"/>
        <v>0</v>
      </c>
      <c r="CG144" s="30">
        <f t="shared" si="117"/>
        <v>0</v>
      </c>
      <c r="CH144" s="33">
        <f t="shared" si="117"/>
        <v>0</v>
      </c>
    </row>
    <row r="145" spans="1:86" hidden="1" x14ac:dyDescent="0.35">
      <c r="A145" s="578"/>
      <c r="B145" s="287" t="s">
        <v>21</v>
      </c>
      <c r="C145" s="30">
        <f t="shared" si="114"/>
        <v>0</v>
      </c>
      <c r="D145" s="30">
        <f t="shared" si="115"/>
        <v>0</v>
      </c>
      <c r="E145" s="30">
        <f t="shared" si="115"/>
        <v>0</v>
      </c>
      <c r="F145" s="30">
        <f t="shared" si="115"/>
        <v>5.207773499011962</v>
      </c>
      <c r="G145" s="30">
        <f t="shared" si="115"/>
        <v>12.799244958797489</v>
      </c>
      <c r="H145" s="30">
        <f t="shared" si="115"/>
        <v>22.138489257951129</v>
      </c>
      <c r="I145" s="30">
        <f t="shared" si="115"/>
        <v>21.645847474900521</v>
      </c>
      <c r="J145" s="30">
        <f t="shared" si="115"/>
        <v>22.162966197979816</v>
      </c>
      <c r="K145" s="30">
        <f t="shared" si="115"/>
        <v>39.988258664918895</v>
      </c>
      <c r="L145" s="30">
        <f t="shared" si="115"/>
        <v>33.605814675881497</v>
      </c>
      <c r="M145" s="30">
        <f t="shared" si="115"/>
        <v>32.73128507151096</v>
      </c>
      <c r="N145" s="30">
        <f t="shared" ref="N145:BY145" si="118">IF(N25=0,0,((N7*0.5)+M25-N43)*N80*N112*N$2)</f>
        <v>64.127988680626927</v>
      </c>
      <c r="O145" s="30">
        <f t="shared" si="118"/>
        <v>91.309590477055053</v>
      </c>
      <c r="P145" s="30">
        <f t="shared" si="118"/>
        <v>84.180505931905984</v>
      </c>
      <c r="Q145" s="30">
        <f t="shared" si="118"/>
        <v>88.649031431373615</v>
      </c>
      <c r="R145" s="30">
        <f t="shared" si="118"/>
        <v>84.078069862884249</v>
      </c>
      <c r="S145" s="30">
        <f t="shared" si="118"/>
        <v>103.3201436316415</v>
      </c>
      <c r="T145" s="30">
        <f t="shared" si="118"/>
        <v>178.70990806741801</v>
      </c>
      <c r="U145" s="30">
        <f t="shared" si="118"/>
        <v>174.73312506595269</v>
      </c>
      <c r="V145" s="30">
        <f t="shared" si="118"/>
        <v>178.90749479753907</v>
      </c>
      <c r="W145" s="30">
        <f t="shared" si="118"/>
        <v>171.23895966178327</v>
      </c>
      <c r="X145" s="30">
        <f t="shared" si="118"/>
        <v>97.92851469885521</v>
      </c>
      <c r="Y145" s="30">
        <f t="shared" si="118"/>
        <v>95.380104965534628</v>
      </c>
      <c r="Z145" s="30">
        <f t="shared" si="118"/>
        <v>95.487751554613737</v>
      </c>
      <c r="AA145" s="30">
        <f t="shared" si="118"/>
        <v>91.309590477055053</v>
      </c>
      <c r="AB145" s="30">
        <f t="shared" si="118"/>
        <v>84.180505931905984</v>
      </c>
      <c r="AC145" s="30">
        <f t="shared" si="118"/>
        <v>88.649031431373615</v>
      </c>
      <c r="AD145" s="30">
        <f t="shared" si="118"/>
        <v>84.078069862884249</v>
      </c>
      <c r="AE145" s="30">
        <f t="shared" si="118"/>
        <v>103.3201436316415</v>
      </c>
      <c r="AF145" s="30">
        <f t="shared" si="118"/>
        <v>178.70990806741801</v>
      </c>
      <c r="AG145" s="30">
        <f t="shared" si="118"/>
        <v>174.73312506595269</v>
      </c>
      <c r="AH145" s="30">
        <f t="shared" si="118"/>
        <v>178.90749479753907</v>
      </c>
      <c r="AI145" s="30">
        <f t="shared" si="118"/>
        <v>171.23895966178327</v>
      </c>
      <c r="AJ145" s="30">
        <f t="shared" si="118"/>
        <v>97.92851469885521</v>
      </c>
      <c r="AK145" s="30">
        <f t="shared" si="118"/>
        <v>95.380104965534628</v>
      </c>
      <c r="AL145" s="30">
        <f t="shared" si="118"/>
        <v>95.487751554613737</v>
      </c>
      <c r="AM145" s="30">
        <f t="shared" si="118"/>
        <v>91.309590477055053</v>
      </c>
      <c r="AN145" s="30">
        <f t="shared" si="118"/>
        <v>84.180505931905984</v>
      </c>
      <c r="AO145" s="30">
        <f t="shared" si="118"/>
        <v>88.649031431373615</v>
      </c>
      <c r="AP145" s="30">
        <f t="shared" si="118"/>
        <v>84.078069862884249</v>
      </c>
      <c r="AQ145" s="30">
        <f t="shared" si="118"/>
        <v>103.3201436316415</v>
      </c>
      <c r="AR145" s="30">
        <f t="shared" si="118"/>
        <v>178.70990806741801</v>
      </c>
      <c r="AS145" s="30">
        <f t="shared" si="118"/>
        <v>174.73312506595269</v>
      </c>
      <c r="AT145" s="30">
        <f t="shared" si="118"/>
        <v>178.90749479753907</v>
      </c>
      <c r="AU145" s="30">
        <f t="shared" si="118"/>
        <v>171.23895966178327</v>
      </c>
      <c r="AV145" s="30">
        <f t="shared" si="118"/>
        <v>97.92851469885521</v>
      </c>
      <c r="AW145" s="30">
        <f t="shared" si="118"/>
        <v>95.380104965534628</v>
      </c>
      <c r="AX145" s="30">
        <f t="shared" si="118"/>
        <v>95.487751554613737</v>
      </c>
      <c r="AY145" s="30">
        <f t="shared" si="118"/>
        <v>91.309590477055053</v>
      </c>
      <c r="AZ145" s="30">
        <f t="shared" si="118"/>
        <v>84.180505931905984</v>
      </c>
      <c r="BA145" s="30">
        <f t="shared" si="118"/>
        <v>88.649031431373615</v>
      </c>
      <c r="BB145" s="30">
        <f t="shared" si="118"/>
        <v>84.078069862884249</v>
      </c>
      <c r="BC145" s="30">
        <f t="shared" si="118"/>
        <v>103.3201436316415</v>
      </c>
      <c r="BD145" s="30">
        <f t="shared" si="118"/>
        <v>178.70990806741801</v>
      </c>
      <c r="BE145" s="30">
        <f t="shared" si="118"/>
        <v>174.73312506595269</v>
      </c>
      <c r="BF145" s="30">
        <f t="shared" si="118"/>
        <v>178.90749479753907</v>
      </c>
      <c r="BG145" s="30">
        <f t="shared" si="118"/>
        <v>171.23895966178327</v>
      </c>
      <c r="BH145" s="30">
        <f t="shared" si="118"/>
        <v>97.92851469885521</v>
      </c>
      <c r="BI145" s="30">
        <f t="shared" si="118"/>
        <v>95.380104965534628</v>
      </c>
      <c r="BJ145" s="30">
        <f t="shared" si="118"/>
        <v>95.487751554613737</v>
      </c>
      <c r="BK145" s="30">
        <f t="shared" si="118"/>
        <v>91.309590477055053</v>
      </c>
      <c r="BL145" s="30">
        <f t="shared" si="118"/>
        <v>84.180505931905984</v>
      </c>
      <c r="BM145" s="30">
        <f t="shared" si="118"/>
        <v>88.649031431373615</v>
      </c>
      <c r="BN145" s="30">
        <f t="shared" si="118"/>
        <v>84.078069862884249</v>
      </c>
      <c r="BO145" s="30">
        <f t="shared" si="118"/>
        <v>103.3201436316415</v>
      </c>
      <c r="BP145" s="30">
        <f t="shared" si="118"/>
        <v>178.70990806741801</v>
      </c>
      <c r="BQ145" s="30">
        <f t="shared" si="118"/>
        <v>174.73312506595269</v>
      </c>
      <c r="BR145" s="30">
        <f t="shared" si="118"/>
        <v>178.90749479753907</v>
      </c>
      <c r="BS145" s="30">
        <f t="shared" si="118"/>
        <v>171.23895966178327</v>
      </c>
      <c r="BT145" s="30">
        <f t="shared" si="118"/>
        <v>97.92851469885521</v>
      </c>
      <c r="BU145" s="30">
        <f t="shared" si="118"/>
        <v>95.380104965534628</v>
      </c>
      <c r="BV145" s="30">
        <f t="shared" si="118"/>
        <v>95.487751554613737</v>
      </c>
      <c r="BW145" s="30">
        <f t="shared" si="118"/>
        <v>91.309590477055053</v>
      </c>
      <c r="BX145" s="30">
        <f t="shared" si="118"/>
        <v>84.180505931905984</v>
      </c>
      <c r="BY145" s="30">
        <f t="shared" si="118"/>
        <v>88.649031431373615</v>
      </c>
      <c r="BZ145" s="30">
        <f t="shared" ref="BZ145:CH145" si="119">IF(BZ25=0,0,((BZ7*0.5)+BY25-BZ43)*BZ80*BZ112*BZ$2)</f>
        <v>84.078069862884249</v>
      </c>
      <c r="CA145" s="30">
        <f t="shared" si="119"/>
        <v>103.3201436316415</v>
      </c>
      <c r="CB145" s="30">
        <f t="shared" si="119"/>
        <v>178.70990806741801</v>
      </c>
      <c r="CC145" s="30">
        <f t="shared" si="119"/>
        <v>174.73312506595269</v>
      </c>
      <c r="CD145" s="30">
        <f t="shared" si="119"/>
        <v>178.90749479753907</v>
      </c>
      <c r="CE145" s="30">
        <f t="shared" si="119"/>
        <v>171.23895966178327</v>
      </c>
      <c r="CF145" s="30">
        <f t="shared" si="119"/>
        <v>97.92851469885521</v>
      </c>
      <c r="CG145" s="30">
        <f t="shared" si="119"/>
        <v>95.380104965534628</v>
      </c>
      <c r="CH145" s="33">
        <f t="shared" si="119"/>
        <v>95.487751554613737</v>
      </c>
    </row>
    <row r="146" spans="1:86" hidden="1" x14ac:dyDescent="0.35">
      <c r="A146" s="578"/>
      <c r="B146" s="287" t="s">
        <v>1</v>
      </c>
      <c r="C146" s="30">
        <f t="shared" si="114"/>
        <v>0</v>
      </c>
      <c r="D146" s="30">
        <f t="shared" si="115"/>
        <v>0.21335054089566355</v>
      </c>
      <c r="E146" s="30">
        <f t="shared" si="115"/>
        <v>37.120992270245786</v>
      </c>
      <c r="F146" s="30">
        <f t="shared" si="115"/>
        <v>364.17371544371315</v>
      </c>
      <c r="G146" s="30">
        <f t="shared" si="115"/>
        <v>2079.2725566281874</v>
      </c>
      <c r="H146" s="30">
        <f t="shared" si="115"/>
        <v>17729.179399690704</v>
      </c>
      <c r="I146" s="30">
        <f t="shared" si="115"/>
        <v>28167.926520999827</v>
      </c>
      <c r="J146" s="30">
        <f t="shared" si="115"/>
        <v>30765.435433184583</v>
      </c>
      <c r="K146" s="30">
        <f t="shared" si="115"/>
        <v>14902.125208679499</v>
      </c>
      <c r="L146" s="30">
        <f t="shared" si="115"/>
        <v>1717.5703135824817</v>
      </c>
      <c r="M146" s="30">
        <f t="shared" si="115"/>
        <v>654.6276319360328</v>
      </c>
      <c r="N146" s="30">
        <f t="shared" ref="N146:BY146" si="120">IF(N26=0,0,((N8*0.5)+M26-N44)*N81*N113*N$2)</f>
        <v>10.036013069150785</v>
      </c>
      <c r="O146" s="30">
        <f t="shared" si="120"/>
        <v>1.1364939308230542</v>
      </c>
      <c r="P146" s="30">
        <f t="shared" si="120"/>
        <v>47.838755074538192</v>
      </c>
      <c r="Q146" s="30">
        <f t="shared" si="120"/>
        <v>1432.240553958711</v>
      </c>
      <c r="R146" s="30">
        <f t="shared" si="120"/>
        <v>4724.3163296477769</v>
      </c>
      <c r="S146" s="30">
        <f t="shared" si="120"/>
        <v>14572.036958652938</v>
      </c>
      <c r="T146" s="30">
        <f t="shared" si="120"/>
        <v>86205.577296612493</v>
      </c>
      <c r="U146" s="30">
        <f t="shared" si="120"/>
        <v>109183.75938136413</v>
      </c>
      <c r="V146" s="30">
        <f t="shared" si="120"/>
        <v>105352.63449082927</v>
      </c>
      <c r="W146" s="30">
        <f t="shared" si="120"/>
        <v>43997.827615985989</v>
      </c>
      <c r="X146" s="30">
        <f t="shared" si="120"/>
        <v>4363.7227965766097</v>
      </c>
      <c r="Y146" s="30">
        <f t="shared" si="120"/>
        <v>1320.2740831907756</v>
      </c>
      <c r="Z146" s="30">
        <f t="shared" si="120"/>
        <v>12.764891975284725</v>
      </c>
      <c r="AA146" s="30">
        <f t="shared" si="120"/>
        <v>1.1364939308230542</v>
      </c>
      <c r="AB146" s="30">
        <f t="shared" si="120"/>
        <v>47.838755074538192</v>
      </c>
      <c r="AC146" s="30">
        <f t="shared" si="120"/>
        <v>1432.240553958711</v>
      </c>
      <c r="AD146" s="30">
        <f t="shared" si="120"/>
        <v>4724.3163296477769</v>
      </c>
      <c r="AE146" s="30">
        <f t="shared" si="120"/>
        <v>14572.036958652938</v>
      </c>
      <c r="AF146" s="30">
        <f t="shared" si="120"/>
        <v>86205.577296612493</v>
      </c>
      <c r="AG146" s="30">
        <f t="shared" si="120"/>
        <v>109183.75938136413</v>
      </c>
      <c r="AH146" s="30">
        <f t="shared" si="120"/>
        <v>105352.63449082927</v>
      </c>
      <c r="AI146" s="30">
        <f t="shared" si="120"/>
        <v>43997.827615985989</v>
      </c>
      <c r="AJ146" s="30">
        <f t="shared" si="120"/>
        <v>4363.7227965766097</v>
      </c>
      <c r="AK146" s="30">
        <f t="shared" si="120"/>
        <v>1320.2740831907756</v>
      </c>
      <c r="AL146" s="30">
        <f t="shared" si="120"/>
        <v>12.764891975284725</v>
      </c>
      <c r="AM146" s="30">
        <f t="shared" si="120"/>
        <v>1.1364939308230542</v>
      </c>
      <c r="AN146" s="30">
        <f t="shared" si="120"/>
        <v>47.838755074538192</v>
      </c>
      <c r="AO146" s="30">
        <f t="shared" si="120"/>
        <v>1432.240553958711</v>
      </c>
      <c r="AP146" s="30">
        <f t="shared" si="120"/>
        <v>4724.3163296477769</v>
      </c>
      <c r="AQ146" s="30">
        <f t="shared" si="120"/>
        <v>14572.036958652938</v>
      </c>
      <c r="AR146" s="30">
        <f t="shared" si="120"/>
        <v>86205.577296612493</v>
      </c>
      <c r="AS146" s="30">
        <f t="shared" si="120"/>
        <v>109183.75938136413</v>
      </c>
      <c r="AT146" s="30">
        <f t="shared" si="120"/>
        <v>105352.63449082927</v>
      </c>
      <c r="AU146" s="30">
        <f t="shared" si="120"/>
        <v>43997.827615985989</v>
      </c>
      <c r="AV146" s="30">
        <f t="shared" si="120"/>
        <v>4363.7227965766097</v>
      </c>
      <c r="AW146" s="30">
        <f t="shared" si="120"/>
        <v>1320.2740831907756</v>
      </c>
      <c r="AX146" s="30">
        <f t="shared" si="120"/>
        <v>12.764891975284725</v>
      </c>
      <c r="AY146" s="30">
        <f t="shared" si="120"/>
        <v>1.1364939308230542</v>
      </c>
      <c r="AZ146" s="30">
        <f t="shared" si="120"/>
        <v>47.838755074538192</v>
      </c>
      <c r="BA146" s="30">
        <f t="shared" si="120"/>
        <v>1432.240553958711</v>
      </c>
      <c r="BB146" s="30">
        <f t="shared" si="120"/>
        <v>4724.3163296477769</v>
      </c>
      <c r="BC146" s="30">
        <f t="shared" si="120"/>
        <v>14572.036958652938</v>
      </c>
      <c r="BD146" s="30">
        <f t="shared" si="120"/>
        <v>86205.577296612493</v>
      </c>
      <c r="BE146" s="30">
        <f t="shared" si="120"/>
        <v>109183.75938136413</v>
      </c>
      <c r="BF146" s="30">
        <f t="shared" si="120"/>
        <v>105352.63449082927</v>
      </c>
      <c r="BG146" s="30">
        <f t="shared" si="120"/>
        <v>43997.827615985989</v>
      </c>
      <c r="BH146" s="30">
        <f t="shared" si="120"/>
        <v>4363.7227965766097</v>
      </c>
      <c r="BI146" s="30">
        <f t="shared" si="120"/>
        <v>1320.2740831907756</v>
      </c>
      <c r="BJ146" s="30">
        <f t="shared" si="120"/>
        <v>12.764891975284725</v>
      </c>
      <c r="BK146" s="30">
        <f t="shared" si="120"/>
        <v>1.1364939308230542</v>
      </c>
      <c r="BL146" s="30">
        <f t="shared" si="120"/>
        <v>47.838755074538192</v>
      </c>
      <c r="BM146" s="30">
        <f t="shared" si="120"/>
        <v>1432.240553958711</v>
      </c>
      <c r="BN146" s="30">
        <f t="shared" si="120"/>
        <v>4724.3163296477769</v>
      </c>
      <c r="BO146" s="30">
        <f t="shared" si="120"/>
        <v>14572.036958652938</v>
      </c>
      <c r="BP146" s="30">
        <f t="shared" si="120"/>
        <v>86205.577296612493</v>
      </c>
      <c r="BQ146" s="30">
        <f t="shared" si="120"/>
        <v>109183.75938136413</v>
      </c>
      <c r="BR146" s="30">
        <f t="shared" si="120"/>
        <v>105352.63449082927</v>
      </c>
      <c r="BS146" s="30">
        <f t="shared" si="120"/>
        <v>43997.827615985989</v>
      </c>
      <c r="BT146" s="30">
        <f t="shared" si="120"/>
        <v>4363.7227965766097</v>
      </c>
      <c r="BU146" s="30">
        <f t="shared" si="120"/>
        <v>1320.2740831907756</v>
      </c>
      <c r="BV146" s="30">
        <f t="shared" si="120"/>
        <v>12.764891975284725</v>
      </c>
      <c r="BW146" s="30">
        <f t="shared" si="120"/>
        <v>1.1364939308230542</v>
      </c>
      <c r="BX146" s="30">
        <f t="shared" si="120"/>
        <v>47.838755074538192</v>
      </c>
      <c r="BY146" s="30">
        <f t="shared" si="120"/>
        <v>1432.240553958711</v>
      </c>
      <c r="BZ146" s="30">
        <f t="shared" ref="BZ146:CH146" si="121">IF(BZ26=0,0,((BZ8*0.5)+BY26-BZ44)*BZ81*BZ113*BZ$2)</f>
        <v>4724.3163296477769</v>
      </c>
      <c r="CA146" s="30">
        <f t="shared" si="121"/>
        <v>14572.036958652938</v>
      </c>
      <c r="CB146" s="30">
        <f t="shared" si="121"/>
        <v>86205.577296612493</v>
      </c>
      <c r="CC146" s="30">
        <f t="shared" si="121"/>
        <v>109183.75938136413</v>
      </c>
      <c r="CD146" s="30">
        <f t="shared" si="121"/>
        <v>105352.63449082927</v>
      </c>
      <c r="CE146" s="30">
        <f t="shared" si="121"/>
        <v>43997.827615985989</v>
      </c>
      <c r="CF146" s="30">
        <f t="shared" si="121"/>
        <v>4363.7227965766097</v>
      </c>
      <c r="CG146" s="30">
        <f t="shared" si="121"/>
        <v>1320.2740831907756</v>
      </c>
      <c r="CH146" s="33">
        <f t="shared" si="121"/>
        <v>12.764891975284725</v>
      </c>
    </row>
    <row r="147" spans="1:86" hidden="1" x14ac:dyDescent="0.35">
      <c r="A147" s="578"/>
      <c r="B147" s="287" t="s">
        <v>22</v>
      </c>
      <c r="C147" s="30">
        <f t="shared" si="114"/>
        <v>0</v>
      </c>
      <c r="D147" s="30">
        <f t="shared" si="115"/>
        <v>0</v>
      </c>
      <c r="E147" s="30">
        <f t="shared" si="115"/>
        <v>0</v>
      </c>
      <c r="F147" s="30">
        <f t="shared" si="115"/>
        <v>0</v>
      </c>
      <c r="G147" s="30">
        <f t="shared" si="115"/>
        <v>0</v>
      </c>
      <c r="H147" s="30">
        <f t="shared" si="115"/>
        <v>0</v>
      </c>
      <c r="I147" s="30">
        <f t="shared" si="115"/>
        <v>0</v>
      </c>
      <c r="J147" s="30">
        <f t="shared" si="115"/>
        <v>0</v>
      </c>
      <c r="K147" s="30">
        <f t="shared" si="115"/>
        <v>0</v>
      </c>
      <c r="L147" s="30">
        <f t="shared" si="115"/>
        <v>0</v>
      </c>
      <c r="M147" s="30">
        <f t="shared" si="115"/>
        <v>42.795183708469501</v>
      </c>
      <c r="N147" s="30">
        <f t="shared" ref="N147:BY147" si="122">IF(N27=0,0,((N9*0.5)+M27-N45)*N82*N114*N$2)</f>
        <v>226.18622153112642</v>
      </c>
      <c r="O147" s="30">
        <f t="shared" si="122"/>
        <v>382.42140233686007</v>
      </c>
      <c r="P147" s="30">
        <f t="shared" si="122"/>
        <v>299.28224117039304</v>
      </c>
      <c r="Q147" s="30">
        <f t="shared" si="122"/>
        <v>261.50221584111409</v>
      </c>
      <c r="R147" s="30">
        <f t="shared" si="122"/>
        <v>262.29699551016677</v>
      </c>
      <c r="S147" s="30">
        <f t="shared" si="122"/>
        <v>319.3678784930687</v>
      </c>
      <c r="T147" s="30">
        <f t="shared" si="122"/>
        <v>431.33798495934172</v>
      </c>
      <c r="U147" s="30">
        <f t="shared" si="122"/>
        <v>521.78926840757811</v>
      </c>
      <c r="V147" s="30">
        <f t="shared" si="122"/>
        <v>421.72016104453695</v>
      </c>
      <c r="W147" s="30">
        <f t="shared" si="122"/>
        <v>516.57244019009318</v>
      </c>
      <c r="X147" s="30">
        <f t="shared" si="122"/>
        <v>379.36345472969691</v>
      </c>
      <c r="Y147" s="30">
        <f t="shared" si="122"/>
        <v>333.33282209860846</v>
      </c>
      <c r="Z147" s="30">
        <f t="shared" si="122"/>
        <v>359.94804503412803</v>
      </c>
      <c r="AA147" s="30">
        <f t="shared" si="122"/>
        <v>382.42140233686007</v>
      </c>
      <c r="AB147" s="30">
        <f t="shared" si="122"/>
        <v>299.28224117039304</v>
      </c>
      <c r="AC147" s="30">
        <f t="shared" si="122"/>
        <v>261.50221584111409</v>
      </c>
      <c r="AD147" s="30">
        <f t="shared" si="122"/>
        <v>262.29699551016677</v>
      </c>
      <c r="AE147" s="30">
        <f t="shared" si="122"/>
        <v>319.3678784930687</v>
      </c>
      <c r="AF147" s="30">
        <f t="shared" si="122"/>
        <v>431.33798495934172</v>
      </c>
      <c r="AG147" s="30">
        <f t="shared" si="122"/>
        <v>521.78926840757811</v>
      </c>
      <c r="AH147" s="30">
        <f t="shared" si="122"/>
        <v>421.72016104453695</v>
      </c>
      <c r="AI147" s="30">
        <f t="shared" si="122"/>
        <v>516.57244019009318</v>
      </c>
      <c r="AJ147" s="30">
        <f t="shared" si="122"/>
        <v>379.36345472969691</v>
      </c>
      <c r="AK147" s="30">
        <f t="shared" si="122"/>
        <v>333.33282209860846</v>
      </c>
      <c r="AL147" s="30">
        <f t="shared" si="122"/>
        <v>359.94804503412803</v>
      </c>
      <c r="AM147" s="30">
        <f t="shared" si="122"/>
        <v>382.42140233686007</v>
      </c>
      <c r="AN147" s="30">
        <f t="shared" si="122"/>
        <v>299.28224117039304</v>
      </c>
      <c r="AO147" s="30">
        <f t="shared" si="122"/>
        <v>261.50221584111409</v>
      </c>
      <c r="AP147" s="30">
        <f t="shared" si="122"/>
        <v>262.29699551016677</v>
      </c>
      <c r="AQ147" s="30">
        <f t="shared" si="122"/>
        <v>319.3678784930687</v>
      </c>
      <c r="AR147" s="30">
        <f t="shared" si="122"/>
        <v>431.33798495934172</v>
      </c>
      <c r="AS147" s="30">
        <f t="shared" si="122"/>
        <v>521.78926840757811</v>
      </c>
      <c r="AT147" s="30">
        <f t="shared" si="122"/>
        <v>421.72016104453695</v>
      </c>
      <c r="AU147" s="30">
        <f t="shared" si="122"/>
        <v>516.57244019009318</v>
      </c>
      <c r="AV147" s="30">
        <f t="shared" si="122"/>
        <v>379.36345472969691</v>
      </c>
      <c r="AW147" s="30">
        <f t="shared" si="122"/>
        <v>333.33282209860846</v>
      </c>
      <c r="AX147" s="30">
        <f t="shared" si="122"/>
        <v>359.94804503412803</v>
      </c>
      <c r="AY147" s="30">
        <f t="shared" si="122"/>
        <v>382.42140233686007</v>
      </c>
      <c r="AZ147" s="30">
        <f t="shared" si="122"/>
        <v>299.28224117039304</v>
      </c>
      <c r="BA147" s="30">
        <f t="shared" si="122"/>
        <v>261.50221584111409</v>
      </c>
      <c r="BB147" s="30">
        <f t="shared" si="122"/>
        <v>262.29699551016677</v>
      </c>
      <c r="BC147" s="30">
        <f t="shared" si="122"/>
        <v>319.3678784930687</v>
      </c>
      <c r="BD147" s="30">
        <f t="shared" si="122"/>
        <v>431.33798495934172</v>
      </c>
      <c r="BE147" s="30">
        <f t="shared" si="122"/>
        <v>521.78926840757811</v>
      </c>
      <c r="BF147" s="30">
        <f t="shared" si="122"/>
        <v>421.72016104453695</v>
      </c>
      <c r="BG147" s="30">
        <f t="shared" si="122"/>
        <v>516.57244019009318</v>
      </c>
      <c r="BH147" s="30">
        <f t="shared" si="122"/>
        <v>379.36345472969691</v>
      </c>
      <c r="BI147" s="30">
        <f t="shared" si="122"/>
        <v>333.33282209860846</v>
      </c>
      <c r="BJ147" s="30">
        <f t="shared" si="122"/>
        <v>359.94804503412803</v>
      </c>
      <c r="BK147" s="30">
        <f t="shared" si="122"/>
        <v>382.42140233686007</v>
      </c>
      <c r="BL147" s="30">
        <f t="shared" si="122"/>
        <v>299.28224117039304</v>
      </c>
      <c r="BM147" s="30">
        <f t="shared" si="122"/>
        <v>261.50221584111409</v>
      </c>
      <c r="BN147" s="30">
        <f t="shared" si="122"/>
        <v>262.29699551016677</v>
      </c>
      <c r="BO147" s="30">
        <f t="shared" si="122"/>
        <v>319.3678784930687</v>
      </c>
      <c r="BP147" s="30">
        <f t="shared" si="122"/>
        <v>431.33798495934172</v>
      </c>
      <c r="BQ147" s="30">
        <f t="shared" si="122"/>
        <v>521.78926840757811</v>
      </c>
      <c r="BR147" s="30">
        <f t="shared" si="122"/>
        <v>421.72016104453695</v>
      </c>
      <c r="BS147" s="30">
        <f t="shared" si="122"/>
        <v>516.57244019009318</v>
      </c>
      <c r="BT147" s="30">
        <f t="shared" si="122"/>
        <v>379.36345472969691</v>
      </c>
      <c r="BU147" s="30">
        <f t="shared" si="122"/>
        <v>333.33282209860846</v>
      </c>
      <c r="BV147" s="30">
        <f t="shared" si="122"/>
        <v>359.94804503412803</v>
      </c>
      <c r="BW147" s="30">
        <f t="shared" si="122"/>
        <v>382.42140233686007</v>
      </c>
      <c r="BX147" s="30">
        <f t="shared" si="122"/>
        <v>299.28224117039304</v>
      </c>
      <c r="BY147" s="30">
        <f t="shared" si="122"/>
        <v>261.50221584111409</v>
      </c>
      <c r="BZ147" s="30">
        <f t="shared" ref="BZ147:CH147" si="123">IF(BZ27=0,0,((BZ9*0.5)+BY27-BZ45)*BZ82*BZ114*BZ$2)</f>
        <v>262.29699551016677</v>
      </c>
      <c r="CA147" s="30">
        <f t="shared" si="123"/>
        <v>319.3678784930687</v>
      </c>
      <c r="CB147" s="30">
        <f t="shared" si="123"/>
        <v>431.33798495934172</v>
      </c>
      <c r="CC147" s="30">
        <f t="shared" si="123"/>
        <v>521.78926840757811</v>
      </c>
      <c r="CD147" s="30">
        <f t="shared" si="123"/>
        <v>421.72016104453695</v>
      </c>
      <c r="CE147" s="30">
        <f t="shared" si="123"/>
        <v>516.57244019009318</v>
      </c>
      <c r="CF147" s="30">
        <f t="shared" si="123"/>
        <v>379.36345472969691</v>
      </c>
      <c r="CG147" s="30">
        <f t="shared" si="123"/>
        <v>333.33282209860846</v>
      </c>
      <c r="CH147" s="33">
        <f t="shared" si="123"/>
        <v>359.94804503412803</v>
      </c>
    </row>
    <row r="148" spans="1:86" hidden="1" x14ac:dyDescent="0.35">
      <c r="A148" s="578"/>
      <c r="B148" s="94" t="s">
        <v>9</v>
      </c>
      <c r="C148" s="30">
        <f t="shared" si="114"/>
        <v>0</v>
      </c>
      <c r="D148" s="30">
        <f t="shared" si="115"/>
        <v>0</v>
      </c>
      <c r="E148" s="30">
        <f t="shared" si="115"/>
        <v>0</v>
      </c>
      <c r="F148" s="30">
        <f t="shared" si="115"/>
        <v>0</v>
      </c>
      <c r="G148" s="30">
        <f t="shared" si="115"/>
        <v>0</v>
      </c>
      <c r="H148" s="30">
        <f t="shared" si="115"/>
        <v>0</v>
      </c>
      <c r="I148" s="30">
        <f t="shared" si="115"/>
        <v>0</v>
      </c>
      <c r="J148" s="30">
        <f t="shared" si="115"/>
        <v>0</v>
      </c>
      <c r="K148" s="30">
        <f t="shared" si="115"/>
        <v>0</v>
      </c>
      <c r="L148" s="30">
        <f t="shared" si="115"/>
        <v>0</v>
      </c>
      <c r="M148" s="30">
        <f t="shared" si="115"/>
        <v>0</v>
      </c>
      <c r="N148" s="30">
        <f t="shared" ref="N148:BY148" si="124">IF(N28=0,0,((N10*0.5)+M28-N46)*N83*N115*N$2)</f>
        <v>0</v>
      </c>
      <c r="O148" s="30">
        <f t="shared" si="124"/>
        <v>0</v>
      </c>
      <c r="P148" s="30">
        <f t="shared" si="124"/>
        <v>0</v>
      </c>
      <c r="Q148" s="30">
        <f t="shared" si="124"/>
        <v>0</v>
      </c>
      <c r="R148" s="30">
        <f t="shared" si="124"/>
        <v>0</v>
      </c>
      <c r="S148" s="30">
        <f t="shared" si="124"/>
        <v>0</v>
      </c>
      <c r="T148" s="30">
        <f t="shared" si="124"/>
        <v>0</v>
      </c>
      <c r="U148" s="30">
        <f t="shared" si="124"/>
        <v>0</v>
      </c>
      <c r="V148" s="30">
        <f t="shared" si="124"/>
        <v>0</v>
      </c>
      <c r="W148" s="30">
        <f t="shared" si="124"/>
        <v>0</v>
      </c>
      <c r="X148" s="30">
        <f t="shared" si="124"/>
        <v>0</v>
      </c>
      <c r="Y148" s="30">
        <f t="shared" si="124"/>
        <v>0</v>
      </c>
      <c r="Z148" s="30">
        <f t="shared" si="124"/>
        <v>0</v>
      </c>
      <c r="AA148" s="30">
        <f t="shared" si="124"/>
        <v>0</v>
      </c>
      <c r="AB148" s="30">
        <f t="shared" si="124"/>
        <v>0</v>
      </c>
      <c r="AC148" s="30">
        <f t="shared" si="124"/>
        <v>0</v>
      </c>
      <c r="AD148" s="30">
        <f t="shared" si="124"/>
        <v>0</v>
      </c>
      <c r="AE148" s="30">
        <f t="shared" si="124"/>
        <v>0</v>
      </c>
      <c r="AF148" s="30">
        <f t="shared" si="124"/>
        <v>0</v>
      </c>
      <c r="AG148" s="30">
        <f t="shared" si="124"/>
        <v>0</v>
      </c>
      <c r="AH148" s="30">
        <f t="shared" si="124"/>
        <v>0</v>
      </c>
      <c r="AI148" s="30">
        <f t="shared" si="124"/>
        <v>0</v>
      </c>
      <c r="AJ148" s="30">
        <f t="shared" si="124"/>
        <v>0</v>
      </c>
      <c r="AK148" s="30">
        <f t="shared" si="124"/>
        <v>0</v>
      </c>
      <c r="AL148" s="30">
        <f t="shared" si="124"/>
        <v>0</v>
      </c>
      <c r="AM148" s="30">
        <f t="shared" si="124"/>
        <v>0</v>
      </c>
      <c r="AN148" s="30">
        <f t="shared" si="124"/>
        <v>0</v>
      </c>
      <c r="AO148" s="30">
        <f t="shared" si="124"/>
        <v>0</v>
      </c>
      <c r="AP148" s="30">
        <f t="shared" si="124"/>
        <v>0</v>
      </c>
      <c r="AQ148" s="30">
        <f t="shared" si="124"/>
        <v>0</v>
      </c>
      <c r="AR148" s="30">
        <f t="shared" si="124"/>
        <v>0</v>
      </c>
      <c r="AS148" s="30">
        <f t="shared" si="124"/>
        <v>0</v>
      </c>
      <c r="AT148" s="30">
        <f t="shared" si="124"/>
        <v>0</v>
      </c>
      <c r="AU148" s="30">
        <f t="shared" si="124"/>
        <v>0</v>
      </c>
      <c r="AV148" s="30">
        <f t="shared" si="124"/>
        <v>0</v>
      </c>
      <c r="AW148" s="30">
        <f t="shared" si="124"/>
        <v>0</v>
      </c>
      <c r="AX148" s="30">
        <f t="shared" si="124"/>
        <v>0</v>
      </c>
      <c r="AY148" s="30">
        <f t="shared" si="124"/>
        <v>0</v>
      </c>
      <c r="AZ148" s="30">
        <f t="shared" si="124"/>
        <v>0</v>
      </c>
      <c r="BA148" s="30">
        <f t="shared" si="124"/>
        <v>0</v>
      </c>
      <c r="BB148" s="30">
        <f t="shared" si="124"/>
        <v>0</v>
      </c>
      <c r="BC148" s="30">
        <f t="shared" si="124"/>
        <v>0</v>
      </c>
      <c r="BD148" s="30">
        <f t="shared" si="124"/>
        <v>0</v>
      </c>
      <c r="BE148" s="30">
        <f t="shared" si="124"/>
        <v>0</v>
      </c>
      <c r="BF148" s="30">
        <f t="shared" si="124"/>
        <v>0</v>
      </c>
      <c r="BG148" s="30">
        <f t="shared" si="124"/>
        <v>0</v>
      </c>
      <c r="BH148" s="30">
        <f t="shared" si="124"/>
        <v>0</v>
      </c>
      <c r="BI148" s="30">
        <f t="shared" si="124"/>
        <v>0</v>
      </c>
      <c r="BJ148" s="30">
        <f t="shared" si="124"/>
        <v>0</v>
      </c>
      <c r="BK148" s="30">
        <f t="shared" si="124"/>
        <v>0</v>
      </c>
      <c r="BL148" s="30">
        <f t="shared" si="124"/>
        <v>0</v>
      </c>
      <c r="BM148" s="30">
        <f t="shared" si="124"/>
        <v>0</v>
      </c>
      <c r="BN148" s="30">
        <f t="shared" si="124"/>
        <v>0</v>
      </c>
      <c r="BO148" s="30">
        <f t="shared" si="124"/>
        <v>0</v>
      </c>
      <c r="BP148" s="30">
        <f t="shared" si="124"/>
        <v>0</v>
      </c>
      <c r="BQ148" s="30">
        <f t="shared" si="124"/>
        <v>0</v>
      </c>
      <c r="BR148" s="30">
        <f t="shared" si="124"/>
        <v>0</v>
      </c>
      <c r="BS148" s="30">
        <f t="shared" si="124"/>
        <v>0</v>
      </c>
      <c r="BT148" s="30">
        <f t="shared" si="124"/>
        <v>0</v>
      </c>
      <c r="BU148" s="30">
        <f t="shared" si="124"/>
        <v>0</v>
      </c>
      <c r="BV148" s="30">
        <f t="shared" si="124"/>
        <v>0</v>
      </c>
      <c r="BW148" s="30">
        <f t="shared" si="124"/>
        <v>0</v>
      </c>
      <c r="BX148" s="30">
        <f t="shared" si="124"/>
        <v>0</v>
      </c>
      <c r="BY148" s="30">
        <f t="shared" si="124"/>
        <v>0</v>
      </c>
      <c r="BZ148" s="30">
        <f t="shared" ref="BZ148:CH148" si="125">IF(BZ28=0,0,((BZ10*0.5)+BY28-BZ46)*BZ83*BZ115*BZ$2)</f>
        <v>0</v>
      </c>
      <c r="CA148" s="30">
        <f t="shared" si="125"/>
        <v>0</v>
      </c>
      <c r="CB148" s="30">
        <f t="shared" si="125"/>
        <v>0</v>
      </c>
      <c r="CC148" s="30">
        <f t="shared" si="125"/>
        <v>0</v>
      </c>
      <c r="CD148" s="30">
        <f t="shared" si="125"/>
        <v>0</v>
      </c>
      <c r="CE148" s="30">
        <f t="shared" si="125"/>
        <v>0</v>
      </c>
      <c r="CF148" s="30">
        <f t="shared" si="125"/>
        <v>0</v>
      </c>
      <c r="CG148" s="30">
        <f t="shared" si="125"/>
        <v>0</v>
      </c>
      <c r="CH148" s="33">
        <f t="shared" si="125"/>
        <v>0</v>
      </c>
    </row>
    <row r="149" spans="1:86" hidden="1" x14ac:dyDescent="0.35">
      <c r="A149" s="578"/>
      <c r="B149" s="94" t="s">
        <v>3</v>
      </c>
      <c r="C149" s="30">
        <f t="shared" si="114"/>
        <v>0</v>
      </c>
      <c r="D149" s="30">
        <f t="shared" si="115"/>
        <v>0</v>
      </c>
      <c r="E149" s="30">
        <f t="shared" si="115"/>
        <v>64.236349905856557</v>
      </c>
      <c r="F149" s="30">
        <f t="shared" si="115"/>
        <v>2887.6269337979229</v>
      </c>
      <c r="G149" s="30">
        <f t="shared" si="115"/>
        <v>6812.3791342470695</v>
      </c>
      <c r="H149" s="30">
        <f t="shared" si="115"/>
        <v>35278.841721495199</v>
      </c>
      <c r="I149" s="30">
        <f t="shared" si="115"/>
        <v>49352.405549106705</v>
      </c>
      <c r="J149" s="30">
        <f t="shared" si="115"/>
        <v>48962.941953866772</v>
      </c>
      <c r="K149" s="30">
        <f t="shared" si="115"/>
        <v>22115.507104052591</v>
      </c>
      <c r="L149" s="30">
        <f t="shared" si="115"/>
        <v>8005.4849294848873</v>
      </c>
      <c r="M149" s="30">
        <f t="shared" si="115"/>
        <v>15891.95867013721</v>
      </c>
      <c r="N149" s="30">
        <f t="shared" ref="N149:BY149" si="126">IF(N29=0,0,((N11*0.5)+M29-N47)*N84*N116*N$2)</f>
        <v>44027.676414940834</v>
      </c>
      <c r="O149" s="30">
        <f t="shared" si="126"/>
        <v>58426.832947307936</v>
      </c>
      <c r="P149" s="30">
        <f t="shared" si="126"/>
        <v>50160.348576988625</v>
      </c>
      <c r="Q149" s="30">
        <f t="shared" si="126"/>
        <v>39928.229702203695</v>
      </c>
      <c r="R149" s="30">
        <f t="shared" si="126"/>
        <v>24048.62863196012</v>
      </c>
      <c r="S149" s="30">
        <f t="shared" si="126"/>
        <v>27382.505464222253</v>
      </c>
      <c r="T149" s="30">
        <f t="shared" si="126"/>
        <v>124132.62106469848</v>
      </c>
      <c r="U149" s="30">
        <f t="shared" si="126"/>
        <v>156128.28539593887</v>
      </c>
      <c r="V149" s="30">
        <f t="shared" si="126"/>
        <v>150916.24296495045</v>
      </c>
      <c r="W149" s="30">
        <f t="shared" si="126"/>
        <v>66067.361373788983</v>
      </c>
      <c r="X149" s="30">
        <f t="shared" si="126"/>
        <v>22451.565115074343</v>
      </c>
      <c r="Y149" s="30">
        <f t="shared" si="126"/>
        <v>36553.52659498719</v>
      </c>
      <c r="Z149" s="30">
        <f t="shared" si="126"/>
        <v>58647.694353447143</v>
      </c>
      <c r="AA149" s="30">
        <f t="shared" si="126"/>
        <v>58426.832947307936</v>
      </c>
      <c r="AB149" s="30">
        <f t="shared" si="126"/>
        <v>50160.348576988625</v>
      </c>
      <c r="AC149" s="30">
        <f t="shared" si="126"/>
        <v>39928.229702203695</v>
      </c>
      <c r="AD149" s="30">
        <f t="shared" si="126"/>
        <v>24048.62863196012</v>
      </c>
      <c r="AE149" s="30">
        <f t="shared" si="126"/>
        <v>27382.505464222253</v>
      </c>
      <c r="AF149" s="30">
        <f t="shared" si="126"/>
        <v>124132.62106469848</v>
      </c>
      <c r="AG149" s="30">
        <f t="shared" si="126"/>
        <v>156128.28539593887</v>
      </c>
      <c r="AH149" s="30">
        <f t="shared" si="126"/>
        <v>150916.24296495045</v>
      </c>
      <c r="AI149" s="30">
        <f t="shared" si="126"/>
        <v>66067.361373788983</v>
      </c>
      <c r="AJ149" s="30">
        <f t="shared" si="126"/>
        <v>22451.565115074343</v>
      </c>
      <c r="AK149" s="30">
        <f t="shared" si="126"/>
        <v>36553.52659498719</v>
      </c>
      <c r="AL149" s="30">
        <f t="shared" si="126"/>
        <v>58647.694353447143</v>
      </c>
      <c r="AM149" s="30">
        <f t="shared" si="126"/>
        <v>58426.832947307936</v>
      </c>
      <c r="AN149" s="30">
        <f t="shared" si="126"/>
        <v>50160.348576988625</v>
      </c>
      <c r="AO149" s="30">
        <f t="shared" si="126"/>
        <v>39928.229702203695</v>
      </c>
      <c r="AP149" s="30">
        <f t="shared" si="126"/>
        <v>24048.62863196012</v>
      </c>
      <c r="AQ149" s="30">
        <f t="shared" si="126"/>
        <v>27382.505464222253</v>
      </c>
      <c r="AR149" s="30">
        <f t="shared" si="126"/>
        <v>124132.62106469848</v>
      </c>
      <c r="AS149" s="30">
        <f t="shared" si="126"/>
        <v>156128.28539593887</v>
      </c>
      <c r="AT149" s="30">
        <f t="shared" si="126"/>
        <v>150916.24296495045</v>
      </c>
      <c r="AU149" s="30">
        <f t="shared" si="126"/>
        <v>66067.361373788983</v>
      </c>
      <c r="AV149" s="30">
        <f t="shared" si="126"/>
        <v>22451.565115074343</v>
      </c>
      <c r="AW149" s="30">
        <f t="shared" si="126"/>
        <v>36553.52659498719</v>
      </c>
      <c r="AX149" s="30">
        <f t="shared" si="126"/>
        <v>58647.694353447143</v>
      </c>
      <c r="AY149" s="30">
        <f t="shared" si="126"/>
        <v>58426.832947307936</v>
      </c>
      <c r="AZ149" s="30">
        <f t="shared" si="126"/>
        <v>50160.348576988625</v>
      </c>
      <c r="BA149" s="30">
        <f t="shared" si="126"/>
        <v>39928.229702203695</v>
      </c>
      <c r="BB149" s="30">
        <f t="shared" si="126"/>
        <v>24048.62863196012</v>
      </c>
      <c r="BC149" s="30">
        <f t="shared" si="126"/>
        <v>27382.505464222253</v>
      </c>
      <c r="BD149" s="30">
        <f t="shared" si="126"/>
        <v>124132.62106469848</v>
      </c>
      <c r="BE149" s="30">
        <f t="shared" si="126"/>
        <v>156128.28539593887</v>
      </c>
      <c r="BF149" s="30">
        <f t="shared" si="126"/>
        <v>150916.24296495045</v>
      </c>
      <c r="BG149" s="30">
        <f t="shared" si="126"/>
        <v>66067.361373788983</v>
      </c>
      <c r="BH149" s="30">
        <f t="shared" si="126"/>
        <v>22451.565115074343</v>
      </c>
      <c r="BI149" s="30">
        <f t="shared" si="126"/>
        <v>36553.52659498719</v>
      </c>
      <c r="BJ149" s="30">
        <f t="shared" si="126"/>
        <v>58647.694353447143</v>
      </c>
      <c r="BK149" s="30">
        <f t="shared" si="126"/>
        <v>58426.832947307936</v>
      </c>
      <c r="BL149" s="30">
        <f t="shared" si="126"/>
        <v>50160.348576988625</v>
      </c>
      <c r="BM149" s="30">
        <f t="shared" si="126"/>
        <v>39928.229702203695</v>
      </c>
      <c r="BN149" s="30">
        <f t="shared" si="126"/>
        <v>24048.62863196012</v>
      </c>
      <c r="BO149" s="30">
        <f t="shared" si="126"/>
        <v>27382.505464222253</v>
      </c>
      <c r="BP149" s="30">
        <f t="shared" si="126"/>
        <v>124132.62106469848</v>
      </c>
      <c r="BQ149" s="30">
        <f t="shared" si="126"/>
        <v>156128.28539593887</v>
      </c>
      <c r="BR149" s="30">
        <f t="shared" si="126"/>
        <v>150916.24296495045</v>
      </c>
      <c r="BS149" s="30">
        <f t="shared" si="126"/>
        <v>66067.361373788983</v>
      </c>
      <c r="BT149" s="30">
        <f t="shared" si="126"/>
        <v>22451.565115074343</v>
      </c>
      <c r="BU149" s="30">
        <f t="shared" si="126"/>
        <v>36553.52659498719</v>
      </c>
      <c r="BV149" s="30">
        <f t="shared" si="126"/>
        <v>58647.694353447143</v>
      </c>
      <c r="BW149" s="30">
        <f t="shared" si="126"/>
        <v>58426.832947307936</v>
      </c>
      <c r="BX149" s="30">
        <f t="shared" si="126"/>
        <v>50160.348576988625</v>
      </c>
      <c r="BY149" s="30">
        <f t="shared" si="126"/>
        <v>39928.229702203695</v>
      </c>
      <c r="BZ149" s="30">
        <f t="shared" ref="BZ149:CH149" si="127">IF(BZ29=0,0,((BZ11*0.5)+BY29-BZ47)*BZ84*BZ116*BZ$2)</f>
        <v>24048.62863196012</v>
      </c>
      <c r="CA149" s="30">
        <f t="shared" si="127"/>
        <v>27382.505464222253</v>
      </c>
      <c r="CB149" s="30">
        <f t="shared" si="127"/>
        <v>124132.62106469848</v>
      </c>
      <c r="CC149" s="30">
        <f t="shared" si="127"/>
        <v>156128.28539593887</v>
      </c>
      <c r="CD149" s="30">
        <f t="shared" si="127"/>
        <v>150916.24296495045</v>
      </c>
      <c r="CE149" s="30">
        <f t="shared" si="127"/>
        <v>66067.361373788983</v>
      </c>
      <c r="CF149" s="30">
        <f t="shared" si="127"/>
        <v>22451.565115074343</v>
      </c>
      <c r="CG149" s="30">
        <f t="shared" si="127"/>
        <v>36553.52659498719</v>
      </c>
      <c r="CH149" s="33">
        <f t="shared" si="127"/>
        <v>58647.694353447143</v>
      </c>
    </row>
    <row r="150" spans="1:86" ht="15.75" hidden="1" customHeight="1" x14ac:dyDescent="0.35">
      <c r="A150" s="578"/>
      <c r="B150" s="94" t="s">
        <v>4</v>
      </c>
      <c r="C150" s="30">
        <f t="shared" si="114"/>
        <v>0</v>
      </c>
      <c r="D150" s="30">
        <f t="shared" si="115"/>
        <v>413.67941236140376</v>
      </c>
      <c r="E150" s="30">
        <f t="shared" si="115"/>
        <v>2163.3597984620465</v>
      </c>
      <c r="F150" s="30">
        <f t="shared" si="115"/>
        <v>4270.0932228170286</v>
      </c>
      <c r="G150" s="30">
        <f t="shared" si="115"/>
        <v>8633.5517997367861</v>
      </c>
      <c r="H150" s="30">
        <f t="shared" si="115"/>
        <v>19852.680137529514</v>
      </c>
      <c r="I150" s="30">
        <f t="shared" si="115"/>
        <v>34356.436480433789</v>
      </c>
      <c r="J150" s="30">
        <f t="shared" si="115"/>
        <v>35230.718519084388</v>
      </c>
      <c r="K150" s="30">
        <f t="shared" si="115"/>
        <v>48518.023832819708</v>
      </c>
      <c r="L150" s="30">
        <f t="shared" si="115"/>
        <v>46076.596029183675</v>
      </c>
      <c r="M150" s="120">
        <f t="shared" si="115"/>
        <v>50906.530074461101</v>
      </c>
      <c r="N150" s="30">
        <f t="shared" ref="N150:BY150" si="128">IF(N30=0,0,((N12*0.5)+M30-N48)*N85*N117*N$2)</f>
        <v>78923.34472353413</v>
      </c>
      <c r="O150" s="30">
        <f t="shared" si="128"/>
        <v>104328.15492369769</v>
      </c>
      <c r="P150" s="30">
        <f t="shared" si="128"/>
        <v>81212.902898441069</v>
      </c>
      <c r="Q150" s="30">
        <f t="shared" si="128"/>
        <v>89583.447115673189</v>
      </c>
      <c r="R150" s="30">
        <f t="shared" si="128"/>
        <v>92210.063252288732</v>
      </c>
      <c r="S150" s="30">
        <f t="shared" si="128"/>
        <v>118315.19005864426</v>
      </c>
      <c r="T150" s="30">
        <f t="shared" si="128"/>
        <v>167696.64401698727</v>
      </c>
      <c r="U150" s="30">
        <f t="shared" si="128"/>
        <v>202636.36015452247</v>
      </c>
      <c r="V150" s="30">
        <f t="shared" si="128"/>
        <v>165751.33521678194</v>
      </c>
      <c r="W150" s="30">
        <f t="shared" si="128"/>
        <v>170218.45942142323</v>
      </c>
      <c r="X150" s="30">
        <f t="shared" si="128"/>
        <v>111879.9645831698</v>
      </c>
      <c r="Y150" s="30">
        <f t="shared" si="128"/>
        <v>91802.6619132489</v>
      </c>
      <c r="Z150" s="30">
        <f t="shared" si="128"/>
        <v>97293.708293532807</v>
      </c>
      <c r="AA150" s="30">
        <f t="shared" si="128"/>
        <v>104328.15492369769</v>
      </c>
      <c r="AB150" s="30">
        <f t="shared" si="128"/>
        <v>81212.902898441069</v>
      </c>
      <c r="AC150" s="30">
        <f t="shared" si="128"/>
        <v>89583.447115673189</v>
      </c>
      <c r="AD150" s="30">
        <f t="shared" si="128"/>
        <v>92210.063252288732</v>
      </c>
      <c r="AE150" s="30">
        <f t="shared" si="128"/>
        <v>118315.19005864426</v>
      </c>
      <c r="AF150" s="30">
        <f t="shared" si="128"/>
        <v>167696.64401698727</v>
      </c>
      <c r="AG150" s="30">
        <f t="shared" si="128"/>
        <v>202636.36015452247</v>
      </c>
      <c r="AH150" s="30">
        <f t="shared" si="128"/>
        <v>165751.33521678194</v>
      </c>
      <c r="AI150" s="30">
        <f t="shared" si="128"/>
        <v>170218.45942142323</v>
      </c>
      <c r="AJ150" s="30">
        <f t="shared" si="128"/>
        <v>111879.9645831698</v>
      </c>
      <c r="AK150" s="30">
        <f t="shared" si="128"/>
        <v>91802.6619132489</v>
      </c>
      <c r="AL150" s="30">
        <f t="shared" si="128"/>
        <v>97293.708293532807</v>
      </c>
      <c r="AM150" s="30">
        <f t="shared" si="128"/>
        <v>104328.15492369769</v>
      </c>
      <c r="AN150" s="30">
        <f t="shared" si="128"/>
        <v>81212.902898441069</v>
      </c>
      <c r="AO150" s="30">
        <f t="shared" si="128"/>
        <v>89583.447115673189</v>
      </c>
      <c r="AP150" s="30">
        <f t="shared" si="128"/>
        <v>92210.063252288732</v>
      </c>
      <c r="AQ150" s="30">
        <f t="shared" si="128"/>
        <v>118315.19005864426</v>
      </c>
      <c r="AR150" s="30">
        <f t="shared" si="128"/>
        <v>167696.64401698727</v>
      </c>
      <c r="AS150" s="30">
        <f t="shared" si="128"/>
        <v>202636.36015452247</v>
      </c>
      <c r="AT150" s="30">
        <f t="shared" si="128"/>
        <v>165751.33521678194</v>
      </c>
      <c r="AU150" s="30">
        <f t="shared" si="128"/>
        <v>170218.45942142323</v>
      </c>
      <c r="AV150" s="30">
        <f t="shared" si="128"/>
        <v>111879.9645831698</v>
      </c>
      <c r="AW150" s="30">
        <f t="shared" si="128"/>
        <v>91802.6619132489</v>
      </c>
      <c r="AX150" s="30">
        <f t="shared" si="128"/>
        <v>97293.708293532807</v>
      </c>
      <c r="AY150" s="30">
        <f t="shared" si="128"/>
        <v>104328.15492369769</v>
      </c>
      <c r="AZ150" s="30">
        <f t="shared" si="128"/>
        <v>81212.902898441069</v>
      </c>
      <c r="BA150" s="30">
        <f t="shared" si="128"/>
        <v>89583.447115673189</v>
      </c>
      <c r="BB150" s="30">
        <f t="shared" si="128"/>
        <v>92210.063252288732</v>
      </c>
      <c r="BC150" s="30">
        <f t="shared" si="128"/>
        <v>118315.19005864426</v>
      </c>
      <c r="BD150" s="30">
        <f t="shared" si="128"/>
        <v>167696.64401698727</v>
      </c>
      <c r="BE150" s="30">
        <f t="shared" si="128"/>
        <v>202636.36015452247</v>
      </c>
      <c r="BF150" s="30">
        <f t="shared" si="128"/>
        <v>165751.33521678194</v>
      </c>
      <c r="BG150" s="30">
        <f t="shared" si="128"/>
        <v>170218.45942142323</v>
      </c>
      <c r="BH150" s="30">
        <f t="shared" si="128"/>
        <v>111879.9645831698</v>
      </c>
      <c r="BI150" s="30">
        <f t="shared" si="128"/>
        <v>91802.6619132489</v>
      </c>
      <c r="BJ150" s="30">
        <f t="shared" si="128"/>
        <v>97293.708293532807</v>
      </c>
      <c r="BK150" s="30">
        <f t="shared" si="128"/>
        <v>104328.15492369769</v>
      </c>
      <c r="BL150" s="30">
        <f t="shared" si="128"/>
        <v>81212.902898441069</v>
      </c>
      <c r="BM150" s="30">
        <f t="shared" si="128"/>
        <v>89583.447115673189</v>
      </c>
      <c r="BN150" s="30">
        <f t="shared" si="128"/>
        <v>92210.063252288732</v>
      </c>
      <c r="BO150" s="30">
        <f t="shared" si="128"/>
        <v>118315.19005864426</v>
      </c>
      <c r="BP150" s="30">
        <f t="shared" si="128"/>
        <v>167696.64401698727</v>
      </c>
      <c r="BQ150" s="30">
        <f t="shared" si="128"/>
        <v>202636.36015452247</v>
      </c>
      <c r="BR150" s="30">
        <f t="shared" si="128"/>
        <v>165751.33521678194</v>
      </c>
      <c r="BS150" s="30">
        <f t="shared" si="128"/>
        <v>170218.45942142323</v>
      </c>
      <c r="BT150" s="30">
        <f t="shared" si="128"/>
        <v>111879.9645831698</v>
      </c>
      <c r="BU150" s="30">
        <f t="shared" si="128"/>
        <v>91802.6619132489</v>
      </c>
      <c r="BV150" s="30">
        <f t="shared" si="128"/>
        <v>97293.708293532807</v>
      </c>
      <c r="BW150" s="30">
        <f t="shared" si="128"/>
        <v>104328.15492369769</v>
      </c>
      <c r="BX150" s="30">
        <f t="shared" si="128"/>
        <v>81212.902898441069</v>
      </c>
      <c r="BY150" s="30">
        <f t="shared" si="128"/>
        <v>89583.447115673189</v>
      </c>
      <c r="BZ150" s="30">
        <f t="shared" ref="BZ150:CH150" si="129">IF(BZ30=0,0,((BZ12*0.5)+BY30-BZ48)*BZ85*BZ117*BZ$2)</f>
        <v>92210.063252288732</v>
      </c>
      <c r="CA150" s="30">
        <f t="shared" si="129"/>
        <v>118315.19005864426</v>
      </c>
      <c r="CB150" s="30">
        <f t="shared" si="129"/>
        <v>167696.64401698727</v>
      </c>
      <c r="CC150" s="30">
        <f t="shared" si="129"/>
        <v>202636.36015452247</v>
      </c>
      <c r="CD150" s="30">
        <f t="shared" si="129"/>
        <v>165751.33521678194</v>
      </c>
      <c r="CE150" s="30">
        <f t="shared" si="129"/>
        <v>170218.45942142323</v>
      </c>
      <c r="CF150" s="30">
        <f t="shared" si="129"/>
        <v>111879.9645831698</v>
      </c>
      <c r="CG150" s="30">
        <f t="shared" si="129"/>
        <v>91802.6619132489</v>
      </c>
      <c r="CH150" s="33">
        <f t="shared" si="129"/>
        <v>97293.708293532807</v>
      </c>
    </row>
    <row r="151" spans="1:86" hidden="1" x14ac:dyDescent="0.35">
      <c r="A151" s="578"/>
      <c r="B151" s="94" t="s">
        <v>5</v>
      </c>
      <c r="C151" s="30">
        <f t="shared" si="114"/>
        <v>0</v>
      </c>
      <c r="D151" s="30">
        <f t="shared" si="115"/>
        <v>103.78846942832793</v>
      </c>
      <c r="E151" s="30">
        <f t="shared" si="115"/>
        <v>285.39371103470694</v>
      </c>
      <c r="F151" s="30">
        <f t="shared" si="115"/>
        <v>4776.0374870450596</v>
      </c>
      <c r="G151" s="30">
        <f t="shared" si="115"/>
        <v>10388.26157967122</v>
      </c>
      <c r="H151" s="30">
        <f t="shared" si="115"/>
        <v>19331.553633082676</v>
      </c>
      <c r="I151" s="30">
        <f t="shared" si="115"/>
        <v>20373.162943737061</v>
      </c>
      <c r="J151" s="30">
        <f t="shared" si="115"/>
        <v>21352.34479943445</v>
      </c>
      <c r="K151" s="30">
        <f t="shared" si="115"/>
        <v>21526.593119778292</v>
      </c>
      <c r="L151" s="30">
        <f t="shared" si="115"/>
        <v>13140.394262954795</v>
      </c>
      <c r="M151" s="30">
        <f t="shared" si="115"/>
        <v>13427.424949520051</v>
      </c>
      <c r="N151" s="30">
        <f t="shared" ref="N151:BY151" si="130">IF(N31=0,0,((N13*0.5)+M31-N49)*N86*N118*N$2)</f>
        <v>19110.649043326379</v>
      </c>
      <c r="O151" s="30">
        <f t="shared" si="130"/>
        <v>23671.563667656996</v>
      </c>
      <c r="P151" s="30">
        <f t="shared" si="130"/>
        <v>21851.827217520131</v>
      </c>
      <c r="Q151" s="30">
        <f t="shared" si="130"/>
        <v>24563.990445441279</v>
      </c>
      <c r="R151" s="30">
        <f t="shared" si="130"/>
        <v>23867.258669051807</v>
      </c>
      <c r="S151" s="30">
        <f t="shared" si="130"/>
        <v>26539.6847877863</v>
      </c>
      <c r="T151" s="30">
        <f t="shared" si="130"/>
        <v>44971.106763211414</v>
      </c>
      <c r="U151" s="30">
        <f t="shared" si="130"/>
        <v>43747.30257257956</v>
      </c>
      <c r="V151" s="30">
        <f t="shared" si="130"/>
        <v>44692.739192116722</v>
      </c>
      <c r="W151" s="30">
        <f t="shared" si="130"/>
        <v>43543.830221606222</v>
      </c>
      <c r="X151" s="30">
        <f t="shared" si="130"/>
        <v>25208.765869487444</v>
      </c>
      <c r="Y151" s="30">
        <f t="shared" si="130"/>
        <v>24613.363114041007</v>
      </c>
      <c r="Z151" s="30">
        <f t="shared" si="130"/>
        <v>24685.442546412418</v>
      </c>
      <c r="AA151" s="30">
        <f t="shared" si="130"/>
        <v>23671.563667656996</v>
      </c>
      <c r="AB151" s="30">
        <f t="shared" si="130"/>
        <v>21851.827217520131</v>
      </c>
      <c r="AC151" s="30">
        <f t="shared" si="130"/>
        <v>24563.990445441279</v>
      </c>
      <c r="AD151" s="30">
        <f t="shared" si="130"/>
        <v>23867.258669051807</v>
      </c>
      <c r="AE151" s="30">
        <f t="shared" si="130"/>
        <v>26539.6847877863</v>
      </c>
      <c r="AF151" s="30">
        <f t="shared" si="130"/>
        <v>44971.106763211414</v>
      </c>
      <c r="AG151" s="30">
        <f t="shared" si="130"/>
        <v>43747.30257257956</v>
      </c>
      <c r="AH151" s="30">
        <f t="shared" si="130"/>
        <v>44692.739192116722</v>
      </c>
      <c r="AI151" s="30">
        <f t="shared" si="130"/>
        <v>43543.830221606222</v>
      </c>
      <c r="AJ151" s="30">
        <f t="shared" si="130"/>
        <v>25208.765869487444</v>
      </c>
      <c r="AK151" s="30">
        <f t="shared" si="130"/>
        <v>24613.363114041007</v>
      </c>
      <c r="AL151" s="30">
        <f t="shared" si="130"/>
        <v>24685.442546412418</v>
      </c>
      <c r="AM151" s="30">
        <f t="shared" si="130"/>
        <v>23671.563667656996</v>
      </c>
      <c r="AN151" s="30">
        <f t="shared" si="130"/>
        <v>21851.827217520131</v>
      </c>
      <c r="AO151" s="30">
        <f t="shared" si="130"/>
        <v>24563.990445441279</v>
      </c>
      <c r="AP151" s="30">
        <f t="shared" si="130"/>
        <v>23867.258669051807</v>
      </c>
      <c r="AQ151" s="30">
        <f t="shared" si="130"/>
        <v>26539.6847877863</v>
      </c>
      <c r="AR151" s="30">
        <f t="shared" si="130"/>
        <v>44971.106763211414</v>
      </c>
      <c r="AS151" s="30">
        <f t="shared" si="130"/>
        <v>43747.30257257956</v>
      </c>
      <c r="AT151" s="30">
        <f t="shared" si="130"/>
        <v>44692.739192116722</v>
      </c>
      <c r="AU151" s="30">
        <f t="shared" si="130"/>
        <v>43543.830221606222</v>
      </c>
      <c r="AV151" s="30">
        <f t="shared" si="130"/>
        <v>25208.765869487444</v>
      </c>
      <c r="AW151" s="30">
        <f t="shared" si="130"/>
        <v>24613.363114041007</v>
      </c>
      <c r="AX151" s="30">
        <f t="shared" si="130"/>
        <v>24685.442546412418</v>
      </c>
      <c r="AY151" s="30">
        <f t="shared" si="130"/>
        <v>23671.563667656996</v>
      </c>
      <c r="AZ151" s="30">
        <f t="shared" si="130"/>
        <v>21851.827217520131</v>
      </c>
      <c r="BA151" s="30">
        <f t="shared" si="130"/>
        <v>24563.990445441279</v>
      </c>
      <c r="BB151" s="30">
        <f t="shared" si="130"/>
        <v>23867.258669051807</v>
      </c>
      <c r="BC151" s="30">
        <f t="shared" si="130"/>
        <v>26539.6847877863</v>
      </c>
      <c r="BD151" s="30">
        <f t="shared" si="130"/>
        <v>44971.106763211414</v>
      </c>
      <c r="BE151" s="30">
        <f t="shared" si="130"/>
        <v>43747.30257257956</v>
      </c>
      <c r="BF151" s="30">
        <f t="shared" si="130"/>
        <v>44692.739192116722</v>
      </c>
      <c r="BG151" s="30">
        <f t="shared" si="130"/>
        <v>43543.830221606222</v>
      </c>
      <c r="BH151" s="30">
        <f t="shared" si="130"/>
        <v>25208.765869487444</v>
      </c>
      <c r="BI151" s="30">
        <f t="shared" si="130"/>
        <v>24613.363114041007</v>
      </c>
      <c r="BJ151" s="30">
        <f t="shared" si="130"/>
        <v>24685.442546412418</v>
      </c>
      <c r="BK151" s="30">
        <f t="shared" si="130"/>
        <v>23671.563667656996</v>
      </c>
      <c r="BL151" s="30">
        <f t="shared" si="130"/>
        <v>21851.827217520131</v>
      </c>
      <c r="BM151" s="30">
        <f t="shared" si="130"/>
        <v>24563.990445441279</v>
      </c>
      <c r="BN151" s="30">
        <f t="shared" si="130"/>
        <v>23867.258669051807</v>
      </c>
      <c r="BO151" s="30">
        <f t="shared" si="130"/>
        <v>26539.6847877863</v>
      </c>
      <c r="BP151" s="30">
        <f t="shared" si="130"/>
        <v>44971.106763211414</v>
      </c>
      <c r="BQ151" s="30">
        <f t="shared" si="130"/>
        <v>43747.30257257956</v>
      </c>
      <c r="BR151" s="30">
        <f t="shared" si="130"/>
        <v>44692.739192116722</v>
      </c>
      <c r="BS151" s="30">
        <f t="shared" si="130"/>
        <v>43543.830221606222</v>
      </c>
      <c r="BT151" s="30">
        <f t="shared" si="130"/>
        <v>25208.765869487444</v>
      </c>
      <c r="BU151" s="30">
        <f t="shared" si="130"/>
        <v>24613.363114041007</v>
      </c>
      <c r="BV151" s="30">
        <f t="shared" si="130"/>
        <v>24685.442546412418</v>
      </c>
      <c r="BW151" s="30">
        <f t="shared" si="130"/>
        <v>23671.563667656996</v>
      </c>
      <c r="BX151" s="30">
        <f t="shared" si="130"/>
        <v>21851.827217520131</v>
      </c>
      <c r="BY151" s="30">
        <f t="shared" si="130"/>
        <v>24563.990445441279</v>
      </c>
      <c r="BZ151" s="30">
        <f t="shared" ref="BZ151:CH151" si="131">IF(BZ31=0,0,((BZ13*0.5)+BY31-BZ49)*BZ86*BZ118*BZ$2)</f>
        <v>23867.258669051807</v>
      </c>
      <c r="CA151" s="30">
        <f t="shared" si="131"/>
        <v>26539.6847877863</v>
      </c>
      <c r="CB151" s="30">
        <f t="shared" si="131"/>
        <v>44971.106763211414</v>
      </c>
      <c r="CC151" s="30">
        <f t="shared" si="131"/>
        <v>43747.30257257956</v>
      </c>
      <c r="CD151" s="30">
        <f t="shared" si="131"/>
        <v>44692.739192116722</v>
      </c>
      <c r="CE151" s="30">
        <f t="shared" si="131"/>
        <v>43543.830221606222</v>
      </c>
      <c r="CF151" s="30">
        <f t="shared" si="131"/>
        <v>25208.765869487444</v>
      </c>
      <c r="CG151" s="30">
        <f t="shared" si="131"/>
        <v>24613.363114041007</v>
      </c>
      <c r="CH151" s="33">
        <f t="shared" si="131"/>
        <v>24685.442546412418</v>
      </c>
    </row>
    <row r="152" spans="1:86" hidden="1" x14ac:dyDescent="0.35">
      <c r="A152" s="578"/>
      <c r="B152" s="94" t="s">
        <v>23</v>
      </c>
      <c r="C152" s="30">
        <f t="shared" si="114"/>
        <v>0</v>
      </c>
      <c r="D152" s="30">
        <f t="shared" si="115"/>
        <v>0</v>
      </c>
      <c r="E152" s="30">
        <f t="shared" si="115"/>
        <v>0</v>
      </c>
      <c r="F152" s="30">
        <f t="shared" si="115"/>
        <v>0</v>
      </c>
      <c r="G152" s="30">
        <f t="shared" si="115"/>
        <v>0</v>
      </c>
      <c r="H152" s="30">
        <f t="shared" si="115"/>
        <v>0</v>
      </c>
      <c r="I152" s="30">
        <f t="shared" si="115"/>
        <v>250.91835482188418</v>
      </c>
      <c r="J152" s="30">
        <f t="shared" si="115"/>
        <v>512.68205951506866</v>
      </c>
      <c r="K152" s="30">
        <f t="shared" si="115"/>
        <v>499.50262527487422</v>
      </c>
      <c r="L152" s="30">
        <f t="shared" si="115"/>
        <v>289.1763234346945</v>
      </c>
      <c r="M152" s="30">
        <f t="shared" si="115"/>
        <v>282.34630324749884</v>
      </c>
      <c r="N152" s="30">
        <f t="shared" ref="N152:BY152" si="132">IF(N32=0,0,((N14*0.5)+M32-N50)*N87*N119*N$2)</f>
        <v>405.65346135010964</v>
      </c>
      <c r="O152" s="30">
        <f t="shared" si="132"/>
        <v>506.44230159447733</v>
      </c>
      <c r="P152" s="30">
        <f t="shared" si="132"/>
        <v>467.50987072334448</v>
      </c>
      <c r="Q152" s="30">
        <f t="shared" si="132"/>
        <v>525.53536522521438</v>
      </c>
      <c r="R152" s="30">
        <f t="shared" si="132"/>
        <v>510.62910683930096</v>
      </c>
      <c r="S152" s="30">
        <f t="shared" si="132"/>
        <v>567.80444402508715</v>
      </c>
      <c r="T152" s="30">
        <f t="shared" si="132"/>
        <v>962.13630557621912</v>
      </c>
      <c r="U152" s="30">
        <f t="shared" si="132"/>
        <v>935.95357342948762</v>
      </c>
      <c r="V152" s="30">
        <f t="shared" si="132"/>
        <v>956.18075843223892</v>
      </c>
      <c r="W152" s="30">
        <f t="shared" si="132"/>
        <v>931.60037533980778</v>
      </c>
      <c r="X152" s="30">
        <f t="shared" si="132"/>
        <v>539.33004116424638</v>
      </c>
      <c r="Y152" s="30">
        <f t="shared" si="132"/>
        <v>526.59167093752649</v>
      </c>
      <c r="Z152" s="30">
        <f t="shared" si="132"/>
        <v>528.13377749796803</v>
      </c>
      <c r="AA152" s="30">
        <f t="shared" si="132"/>
        <v>506.44230159447733</v>
      </c>
      <c r="AB152" s="30">
        <f t="shared" si="132"/>
        <v>467.50987072334448</v>
      </c>
      <c r="AC152" s="30">
        <f t="shared" si="132"/>
        <v>525.53536522521438</v>
      </c>
      <c r="AD152" s="30">
        <f t="shared" si="132"/>
        <v>510.62910683930096</v>
      </c>
      <c r="AE152" s="30">
        <f t="shared" si="132"/>
        <v>567.80444402508715</v>
      </c>
      <c r="AF152" s="30">
        <f t="shared" si="132"/>
        <v>962.13630557621912</v>
      </c>
      <c r="AG152" s="30">
        <f t="shared" si="132"/>
        <v>935.95357342948762</v>
      </c>
      <c r="AH152" s="30">
        <f t="shared" si="132"/>
        <v>956.18075843223892</v>
      </c>
      <c r="AI152" s="30">
        <f t="shared" si="132"/>
        <v>931.60037533980778</v>
      </c>
      <c r="AJ152" s="30">
        <f t="shared" si="132"/>
        <v>539.33004116424638</v>
      </c>
      <c r="AK152" s="30">
        <f t="shared" si="132"/>
        <v>526.59167093752649</v>
      </c>
      <c r="AL152" s="30">
        <f t="shared" si="132"/>
        <v>528.13377749796803</v>
      </c>
      <c r="AM152" s="30">
        <f t="shared" si="132"/>
        <v>506.44230159447733</v>
      </c>
      <c r="AN152" s="30">
        <f t="shared" si="132"/>
        <v>467.50987072334448</v>
      </c>
      <c r="AO152" s="30">
        <f t="shared" si="132"/>
        <v>525.53536522521438</v>
      </c>
      <c r="AP152" s="30">
        <f t="shared" si="132"/>
        <v>510.62910683930096</v>
      </c>
      <c r="AQ152" s="30">
        <f t="shared" si="132"/>
        <v>567.80444402508715</v>
      </c>
      <c r="AR152" s="30">
        <f t="shared" si="132"/>
        <v>962.13630557621912</v>
      </c>
      <c r="AS152" s="30">
        <f t="shared" si="132"/>
        <v>935.95357342948762</v>
      </c>
      <c r="AT152" s="30">
        <f t="shared" si="132"/>
        <v>956.18075843223892</v>
      </c>
      <c r="AU152" s="30">
        <f t="shared" si="132"/>
        <v>931.60037533980778</v>
      </c>
      <c r="AV152" s="30">
        <f t="shared" si="132"/>
        <v>539.33004116424638</v>
      </c>
      <c r="AW152" s="30">
        <f t="shared" si="132"/>
        <v>526.59167093752649</v>
      </c>
      <c r="AX152" s="30">
        <f t="shared" si="132"/>
        <v>528.13377749796803</v>
      </c>
      <c r="AY152" s="30">
        <f t="shared" si="132"/>
        <v>506.44230159447733</v>
      </c>
      <c r="AZ152" s="30">
        <f t="shared" si="132"/>
        <v>467.50987072334448</v>
      </c>
      <c r="BA152" s="30">
        <f t="shared" si="132"/>
        <v>525.53536522521438</v>
      </c>
      <c r="BB152" s="30">
        <f t="shared" si="132"/>
        <v>510.62910683930096</v>
      </c>
      <c r="BC152" s="30">
        <f t="shared" si="132"/>
        <v>567.80444402508715</v>
      </c>
      <c r="BD152" s="30">
        <f t="shared" si="132"/>
        <v>962.13630557621912</v>
      </c>
      <c r="BE152" s="30">
        <f t="shared" si="132"/>
        <v>935.95357342948762</v>
      </c>
      <c r="BF152" s="30">
        <f t="shared" si="132"/>
        <v>956.18075843223892</v>
      </c>
      <c r="BG152" s="30">
        <f t="shared" si="132"/>
        <v>931.60037533980778</v>
      </c>
      <c r="BH152" s="30">
        <f t="shared" si="132"/>
        <v>539.33004116424638</v>
      </c>
      <c r="BI152" s="30">
        <f t="shared" si="132"/>
        <v>526.59167093752649</v>
      </c>
      <c r="BJ152" s="30">
        <f t="shared" si="132"/>
        <v>528.13377749796803</v>
      </c>
      <c r="BK152" s="30">
        <f t="shared" si="132"/>
        <v>506.44230159447733</v>
      </c>
      <c r="BL152" s="30">
        <f t="shared" si="132"/>
        <v>467.50987072334448</v>
      </c>
      <c r="BM152" s="30">
        <f t="shared" si="132"/>
        <v>525.53536522521438</v>
      </c>
      <c r="BN152" s="30">
        <f t="shared" si="132"/>
        <v>510.62910683930096</v>
      </c>
      <c r="BO152" s="30">
        <f t="shared" si="132"/>
        <v>567.80444402508715</v>
      </c>
      <c r="BP152" s="30">
        <f t="shared" si="132"/>
        <v>962.13630557621912</v>
      </c>
      <c r="BQ152" s="30">
        <f t="shared" si="132"/>
        <v>935.95357342948762</v>
      </c>
      <c r="BR152" s="30">
        <f t="shared" si="132"/>
        <v>956.18075843223892</v>
      </c>
      <c r="BS152" s="30">
        <f t="shared" si="132"/>
        <v>931.60037533980778</v>
      </c>
      <c r="BT152" s="30">
        <f t="shared" si="132"/>
        <v>539.33004116424638</v>
      </c>
      <c r="BU152" s="30">
        <f t="shared" si="132"/>
        <v>526.59167093752649</v>
      </c>
      <c r="BV152" s="30">
        <f t="shared" si="132"/>
        <v>528.13377749796803</v>
      </c>
      <c r="BW152" s="30">
        <f t="shared" si="132"/>
        <v>506.44230159447733</v>
      </c>
      <c r="BX152" s="30">
        <f t="shared" si="132"/>
        <v>467.50987072334448</v>
      </c>
      <c r="BY152" s="30">
        <f t="shared" si="132"/>
        <v>525.53536522521438</v>
      </c>
      <c r="BZ152" s="30">
        <f t="shared" ref="BZ152:CH152" si="133">IF(BZ32=0,0,((BZ14*0.5)+BY32-BZ50)*BZ87*BZ119*BZ$2)</f>
        <v>510.62910683930096</v>
      </c>
      <c r="CA152" s="30">
        <f t="shared" si="133"/>
        <v>567.80444402508715</v>
      </c>
      <c r="CB152" s="30">
        <f t="shared" si="133"/>
        <v>962.13630557621912</v>
      </c>
      <c r="CC152" s="30">
        <f t="shared" si="133"/>
        <v>935.95357342948762</v>
      </c>
      <c r="CD152" s="30">
        <f t="shared" si="133"/>
        <v>956.18075843223892</v>
      </c>
      <c r="CE152" s="30">
        <f t="shared" si="133"/>
        <v>931.60037533980778</v>
      </c>
      <c r="CF152" s="30">
        <f t="shared" si="133"/>
        <v>539.33004116424638</v>
      </c>
      <c r="CG152" s="30">
        <f t="shared" si="133"/>
        <v>526.59167093752649</v>
      </c>
      <c r="CH152" s="33">
        <f t="shared" si="133"/>
        <v>528.13377749796803</v>
      </c>
    </row>
    <row r="153" spans="1:86" hidden="1" x14ac:dyDescent="0.35">
      <c r="A153" s="578"/>
      <c r="B153" s="94" t="s">
        <v>24</v>
      </c>
      <c r="C153" s="30">
        <f t="shared" si="114"/>
        <v>0</v>
      </c>
      <c r="D153" s="30">
        <f t="shared" si="115"/>
        <v>0</v>
      </c>
      <c r="E153" s="30">
        <f t="shared" si="115"/>
        <v>0</v>
      </c>
      <c r="F153" s="30">
        <f t="shared" si="115"/>
        <v>0</v>
      </c>
      <c r="G153" s="30">
        <f t="shared" si="115"/>
        <v>0</v>
      </c>
      <c r="H153" s="30">
        <f t="shared" si="115"/>
        <v>0</v>
      </c>
      <c r="I153" s="30">
        <f t="shared" si="115"/>
        <v>0</v>
      </c>
      <c r="J153" s="30">
        <f t="shared" si="115"/>
        <v>0</v>
      </c>
      <c r="K153" s="30">
        <f t="shared" si="115"/>
        <v>0</v>
      </c>
      <c r="L153" s="30">
        <f t="shared" si="115"/>
        <v>0</v>
      </c>
      <c r="M153" s="30">
        <f t="shared" si="115"/>
        <v>0</v>
      </c>
      <c r="N153" s="30">
        <f t="shared" ref="N153:BY153" si="134">IF(N33=0,0,((N15*0.5)+M33-N51)*N88*N120*N$2)</f>
        <v>79.215983886864464</v>
      </c>
      <c r="O153" s="30">
        <f t="shared" si="134"/>
        <v>151.92486037456305</v>
      </c>
      <c r="P153" s="30">
        <f t="shared" si="134"/>
        <v>140.24573304748733</v>
      </c>
      <c r="Q153" s="30">
        <f t="shared" si="134"/>
        <v>157.65248426595167</v>
      </c>
      <c r="R153" s="30">
        <f t="shared" si="134"/>
        <v>153.18083721581962</v>
      </c>
      <c r="S153" s="30">
        <f t="shared" si="134"/>
        <v>170.33255438373999</v>
      </c>
      <c r="T153" s="30">
        <f t="shared" si="134"/>
        <v>288.62601608467025</v>
      </c>
      <c r="U153" s="30">
        <f t="shared" si="134"/>
        <v>280.77160125183917</v>
      </c>
      <c r="V153" s="30">
        <f t="shared" si="134"/>
        <v>286.83944402018301</v>
      </c>
      <c r="W153" s="30">
        <f t="shared" si="134"/>
        <v>279.46570912972533</v>
      </c>
      <c r="X153" s="30">
        <f t="shared" si="134"/>
        <v>161.79067376819418</v>
      </c>
      <c r="Y153" s="30">
        <f t="shared" si="134"/>
        <v>157.96935964810402</v>
      </c>
      <c r="Z153" s="30">
        <f t="shared" si="134"/>
        <v>158.43196777372893</v>
      </c>
      <c r="AA153" s="30">
        <f t="shared" si="134"/>
        <v>151.92486037456305</v>
      </c>
      <c r="AB153" s="30">
        <f t="shared" si="134"/>
        <v>140.24573304748733</v>
      </c>
      <c r="AC153" s="30">
        <f t="shared" si="134"/>
        <v>157.65248426595167</v>
      </c>
      <c r="AD153" s="30">
        <f t="shared" si="134"/>
        <v>153.18083721581962</v>
      </c>
      <c r="AE153" s="30">
        <f t="shared" si="134"/>
        <v>170.33255438373999</v>
      </c>
      <c r="AF153" s="30">
        <f t="shared" si="134"/>
        <v>288.62601608467025</v>
      </c>
      <c r="AG153" s="30">
        <f t="shared" si="134"/>
        <v>280.77160125183917</v>
      </c>
      <c r="AH153" s="30">
        <f t="shared" si="134"/>
        <v>286.83944402018301</v>
      </c>
      <c r="AI153" s="30">
        <f t="shared" si="134"/>
        <v>279.46570912972533</v>
      </c>
      <c r="AJ153" s="30">
        <f t="shared" si="134"/>
        <v>161.79067376819418</v>
      </c>
      <c r="AK153" s="30">
        <f t="shared" si="134"/>
        <v>157.96935964810402</v>
      </c>
      <c r="AL153" s="30">
        <f t="shared" si="134"/>
        <v>158.43196777372893</v>
      </c>
      <c r="AM153" s="30">
        <f t="shared" si="134"/>
        <v>151.92486037456305</v>
      </c>
      <c r="AN153" s="30">
        <f t="shared" si="134"/>
        <v>140.24573304748733</v>
      </c>
      <c r="AO153" s="30">
        <f t="shared" si="134"/>
        <v>157.65248426595167</v>
      </c>
      <c r="AP153" s="30">
        <f t="shared" si="134"/>
        <v>153.18083721581962</v>
      </c>
      <c r="AQ153" s="30">
        <f t="shared" si="134"/>
        <v>170.33255438373999</v>
      </c>
      <c r="AR153" s="30">
        <f t="shared" si="134"/>
        <v>288.62601608467025</v>
      </c>
      <c r="AS153" s="30">
        <f t="shared" si="134"/>
        <v>280.77160125183917</v>
      </c>
      <c r="AT153" s="30">
        <f t="shared" si="134"/>
        <v>286.83944402018301</v>
      </c>
      <c r="AU153" s="30">
        <f t="shared" si="134"/>
        <v>279.46570912972533</v>
      </c>
      <c r="AV153" s="30">
        <f t="shared" si="134"/>
        <v>161.79067376819418</v>
      </c>
      <c r="AW153" s="30">
        <f t="shared" si="134"/>
        <v>157.96935964810402</v>
      </c>
      <c r="AX153" s="30">
        <f t="shared" si="134"/>
        <v>158.43196777372893</v>
      </c>
      <c r="AY153" s="30">
        <f t="shared" si="134"/>
        <v>151.92486037456305</v>
      </c>
      <c r="AZ153" s="30">
        <f t="shared" si="134"/>
        <v>140.24573304748733</v>
      </c>
      <c r="BA153" s="30">
        <f t="shared" si="134"/>
        <v>157.65248426595167</v>
      </c>
      <c r="BB153" s="30">
        <f t="shared" si="134"/>
        <v>153.18083721581962</v>
      </c>
      <c r="BC153" s="30">
        <f t="shared" si="134"/>
        <v>170.33255438373999</v>
      </c>
      <c r="BD153" s="30">
        <f t="shared" si="134"/>
        <v>288.62601608467025</v>
      </c>
      <c r="BE153" s="30">
        <f t="shared" si="134"/>
        <v>280.77160125183917</v>
      </c>
      <c r="BF153" s="30">
        <f t="shared" si="134"/>
        <v>286.83944402018301</v>
      </c>
      <c r="BG153" s="30">
        <f t="shared" si="134"/>
        <v>279.46570912972533</v>
      </c>
      <c r="BH153" s="30">
        <f t="shared" si="134"/>
        <v>161.79067376819418</v>
      </c>
      <c r="BI153" s="30">
        <f t="shared" si="134"/>
        <v>157.96935964810402</v>
      </c>
      <c r="BJ153" s="30">
        <f t="shared" si="134"/>
        <v>158.43196777372893</v>
      </c>
      <c r="BK153" s="30">
        <f t="shared" si="134"/>
        <v>151.92486037456305</v>
      </c>
      <c r="BL153" s="30">
        <f t="shared" si="134"/>
        <v>140.24573304748733</v>
      </c>
      <c r="BM153" s="30">
        <f t="shared" si="134"/>
        <v>157.65248426595167</v>
      </c>
      <c r="BN153" s="30">
        <f t="shared" si="134"/>
        <v>153.18083721581962</v>
      </c>
      <c r="BO153" s="30">
        <f t="shared" si="134"/>
        <v>170.33255438373999</v>
      </c>
      <c r="BP153" s="30">
        <f t="shared" si="134"/>
        <v>288.62601608467025</v>
      </c>
      <c r="BQ153" s="30">
        <f t="shared" si="134"/>
        <v>280.77160125183917</v>
      </c>
      <c r="BR153" s="30">
        <f t="shared" si="134"/>
        <v>286.83944402018301</v>
      </c>
      <c r="BS153" s="30">
        <f t="shared" si="134"/>
        <v>279.46570912972533</v>
      </c>
      <c r="BT153" s="30">
        <f t="shared" si="134"/>
        <v>161.79067376819418</v>
      </c>
      <c r="BU153" s="30">
        <f t="shared" si="134"/>
        <v>157.96935964810402</v>
      </c>
      <c r="BV153" s="30">
        <f t="shared" si="134"/>
        <v>158.43196777372893</v>
      </c>
      <c r="BW153" s="30">
        <f t="shared" si="134"/>
        <v>151.92486037456305</v>
      </c>
      <c r="BX153" s="30">
        <f t="shared" si="134"/>
        <v>140.24573304748733</v>
      </c>
      <c r="BY153" s="30">
        <f t="shared" si="134"/>
        <v>157.65248426595167</v>
      </c>
      <c r="BZ153" s="30">
        <f t="shared" ref="BZ153:CH153" si="135">IF(BZ33=0,0,((BZ15*0.5)+BY33-BZ51)*BZ88*BZ120*BZ$2)</f>
        <v>153.18083721581962</v>
      </c>
      <c r="CA153" s="30">
        <f t="shared" si="135"/>
        <v>170.33255438373999</v>
      </c>
      <c r="CB153" s="30">
        <f t="shared" si="135"/>
        <v>288.62601608467025</v>
      </c>
      <c r="CC153" s="30">
        <f t="shared" si="135"/>
        <v>280.77160125183917</v>
      </c>
      <c r="CD153" s="30">
        <f t="shared" si="135"/>
        <v>286.83944402018301</v>
      </c>
      <c r="CE153" s="30">
        <f t="shared" si="135"/>
        <v>279.46570912972533</v>
      </c>
      <c r="CF153" s="30">
        <f t="shared" si="135"/>
        <v>161.79067376819418</v>
      </c>
      <c r="CG153" s="30">
        <f t="shared" si="135"/>
        <v>157.96935964810402</v>
      </c>
      <c r="CH153" s="33">
        <f t="shared" si="135"/>
        <v>158.43196777372893</v>
      </c>
    </row>
    <row r="154" spans="1:86" ht="15.75" hidden="1" customHeight="1" x14ac:dyDescent="0.35">
      <c r="A154" s="578"/>
      <c r="B154" s="94" t="s">
        <v>7</v>
      </c>
      <c r="C154" s="30">
        <f t="shared" si="114"/>
        <v>0</v>
      </c>
      <c r="D154" s="30">
        <f t="shared" si="115"/>
        <v>0</v>
      </c>
      <c r="E154" s="30">
        <f t="shared" si="115"/>
        <v>0</v>
      </c>
      <c r="F154" s="30">
        <f t="shared" si="115"/>
        <v>0</v>
      </c>
      <c r="G154" s="30">
        <f t="shared" si="115"/>
        <v>1.6340577549735376</v>
      </c>
      <c r="H154" s="30">
        <f t="shared" si="115"/>
        <v>5.6847006506342792</v>
      </c>
      <c r="I154" s="30">
        <f t="shared" si="115"/>
        <v>5.5806934413395455</v>
      </c>
      <c r="J154" s="30">
        <f t="shared" si="115"/>
        <v>3733.7802321406334</v>
      </c>
      <c r="K154" s="30">
        <f t="shared" si="115"/>
        <v>7874.9289756674834</v>
      </c>
      <c r="L154" s="30">
        <f t="shared" si="115"/>
        <v>5291.9979255366788</v>
      </c>
      <c r="M154" s="30">
        <f t="shared" si="115"/>
        <v>5444.1347927488823</v>
      </c>
      <c r="N154" s="30">
        <f t="shared" ref="N154:BY154" si="136">IF(N34=0,0,((N16*0.5)+M34-N52)*N89*N121*N$2)</f>
        <v>5920.1907712310804</v>
      </c>
      <c r="O154" s="30">
        <f t="shared" si="136"/>
        <v>6195.9287693257402</v>
      </c>
      <c r="P154" s="30">
        <f t="shared" si="136"/>
        <v>5711.5925814290449</v>
      </c>
      <c r="Q154" s="30">
        <f t="shared" si="136"/>
        <v>6338.9428527818645</v>
      </c>
      <c r="R154" s="30">
        <f t="shared" si="136"/>
        <v>6458.9036385255367</v>
      </c>
      <c r="S154" s="30">
        <f t="shared" si="136"/>
        <v>7043.4599430560675</v>
      </c>
      <c r="T154" s="30">
        <f t="shared" si="136"/>
        <v>12251.697101628986</v>
      </c>
      <c r="U154" s="30">
        <f t="shared" si="136"/>
        <v>12027.540210531717</v>
      </c>
      <c r="V154" s="30">
        <f t="shared" si="136"/>
        <v>12254.297994544297</v>
      </c>
      <c r="W154" s="30">
        <f t="shared" si="136"/>
        <v>11645.863410382946</v>
      </c>
      <c r="X154" s="30">
        <f t="shared" si="136"/>
        <v>6665.3477872616568</v>
      </c>
      <c r="Y154" s="30">
        <f t="shared" si="136"/>
        <v>6447.0879235100065</v>
      </c>
      <c r="Z154" s="30">
        <f t="shared" si="136"/>
        <v>6419.5232629680931</v>
      </c>
      <c r="AA154" s="30">
        <f t="shared" si="136"/>
        <v>6195.9287693257402</v>
      </c>
      <c r="AB154" s="30">
        <f t="shared" si="136"/>
        <v>5711.5925814290449</v>
      </c>
      <c r="AC154" s="30">
        <f t="shared" si="136"/>
        <v>6338.9428527818645</v>
      </c>
      <c r="AD154" s="30">
        <f t="shared" si="136"/>
        <v>6458.9036385255367</v>
      </c>
      <c r="AE154" s="30">
        <f t="shared" si="136"/>
        <v>7043.4599430560675</v>
      </c>
      <c r="AF154" s="30">
        <f t="shared" si="136"/>
        <v>12251.697101628986</v>
      </c>
      <c r="AG154" s="30">
        <f t="shared" si="136"/>
        <v>12027.540210531717</v>
      </c>
      <c r="AH154" s="30">
        <f t="shared" si="136"/>
        <v>12254.297994544297</v>
      </c>
      <c r="AI154" s="30">
        <f t="shared" si="136"/>
        <v>11645.863410382946</v>
      </c>
      <c r="AJ154" s="30">
        <f t="shared" si="136"/>
        <v>6665.3477872616568</v>
      </c>
      <c r="AK154" s="30">
        <f t="shared" si="136"/>
        <v>6447.0879235100065</v>
      </c>
      <c r="AL154" s="30">
        <f t="shared" si="136"/>
        <v>6419.5232629680931</v>
      </c>
      <c r="AM154" s="30">
        <f t="shared" si="136"/>
        <v>6195.9287693257402</v>
      </c>
      <c r="AN154" s="30">
        <f t="shared" si="136"/>
        <v>5711.5925814290449</v>
      </c>
      <c r="AO154" s="30">
        <f t="shared" si="136"/>
        <v>6338.9428527818645</v>
      </c>
      <c r="AP154" s="30">
        <f t="shared" si="136"/>
        <v>6458.9036385255367</v>
      </c>
      <c r="AQ154" s="30">
        <f t="shared" si="136"/>
        <v>7043.4599430560675</v>
      </c>
      <c r="AR154" s="30">
        <f t="shared" si="136"/>
        <v>12251.697101628986</v>
      </c>
      <c r="AS154" s="30">
        <f t="shared" si="136"/>
        <v>12027.540210531717</v>
      </c>
      <c r="AT154" s="30">
        <f t="shared" si="136"/>
        <v>12254.297994544297</v>
      </c>
      <c r="AU154" s="30">
        <f t="shared" si="136"/>
        <v>11645.863410382946</v>
      </c>
      <c r="AV154" s="30">
        <f t="shared" si="136"/>
        <v>6665.3477872616568</v>
      </c>
      <c r="AW154" s="30">
        <f t="shared" si="136"/>
        <v>6447.0879235100065</v>
      </c>
      <c r="AX154" s="30">
        <f t="shared" si="136"/>
        <v>6419.5232629680931</v>
      </c>
      <c r="AY154" s="30">
        <f t="shared" si="136"/>
        <v>6195.9287693257402</v>
      </c>
      <c r="AZ154" s="30">
        <f t="shared" si="136"/>
        <v>5711.5925814290449</v>
      </c>
      <c r="BA154" s="30">
        <f t="shared" si="136"/>
        <v>6338.9428527818645</v>
      </c>
      <c r="BB154" s="30">
        <f t="shared" si="136"/>
        <v>6458.9036385255367</v>
      </c>
      <c r="BC154" s="30">
        <f t="shared" si="136"/>
        <v>7043.4599430560675</v>
      </c>
      <c r="BD154" s="30">
        <f t="shared" si="136"/>
        <v>12251.697101628986</v>
      </c>
      <c r="BE154" s="30">
        <f t="shared" si="136"/>
        <v>12027.540210531717</v>
      </c>
      <c r="BF154" s="30">
        <f t="shared" si="136"/>
        <v>12254.297994544297</v>
      </c>
      <c r="BG154" s="30">
        <f t="shared" si="136"/>
        <v>11645.863410382946</v>
      </c>
      <c r="BH154" s="30">
        <f t="shared" si="136"/>
        <v>6665.3477872616568</v>
      </c>
      <c r="BI154" s="30">
        <f t="shared" si="136"/>
        <v>6447.0879235100065</v>
      </c>
      <c r="BJ154" s="30">
        <f t="shared" si="136"/>
        <v>6419.5232629680931</v>
      </c>
      <c r="BK154" s="30">
        <f t="shared" si="136"/>
        <v>6195.9287693257402</v>
      </c>
      <c r="BL154" s="30">
        <f t="shared" si="136"/>
        <v>5711.5925814290449</v>
      </c>
      <c r="BM154" s="30">
        <f t="shared" si="136"/>
        <v>6338.9428527818645</v>
      </c>
      <c r="BN154" s="30">
        <f t="shared" si="136"/>
        <v>6458.9036385255367</v>
      </c>
      <c r="BO154" s="30">
        <f t="shared" si="136"/>
        <v>7043.4599430560675</v>
      </c>
      <c r="BP154" s="30">
        <f t="shared" si="136"/>
        <v>12251.697101628986</v>
      </c>
      <c r="BQ154" s="30">
        <f t="shared" si="136"/>
        <v>12027.540210531717</v>
      </c>
      <c r="BR154" s="30">
        <f t="shared" si="136"/>
        <v>12254.297994544297</v>
      </c>
      <c r="BS154" s="30">
        <f t="shared" si="136"/>
        <v>11645.863410382946</v>
      </c>
      <c r="BT154" s="30">
        <f t="shared" si="136"/>
        <v>6665.3477872616568</v>
      </c>
      <c r="BU154" s="30">
        <f t="shared" si="136"/>
        <v>6447.0879235100065</v>
      </c>
      <c r="BV154" s="30">
        <f t="shared" si="136"/>
        <v>6419.5232629680931</v>
      </c>
      <c r="BW154" s="30">
        <f t="shared" si="136"/>
        <v>6195.9287693257402</v>
      </c>
      <c r="BX154" s="30">
        <f t="shared" si="136"/>
        <v>5711.5925814290449</v>
      </c>
      <c r="BY154" s="30">
        <f t="shared" si="136"/>
        <v>6338.9428527818645</v>
      </c>
      <c r="BZ154" s="30">
        <f t="shared" ref="BZ154:CH154" si="137">IF(BZ34=0,0,((BZ16*0.5)+BY34-BZ52)*BZ89*BZ121*BZ$2)</f>
        <v>6458.9036385255367</v>
      </c>
      <c r="CA154" s="30">
        <f t="shared" si="137"/>
        <v>7043.4599430560675</v>
      </c>
      <c r="CB154" s="30">
        <f t="shared" si="137"/>
        <v>12251.697101628986</v>
      </c>
      <c r="CC154" s="30">
        <f t="shared" si="137"/>
        <v>12027.540210531717</v>
      </c>
      <c r="CD154" s="30">
        <f t="shared" si="137"/>
        <v>12254.297994544297</v>
      </c>
      <c r="CE154" s="30">
        <f t="shared" si="137"/>
        <v>11645.863410382946</v>
      </c>
      <c r="CF154" s="30">
        <f t="shared" si="137"/>
        <v>6665.3477872616568</v>
      </c>
      <c r="CG154" s="30">
        <f t="shared" si="137"/>
        <v>6447.0879235100065</v>
      </c>
      <c r="CH154" s="33">
        <f t="shared" si="137"/>
        <v>6419.5232629680931</v>
      </c>
    </row>
    <row r="155" spans="1:86" ht="15.75" hidden="1" customHeight="1" x14ac:dyDescent="0.35">
      <c r="A155" s="578"/>
      <c r="B155" s="94" t="s">
        <v>8</v>
      </c>
      <c r="C155" s="30">
        <f t="shared" si="114"/>
        <v>0</v>
      </c>
      <c r="D155" s="30">
        <f t="shared" si="115"/>
        <v>0</v>
      </c>
      <c r="E155" s="30">
        <f t="shared" si="115"/>
        <v>0</v>
      </c>
      <c r="F155" s="30">
        <f t="shared" si="115"/>
        <v>0</v>
      </c>
      <c r="G155" s="30">
        <f t="shared" si="115"/>
        <v>0</v>
      </c>
      <c r="H155" s="30">
        <f t="shared" si="115"/>
        <v>0</v>
      </c>
      <c r="I155" s="30">
        <f t="shared" si="115"/>
        <v>0</v>
      </c>
      <c r="J155" s="30">
        <f t="shared" si="115"/>
        <v>0</v>
      </c>
      <c r="K155" s="30">
        <f t="shared" si="115"/>
        <v>0</v>
      </c>
      <c r="L155" s="30">
        <f t="shared" si="115"/>
        <v>0</v>
      </c>
      <c r="M155" s="30">
        <f t="shared" si="115"/>
        <v>0</v>
      </c>
      <c r="N155" s="30">
        <f t="shared" ref="N155:BY155" si="138">IF(N35=0,0,((N17*0.5)+M35-N53)*N90*N122*N$2)</f>
        <v>0</v>
      </c>
      <c r="O155" s="30">
        <f t="shared" si="138"/>
        <v>0</v>
      </c>
      <c r="P155" s="30">
        <f t="shared" si="138"/>
        <v>0</v>
      </c>
      <c r="Q155" s="30">
        <f t="shared" si="138"/>
        <v>0</v>
      </c>
      <c r="R155" s="30">
        <f t="shared" si="138"/>
        <v>0</v>
      </c>
      <c r="S155" s="30">
        <f t="shared" si="138"/>
        <v>0</v>
      </c>
      <c r="T155" s="30">
        <f t="shared" si="138"/>
        <v>0</v>
      </c>
      <c r="U155" s="30">
        <f t="shared" si="138"/>
        <v>0</v>
      </c>
      <c r="V155" s="30">
        <f t="shared" si="138"/>
        <v>0</v>
      </c>
      <c r="W155" s="30">
        <f t="shared" si="138"/>
        <v>0</v>
      </c>
      <c r="X155" s="30">
        <f t="shared" si="138"/>
        <v>0</v>
      </c>
      <c r="Y155" s="30">
        <f t="shared" si="138"/>
        <v>0</v>
      </c>
      <c r="Z155" s="30">
        <f t="shared" si="138"/>
        <v>0</v>
      </c>
      <c r="AA155" s="30">
        <f t="shared" si="138"/>
        <v>0</v>
      </c>
      <c r="AB155" s="30">
        <f t="shared" si="138"/>
        <v>0</v>
      </c>
      <c r="AC155" s="30">
        <f t="shared" si="138"/>
        <v>0</v>
      </c>
      <c r="AD155" s="30">
        <f t="shared" si="138"/>
        <v>0</v>
      </c>
      <c r="AE155" s="30">
        <f t="shared" si="138"/>
        <v>0</v>
      </c>
      <c r="AF155" s="30">
        <f t="shared" si="138"/>
        <v>0</v>
      </c>
      <c r="AG155" s="30">
        <f t="shared" si="138"/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si="138"/>
        <v>0</v>
      </c>
      <c r="BC155" s="30">
        <f t="shared" si="138"/>
        <v>0</v>
      </c>
      <c r="BD155" s="30">
        <f t="shared" si="138"/>
        <v>0</v>
      </c>
      <c r="BE155" s="30">
        <f t="shared" si="138"/>
        <v>0</v>
      </c>
      <c r="BF155" s="30">
        <f t="shared" si="138"/>
        <v>0</v>
      </c>
      <c r="BG155" s="30">
        <f t="shared" si="138"/>
        <v>0</v>
      </c>
      <c r="BH155" s="30">
        <f t="shared" si="138"/>
        <v>0</v>
      </c>
      <c r="BI155" s="30">
        <f t="shared" si="138"/>
        <v>0</v>
      </c>
      <c r="BJ155" s="30">
        <f t="shared" si="138"/>
        <v>0</v>
      </c>
      <c r="BK155" s="30">
        <f t="shared" si="138"/>
        <v>0</v>
      </c>
      <c r="BL155" s="30">
        <f t="shared" si="138"/>
        <v>0</v>
      </c>
      <c r="BM155" s="30">
        <f t="shared" si="138"/>
        <v>0</v>
      </c>
      <c r="BN155" s="30">
        <f t="shared" si="138"/>
        <v>0</v>
      </c>
      <c r="BO155" s="30">
        <f t="shared" si="138"/>
        <v>0</v>
      </c>
      <c r="BP155" s="30">
        <f t="shared" si="138"/>
        <v>0</v>
      </c>
      <c r="BQ155" s="30">
        <f t="shared" si="138"/>
        <v>0</v>
      </c>
      <c r="BR155" s="30">
        <f t="shared" si="138"/>
        <v>0</v>
      </c>
      <c r="BS155" s="30">
        <f t="shared" si="138"/>
        <v>0</v>
      </c>
      <c r="BT155" s="30">
        <f t="shared" si="138"/>
        <v>0</v>
      </c>
      <c r="BU155" s="30">
        <f t="shared" si="138"/>
        <v>0</v>
      </c>
      <c r="BV155" s="30">
        <f t="shared" si="138"/>
        <v>0</v>
      </c>
      <c r="BW155" s="30">
        <f t="shared" si="138"/>
        <v>0</v>
      </c>
      <c r="BX155" s="30">
        <f t="shared" si="138"/>
        <v>0</v>
      </c>
      <c r="BY155" s="30">
        <f t="shared" si="138"/>
        <v>0</v>
      </c>
      <c r="BZ155" s="30">
        <f t="shared" ref="BZ155:CH155" si="139">IF(BZ35=0,0,((BZ17*0.5)+BY35-BZ53)*BZ90*BZ122*BZ$2)</f>
        <v>0</v>
      </c>
      <c r="CA155" s="30">
        <f t="shared" si="139"/>
        <v>0</v>
      </c>
      <c r="CB155" s="30">
        <f t="shared" si="139"/>
        <v>0</v>
      </c>
      <c r="CC155" s="30">
        <f t="shared" si="139"/>
        <v>0</v>
      </c>
      <c r="CD155" s="30">
        <f t="shared" si="139"/>
        <v>0</v>
      </c>
      <c r="CE155" s="30">
        <f t="shared" si="139"/>
        <v>0</v>
      </c>
      <c r="CF155" s="30">
        <f t="shared" si="139"/>
        <v>0</v>
      </c>
      <c r="CG155" s="30">
        <f t="shared" si="139"/>
        <v>0</v>
      </c>
      <c r="CH155" s="33">
        <f t="shared" si="139"/>
        <v>0</v>
      </c>
    </row>
    <row r="156" spans="1:86" ht="15.75" hidden="1" customHeight="1" x14ac:dyDescent="0.35">
      <c r="A156" s="578"/>
      <c r="B156" s="14"/>
      <c r="C156" s="3"/>
      <c r="D156" s="3">
        <f t="shared" ref="D156:M156" si="140">IF(D36=0,0,((D18*0.5)+C36-D54)*D91*D123*D$2)</f>
        <v>0</v>
      </c>
      <c r="E156" s="3">
        <f t="shared" si="140"/>
        <v>0</v>
      </c>
      <c r="F156" s="3">
        <f t="shared" si="140"/>
        <v>0</v>
      </c>
      <c r="G156" s="3">
        <f t="shared" si="140"/>
        <v>0</v>
      </c>
      <c r="H156" s="3">
        <f t="shared" si="140"/>
        <v>0</v>
      </c>
      <c r="I156" s="3">
        <f t="shared" si="140"/>
        <v>0</v>
      </c>
      <c r="J156" s="3">
        <f t="shared" si="140"/>
        <v>0</v>
      </c>
      <c r="K156" s="3">
        <f t="shared" si="140"/>
        <v>0</v>
      </c>
      <c r="L156" s="3">
        <f t="shared" si="140"/>
        <v>0</v>
      </c>
      <c r="M156" s="3">
        <f t="shared" si="140"/>
        <v>0</v>
      </c>
      <c r="N156" s="3">
        <f t="shared" ref="N156:BY156" si="141">IF(N36=0,0,((N18*0.5)+M36-N54)*N91*N123*N$2)</f>
        <v>0</v>
      </c>
      <c r="O156" s="3">
        <f t="shared" si="141"/>
        <v>0</v>
      </c>
      <c r="P156" s="3">
        <f t="shared" si="141"/>
        <v>0</v>
      </c>
      <c r="Q156" s="3">
        <f t="shared" si="141"/>
        <v>0</v>
      </c>
      <c r="R156" s="3">
        <f t="shared" si="141"/>
        <v>0</v>
      </c>
      <c r="S156" s="3">
        <f t="shared" si="141"/>
        <v>0</v>
      </c>
      <c r="T156" s="3">
        <f t="shared" si="141"/>
        <v>0</v>
      </c>
      <c r="U156" s="3">
        <f t="shared" si="141"/>
        <v>0</v>
      </c>
      <c r="V156" s="3">
        <f t="shared" si="141"/>
        <v>0</v>
      </c>
      <c r="W156" s="3">
        <f t="shared" si="141"/>
        <v>0</v>
      </c>
      <c r="X156" s="3">
        <f t="shared" si="141"/>
        <v>0</v>
      </c>
      <c r="Y156" s="3">
        <f t="shared" si="141"/>
        <v>0</v>
      </c>
      <c r="Z156" s="3">
        <f t="shared" si="141"/>
        <v>0</v>
      </c>
      <c r="AA156" s="3">
        <f t="shared" si="141"/>
        <v>0</v>
      </c>
      <c r="AB156" s="3">
        <f t="shared" si="141"/>
        <v>0</v>
      </c>
      <c r="AC156" s="3">
        <f t="shared" si="141"/>
        <v>0</v>
      </c>
      <c r="AD156" s="3">
        <f t="shared" si="141"/>
        <v>0</v>
      </c>
      <c r="AE156" s="3">
        <f t="shared" si="141"/>
        <v>0</v>
      </c>
      <c r="AF156" s="3">
        <f t="shared" si="141"/>
        <v>0</v>
      </c>
      <c r="AG156" s="3">
        <f t="shared" si="141"/>
        <v>0</v>
      </c>
      <c r="AH156" s="3">
        <f t="shared" si="141"/>
        <v>0</v>
      </c>
      <c r="AI156" s="3">
        <f t="shared" si="141"/>
        <v>0</v>
      </c>
      <c r="AJ156" s="3">
        <f t="shared" si="141"/>
        <v>0</v>
      </c>
      <c r="AK156" s="3">
        <f t="shared" si="141"/>
        <v>0</v>
      </c>
      <c r="AL156" s="3">
        <f t="shared" si="141"/>
        <v>0</v>
      </c>
      <c r="AM156" s="3">
        <f t="shared" si="141"/>
        <v>0</v>
      </c>
      <c r="AN156" s="3">
        <f t="shared" si="141"/>
        <v>0</v>
      </c>
      <c r="AO156" s="3">
        <f t="shared" si="141"/>
        <v>0</v>
      </c>
      <c r="AP156" s="3">
        <f t="shared" si="141"/>
        <v>0</v>
      </c>
      <c r="AQ156" s="3">
        <f t="shared" si="141"/>
        <v>0</v>
      </c>
      <c r="AR156" s="3">
        <f t="shared" si="141"/>
        <v>0</v>
      </c>
      <c r="AS156" s="3">
        <f t="shared" si="141"/>
        <v>0</v>
      </c>
      <c r="AT156" s="3">
        <f t="shared" si="141"/>
        <v>0</v>
      </c>
      <c r="AU156" s="3">
        <f t="shared" si="141"/>
        <v>0</v>
      </c>
      <c r="AV156" s="3">
        <f t="shared" si="141"/>
        <v>0</v>
      </c>
      <c r="AW156" s="3">
        <f t="shared" si="141"/>
        <v>0</v>
      </c>
      <c r="AX156" s="3">
        <f t="shared" si="141"/>
        <v>0</v>
      </c>
      <c r="AY156" s="3">
        <f t="shared" si="141"/>
        <v>0</v>
      </c>
      <c r="AZ156" s="3">
        <f t="shared" si="141"/>
        <v>0</v>
      </c>
      <c r="BA156" s="3">
        <f t="shared" si="141"/>
        <v>0</v>
      </c>
      <c r="BB156" s="3">
        <f t="shared" si="141"/>
        <v>0</v>
      </c>
      <c r="BC156" s="3">
        <f t="shared" si="141"/>
        <v>0</v>
      </c>
      <c r="BD156" s="3">
        <f t="shared" si="141"/>
        <v>0</v>
      </c>
      <c r="BE156" s="3">
        <f t="shared" si="141"/>
        <v>0</v>
      </c>
      <c r="BF156" s="3">
        <f t="shared" si="141"/>
        <v>0</v>
      </c>
      <c r="BG156" s="3">
        <f t="shared" si="141"/>
        <v>0</v>
      </c>
      <c r="BH156" s="3">
        <f t="shared" si="141"/>
        <v>0</v>
      </c>
      <c r="BI156" s="3">
        <f t="shared" si="141"/>
        <v>0</v>
      </c>
      <c r="BJ156" s="3">
        <f t="shared" si="141"/>
        <v>0</v>
      </c>
      <c r="BK156" s="3">
        <f t="shared" si="141"/>
        <v>0</v>
      </c>
      <c r="BL156" s="3">
        <f t="shared" si="141"/>
        <v>0</v>
      </c>
      <c r="BM156" s="3">
        <f t="shared" si="141"/>
        <v>0</v>
      </c>
      <c r="BN156" s="3">
        <f t="shared" si="141"/>
        <v>0</v>
      </c>
      <c r="BO156" s="3">
        <f t="shared" si="141"/>
        <v>0</v>
      </c>
      <c r="BP156" s="3">
        <f t="shared" si="141"/>
        <v>0</v>
      </c>
      <c r="BQ156" s="3">
        <f t="shared" si="141"/>
        <v>0</v>
      </c>
      <c r="BR156" s="3">
        <f t="shared" si="141"/>
        <v>0</v>
      </c>
      <c r="BS156" s="3">
        <f t="shared" si="141"/>
        <v>0</v>
      </c>
      <c r="BT156" s="3">
        <f t="shared" si="141"/>
        <v>0</v>
      </c>
      <c r="BU156" s="3">
        <f t="shared" si="141"/>
        <v>0</v>
      </c>
      <c r="BV156" s="3">
        <f t="shared" si="141"/>
        <v>0</v>
      </c>
      <c r="BW156" s="3">
        <f t="shared" si="141"/>
        <v>0</v>
      </c>
      <c r="BX156" s="3">
        <f t="shared" si="141"/>
        <v>0</v>
      </c>
      <c r="BY156" s="3">
        <f t="shared" si="141"/>
        <v>0</v>
      </c>
      <c r="BZ156" s="3">
        <f t="shared" ref="BZ156:CH156" si="142">IF(BZ36=0,0,((BZ18*0.5)+BY36-BZ54)*BZ91*BZ123*BZ$2)</f>
        <v>0</v>
      </c>
      <c r="CA156" s="3">
        <f t="shared" si="142"/>
        <v>0</v>
      </c>
      <c r="CB156" s="3">
        <f t="shared" si="142"/>
        <v>0</v>
      </c>
      <c r="CC156" s="3">
        <f t="shared" si="142"/>
        <v>0</v>
      </c>
      <c r="CD156" s="3">
        <f t="shared" si="142"/>
        <v>0</v>
      </c>
      <c r="CE156" s="3">
        <f t="shared" si="142"/>
        <v>0</v>
      </c>
      <c r="CF156" s="3">
        <f t="shared" si="142"/>
        <v>0</v>
      </c>
      <c r="CG156" s="3">
        <f t="shared" si="142"/>
        <v>0</v>
      </c>
      <c r="CH156" s="12">
        <f t="shared" si="142"/>
        <v>0</v>
      </c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929.17634066970015</v>
      </c>
      <c r="E157" s="120">
        <f t="shared" ref="E157:BP157" si="143">SUM(E143:E156)</f>
        <v>3651.1584612445977</v>
      </c>
      <c r="F157" s="120">
        <f t="shared" si="143"/>
        <v>13558.324702863863</v>
      </c>
      <c r="G157" s="120">
        <f t="shared" si="143"/>
        <v>30323.752230565329</v>
      </c>
      <c r="H157" s="120">
        <f t="shared" si="143"/>
        <v>97784.763563725821</v>
      </c>
      <c r="I157" s="120">
        <f t="shared" si="143"/>
        <v>138476.56339917579</v>
      </c>
      <c r="J157" s="120">
        <f t="shared" si="143"/>
        <v>147106.48128648772</v>
      </c>
      <c r="K157" s="120">
        <f t="shared" si="143"/>
        <v>121835.31095178044</v>
      </c>
      <c r="L157" s="120">
        <f t="shared" si="143"/>
        <v>78433.167299030232</v>
      </c>
      <c r="M157" s="120">
        <f t="shared" si="143"/>
        <v>91265.144580301363</v>
      </c>
      <c r="N157" s="30">
        <f t="shared" si="143"/>
        <v>155925.36879743374</v>
      </c>
      <c r="O157" s="30">
        <f t="shared" si="143"/>
        <v>202496.75074208828</v>
      </c>
      <c r="P157" s="30">
        <f t="shared" si="143"/>
        <v>168044.80258117439</v>
      </c>
      <c r="Q157" s="30">
        <f t="shared" si="143"/>
        <v>171950.76586099292</v>
      </c>
      <c r="R157" s="30">
        <f t="shared" si="143"/>
        <v>161132.65426580145</v>
      </c>
      <c r="S157" s="30">
        <f t="shared" si="143"/>
        <v>204813.82941164501</v>
      </c>
      <c r="T157" s="30">
        <f t="shared" si="143"/>
        <v>453724.62827835314</v>
      </c>
      <c r="U157" s="30">
        <f t="shared" si="143"/>
        <v>541790.76133284601</v>
      </c>
      <c r="V157" s="30">
        <f t="shared" si="143"/>
        <v>497314.27865635185</v>
      </c>
      <c r="W157" s="30">
        <f t="shared" si="143"/>
        <v>353451.35073927091</v>
      </c>
      <c r="X157" s="30">
        <f t="shared" si="143"/>
        <v>181056.44672387783</v>
      </c>
      <c r="Y157" s="30">
        <f t="shared" si="143"/>
        <v>170938.99518713672</v>
      </c>
      <c r="Z157" s="30">
        <f t="shared" si="143"/>
        <v>197316.55876779597</v>
      </c>
      <c r="AA157" s="30">
        <f t="shared" si="143"/>
        <v>202496.75074208828</v>
      </c>
      <c r="AB157" s="30">
        <f t="shared" si="143"/>
        <v>168044.80258117439</v>
      </c>
      <c r="AC157" s="30">
        <f t="shared" si="143"/>
        <v>171950.76586099292</v>
      </c>
      <c r="AD157" s="30">
        <f t="shared" si="143"/>
        <v>161132.65426580145</v>
      </c>
      <c r="AE157" s="30">
        <f t="shared" si="143"/>
        <v>204813.82941164501</v>
      </c>
      <c r="AF157" s="30">
        <f t="shared" si="143"/>
        <v>453724.62827835314</v>
      </c>
      <c r="AG157" s="30">
        <f t="shared" si="143"/>
        <v>541790.76133284601</v>
      </c>
      <c r="AH157" s="30">
        <f t="shared" si="143"/>
        <v>497314.27865635185</v>
      </c>
      <c r="AI157" s="30">
        <f t="shared" si="143"/>
        <v>353451.35073927091</v>
      </c>
      <c r="AJ157" s="30">
        <f t="shared" si="143"/>
        <v>181056.44672387783</v>
      </c>
      <c r="AK157" s="30">
        <f t="shared" si="143"/>
        <v>170938.99518713672</v>
      </c>
      <c r="AL157" s="30">
        <f t="shared" si="143"/>
        <v>197316.55876779597</v>
      </c>
      <c r="AM157" s="30">
        <f t="shared" si="143"/>
        <v>202496.75074208828</v>
      </c>
      <c r="AN157" s="30">
        <f t="shared" si="143"/>
        <v>168044.80258117439</v>
      </c>
      <c r="AO157" s="30">
        <f t="shared" si="143"/>
        <v>171950.76586099292</v>
      </c>
      <c r="AP157" s="30">
        <f t="shared" si="143"/>
        <v>161132.65426580145</v>
      </c>
      <c r="AQ157" s="30">
        <f t="shared" si="143"/>
        <v>204813.82941164501</v>
      </c>
      <c r="AR157" s="30">
        <f t="shared" si="143"/>
        <v>453724.62827835314</v>
      </c>
      <c r="AS157" s="30">
        <f t="shared" si="143"/>
        <v>541790.76133284601</v>
      </c>
      <c r="AT157" s="30">
        <f t="shared" si="143"/>
        <v>497314.27865635185</v>
      </c>
      <c r="AU157" s="30">
        <f t="shared" si="143"/>
        <v>353451.35073927091</v>
      </c>
      <c r="AV157" s="30">
        <f t="shared" si="143"/>
        <v>181056.44672387783</v>
      </c>
      <c r="AW157" s="30">
        <f t="shared" si="143"/>
        <v>170938.99518713672</v>
      </c>
      <c r="AX157" s="30">
        <f t="shared" si="143"/>
        <v>197316.55876779597</v>
      </c>
      <c r="AY157" s="30">
        <f t="shared" si="143"/>
        <v>202496.75074208828</v>
      </c>
      <c r="AZ157" s="30">
        <f t="shared" si="143"/>
        <v>168044.80258117439</v>
      </c>
      <c r="BA157" s="30">
        <f t="shared" si="143"/>
        <v>171950.76586099292</v>
      </c>
      <c r="BB157" s="30">
        <f t="shared" si="143"/>
        <v>161132.65426580145</v>
      </c>
      <c r="BC157" s="30">
        <f t="shared" si="143"/>
        <v>204813.82941164501</v>
      </c>
      <c r="BD157" s="30">
        <f t="shared" si="143"/>
        <v>453724.62827835314</v>
      </c>
      <c r="BE157" s="30">
        <f t="shared" si="143"/>
        <v>541790.76133284601</v>
      </c>
      <c r="BF157" s="30">
        <f t="shared" si="143"/>
        <v>497314.27865635185</v>
      </c>
      <c r="BG157" s="30">
        <f t="shared" si="143"/>
        <v>353451.35073927091</v>
      </c>
      <c r="BH157" s="30">
        <f t="shared" si="143"/>
        <v>181056.44672387783</v>
      </c>
      <c r="BI157" s="30">
        <f t="shared" si="143"/>
        <v>170938.99518713672</v>
      </c>
      <c r="BJ157" s="30">
        <f t="shared" si="143"/>
        <v>197316.55876779597</v>
      </c>
      <c r="BK157" s="30">
        <f t="shared" si="143"/>
        <v>202496.75074208828</v>
      </c>
      <c r="BL157" s="30">
        <f t="shared" si="143"/>
        <v>168044.80258117439</v>
      </c>
      <c r="BM157" s="30">
        <f t="shared" si="143"/>
        <v>171950.76586099292</v>
      </c>
      <c r="BN157" s="30">
        <f t="shared" si="143"/>
        <v>161132.65426580145</v>
      </c>
      <c r="BO157" s="30">
        <f t="shared" si="143"/>
        <v>204813.82941164501</v>
      </c>
      <c r="BP157" s="30">
        <f t="shared" si="143"/>
        <v>453724.62827835314</v>
      </c>
      <c r="BQ157" s="30">
        <f t="shared" ref="BQ157:CH157" si="144">SUM(BQ143:BQ156)</f>
        <v>541790.76133284601</v>
      </c>
      <c r="BR157" s="30">
        <f t="shared" si="144"/>
        <v>497314.27865635185</v>
      </c>
      <c r="BS157" s="30">
        <f t="shared" si="144"/>
        <v>353451.35073927091</v>
      </c>
      <c r="BT157" s="30">
        <f t="shared" si="144"/>
        <v>181056.44672387783</v>
      </c>
      <c r="BU157" s="30">
        <f t="shared" si="144"/>
        <v>170938.99518713672</v>
      </c>
      <c r="BV157" s="30">
        <f t="shared" si="144"/>
        <v>197316.55876779597</v>
      </c>
      <c r="BW157" s="30">
        <f t="shared" si="144"/>
        <v>202496.75074208828</v>
      </c>
      <c r="BX157" s="30">
        <f t="shared" si="144"/>
        <v>168044.80258117439</v>
      </c>
      <c r="BY157" s="30">
        <f t="shared" si="144"/>
        <v>171950.76586099292</v>
      </c>
      <c r="BZ157" s="30">
        <f t="shared" si="144"/>
        <v>161132.65426580145</v>
      </c>
      <c r="CA157" s="30">
        <f t="shared" si="144"/>
        <v>204813.82941164501</v>
      </c>
      <c r="CB157" s="30">
        <f t="shared" si="144"/>
        <v>453724.62827835314</v>
      </c>
      <c r="CC157" s="30">
        <f t="shared" si="144"/>
        <v>541790.76133284601</v>
      </c>
      <c r="CD157" s="30">
        <f t="shared" si="144"/>
        <v>497314.27865635185</v>
      </c>
      <c r="CE157" s="30">
        <f t="shared" si="144"/>
        <v>353451.35073927091</v>
      </c>
      <c r="CF157" s="30">
        <f t="shared" si="144"/>
        <v>181056.44672387783</v>
      </c>
      <c r="CG157" s="30">
        <f t="shared" si="144"/>
        <v>170938.99518713672</v>
      </c>
      <c r="CH157" s="33">
        <f t="shared" si="144"/>
        <v>197316.55876779597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929.17634066970015</v>
      </c>
      <c r="E158" s="31">
        <f t="shared" ref="E158:BP158" si="145">D158+E157</f>
        <v>4580.3348019142977</v>
      </c>
      <c r="F158" s="31">
        <f t="shared" si="145"/>
        <v>18138.659504778159</v>
      </c>
      <c r="G158" s="31">
        <f t="shared" si="145"/>
        <v>48462.411735343485</v>
      </c>
      <c r="H158" s="31">
        <f t="shared" si="145"/>
        <v>146247.17529906932</v>
      </c>
      <c r="I158" s="31">
        <f t="shared" si="145"/>
        <v>284723.73869824514</v>
      </c>
      <c r="J158" s="31">
        <f t="shared" si="145"/>
        <v>431830.21998473286</v>
      </c>
      <c r="K158" s="31">
        <f t="shared" si="145"/>
        <v>553665.53093651333</v>
      </c>
      <c r="L158" s="31">
        <f t="shared" si="145"/>
        <v>632098.69823554356</v>
      </c>
      <c r="M158" s="31">
        <f t="shared" si="145"/>
        <v>723363.84281584492</v>
      </c>
      <c r="N158" s="31">
        <f t="shared" si="145"/>
        <v>879289.2116132786</v>
      </c>
      <c r="O158" s="31">
        <f t="shared" si="145"/>
        <v>1081785.9623553669</v>
      </c>
      <c r="P158" s="31">
        <f t="shared" si="145"/>
        <v>1249830.7649365412</v>
      </c>
      <c r="Q158" s="31">
        <f t="shared" si="145"/>
        <v>1421781.5307975342</v>
      </c>
      <c r="R158" s="31">
        <f t="shared" si="145"/>
        <v>1582914.1850633356</v>
      </c>
      <c r="S158" s="31">
        <f t="shared" si="145"/>
        <v>1787728.0144749805</v>
      </c>
      <c r="T158" s="31">
        <f t="shared" si="145"/>
        <v>2241452.6427533338</v>
      </c>
      <c r="U158" s="31">
        <f t="shared" si="145"/>
        <v>2783243.40408618</v>
      </c>
      <c r="V158" s="31">
        <f t="shared" si="145"/>
        <v>3280557.6827425319</v>
      </c>
      <c r="W158" s="31">
        <f t="shared" si="145"/>
        <v>3634009.0334818028</v>
      </c>
      <c r="X158" s="31">
        <f t="shared" si="145"/>
        <v>3815065.4802056807</v>
      </c>
      <c r="Y158" s="31">
        <f t="shared" si="145"/>
        <v>3986004.4753928175</v>
      </c>
      <c r="Z158" s="31">
        <f t="shared" si="145"/>
        <v>4183321.0341606135</v>
      </c>
      <c r="AA158" s="31">
        <f t="shared" si="145"/>
        <v>4385817.7849027021</v>
      </c>
      <c r="AB158" s="31">
        <f t="shared" si="145"/>
        <v>4553862.5874838764</v>
      </c>
      <c r="AC158" s="31">
        <f t="shared" si="145"/>
        <v>4725813.3533448689</v>
      </c>
      <c r="AD158" s="31">
        <f t="shared" si="145"/>
        <v>4886946.0076106703</v>
      </c>
      <c r="AE158" s="31">
        <f t="shared" si="145"/>
        <v>5091759.8370223157</v>
      </c>
      <c r="AF158" s="31">
        <f t="shared" si="145"/>
        <v>5545484.465300669</v>
      </c>
      <c r="AG158" s="31">
        <f t="shared" si="145"/>
        <v>6087275.2266335152</v>
      </c>
      <c r="AH158" s="31">
        <f t="shared" si="145"/>
        <v>6584589.5052898675</v>
      </c>
      <c r="AI158" s="31">
        <f t="shared" si="145"/>
        <v>6938040.856029138</v>
      </c>
      <c r="AJ158" s="31">
        <f t="shared" si="145"/>
        <v>7119097.3027530154</v>
      </c>
      <c r="AK158" s="31">
        <f t="shared" si="145"/>
        <v>7290036.2979401518</v>
      </c>
      <c r="AL158" s="31">
        <f t="shared" si="145"/>
        <v>7487352.8567079473</v>
      </c>
      <c r="AM158" s="31">
        <f t="shared" si="145"/>
        <v>7689849.6074500354</v>
      </c>
      <c r="AN158" s="31">
        <f t="shared" si="145"/>
        <v>7857894.4100312097</v>
      </c>
      <c r="AO158" s="31">
        <f t="shared" si="145"/>
        <v>8029845.1758922022</v>
      </c>
      <c r="AP158" s="31">
        <f t="shared" si="145"/>
        <v>8190977.8301580036</v>
      </c>
      <c r="AQ158" s="31">
        <f t="shared" si="145"/>
        <v>8395791.659569649</v>
      </c>
      <c r="AR158" s="31">
        <f t="shared" si="145"/>
        <v>8849516.2878480013</v>
      </c>
      <c r="AS158" s="31">
        <f t="shared" si="145"/>
        <v>9391307.0491808467</v>
      </c>
      <c r="AT158" s="31">
        <f t="shared" si="145"/>
        <v>9888621.327837199</v>
      </c>
      <c r="AU158" s="31">
        <f t="shared" si="145"/>
        <v>10242072.678576469</v>
      </c>
      <c r="AV158" s="31">
        <f t="shared" si="145"/>
        <v>10423129.125300348</v>
      </c>
      <c r="AW158" s="31">
        <f t="shared" si="145"/>
        <v>10594068.120487485</v>
      </c>
      <c r="AX158" s="31">
        <f t="shared" si="145"/>
        <v>10791384.679255281</v>
      </c>
      <c r="AY158" s="31">
        <f t="shared" si="145"/>
        <v>10993881.42999737</v>
      </c>
      <c r="AZ158" s="31">
        <f t="shared" si="145"/>
        <v>11161926.232578544</v>
      </c>
      <c r="BA158" s="31">
        <f t="shared" si="145"/>
        <v>11333876.998439537</v>
      </c>
      <c r="BB158" s="31">
        <f t="shared" si="145"/>
        <v>11495009.65270534</v>
      </c>
      <c r="BC158" s="31">
        <f t="shared" si="145"/>
        <v>11699823.482116984</v>
      </c>
      <c r="BD158" s="31">
        <f t="shared" si="145"/>
        <v>12153548.110395337</v>
      </c>
      <c r="BE158" s="31">
        <f t="shared" si="145"/>
        <v>12695338.871728182</v>
      </c>
      <c r="BF158" s="31">
        <f t="shared" si="145"/>
        <v>13192653.150384534</v>
      </c>
      <c r="BG158" s="31">
        <f t="shared" si="145"/>
        <v>13546104.501123805</v>
      </c>
      <c r="BH158" s="31">
        <f t="shared" si="145"/>
        <v>13727160.947847683</v>
      </c>
      <c r="BI158" s="31">
        <f t="shared" si="145"/>
        <v>13898099.94303482</v>
      </c>
      <c r="BJ158" s="31">
        <f t="shared" si="145"/>
        <v>14095416.501802616</v>
      </c>
      <c r="BK158" s="31">
        <f t="shared" si="145"/>
        <v>14297913.252544705</v>
      </c>
      <c r="BL158" s="31">
        <f t="shared" si="145"/>
        <v>14465958.055125879</v>
      </c>
      <c r="BM158" s="31">
        <f t="shared" si="145"/>
        <v>14637908.820986873</v>
      </c>
      <c r="BN158" s="31">
        <f t="shared" si="145"/>
        <v>14799041.475252675</v>
      </c>
      <c r="BO158" s="31">
        <f t="shared" si="145"/>
        <v>15003855.304664319</v>
      </c>
      <c r="BP158" s="31">
        <f t="shared" si="145"/>
        <v>15457579.932942672</v>
      </c>
      <c r="BQ158" s="31">
        <f t="shared" ref="BQ158:CH158" si="146">BP158+BQ157</f>
        <v>15999370.694275517</v>
      </c>
      <c r="BR158" s="31">
        <f t="shared" si="146"/>
        <v>16496684.972931869</v>
      </c>
      <c r="BS158" s="31">
        <f t="shared" si="146"/>
        <v>16850136.32367114</v>
      </c>
      <c r="BT158" s="31">
        <f t="shared" si="146"/>
        <v>17031192.770395018</v>
      </c>
      <c r="BU158" s="31">
        <f t="shared" si="146"/>
        <v>17202131.765582155</v>
      </c>
      <c r="BV158" s="31">
        <f t="shared" si="146"/>
        <v>17399448.324349951</v>
      </c>
      <c r="BW158" s="31">
        <f t="shared" si="146"/>
        <v>17601945.07509204</v>
      </c>
      <c r="BX158" s="31">
        <f t="shared" si="146"/>
        <v>17769989.877673216</v>
      </c>
      <c r="BY158" s="31">
        <f t="shared" si="146"/>
        <v>17941940.64353421</v>
      </c>
      <c r="BZ158" s="31">
        <f t="shared" si="146"/>
        <v>18103073.297800012</v>
      </c>
      <c r="CA158" s="31">
        <f t="shared" si="146"/>
        <v>18307887.127211656</v>
      </c>
      <c r="CB158" s="31">
        <f t="shared" si="146"/>
        <v>18761611.755490009</v>
      </c>
      <c r="CC158" s="31">
        <f t="shared" si="146"/>
        <v>19303402.516822856</v>
      </c>
      <c r="CD158" s="31">
        <f t="shared" si="146"/>
        <v>19800716.795479208</v>
      </c>
      <c r="CE158" s="31">
        <f t="shared" si="146"/>
        <v>20154168.146218479</v>
      </c>
      <c r="CF158" s="31">
        <f t="shared" si="146"/>
        <v>20335224.592942357</v>
      </c>
      <c r="CG158" s="31">
        <f t="shared" si="146"/>
        <v>20506163.588129494</v>
      </c>
      <c r="CH158" s="34">
        <f t="shared" si="146"/>
        <v>20703480.14689729</v>
      </c>
    </row>
    <row r="159" spans="1:86" hidden="1" x14ac:dyDescent="0.35">
      <c r="A159" s="116"/>
      <c r="B159" s="116"/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6" hidden="1" thickBot="1" x14ac:dyDescent="0.4">
      <c r="A161" s="577" t="s">
        <v>128</v>
      </c>
      <c r="B161" s="288" t="s">
        <v>124</v>
      </c>
      <c r="C161" s="176">
        <f>C$4</f>
        <v>44562</v>
      </c>
      <c r="D161" s="176">
        <f t="shared" ref="D161:BO161" si="147">D$4</f>
        <v>44593</v>
      </c>
      <c r="E161" s="176">
        <f t="shared" si="147"/>
        <v>44621</v>
      </c>
      <c r="F161" s="176">
        <f t="shared" si="147"/>
        <v>44652</v>
      </c>
      <c r="G161" s="176">
        <f t="shared" si="147"/>
        <v>44682</v>
      </c>
      <c r="H161" s="176">
        <f t="shared" si="147"/>
        <v>44713</v>
      </c>
      <c r="I161" s="176">
        <f t="shared" si="147"/>
        <v>44743</v>
      </c>
      <c r="J161" s="176">
        <f t="shared" si="147"/>
        <v>44774</v>
      </c>
      <c r="K161" s="176">
        <f t="shared" si="147"/>
        <v>44805</v>
      </c>
      <c r="L161" s="176">
        <f t="shared" si="147"/>
        <v>44835</v>
      </c>
      <c r="M161" s="176">
        <f t="shared" si="147"/>
        <v>44866</v>
      </c>
      <c r="N161" s="176">
        <f t="shared" si="147"/>
        <v>44896</v>
      </c>
      <c r="O161" s="176">
        <f t="shared" si="147"/>
        <v>44927</v>
      </c>
      <c r="P161" s="176">
        <f t="shared" si="147"/>
        <v>44958</v>
      </c>
      <c r="Q161" s="176">
        <f t="shared" si="147"/>
        <v>44986</v>
      </c>
      <c r="R161" s="176">
        <f t="shared" si="147"/>
        <v>45017</v>
      </c>
      <c r="S161" s="176">
        <f t="shared" si="147"/>
        <v>45047</v>
      </c>
      <c r="T161" s="176">
        <f t="shared" si="147"/>
        <v>45078</v>
      </c>
      <c r="U161" s="176">
        <f t="shared" si="147"/>
        <v>45108</v>
      </c>
      <c r="V161" s="176">
        <f t="shared" si="147"/>
        <v>45139</v>
      </c>
      <c r="W161" s="176">
        <f t="shared" si="147"/>
        <v>45170</v>
      </c>
      <c r="X161" s="176">
        <f t="shared" si="147"/>
        <v>45200</v>
      </c>
      <c r="Y161" s="176">
        <f t="shared" si="147"/>
        <v>45231</v>
      </c>
      <c r="Z161" s="176">
        <f t="shared" si="147"/>
        <v>45261</v>
      </c>
      <c r="AA161" s="176">
        <f t="shared" si="147"/>
        <v>45292</v>
      </c>
      <c r="AB161" s="176">
        <f t="shared" si="147"/>
        <v>45323</v>
      </c>
      <c r="AC161" s="176">
        <f t="shared" si="147"/>
        <v>45352</v>
      </c>
      <c r="AD161" s="176">
        <f t="shared" si="147"/>
        <v>45383</v>
      </c>
      <c r="AE161" s="176">
        <f t="shared" si="147"/>
        <v>45413</v>
      </c>
      <c r="AF161" s="176">
        <f t="shared" si="147"/>
        <v>45444</v>
      </c>
      <c r="AG161" s="176">
        <f t="shared" si="147"/>
        <v>45474</v>
      </c>
      <c r="AH161" s="176">
        <f t="shared" si="147"/>
        <v>45505</v>
      </c>
      <c r="AI161" s="176">
        <f t="shared" si="147"/>
        <v>45536</v>
      </c>
      <c r="AJ161" s="176">
        <f t="shared" si="147"/>
        <v>45566</v>
      </c>
      <c r="AK161" s="176">
        <f t="shared" si="147"/>
        <v>45597</v>
      </c>
      <c r="AL161" s="176">
        <f t="shared" si="147"/>
        <v>45627</v>
      </c>
      <c r="AM161" s="176">
        <f t="shared" si="147"/>
        <v>45658</v>
      </c>
      <c r="AN161" s="176">
        <f t="shared" si="147"/>
        <v>45689</v>
      </c>
      <c r="AO161" s="176">
        <f t="shared" si="147"/>
        <v>45717</v>
      </c>
      <c r="AP161" s="176">
        <f t="shared" si="147"/>
        <v>45748</v>
      </c>
      <c r="AQ161" s="176">
        <f t="shared" si="147"/>
        <v>45778</v>
      </c>
      <c r="AR161" s="176">
        <f t="shared" si="147"/>
        <v>45809</v>
      </c>
      <c r="AS161" s="176">
        <f t="shared" si="147"/>
        <v>45839</v>
      </c>
      <c r="AT161" s="176">
        <f t="shared" si="147"/>
        <v>45870</v>
      </c>
      <c r="AU161" s="176">
        <f t="shared" si="147"/>
        <v>45901</v>
      </c>
      <c r="AV161" s="176">
        <f t="shared" si="147"/>
        <v>45931</v>
      </c>
      <c r="AW161" s="176">
        <f t="shared" si="147"/>
        <v>45962</v>
      </c>
      <c r="AX161" s="176">
        <f t="shared" si="147"/>
        <v>45992</v>
      </c>
      <c r="AY161" s="176">
        <f t="shared" si="147"/>
        <v>46023</v>
      </c>
      <c r="AZ161" s="176">
        <f t="shared" si="147"/>
        <v>46054</v>
      </c>
      <c r="BA161" s="176">
        <f t="shared" si="147"/>
        <v>46082</v>
      </c>
      <c r="BB161" s="176">
        <f t="shared" si="147"/>
        <v>46113</v>
      </c>
      <c r="BC161" s="176">
        <f t="shared" si="147"/>
        <v>46143</v>
      </c>
      <c r="BD161" s="176">
        <f t="shared" si="147"/>
        <v>46174</v>
      </c>
      <c r="BE161" s="176">
        <f t="shared" si="147"/>
        <v>46204</v>
      </c>
      <c r="BF161" s="176">
        <f t="shared" si="147"/>
        <v>46235</v>
      </c>
      <c r="BG161" s="176">
        <f t="shared" si="147"/>
        <v>46266</v>
      </c>
      <c r="BH161" s="176">
        <f t="shared" si="147"/>
        <v>46296</v>
      </c>
      <c r="BI161" s="176">
        <f t="shared" si="147"/>
        <v>46327</v>
      </c>
      <c r="BJ161" s="176">
        <f t="shared" si="147"/>
        <v>46357</v>
      </c>
      <c r="BK161" s="176">
        <f t="shared" si="147"/>
        <v>46388</v>
      </c>
      <c r="BL161" s="176">
        <f t="shared" si="147"/>
        <v>46419</v>
      </c>
      <c r="BM161" s="176">
        <f t="shared" si="147"/>
        <v>46447</v>
      </c>
      <c r="BN161" s="176">
        <f t="shared" si="147"/>
        <v>46478</v>
      </c>
      <c r="BO161" s="176">
        <f t="shared" si="147"/>
        <v>46508</v>
      </c>
      <c r="BP161" s="176">
        <f t="shared" ref="BP161:CH161" si="148">BP$4</f>
        <v>46539</v>
      </c>
      <c r="BQ161" s="176">
        <f t="shared" si="148"/>
        <v>46569</v>
      </c>
      <c r="BR161" s="176">
        <f t="shared" si="148"/>
        <v>46600</v>
      </c>
      <c r="BS161" s="176">
        <f t="shared" si="148"/>
        <v>46631</v>
      </c>
      <c r="BT161" s="176">
        <f t="shared" si="148"/>
        <v>46661</v>
      </c>
      <c r="BU161" s="176">
        <f t="shared" si="148"/>
        <v>46692</v>
      </c>
      <c r="BV161" s="176">
        <f t="shared" si="148"/>
        <v>46722</v>
      </c>
      <c r="BW161" s="176">
        <f t="shared" si="148"/>
        <v>46753</v>
      </c>
      <c r="BX161" s="176">
        <f t="shared" si="148"/>
        <v>46784</v>
      </c>
      <c r="BY161" s="176">
        <f t="shared" si="148"/>
        <v>46813</v>
      </c>
      <c r="BZ161" s="176">
        <f t="shared" si="148"/>
        <v>46844</v>
      </c>
      <c r="CA161" s="176">
        <f t="shared" si="148"/>
        <v>46874</v>
      </c>
      <c r="CB161" s="176">
        <f t="shared" si="148"/>
        <v>46905</v>
      </c>
      <c r="CC161" s="176">
        <f t="shared" si="148"/>
        <v>46935</v>
      </c>
      <c r="CD161" s="176">
        <f t="shared" si="148"/>
        <v>46966</v>
      </c>
      <c r="CE161" s="176">
        <f t="shared" si="148"/>
        <v>46997</v>
      </c>
      <c r="CF161" s="176">
        <f t="shared" si="148"/>
        <v>47027</v>
      </c>
      <c r="CG161" s="176">
        <f t="shared" si="148"/>
        <v>47058</v>
      </c>
      <c r="CH161" s="177">
        <f t="shared" si="148"/>
        <v>47088</v>
      </c>
    </row>
    <row r="162" spans="1:86" hidden="1" x14ac:dyDescent="0.35">
      <c r="A162" s="578"/>
      <c r="B162" s="287" t="s">
        <v>20</v>
      </c>
      <c r="C162" s="30">
        <f>IF(C23=0,0,((C5*0.5)-C41)*C78*C127*C$2)</f>
        <v>0</v>
      </c>
      <c r="D162" s="30">
        <f>IF(D23=0,0,((D5*0.5)+C23-D41)*D78*D127*D$2)</f>
        <v>39.509386128345369</v>
      </c>
      <c r="E162" s="30">
        <f t="shared" ref="E162:BP163" si="149">IF(E23=0,0,((E5*0.5)+D23-E41)*E78*E127*E$2)</f>
        <v>76.467530184108071</v>
      </c>
      <c r="F162" s="30">
        <f t="shared" si="149"/>
        <v>77.535240372947442</v>
      </c>
      <c r="G162" s="30">
        <f t="shared" si="149"/>
        <v>166.98148174430872</v>
      </c>
      <c r="H162" s="30">
        <f t="shared" si="149"/>
        <v>725.40968423773506</v>
      </c>
      <c r="I162" s="30">
        <f t="shared" si="149"/>
        <v>717.67681118839721</v>
      </c>
      <c r="J162" s="30">
        <f t="shared" si="149"/>
        <v>835.76988059534233</v>
      </c>
      <c r="K162" s="30">
        <f t="shared" si="149"/>
        <v>759.35213215795557</v>
      </c>
      <c r="L162" s="30">
        <f t="shared" si="149"/>
        <v>308.18434553425089</v>
      </c>
      <c r="M162" s="30">
        <f t="shared" si="149"/>
        <v>362.64162564222659</v>
      </c>
      <c r="N162" s="30">
        <f t="shared" si="149"/>
        <v>479.57515930539716</v>
      </c>
      <c r="O162" s="30">
        <f t="shared" si="149"/>
        <v>571.47268391018338</v>
      </c>
      <c r="P162" s="30">
        <f t="shared" si="149"/>
        <v>531.4933604290469</v>
      </c>
      <c r="Q162" s="30">
        <f t="shared" si="149"/>
        <v>629.94964544540983</v>
      </c>
      <c r="R162" s="30">
        <f t="shared" si="149"/>
        <v>544.41450896129197</v>
      </c>
      <c r="S162" s="30">
        <f t="shared" si="149"/>
        <v>683.02987363812622</v>
      </c>
      <c r="T162" s="30">
        <f t="shared" si="149"/>
        <v>2164.7724558109135</v>
      </c>
      <c r="U162" s="30">
        <f t="shared" si="149"/>
        <v>1948.9900755979525</v>
      </c>
      <c r="V162" s="30">
        <f t="shared" si="149"/>
        <v>2113.4157165765678</v>
      </c>
      <c r="W162" s="30">
        <f t="shared" si="149"/>
        <v>1920.1777520091862</v>
      </c>
      <c r="X162" s="30">
        <f t="shared" si="149"/>
        <v>739.69390595769119</v>
      </c>
      <c r="Y162" s="30">
        <f t="shared" si="149"/>
        <v>719.23865571889326</v>
      </c>
      <c r="Z162" s="30">
        <f t="shared" si="149"/>
        <v>610.69500847479128</v>
      </c>
      <c r="AA162" s="30">
        <f t="shared" si="149"/>
        <v>571.47268391018338</v>
      </c>
      <c r="AB162" s="30">
        <f t="shared" si="149"/>
        <v>531.4933604290469</v>
      </c>
      <c r="AC162" s="30">
        <f t="shared" si="149"/>
        <v>629.94964544540983</v>
      </c>
      <c r="AD162" s="30">
        <f t="shared" si="149"/>
        <v>544.41450896129197</v>
      </c>
      <c r="AE162" s="30">
        <f t="shared" si="149"/>
        <v>683.02987363812622</v>
      </c>
      <c r="AF162" s="30">
        <f t="shared" si="149"/>
        <v>2164.7724558109135</v>
      </c>
      <c r="AG162" s="30">
        <f t="shared" si="149"/>
        <v>1948.9900755979525</v>
      </c>
      <c r="AH162" s="30">
        <f t="shared" si="149"/>
        <v>2113.4157165765678</v>
      </c>
      <c r="AI162" s="30">
        <f t="shared" si="149"/>
        <v>1920.1777520091862</v>
      </c>
      <c r="AJ162" s="30">
        <f t="shared" si="149"/>
        <v>739.69390595769119</v>
      </c>
      <c r="AK162" s="30">
        <f t="shared" si="149"/>
        <v>719.23865571889326</v>
      </c>
      <c r="AL162" s="30">
        <f t="shared" si="149"/>
        <v>610.69500847479128</v>
      </c>
      <c r="AM162" s="30">
        <f t="shared" si="149"/>
        <v>571.47268391018338</v>
      </c>
      <c r="AN162" s="30">
        <f t="shared" si="149"/>
        <v>531.4933604290469</v>
      </c>
      <c r="AO162" s="30">
        <f t="shared" si="149"/>
        <v>629.94964544540983</v>
      </c>
      <c r="AP162" s="30">
        <f t="shared" si="149"/>
        <v>544.41450896129197</v>
      </c>
      <c r="AQ162" s="30">
        <f t="shared" si="149"/>
        <v>683.02987363812622</v>
      </c>
      <c r="AR162" s="30">
        <f t="shared" si="149"/>
        <v>2164.7724558109135</v>
      </c>
      <c r="AS162" s="30">
        <f t="shared" si="149"/>
        <v>1948.9900755979525</v>
      </c>
      <c r="AT162" s="30">
        <f t="shared" si="149"/>
        <v>2113.4157165765678</v>
      </c>
      <c r="AU162" s="30">
        <f t="shared" si="149"/>
        <v>1920.1777520091862</v>
      </c>
      <c r="AV162" s="30">
        <f t="shared" si="149"/>
        <v>739.69390595769119</v>
      </c>
      <c r="AW162" s="30">
        <f t="shared" si="149"/>
        <v>719.23865571889326</v>
      </c>
      <c r="AX162" s="30">
        <f t="shared" si="149"/>
        <v>610.69500847479128</v>
      </c>
      <c r="AY162" s="30">
        <f t="shared" si="149"/>
        <v>571.47268391018338</v>
      </c>
      <c r="AZ162" s="30">
        <f t="shared" si="149"/>
        <v>531.4933604290469</v>
      </c>
      <c r="BA162" s="30">
        <f t="shared" si="149"/>
        <v>629.94964544540983</v>
      </c>
      <c r="BB162" s="30">
        <f t="shared" si="149"/>
        <v>544.41450896129197</v>
      </c>
      <c r="BC162" s="30">
        <f t="shared" si="149"/>
        <v>683.02987363812622</v>
      </c>
      <c r="BD162" s="30">
        <f t="shared" si="149"/>
        <v>2164.7724558109135</v>
      </c>
      <c r="BE162" s="30">
        <f t="shared" si="149"/>
        <v>1948.9900755979525</v>
      </c>
      <c r="BF162" s="30">
        <f t="shared" si="149"/>
        <v>2113.4157165765678</v>
      </c>
      <c r="BG162" s="30">
        <f t="shared" si="149"/>
        <v>1920.1777520091862</v>
      </c>
      <c r="BH162" s="30">
        <f t="shared" si="149"/>
        <v>739.69390595769119</v>
      </c>
      <c r="BI162" s="30">
        <f t="shared" si="149"/>
        <v>719.23865571889326</v>
      </c>
      <c r="BJ162" s="30">
        <f t="shared" si="149"/>
        <v>610.69500847479128</v>
      </c>
      <c r="BK162" s="30">
        <f t="shared" si="149"/>
        <v>571.47268391018338</v>
      </c>
      <c r="BL162" s="30">
        <f t="shared" si="149"/>
        <v>531.4933604290469</v>
      </c>
      <c r="BM162" s="30">
        <f t="shared" si="149"/>
        <v>629.94964544540983</v>
      </c>
      <c r="BN162" s="30">
        <f t="shared" si="149"/>
        <v>544.41450896129197</v>
      </c>
      <c r="BO162" s="30">
        <f t="shared" si="149"/>
        <v>683.02987363812622</v>
      </c>
      <c r="BP162" s="30">
        <f t="shared" si="149"/>
        <v>2164.7724558109135</v>
      </c>
      <c r="BQ162" s="30">
        <f t="shared" ref="BQ162:CH166" si="150">IF(BQ23=0,0,((BQ5*0.5)+BP23-BQ41)*BQ78*BQ127*BQ$2)</f>
        <v>1948.9900755979525</v>
      </c>
      <c r="BR162" s="30">
        <f t="shared" si="150"/>
        <v>2113.4157165765678</v>
      </c>
      <c r="BS162" s="30">
        <f t="shared" si="150"/>
        <v>1920.1777520091862</v>
      </c>
      <c r="BT162" s="30">
        <f t="shared" si="150"/>
        <v>739.69390595769119</v>
      </c>
      <c r="BU162" s="30">
        <f t="shared" si="150"/>
        <v>719.23865571889326</v>
      </c>
      <c r="BV162" s="30">
        <f t="shared" si="150"/>
        <v>610.69500847479128</v>
      </c>
      <c r="BW162" s="30">
        <f t="shared" si="150"/>
        <v>571.47268391018338</v>
      </c>
      <c r="BX162" s="30">
        <f t="shared" si="150"/>
        <v>531.4933604290469</v>
      </c>
      <c r="BY162" s="30">
        <f t="shared" si="150"/>
        <v>629.94964544540983</v>
      </c>
      <c r="BZ162" s="30">
        <f t="shared" si="150"/>
        <v>544.41450896129197</v>
      </c>
      <c r="CA162" s="30">
        <f t="shared" si="150"/>
        <v>683.02987363812622</v>
      </c>
      <c r="CB162" s="30">
        <f t="shared" si="150"/>
        <v>2164.7724558109135</v>
      </c>
      <c r="CC162" s="30">
        <f t="shared" si="150"/>
        <v>1948.9900755979525</v>
      </c>
      <c r="CD162" s="30">
        <f t="shared" si="150"/>
        <v>2113.4157165765678</v>
      </c>
      <c r="CE162" s="30">
        <f t="shared" si="150"/>
        <v>1920.1777520091862</v>
      </c>
      <c r="CF162" s="30">
        <f t="shared" si="150"/>
        <v>739.69390595769119</v>
      </c>
      <c r="CG162" s="30">
        <f t="shared" si="150"/>
        <v>719.23865571889326</v>
      </c>
      <c r="CH162" s="33">
        <f t="shared" si="150"/>
        <v>610.69500847479128</v>
      </c>
    </row>
    <row r="163" spans="1:86" hidden="1" x14ac:dyDescent="0.35">
      <c r="A163" s="578"/>
      <c r="B163" s="287" t="s">
        <v>0</v>
      </c>
      <c r="C163" s="30">
        <f t="shared" ref="C163:C174" si="151">IF(C24=0,0,((C6*0.5)-C42)*C79*C128*C$2)</f>
        <v>0</v>
      </c>
      <c r="D163" s="30">
        <f t="shared" ref="D163:S174" si="152">IF(D24=0,0,((D6*0.5)+C24-D42)*D79*D128*D$2)</f>
        <v>0</v>
      </c>
      <c r="E163" s="30">
        <f t="shared" si="152"/>
        <v>0</v>
      </c>
      <c r="F163" s="30">
        <f t="shared" si="152"/>
        <v>0</v>
      </c>
      <c r="G163" s="30">
        <f t="shared" si="152"/>
        <v>0</v>
      </c>
      <c r="H163" s="30">
        <f t="shared" si="152"/>
        <v>0</v>
      </c>
      <c r="I163" s="30">
        <f t="shared" si="152"/>
        <v>0</v>
      </c>
      <c r="J163" s="30">
        <f t="shared" si="152"/>
        <v>0</v>
      </c>
      <c r="K163" s="30">
        <f t="shared" si="152"/>
        <v>0</v>
      </c>
      <c r="L163" s="30">
        <f t="shared" si="152"/>
        <v>0</v>
      </c>
      <c r="M163" s="30">
        <f t="shared" si="152"/>
        <v>0</v>
      </c>
      <c r="N163" s="30">
        <f t="shared" si="152"/>
        <v>0</v>
      </c>
      <c r="O163" s="30">
        <f t="shared" si="152"/>
        <v>0</v>
      </c>
      <c r="P163" s="30">
        <f t="shared" si="152"/>
        <v>0</v>
      </c>
      <c r="Q163" s="30">
        <f t="shared" si="152"/>
        <v>0</v>
      </c>
      <c r="R163" s="30">
        <f t="shared" si="152"/>
        <v>0</v>
      </c>
      <c r="S163" s="30">
        <f t="shared" si="152"/>
        <v>0</v>
      </c>
      <c r="T163" s="30">
        <f t="shared" si="149"/>
        <v>0</v>
      </c>
      <c r="U163" s="30">
        <f t="shared" si="149"/>
        <v>0</v>
      </c>
      <c r="V163" s="30">
        <f t="shared" si="149"/>
        <v>0</v>
      </c>
      <c r="W163" s="30">
        <f t="shared" si="149"/>
        <v>0</v>
      </c>
      <c r="X163" s="30">
        <f t="shared" si="149"/>
        <v>0</v>
      </c>
      <c r="Y163" s="30">
        <f t="shared" si="149"/>
        <v>0</v>
      </c>
      <c r="Z163" s="30">
        <f t="shared" si="149"/>
        <v>0</v>
      </c>
      <c r="AA163" s="30">
        <f t="shared" si="149"/>
        <v>0</v>
      </c>
      <c r="AB163" s="30">
        <f t="shared" si="149"/>
        <v>0</v>
      </c>
      <c r="AC163" s="30">
        <f t="shared" si="149"/>
        <v>0</v>
      </c>
      <c r="AD163" s="30">
        <f t="shared" si="149"/>
        <v>0</v>
      </c>
      <c r="AE163" s="30">
        <f t="shared" si="149"/>
        <v>0</v>
      </c>
      <c r="AF163" s="30">
        <f t="shared" si="149"/>
        <v>0</v>
      </c>
      <c r="AG163" s="30">
        <f t="shared" si="149"/>
        <v>0</v>
      </c>
      <c r="AH163" s="30">
        <f t="shared" si="149"/>
        <v>0</v>
      </c>
      <c r="AI163" s="30">
        <f t="shared" si="149"/>
        <v>0</v>
      </c>
      <c r="AJ163" s="30">
        <f t="shared" si="149"/>
        <v>0</v>
      </c>
      <c r="AK163" s="30">
        <f t="shared" si="149"/>
        <v>0</v>
      </c>
      <c r="AL163" s="30">
        <f t="shared" si="149"/>
        <v>0</v>
      </c>
      <c r="AM163" s="30">
        <f t="shared" si="149"/>
        <v>0</v>
      </c>
      <c r="AN163" s="30">
        <f t="shared" si="149"/>
        <v>0</v>
      </c>
      <c r="AO163" s="30">
        <f t="shared" si="149"/>
        <v>0</v>
      </c>
      <c r="AP163" s="30">
        <f t="shared" si="149"/>
        <v>0</v>
      </c>
      <c r="AQ163" s="30">
        <f t="shared" si="149"/>
        <v>0</v>
      </c>
      <c r="AR163" s="30">
        <f t="shared" si="149"/>
        <v>0</v>
      </c>
      <c r="AS163" s="30">
        <f t="shared" si="149"/>
        <v>0</v>
      </c>
      <c r="AT163" s="30">
        <f t="shared" si="149"/>
        <v>0</v>
      </c>
      <c r="AU163" s="30">
        <f t="shared" si="149"/>
        <v>0</v>
      </c>
      <c r="AV163" s="30">
        <f t="shared" si="149"/>
        <v>0</v>
      </c>
      <c r="AW163" s="30">
        <f t="shared" si="149"/>
        <v>0</v>
      </c>
      <c r="AX163" s="30">
        <f t="shared" si="149"/>
        <v>0</v>
      </c>
      <c r="AY163" s="30">
        <f t="shared" si="149"/>
        <v>0</v>
      </c>
      <c r="AZ163" s="30">
        <f t="shared" si="149"/>
        <v>0</v>
      </c>
      <c r="BA163" s="30">
        <f t="shared" si="149"/>
        <v>0</v>
      </c>
      <c r="BB163" s="30">
        <f t="shared" si="149"/>
        <v>0</v>
      </c>
      <c r="BC163" s="30">
        <f t="shared" si="149"/>
        <v>0</v>
      </c>
      <c r="BD163" s="30">
        <f t="shared" si="149"/>
        <v>0</v>
      </c>
      <c r="BE163" s="30">
        <f t="shared" si="149"/>
        <v>0</v>
      </c>
      <c r="BF163" s="30">
        <f t="shared" si="149"/>
        <v>0</v>
      </c>
      <c r="BG163" s="30">
        <f t="shared" si="149"/>
        <v>0</v>
      </c>
      <c r="BH163" s="30">
        <f t="shared" si="149"/>
        <v>0</v>
      </c>
      <c r="BI163" s="30">
        <f t="shared" si="149"/>
        <v>0</v>
      </c>
      <c r="BJ163" s="30">
        <f t="shared" si="149"/>
        <v>0</v>
      </c>
      <c r="BK163" s="30">
        <f t="shared" si="149"/>
        <v>0</v>
      </c>
      <c r="BL163" s="30">
        <f t="shared" si="149"/>
        <v>0</v>
      </c>
      <c r="BM163" s="30">
        <f t="shared" si="149"/>
        <v>0</v>
      </c>
      <c r="BN163" s="30">
        <f t="shared" si="149"/>
        <v>0</v>
      </c>
      <c r="BO163" s="30">
        <f t="shared" si="149"/>
        <v>0</v>
      </c>
      <c r="BP163" s="30">
        <f t="shared" si="149"/>
        <v>0</v>
      </c>
      <c r="BQ163" s="30">
        <f t="shared" si="150"/>
        <v>0</v>
      </c>
      <c r="BR163" s="30">
        <f t="shared" si="150"/>
        <v>0</v>
      </c>
      <c r="BS163" s="30">
        <f t="shared" si="150"/>
        <v>0</v>
      </c>
      <c r="BT163" s="30">
        <f t="shared" si="150"/>
        <v>0</v>
      </c>
      <c r="BU163" s="30">
        <f t="shared" si="150"/>
        <v>0</v>
      </c>
      <c r="BV163" s="30">
        <f t="shared" si="150"/>
        <v>0</v>
      </c>
      <c r="BW163" s="30">
        <f t="shared" si="150"/>
        <v>0</v>
      </c>
      <c r="BX163" s="30">
        <f t="shared" si="150"/>
        <v>0</v>
      </c>
      <c r="BY163" s="30">
        <f t="shared" si="150"/>
        <v>0</v>
      </c>
      <c r="BZ163" s="30">
        <f t="shared" si="150"/>
        <v>0</v>
      </c>
      <c r="CA163" s="30">
        <f t="shared" si="150"/>
        <v>0</v>
      </c>
      <c r="CB163" s="30">
        <f t="shared" si="150"/>
        <v>0</v>
      </c>
      <c r="CC163" s="30">
        <f t="shared" si="150"/>
        <v>0</v>
      </c>
      <c r="CD163" s="30">
        <f t="shared" si="150"/>
        <v>0</v>
      </c>
      <c r="CE163" s="30">
        <f t="shared" si="150"/>
        <v>0</v>
      </c>
      <c r="CF163" s="30">
        <f t="shared" si="150"/>
        <v>0</v>
      </c>
      <c r="CG163" s="30">
        <f t="shared" si="150"/>
        <v>0</v>
      </c>
      <c r="CH163" s="33">
        <f t="shared" si="150"/>
        <v>0</v>
      </c>
    </row>
    <row r="164" spans="1:86" hidden="1" x14ac:dyDescent="0.35">
      <c r="A164" s="578"/>
      <c r="B164" s="287" t="s">
        <v>21</v>
      </c>
      <c r="C164" s="30">
        <f t="shared" si="151"/>
        <v>0</v>
      </c>
      <c r="D164" s="30">
        <f t="shared" si="152"/>
        <v>0</v>
      </c>
      <c r="E164" s="30">
        <f t="shared" ref="E164:BP167" si="153">IF(E25=0,0,((E7*0.5)+D25-E43)*E80*E129*E$2)</f>
        <v>0</v>
      </c>
      <c r="F164" s="30">
        <f t="shared" si="153"/>
        <v>0.4279279190000943</v>
      </c>
      <c r="G164" s="30">
        <f t="shared" si="153"/>
        <v>1.0273288640187566</v>
      </c>
      <c r="H164" s="30">
        <f t="shared" si="153"/>
        <v>3.3403734492409352</v>
      </c>
      <c r="I164" s="30">
        <f t="shared" si="153"/>
        <v>3.0076093828845458</v>
      </c>
      <c r="J164" s="30">
        <f t="shared" si="153"/>
        <v>3.2792033218509751</v>
      </c>
      <c r="K164" s="30">
        <f t="shared" si="153"/>
        <v>5.4665475995015447</v>
      </c>
      <c r="L164" s="30">
        <f t="shared" si="153"/>
        <v>3.0737774518746219</v>
      </c>
      <c r="M164" s="30">
        <f t="shared" si="153"/>
        <v>2.7602110515839797</v>
      </c>
      <c r="N164" s="30">
        <f t="shared" si="153"/>
        <v>4.5788331351460059</v>
      </c>
      <c r="O164" s="30">
        <f t="shared" si="153"/>
        <v>6.1717734023212332</v>
      </c>
      <c r="P164" s="30">
        <f t="shared" si="153"/>
        <v>5.4263886704212094</v>
      </c>
      <c r="Q164" s="30">
        <f t="shared" si="153"/>
        <v>5.9989753640750774</v>
      </c>
      <c r="R164" s="30">
        <f t="shared" si="153"/>
        <v>6.9087784783256678</v>
      </c>
      <c r="S164" s="30">
        <f t="shared" si="153"/>
        <v>8.292970884535789</v>
      </c>
      <c r="T164" s="30">
        <f t="shared" si="153"/>
        <v>26.964705001733201</v>
      </c>
      <c r="U164" s="30">
        <f t="shared" si="153"/>
        <v>24.278512867582389</v>
      </c>
      <c r="V164" s="30">
        <f t="shared" si="153"/>
        <v>26.470917565971032</v>
      </c>
      <c r="W164" s="30">
        <f t="shared" si="153"/>
        <v>23.409019425531461</v>
      </c>
      <c r="X164" s="30">
        <f t="shared" si="153"/>
        <v>8.9570945766401948</v>
      </c>
      <c r="Y164" s="30">
        <f t="shared" si="153"/>
        <v>8.0433511624099374</v>
      </c>
      <c r="Z164" s="30">
        <f t="shared" si="153"/>
        <v>6.8179665355844827</v>
      </c>
      <c r="AA164" s="30">
        <f t="shared" si="153"/>
        <v>6.1717734023212332</v>
      </c>
      <c r="AB164" s="30">
        <f t="shared" si="153"/>
        <v>5.4263886704212094</v>
      </c>
      <c r="AC164" s="30">
        <f t="shared" si="153"/>
        <v>5.9989753640750774</v>
      </c>
      <c r="AD164" s="30">
        <f t="shared" si="153"/>
        <v>6.9087784783256678</v>
      </c>
      <c r="AE164" s="30">
        <f t="shared" si="153"/>
        <v>8.292970884535789</v>
      </c>
      <c r="AF164" s="30">
        <f t="shared" si="153"/>
        <v>26.964705001733201</v>
      </c>
      <c r="AG164" s="30">
        <f t="shared" si="153"/>
        <v>24.278512867582389</v>
      </c>
      <c r="AH164" s="30">
        <f t="shared" si="153"/>
        <v>26.470917565971032</v>
      </c>
      <c r="AI164" s="30">
        <f t="shared" si="153"/>
        <v>23.409019425531461</v>
      </c>
      <c r="AJ164" s="30">
        <f t="shared" si="153"/>
        <v>8.9570945766401948</v>
      </c>
      <c r="AK164" s="30">
        <f t="shared" si="153"/>
        <v>8.0433511624099374</v>
      </c>
      <c r="AL164" s="30">
        <f t="shared" si="153"/>
        <v>6.8179665355844827</v>
      </c>
      <c r="AM164" s="30">
        <f t="shared" si="153"/>
        <v>6.1717734023212332</v>
      </c>
      <c r="AN164" s="30">
        <f t="shared" si="153"/>
        <v>5.4263886704212094</v>
      </c>
      <c r="AO164" s="30">
        <f t="shared" si="153"/>
        <v>5.9989753640750774</v>
      </c>
      <c r="AP164" s="30">
        <f t="shared" si="153"/>
        <v>6.9087784783256678</v>
      </c>
      <c r="AQ164" s="30">
        <f t="shared" si="153"/>
        <v>8.292970884535789</v>
      </c>
      <c r="AR164" s="30">
        <f t="shared" si="153"/>
        <v>26.964705001733201</v>
      </c>
      <c r="AS164" s="30">
        <f t="shared" si="153"/>
        <v>24.278512867582389</v>
      </c>
      <c r="AT164" s="30">
        <f t="shared" si="153"/>
        <v>26.470917565971032</v>
      </c>
      <c r="AU164" s="30">
        <f t="shared" si="153"/>
        <v>23.409019425531461</v>
      </c>
      <c r="AV164" s="30">
        <f t="shared" si="153"/>
        <v>8.9570945766401948</v>
      </c>
      <c r="AW164" s="30">
        <f t="shared" si="153"/>
        <v>8.0433511624099374</v>
      </c>
      <c r="AX164" s="30">
        <f t="shared" si="153"/>
        <v>6.8179665355844827</v>
      </c>
      <c r="AY164" s="30">
        <f t="shared" si="153"/>
        <v>6.1717734023212332</v>
      </c>
      <c r="AZ164" s="30">
        <f t="shared" si="153"/>
        <v>5.4263886704212094</v>
      </c>
      <c r="BA164" s="30">
        <f t="shared" si="153"/>
        <v>5.9989753640750774</v>
      </c>
      <c r="BB164" s="30">
        <f t="shared" si="153"/>
        <v>6.9087784783256678</v>
      </c>
      <c r="BC164" s="30">
        <f t="shared" si="153"/>
        <v>8.292970884535789</v>
      </c>
      <c r="BD164" s="30">
        <f t="shared" si="153"/>
        <v>26.964705001733201</v>
      </c>
      <c r="BE164" s="30">
        <f t="shared" si="153"/>
        <v>24.278512867582389</v>
      </c>
      <c r="BF164" s="30">
        <f t="shared" si="153"/>
        <v>26.470917565971032</v>
      </c>
      <c r="BG164" s="30">
        <f t="shared" si="153"/>
        <v>23.409019425531461</v>
      </c>
      <c r="BH164" s="30">
        <f t="shared" si="153"/>
        <v>8.9570945766401948</v>
      </c>
      <c r="BI164" s="30">
        <f t="shared" si="153"/>
        <v>8.0433511624099374</v>
      </c>
      <c r="BJ164" s="30">
        <f t="shared" si="153"/>
        <v>6.8179665355844827</v>
      </c>
      <c r="BK164" s="30">
        <f t="shared" si="153"/>
        <v>6.1717734023212332</v>
      </c>
      <c r="BL164" s="30">
        <f t="shared" si="153"/>
        <v>5.4263886704212094</v>
      </c>
      <c r="BM164" s="30">
        <f t="shared" si="153"/>
        <v>5.9989753640750774</v>
      </c>
      <c r="BN164" s="30">
        <f t="shared" si="153"/>
        <v>6.9087784783256678</v>
      </c>
      <c r="BO164" s="30">
        <f t="shared" si="153"/>
        <v>8.292970884535789</v>
      </c>
      <c r="BP164" s="30">
        <f t="shared" si="153"/>
        <v>26.964705001733201</v>
      </c>
      <c r="BQ164" s="30">
        <f t="shared" si="150"/>
        <v>24.278512867582389</v>
      </c>
      <c r="BR164" s="30">
        <f t="shared" si="150"/>
        <v>26.470917565971032</v>
      </c>
      <c r="BS164" s="30">
        <f t="shared" si="150"/>
        <v>23.409019425531461</v>
      </c>
      <c r="BT164" s="30">
        <f t="shared" si="150"/>
        <v>8.9570945766401948</v>
      </c>
      <c r="BU164" s="30">
        <f t="shared" si="150"/>
        <v>8.0433511624099374</v>
      </c>
      <c r="BV164" s="30">
        <f t="shared" si="150"/>
        <v>6.8179665355844827</v>
      </c>
      <c r="BW164" s="30">
        <f t="shared" si="150"/>
        <v>6.1717734023212332</v>
      </c>
      <c r="BX164" s="30">
        <f t="shared" si="150"/>
        <v>5.4263886704212094</v>
      </c>
      <c r="BY164" s="30">
        <f t="shared" si="150"/>
        <v>5.9989753640750774</v>
      </c>
      <c r="BZ164" s="30">
        <f t="shared" si="150"/>
        <v>6.9087784783256678</v>
      </c>
      <c r="CA164" s="30">
        <f t="shared" si="150"/>
        <v>8.292970884535789</v>
      </c>
      <c r="CB164" s="30">
        <f t="shared" si="150"/>
        <v>26.964705001733201</v>
      </c>
      <c r="CC164" s="30">
        <f t="shared" si="150"/>
        <v>24.278512867582389</v>
      </c>
      <c r="CD164" s="30">
        <f t="shared" si="150"/>
        <v>26.470917565971032</v>
      </c>
      <c r="CE164" s="30">
        <f t="shared" si="150"/>
        <v>23.409019425531461</v>
      </c>
      <c r="CF164" s="30">
        <f t="shared" si="150"/>
        <v>8.9570945766401948</v>
      </c>
      <c r="CG164" s="30">
        <f t="shared" si="150"/>
        <v>8.0433511624099374</v>
      </c>
      <c r="CH164" s="33">
        <f t="shared" si="150"/>
        <v>6.8179665355844827</v>
      </c>
    </row>
    <row r="165" spans="1:86" hidden="1" x14ac:dyDescent="0.35">
      <c r="A165" s="578"/>
      <c r="B165" s="287" t="s">
        <v>1</v>
      </c>
      <c r="C165" s="30">
        <f t="shared" si="151"/>
        <v>0</v>
      </c>
      <c r="D165" s="30">
        <f t="shared" si="152"/>
        <v>0</v>
      </c>
      <c r="E165" s="30">
        <f t="shared" si="153"/>
        <v>0</v>
      </c>
      <c r="F165" s="30">
        <f t="shared" si="153"/>
        <v>30.94865965134176</v>
      </c>
      <c r="G165" s="30">
        <f t="shared" si="153"/>
        <v>298.08646444435948</v>
      </c>
      <c r="H165" s="30">
        <f t="shared" si="153"/>
        <v>3424.0656540659779</v>
      </c>
      <c r="I165" s="30">
        <f t="shared" si="153"/>
        <v>4805.1310948844166</v>
      </c>
      <c r="J165" s="30">
        <f t="shared" si="153"/>
        <v>5670.0410911110357</v>
      </c>
      <c r="K165" s="30">
        <f t="shared" si="153"/>
        <v>2884.9234660652742</v>
      </c>
      <c r="L165" s="30">
        <f t="shared" si="153"/>
        <v>146.25369223528966</v>
      </c>
      <c r="M165" s="30">
        <f t="shared" si="153"/>
        <v>57.887849649255976</v>
      </c>
      <c r="N165" s="30">
        <f t="shared" si="153"/>
        <v>0</v>
      </c>
      <c r="O165" s="30">
        <f t="shared" si="153"/>
        <v>0</v>
      </c>
      <c r="P165" s="30">
        <f t="shared" si="153"/>
        <v>0</v>
      </c>
      <c r="Q165" s="30">
        <f t="shared" si="153"/>
        <v>0</v>
      </c>
      <c r="R165" s="30">
        <f t="shared" si="153"/>
        <v>401.48767462088745</v>
      </c>
      <c r="S165" s="30">
        <f t="shared" si="153"/>
        <v>2089.0608895455784</v>
      </c>
      <c r="T165" s="30">
        <f t="shared" si="153"/>
        <v>16649.025302062779</v>
      </c>
      <c r="U165" s="30">
        <f t="shared" si="153"/>
        <v>18625.519946192642</v>
      </c>
      <c r="V165" s="30">
        <f t="shared" si="153"/>
        <v>19416.392396496973</v>
      </c>
      <c r="W165" s="30">
        <f t="shared" si="153"/>
        <v>8517.6015882167067</v>
      </c>
      <c r="X165" s="30">
        <f t="shared" si="153"/>
        <v>371.57755105784474</v>
      </c>
      <c r="Y165" s="30">
        <f t="shared" si="153"/>
        <v>116.7500788158375</v>
      </c>
      <c r="Z165" s="30">
        <f t="shared" si="153"/>
        <v>0</v>
      </c>
      <c r="AA165" s="30">
        <f t="shared" si="153"/>
        <v>0</v>
      </c>
      <c r="AB165" s="30">
        <f t="shared" si="153"/>
        <v>0</v>
      </c>
      <c r="AC165" s="30">
        <f t="shared" si="153"/>
        <v>0</v>
      </c>
      <c r="AD165" s="30">
        <f t="shared" si="153"/>
        <v>401.48767462088745</v>
      </c>
      <c r="AE165" s="30">
        <f t="shared" si="153"/>
        <v>2089.0608895455784</v>
      </c>
      <c r="AF165" s="30">
        <f t="shared" si="153"/>
        <v>16649.025302062779</v>
      </c>
      <c r="AG165" s="30">
        <f t="shared" si="153"/>
        <v>18625.519946192642</v>
      </c>
      <c r="AH165" s="30">
        <f t="shared" si="153"/>
        <v>19416.392396496973</v>
      </c>
      <c r="AI165" s="30">
        <f t="shared" si="153"/>
        <v>8517.6015882167067</v>
      </c>
      <c r="AJ165" s="30">
        <f t="shared" si="153"/>
        <v>371.57755105784474</v>
      </c>
      <c r="AK165" s="30">
        <f t="shared" si="153"/>
        <v>116.7500788158375</v>
      </c>
      <c r="AL165" s="30">
        <f t="shared" si="153"/>
        <v>0</v>
      </c>
      <c r="AM165" s="30">
        <f t="shared" si="153"/>
        <v>0</v>
      </c>
      <c r="AN165" s="30">
        <f t="shared" si="153"/>
        <v>0</v>
      </c>
      <c r="AO165" s="30">
        <f t="shared" si="153"/>
        <v>0</v>
      </c>
      <c r="AP165" s="30">
        <f t="shared" si="153"/>
        <v>401.48767462088745</v>
      </c>
      <c r="AQ165" s="30">
        <f t="shared" si="153"/>
        <v>2089.0608895455784</v>
      </c>
      <c r="AR165" s="30">
        <f t="shared" si="153"/>
        <v>16649.025302062779</v>
      </c>
      <c r="AS165" s="30">
        <f t="shared" si="153"/>
        <v>18625.519946192642</v>
      </c>
      <c r="AT165" s="30">
        <f t="shared" si="153"/>
        <v>19416.392396496973</v>
      </c>
      <c r="AU165" s="30">
        <f t="shared" si="153"/>
        <v>8517.6015882167067</v>
      </c>
      <c r="AV165" s="30">
        <f t="shared" si="153"/>
        <v>371.57755105784474</v>
      </c>
      <c r="AW165" s="30">
        <f t="shared" si="153"/>
        <v>116.7500788158375</v>
      </c>
      <c r="AX165" s="30">
        <f t="shared" si="153"/>
        <v>0</v>
      </c>
      <c r="AY165" s="30">
        <f t="shared" si="153"/>
        <v>0</v>
      </c>
      <c r="AZ165" s="30">
        <f t="shared" si="153"/>
        <v>0</v>
      </c>
      <c r="BA165" s="30">
        <f t="shared" si="153"/>
        <v>0</v>
      </c>
      <c r="BB165" s="30">
        <f t="shared" si="153"/>
        <v>401.48767462088745</v>
      </c>
      <c r="BC165" s="30">
        <f t="shared" si="153"/>
        <v>2089.0608895455784</v>
      </c>
      <c r="BD165" s="30">
        <f t="shared" si="153"/>
        <v>16649.025302062779</v>
      </c>
      <c r="BE165" s="30">
        <f t="shared" si="153"/>
        <v>18625.519946192642</v>
      </c>
      <c r="BF165" s="30">
        <f t="shared" si="153"/>
        <v>19416.392396496973</v>
      </c>
      <c r="BG165" s="30">
        <f t="shared" si="153"/>
        <v>8517.6015882167067</v>
      </c>
      <c r="BH165" s="30">
        <f t="shared" si="153"/>
        <v>371.57755105784474</v>
      </c>
      <c r="BI165" s="30">
        <f t="shared" si="153"/>
        <v>116.7500788158375</v>
      </c>
      <c r="BJ165" s="30">
        <f t="shared" si="153"/>
        <v>0</v>
      </c>
      <c r="BK165" s="30">
        <f t="shared" si="153"/>
        <v>0</v>
      </c>
      <c r="BL165" s="30">
        <f t="shared" si="153"/>
        <v>0</v>
      </c>
      <c r="BM165" s="30">
        <f t="shared" si="153"/>
        <v>0</v>
      </c>
      <c r="BN165" s="30">
        <f t="shared" si="153"/>
        <v>401.48767462088745</v>
      </c>
      <c r="BO165" s="30">
        <f t="shared" si="153"/>
        <v>2089.0608895455784</v>
      </c>
      <c r="BP165" s="30">
        <f t="shared" si="153"/>
        <v>16649.025302062779</v>
      </c>
      <c r="BQ165" s="30">
        <f t="shared" si="150"/>
        <v>18625.519946192642</v>
      </c>
      <c r="BR165" s="30">
        <f t="shared" si="150"/>
        <v>19416.392396496973</v>
      </c>
      <c r="BS165" s="30">
        <f t="shared" si="150"/>
        <v>8517.6015882167067</v>
      </c>
      <c r="BT165" s="30">
        <f t="shared" si="150"/>
        <v>371.57755105784474</v>
      </c>
      <c r="BU165" s="30">
        <f t="shared" si="150"/>
        <v>116.7500788158375</v>
      </c>
      <c r="BV165" s="30">
        <f t="shared" si="150"/>
        <v>0</v>
      </c>
      <c r="BW165" s="30">
        <f t="shared" si="150"/>
        <v>0</v>
      </c>
      <c r="BX165" s="30">
        <f t="shared" si="150"/>
        <v>0</v>
      </c>
      <c r="BY165" s="30">
        <f t="shared" si="150"/>
        <v>0</v>
      </c>
      <c r="BZ165" s="30">
        <f t="shared" si="150"/>
        <v>401.48767462088745</v>
      </c>
      <c r="CA165" s="30">
        <f t="shared" si="150"/>
        <v>2089.0608895455784</v>
      </c>
      <c r="CB165" s="30">
        <f t="shared" si="150"/>
        <v>16649.025302062779</v>
      </c>
      <c r="CC165" s="30">
        <f t="shared" si="150"/>
        <v>18625.519946192642</v>
      </c>
      <c r="CD165" s="30">
        <f t="shared" si="150"/>
        <v>19416.392396496973</v>
      </c>
      <c r="CE165" s="30">
        <f t="shared" si="150"/>
        <v>8517.6015882167067</v>
      </c>
      <c r="CF165" s="30">
        <f t="shared" si="150"/>
        <v>371.57755105784474</v>
      </c>
      <c r="CG165" s="30">
        <f t="shared" si="150"/>
        <v>116.7500788158375</v>
      </c>
      <c r="CH165" s="33">
        <f t="shared" si="150"/>
        <v>0</v>
      </c>
    </row>
    <row r="166" spans="1:86" hidden="1" x14ac:dyDescent="0.35">
      <c r="A166" s="578"/>
      <c r="B166" s="287" t="s">
        <v>22</v>
      </c>
      <c r="C166" s="30">
        <f t="shared" si="151"/>
        <v>0</v>
      </c>
      <c r="D166" s="30">
        <f t="shared" si="152"/>
        <v>0</v>
      </c>
      <c r="E166" s="30">
        <f t="shared" si="153"/>
        <v>0</v>
      </c>
      <c r="F166" s="30">
        <f t="shared" si="153"/>
        <v>0</v>
      </c>
      <c r="G166" s="30">
        <f t="shared" si="153"/>
        <v>0</v>
      </c>
      <c r="H166" s="30">
        <f t="shared" si="153"/>
        <v>0</v>
      </c>
      <c r="I166" s="30">
        <f t="shared" si="153"/>
        <v>0</v>
      </c>
      <c r="J166" s="30">
        <f t="shared" si="153"/>
        <v>0</v>
      </c>
      <c r="K166" s="30">
        <f t="shared" si="153"/>
        <v>0</v>
      </c>
      <c r="L166" s="30">
        <f t="shared" si="153"/>
        <v>0</v>
      </c>
      <c r="M166" s="30">
        <f t="shared" si="153"/>
        <v>7.1868130088415916E-2</v>
      </c>
      <c r="N166" s="30">
        <f t="shared" si="153"/>
        <v>0.37401421225005532</v>
      </c>
      <c r="O166" s="30">
        <f t="shared" si="153"/>
        <v>8.467244605656303E-2</v>
      </c>
      <c r="P166" s="30">
        <f t="shared" si="153"/>
        <v>4.7232465187999256E-2</v>
      </c>
      <c r="Q166" s="30">
        <f t="shared" si="153"/>
        <v>5.5457505302697614E-2</v>
      </c>
      <c r="R166" s="30">
        <f t="shared" si="153"/>
        <v>2.9003974855104495</v>
      </c>
      <c r="S166" s="30">
        <f t="shared" si="153"/>
        <v>0.57293244000532395</v>
      </c>
      <c r="T166" s="30">
        <f t="shared" si="153"/>
        <v>1.3726222921875639</v>
      </c>
      <c r="U166" s="30">
        <f t="shared" si="153"/>
        <v>1.537431876282505</v>
      </c>
      <c r="V166" s="30">
        <f t="shared" si="153"/>
        <v>1.3375058296411542</v>
      </c>
      <c r="W166" s="30">
        <f t="shared" si="153"/>
        <v>1.6066743832750741</v>
      </c>
      <c r="X166" s="30">
        <f t="shared" si="153"/>
        <v>0.62088542564492433</v>
      </c>
      <c r="Y166" s="30">
        <f t="shared" si="153"/>
        <v>0.55978277332597381</v>
      </c>
      <c r="Z166" s="30">
        <f t="shared" si="153"/>
        <v>0.59519843252636162</v>
      </c>
      <c r="AA166" s="30">
        <f t="shared" si="153"/>
        <v>8.467244605656303E-2</v>
      </c>
      <c r="AB166" s="30">
        <f t="shared" si="153"/>
        <v>4.7232465187999256E-2</v>
      </c>
      <c r="AC166" s="30">
        <f t="shared" si="153"/>
        <v>5.5457505302697614E-2</v>
      </c>
      <c r="AD166" s="30">
        <f t="shared" si="153"/>
        <v>2.9003974855104495</v>
      </c>
      <c r="AE166" s="30">
        <f t="shared" si="153"/>
        <v>0.57293244000532395</v>
      </c>
      <c r="AF166" s="30">
        <f t="shared" si="153"/>
        <v>1.3726222921875639</v>
      </c>
      <c r="AG166" s="30">
        <f t="shared" si="153"/>
        <v>1.537431876282505</v>
      </c>
      <c r="AH166" s="30">
        <f t="shared" si="153"/>
        <v>1.3375058296411542</v>
      </c>
      <c r="AI166" s="30">
        <f t="shared" si="153"/>
        <v>1.6066743832750741</v>
      </c>
      <c r="AJ166" s="30">
        <f t="shared" si="153"/>
        <v>0.62088542564492433</v>
      </c>
      <c r="AK166" s="30">
        <f t="shared" si="153"/>
        <v>0.55978277332597381</v>
      </c>
      <c r="AL166" s="30">
        <f t="shared" si="153"/>
        <v>0.59519843252636162</v>
      </c>
      <c r="AM166" s="30">
        <f t="shared" si="153"/>
        <v>8.467244605656303E-2</v>
      </c>
      <c r="AN166" s="30">
        <f t="shared" si="153"/>
        <v>4.7232465187999256E-2</v>
      </c>
      <c r="AO166" s="30">
        <f t="shared" si="153"/>
        <v>5.5457505302697614E-2</v>
      </c>
      <c r="AP166" s="30">
        <f t="shared" si="153"/>
        <v>2.9003974855104495</v>
      </c>
      <c r="AQ166" s="30">
        <f t="shared" si="153"/>
        <v>0.57293244000532395</v>
      </c>
      <c r="AR166" s="30">
        <f t="shared" si="153"/>
        <v>1.3726222921875639</v>
      </c>
      <c r="AS166" s="30">
        <f t="shared" si="153"/>
        <v>1.537431876282505</v>
      </c>
      <c r="AT166" s="30">
        <f t="shared" si="153"/>
        <v>1.3375058296411542</v>
      </c>
      <c r="AU166" s="30">
        <f t="shared" si="153"/>
        <v>1.6066743832750741</v>
      </c>
      <c r="AV166" s="30">
        <f t="shared" si="153"/>
        <v>0.62088542564492433</v>
      </c>
      <c r="AW166" s="30">
        <f t="shared" si="153"/>
        <v>0.55978277332597381</v>
      </c>
      <c r="AX166" s="30">
        <f t="shared" si="153"/>
        <v>0.59519843252636162</v>
      </c>
      <c r="AY166" s="30">
        <f t="shared" si="153"/>
        <v>8.467244605656303E-2</v>
      </c>
      <c r="AZ166" s="30">
        <f t="shared" si="153"/>
        <v>4.7232465187999256E-2</v>
      </c>
      <c r="BA166" s="30">
        <f t="shared" si="153"/>
        <v>5.5457505302697614E-2</v>
      </c>
      <c r="BB166" s="30">
        <f t="shared" si="153"/>
        <v>2.9003974855104495</v>
      </c>
      <c r="BC166" s="30">
        <f t="shared" si="153"/>
        <v>0.57293244000532395</v>
      </c>
      <c r="BD166" s="30">
        <f t="shared" si="153"/>
        <v>1.3726222921875639</v>
      </c>
      <c r="BE166" s="30">
        <f t="shared" si="153"/>
        <v>1.537431876282505</v>
      </c>
      <c r="BF166" s="30">
        <f t="shared" si="153"/>
        <v>1.3375058296411542</v>
      </c>
      <c r="BG166" s="30">
        <f t="shared" si="153"/>
        <v>1.6066743832750741</v>
      </c>
      <c r="BH166" s="30">
        <f t="shared" si="153"/>
        <v>0.62088542564492433</v>
      </c>
      <c r="BI166" s="30">
        <f t="shared" si="153"/>
        <v>0.55978277332597381</v>
      </c>
      <c r="BJ166" s="30">
        <f t="shared" si="153"/>
        <v>0.59519843252636162</v>
      </c>
      <c r="BK166" s="30">
        <f t="shared" si="153"/>
        <v>8.467244605656303E-2</v>
      </c>
      <c r="BL166" s="30">
        <f t="shared" si="153"/>
        <v>4.7232465187999256E-2</v>
      </c>
      <c r="BM166" s="30">
        <f t="shared" si="153"/>
        <v>5.5457505302697614E-2</v>
      </c>
      <c r="BN166" s="30">
        <f t="shared" si="153"/>
        <v>2.9003974855104495</v>
      </c>
      <c r="BO166" s="30">
        <f t="shared" si="153"/>
        <v>0.57293244000532395</v>
      </c>
      <c r="BP166" s="30">
        <f t="shared" si="153"/>
        <v>1.3726222921875639</v>
      </c>
      <c r="BQ166" s="30">
        <f t="shared" si="150"/>
        <v>1.537431876282505</v>
      </c>
      <c r="BR166" s="30">
        <f t="shared" si="150"/>
        <v>1.3375058296411542</v>
      </c>
      <c r="BS166" s="30">
        <f t="shared" si="150"/>
        <v>1.6066743832750741</v>
      </c>
      <c r="BT166" s="30">
        <f t="shared" si="150"/>
        <v>0.62088542564492433</v>
      </c>
      <c r="BU166" s="30">
        <f t="shared" si="150"/>
        <v>0.55978277332597381</v>
      </c>
      <c r="BV166" s="30">
        <f t="shared" si="150"/>
        <v>0.59519843252636162</v>
      </c>
      <c r="BW166" s="30">
        <f t="shared" si="150"/>
        <v>8.467244605656303E-2</v>
      </c>
      <c r="BX166" s="30">
        <f t="shared" si="150"/>
        <v>4.7232465187999256E-2</v>
      </c>
      <c r="BY166" s="30">
        <f t="shared" si="150"/>
        <v>5.5457505302697614E-2</v>
      </c>
      <c r="BZ166" s="30">
        <f t="shared" si="150"/>
        <v>2.9003974855104495</v>
      </c>
      <c r="CA166" s="30">
        <f t="shared" si="150"/>
        <v>0.57293244000532395</v>
      </c>
      <c r="CB166" s="30">
        <f t="shared" si="150"/>
        <v>1.3726222921875639</v>
      </c>
      <c r="CC166" s="30">
        <f t="shared" si="150"/>
        <v>1.537431876282505</v>
      </c>
      <c r="CD166" s="30">
        <f t="shared" si="150"/>
        <v>1.3375058296411542</v>
      </c>
      <c r="CE166" s="30">
        <f t="shared" si="150"/>
        <v>1.6066743832750741</v>
      </c>
      <c r="CF166" s="30">
        <f t="shared" si="150"/>
        <v>0.62088542564492433</v>
      </c>
      <c r="CG166" s="30">
        <f t="shared" si="150"/>
        <v>0.55978277332597381</v>
      </c>
      <c r="CH166" s="33">
        <f t="shared" si="150"/>
        <v>0.59519843252636162</v>
      </c>
    </row>
    <row r="167" spans="1:86" hidden="1" x14ac:dyDescent="0.35">
      <c r="A167" s="578"/>
      <c r="B167" s="94" t="s">
        <v>9</v>
      </c>
      <c r="C167" s="30">
        <f t="shared" si="151"/>
        <v>0</v>
      </c>
      <c r="D167" s="30">
        <f t="shared" si="152"/>
        <v>0</v>
      </c>
      <c r="E167" s="30">
        <f t="shared" si="153"/>
        <v>0</v>
      </c>
      <c r="F167" s="30">
        <f t="shared" si="153"/>
        <v>0</v>
      </c>
      <c r="G167" s="30">
        <f t="shared" si="153"/>
        <v>0</v>
      </c>
      <c r="H167" s="30">
        <f t="shared" si="153"/>
        <v>0</v>
      </c>
      <c r="I167" s="30">
        <f t="shared" si="153"/>
        <v>0</v>
      </c>
      <c r="J167" s="30">
        <f t="shared" si="153"/>
        <v>0</v>
      </c>
      <c r="K167" s="30">
        <f t="shared" si="153"/>
        <v>0</v>
      </c>
      <c r="L167" s="30">
        <f t="shared" si="153"/>
        <v>0</v>
      </c>
      <c r="M167" s="30">
        <f t="shared" si="153"/>
        <v>0</v>
      </c>
      <c r="N167" s="30">
        <f t="shared" si="153"/>
        <v>0</v>
      </c>
      <c r="O167" s="30">
        <f t="shared" si="153"/>
        <v>0</v>
      </c>
      <c r="P167" s="30">
        <f t="shared" si="153"/>
        <v>0</v>
      </c>
      <c r="Q167" s="30">
        <f t="shared" si="153"/>
        <v>0</v>
      </c>
      <c r="R167" s="30">
        <f t="shared" si="153"/>
        <v>0</v>
      </c>
      <c r="S167" s="30">
        <f t="shared" si="153"/>
        <v>0</v>
      </c>
      <c r="T167" s="30">
        <f t="shared" si="153"/>
        <v>0</v>
      </c>
      <c r="U167" s="30">
        <f t="shared" si="153"/>
        <v>0</v>
      </c>
      <c r="V167" s="30">
        <f t="shared" si="153"/>
        <v>0</v>
      </c>
      <c r="W167" s="30">
        <f t="shared" si="153"/>
        <v>0</v>
      </c>
      <c r="X167" s="30">
        <f t="shared" si="153"/>
        <v>0</v>
      </c>
      <c r="Y167" s="30">
        <f t="shared" si="153"/>
        <v>0</v>
      </c>
      <c r="Z167" s="30">
        <f t="shared" si="153"/>
        <v>0</v>
      </c>
      <c r="AA167" s="30">
        <f t="shared" si="153"/>
        <v>0</v>
      </c>
      <c r="AB167" s="30">
        <f t="shared" si="153"/>
        <v>0</v>
      </c>
      <c r="AC167" s="30">
        <f t="shared" si="153"/>
        <v>0</v>
      </c>
      <c r="AD167" s="30">
        <f t="shared" si="153"/>
        <v>0</v>
      </c>
      <c r="AE167" s="30">
        <f t="shared" si="153"/>
        <v>0</v>
      </c>
      <c r="AF167" s="30">
        <f t="shared" si="153"/>
        <v>0</v>
      </c>
      <c r="AG167" s="30">
        <f t="shared" si="153"/>
        <v>0</v>
      </c>
      <c r="AH167" s="30">
        <f t="shared" si="153"/>
        <v>0</v>
      </c>
      <c r="AI167" s="30">
        <f t="shared" si="153"/>
        <v>0</v>
      </c>
      <c r="AJ167" s="30">
        <f t="shared" si="153"/>
        <v>0</v>
      </c>
      <c r="AK167" s="30">
        <f t="shared" si="153"/>
        <v>0</v>
      </c>
      <c r="AL167" s="30">
        <f t="shared" si="153"/>
        <v>0</v>
      </c>
      <c r="AM167" s="30">
        <f t="shared" si="153"/>
        <v>0</v>
      </c>
      <c r="AN167" s="30">
        <f t="shared" si="153"/>
        <v>0</v>
      </c>
      <c r="AO167" s="30">
        <f t="shared" si="153"/>
        <v>0</v>
      </c>
      <c r="AP167" s="30">
        <f t="shared" si="153"/>
        <v>0</v>
      </c>
      <c r="AQ167" s="30">
        <f t="shared" si="153"/>
        <v>0</v>
      </c>
      <c r="AR167" s="30">
        <f t="shared" si="153"/>
        <v>0</v>
      </c>
      <c r="AS167" s="30">
        <f t="shared" si="153"/>
        <v>0</v>
      </c>
      <c r="AT167" s="30">
        <f t="shared" si="153"/>
        <v>0</v>
      </c>
      <c r="AU167" s="30">
        <f t="shared" si="153"/>
        <v>0</v>
      </c>
      <c r="AV167" s="30">
        <f t="shared" si="153"/>
        <v>0</v>
      </c>
      <c r="AW167" s="30">
        <f t="shared" si="153"/>
        <v>0</v>
      </c>
      <c r="AX167" s="30">
        <f t="shared" si="153"/>
        <v>0</v>
      </c>
      <c r="AY167" s="30">
        <f t="shared" si="153"/>
        <v>0</v>
      </c>
      <c r="AZ167" s="30">
        <f t="shared" si="153"/>
        <v>0</v>
      </c>
      <c r="BA167" s="30">
        <f t="shared" si="153"/>
        <v>0</v>
      </c>
      <c r="BB167" s="30">
        <f t="shared" si="153"/>
        <v>0</v>
      </c>
      <c r="BC167" s="30">
        <f t="shared" si="153"/>
        <v>0</v>
      </c>
      <c r="BD167" s="30">
        <f t="shared" si="153"/>
        <v>0</v>
      </c>
      <c r="BE167" s="30">
        <f t="shared" si="153"/>
        <v>0</v>
      </c>
      <c r="BF167" s="30">
        <f t="shared" si="153"/>
        <v>0</v>
      </c>
      <c r="BG167" s="30">
        <f t="shared" si="153"/>
        <v>0</v>
      </c>
      <c r="BH167" s="30">
        <f t="shared" si="153"/>
        <v>0</v>
      </c>
      <c r="BI167" s="30">
        <f t="shared" si="153"/>
        <v>0</v>
      </c>
      <c r="BJ167" s="30">
        <f t="shared" si="153"/>
        <v>0</v>
      </c>
      <c r="BK167" s="30">
        <f t="shared" si="153"/>
        <v>0</v>
      </c>
      <c r="BL167" s="30">
        <f t="shared" si="153"/>
        <v>0</v>
      </c>
      <c r="BM167" s="30">
        <f t="shared" si="153"/>
        <v>0</v>
      </c>
      <c r="BN167" s="30">
        <f t="shared" si="153"/>
        <v>0</v>
      </c>
      <c r="BO167" s="30">
        <f t="shared" si="153"/>
        <v>0</v>
      </c>
      <c r="BP167" s="30">
        <f t="shared" ref="BP167:CH170" si="154">IF(BP28=0,0,((BP10*0.5)+BO28-BP46)*BP83*BP132*BP$2)</f>
        <v>0</v>
      </c>
      <c r="BQ167" s="30">
        <f t="shared" si="154"/>
        <v>0</v>
      </c>
      <c r="BR167" s="30">
        <f t="shared" si="154"/>
        <v>0</v>
      </c>
      <c r="BS167" s="30">
        <f t="shared" si="154"/>
        <v>0</v>
      </c>
      <c r="BT167" s="30">
        <f t="shared" si="154"/>
        <v>0</v>
      </c>
      <c r="BU167" s="30">
        <f t="shared" si="154"/>
        <v>0</v>
      </c>
      <c r="BV167" s="30">
        <f t="shared" si="154"/>
        <v>0</v>
      </c>
      <c r="BW167" s="30">
        <f t="shared" si="154"/>
        <v>0</v>
      </c>
      <c r="BX167" s="30">
        <f t="shared" si="154"/>
        <v>0</v>
      </c>
      <c r="BY167" s="30">
        <f t="shared" si="154"/>
        <v>0</v>
      </c>
      <c r="BZ167" s="30">
        <f t="shared" si="154"/>
        <v>0</v>
      </c>
      <c r="CA167" s="30">
        <f t="shared" si="154"/>
        <v>0</v>
      </c>
      <c r="CB167" s="30">
        <f t="shared" si="154"/>
        <v>0</v>
      </c>
      <c r="CC167" s="30">
        <f t="shared" si="154"/>
        <v>0</v>
      </c>
      <c r="CD167" s="30">
        <f t="shared" si="154"/>
        <v>0</v>
      </c>
      <c r="CE167" s="30">
        <f t="shared" si="154"/>
        <v>0</v>
      </c>
      <c r="CF167" s="30">
        <f t="shared" si="154"/>
        <v>0</v>
      </c>
      <c r="CG167" s="30">
        <f t="shared" si="154"/>
        <v>0</v>
      </c>
      <c r="CH167" s="33">
        <f t="shared" si="154"/>
        <v>0</v>
      </c>
    </row>
    <row r="168" spans="1:86" hidden="1" x14ac:dyDescent="0.35">
      <c r="A168" s="578"/>
      <c r="B168" s="94" t="s">
        <v>3</v>
      </c>
      <c r="C168" s="30">
        <f t="shared" si="151"/>
        <v>0</v>
      </c>
      <c r="D168" s="30">
        <f t="shared" si="152"/>
        <v>0</v>
      </c>
      <c r="E168" s="30">
        <f t="shared" ref="E168:BP171" si="155">IF(E29=0,0,((E11*0.5)+D29-E47)*E84*E133*E$2)</f>
        <v>6.4622978235341231</v>
      </c>
      <c r="F168" s="30">
        <f t="shared" si="155"/>
        <v>175.07648514945623</v>
      </c>
      <c r="G168" s="30">
        <f t="shared" si="155"/>
        <v>735.44290992889739</v>
      </c>
      <c r="H168" s="30">
        <f t="shared" si="155"/>
        <v>6720.6531087853227</v>
      </c>
      <c r="I168" s="30">
        <f t="shared" si="155"/>
        <v>8358.6258539571481</v>
      </c>
      <c r="J168" s="30">
        <f t="shared" si="155"/>
        <v>8945.4001930631566</v>
      </c>
      <c r="K168" s="30">
        <f t="shared" si="155"/>
        <v>4043.3069906205492</v>
      </c>
      <c r="L168" s="30">
        <f t="shared" si="155"/>
        <v>593.11901479560004</v>
      </c>
      <c r="M168" s="30">
        <f t="shared" si="155"/>
        <v>1439.6805098684661</v>
      </c>
      <c r="N168" s="30">
        <f t="shared" si="155"/>
        <v>3106.5585388889895</v>
      </c>
      <c r="O168" s="30">
        <f t="shared" si="155"/>
        <v>4476.7336034024484</v>
      </c>
      <c r="P168" s="30">
        <f t="shared" si="155"/>
        <v>4283.4819620619819</v>
      </c>
      <c r="Q168" s="30">
        <f t="shared" si="155"/>
        <v>4016.8551338966504</v>
      </c>
      <c r="R168" s="30">
        <f t="shared" si="155"/>
        <v>1458.065556969485</v>
      </c>
      <c r="S168" s="30">
        <f t="shared" si="155"/>
        <v>2956.1287037758661</v>
      </c>
      <c r="T168" s="30">
        <f t="shared" si="155"/>
        <v>23647.383104185956</v>
      </c>
      <c r="U168" s="30">
        <f t="shared" si="155"/>
        <v>26442.843227691792</v>
      </c>
      <c r="V168" s="30">
        <f t="shared" si="155"/>
        <v>27571.999048321461</v>
      </c>
      <c r="W168" s="30">
        <f t="shared" si="155"/>
        <v>12078.883058735933</v>
      </c>
      <c r="X168" s="30">
        <f t="shared" si="155"/>
        <v>1663.415807907717</v>
      </c>
      <c r="Y168" s="30">
        <f t="shared" si="155"/>
        <v>3311.448317862214</v>
      </c>
      <c r="Z168" s="30">
        <f t="shared" si="155"/>
        <v>4138.1356118540389</v>
      </c>
      <c r="AA168" s="30">
        <f t="shared" si="155"/>
        <v>4476.7336034024484</v>
      </c>
      <c r="AB168" s="30">
        <f t="shared" si="155"/>
        <v>4283.4819620619819</v>
      </c>
      <c r="AC168" s="30">
        <f t="shared" si="155"/>
        <v>4016.8551338966504</v>
      </c>
      <c r="AD168" s="30">
        <f t="shared" si="155"/>
        <v>1458.065556969485</v>
      </c>
      <c r="AE168" s="30">
        <f t="shared" si="155"/>
        <v>2956.1287037758661</v>
      </c>
      <c r="AF168" s="30">
        <f t="shared" si="155"/>
        <v>23647.383104185956</v>
      </c>
      <c r="AG168" s="30">
        <f t="shared" si="155"/>
        <v>26442.843227691792</v>
      </c>
      <c r="AH168" s="30">
        <f t="shared" si="155"/>
        <v>27571.999048321461</v>
      </c>
      <c r="AI168" s="30">
        <f t="shared" si="155"/>
        <v>12078.883058735933</v>
      </c>
      <c r="AJ168" s="30">
        <f t="shared" si="155"/>
        <v>1663.415807907717</v>
      </c>
      <c r="AK168" s="30">
        <f t="shared" si="155"/>
        <v>3311.448317862214</v>
      </c>
      <c r="AL168" s="30">
        <f t="shared" si="155"/>
        <v>4138.1356118540389</v>
      </c>
      <c r="AM168" s="30">
        <f t="shared" si="155"/>
        <v>4476.7336034024484</v>
      </c>
      <c r="AN168" s="30">
        <f t="shared" si="155"/>
        <v>4283.4819620619819</v>
      </c>
      <c r="AO168" s="30">
        <f t="shared" si="155"/>
        <v>4016.8551338966504</v>
      </c>
      <c r="AP168" s="30">
        <f t="shared" si="155"/>
        <v>1458.065556969485</v>
      </c>
      <c r="AQ168" s="30">
        <f t="shared" si="155"/>
        <v>2956.1287037758661</v>
      </c>
      <c r="AR168" s="30">
        <f t="shared" si="155"/>
        <v>23647.383104185956</v>
      </c>
      <c r="AS168" s="30">
        <f t="shared" si="155"/>
        <v>26442.843227691792</v>
      </c>
      <c r="AT168" s="30">
        <f t="shared" si="155"/>
        <v>27571.999048321461</v>
      </c>
      <c r="AU168" s="30">
        <f t="shared" si="155"/>
        <v>12078.883058735933</v>
      </c>
      <c r="AV168" s="30">
        <f t="shared" si="155"/>
        <v>1663.415807907717</v>
      </c>
      <c r="AW168" s="30">
        <f t="shared" si="155"/>
        <v>3311.448317862214</v>
      </c>
      <c r="AX168" s="30">
        <f t="shared" si="155"/>
        <v>4138.1356118540389</v>
      </c>
      <c r="AY168" s="30">
        <f t="shared" si="155"/>
        <v>4476.7336034024484</v>
      </c>
      <c r="AZ168" s="30">
        <f t="shared" si="155"/>
        <v>4283.4819620619819</v>
      </c>
      <c r="BA168" s="30">
        <f t="shared" si="155"/>
        <v>4016.8551338966504</v>
      </c>
      <c r="BB168" s="30">
        <f t="shared" si="155"/>
        <v>1458.065556969485</v>
      </c>
      <c r="BC168" s="30">
        <f t="shared" si="155"/>
        <v>2956.1287037758661</v>
      </c>
      <c r="BD168" s="30">
        <f t="shared" si="155"/>
        <v>23647.383104185956</v>
      </c>
      <c r="BE168" s="30">
        <f t="shared" si="155"/>
        <v>26442.843227691792</v>
      </c>
      <c r="BF168" s="30">
        <f t="shared" si="155"/>
        <v>27571.999048321461</v>
      </c>
      <c r="BG168" s="30">
        <f t="shared" si="155"/>
        <v>12078.883058735933</v>
      </c>
      <c r="BH168" s="30">
        <f t="shared" si="155"/>
        <v>1663.415807907717</v>
      </c>
      <c r="BI168" s="30">
        <f t="shared" si="155"/>
        <v>3311.448317862214</v>
      </c>
      <c r="BJ168" s="30">
        <f t="shared" si="155"/>
        <v>4138.1356118540389</v>
      </c>
      <c r="BK168" s="30">
        <f t="shared" si="155"/>
        <v>4476.7336034024484</v>
      </c>
      <c r="BL168" s="30">
        <f t="shared" si="155"/>
        <v>4283.4819620619819</v>
      </c>
      <c r="BM168" s="30">
        <f t="shared" si="155"/>
        <v>4016.8551338966504</v>
      </c>
      <c r="BN168" s="30">
        <f t="shared" si="155"/>
        <v>1458.065556969485</v>
      </c>
      <c r="BO168" s="30">
        <f t="shared" si="155"/>
        <v>2956.1287037758661</v>
      </c>
      <c r="BP168" s="30">
        <f t="shared" si="155"/>
        <v>23647.383104185956</v>
      </c>
      <c r="BQ168" s="30">
        <f t="shared" si="154"/>
        <v>26442.843227691792</v>
      </c>
      <c r="BR168" s="30">
        <f t="shared" si="154"/>
        <v>27571.999048321461</v>
      </c>
      <c r="BS168" s="30">
        <f t="shared" si="154"/>
        <v>12078.883058735933</v>
      </c>
      <c r="BT168" s="30">
        <f t="shared" si="154"/>
        <v>1663.415807907717</v>
      </c>
      <c r="BU168" s="30">
        <f t="shared" si="154"/>
        <v>3311.448317862214</v>
      </c>
      <c r="BV168" s="30">
        <f t="shared" si="154"/>
        <v>4138.1356118540389</v>
      </c>
      <c r="BW168" s="30">
        <f t="shared" si="154"/>
        <v>4476.7336034024484</v>
      </c>
      <c r="BX168" s="30">
        <f t="shared" si="154"/>
        <v>4283.4819620619819</v>
      </c>
      <c r="BY168" s="30">
        <f t="shared" si="154"/>
        <v>4016.8551338966504</v>
      </c>
      <c r="BZ168" s="30">
        <f t="shared" si="154"/>
        <v>1458.065556969485</v>
      </c>
      <c r="CA168" s="30">
        <f t="shared" si="154"/>
        <v>2956.1287037758661</v>
      </c>
      <c r="CB168" s="30">
        <f t="shared" si="154"/>
        <v>23647.383104185956</v>
      </c>
      <c r="CC168" s="30">
        <f t="shared" si="154"/>
        <v>26442.843227691792</v>
      </c>
      <c r="CD168" s="30">
        <f t="shared" si="154"/>
        <v>27571.999048321461</v>
      </c>
      <c r="CE168" s="30">
        <f t="shared" si="154"/>
        <v>12078.883058735933</v>
      </c>
      <c r="CF168" s="30">
        <f t="shared" si="154"/>
        <v>1663.415807907717</v>
      </c>
      <c r="CG168" s="30">
        <f t="shared" si="154"/>
        <v>3311.448317862214</v>
      </c>
      <c r="CH168" s="33">
        <f t="shared" si="154"/>
        <v>4138.1356118540389</v>
      </c>
    </row>
    <row r="169" spans="1:86" ht="15.75" hidden="1" customHeight="1" x14ac:dyDescent="0.35">
      <c r="A169" s="578"/>
      <c r="B169" s="94" t="s">
        <v>4</v>
      </c>
      <c r="C169" s="30">
        <f t="shared" si="151"/>
        <v>0</v>
      </c>
      <c r="D169" s="30">
        <f t="shared" si="152"/>
        <v>43.952128431341649</v>
      </c>
      <c r="E169" s="30">
        <f t="shared" si="155"/>
        <v>168.37690866274937</v>
      </c>
      <c r="F169" s="30">
        <f t="shared" si="155"/>
        <v>327.7409380833833</v>
      </c>
      <c r="G169" s="30">
        <f t="shared" si="155"/>
        <v>703.70300381474385</v>
      </c>
      <c r="H169" s="30">
        <f t="shared" si="155"/>
        <v>2918.5818181551049</v>
      </c>
      <c r="I169" s="30">
        <f t="shared" si="155"/>
        <v>4668.8921652835743</v>
      </c>
      <c r="J169" s="30">
        <f t="shared" si="155"/>
        <v>5068.7151381455651</v>
      </c>
      <c r="K169" s="30">
        <f t="shared" si="155"/>
        <v>6186.4279291087341</v>
      </c>
      <c r="L169" s="30">
        <f t="shared" si="155"/>
        <v>4332.3370477865919</v>
      </c>
      <c r="M169" s="120">
        <f t="shared" si="155"/>
        <v>4356.839804828076</v>
      </c>
      <c r="N169" s="30">
        <f t="shared" si="155"/>
        <v>5410.6586988787485</v>
      </c>
      <c r="O169" s="30">
        <f t="shared" si="155"/>
        <v>7802.0808797090313</v>
      </c>
      <c r="P169" s="30">
        <f t="shared" si="155"/>
        <v>5858.587459670699</v>
      </c>
      <c r="Q169" s="30">
        <f t="shared" si="155"/>
        <v>6972.3879973239564</v>
      </c>
      <c r="R169" s="30">
        <f t="shared" si="155"/>
        <v>7077.3660091420852</v>
      </c>
      <c r="S169" s="30">
        <f t="shared" si="155"/>
        <v>9643.6271620816169</v>
      </c>
      <c r="T169" s="30">
        <f t="shared" si="155"/>
        <v>24653.415700199461</v>
      </c>
      <c r="U169" s="30">
        <f t="shared" si="155"/>
        <v>27537.411071891383</v>
      </c>
      <c r="V169" s="30">
        <f t="shared" si="155"/>
        <v>23846.981761840529</v>
      </c>
      <c r="W169" s="30">
        <f t="shared" si="155"/>
        <v>21704.186366762722</v>
      </c>
      <c r="X169" s="30">
        <f t="shared" si="155"/>
        <v>10519.477505710738</v>
      </c>
      <c r="Y169" s="30">
        <f t="shared" si="155"/>
        <v>7856.938805842412</v>
      </c>
      <c r="Z169" s="30">
        <f t="shared" si="155"/>
        <v>6670.0549877684125</v>
      </c>
      <c r="AA169" s="30">
        <f t="shared" si="155"/>
        <v>7802.0808797090313</v>
      </c>
      <c r="AB169" s="30">
        <f t="shared" si="155"/>
        <v>5858.587459670699</v>
      </c>
      <c r="AC169" s="30">
        <f t="shared" si="155"/>
        <v>6972.3879973239564</v>
      </c>
      <c r="AD169" s="30">
        <f t="shared" si="155"/>
        <v>7077.3660091420852</v>
      </c>
      <c r="AE169" s="30">
        <f t="shared" si="155"/>
        <v>9643.6271620816169</v>
      </c>
      <c r="AF169" s="30">
        <f t="shared" si="155"/>
        <v>24653.415700199461</v>
      </c>
      <c r="AG169" s="30">
        <f t="shared" si="155"/>
        <v>27537.411071891383</v>
      </c>
      <c r="AH169" s="30">
        <f t="shared" si="155"/>
        <v>23846.981761840529</v>
      </c>
      <c r="AI169" s="30">
        <f t="shared" si="155"/>
        <v>21704.186366762722</v>
      </c>
      <c r="AJ169" s="30">
        <f t="shared" si="155"/>
        <v>10519.477505710738</v>
      </c>
      <c r="AK169" s="30">
        <f t="shared" si="155"/>
        <v>7856.938805842412</v>
      </c>
      <c r="AL169" s="30">
        <f t="shared" si="155"/>
        <v>6670.0549877684125</v>
      </c>
      <c r="AM169" s="30">
        <f t="shared" si="155"/>
        <v>7802.0808797090313</v>
      </c>
      <c r="AN169" s="30">
        <f t="shared" si="155"/>
        <v>5858.587459670699</v>
      </c>
      <c r="AO169" s="30">
        <f t="shared" si="155"/>
        <v>6972.3879973239564</v>
      </c>
      <c r="AP169" s="30">
        <f t="shared" si="155"/>
        <v>7077.3660091420852</v>
      </c>
      <c r="AQ169" s="30">
        <f t="shared" si="155"/>
        <v>9643.6271620816169</v>
      </c>
      <c r="AR169" s="30">
        <f t="shared" si="155"/>
        <v>24653.415700199461</v>
      </c>
      <c r="AS169" s="30">
        <f t="shared" si="155"/>
        <v>27537.411071891383</v>
      </c>
      <c r="AT169" s="30">
        <f t="shared" si="155"/>
        <v>23846.981761840529</v>
      </c>
      <c r="AU169" s="30">
        <f t="shared" si="155"/>
        <v>21704.186366762722</v>
      </c>
      <c r="AV169" s="30">
        <f t="shared" si="155"/>
        <v>10519.477505710738</v>
      </c>
      <c r="AW169" s="30">
        <f t="shared" si="155"/>
        <v>7856.938805842412</v>
      </c>
      <c r="AX169" s="30">
        <f t="shared" si="155"/>
        <v>6670.0549877684125</v>
      </c>
      <c r="AY169" s="30">
        <f t="shared" si="155"/>
        <v>7802.0808797090313</v>
      </c>
      <c r="AZ169" s="30">
        <f t="shared" si="155"/>
        <v>5858.587459670699</v>
      </c>
      <c r="BA169" s="30">
        <f t="shared" si="155"/>
        <v>6972.3879973239564</v>
      </c>
      <c r="BB169" s="30">
        <f t="shared" si="155"/>
        <v>7077.3660091420852</v>
      </c>
      <c r="BC169" s="30">
        <f t="shared" si="155"/>
        <v>9643.6271620816169</v>
      </c>
      <c r="BD169" s="30">
        <f t="shared" si="155"/>
        <v>24653.415700199461</v>
      </c>
      <c r="BE169" s="30">
        <f t="shared" si="155"/>
        <v>27537.411071891383</v>
      </c>
      <c r="BF169" s="30">
        <f t="shared" si="155"/>
        <v>23846.981761840529</v>
      </c>
      <c r="BG169" s="30">
        <f t="shared" si="155"/>
        <v>21704.186366762722</v>
      </c>
      <c r="BH169" s="30">
        <f t="shared" si="155"/>
        <v>10519.477505710738</v>
      </c>
      <c r="BI169" s="30">
        <f t="shared" si="155"/>
        <v>7856.938805842412</v>
      </c>
      <c r="BJ169" s="30">
        <f t="shared" si="155"/>
        <v>6670.0549877684125</v>
      </c>
      <c r="BK169" s="30">
        <f t="shared" si="155"/>
        <v>7802.0808797090313</v>
      </c>
      <c r="BL169" s="30">
        <f t="shared" si="155"/>
        <v>5858.587459670699</v>
      </c>
      <c r="BM169" s="30">
        <f t="shared" si="155"/>
        <v>6972.3879973239564</v>
      </c>
      <c r="BN169" s="30">
        <f t="shared" si="155"/>
        <v>7077.3660091420852</v>
      </c>
      <c r="BO169" s="30">
        <f t="shared" si="155"/>
        <v>9643.6271620816169</v>
      </c>
      <c r="BP169" s="30">
        <f t="shared" si="155"/>
        <v>24653.415700199461</v>
      </c>
      <c r="BQ169" s="30">
        <f t="shared" si="154"/>
        <v>27537.411071891383</v>
      </c>
      <c r="BR169" s="30">
        <f t="shared" si="154"/>
        <v>23846.981761840529</v>
      </c>
      <c r="BS169" s="30">
        <f t="shared" si="154"/>
        <v>21704.186366762722</v>
      </c>
      <c r="BT169" s="30">
        <f t="shared" si="154"/>
        <v>10519.477505710738</v>
      </c>
      <c r="BU169" s="30">
        <f t="shared" si="154"/>
        <v>7856.938805842412</v>
      </c>
      <c r="BV169" s="30">
        <f t="shared" si="154"/>
        <v>6670.0549877684125</v>
      </c>
      <c r="BW169" s="30">
        <f t="shared" si="154"/>
        <v>7802.0808797090313</v>
      </c>
      <c r="BX169" s="30">
        <f t="shared" si="154"/>
        <v>5858.587459670699</v>
      </c>
      <c r="BY169" s="30">
        <f t="shared" si="154"/>
        <v>6972.3879973239564</v>
      </c>
      <c r="BZ169" s="30">
        <f t="shared" si="154"/>
        <v>7077.3660091420852</v>
      </c>
      <c r="CA169" s="30">
        <f t="shared" si="154"/>
        <v>9643.6271620816169</v>
      </c>
      <c r="CB169" s="30">
        <f t="shared" si="154"/>
        <v>24653.415700199461</v>
      </c>
      <c r="CC169" s="30">
        <f t="shared" si="154"/>
        <v>27537.411071891383</v>
      </c>
      <c r="CD169" s="30">
        <f t="shared" si="154"/>
        <v>23846.981761840529</v>
      </c>
      <c r="CE169" s="30">
        <f t="shared" si="154"/>
        <v>21704.186366762722</v>
      </c>
      <c r="CF169" s="30">
        <f t="shared" si="154"/>
        <v>10519.477505710738</v>
      </c>
      <c r="CG169" s="30">
        <f t="shared" si="154"/>
        <v>7856.938805842412</v>
      </c>
      <c r="CH169" s="33">
        <f t="shared" si="154"/>
        <v>6670.0549877684125</v>
      </c>
    </row>
    <row r="170" spans="1:86" hidden="1" x14ac:dyDescent="0.35">
      <c r="A170" s="578"/>
      <c r="B170" s="94" t="s">
        <v>5</v>
      </c>
      <c r="C170" s="30">
        <f t="shared" si="151"/>
        <v>0</v>
      </c>
      <c r="D170" s="30">
        <f t="shared" si="152"/>
        <v>9.965170013478895</v>
      </c>
      <c r="E170" s="30">
        <f t="shared" si="155"/>
        <v>19.820534573785928</v>
      </c>
      <c r="F170" s="30">
        <f t="shared" si="155"/>
        <v>295.02507307442016</v>
      </c>
      <c r="G170" s="30">
        <f t="shared" si="155"/>
        <v>724.02050143474833</v>
      </c>
      <c r="H170" s="30">
        <f t="shared" si="155"/>
        <v>2520.0518990897203</v>
      </c>
      <c r="I170" s="30">
        <f t="shared" si="155"/>
        <v>2457.9942080678416</v>
      </c>
      <c r="J170" s="30">
        <f t="shared" si="155"/>
        <v>2734.3718994389965</v>
      </c>
      <c r="K170" s="30">
        <f t="shared" si="155"/>
        <v>2570.7163304268047</v>
      </c>
      <c r="L170" s="30">
        <f t="shared" si="155"/>
        <v>1044.1740617660819</v>
      </c>
      <c r="M170" s="30">
        <f t="shared" si="155"/>
        <v>1062.5731663544275</v>
      </c>
      <c r="N170" s="30">
        <f t="shared" si="155"/>
        <v>1280.3329978052552</v>
      </c>
      <c r="O170" s="30">
        <f t="shared" si="155"/>
        <v>1547.6028646540008</v>
      </c>
      <c r="P170" s="30">
        <f t="shared" si="155"/>
        <v>1439.3350203836699</v>
      </c>
      <c r="Q170" s="30">
        <f t="shared" si="155"/>
        <v>1705.9640877468648</v>
      </c>
      <c r="R170" s="30">
        <f t="shared" si="155"/>
        <v>1474.3267304795895</v>
      </c>
      <c r="S170" s="30">
        <f t="shared" si="155"/>
        <v>1849.710439095561</v>
      </c>
      <c r="T170" s="30">
        <f t="shared" si="155"/>
        <v>5862.4115347280322</v>
      </c>
      <c r="U170" s="30">
        <f t="shared" si="155"/>
        <v>5278.052143349104</v>
      </c>
      <c r="V170" s="30">
        <f t="shared" si="155"/>
        <v>5723.3325568588934</v>
      </c>
      <c r="W170" s="30">
        <f t="shared" si="155"/>
        <v>5200.025606335621</v>
      </c>
      <c r="X170" s="30">
        <f t="shared" si="155"/>
        <v>2003.1620759097334</v>
      </c>
      <c r="Y170" s="30">
        <f t="shared" si="155"/>
        <v>1947.7672954450325</v>
      </c>
      <c r="Z170" s="30">
        <f t="shared" si="155"/>
        <v>1653.8206832192643</v>
      </c>
      <c r="AA170" s="30">
        <f t="shared" si="155"/>
        <v>1547.6028646540008</v>
      </c>
      <c r="AB170" s="30">
        <f t="shared" si="155"/>
        <v>1439.3350203836699</v>
      </c>
      <c r="AC170" s="30">
        <f t="shared" si="155"/>
        <v>1705.9640877468648</v>
      </c>
      <c r="AD170" s="30">
        <f t="shared" si="155"/>
        <v>1474.3267304795895</v>
      </c>
      <c r="AE170" s="30">
        <f t="shared" si="155"/>
        <v>1849.710439095561</v>
      </c>
      <c r="AF170" s="30">
        <f t="shared" si="155"/>
        <v>5862.4115347280322</v>
      </c>
      <c r="AG170" s="30">
        <f t="shared" si="155"/>
        <v>5278.052143349104</v>
      </c>
      <c r="AH170" s="30">
        <f t="shared" si="155"/>
        <v>5723.3325568588934</v>
      </c>
      <c r="AI170" s="30">
        <f t="shared" si="155"/>
        <v>5200.025606335621</v>
      </c>
      <c r="AJ170" s="30">
        <f t="shared" si="155"/>
        <v>2003.1620759097334</v>
      </c>
      <c r="AK170" s="30">
        <f t="shared" si="155"/>
        <v>1947.7672954450325</v>
      </c>
      <c r="AL170" s="30">
        <f t="shared" si="155"/>
        <v>1653.8206832192643</v>
      </c>
      <c r="AM170" s="30">
        <f t="shared" si="155"/>
        <v>1547.6028646540008</v>
      </c>
      <c r="AN170" s="30">
        <f t="shared" si="155"/>
        <v>1439.3350203836699</v>
      </c>
      <c r="AO170" s="30">
        <f t="shared" si="155"/>
        <v>1705.9640877468648</v>
      </c>
      <c r="AP170" s="30">
        <f t="shared" si="155"/>
        <v>1474.3267304795895</v>
      </c>
      <c r="AQ170" s="30">
        <f t="shared" si="155"/>
        <v>1849.710439095561</v>
      </c>
      <c r="AR170" s="30">
        <f t="shared" si="155"/>
        <v>5862.4115347280322</v>
      </c>
      <c r="AS170" s="30">
        <f t="shared" si="155"/>
        <v>5278.052143349104</v>
      </c>
      <c r="AT170" s="30">
        <f t="shared" si="155"/>
        <v>5723.3325568588934</v>
      </c>
      <c r="AU170" s="30">
        <f t="shared" si="155"/>
        <v>5200.025606335621</v>
      </c>
      <c r="AV170" s="30">
        <f t="shared" si="155"/>
        <v>2003.1620759097334</v>
      </c>
      <c r="AW170" s="30">
        <f t="shared" si="155"/>
        <v>1947.7672954450325</v>
      </c>
      <c r="AX170" s="30">
        <f t="shared" si="155"/>
        <v>1653.8206832192643</v>
      </c>
      <c r="AY170" s="30">
        <f t="shared" si="155"/>
        <v>1547.6028646540008</v>
      </c>
      <c r="AZ170" s="30">
        <f t="shared" si="155"/>
        <v>1439.3350203836699</v>
      </c>
      <c r="BA170" s="30">
        <f t="shared" si="155"/>
        <v>1705.9640877468648</v>
      </c>
      <c r="BB170" s="30">
        <f t="shared" si="155"/>
        <v>1474.3267304795895</v>
      </c>
      <c r="BC170" s="30">
        <f t="shared" si="155"/>
        <v>1849.710439095561</v>
      </c>
      <c r="BD170" s="30">
        <f t="shared" si="155"/>
        <v>5862.4115347280322</v>
      </c>
      <c r="BE170" s="30">
        <f t="shared" si="155"/>
        <v>5278.052143349104</v>
      </c>
      <c r="BF170" s="30">
        <f t="shared" si="155"/>
        <v>5723.3325568588934</v>
      </c>
      <c r="BG170" s="30">
        <f t="shared" si="155"/>
        <v>5200.025606335621</v>
      </c>
      <c r="BH170" s="30">
        <f t="shared" si="155"/>
        <v>2003.1620759097334</v>
      </c>
      <c r="BI170" s="30">
        <f t="shared" si="155"/>
        <v>1947.7672954450325</v>
      </c>
      <c r="BJ170" s="30">
        <f t="shared" si="155"/>
        <v>1653.8206832192643</v>
      </c>
      <c r="BK170" s="30">
        <f t="shared" si="155"/>
        <v>1547.6028646540008</v>
      </c>
      <c r="BL170" s="30">
        <f t="shared" si="155"/>
        <v>1439.3350203836699</v>
      </c>
      <c r="BM170" s="30">
        <f t="shared" si="155"/>
        <v>1705.9640877468648</v>
      </c>
      <c r="BN170" s="30">
        <f t="shared" si="155"/>
        <v>1474.3267304795895</v>
      </c>
      <c r="BO170" s="30">
        <f t="shared" si="155"/>
        <v>1849.710439095561</v>
      </c>
      <c r="BP170" s="30">
        <f t="shared" si="155"/>
        <v>5862.4115347280322</v>
      </c>
      <c r="BQ170" s="30">
        <f t="shared" si="154"/>
        <v>5278.052143349104</v>
      </c>
      <c r="BR170" s="30">
        <f t="shared" si="154"/>
        <v>5723.3325568588934</v>
      </c>
      <c r="BS170" s="30">
        <f t="shared" si="154"/>
        <v>5200.025606335621</v>
      </c>
      <c r="BT170" s="30">
        <f t="shared" si="154"/>
        <v>2003.1620759097334</v>
      </c>
      <c r="BU170" s="30">
        <f t="shared" si="154"/>
        <v>1947.7672954450325</v>
      </c>
      <c r="BV170" s="30">
        <f t="shared" si="154"/>
        <v>1653.8206832192643</v>
      </c>
      <c r="BW170" s="30">
        <f t="shared" si="154"/>
        <v>1547.6028646540008</v>
      </c>
      <c r="BX170" s="30">
        <f t="shared" si="154"/>
        <v>1439.3350203836699</v>
      </c>
      <c r="BY170" s="30">
        <f t="shared" si="154"/>
        <v>1705.9640877468648</v>
      </c>
      <c r="BZ170" s="30">
        <f t="shared" si="154"/>
        <v>1474.3267304795895</v>
      </c>
      <c r="CA170" s="30">
        <f t="shared" si="154"/>
        <v>1849.710439095561</v>
      </c>
      <c r="CB170" s="30">
        <f t="shared" si="154"/>
        <v>5862.4115347280322</v>
      </c>
      <c r="CC170" s="30">
        <f t="shared" si="154"/>
        <v>5278.052143349104</v>
      </c>
      <c r="CD170" s="30">
        <f t="shared" si="154"/>
        <v>5723.3325568588934</v>
      </c>
      <c r="CE170" s="30">
        <f t="shared" si="154"/>
        <v>5200.025606335621</v>
      </c>
      <c r="CF170" s="30">
        <f t="shared" si="154"/>
        <v>2003.1620759097334</v>
      </c>
      <c r="CG170" s="30">
        <f t="shared" si="154"/>
        <v>1947.7672954450325</v>
      </c>
      <c r="CH170" s="33">
        <f t="shared" si="154"/>
        <v>1653.8206832192643</v>
      </c>
    </row>
    <row r="171" spans="1:86" hidden="1" x14ac:dyDescent="0.35">
      <c r="A171" s="578"/>
      <c r="B171" s="94" t="s">
        <v>23</v>
      </c>
      <c r="C171" s="30">
        <f t="shared" si="151"/>
        <v>0</v>
      </c>
      <c r="D171" s="30">
        <f t="shared" si="152"/>
        <v>0</v>
      </c>
      <c r="E171" s="30">
        <f t="shared" si="155"/>
        <v>0</v>
      </c>
      <c r="F171" s="30">
        <f t="shared" si="155"/>
        <v>0</v>
      </c>
      <c r="G171" s="30">
        <f t="shared" si="155"/>
        <v>0</v>
      </c>
      <c r="H171" s="30">
        <f t="shared" si="155"/>
        <v>0</v>
      </c>
      <c r="I171" s="30">
        <f t="shared" si="155"/>
        <v>30.272955875989815</v>
      </c>
      <c r="J171" s="30">
        <f t="shared" si="155"/>
        <v>65.653839428522403</v>
      </c>
      <c r="K171" s="30">
        <f t="shared" si="155"/>
        <v>59.650849009887587</v>
      </c>
      <c r="L171" s="30">
        <f t="shared" si="155"/>
        <v>22.978794255712806</v>
      </c>
      <c r="M171" s="30">
        <f t="shared" si="155"/>
        <v>22.343346291493205</v>
      </c>
      <c r="N171" s="30">
        <f t="shared" si="155"/>
        <v>27.177073424506936</v>
      </c>
      <c r="O171" s="30">
        <f t="shared" si="155"/>
        <v>33.110257004291768</v>
      </c>
      <c r="P171" s="30">
        <f t="shared" si="155"/>
        <v>30.793915886706188</v>
      </c>
      <c r="Q171" s="30">
        <f t="shared" si="155"/>
        <v>36.49832310049338</v>
      </c>
      <c r="R171" s="30">
        <f t="shared" si="155"/>
        <v>31.542547554918169</v>
      </c>
      <c r="S171" s="30">
        <f t="shared" si="155"/>
        <v>39.573710685569111</v>
      </c>
      <c r="T171" s="30">
        <f t="shared" si="155"/>
        <v>125.42361933606666</v>
      </c>
      <c r="U171" s="30">
        <f t="shared" si="155"/>
        <v>112.92151684367204</v>
      </c>
      <c r="V171" s="30">
        <f t="shared" si="155"/>
        <v>122.44808807652038</v>
      </c>
      <c r="W171" s="30">
        <f t="shared" si="155"/>
        <v>111.25217469351462</v>
      </c>
      <c r="X171" s="30">
        <f t="shared" si="155"/>
        <v>42.856738423943327</v>
      </c>
      <c r="Y171" s="30">
        <f t="shared" si="155"/>
        <v>41.671592376612502</v>
      </c>
      <c r="Z171" s="30">
        <f t="shared" si="155"/>
        <v>35.382738757494899</v>
      </c>
      <c r="AA171" s="30">
        <f t="shared" si="155"/>
        <v>33.110257004291768</v>
      </c>
      <c r="AB171" s="30">
        <f t="shared" si="155"/>
        <v>30.793915886706188</v>
      </c>
      <c r="AC171" s="30">
        <f t="shared" si="155"/>
        <v>36.49832310049338</v>
      </c>
      <c r="AD171" s="30">
        <f t="shared" si="155"/>
        <v>31.542547554918169</v>
      </c>
      <c r="AE171" s="30">
        <f t="shared" si="155"/>
        <v>39.573710685569111</v>
      </c>
      <c r="AF171" s="30">
        <f t="shared" si="155"/>
        <v>125.42361933606666</v>
      </c>
      <c r="AG171" s="30">
        <f t="shared" si="155"/>
        <v>112.92151684367204</v>
      </c>
      <c r="AH171" s="30">
        <f t="shared" si="155"/>
        <v>122.44808807652038</v>
      </c>
      <c r="AI171" s="30">
        <f t="shared" si="155"/>
        <v>111.25217469351462</v>
      </c>
      <c r="AJ171" s="30">
        <f t="shared" si="155"/>
        <v>42.856738423943327</v>
      </c>
      <c r="AK171" s="30">
        <f t="shared" si="155"/>
        <v>41.671592376612502</v>
      </c>
      <c r="AL171" s="30">
        <f t="shared" si="155"/>
        <v>35.382738757494899</v>
      </c>
      <c r="AM171" s="30">
        <f t="shared" si="155"/>
        <v>33.110257004291768</v>
      </c>
      <c r="AN171" s="30">
        <f t="shared" si="155"/>
        <v>30.793915886706188</v>
      </c>
      <c r="AO171" s="30">
        <f t="shared" si="155"/>
        <v>36.49832310049338</v>
      </c>
      <c r="AP171" s="30">
        <f t="shared" si="155"/>
        <v>31.542547554918169</v>
      </c>
      <c r="AQ171" s="30">
        <f t="shared" si="155"/>
        <v>39.573710685569111</v>
      </c>
      <c r="AR171" s="30">
        <f t="shared" si="155"/>
        <v>125.42361933606666</v>
      </c>
      <c r="AS171" s="30">
        <f t="shared" si="155"/>
        <v>112.92151684367204</v>
      </c>
      <c r="AT171" s="30">
        <f t="shared" si="155"/>
        <v>122.44808807652038</v>
      </c>
      <c r="AU171" s="30">
        <f t="shared" si="155"/>
        <v>111.25217469351462</v>
      </c>
      <c r="AV171" s="30">
        <f t="shared" si="155"/>
        <v>42.856738423943327</v>
      </c>
      <c r="AW171" s="30">
        <f t="shared" si="155"/>
        <v>41.671592376612502</v>
      </c>
      <c r="AX171" s="30">
        <f t="shared" si="155"/>
        <v>35.382738757494899</v>
      </c>
      <c r="AY171" s="30">
        <f t="shared" si="155"/>
        <v>33.110257004291768</v>
      </c>
      <c r="AZ171" s="30">
        <f t="shared" si="155"/>
        <v>30.793915886706188</v>
      </c>
      <c r="BA171" s="30">
        <f t="shared" si="155"/>
        <v>36.49832310049338</v>
      </c>
      <c r="BB171" s="30">
        <f t="shared" si="155"/>
        <v>31.542547554918169</v>
      </c>
      <c r="BC171" s="30">
        <f t="shared" si="155"/>
        <v>39.573710685569111</v>
      </c>
      <c r="BD171" s="30">
        <f t="shared" si="155"/>
        <v>125.42361933606666</v>
      </c>
      <c r="BE171" s="30">
        <f t="shared" si="155"/>
        <v>112.92151684367204</v>
      </c>
      <c r="BF171" s="30">
        <f t="shared" si="155"/>
        <v>122.44808807652038</v>
      </c>
      <c r="BG171" s="30">
        <f t="shared" si="155"/>
        <v>111.25217469351462</v>
      </c>
      <c r="BH171" s="30">
        <f t="shared" si="155"/>
        <v>42.856738423943327</v>
      </c>
      <c r="BI171" s="30">
        <f t="shared" si="155"/>
        <v>41.671592376612502</v>
      </c>
      <c r="BJ171" s="30">
        <f t="shared" si="155"/>
        <v>35.382738757494899</v>
      </c>
      <c r="BK171" s="30">
        <f t="shared" si="155"/>
        <v>33.110257004291768</v>
      </c>
      <c r="BL171" s="30">
        <f t="shared" si="155"/>
        <v>30.793915886706188</v>
      </c>
      <c r="BM171" s="30">
        <f t="shared" si="155"/>
        <v>36.49832310049338</v>
      </c>
      <c r="BN171" s="30">
        <f t="shared" si="155"/>
        <v>31.542547554918169</v>
      </c>
      <c r="BO171" s="30">
        <f t="shared" si="155"/>
        <v>39.573710685569111</v>
      </c>
      <c r="BP171" s="30">
        <f t="shared" ref="BP171:CH174" si="156">IF(BP32=0,0,((BP14*0.5)+BO32-BP50)*BP87*BP136*BP$2)</f>
        <v>125.42361933606666</v>
      </c>
      <c r="BQ171" s="30">
        <f t="shared" si="156"/>
        <v>112.92151684367204</v>
      </c>
      <c r="BR171" s="30">
        <f t="shared" si="156"/>
        <v>122.44808807652038</v>
      </c>
      <c r="BS171" s="30">
        <f t="shared" si="156"/>
        <v>111.25217469351462</v>
      </c>
      <c r="BT171" s="30">
        <f t="shared" si="156"/>
        <v>42.856738423943327</v>
      </c>
      <c r="BU171" s="30">
        <f t="shared" si="156"/>
        <v>41.671592376612502</v>
      </c>
      <c r="BV171" s="30">
        <f t="shared" si="156"/>
        <v>35.382738757494899</v>
      </c>
      <c r="BW171" s="30">
        <f t="shared" si="156"/>
        <v>33.110257004291768</v>
      </c>
      <c r="BX171" s="30">
        <f t="shared" si="156"/>
        <v>30.793915886706188</v>
      </c>
      <c r="BY171" s="30">
        <f t="shared" si="156"/>
        <v>36.49832310049338</v>
      </c>
      <c r="BZ171" s="30">
        <f t="shared" si="156"/>
        <v>31.542547554918169</v>
      </c>
      <c r="CA171" s="30">
        <f t="shared" si="156"/>
        <v>39.573710685569111</v>
      </c>
      <c r="CB171" s="30">
        <f t="shared" si="156"/>
        <v>125.42361933606666</v>
      </c>
      <c r="CC171" s="30">
        <f t="shared" si="156"/>
        <v>112.92151684367204</v>
      </c>
      <c r="CD171" s="30">
        <f t="shared" si="156"/>
        <v>122.44808807652038</v>
      </c>
      <c r="CE171" s="30">
        <f t="shared" si="156"/>
        <v>111.25217469351462</v>
      </c>
      <c r="CF171" s="30">
        <f t="shared" si="156"/>
        <v>42.856738423943327</v>
      </c>
      <c r="CG171" s="30">
        <f t="shared" si="156"/>
        <v>41.671592376612502</v>
      </c>
      <c r="CH171" s="33">
        <f t="shared" si="156"/>
        <v>35.382738757494899</v>
      </c>
    </row>
    <row r="172" spans="1:86" hidden="1" x14ac:dyDescent="0.35">
      <c r="A172" s="578"/>
      <c r="B172" s="94" t="s">
        <v>24</v>
      </c>
      <c r="C172" s="30">
        <f t="shared" si="151"/>
        <v>0</v>
      </c>
      <c r="D172" s="30">
        <f t="shared" si="152"/>
        <v>0</v>
      </c>
      <c r="E172" s="30">
        <f t="shared" ref="E172:BP174" si="157">IF(E33=0,0,((E15*0.5)+D33-E51)*E88*E137*E$2)</f>
        <v>0</v>
      </c>
      <c r="F172" s="30">
        <f t="shared" si="157"/>
        <v>0</v>
      </c>
      <c r="G172" s="30">
        <f t="shared" si="157"/>
        <v>0</v>
      </c>
      <c r="H172" s="30">
        <f t="shared" si="157"/>
        <v>0</v>
      </c>
      <c r="I172" s="30">
        <f t="shared" si="157"/>
        <v>0</v>
      </c>
      <c r="J172" s="30">
        <f t="shared" si="157"/>
        <v>0</v>
      </c>
      <c r="K172" s="30">
        <f t="shared" si="157"/>
        <v>0</v>
      </c>
      <c r="L172" s="30">
        <f t="shared" si="157"/>
        <v>0</v>
      </c>
      <c r="M172" s="30">
        <f t="shared" si="157"/>
        <v>0</v>
      </c>
      <c r="N172" s="30">
        <f t="shared" si="157"/>
        <v>5.3071372873847951</v>
      </c>
      <c r="O172" s="30">
        <f t="shared" si="157"/>
        <v>9.9325651836461439</v>
      </c>
      <c r="P172" s="30">
        <f t="shared" si="157"/>
        <v>9.2376986613175394</v>
      </c>
      <c r="Q172" s="30">
        <f t="shared" si="157"/>
        <v>10.948932629621027</v>
      </c>
      <c r="R172" s="30">
        <f t="shared" si="157"/>
        <v>9.4622765871878656</v>
      </c>
      <c r="S172" s="30">
        <f t="shared" si="157"/>
        <v>11.871501356580213</v>
      </c>
      <c r="T172" s="30">
        <f t="shared" si="157"/>
        <v>37.62514662640114</v>
      </c>
      <c r="U172" s="30">
        <f t="shared" si="157"/>
        <v>33.874709173673466</v>
      </c>
      <c r="V172" s="30">
        <f t="shared" si="157"/>
        <v>36.732533253222265</v>
      </c>
      <c r="W172" s="30">
        <f t="shared" si="157"/>
        <v>33.373932338323101</v>
      </c>
      <c r="X172" s="30">
        <f t="shared" si="157"/>
        <v>12.856358919204794</v>
      </c>
      <c r="Y172" s="30">
        <f t="shared" si="157"/>
        <v>12.500833428547072</v>
      </c>
      <c r="Z172" s="30">
        <f t="shared" si="157"/>
        <v>10.61427457476959</v>
      </c>
      <c r="AA172" s="30">
        <f t="shared" si="157"/>
        <v>9.9325651836461439</v>
      </c>
      <c r="AB172" s="30">
        <f t="shared" si="157"/>
        <v>9.2376986613175394</v>
      </c>
      <c r="AC172" s="30">
        <f t="shared" si="157"/>
        <v>10.948932629621027</v>
      </c>
      <c r="AD172" s="30">
        <f t="shared" si="157"/>
        <v>9.4622765871878656</v>
      </c>
      <c r="AE172" s="30">
        <f t="shared" si="157"/>
        <v>11.871501356580213</v>
      </c>
      <c r="AF172" s="30">
        <f t="shared" si="157"/>
        <v>37.62514662640114</v>
      </c>
      <c r="AG172" s="30">
        <f t="shared" si="157"/>
        <v>33.874709173673466</v>
      </c>
      <c r="AH172" s="30">
        <f t="shared" si="157"/>
        <v>36.732533253222265</v>
      </c>
      <c r="AI172" s="30">
        <f t="shared" si="157"/>
        <v>33.373932338323101</v>
      </c>
      <c r="AJ172" s="30">
        <f t="shared" si="157"/>
        <v>12.856358919204794</v>
      </c>
      <c r="AK172" s="30">
        <f t="shared" si="157"/>
        <v>12.500833428547072</v>
      </c>
      <c r="AL172" s="30">
        <f t="shared" si="157"/>
        <v>10.61427457476959</v>
      </c>
      <c r="AM172" s="30">
        <f t="shared" si="157"/>
        <v>9.9325651836461439</v>
      </c>
      <c r="AN172" s="30">
        <f t="shared" si="157"/>
        <v>9.2376986613175394</v>
      </c>
      <c r="AO172" s="30">
        <f t="shared" si="157"/>
        <v>10.948932629621027</v>
      </c>
      <c r="AP172" s="30">
        <f t="shared" si="157"/>
        <v>9.4622765871878656</v>
      </c>
      <c r="AQ172" s="30">
        <f t="shared" si="157"/>
        <v>11.871501356580213</v>
      </c>
      <c r="AR172" s="30">
        <f t="shared" si="157"/>
        <v>37.62514662640114</v>
      </c>
      <c r="AS172" s="30">
        <f t="shared" si="157"/>
        <v>33.874709173673466</v>
      </c>
      <c r="AT172" s="30">
        <f t="shared" si="157"/>
        <v>36.732533253222265</v>
      </c>
      <c r="AU172" s="30">
        <f t="shared" si="157"/>
        <v>33.373932338323101</v>
      </c>
      <c r="AV172" s="30">
        <f t="shared" si="157"/>
        <v>12.856358919204794</v>
      </c>
      <c r="AW172" s="30">
        <f t="shared" si="157"/>
        <v>12.500833428547072</v>
      </c>
      <c r="AX172" s="30">
        <f t="shared" si="157"/>
        <v>10.61427457476959</v>
      </c>
      <c r="AY172" s="30">
        <f t="shared" si="157"/>
        <v>9.9325651836461439</v>
      </c>
      <c r="AZ172" s="30">
        <f t="shared" si="157"/>
        <v>9.2376986613175394</v>
      </c>
      <c r="BA172" s="30">
        <f t="shared" si="157"/>
        <v>10.948932629621027</v>
      </c>
      <c r="BB172" s="30">
        <f t="shared" si="157"/>
        <v>9.4622765871878656</v>
      </c>
      <c r="BC172" s="30">
        <f t="shared" si="157"/>
        <v>11.871501356580213</v>
      </c>
      <c r="BD172" s="30">
        <f t="shared" si="157"/>
        <v>37.62514662640114</v>
      </c>
      <c r="BE172" s="30">
        <f t="shared" si="157"/>
        <v>33.874709173673466</v>
      </c>
      <c r="BF172" s="30">
        <f t="shared" si="157"/>
        <v>36.732533253222265</v>
      </c>
      <c r="BG172" s="30">
        <f t="shared" si="157"/>
        <v>33.373932338323101</v>
      </c>
      <c r="BH172" s="30">
        <f t="shared" si="157"/>
        <v>12.856358919204794</v>
      </c>
      <c r="BI172" s="30">
        <f t="shared" si="157"/>
        <v>12.500833428547072</v>
      </c>
      <c r="BJ172" s="30">
        <f t="shared" si="157"/>
        <v>10.61427457476959</v>
      </c>
      <c r="BK172" s="30">
        <f t="shared" si="157"/>
        <v>9.9325651836461439</v>
      </c>
      <c r="BL172" s="30">
        <f t="shared" si="157"/>
        <v>9.2376986613175394</v>
      </c>
      <c r="BM172" s="30">
        <f t="shared" si="157"/>
        <v>10.948932629621027</v>
      </c>
      <c r="BN172" s="30">
        <f t="shared" si="157"/>
        <v>9.4622765871878656</v>
      </c>
      <c r="BO172" s="30">
        <f t="shared" si="157"/>
        <v>11.871501356580213</v>
      </c>
      <c r="BP172" s="30">
        <f t="shared" si="157"/>
        <v>37.62514662640114</v>
      </c>
      <c r="BQ172" s="30">
        <f t="shared" si="156"/>
        <v>33.874709173673466</v>
      </c>
      <c r="BR172" s="30">
        <f t="shared" si="156"/>
        <v>36.732533253222265</v>
      </c>
      <c r="BS172" s="30">
        <f t="shared" si="156"/>
        <v>33.373932338323101</v>
      </c>
      <c r="BT172" s="30">
        <f t="shared" si="156"/>
        <v>12.856358919204794</v>
      </c>
      <c r="BU172" s="30">
        <f t="shared" si="156"/>
        <v>12.500833428547072</v>
      </c>
      <c r="BV172" s="30">
        <f t="shared" si="156"/>
        <v>10.61427457476959</v>
      </c>
      <c r="BW172" s="30">
        <f t="shared" si="156"/>
        <v>9.9325651836461439</v>
      </c>
      <c r="BX172" s="30">
        <f t="shared" si="156"/>
        <v>9.2376986613175394</v>
      </c>
      <c r="BY172" s="30">
        <f t="shared" si="156"/>
        <v>10.948932629621027</v>
      </c>
      <c r="BZ172" s="30">
        <f t="shared" si="156"/>
        <v>9.4622765871878656</v>
      </c>
      <c r="CA172" s="30">
        <f t="shared" si="156"/>
        <v>11.871501356580213</v>
      </c>
      <c r="CB172" s="30">
        <f t="shared" si="156"/>
        <v>37.62514662640114</v>
      </c>
      <c r="CC172" s="30">
        <f t="shared" si="156"/>
        <v>33.874709173673466</v>
      </c>
      <c r="CD172" s="30">
        <f t="shared" si="156"/>
        <v>36.732533253222265</v>
      </c>
      <c r="CE172" s="30">
        <f t="shared" si="156"/>
        <v>33.373932338323101</v>
      </c>
      <c r="CF172" s="30">
        <f t="shared" si="156"/>
        <v>12.856358919204794</v>
      </c>
      <c r="CG172" s="30">
        <f t="shared" si="156"/>
        <v>12.500833428547072</v>
      </c>
      <c r="CH172" s="33">
        <f t="shared" si="156"/>
        <v>10.61427457476959</v>
      </c>
    </row>
    <row r="173" spans="1:86" ht="15.75" hidden="1" customHeight="1" x14ac:dyDescent="0.35">
      <c r="A173" s="578"/>
      <c r="B173" s="94" t="s">
        <v>7</v>
      </c>
      <c r="C173" s="30">
        <f t="shared" si="151"/>
        <v>0</v>
      </c>
      <c r="D173" s="30">
        <f t="shared" si="152"/>
        <v>0</v>
      </c>
      <c r="E173" s="30">
        <f t="shared" si="157"/>
        <v>0</v>
      </c>
      <c r="F173" s="30">
        <f t="shared" si="157"/>
        <v>0</v>
      </c>
      <c r="G173" s="30">
        <f t="shared" si="157"/>
        <v>0.10045550304914393</v>
      </c>
      <c r="H173" s="30">
        <f t="shared" si="157"/>
        <v>0.66778069795241202</v>
      </c>
      <c r="I173" s="30">
        <f t="shared" si="157"/>
        <v>0.60448358036518401</v>
      </c>
      <c r="J173" s="30">
        <f t="shared" si="157"/>
        <v>432.5589396144149</v>
      </c>
      <c r="K173" s="30">
        <f t="shared" si="157"/>
        <v>841.37526711804946</v>
      </c>
      <c r="L173" s="30">
        <f t="shared" si="157"/>
        <v>366.82613053345227</v>
      </c>
      <c r="M173" s="30">
        <f t="shared" si="157"/>
        <v>373.6603433896766</v>
      </c>
      <c r="N173" s="171">
        <f t="shared" si="157"/>
        <v>343.11021304665513</v>
      </c>
      <c r="O173" s="30">
        <f t="shared" si="157"/>
        <v>346.6570360048255</v>
      </c>
      <c r="P173" s="30">
        <f t="shared" si="157"/>
        <v>313.93378332388608</v>
      </c>
      <c r="Q173" s="30">
        <f t="shared" si="157"/>
        <v>366.52763062756009</v>
      </c>
      <c r="R173" s="30">
        <f t="shared" si="157"/>
        <v>390.45023645594603</v>
      </c>
      <c r="S173" s="30">
        <f t="shared" si="157"/>
        <v>433.00446978243451</v>
      </c>
      <c r="T173" s="30">
        <f t="shared" si="157"/>
        <v>1439.2045147908516</v>
      </c>
      <c r="U173" s="30">
        <f t="shared" si="157"/>
        <v>1302.7862300394142</v>
      </c>
      <c r="V173" s="30">
        <f t="shared" si="157"/>
        <v>1419.6620627562102</v>
      </c>
      <c r="W173" s="30">
        <f t="shared" si="157"/>
        <v>1244.2704522170932</v>
      </c>
      <c r="X173" s="30">
        <f t="shared" si="157"/>
        <v>462.02280723927987</v>
      </c>
      <c r="Y173" s="30">
        <f t="shared" si="157"/>
        <v>442.49842795420756</v>
      </c>
      <c r="Z173" s="30">
        <f t="shared" si="157"/>
        <v>372.04949629636991</v>
      </c>
      <c r="AA173" s="30">
        <f t="shared" si="157"/>
        <v>346.6570360048255</v>
      </c>
      <c r="AB173" s="30">
        <f t="shared" si="157"/>
        <v>313.93378332388608</v>
      </c>
      <c r="AC173" s="30">
        <f t="shared" si="157"/>
        <v>366.52763062756009</v>
      </c>
      <c r="AD173" s="30">
        <f t="shared" si="157"/>
        <v>390.45023645594603</v>
      </c>
      <c r="AE173" s="30">
        <f t="shared" si="157"/>
        <v>433.00446978243451</v>
      </c>
      <c r="AF173" s="30">
        <f t="shared" si="157"/>
        <v>1439.2045147908516</v>
      </c>
      <c r="AG173" s="30">
        <f t="shared" si="157"/>
        <v>1302.7862300394142</v>
      </c>
      <c r="AH173" s="30">
        <f t="shared" si="157"/>
        <v>1419.6620627562102</v>
      </c>
      <c r="AI173" s="30">
        <f t="shared" si="157"/>
        <v>1244.2704522170932</v>
      </c>
      <c r="AJ173" s="30">
        <f t="shared" si="157"/>
        <v>462.02280723927987</v>
      </c>
      <c r="AK173" s="30">
        <f t="shared" si="157"/>
        <v>442.49842795420756</v>
      </c>
      <c r="AL173" s="30">
        <f t="shared" si="157"/>
        <v>372.04949629636991</v>
      </c>
      <c r="AM173" s="30">
        <f t="shared" si="157"/>
        <v>346.6570360048255</v>
      </c>
      <c r="AN173" s="30">
        <f t="shared" si="157"/>
        <v>313.93378332388608</v>
      </c>
      <c r="AO173" s="30">
        <f t="shared" si="157"/>
        <v>366.52763062756009</v>
      </c>
      <c r="AP173" s="30">
        <f t="shared" si="157"/>
        <v>390.45023645594603</v>
      </c>
      <c r="AQ173" s="30">
        <f t="shared" si="157"/>
        <v>433.00446978243451</v>
      </c>
      <c r="AR173" s="30">
        <f t="shared" si="157"/>
        <v>1439.2045147908516</v>
      </c>
      <c r="AS173" s="30">
        <f t="shared" si="157"/>
        <v>1302.7862300394142</v>
      </c>
      <c r="AT173" s="30">
        <f t="shared" si="157"/>
        <v>1419.6620627562102</v>
      </c>
      <c r="AU173" s="30">
        <f t="shared" si="157"/>
        <v>1244.2704522170932</v>
      </c>
      <c r="AV173" s="30">
        <f t="shared" si="157"/>
        <v>462.02280723927987</v>
      </c>
      <c r="AW173" s="30">
        <f t="shared" si="157"/>
        <v>442.49842795420756</v>
      </c>
      <c r="AX173" s="30">
        <f t="shared" si="157"/>
        <v>372.04949629636991</v>
      </c>
      <c r="AY173" s="30">
        <f t="shared" si="157"/>
        <v>346.6570360048255</v>
      </c>
      <c r="AZ173" s="30">
        <f t="shared" si="157"/>
        <v>313.93378332388608</v>
      </c>
      <c r="BA173" s="30">
        <f t="shared" si="157"/>
        <v>366.52763062756009</v>
      </c>
      <c r="BB173" s="30">
        <f t="shared" si="157"/>
        <v>390.45023645594603</v>
      </c>
      <c r="BC173" s="30">
        <f t="shared" si="157"/>
        <v>433.00446978243451</v>
      </c>
      <c r="BD173" s="30">
        <f t="shared" si="157"/>
        <v>1439.2045147908516</v>
      </c>
      <c r="BE173" s="30">
        <f t="shared" si="157"/>
        <v>1302.7862300394142</v>
      </c>
      <c r="BF173" s="30">
        <f t="shared" si="157"/>
        <v>1419.6620627562102</v>
      </c>
      <c r="BG173" s="30">
        <f t="shared" si="157"/>
        <v>1244.2704522170932</v>
      </c>
      <c r="BH173" s="30">
        <f t="shared" si="157"/>
        <v>462.02280723927987</v>
      </c>
      <c r="BI173" s="30">
        <f t="shared" si="157"/>
        <v>442.49842795420756</v>
      </c>
      <c r="BJ173" s="30">
        <f t="shared" si="157"/>
        <v>372.04949629636991</v>
      </c>
      <c r="BK173" s="30">
        <f t="shared" si="157"/>
        <v>346.6570360048255</v>
      </c>
      <c r="BL173" s="30">
        <f t="shared" si="157"/>
        <v>313.93378332388608</v>
      </c>
      <c r="BM173" s="30">
        <f t="shared" si="157"/>
        <v>366.52763062756009</v>
      </c>
      <c r="BN173" s="30">
        <f t="shared" si="157"/>
        <v>390.45023645594603</v>
      </c>
      <c r="BO173" s="30">
        <f t="shared" si="157"/>
        <v>433.00446978243451</v>
      </c>
      <c r="BP173" s="30">
        <f t="shared" si="157"/>
        <v>1439.2045147908516</v>
      </c>
      <c r="BQ173" s="30">
        <f t="shared" si="156"/>
        <v>1302.7862300394142</v>
      </c>
      <c r="BR173" s="30">
        <f t="shared" si="156"/>
        <v>1419.6620627562102</v>
      </c>
      <c r="BS173" s="30">
        <f t="shared" si="156"/>
        <v>1244.2704522170932</v>
      </c>
      <c r="BT173" s="30">
        <f t="shared" si="156"/>
        <v>462.02280723927987</v>
      </c>
      <c r="BU173" s="30">
        <f t="shared" si="156"/>
        <v>442.49842795420756</v>
      </c>
      <c r="BV173" s="30">
        <f t="shared" si="156"/>
        <v>372.04949629636991</v>
      </c>
      <c r="BW173" s="30">
        <f t="shared" si="156"/>
        <v>346.6570360048255</v>
      </c>
      <c r="BX173" s="30">
        <f t="shared" si="156"/>
        <v>313.93378332388608</v>
      </c>
      <c r="BY173" s="30">
        <f t="shared" si="156"/>
        <v>366.52763062756009</v>
      </c>
      <c r="BZ173" s="30">
        <f t="shared" si="156"/>
        <v>390.45023645594603</v>
      </c>
      <c r="CA173" s="30">
        <f t="shared" si="156"/>
        <v>433.00446978243451</v>
      </c>
      <c r="CB173" s="30">
        <f t="shared" si="156"/>
        <v>1439.2045147908516</v>
      </c>
      <c r="CC173" s="30">
        <f t="shared" si="156"/>
        <v>1302.7862300394142</v>
      </c>
      <c r="CD173" s="30">
        <f t="shared" si="156"/>
        <v>1419.6620627562102</v>
      </c>
      <c r="CE173" s="30">
        <f t="shared" si="156"/>
        <v>1244.2704522170932</v>
      </c>
      <c r="CF173" s="30">
        <f t="shared" si="156"/>
        <v>462.02280723927987</v>
      </c>
      <c r="CG173" s="30">
        <f t="shared" si="156"/>
        <v>442.49842795420756</v>
      </c>
      <c r="CH173" s="33">
        <f t="shared" si="156"/>
        <v>372.04949629636991</v>
      </c>
    </row>
    <row r="174" spans="1:86" ht="15.75" hidden="1" customHeight="1" x14ac:dyDescent="0.35">
      <c r="A174" s="578"/>
      <c r="B174" s="94" t="s">
        <v>8</v>
      </c>
      <c r="C174" s="30">
        <f t="shared" si="151"/>
        <v>0</v>
      </c>
      <c r="D174" s="30">
        <f t="shared" si="152"/>
        <v>0</v>
      </c>
      <c r="E174" s="30">
        <f t="shared" si="157"/>
        <v>0</v>
      </c>
      <c r="F174" s="30">
        <f t="shared" si="157"/>
        <v>0</v>
      </c>
      <c r="G174" s="30">
        <f t="shared" si="157"/>
        <v>0</v>
      </c>
      <c r="H174" s="30">
        <f t="shared" si="157"/>
        <v>0</v>
      </c>
      <c r="I174" s="30">
        <f t="shared" si="157"/>
        <v>0</v>
      </c>
      <c r="J174" s="30">
        <f t="shared" si="157"/>
        <v>0</v>
      </c>
      <c r="K174" s="30">
        <f t="shared" si="157"/>
        <v>0</v>
      </c>
      <c r="L174" s="30">
        <f t="shared" si="157"/>
        <v>0</v>
      </c>
      <c r="M174" s="30">
        <f t="shared" si="157"/>
        <v>0</v>
      </c>
      <c r="N174" s="30">
        <f t="shared" si="157"/>
        <v>0</v>
      </c>
      <c r="O174" s="30">
        <f t="shared" si="157"/>
        <v>0</v>
      </c>
      <c r="P174" s="30">
        <f t="shared" si="157"/>
        <v>0</v>
      </c>
      <c r="Q174" s="30">
        <f t="shared" si="157"/>
        <v>0</v>
      </c>
      <c r="R174" s="30">
        <f t="shared" si="157"/>
        <v>0</v>
      </c>
      <c r="S174" s="30">
        <f t="shared" si="157"/>
        <v>0</v>
      </c>
      <c r="T174" s="30">
        <f t="shared" si="157"/>
        <v>0</v>
      </c>
      <c r="U174" s="30">
        <f t="shared" si="157"/>
        <v>0</v>
      </c>
      <c r="V174" s="30">
        <f t="shared" si="157"/>
        <v>0</v>
      </c>
      <c r="W174" s="30">
        <f t="shared" si="157"/>
        <v>0</v>
      </c>
      <c r="X174" s="30">
        <f t="shared" si="157"/>
        <v>0</v>
      </c>
      <c r="Y174" s="30">
        <f t="shared" si="157"/>
        <v>0</v>
      </c>
      <c r="Z174" s="30">
        <f t="shared" si="157"/>
        <v>0</v>
      </c>
      <c r="AA174" s="30">
        <f t="shared" si="157"/>
        <v>0</v>
      </c>
      <c r="AB174" s="30">
        <f t="shared" si="157"/>
        <v>0</v>
      </c>
      <c r="AC174" s="30">
        <f t="shared" si="157"/>
        <v>0</v>
      </c>
      <c r="AD174" s="30">
        <f t="shared" si="157"/>
        <v>0</v>
      </c>
      <c r="AE174" s="30">
        <f t="shared" si="157"/>
        <v>0</v>
      </c>
      <c r="AF174" s="30">
        <f t="shared" si="157"/>
        <v>0</v>
      </c>
      <c r="AG174" s="30">
        <f t="shared" si="157"/>
        <v>0</v>
      </c>
      <c r="AH174" s="30">
        <f t="shared" si="157"/>
        <v>0</v>
      </c>
      <c r="AI174" s="30">
        <f t="shared" si="157"/>
        <v>0</v>
      </c>
      <c r="AJ174" s="30">
        <f t="shared" si="157"/>
        <v>0</v>
      </c>
      <c r="AK174" s="30">
        <f t="shared" si="157"/>
        <v>0</v>
      </c>
      <c r="AL174" s="30">
        <f t="shared" si="157"/>
        <v>0</v>
      </c>
      <c r="AM174" s="30">
        <f t="shared" si="157"/>
        <v>0</v>
      </c>
      <c r="AN174" s="30">
        <f t="shared" si="157"/>
        <v>0</v>
      </c>
      <c r="AO174" s="30">
        <f t="shared" si="157"/>
        <v>0</v>
      </c>
      <c r="AP174" s="30">
        <f t="shared" si="157"/>
        <v>0</v>
      </c>
      <c r="AQ174" s="30">
        <f t="shared" si="157"/>
        <v>0</v>
      </c>
      <c r="AR174" s="30">
        <f t="shared" si="157"/>
        <v>0</v>
      </c>
      <c r="AS174" s="30">
        <f t="shared" si="157"/>
        <v>0</v>
      </c>
      <c r="AT174" s="30">
        <f t="shared" si="157"/>
        <v>0</v>
      </c>
      <c r="AU174" s="30">
        <f t="shared" si="157"/>
        <v>0</v>
      </c>
      <c r="AV174" s="30">
        <f t="shared" si="157"/>
        <v>0</v>
      </c>
      <c r="AW174" s="30">
        <f t="shared" si="157"/>
        <v>0</v>
      </c>
      <c r="AX174" s="30">
        <f t="shared" si="157"/>
        <v>0</v>
      </c>
      <c r="AY174" s="30">
        <f t="shared" si="157"/>
        <v>0</v>
      </c>
      <c r="AZ174" s="30">
        <f t="shared" si="157"/>
        <v>0</v>
      </c>
      <c r="BA174" s="30">
        <f t="shared" si="157"/>
        <v>0</v>
      </c>
      <c r="BB174" s="30">
        <f t="shared" si="157"/>
        <v>0</v>
      </c>
      <c r="BC174" s="30">
        <f t="shared" si="157"/>
        <v>0</v>
      </c>
      <c r="BD174" s="30">
        <f t="shared" si="157"/>
        <v>0</v>
      </c>
      <c r="BE174" s="30">
        <f t="shared" si="157"/>
        <v>0</v>
      </c>
      <c r="BF174" s="30">
        <f t="shared" si="157"/>
        <v>0</v>
      </c>
      <c r="BG174" s="30">
        <f t="shared" si="157"/>
        <v>0</v>
      </c>
      <c r="BH174" s="30">
        <f t="shared" si="157"/>
        <v>0</v>
      </c>
      <c r="BI174" s="30">
        <f t="shared" si="157"/>
        <v>0</v>
      </c>
      <c r="BJ174" s="30">
        <f t="shared" si="157"/>
        <v>0</v>
      </c>
      <c r="BK174" s="30">
        <f t="shared" si="157"/>
        <v>0</v>
      </c>
      <c r="BL174" s="30">
        <f t="shared" si="157"/>
        <v>0</v>
      </c>
      <c r="BM174" s="30">
        <f t="shared" si="157"/>
        <v>0</v>
      </c>
      <c r="BN174" s="30">
        <f t="shared" si="157"/>
        <v>0</v>
      </c>
      <c r="BO174" s="30">
        <f t="shared" si="157"/>
        <v>0</v>
      </c>
      <c r="BP174" s="30">
        <f t="shared" si="157"/>
        <v>0</v>
      </c>
      <c r="BQ174" s="30">
        <f t="shared" si="156"/>
        <v>0</v>
      </c>
      <c r="BR174" s="30">
        <f t="shared" si="156"/>
        <v>0</v>
      </c>
      <c r="BS174" s="30">
        <f t="shared" si="156"/>
        <v>0</v>
      </c>
      <c r="BT174" s="30">
        <f t="shared" si="156"/>
        <v>0</v>
      </c>
      <c r="BU174" s="30">
        <f t="shared" si="156"/>
        <v>0</v>
      </c>
      <c r="BV174" s="30">
        <f t="shared" si="156"/>
        <v>0</v>
      </c>
      <c r="BW174" s="30">
        <f t="shared" si="156"/>
        <v>0</v>
      </c>
      <c r="BX174" s="30">
        <f t="shared" si="156"/>
        <v>0</v>
      </c>
      <c r="BY174" s="30">
        <f t="shared" si="156"/>
        <v>0</v>
      </c>
      <c r="BZ174" s="30">
        <f t="shared" si="156"/>
        <v>0</v>
      </c>
      <c r="CA174" s="30">
        <f t="shared" si="156"/>
        <v>0</v>
      </c>
      <c r="CB174" s="30">
        <f t="shared" si="156"/>
        <v>0</v>
      </c>
      <c r="CC174" s="30">
        <f t="shared" si="156"/>
        <v>0</v>
      </c>
      <c r="CD174" s="30">
        <f t="shared" si="156"/>
        <v>0</v>
      </c>
      <c r="CE174" s="30">
        <f t="shared" si="156"/>
        <v>0</v>
      </c>
      <c r="CF174" s="30">
        <f t="shared" si="156"/>
        <v>0</v>
      </c>
      <c r="CG174" s="30">
        <f t="shared" si="156"/>
        <v>0</v>
      </c>
      <c r="CH174" s="33">
        <f t="shared" si="156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93.426684573165915</v>
      </c>
      <c r="E176" s="30">
        <f t="shared" ref="E176:BP176" si="158">SUM(E162:E175)</f>
        <v>271.12727124417751</v>
      </c>
      <c r="F176" s="30">
        <f t="shared" si="158"/>
        <v>906.75432425054896</v>
      </c>
      <c r="G176" s="30">
        <f t="shared" si="158"/>
        <v>2629.3621457341255</v>
      </c>
      <c r="H176" s="30">
        <f t="shared" si="158"/>
        <v>16312.770318481054</v>
      </c>
      <c r="I176" s="30">
        <f t="shared" si="158"/>
        <v>21042.205182220616</v>
      </c>
      <c r="J176" s="30">
        <f t="shared" si="158"/>
        <v>23755.790184718884</v>
      </c>
      <c r="K176" s="30">
        <f t="shared" si="158"/>
        <v>17351.219512106753</v>
      </c>
      <c r="L176" s="30">
        <f t="shared" si="158"/>
        <v>6816.9468643588543</v>
      </c>
      <c r="M176" s="120">
        <f t="shared" si="158"/>
        <v>7678.4587252052943</v>
      </c>
      <c r="N176" s="30">
        <f t="shared" si="158"/>
        <v>10657.672665984333</v>
      </c>
      <c r="O176" s="30">
        <f t="shared" si="158"/>
        <v>14793.846335716806</v>
      </c>
      <c r="P176" s="30">
        <f t="shared" si="158"/>
        <v>12472.336821552919</v>
      </c>
      <c r="Q176" s="30">
        <f t="shared" si="158"/>
        <v>13745.186183639935</v>
      </c>
      <c r="R176" s="30">
        <f t="shared" si="158"/>
        <v>11396.92471673523</v>
      </c>
      <c r="S176" s="30">
        <f t="shared" si="158"/>
        <v>17714.872653285875</v>
      </c>
      <c r="T176" s="30">
        <f t="shared" si="158"/>
        <v>74607.598705034397</v>
      </c>
      <c r="U176" s="30">
        <f t="shared" si="158"/>
        <v>81308.214865523521</v>
      </c>
      <c r="V176" s="30">
        <f t="shared" si="158"/>
        <v>80278.772587575979</v>
      </c>
      <c r="W176" s="30">
        <f t="shared" si="158"/>
        <v>50834.7866251179</v>
      </c>
      <c r="X176" s="30">
        <f t="shared" si="158"/>
        <v>15824.640731128438</v>
      </c>
      <c r="Y176" s="30">
        <f t="shared" si="158"/>
        <v>14457.417141379492</v>
      </c>
      <c r="Z176" s="30">
        <f t="shared" si="158"/>
        <v>13498.165965913251</v>
      </c>
      <c r="AA176" s="30">
        <f t="shared" si="158"/>
        <v>14793.846335716806</v>
      </c>
      <c r="AB176" s="30">
        <f t="shared" si="158"/>
        <v>12472.336821552919</v>
      </c>
      <c r="AC176" s="30">
        <f t="shared" si="158"/>
        <v>13745.186183639935</v>
      </c>
      <c r="AD176" s="30">
        <f t="shared" si="158"/>
        <v>11396.92471673523</v>
      </c>
      <c r="AE176" s="30">
        <f t="shared" si="158"/>
        <v>17714.872653285875</v>
      </c>
      <c r="AF176" s="30">
        <f t="shared" si="158"/>
        <v>74607.598705034397</v>
      </c>
      <c r="AG176" s="30">
        <f t="shared" si="158"/>
        <v>81308.214865523521</v>
      </c>
      <c r="AH176" s="30">
        <f t="shared" si="158"/>
        <v>80278.772587575979</v>
      </c>
      <c r="AI176" s="30">
        <f t="shared" si="158"/>
        <v>50834.7866251179</v>
      </c>
      <c r="AJ176" s="30">
        <f t="shared" si="158"/>
        <v>15824.640731128438</v>
      </c>
      <c r="AK176" s="30">
        <f t="shared" si="158"/>
        <v>14457.417141379492</v>
      </c>
      <c r="AL176" s="30">
        <f t="shared" si="158"/>
        <v>13498.165965913251</v>
      </c>
      <c r="AM176" s="30">
        <f t="shared" si="158"/>
        <v>14793.846335716806</v>
      </c>
      <c r="AN176" s="30">
        <f t="shared" si="158"/>
        <v>12472.336821552919</v>
      </c>
      <c r="AO176" s="30">
        <f t="shared" si="158"/>
        <v>13745.186183639935</v>
      </c>
      <c r="AP176" s="30">
        <f t="shared" si="158"/>
        <v>11396.92471673523</v>
      </c>
      <c r="AQ176" s="30">
        <f t="shared" si="158"/>
        <v>17714.872653285875</v>
      </c>
      <c r="AR176" s="30">
        <f t="shared" si="158"/>
        <v>74607.598705034397</v>
      </c>
      <c r="AS176" s="30">
        <f t="shared" si="158"/>
        <v>81308.214865523521</v>
      </c>
      <c r="AT176" s="30">
        <f t="shared" si="158"/>
        <v>80278.772587575979</v>
      </c>
      <c r="AU176" s="30">
        <f t="shared" si="158"/>
        <v>50834.7866251179</v>
      </c>
      <c r="AV176" s="30">
        <f t="shared" si="158"/>
        <v>15824.640731128438</v>
      </c>
      <c r="AW176" s="30">
        <f t="shared" si="158"/>
        <v>14457.417141379492</v>
      </c>
      <c r="AX176" s="30">
        <f t="shared" si="158"/>
        <v>13498.165965913251</v>
      </c>
      <c r="AY176" s="30">
        <f t="shared" si="158"/>
        <v>14793.846335716806</v>
      </c>
      <c r="AZ176" s="30">
        <f t="shared" si="158"/>
        <v>12472.336821552919</v>
      </c>
      <c r="BA176" s="30">
        <f t="shared" si="158"/>
        <v>13745.186183639935</v>
      </c>
      <c r="BB176" s="30">
        <f t="shared" si="158"/>
        <v>11396.92471673523</v>
      </c>
      <c r="BC176" s="30">
        <f t="shared" si="158"/>
        <v>17714.872653285875</v>
      </c>
      <c r="BD176" s="30">
        <f t="shared" si="158"/>
        <v>74607.598705034397</v>
      </c>
      <c r="BE176" s="30">
        <f t="shared" si="158"/>
        <v>81308.214865523521</v>
      </c>
      <c r="BF176" s="30">
        <f t="shared" si="158"/>
        <v>80278.772587575979</v>
      </c>
      <c r="BG176" s="30">
        <f t="shared" si="158"/>
        <v>50834.7866251179</v>
      </c>
      <c r="BH176" s="30">
        <f t="shared" si="158"/>
        <v>15824.640731128438</v>
      </c>
      <c r="BI176" s="30">
        <f t="shared" si="158"/>
        <v>14457.417141379492</v>
      </c>
      <c r="BJ176" s="30">
        <f t="shared" si="158"/>
        <v>13498.165965913251</v>
      </c>
      <c r="BK176" s="30">
        <f t="shared" si="158"/>
        <v>14793.846335716806</v>
      </c>
      <c r="BL176" s="30">
        <f t="shared" si="158"/>
        <v>12472.336821552919</v>
      </c>
      <c r="BM176" s="30">
        <f t="shared" si="158"/>
        <v>13745.186183639935</v>
      </c>
      <c r="BN176" s="30">
        <f t="shared" si="158"/>
        <v>11396.92471673523</v>
      </c>
      <c r="BO176" s="30">
        <f t="shared" si="158"/>
        <v>17714.872653285875</v>
      </c>
      <c r="BP176" s="30">
        <f t="shared" si="158"/>
        <v>74607.598705034397</v>
      </c>
      <c r="BQ176" s="30">
        <f t="shared" ref="BQ176:CH176" si="159">SUM(BQ162:BQ175)</f>
        <v>81308.214865523521</v>
      </c>
      <c r="BR176" s="30">
        <f t="shared" si="159"/>
        <v>80278.772587575979</v>
      </c>
      <c r="BS176" s="30">
        <f t="shared" si="159"/>
        <v>50834.7866251179</v>
      </c>
      <c r="BT176" s="30">
        <f t="shared" si="159"/>
        <v>15824.640731128438</v>
      </c>
      <c r="BU176" s="30">
        <f t="shared" si="159"/>
        <v>14457.417141379492</v>
      </c>
      <c r="BV176" s="30">
        <f t="shared" si="159"/>
        <v>13498.165965913251</v>
      </c>
      <c r="BW176" s="30">
        <f t="shared" si="159"/>
        <v>14793.846335716806</v>
      </c>
      <c r="BX176" s="30">
        <f t="shared" si="159"/>
        <v>12472.336821552919</v>
      </c>
      <c r="BY176" s="30">
        <f t="shared" si="159"/>
        <v>13745.186183639935</v>
      </c>
      <c r="BZ176" s="30">
        <f t="shared" si="159"/>
        <v>11396.92471673523</v>
      </c>
      <c r="CA176" s="30">
        <f t="shared" si="159"/>
        <v>17714.872653285875</v>
      </c>
      <c r="CB176" s="30">
        <f t="shared" si="159"/>
        <v>74607.598705034397</v>
      </c>
      <c r="CC176" s="30">
        <f t="shared" si="159"/>
        <v>81308.214865523521</v>
      </c>
      <c r="CD176" s="30">
        <f t="shared" si="159"/>
        <v>80278.772587575979</v>
      </c>
      <c r="CE176" s="30">
        <f t="shared" si="159"/>
        <v>50834.7866251179</v>
      </c>
      <c r="CF176" s="30">
        <f t="shared" si="159"/>
        <v>15824.640731128438</v>
      </c>
      <c r="CG176" s="30">
        <f t="shared" si="159"/>
        <v>14457.417141379492</v>
      </c>
      <c r="CH176" s="33">
        <f t="shared" si="159"/>
        <v>13498.165965913251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93.426684573165915</v>
      </c>
      <c r="E177" s="31">
        <f t="shared" ref="E177:BP177" si="160">D177+E176</f>
        <v>364.55395581734342</v>
      </c>
      <c r="F177" s="31">
        <f t="shared" si="160"/>
        <v>1271.3082800678924</v>
      </c>
      <c r="G177" s="31">
        <f t="shared" si="160"/>
        <v>3900.6704258020181</v>
      </c>
      <c r="H177" s="31">
        <f t="shared" si="160"/>
        <v>20213.440744283071</v>
      </c>
      <c r="I177" s="31">
        <f t="shared" si="160"/>
        <v>41255.645926503683</v>
      </c>
      <c r="J177" s="31">
        <f t="shared" si="160"/>
        <v>65011.436111222567</v>
      </c>
      <c r="K177" s="31">
        <f t="shared" si="160"/>
        <v>82362.655623329323</v>
      </c>
      <c r="L177" s="31">
        <f t="shared" si="160"/>
        <v>89179.602487688171</v>
      </c>
      <c r="M177" s="31">
        <f t="shared" si="160"/>
        <v>96858.061212893459</v>
      </c>
      <c r="N177" s="31">
        <f t="shared" si="160"/>
        <v>107515.7338788778</v>
      </c>
      <c r="O177" s="31">
        <f t="shared" si="160"/>
        <v>122309.58021459461</v>
      </c>
      <c r="P177" s="31">
        <f t="shared" si="160"/>
        <v>134781.91703614753</v>
      </c>
      <c r="Q177" s="31">
        <f t="shared" si="160"/>
        <v>148527.10321978747</v>
      </c>
      <c r="R177" s="31">
        <f t="shared" si="160"/>
        <v>159924.0279365227</v>
      </c>
      <c r="S177" s="31">
        <f t="shared" si="160"/>
        <v>177638.90058980859</v>
      </c>
      <c r="T177" s="31">
        <f t="shared" si="160"/>
        <v>252246.499294843</v>
      </c>
      <c r="U177" s="31">
        <f t="shared" si="160"/>
        <v>333554.71416036651</v>
      </c>
      <c r="V177" s="31">
        <f t="shared" si="160"/>
        <v>413833.48674794252</v>
      </c>
      <c r="W177" s="31">
        <f t="shared" si="160"/>
        <v>464668.27337306039</v>
      </c>
      <c r="X177" s="31">
        <f t="shared" si="160"/>
        <v>480492.91410418885</v>
      </c>
      <c r="Y177" s="31">
        <f t="shared" si="160"/>
        <v>494950.33124556835</v>
      </c>
      <c r="Z177" s="31">
        <f t="shared" si="160"/>
        <v>508448.49721148162</v>
      </c>
      <c r="AA177" s="31">
        <f t="shared" si="160"/>
        <v>523242.3435471984</v>
      </c>
      <c r="AB177" s="31">
        <f t="shared" si="160"/>
        <v>535714.68036875129</v>
      </c>
      <c r="AC177" s="31">
        <f t="shared" si="160"/>
        <v>549459.86655239121</v>
      </c>
      <c r="AD177" s="31">
        <f t="shared" si="160"/>
        <v>560856.79126912646</v>
      </c>
      <c r="AE177" s="31">
        <f t="shared" si="160"/>
        <v>578571.66392241232</v>
      </c>
      <c r="AF177" s="31">
        <f t="shared" si="160"/>
        <v>653179.26262744667</v>
      </c>
      <c r="AG177" s="31">
        <f t="shared" si="160"/>
        <v>734487.47749297018</v>
      </c>
      <c r="AH177" s="31">
        <f t="shared" si="160"/>
        <v>814766.25008054613</v>
      </c>
      <c r="AI177" s="31">
        <f t="shared" si="160"/>
        <v>865601.03670566401</v>
      </c>
      <c r="AJ177" s="31">
        <f t="shared" si="160"/>
        <v>881425.67743679241</v>
      </c>
      <c r="AK177" s="31">
        <f t="shared" si="160"/>
        <v>895883.09457817185</v>
      </c>
      <c r="AL177" s="31">
        <f t="shared" si="160"/>
        <v>909381.26054408506</v>
      </c>
      <c r="AM177" s="31">
        <f t="shared" si="160"/>
        <v>924175.10687980184</v>
      </c>
      <c r="AN177" s="31">
        <f t="shared" si="160"/>
        <v>936647.44370135479</v>
      </c>
      <c r="AO177" s="31">
        <f t="shared" si="160"/>
        <v>950392.62988499471</v>
      </c>
      <c r="AP177" s="31">
        <f t="shared" si="160"/>
        <v>961789.55460172996</v>
      </c>
      <c r="AQ177" s="31">
        <f t="shared" si="160"/>
        <v>979504.42725501582</v>
      </c>
      <c r="AR177" s="31">
        <f t="shared" si="160"/>
        <v>1054112.0259600503</v>
      </c>
      <c r="AS177" s="31">
        <f t="shared" si="160"/>
        <v>1135420.2408255739</v>
      </c>
      <c r="AT177" s="31">
        <f t="shared" si="160"/>
        <v>1215699.0134131499</v>
      </c>
      <c r="AU177" s="31">
        <f t="shared" si="160"/>
        <v>1266533.8000382679</v>
      </c>
      <c r="AV177" s="31">
        <f t="shared" si="160"/>
        <v>1282358.4407693963</v>
      </c>
      <c r="AW177" s="31">
        <f t="shared" si="160"/>
        <v>1296815.8579107758</v>
      </c>
      <c r="AX177" s="31">
        <f t="shared" si="160"/>
        <v>1310314.0238766891</v>
      </c>
      <c r="AY177" s="31">
        <f t="shared" si="160"/>
        <v>1325107.8702124059</v>
      </c>
      <c r="AZ177" s="31">
        <f t="shared" si="160"/>
        <v>1337580.2070339588</v>
      </c>
      <c r="BA177" s="31">
        <f t="shared" si="160"/>
        <v>1351325.3932175988</v>
      </c>
      <c r="BB177" s="31">
        <f t="shared" si="160"/>
        <v>1362722.317934334</v>
      </c>
      <c r="BC177" s="31">
        <f t="shared" si="160"/>
        <v>1380437.19058762</v>
      </c>
      <c r="BD177" s="31">
        <f t="shared" si="160"/>
        <v>1455044.7892926545</v>
      </c>
      <c r="BE177" s="31">
        <f t="shared" si="160"/>
        <v>1536353.0041581781</v>
      </c>
      <c r="BF177" s="31">
        <f t="shared" si="160"/>
        <v>1616631.7767457541</v>
      </c>
      <c r="BG177" s="31">
        <f t="shared" si="160"/>
        <v>1667466.5633708721</v>
      </c>
      <c r="BH177" s="31">
        <f t="shared" si="160"/>
        <v>1683291.2041020005</v>
      </c>
      <c r="BI177" s="31">
        <f t="shared" si="160"/>
        <v>1697748.62124338</v>
      </c>
      <c r="BJ177" s="31">
        <f t="shared" si="160"/>
        <v>1711246.7872092933</v>
      </c>
      <c r="BK177" s="31">
        <f t="shared" si="160"/>
        <v>1726040.6335450101</v>
      </c>
      <c r="BL177" s="31">
        <f t="shared" si="160"/>
        <v>1738512.9703665629</v>
      </c>
      <c r="BM177" s="31">
        <f t="shared" si="160"/>
        <v>1752258.156550203</v>
      </c>
      <c r="BN177" s="31">
        <f t="shared" si="160"/>
        <v>1763655.0812669382</v>
      </c>
      <c r="BO177" s="31">
        <f t="shared" si="160"/>
        <v>1781369.9539202242</v>
      </c>
      <c r="BP177" s="31">
        <f t="shared" si="160"/>
        <v>1855977.5526252587</v>
      </c>
      <c r="BQ177" s="31">
        <f t="shared" ref="BQ177:CH177" si="161">BP177+BQ176</f>
        <v>1937285.7674907823</v>
      </c>
      <c r="BR177" s="31">
        <f t="shared" si="161"/>
        <v>2017564.5400783583</v>
      </c>
      <c r="BS177" s="31">
        <f t="shared" si="161"/>
        <v>2068399.3267034763</v>
      </c>
      <c r="BT177" s="31">
        <f t="shared" si="161"/>
        <v>2084223.9674346047</v>
      </c>
      <c r="BU177" s="31">
        <f t="shared" si="161"/>
        <v>2098681.384575984</v>
      </c>
      <c r="BV177" s="31">
        <f t="shared" si="161"/>
        <v>2112179.5505418973</v>
      </c>
      <c r="BW177" s="31">
        <f t="shared" si="161"/>
        <v>2126973.3968776143</v>
      </c>
      <c r="BX177" s="31">
        <f t="shared" si="161"/>
        <v>2139445.7336991671</v>
      </c>
      <c r="BY177" s="31">
        <f t="shared" si="161"/>
        <v>2153190.9198828069</v>
      </c>
      <c r="BZ177" s="31">
        <f t="shared" si="161"/>
        <v>2164587.8445995422</v>
      </c>
      <c r="CA177" s="31">
        <f t="shared" si="161"/>
        <v>2182302.7172528282</v>
      </c>
      <c r="CB177" s="31">
        <f t="shared" si="161"/>
        <v>2256910.3159578624</v>
      </c>
      <c r="CC177" s="31">
        <f t="shared" si="161"/>
        <v>2338218.5308233858</v>
      </c>
      <c r="CD177" s="31">
        <f t="shared" si="161"/>
        <v>2418497.3034109618</v>
      </c>
      <c r="CE177" s="31">
        <f t="shared" si="161"/>
        <v>2469332.0900360798</v>
      </c>
      <c r="CF177" s="31">
        <f t="shared" si="161"/>
        <v>2485156.7307672082</v>
      </c>
      <c r="CG177" s="31">
        <f t="shared" si="161"/>
        <v>2499614.1479085875</v>
      </c>
      <c r="CH177" s="34">
        <f t="shared" si="161"/>
        <v>2513112.3138745008</v>
      </c>
    </row>
    <row r="178" spans="1:86" hidden="1" x14ac:dyDescent="0.35">
      <c r="A178" s="116"/>
      <c r="B178" s="250" t="s">
        <v>129</v>
      </c>
      <c r="C178" s="121">
        <f t="shared" ref="C178:BN178" si="162">C157+C176</f>
        <v>0</v>
      </c>
      <c r="D178" s="121">
        <f t="shared" si="162"/>
        <v>1022.6030252428661</v>
      </c>
      <c r="E178" s="121">
        <f t="shared" si="162"/>
        <v>3922.285732488775</v>
      </c>
      <c r="F178" s="121">
        <f t="shared" si="162"/>
        <v>14465.079027114412</v>
      </c>
      <c r="G178" s="121">
        <f t="shared" si="162"/>
        <v>32953.114376299454</v>
      </c>
      <c r="H178" s="121">
        <f t="shared" si="162"/>
        <v>114097.53388220687</v>
      </c>
      <c r="I178" s="121">
        <f t="shared" si="162"/>
        <v>159518.76858139641</v>
      </c>
      <c r="J178" s="121">
        <f t="shared" si="162"/>
        <v>170862.27147120659</v>
      </c>
      <c r="K178" s="121">
        <f t="shared" si="162"/>
        <v>139186.5304638872</v>
      </c>
      <c r="L178" s="121">
        <f t="shared" si="162"/>
        <v>85250.11416338908</v>
      </c>
      <c r="M178" s="121">
        <f t="shared" si="162"/>
        <v>98943.603305506651</v>
      </c>
      <c r="N178" s="121">
        <f t="shared" si="162"/>
        <v>166583.04146341808</v>
      </c>
      <c r="O178" s="121">
        <f t="shared" si="162"/>
        <v>217290.59707780508</v>
      </c>
      <c r="P178" s="121">
        <f t="shared" si="162"/>
        <v>180517.13940272731</v>
      </c>
      <c r="Q178" s="121">
        <f t="shared" si="162"/>
        <v>185695.95204463287</v>
      </c>
      <c r="R178" s="121">
        <f t="shared" si="162"/>
        <v>172529.57898253668</v>
      </c>
      <c r="S178" s="121">
        <f t="shared" si="162"/>
        <v>222528.7020649309</v>
      </c>
      <c r="T178" s="121">
        <f t="shared" si="162"/>
        <v>528332.22698338749</v>
      </c>
      <c r="U178" s="121">
        <f t="shared" si="162"/>
        <v>623098.97619836952</v>
      </c>
      <c r="V178" s="121">
        <f t="shared" si="162"/>
        <v>577593.0512439278</v>
      </c>
      <c r="W178" s="121">
        <f t="shared" si="162"/>
        <v>404286.13736438879</v>
      </c>
      <c r="X178" s="121">
        <f t="shared" si="162"/>
        <v>196881.08745500626</v>
      </c>
      <c r="Y178" s="121">
        <f t="shared" si="162"/>
        <v>185396.41232851622</v>
      </c>
      <c r="Z178" s="121">
        <f t="shared" si="162"/>
        <v>210814.72473370921</v>
      </c>
      <c r="AA178" s="121">
        <f t="shared" si="162"/>
        <v>217290.59707780508</v>
      </c>
      <c r="AB178" s="121">
        <f t="shared" si="162"/>
        <v>180517.13940272731</v>
      </c>
      <c r="AC178" s="121">
        <f t="shared" si="162"/>
        <v>185695.95204463287</v>
      </c>
      <c r="AD178" s="121">
        <f t="shared" si="162"/>
        <v>172529.57898253668</v>
      </c>
      <c r="AE178" s="121">
        <f t="shared" si="162"/>
        <v>222528.7020649309</v>
      </c>
      <c r="AF178" s="121">
        <f t="shared" si="162"/>
        <v>528332.22698338749</v>
      </c>
      <c r="AG178" s="121">
        <f t="shared" si="162"/>
        <v>623098.97619836952</v>
      </c>
      <c r="AH178" s="121">
        <f t="shared" si="162"/>
        <v>577593.0512439278</v>
      </c>
      <c r="AI178" s="121">
        <f t="shared" si="162"/>
        <v>404286.13736438879</v>
      </c>
      <c r="AJ178" s="121">
        <f t="shared" si="162"/>
        <v>196881.08745500626</v>
      </c>
      <c r="AK178" s="121">
        <f t="shared" si="162"/>
        <v>185396.41232851622</v>
      </c>
      <c r="AL178" s="121">
        <f t="shared" si="162"/>
        <v>210814.72473370921</v>
      </c>
      <c r="AM178" s="121">
        <f t="shared" si="162"/>
        <v>217290.59707780508</v>
      </c>
      <c r="AN178" s="121">
        <f t="shared" si="162"/>
        <v>180517.13940272731</v>
      </c>
      <c r="AO178" s="121">
        <f t="shared" si="162"/>
        <v>185695.95204463287</v>
      </c>
      <c r="AP178" s="121">
        <f t="shared" si="162"/>
        <v>172529.57898253668</v>
      </c>
      <c r="AQ178" s="121">
        <f t="shared" si="162"/>
        <v>222528.7020649309</v>
      </c>
      <c r="AR178" s="121">
        <f t="shared" si="162"/>
        <v>528332.22698338749</v>
      </c>
      <c r="AS178" s="121">
        <f t="shared" si="162"/>
        <v>623098.97619836952</v>
      </c>
      <c r="AT178" s="121">
        <f t="shared" si="162"/>
        <v>577593.0512439278</v>
      </c>
      <c r="AU178" s="121">
        <f t="shared" si="162"/>
        <v>404286.13736438879</v>
      </c>
      <c r="AV178" s="121">
        <f t="shared" si="162"/>
        <v>196881.08745500626</v>
      </c>
      <c r="AW178" s="121">
        <f t="shared" si="162"/>
        <v>185396.41232851622</v>
      </c>
      <c r="AX178" s="121">
        <f t="shared" si="162"/>
        <v>210814.72473370921</v>
      </c>
      <c r="AY178" s="121">
        <f t="shared" si="162"/>
        <v>217290.59707780508</v>
      </c>
      <c r="AZ178" s="121">
        <f t="shared" si="162"/>
        <v>180517.13940272731</v>
      </c>
      <c r="BA178" s="121">
        <f t="shared" si="162"/>
        <v>185695.95204463287</v>
      </c>
      <c r="BB178" s="121">
        <f t="shared" si="162"/>
        <v>172529.57898253668</v>
      </c>
      <c r="BC178" s="121">
        <f t="shared" si="162"/>
        <v>222528.7020649309</v>
      </c>
      <c r="BD178" s="121">
        <f t="shared" si="162"/>
        <v>528332.22698338749</v>
      </c>
      <c r="BE178" s="121">
        <f t="shared" si="162"/>
        <v>623098.97619836952</v>
      </c>
      <c r="BF178" s="121">
        <f t="shared" si="162"/>
        <v>577593.0512439278</v>
      </c>
      <c r="BG178" s="121">
        <f t="shared" si="162"/>
        <v>404286.13736438879</v>
      </c>
      <c r="BH178" s="121">
        <f t="shared" si="162"/>
        <v>196881.08745500626</v>
      </c>
      <c r="BI178" s="121">
        <f t="shared" si="162"/>
        <v>185396.41232851622</v>
      </c>
      <c r="BJ178" s="121">
        <f t="shared" si="162"/>
        <v>210814.72473370921</v>
      </c>
      <c r="BK178" s="121">
        <f t="shared" si="162"/>
        <v>217290.59707780508</v>
      </c>
      <c r="BL178" s="121">
        <f t="shared" si="162"/>
        <v>180517.13940272731</v>
      </c>
      <c r="BM178" s="121">
        <f t="shared" si="162"/>
        <v>185695.95204463287</v>
      </c>
      <c r="BN178" s="121">
        <f t="shared" si="162"/>
        <v>172529.57898253668</v>
      </c>
      <c r="BO178" s="121">
        <f t="shared" ref="BO178:CH178" si="163">BO157+BO176</f>
        <v>222528.7020649309</v>
      </c>
      <c r="BP178" s="121">
        <f t="shared" si="163"/>
        <v>528332.22698338749</v>
      </c>
      <c r="BQ178" s="121">
        <f t="shared" si="163"/>
        <v>623098.97619836952</v>
      </c>
      <c r="BR178" s="121">
        <f t="shared" si="163"/>
        <v>577593.0512439278</v>
      </c>
      <c r="BS178" s="121">
        <f t="shared" si="163"/>
        <v>404286.13736438879</v>
      </c>
      <c r="BT178" s="121">
        <f t="shared" si="163"/>
        <v>196881.08745500626</v>
      </c>
      <c r="BU178" s="121">
        <f t="shared" si="163"/>
        <v>185396.41232851622</v>
      </c>
      <c r="BV178" s="121">
        <f t="shared" si="163"/>
        <v>210814.72473370921</v>
      </c>
      <c r="BW178" s="121">
        <f t="shared" si="163"/>
        <v>217290.59707780508</v>
      </c>
      <c r="BX178" s="121">
        <f t="shared" si="163"/>
        <v>180517.13940272731</v>
      </c>
      <c r="BY178" s="121">
        <f t="shared" si="163"/>
        <v>185695.95204463287</v>
      </c>
      <c r="BZ178" s="121">
        <f t="shared" si="163"/>
        <v>172529.57898253668</v>
      </c>
      <c r="CA178" s="121">
        <f t="shared" si="163"/>
        <v>222528.7020649309</v>
      </c>
      <c r="CB178" s="121">
        <f t="shared" si="163"/>
        <v>528332.22698338749</v>
      </c>
      <c r="CC178" s="121">
        <f t="shared" si="163"/>
        <v>623098.97619836952</v>
      </c>
      <c r="CD178" s="121">
        <f t="shared" si="163"/>
        <v>577593.0512439278</v>
      </c>
      <c r="CE178" s="121">
        <f t="shared" si="163"/>
        <v>404286.13736438879</v>
      </c>
      <c r="CF178" s="121">
        <f t="shared" si="163"/>
        <v>196881.08745500626</v>
      </c>
      <c r="CG178" s="121">
        <f t="shared" si="163"/>
        <v>185396.41232851622</v>
      </c>
      <c r="CH178" s="121">
        <f t="shared" si="163"/>
        <v>210814.72473370921</v>
      </c>
    </row>
    <row r="179" spans="1:86" hidden="1" x14ac:dyDescent="0.35">
      <c r="A179" s="116"/>
      <c r="B179" s="251" t="s">
        <v>188</v>
      </c>
      <c r="C179" s="119">
        <f>C178-C73</f>
        <v>0</v>
      </c>
      <c r="D179" s="119">
        <f t="shared" ref="D179:BO179" si="164">D178-D73</f>
        <v>-4.0748967647914469E-3</v>
      </c>
      <c r="E179" s="119">
        <f t="shared" si="164"/>
        <v>2.2807596669736085E-3</v>
      </c>
      <c r="F179" s="119">
        <f t="shared" si="164"/>
        <v>8.2773195019399282E-2</v>
      </c>
      <c r="G179" s="119">
        <f t="shared" si="164"/>
        <v>-9.6675228196545504E-2</v>
      </c>
      <c r="H179" s="119">
        <f t="shared" si="164"/>
        <v>-0.20984091381251346</v>
      </c>
      <c r="I179" s="119">
        <f t="shared" si="164"/>
        <v>-2.6733481208793819E-2</v>
      </c>
      <c r="J179" s="119">
        <f t="shared" si="164"/>
        <v>-0.23952302589896135</v>
      </c>
      <c r="K179" s="119">
        <f t="shared" si="164"/>
        <v>-0.27423024325980805</v>
      </c>
      <c r="L179" s="119">
        <f t="shared" si="164"/>
        <v>0.28138234523066785</v>
      </c>
      <c r="M179" s="119">
        <f t="shared" si="164"/>
        <v>-0.13198075584659819</v>
      </c>
      <c r="N179" s="119">
        <f t="shared" si="164"/>
        <v>0.85148988210130483</v>
      </c>
      <c r="O179" s="119">
        <f t="shared" si="164"/>
        <v>-0.21519084673491307</v>
      </c>
      <c r="P179" s="119">
        <f t="shared" si="164"/>
        <v>-0.28625097722397186</v>
      </c>
      <c r="Q179" s="119">
        <f t="shared" si="164"/>
        <v>-0.25248042593011633</v>
      </c>
      <c r="R179" s="119">
        <f t="shared" si="164"/>
        <v>0.67492092144675553</v>
      </c>
      <c r="S179" s="119">
        <f t="shared" si="164"/>
        <v>-0.65785243187565356</v>
      </c>
      <c r="T179" s="119">
        <f t="shared" si="164"/>
        <v>-1.1762319868430495</v>
      </c>
      <c r="U179" s="119">
        <f t="shared" si="164"/>
        <v>-0.11776164174079895</v>
      </c>
      <c r="V179" s="119">
        <f t="shared" si="164"/>
        <v>-0.49842924100812525</v>
      </c>
      <c r="W179" s="119">
        <f t="shared" si="164"/>
        <v>-1.0145509503199719</v>
      </c>
      <c r="X179" s="119">
        <f t="shared" si="164"/>
        <v>0.70911884584347717</v>
      </c>
      <c r="Y179" s="119">
        <f t="shared" si="164"/>
        <v>-9.7366959438659251E-2</v>
      </c>
      <c r="Z179" s="119">
        <f t="shared" si="164"/>
        <v>1.0724868307006545</v>
      </c>
      <c r="AA179" s="119">
        <f t="shared" si="164"/>
        <v>-0.21519084673491307</v>
      </c>
      <c r="AB179" s="119">
        <f t="shared" si="164"/>
        <v>-0.28625097722397186</v>
      </c>
      <c r="AC179" s="119">
        <f t="shared" si="164"/>
        <v>-0.25248042593011633</v>
      </c>
      <c r="AD179" s="119">
        <f t="shared" si="164"/>
        <v>0.67492092144675553</v>
      </c>
      <c r="AE179" s="119">
        <f t="shared" si="164"/>
        <v>-0.65785243187565356</v>
      </c>
      <c r="AF179" s="119">
        <f t="shared" si="164"/>
        <v>-1.1762319868430495</v>
      </c>
      <c r="AG179" s="119">
        <f t="shared" si="164"/>
        <v>-0.11776164174079895</v>
      </c>
      <c r="AH179" s="119">
        <f t="shared" si="164"/>
        <v>-0.49842924100812525</v>
      </c>
      <c r="AI179" s="119">
        <f t="shared" si="164"/>
        <v>-1.0145509503199719</v>
      </c>
      <c r="AJ179" s="119">
        <f t="shared" si="164"/>
        <v>0.70911884584347717</v>
      </c>
      <c r="AK179" s="119">
        <f t="shared" si="164"/>
        <v>-9.7366959438659251E-2</v>
      </c>
      <c r="AL179" s="119">
        <f t="shared" si="164"/>
        <v>1.0724868307006545</v>
      </c>
      <c r="AM179" s="119">
        <f t="shared" si="164"/>
        <v>-0.21519084673491307</v>
      </c>
      <c r="AN179" s="119">
        <f t="shared" si="164"/>
        <v>-0.28625097722397186</v>
      </c>
      <c r="AO179" s="119">
        <f t="shared" si="164"/>
        <v>-0.25248042593011633</v>
      </c>
      <c r="AP179" s="119">
        <f t="shared" si="164"/>
        <v>0.67492092144675553</v>
      </c>
      <c r="AQ179" s="119">
        <f t="shared" si="164"/>
        <v>-0.65785243187565356</v>
      </c>
      <c r="AR179" s="119">
        <f t="shared" si="164"/>
        <v>-1.1762319868430495</v>
      </c>
      <c r="AS179" s="119">
        <f t="shared" si="164"/>
        <v>-0.11776164174079895</v>
      </c>
      <c r="AT179" s="119">
        <f t="shared" si="164"/>
        <v>-0.49842924100812525</v>
      </c>
      <c r="AU179" s="119">
        <f t="shared" si="164"/>
        <v>-1.0145509503199719</v>
      </c>
      <c r="AV179" s="119">
        <f t="shared" si="164"/>
        <v>0.70911884584347717</v>
      </c>
      <c r="AW179" s="119">
        <f t="shared" si="164"/>
        <v>-9.7366959438659251E-2</v>
      </c>
      <c r="AX179" s="119">
        <f t="shared" si="164"/>
        <v>1.0724868307006545</v>
      </c>
      <c r="AY179" s="119">
        <f t="shared" si="164"/>
        <v>-0.21519084673491307</v>
      </c>
      <c r="AZ179" s="119">
        <f t="shared" si="164"/>
        <v>-0.28625097722397186</v>
      </c>
      <c r="BA179" s="119">
        <f t="shared" si="164"/>
        <v>-0.25248042593011633</v>
      </c>
      <c r="BB179" s="119">
        <f t="shared" si="164"/>
        <v>0.67492092144675553</v>
      </c>
      <c r="BC179" s="119">
        <f t="shared" si="164"/>
        <v>-0.65785243187565356</v>
      </c>
      <c r="BD179" s="119">
        <f t="shared" si="164"/>
        <v>-1.1762319868430495</v>
      </c>
      <c r="BE179" s="119">
        <f t="shared" si="164"/>
        <v>-0.11776164174079895</v>
      </c>
      <c r="BF179" s="119">
        <f t="shared" si="164"/>
        <v>-0.49842924100812525</v>
      </c>
      <c r="BG179" s="119">
        <f t="shared" si="164"/>
        <v>-1.0145509503199719</v>
      </c>
      <c r="BH179" s="119">
        <f t="shared" si="164"/>
        <v>0.70911884584347717</v>
      </c>
      <c r="BI179" s="119">
        <f t="shared" si="164"/>
        <v>-9.7366959438659251E-2</v>
      </c>
      <c r="BJ179" s="119">
        <f t="shared" si="164"/>
        <v>1.0724868307006545</v>
      </c>
      <c r="BK179" s="119">
        <f t="shared" si="164"/>
        <v>-0.21519084673491307</v>
      </c>
      <c r="BL179" s="119">
        <f t="shared" si="164"/>
        <v>-0.28625097722397186</v>
      </c>
      <c r="BM179" s="119">
        <f t="shared" si="164"/>
        <v>-0.25248042593011633</v>
      </c>
      <c r="BN179" s="119">
        <f t="shared" si="164"/>
        <v>0.67492092144675553</v>
      </c>
      <c r="BO179" s="119">
        <f t="shared" si="164"/>
        <v>-0.65785243187565356</v>
      </c>
      <c r="BP179" s="119">
        <f t="shared" ref="BP179:CH179" si="165">BP178-BP73</f>
        <v>-1.1762319868430495</v>
      </c>
      <c r="BQ179" s="119">
        <f t="shared" si="165"/>
        <v>-0.11776164174079895</v>
      </c>
      <c r="BR179" s="119">
        <f t="shared" si="165"/>
        <v>-0.49842924100812525</v>
      </c>
      <c r="BS179" s="119">
        <f t="shared" si="165"/>
        <v>-1.0145509503199719</v>
      </c>
      <c r="BT179" s="119">
        <f t="shared" si="165"/>
        <v>0.70911884584347717</v>
      </c>
      <c r="BU179" s="119">
        <f t="shared" si="165"/>
        <v>-9.7366959438659251E-2</v>
      </c>
      <c r="BV179" s="119">
        <f t="shared" si="165"/>
        <v>1.0724868307006545</v>
      </c>
      <c r="BW179" s="119">
        <f t="shared" si="165"/>
        <v>-0.21519084673491307</v>
      </c>
      <c r="BX179" s="119">
        <f t="shared" si="165"/>
        <v>-0.28625097722397186</v>
      </c>
      <c r="BY179" s="119">
        <f t="shared" si="165"/>
        <v>-0.25248042593011633</v>
      </c>
      <c r="BZ179" s="119">
        <f t="shared" si="165"/>
        <v>0.67492092144675553</v>
      </c>
      <c r="CA179" s="119">
        <f t="shared" si="165"/>
        <v>-0.65785243187565356</v>
      </c>
      <c r="CB179" s="119">
        <f t="shared" si="165"/>
        <v>-1.1762319868430495</v>
      </c>
      <c r="CC179" s="119">
        <f t="shared" si="165"/>
        <v>-0.11776164174079895</v>
      </c>
      <c r="CD179" s="119">
        <f t="shared" si="165"/>
        <v>-0.49842924100812525</v>
      </c>
      <c r="CE179" s="119">
        <f t="shared" si="165"/>
        <v>-1.0145509503199719</v>
      </c>
      <c r="CF179" s="119">
        <f t="shared" si="165"/>
        <v>0.70911884584347717</v>
      </c>
      <c r="CG179" s="119">
        <f t="shared" si="165"/>
        <v>-9.7366959438659251E-2</v>
      </c>
      <c r="CH179" s="119">
        <f t="shared" si="165"/>
        <v>1.0724868307006545</v>
      </c>
    </row>
    <row r="180" spans="1:86" ht="15" hidden="1" thickBot="1" x14ac:dyDescent="0.4">
      <c r="A180" s="205" t="s">
        <v>180</v>
      </c>
      <c r="B180" s="116"/>
      <c r="C180" s="249"/>
      <c r="D180" s="249"/>
      <c r="E180" s="249"/>
      <c r="F180" s="249"/>
      <c r="G180" s="249"/>
      <c r="H180" s="249"/>
      <c r="I180" s="249"/>
      <c r="J180" s="249"/>
      <c r="K180" s="249"/>
      <c r="L180" s="249"/>
      <c r="M180" s="249"/>
      <c r="N180" s="119"/>
    </row>
    <row r="181" spans="1:86" ht="15" hidden="1" thickBot="1" x14ac:dyDescent="0.4">
      <c r="A181" s="116"/>
      <c r="B181" s="289" t="s">
        <v>39</v>
      </c>
      <c r="C181" s="176">
        <f>C$4</f>
        <v>44562</v>
      </c>
      <c r="D181" s="176">
        <f t="shared" ref="D181:BO181" si="166">D$4</f>
        <v>44593</v>
      </c>
      <c r="E181" s="176">
        <f t="shared" si="166"/>
        <v>44621</v>
      </c>
      <c r="F181" s="176">
        <f t="shared" si="166"/>
        <v>44652</v>
      </c>
      <c r="G181" s="176">
        <f t="shared" si="166"/>
        <v>44682</v>
      </c>
      <c r="H181" s="176">
        <f t="shared" si="166"/>
        <v>44713</v>
      </c>
      <c r="I181" s="176">
        <f t="shared" si="166"/>
        <v>44743</v>
      </c>
      <c r="J181" s="176">
        <f t="shared" si="166"/>
        <v>44774</v>
      </c>
      <c r="K181" s="176">
        <f t="shared" si="166"/>
        <v>44805</v>
      </c>
      <c r="L181" s="176">
        <f t="shared" si="166"/>
        <v>44835</v>
      </c>
      <c r="M181" s="176">
        <f t="shared" si="166"/>
        <v>44866</v>
      </c>
      <c r="N181" s="176">
        <f t="shared" si="166"/>
        <v>44896</v>
      </c>
      <c r="O181" s="176">
        <f t="shared" si="166"/>
        <v>44927</v>
      </c>
      <c r="P181" s="176">
        <f t="shared" si="166"/>
        <v>44958</v>
      </c>
      <c r="Q181" s="176">
        <f t="shared" si="166"/>
        <v>44986</v>
      </c>
      <c r="R181" s="176">
        <f t="shared" si="166"/>
        <v>45017</v>
      </c>
      <c r="S181" s="176">
        <f t="shared" si="166"/>
        <v>45047</v>
      </c>
      <c r="T181" s="176">
        <f t="shared" si="166"/>
        <v>45078</v>
      </c>
      <c r="U181" s="176">
        <f t="shared" si="166"/>
        <v>45108</v>
      </c>
      <c r="V181" s="176">
        <f t="shared" si="166"/>
        <v>45139</v>
      </c>
      <c r="W181" s="176">
        <f t="shared" si="166"/>
        <v>45170</v>
      </c>
      <c r="X181" s="176">
        <f t="shared" si="166"/>
        <v>45200</v>
      </c>
      <c r="Y181" s="176">
        <f t="shared" si="166"/>
        <v>45231</v>
      </c>
      <c r="Z181" s="176">
        <f t="shared" si="166"/>
        <v>45261</v>
      </c>
      <c r="AA181" s="176">
        <f t="shared" si="166"/>
        <v>45292</v>
      </c>
      <c r="AB181" s="176">
        <f t="shared" si="166"/>
        <v>45323</v>
      </c>
      <c r="AC181" s="176">
        <f t="shared" si="166"/>
        <v>45352</v>
      </c>
      <c r="AD181" s="176">
        <f t="shared" si="166"/>
        <v>45383</v>
      </c>
      <c r="AE181" s="176">
        <f t="shared" si="166"/>
        <v>45413</v>
      </c>
      <c r="AF181" s="176">
        <f t="shared" si="166"/>
        <v>45444</v>
      </c>
      <c r="AG181" s="176">
        <f t="shared" si="166"/>
        <v>45474</v>
      </c>
      <c r="AH181" s="176">
        <f t="shared" si="166"/>
        <v>45505</v>
      </c>
      <c r="AI181" s="176">
        <f t="shared" si="166"/>
        <v>45536</v>
      </c>
      <c r="AJ181" s="176">
        <f t="shared" si="166"/>
        <v>45566</v>
      </c>
      <c r="AK181" s="176">
        <f t="shared" si="166"/>
        <v>45597</v>
      </c>
      <c r="AL181" s="176">
        <f t="shared" si="166"/>
        <v>45627</v>
      </c>
      <c r="AM181" s="176">
        <f t="shared" si="166"/>
        <v>45658</v>
      </c>
      <c r="AN181" s="176">
        <f t="shared" si="166"/>
        <v>45689</v>
      </c>
      <c r="AO181" s="176">
        <f t="shared" si="166"/>
        <v>45717</v>
      </c>
      <c r="AP181" s="176">
        <f t="shared" si="166"/>
        <v>45748</v>
      </c>
      <c r="AQ181" s="176">
        <f t="shared" si="166"/>
        <v>45778</v>
      </c>
      <c r="AR181" s="176">
        <f t="shared" si="166"/>
        <v>45809</v>
      </c>
      <c r="AS181" s="176">
        <f t="shared" si="166"/>
        <v>45839</v>
      </c>
      <c r="AT181" s="176">
        <f t="shared" si="166"/>
        <v>45870</v>
      </c>
      <c r="AU181" s="176">
        <f t="shared" si="166"/>
        <v>45901</v>
      </c>
      <c r="AV181" s="176">
        <f t="shared" si="166"/>
        <v>45931</v>
      </c>
      <c r="AW181" s="176">
        <f t="shared" si="166"/>
        <v>45962</v>
      </c>
      <c r="AX181" s="176">
        <f t="shared" si="166"/>
        <v>45992</v>
      </c>
      <c r="AY181" s="176">
        <f t="shared" si="166"/>
        <v>46023</v>
      </c>
      <c r="AZ181" s="176">
        <f t="shared" si="166"/>
        <v>46054</v>
      </c>
      <c r="BA181" s="176">
        <f t="shared" si="166"/>
        <v>46082</v>
      </c>
      <c r="BB181" s="176">
        <f t="shared" si="166"/>
        <v>46113</v>
      </c>
      <c r="BC181" s="176">
        <f t="shared" si="166"/>
        <v>46143</v>
      </c>
      <c r="BD181" s="176">
        <f t="shared" si="166"/>
        <v>46174</v>
      </c>
      <c r="BE181" s="176">
        <f t="shared" si="166"/>
        <v>46204</v>
      </c>
      <c r="BF181" s="176">
        <f t="shared" si="166"/>
        <v>46235</v>
      </c>
      <c r="BG181" s="176">
        <f t="shared" si="166"/>
        <v>46266</v>
      </c>
      <c r="BH181" s="176">
        <f t="shared" si="166"/>
        <v>46296</v>
      </c>
      <c r="BI181" s="176">
        <f t="shared" si="166"/>
        <v>46327</v>
      </c>
      <c r="BJ181" s="176">
        <f t="shared" si="166"/>
        <v>46357</v>
      </c>
      <c r="BK181" s="176">
        <f t="shared" si="166"/>
        <v>46388</v>
      </c>
      <c r="BL181" s="176">
        <f t="shared" si="166"/>
        <v>46419</v>
      </c>
      <c r="BM181" s="176">
        <f t="shared" si="166"/>
        <v>46447</v>
      </c>
      <c r="BN181" s="176">
        <f t="shared" si="166"/>
        <v>46478</v>
      </c>
      <c r="BO181" s="176">
        <f t="shared" si="166"/>
        <v>46508</v>
      </c>
      <c r="BP181" s="176">
        <f t="shared" ref="BP181:CH181" si="167">BP$4</f>
        <v>46539</v>
      </c>
      <c r="BQ181" s="176">
        <f t="shared" si="167"/>
        <v>46569</v>
      </c>
      <c r="BR181" s="176">
        <f t="shared" si="167"/>
        <v>46600</v>
      </c>
      <c r="BS181" s="176">
        <f t="shared" si="167"/>
        <v>46631</v>
      </c>
      <c r="BT181" s="176">
        <f t="shared" si="167"/>
        <v>46661</v>
      </c>
      <c r="BU181" s="176">
        <f t="shared" si="167"/>
        <v>46692</v>
      </c>
      <c r="BV181" s="176">
        <f t="shared" si="167"/>
        <v>46722</v>
      </c>
      <c r="BW181" s="176">
        <f t="shared" si="167"/>
        <v>46753</v>
      </c>
      <c r="BX181" s="176">
        <f t="shared" si="167"/>
        <v>46784</v>
      </c>
      <c r="BY181" s="176">
        <f t="shared" si="167"/>
        <v>46813</v>
      </c>
      <c r="BZ181" s="176">
        <f t="shared" si="167"/>
        <v>46844</v>
      </c>
      <c r="CA181" s="176">
        <f t="shared" si="167"/>
        <v>46874</v>
      </c>
      <c r="CB181" s="176">
        <f t="shared" si="167"/>
        <v>46905</v>
      </c>
      <c r="CC181" s="176">
        <f t="shared" si="167"/>
        <v>46935</v>
      </c>
      <c r="CD181" s="176">
        <f t="shared" si="167"/>
        <v>46966</v>
      </c>
      <c r="CE181" s="176">
        <f t="shared" si="167"/>
        <v>46997</v>
      </c>
      <c r="CF181" s="176">
        <f t="shared" si="167"/>
        <v>47027</v>
      </c>
      <c r="CG181" s="176">
        <f t="shared" si="167"/>
        <v>47058</v>
      </c>
      <c r="CH181" s="177">
        <f t="shared" si="167"/>
        <v>47088</v>
      </c>
    </row>
    <row r="182" spans="1:86" hidden="1" x14ac:dyDescent="0.35">
      <c r="A182" s="116"/>
      <c r="B182" s="298" t="s">
        <v>130</v>
      </c>
      <c r="C182" s="129">
        <f>C157*'YTD PROGRAM SUMMARY'!C39</f>
        <v>0</v>
      </c>
      <c r="D182" s="129">
        <f>D157*'YTD PROGRAM SUMMARY'!D39</f>
        <v>748.09164450822061</v>
      </c>
      <c r="E182" s="129">
        <f>E157*'YTD PROGRAM SUMMARY'!E39</f>
        <v>2581.7577285628813</v>
      </c>
      <c r="F182" s="129">
        <f>F157*'YTD PROGRAM SUMMARY'!F39</f>
        <v>13503.307622046777</v>
      </c>
      <c r="G182" s="129">
        <f>G157*'YTD PROGRAM SUMMARY'!G39</f>
        <v>20149.489084633111</v>
      </c>
      <c r="H182" s="129">
        <f>H157*'YTD PROGRAM SUMMARY'!H39</f>
        <v>94983.444152766984</v>
      </c>
      <c r="I182" s="129">
        <f>I157*'YTD PROGRAM SUMMARY'!I39</f>
        <v>133320.75572837997</v>
      </c>
      <c r="J182" s="129">
        <f>J157*'YTD PROGRAM SUMMARY'!J39</f>
        <v>130535.29650805212</v>
      </c>
      <c r="K182" s="129">
        <f>K157*'YTD PROGRAM SUMMARY'!K39</f>
        <v>101259.67292300753</v>
      </c>
      <c r="L182" s="129">
        <f>L157*'YTD PROGRAM SUMMARY'!L39</f>
        <v>76963.134222034569</v>
      </c>
      <c r="M182" s="129">
        <f>M157*'YTD PROGRAM SUMMARY'!M39</f>
        <v>90261.85924395411</v>
      </c>
      <c r="N182" s="129">
        <f>N157*'YTD PROGRAM SUMMARY'!N39</f>
        <v>133576.94000302753</v>
      </c>
      <c r="O182" s="261">
        <f>O157*'YTD PROGRAM SUMMARY'!O39</f>
        <v>0</v>
      </c>
      <c r="P182" s="261">
        <f>P157*'YTD PROGRAM SUMMARY'!P39</f>
        <v>0</v>
      </c>
      <c r="Q182" s="261">
        <f>Q157*'YTD PROGRAM SUMMARY'!Q39</f>
        <v>0</v>
      </c>
      <c r="R182" s="261">
        <f>R157*'YTD PROGRAM SUMMARY'!R39</f>
        <v>0</v>
      </c>
      <c r="S182" s="261">
        <f>S157*'YTD PROGRAM SUMMARY'!S39</f>
        <v>0</v>
      </c>
      <c r="T182" s="261">
        <f>T157*'YTD PROGRAM SUMMARY'!T39</f>
        <v>0</v>
      </c>
      <c r="U182" s="261">
        <f>U157*'YTD PROGRAM SUMMARY'!U39</f>
        <v>0</v>
      </c>
      <c r="V182" s="261">
        <f>V157*'YTD PROGRAM SUMMARY'!V39</f>
        <v>0</v>
      </c>
      <c r="W182" s="261">
        <f>W157*'YTD PROGRAM SUMMARY'!W39</f>
        <v>0</v>
      </c>
      <c r="X182" s="261">
        <f>X157*'YTD PROGRAM SUMMARY'!X39</f>
        <v>0</v>
      </c>
      <c r="Y182" s="261">
        <f>Y157*'YTD PROGRAM SUMMARY'!Y39</f>
        <v>0</v>
      </c>
      <c r="Z182" s="261">
        <f>Z157*'YTD PROGRAM SUMMARY'!Z39</f>
        <v>0</v>
      </c>
      <c r="AA182" s="261">
        <f>AA157*'YTD PROGRAM SUMMARY'!AA39</f>
        <v>0</v>
      </c>
      <c r="AB182" s="261">
        <f>AB157*'YTD PROGRAM SUMMARY'!AB39</f>
        <v>0</v>
      </c>
      <c r="AC182" s="261">
        <f>AC157*'YTD PROGRAM SUMMARY'!AC39</f>
        <v>0</v>
      </c>
      <c r="AD182" s="261">
        <f>AD157*'YTD PROGRAM SUMMARY'!AD39</f>
        <v>0</v>
      </c>
      <c r="AE182" s="261">
        <f>AE157*'YTD PROGRAM SUMMARY'!AE39</f>
        <v>0</v>
      </c>
      <c r="AF182" s="261">
        <f>AF157*'YTD PROGRAM SUMMARY'!AF39</f>
        <v>0</v>
      </c>
      <c r="AG182" s="261">
        <f>AG157*'YTD PROGRAM SUMMARY'!AG39</f>
        <v>0</v>
      </c>
      <c r="AH182" s="261">
        <f>AH157*'YTD PROGRAM SUMMARY'!AH39</f>
        <v>0</v>
      </c>
      <c r="AI182" s="261">
        <f>AI157*'YTD PROGRAM SUMMARY'!AI39</f>
        <v>0</v>
      </c>
      <c r="AJ182" s="261">
        <f>AJ157*'YTD PROGRAM SUMMARY'!AJ39</f>
        <v>0</v>
      </c>
      <c r="AK182" s="261">
        <f>AK157*'YTD PROGRAM SUMMARY'!AK39</f>
        <v>0</v>
      </c>
      <c r="AL182" s="261">
        <f>AL157*'YTD PROGRAM SUMMARY'!AL39</f>
        <v>0</v>
      </c>
      <c r="AM182" s="261">
        <f>AM157*'YTD PROGRAM SUMMARY'!AM39</f>
        <v>0</v>
      </c>
      <c r="AN182" s="261">
        <f>AN157*'YTD PROGRAM SUMMARY'!AN39</f>
        <v>0</v>
      </c>
      <c r="AO182" s="261">
        <f>AO157*'YTD PROGRAM SUMMARY'!AO39</f>
        <v>0</v>
      </c>
      <c r="AP182" s="261">
        <f>AP157*'YTD PROGRAM SUMMARY'!AP39</f>
        <v>0</v>
      </c>
      <c r="AQ182" s="261">
        <f>AQ157*'YTD PROGRAM SUMMARY'!AQ39</f>
        <v>0</v>
      </c>
      <c r="AR182" s="261">
        <f>AR157*'YTD PROGRAM SUMMARY'!AR39</f>
        <v>0</v>
      </c>
      <c r="AS182" s="261">
        <f>AS157*'YTD PROGRAM SUMMARY'!AS39</f>
        <v>0</v>
      </c>
      <c r="AT182" s="261">
        <f>AT157*'YTD PROGRAM SUMMARY'!AT39</f>
        <v>0</v>
      </c>
      <c r="AU182" s="261">
        <f>AU157*'YTD PROGRAM SUMMARY'!AU39</f>
        <v>0</v>
      </c>
      <c r="AV182" s="261">
        <f>AV157*'YTD PROGRAM SUMMARY'!AV39</f>
        <v>0</v>
      </c>
      <c r="AW182" s="261">
        <f>AW157*'YTD PROGRAM SUMMARY'!AW39</f>
        <v>0</v>
      </c>
      <c r="AX182" s="261">
        <f>AX157*'YTD PROGRAM SUMMARY'!AX39</f>
        <v>0</v>
      </c>
      <c r="AY182" s="261">
        <f>AY157*'YTD PROGRAM SUMMARY'!AY39</f>
        <v>0</v>
      </c>
      <c r="AZ182" s="261">
        <f>AZ157*'YTD PROGRAM SUMMARY'!AZ39</f>
        <v>0</v>
      </c>
      <c r="BA182" s="261">
        <f>BA157*'YTD PROGRAM SUMMARY'!BA39</f>
        <v>0</v>
      </c>
      <c r="BB182" s="261">
        <f>BB157*'YTD PROGRAM SUMMARY'!BB39</f>
        <v>0</v>
      </c>
      <c r="BC182" s="261">
        <f>BC157*'YTD PROGRAM SUMMARY'!BC39</f>
        <v>0</v>
      </c>
      <c r="BD182" s="261">
        <f>BD157*'YTD PROGRAM SUMMARY'!BD39</f>
        <v>0</v>
      </c>
      <c r="BE182" s="261">
        <f>BE157*'YTD PROGRAM SUMMARY'!BE39</f>
        <v>0</v>
      </c>
      <c r="BF182" s="261">
        <f>BF157*'YTD PROGRAM SUMMARY'!BF39</f>
        <v>0</v>
      </c>
      <c r="BG182" s="261">
        <f>BG157*'YTD PROGRAM SUMMARY'!BG39</f>
        <v>0</v>
      </c>
      <c r="BH182" s="261">
        <f>BH157*'YTD PROGRAM SUMMARY'!BH39</f>
        <v>0</v>
      </c>
      <c r="BI182" s="261">
        <f>BI157*'YTD PROGRAM SUMMARY'!BI39</f>
        <v>0</v>
      </c>
      <c r="BJ182" s="261">
        <f>BJ157*'YTD PROGRAM SUMMARY'!BJ39</f>
        <v>0</v>
      </c>
      <c r="BK182" s="261">
        <f>BK157*'YTD PROGRAM SUMMARY'!BK39</f>
        <v>0</v>
      </c>
      <c r="BL182" s="261">
        <f>BL157*'YTD PROGRAM SUMMARY'!BL39</f>
        <v>0</v>
      </c>
      <c r="BM182" s="261">
        <f>BM157*'YTD PROGRAM SUMMARY'!BM39</f>
        <v>0</v>
      </c>
      <c r="BN182" s="261">
        <f>BN157*'YTD PROGRAM SUMMARY'!BN39</f>
        <v>0</v>
      </c>
      <c r="BO182" s="261">
        <f>BO157*'YTD PROGRAM SUMMARY'!BO39</f>
        <v>0</v>
      </c>
      <c r="BP182" s="261">
        <f>BP157*'YTD PROGRAM SUMMARY'!BP39</f>
        <v>0</v>
      </c>
      <c r="BQ182" s="261">
        <f>BQ157*'YTD PROGRAM SUMMARY'!BQ39</f>
        <v>0</v>
      </c>
      <c r="BR182" s="261">
        <f>BR157*'YTD PROGRAM SUMMARY'!BR39</f>
        <v>0</v>
      </c>
      <c r="BS182" s="261">
        <f>BS157*'YTD PROGRAM SUMMARY'!BS39</f>
        <v>0</v>
      </c>
      <c r="BT182" s="261">
        <f>BT157*'YTD PROGRAM SUMMARY'!BT39</f>
        <v>0</v>
      </c>
      <c r="BU182" s="261">
        <f>BU157*'YTD PROGRAM SUMMARY'!BU39</f>
        <v>0</v>
      </c>
      <c r="BV182" s="261">
        <f>BV157*'YTD PROGRAM SUMMARY'!BV39</f>
        <v>0</v>
      </c>
      <c r="BW182" s="261">
        <f>BW157*'YTD PROGRAM SUMMARY'!BW39</f>
        <v>0</v>
      </c>
      <c r="BX182" s="261">
        <f>BX157*'YTD PROGRAM SUMMARY'!BX39</f>
        <v>0</v>
      </c>
      <c r="BY182" s="261">
        <f>BY157*'YTD PROGRAM SUMMARY'!BY39</f>
        <v>0</v>
      </c>
      <c r="BZ182" s="261">
        <f>BZ157*'YTD PROGRAM SUMMARY'!BZ39</f>
        <v>0</v>
      </c>
      <c r="CA182" s="261">
        <f>CA157*'YTD PROGRAM SUMMARY'!CA39</f>
        <v>0</v>
      </c>
      <c r="CB182" s="261">
        <f>CB157*'YTD PROGRAM SUMMARY'!CB39</f>
        <v>0</v>
      </c>
      <c r="CC182" s="261">
        <f>CC157*'YTD PROGRAM SUMMARY'!CC39</f>
        <v>0</v>
      </c>
      <c r="CD182" s="261">
        <f>CD157*'YTD PROGRAM SUMMARY'!CD39</f>
        <v>0</v>
      </c>
      <c r="CE182" s="261">
        <f>CE157*'YTD PROGRAM SUMMARY'!CE39</f>
        <v>0</v>
      </c>
      <c r="CF182" s="261">
        <f>CF157*'YTD PROGRAM SUMMARY'!CF39</f>
        <v>0</v>
      </c>
      <c r="CG182" s="261">
        <f>CG157*'YTD PROGRAM SUMMARY'!CG39</f>
        <v>0</v>
      </c>
      <c r="CH182" s="262">
        <f>CH157*'YTD PROGRAM SUMMARY'!CH39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SUMMARY'!C39</f>
        <v>0</v>
      </c>
      <c r="D183" s="122">
        <f>D176*'YTD PROGRAM SUMMARY'!D39</f>
        <v>75.219007463014307</v>
      </c>
      <c r="E183" s="122">
        <f>E176*'YTD PROGRAM SUMMARY'!E39</f>
        <v>191.71584454327157</v>
      </c>
      <c r="F183" s="122">
        <f>F176*'YTD PROGRAM SUMMARY'!F39</f>
        <v>903.07488914098872</v>
      </c>
      <c r="G183" s="122">
        <f>G176*'YTD PROGRAM SUMMARY'!G39</f>
        <v>1747.1552811863066</v>
      </c>
      <c r="H183" s="122">
        <f>H176*'YTD PROGRAM SUMMARY'!H39</f>
        <v>15845.445159895447</v>
      </c>
      <c r="I183" s="122">
        <f>I176*'YTD PROGRAM SUMMARY'!I39</f>
        <v>20258.75446517604</v>
      </c>
      <c r="J183" s="122">
        <f>J176*'YTD PROGRAM SUMMARY'!J39</f>
        <v>21079.758610405901</v>
      </c>
      <c r="K183" s="122">
        <f>K176*'YTD PROGRAM SUMMARY'!K39</f>
        <v>14420.932641659258</v>
      </c>
      <c r="L183" s="122">
        <f>L176*'YTD PROGRAM SUMMARY'!L39</f>
        <v>6689.1802865216587</v>
      </c>
      <c r="M183" s="122">
        <f>M176*'YTD PROGRAM SUMMARY'!M39</f>
        <v>7594.048788858041</v>
      </c>
      <c r="N183" s="122">
        <f>N176*'YTD PROGRAM SUMMARY'!N39</f>
        <v>9130.1326606163275</v>
      </c>
      <c r="O183" s="253">
        <f>O176*'YTD PROGRAM SUMMARY'!O39</f>
        <v>0</v>
      </c>
      <c r="P183" s="253">
        <f>P176*'YTD PROGRAM SUMMARY'!P39</f>
        <v>0</v>
      </c>
      <c r="Q183" s="253">
        <f>Q176*'YTD PROGRAM SUMMARY'!Q39</f>
        <v>0</v>
      </c>
      <c r="R183" s="253">
        <f>R176*'YTD PROGRAM SUMMARY'!R39</f>
        <v>0</v>
      </c>
      <c r="S183" s="253">
        <f>S176*'YTD PROGRAM SUMMARY'!S39</f>
        <v>0</v>
      </c>
      <c r="T183" s="253">
        <f>T176*'YTD PROGRAM SUMMARY'!T39</f>
        <v>0</v>
      </c>
      <c r="U183" s="253">
        <f>U176*'YTD PROGRAM SUMMARY'!U39</f>
        <v>0</v>
      </c>
      <c r="V183" s="253">
        <f>V176*'YTD PROGRAM SUMMARY'!V39</f>
        <v>0</v>
      </c>
      <c r="W183" s="253">
        <f>W176*'YTD PROGRAM SUMMARY'!W39</f>
        <v>0</v>
      </c>
      <c r="X183" s="253">
        <f>X176*'YTD PROGRAM SUMMARY'!X39</f>
        <v>0</v>
      </c>
      <c r="Y183" s="253">
        <f>Y176*'YTD PROGRAM SUMMARY'!Y39</f>
        <v>0</v>
      </c>
      <c r="Z183" s="253">
        <f>Z176*'YTD PROGRAM SUMMARY'!Z39</f>
        <v>0</v>
      </c>
      <c r="AA183" s="253">
        <f>AA176*'YTD PROGRAM SUMMARY'!AA39</f>
        <v>0</v>
      </c>
      <c r="AB183" s="253">
        <f>AB176*'YTD PROGRAM SUMMARY'!AB39</f>
        <v>0</v>
      </c>
      <c r="AC183" s="253">
        <f>AC176*'YTD PROGRAM SUMMARY'!AC39</f>
        <v>0</v>
      </c>
      <c r="AD183" s="253">
        <f>AD176*'YTD PROGRAM SUMMARY'!AD39</f>
        <v>0</v>
      </c>
      <c r="AE183" s="253">
        <f>AE176*'YTD PROGRAM SUMMARY'!AE39</f>
        <v>0</v>
      </c>
      <c r="AF183" s="253">
        <f>AF176*'YTD PROGRAM SUMMARY'!AF39</f>
        <v>0</v>
      </c>
      <c r="AG183" s="253">
        <f>AG176*'YTD PROGRAM SUMMARY'!AG39</f>
        <v>0</v>
      </c>
      <c r="AH183" s="253">
        <f>AH176*'YTD PROGRAM SUMMARY'!AH39</f>
        <v>0</v>
      </c>
      <c r="AI183" s="253">
        <f>AI176*'YTD PROGRAM SUMMARY'!AI39</f>
        <v>0</v>
      </c>
      <c r="AJ183" s="253">
        <f>AJ176*'YTD PROGRAM SUMMARY'!AJ39</f>
        <v>0</v>
      </c>
      <c r="AK183" s="253">
        <f>AK176*'YTD PROGRAM SUMMARY'!AK39</f>
        <v>0</v>
      </c>
      <c r="AL183" s="253">
        <f>AL176*'YTD PROGRAM SUMMARY'!AL39</f>
        <v>0</v>
      </c>
      <c r="AM183" s="253">
        <f>AM176*'YTD PROGRAM SUMMARY'!AM39</f>
        <v>0</v>
      </c>
      <c r="AN183" s="253">
        <f>AN176*'YTD PROGRAM SUMMARY'!AN39</f>
        <v>0</v>
      </c>
      <c r="AO183" s="253">
        <f>AO176*'YTD PROGRAM SUMMARY'!AO39</f>
        <v>0</v>
      </c>
      <c r="AP183" s="253">
        <f>AP176*'YTD PROGRAM SUMMARY'!AP39</f>
        <v>0</v>
      </c>
      <c r="AQ183" s="253">
        <f>AQ176*'YTD PROGRAM SUMMARY'!AQ39</f>
        <v>0</v>
      </c>
      <c r="AR183" s="253">
        <f>AR176*'YTD PROGRAM SUMMARY'!AR39</f>
        <v>0</v>
      </c>
      <c r="AS183" s="253">
        <f>AS176*'YTD PROGRAM SUMMARY'!AS39</f>
        <v>0</v>
      </c>
      <c r="AT183" s="253">
        <f>AT176*'YTD PROGRAM SUMMARY'!AT39</f>
        <v>0</v>
      </c>
      <c r="AU183" s="253">
        <f>AU176*'YTD PROGRAM SUMMARY'!AU39</f>
        <v>0</v>
      </c>
      <c r="AV183" s="253">
        <f>AV176*'YTD PROGRAM SUMMARY'!AV39</f>
        <v>0</v>
      </c>
      <c r="AW183" s="253">
        <f>AW176*'YTD PROGRAM SUMMARY'!AW39</f>
        <v>0</v>
      </c>
      <c r="AX183" s="253">
        <f>AX176*'YTD PROGRAM SUMMARY'!AX39</f>
        <v>0</v>
      </c>
      <c r="AY183" s="253">
        <f>AY176*'YTD PROGRAM SUMMARY'!AY39</f>
        <v>0</v>
      </c>
      <c r="AZ183" s="253">
        <f>AZ176*'YTD PROGRAM SUMMARY'!AZ39</f>
        <v>0</v>
      </c>
      <c r="BA183" s="253">
        <f>BA176*'YTD PROGRAM SUMMARY'!BA39</f>
        <v>0</v>
      </c>
      <c r="BB183" s="253">
        <f>BB176*'YTD PROGRAM SUMMARY'!BB39</f>
        <v>0</v>
      </c>
      <c r="BC183" s="253">
        <f>BC176*'YTD PROGRAM SUMMARY'!BC39</f>
        <v>0</v>
      </c>
      <c r="BD183" s="253">
        <f>BD176*'YTD PROGRAM SUMMARY'!BD39</f>
        <v>0</v>
      </c>
      <c r="BE183" s="253">
        <f>BE176*'YTD PROGRAM SUMMARY'!BE39</f>
        <v>0</v>
      </c>
      <c r="BF183" s="253">
        <f>BF176*'YTD PROGRAM SUMMARY'!BF39</f>
        <v>0</v>
      </c>
      <c r="BG183" s="253">
        <f>BG176*'YTD PROGRAM SUMMARY'!BG39</f>
        <v>0</v>
      </c>
      <c r="BH183" s="253">
        <f>BH176*'YTD PROGRAM SUMMARY'!BH39</f>
        <v>0</v>
      </c>
      <c r="BI183" s="253">
        <f>BI176*'YTD PROGRAM SUMMARY'!BI39</f>
        <v>0</v>
      </c>
      <c r="BJ183" s="253">
        <f>BJ176*'YTD PROGRAM SUMMARY'!BJ39</f>
        <v>0</v>
      </c>
      <c r="BK183" s="253">
        <f>BK176*'YTD PROGRAM SUMMARY'!BK39</f>
        <v>0</v>
      </c>
      <c r="BL183" s="253">
        <f>BL176*'YTD PROGRAM SUMMARY'!BL39</f>
        <v>0</v>
      </c>
      <c r="BM183" s="253">
        <f>BM176*'YTD PROGRAM SUMMARY'!BM39</f>
        <v>0</v>
      </c>
      <c r="BN183" s="253">
        <f>BN176*'YTD PROGRAM SUMMARY'!BN39</f>
        <v>0</v>
      </c>
      <c r="BO183" s="253">
        <f>BO176*'YTD PROGRAM SUMMARY'!BO39</f>
        <v>0</v>
      </c>
      <c r="BP183" s="253">
        <f>BP176*'YTD PROGRAM SUMMARY'!BP39</f>
        <v>0</v>
      </c>
      <c r="BQ183" s="253">
        <f>BQ176*'YTD PROGRAM SUMMARY'!BQ39</f>
        <v>0</v>
      </c>
      <c r="BR183" s="253">
        <f>BR176*'YTD PROGRAM SUMMARY'!BR39</f>
        <v>0</v>
      </c>
      <c r="BS183" s="253">
        <f>BS176*'YTD PROGRAM SUMMARY'!BS39</f>
        <v>0</v>
      </c>
      <c r="BT183" s="253">
        <f>BT176*'YTD PROGRAM SUMMARY'!BT39</f>
        <v>0</v>
      </c>
      <c r="BU183" s="253">
        <f>BU176*'YTD PROGRAM SUMMARY'!BU39</f>
        <v>0</v>
      </c>
      <c r="BV183" s="253">
        <f>BV176*'YTD PROGRAM SUMMARY'!BV39</f>
        <v>0</v>
      </c>
      <c r="BW183" s="253">
        <f>BW176*'YTD PROGRAM SUMMARY'!BW39</f>
        <v>0</v>
      </c>
      <c r="BX183" s="253">
        <f>BX176*'YTD PROGRAM SUMMARY'!BX39</f>
        <v>0</v>
      </c>
      <c r="BY183" s="253">
        <f>BY176*'YTD PROGRAM SUMMARY'!BY39</f>
        <v>0</v>
      </c>
      <c r="BZ183" s="253">
        <f>BZ176*'YTD PROGRAM SUMMARY'!BZ39</f>
        <v>0</v>
      </c>
      <c r="CA183" s="253">
        <f>CA176*'YTD PROGRAM SUMMARY'!CA39</f>
        <v>0</v>
      </c>
      <c r="CB183" s="253">
        <f>CB176*'YTD PROGRAM SUMMARY'!CB39</f>
        <v>0</v>
      </c>
      <c r="CC183" s="253">
        <f>CC176*'YTD PROGRAM SUMMARY'!CC39</f>
        <v>0</v>
      </c>
      <c r="CD183" s="253">
        <f>CD176*'YTD PROGRAM SUMMARY'!CD39</f>
        <v>0</v>
      </c>
      <c r="CE183" s="253">
        <f>CE176*'YTD PROGRAM SUMMARY'!CE39</f>
        <v>0</v>
      </c>
      <c r="CF183" s="253">
        <f>CF176*'YTD PROGRAM SUMMARY'!CF39</f>
        <v>0</v>
      </c>
      <c r="CG183" s="253">
        <f>CG176*'YTD PROGRAM SUMMARY'!CG39</f>
        <v>0</v>
      </c>
      <c r="CH183" s="254">
        <f>CH176*'YTD PROGRAM SUMMARY'!CH39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N184" si="168">IFERROR(D182/D73,0)</f>
        <v>0.73155334478518008</v>
      </c>
      <c r="E184" s="123">
        <f t="shared" si="168"/>
        <v>0.65822823881449299</v>
      </c>
      <c r="F184" s="123">
        <f t="shared" si="168"/>
        <v>0.93351615064455762</v>
      </c>
      <c r="G184" s="123">
        <f t="shared" si="168"/>
        <v>0.61145753150204818</v>
      </c>
      <c r="H184" s="123">
        <f t="shared" si="168"/>
        <v>0.83247434220313687</v>
      </c>
      <c r="I184" s="123">
        <f t="shared" si="168"/>
        <v>0.83576832100076504</v>
      </c>
      <c r="J184" s="123">
        <f t="shared" si="168"/>
        <v>0.76397856819778553</v>
      </c>
      <c r="K184" s="123">
        <f t="shared" si="168"/>
        <v>0.72750914244730602</v>
      </c>
      <c r="L184" s="123">
        <f t="shared" si="168"/>
        <v>0.9027951341524284</v>
      </c>
      <c r="M184" s="123">
        <f t="shared" si="168"/>
        <v>0.91225441391321926</v>
      </c>
      <c r="N184" s="123">
        <f t="shared" si="168"/>
        <v>0.80186807499798263</v>
      </c>
      <c r="O184" s="255">
        <f t="shared" ref="O184:BZ184" si="169">IFERROR(O182/O73,0)</f>
        <v>0</v>
      </c>
      <c r="P184" s="255">
        <f t="shared" si="169"/>
        <v>0</v>
      </c>
      <c r="Q184" s="255">
        <f t="shared" si="169"/>
        <v>0</v>
      </c>
      <c r="R184" s="255">
        <f t="shared" si="169"/>
        <v>0</v>
      </c>
      <c r="S184" s="255">
        <f t="shared" si="169"/>
        <v>0</v>
      </c>
      <c r="T184" s="255">
        <f t="shared" si="169"/>
        <v>0</v>
      </c>
      <c r="U184" s="255">
        <f t="shared" si="169"/>
        <v>0</v>
      </c>
      <c r="V184" s="255">
        <f t="shared" si="169"/>
        <v>0</v>
      </c>
      <c r="W184" s="255">
        <f t="shared" si="169"/>
        <v>0</v>
      </c>
      <c r="X184" s="255">
        <f t="shared" si="169"/>
        <v>0</v>
      </c>
      <c r="Y184" s="255">
        <f t="shared" si="169"/>
        <v>0</v>
      </c>
      <c r="Z184" s="255">
        <f t="shared" si="169"/>
        <v>0</v>
      </c>
      <c r="AA184" s="255">
        <f t="shared" si="169"/>
        <v>0</v>
      </c>
      <c r="AB184" s="255">
        <f t="shared" si="169"/>
        <v>0</v>
      </c>
      <c r="AC184" s="255">
        <f t="shared" si="169"/>
        <v>0</v>
      </c>
      <c r="AD184" s="255">
        <f t="shared" si="169"/>
        <v>0</v>
      </c>
      <c r="AE184" s="255">
        <f t="shared" si="169"/>
        <v>0</v>
      </c>
      <c r="AF184" s="255">
        <f t="shared" si="169"/>
        <v>0</v>
      </c>
      <c r="AG184" s="255">
        <f t="shared" si="169"/>
        <v>0</v>
      </c>
      <c r="AH184" s="255">
        <f t="shared" si="169"/>
        <v>0</v>
      </c>
      <c r="AI184" s="255">
        <f t="shared" si="169"/>
        <v>0</v>
      </c>
      <c r="AJ184" s="255">
        <f t="shared" si="169"/>
        <v>0</v>
      </c>
      <c r="AK184" s="255">
        <f t="shared" si="169"/>
        <v>0</v>
      </c>
      <c r="AL184" s="255">
        <f t="shared" si="169"/>
        <v>0</v>
      </c>
      <c r="AM184" s="255">
        <f t="shared" si="169"/>
        <v>0</v>
      </c>
      <c r="AN184" s="255">
        <f t="shared" si="169"/>
        <v>0</v>
      </c>
      <c r="AO184" s="255">
        <f t="shared" si="169"/>
        <v>0</v>
      </c>
      <c r="AP184" s="255">
        <f t="shared" si="169"/>
        <v>0</v>
      </c>
      <c r="AQ184" s="255">
        <f t="shared" si="169"/>
        <v>0</v>
      </c>
      <c r="AR184" s="255">
        <f t="shared" si="169"/>
        <v>0</v>
      </c>
      <c r="AS184" s="255">
        <f t="shared" si="169"/>
        <v>0</v>
      </c>
      <c r="AT184" s="255">
        <f t="shared" si="169"/>
        <v>0</v>
      </c>
      <c r="AU184" s="255">
        <f t="shared" si="169"/>
        <v>0</v>
      </c>
      <c r="AV184" s="255">
        <f t="shared" si="169"/>
        <v>0</v>
      </c>
      <c r="AW184" s="255">
        <f t="shared" si="169"/>
        <v>0</v>
      </c>
      <c r="AX184" s="255">
        <f t="shared" si="169"/>
        <v>0</v>
      </c>
      <c r="AY184" s="255">
        <f t="shared" si="169"/>
        <v>0</v>
      </c>
      <c r="AZ184" s="255">
        <f t="shared" si="169"/>
        <v>0</v>
      </c>
      <c r="BA184" s="255">
        <f t="shared" si="169"/>
        <v>0</v>
      </c>
      <c r="BB184" s="255">
        <f t="shared" si="169"/>
        <v>0</v>
      </c>
      <c r="BC184" s="255">
        <f t="shared" si="169"/>
        <v>0</v>
      </c>
      <c r="BD184" s="255">
        <f t="shared" si="169"/>
        <v>0</v>
      </c>
      <c r="BE184" s="255">
        <f t="shared" si="169"/>
        <v>0</v>
      </c>
      <c r="BF184" s="255">
        <f t="shared" si="169"/>
        <v>0</v>
      </c>
      <c r="BG184" s="255">
        <f t="shared" si="169"/>
        <v>0</v>
      </c>
      <c r="BH184" s="255">
        <f t="shared" si="169"/>
        <v>0</v>
      </c>
      <c r="BI184" s="255">
        <f t="shared" si="169"/>
        <v>0</v>
      </c>
      <c r="BJ184" s="255">
        <f t="shared" si="169"/>
        <v>0</v>
      </c>
      <c r="BK184" s="255">
        <f t="shared" si="169"/>
        <v>0</v>
      </c>
      <c r="BL184" s="255">
        <f t="shared" si="169"/>
        <v>0</v>
      </c>
      <c r="BM184" s="255">
        <f t="shared" si="169"/>
        <v>0</v>
      </c>
      <c r="BN184" s="255">
        <f t="shared" si="169"/>
        <v>0</v>
      </c>
      <c r="BO184" s="255">
        <f t="shared" si="169"/>
        <v>0</v>
      </c>
      <c r="BP184" s="255">
        <f t="shared" si="169"/>
        <v>0</v>
      </c>
      <c r="BQ184" s="255">
        <f t="shared" si="169"/>
        <v>0</v>
      </c>
      <c r="BR184" s="255">
        <f t="shared" si="169"/>
        <v>0</v>
      </c>
      <c r="BS184" s="255">
        <f t="shared" si="169"/>
        <v>0</v>
      </c>
      <c r="BT184" s="255">
        <f t="shared" si="169"/>
        <v>0</v>
      </c>
      <c r="BU184" s="255">
        <f t="shared" si="169"/>
        <v>0</v>
      </c>
      <c r="BV184" s="255">
        <f t="shared" si="169"/>
        <v>0</v>
      </c>
      <c r="BW184" s="255">
        <f t="shared" si="169"/>
        <v>0</v>
      </c>
      <c r="BX184" s="255">
        <f t="shared" si="169"/>
        <v>0</v>
      </c>
      <c r="BY184" s="255">
        <f t="shared" si="169"/>
        <v>0</v>
      </c>
      <c r="BZ184" s="255">
        <f t="shared" si="169"/>
        <v>0</v>
      </c>
      <c r="CA184" s="255">
        <f t="shared" ref="CA184:CH184" si="170">IFERROR(CA182/CA73,0)</f>
        <v>0</v>
      </c>
      <c r="CB184" s="255">
        <f t="shared" si="170"/>
        <v>0</v>
      </c>
      <c r="CC184" s="255">
        <f t="shared" si="170"/>
        <v>0</v>
      </c>
      <c r="CD184" s="255">
        <f t="shared" si="170"/>
        <v>0</v>
      </c>
      <c r="CE184" s="255">
        <f t="shared" si="170"/>
        <v>0</v>
      </c>
      <c r="CF184" s="255">
        <f t="shared" si="170"/>
        <v>0</v>
      </c>
      <c r="CG184" s="255">
        <f t="shared" si="170"/>
        <v>0</v>
      </c>
      <c r="CH184" s="263">
        <f t="shared" si="170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N185" si="171">IFERROR(D183/D73,0)</f>
        <v>7.3556116960994691E-2</v>
      </c>
      <c r="E185" s="124">
        <f t="shared" si="171"/>
        <v>4.8878630752388671E-2</v>
      </c>
      <c r="F185" s="124">
        <f t="shared" si="171"/>
        <v>6.243174027067544E-2</v>
      </c>
      <c r="G185" s="124">
        <f t="shared" si="171"/>
        <v>5.3019272642485377E-2</v>
      </c>
      <c r="H185" s="124">
        <f t="shared" si="171"/>
        <v>0.13887606049728166</v>
      </c>
      <c r="I185" s="124">
        <f t="shared" si="171"/>
        <v>0.12699916912729214</v>
      </c>
      <c r="J185" s="124">
        <f t="shared" si="171"/>
        <v>0.12337263737811657</v>
      </c>
      <c r="K185" s="124">
        <f t="shared" si="171"/>
        <v>0.10360847548264315</v>
      </c>
      <c r="L185" s="124">
        <f t="shared" si="171"/>
        <v>7.8465611817705103E-2</v>
      </c>
      <c r="M185" s="124">
        <f t="shared" si="171"/>
        <v>7.6751183557878175E-2</v>
      </c>
      <c r="N185" s="124">
        <f t="shared" si="171"/>
        <v>5.4808576247357431E-2</v>
      </c>
      <c r="O185" s="256">
        <f>IFERROR(O183/O73,0)</f>
        <v>0</v>
      </c>
      <c r="P185" s="256">
        <f t="shared" ref="P185:Z185" si="172">IFERROR(P183/P73,0)</f>
        <v>0</v>
      </c>
      <c r="Q185" s="256">
        <f t="shared" si="172"/>
        <v>0</v>
      </c>
      <c r="R185" s="256">
        <f t="shared" si="172"/>
        <v>0</v>
      </c>
      <c r="S185" s="256">
        <f t="shared" si="172"/>
        <v>0</v>
      </c>
      <c r="T185" s="256">
        <f t="shared" si="172"/>
        <v>0</v>
      </c>
      <c r="U185" s="256">
        <f t="shared" si="172"/>
        <v>0</v>
      </c>
      <c r="V185" s="256">
        <f t="shared" si="172"/>
        <v>0</v>
      </c>
      <c r="W185" s="256">
        <f t="shared" si="172"/>
        <v>0</v>
      </c>
      <c r="X185" s="256">
        <f t="shared" si="172"/>
        <v>0</v>
      </c>
      <c r="Y185" s="256">
        <f t="shared" si="172"/>
        <v>0</v>
      </c>
      <c r="Z185" s="256">
        <f t="shared" si="172"/>
        <v>0</v>
      </c>
      <c r="AA185" s="256">
        <f>IFERROR(AA183/AA73,0)</f>
        <v>0</v>
      </c>
      <c r="AB185" s="256">
        <f t="shared" ref="AB185:AL185" si="173">IFERROR(AB183/AB73,0)</f>
        <v>0</v>
      </c>
      <c r="AC185" s="256">
        <f t="shared" si="173"/>
        <v>0</v>
      </c>
      <c r="AD185" s="256">
        <f t="shared" si="173"/>
        <v>0</v>
      </c>
      <c r="AE185" s="256">
        <f t="shared" si="173"/>
        <v>0</v>
      </c>
      <c r="AF185" s="256">
        <f t="shared" si="173"/>
        <v>0</v>
      </c>
      <c r="AG185" s="256">
        <f t="shared" si="173"/>
        <v>0</v>
      </c>
      <c r="AH185" s="256">
        <f t="shared" si="173"/>
        <v>0</v>
      </c>
      <c r="AI185" s="256">
        <f t="shared" si="173"/>
        <v>0</v>
      </c>
      <c r="AJ185" s="256">
        <f t="shared" si="173"/>
        <v>0</v>
      </c>
      <c r="AK185" s="256">
        <f t="shared" si="173"/>
        <v>0</v>
      </c>
      <c r="AL185" s="256">
        <f t="shared" si="173"/>
        <v>0</v>
      </c>
      <c r="AM185" s="256">
        <f>IFERROR(AM183/AM73,0)</f>
        <v>0</v>
      </c>
      <c r="AN185" s="256">
        <f t="shared" ref="AN185:AX185" si="174">IFERROR(AN183/AN73,0)</f>
        <v>0</v>
      </c>
      <c r="AO185" s="256">
        <f t="shared" si="174"/>
        <v>0</v>
      </c>
      <c r="AP185" s="256">
        <f t="shared" si="174"/>
        <v>0</v>
      </c>
      <c r="AQ185" s="256">
        <f t="shared" si="174"/>
        <v>0</v>
      </c>
      <c r="AR185" s="256">
        <f t="shared" si="174"/>
        <v>0</v>
      </c>
      <c r="AS185" s="256">
        <f t="shared" si="174"/>
        <v>0</v>
      </c>
      <c r="AT185" s="256">
        <f t="shared" si="174"/>
        <v>0</v>
      </c>
      <c r="AU185" s="256">
        <f t="shared" si="174"/>
        <v>0</v>
      </c>
      <c r="AV185" s="256">
        <f t="shared" si="174"/>
        <v>0</v>
      </c>
      <c r="AW185" s="256">
        <f t="shared" si="174"/>
        <v>0</v>
      </c>
      <c r="AX185" s="256">
        <f t="shared" si="174"/>
        <v>0</v>
      </c>
      <c r="AY185" s="256">
        <f>IFERROR(AY183/AY73,0)</f>
        <v>0</v>
      </c>
      <c r="AZ185" s="256">
        <f t="shared" ref="AZ185:BJ185" si="175">IFERROR(AZ183/AZ73,0)</f>
        <v>0</v>
      </c>
      <c r="BA185" s="256">
        <f t="shared" si="175"/>
        <v>0</v>
      </c>
      <c r="BB185" s="256">
        <f t="shared" si="175"/>
        <v>0</v>
      </c>
      <c r="BC185" s="256">
        <f t="shared" si="175"/>
        <v>0</v>
      </c>
      <c r="BD185" s="256">
        <f t="shared" si="175"/>
        <v>0</v>
      </c>
      <c r="BE185" s="256">
        <f t="shared" si="175"/>
        <v>0</v>
      </c>
      <c r="BF185" s="256">
        <f t="shared" si="175"/>
        <v>0</v>
      </c>
      <c r="BG185" s="256">
        <f t="shared" si="175"/>
        <v>0</v>
      </c>
      <c r="BH185" s="256">
        <f t="shared" si="175"/>
        <v>0</v>
      </c>
      <c r="BI185" s="256">
        <f t="shared" si="175"/>
        <v>0</v>
      </c>
      <c r="BJ185" s="256">
        <f t="shared" si="175"/>
        <v>0</v>
      </c>
      <c r="BK185" s="256">
        <f>IFERROR(BK183/BK73,0)</f>
        <v>0</v>
      </c>
      <c r="BL185" s="256">
        <f t="shared" ref="BL185:BV185" si="176">IFERROR(BL183/BL73,0)</f>
        <v>0</v>
      </c>
      <c r="BM185" s="256">
        <f t="shared" si="176"/>
        <v>0</v>
      </c>
      <c r="BN185" s="256">
        <f t="shared" si="176"/>
        <v>0</v>
      </c>
      <c r="BO185" s="256">
        <f t="shared" si="176"/>
        <v>0</v>
      </c>
      <c r="BP185" s="256">
        <f t="shared" si="176"/>
        <v>0</v>
      </c>
      <c r="BQ185" s="256">
        <f t="shared" si="176"/>
        <v>0</v>
      </c>
      <c r="BR185" s="256">
        <f t="shared" si="176"/>
        <v>0</v>
      </c>
      <c r="BS185" s="256">
        <f t="shared" si="176"/>
        <v>0</v>
      </c>
      <c r="BT185" s="256">
        <f t="shared" si="176"/>
        <v>0</v>
      </c>
      <c r="BU185" s="256">
        <f t="shared" si="176"/>
        <v>0</v>
      </c>
      <c r="BV185" s="256">
        <f t="shared" si="176"/>
        <v>0</v>
      </c>
      <c r="BW185" s="256">
        <f>IFERROR(BW183/BW73,0)</f>
        <v>0</v>
      </c>
      <c r="BX185" s="256">
        <f t="shared" ref="BX185:CH185" si="177">IFERROR(BX183/BX73,0)</f>
        <v>0</v>
      </c>
      <c r="BY185" s="256">
        <f t="shared" si="177"/>
        <v>0</v>
      </c>
      <c r="BZ185" s="256">
        <f t="shared" si="177"/>
        <v>0</v>
      </c>
      <c r="CA185" s="256">
        <f t="shared" si="177"/>
        <v>0</v>
      </c>
      <c r="CB185" s="256">
        <f t="shared" si="177"/>
        <v>0</v>
      </c>
      <c r="CC185" s="256">
        <f t="shared" si="177"/>
        <v>0</v>
      </c>
      <c r="CD185" s="256">
        <f t="shared" si="177"/>
        <v>0</v>
      </c>
      <c r="CE185" s="256">
        <f t="shared" si="177"/>
        <v>0</v>
      </c>
      <c r="CF185" s="256">
        <f t="shared" si="177"/>
        <v>0</v>
      </c>
      <c r="CG185" s="256">
        <f t="shared" si="177"/>
        <v>0</v>
      </c>
      <c r="CH185" s="257">
        <f t="shared" si="177"/>
        <v>0</v>
      </c>
    </row>
    <row r="186" spans="1:86" s="1" customFormat="1" ht="15" hidden="1" thickBot="1" x14ac:dyDescent="0.4">
      <c r="A186" s="125"/>
      <c r="B186" s="290" t="s">
        <v>134</v>
      </c>
      <c r="C186" s="291">
        <f>C184+C185</f>
        <v>0</v>
      </c>
      <c r="D186" s="291">
        <f t="shared" ref="D186:N186" si="178">D184+D185</f>
        <v>0.80510946174617481</v>
      </c>
      <c r="E186" s="292">
        <f t="shared" si="178"/>
        <v>0.70710686956688162</v>
      </c>
      <c r="F186" s="292">
        <f t="shared" si="178"/>
        <v>0.99594789091523306</v>
      </c>
      <c r="G186" s="292">
        <f t="shared" si="178"/>
        <v>0.66447680414453358</v>
      </c>
      <c r="H186" s="292">
        <f t="shared" si="178"/>
        <v>0.9713504027004185</v>
      </c>
      <c r="I186" s="292">
        <f t="shared" si="178"/>
        <v>0.96276749012805718</v>
      </c>
      <c r="J186" s="292">
        <f t="shared" si="178"/>
        <v>0.88735120557590208</v>
      </c>
      <c r="K186" s="292">
        <f t="shared" si="178"/>
        <v>0.8311176179299492</v>
      </c>
      <c r="L186" s="292">
        <f t="shared" si="178"/>
        <v>0.98126074597013346</v>
      </c>
      <c r="M186" s="293">
        <f t="shared" si="178"/>
        <v>0.9890055974710974</v>
      </c>
      <c r="N186" s="293">
        <f t="shared" si="178"/>
        <v>0.85667665124534009</v>
      </c>
      <c r="O186" s="294">
        <f>O184+O185</f>
        <v>0</v>
      </c>
      <c r="P186" s="294">
        <f t="shared" ref="P186:Z186" si="179">P184+P185</f>
        <v>0</v>
      </c>
      <c r="Q186" s="295">
        <f t="shared" si="179"/>
        <v>0</v>
      </c>
      <c r="R186" s="295">
        <f t="shared" si="179"/>
        <v>0</v>
      </c>
      <c r="S186" s="295">
        <f t="shared" si="179"/>
        <v>0</v>
      </c>
      <c r="T186" s="295">
        <f t="shared" si="179"/>
        <v>0</v>
      </c>
      <c r="U186" s="295">
        <f t="shared" si="179"/>
        <v>0</v>
      </c>
      <c r="V186" s="295">
        <f t="shared" si="179"/>
        <v>0</v>
      </c>
      <c r="W186" s="295">
        <f t="shared" si="179"/>
        <v>0</v>
      </c>
      <c r="X186" s="295">
        <f t="shared" si="179"/>
        <v>0</v>
      </c>
      <c r="Y186" s="296">
        <f t="shared" si="179"/>
        <v>0</v>
      </c>
      <c r="Z186" s="296">
        <f t="shared" si="179"/>
        <v>0</v>
      </c>
      <c r="AA186" s="294">
        <f>AA184+AA185</f>
        <v>0</v>
      </c>
      <c r="AB186" s="294">
        <f t="shared" ref="AB186:AL186" si="180">AB184+AB185</f>
        <v>0</v>
      </c>
      <c r="AC186" s="295">
        <f t="shared" si="180"/>
        <v>0</v>
      </c>
      <c r="AD186" s="295">
        <f t="shared" si="180"/>
        <v>0</v>
      </c>
      <c r="AE186" s="295">
        <f t="shared" si="180"/>
        <v>0</v>
      </c>
      <c r="AF186" s="295">
        <f t="shared" si="180"/>
        <v>0</v>
      </c>
      <c r="AG186" s="295">
        <f t="shared" si="180"/>
        <v>0</v>
      </c>
      <c r="AH186" s="295">
        <f t="shared" si="180"/>
        <v>0</v>
      </c>
      <c r="AI186" s="295">
        <f t="shared" si="180"/>
        <v>0</v>
      </c>
      <c r="AJ186" s="295">
        <f t="shared" si="180"/>
        <v>0</v>
      </c>
      <c r="AK186" s="296">
        <f t="shared" si="180"/>
        <v>0</v>
      </c>
      <c r="AL186" s="296">
        <f t="shared" si="180"/>
        <v>0</v>
      </c>
      <c r="AM186" s="294">
        <f>AM184+AM185</f>
        <v>0</v>
      </c>
      <c r="AN186" s="294">
        <f t="shared" ref="AN186:AX186" si="181">AN184+AN185</f>
        <v>0</v>
      </c>
      <c r="AO186" s="295">
        <f t="shared" si="181"/>
        <v>0</v>
      </c>
      <c r="AP186" s="295">
        <f t="shared" si="181"/>
        <v>0</v>
      </c>
      <c r="AQ186" s="295">
        <f t="shared" si="181"/>
        <v>0</v>
      </c>
      <c r="AR186" s="295">
        <f t="shared" si="181"/>
        <v>0</v>
      </c>
      <c r="AS186" s="295">
        <f t="shared" si="181"/>
        <v>0</v>
      </c>
      <c r="AT186" s="295">
        <f t="shared" si="181"/>
        <v>0</v>
      </c>
      <c r="AU186" s="295">
        <f t="shared" si="181"/>
        <v>0</v>
      </c>
      <c r="AV186" s="295">
        <f t="shared" si="181"/>
        <v>0</v>
      </c>
      <c r="AW186" s="296">
        <f t="shared" si="181"/>
        <v>0</v>
      </c>
      <c r="AX186" s="296">
        <f t="shared" si="181"/>
        <v>0</v>
      </c>
      <c r="AY186" s="294">
        <f>AY184+AY185</f>
        <v>0</v>
      </c>
      <c r="AZ186" s="294">
        <f t="shared" ref="AZ186:BJ186" si="182">AZ184+AZ185</f>
        <v>0</v>
      </c>
      <c r="BA186" s="295">
        <f t="shared" si="182"/>
        <v>0</v>
      </c>
      <c r="BB186" s="295">
        <f t="shared" si="182"/>
        <v>0</v>
      </c>
      <c r="BC186" s="295">
        <f t="shared" si="182"/>
        <v>0</v>
      </c>
      <c r="BD186" s="295">
        <f t="shared" si="182"/>
        <v>0</v>
      </c>
      <c r="BE186" s="295">
        <f t="shared" si="182"/>
        <v>0</v>
      </c>
      <c r="BF186" s="295">
        <f t="shared" si="182"/>
        <v>0</v>
      </c>
      <c r="BG186" s="295">
        <f t="shared" si="182"/>
        <v>0</v>
      </c>
      <c r="BH186" s="295">
        <f t="shared" si="182"/>
        <v>0</v>
      </c>
      <c r="BI186" s="296">
        <f t="shared" si="182"/>
        <v>0</v>
      </c>
      <c r="BJ186" s="296">
        <f t="shared" si="182"/>
        <v>0</v>
      </c>
      <c r="BK186" s="294">
        <f>BK184+BK185</f>
        <v>0</v>
      </c>
      <c r="BL186" s="294">
        <f t="shared" ref="BL186:BV186" si="183">BL184+BL185</f>
        <v>0</v>
      </c>
      <c r="BM186" s="295">
        <f t="shared" si="183"/>
        <v>0</v>
      </c>
      <c r="BN186" s="295">
        <f t="shared" si="183"/>
        <v>0</v>
      </c>
      <c r="BO186" s="295">
        <f t="shared" si="183"/>
        <v>0</v>
      </c>
      <c r="BP186" s="295">
        <f t="shared" si="183"/>
        <v>0</v>
      </c>
      <c r="BQ186" s="295">
        <f t="shared" si="183"/>
        <v>0</v>
      </c>
      <c r="BR186" s="295">
        <f t="shared" si="183"/>
        <v>0</v>
      </c>
      <c r="BS186" s="295">
        <f t="shared" si="183"/>
        <v>0</v>
      </c>
      <c r="BT186" s="295">
        <f t="shared" si="183"/>
        <v>0</v>
      </c>
      <c r="BU186" s="296">
        <f t="shared" si="183"/>
        <v>0</v>
      </c>
      <c r="BV186" s="296">
        <f t="shared" si="183"/>
        <v>0</v>
      </c>
      <c r="BW186" s="294">
        <f>BW184+BW185</f>
        <v>0</v>
      </c>
      <c r="BX186" s="294">
        <f t="shared" ref="BX186:CH186" si="184">BX184+BX185</f>
        <v>0</v>
      </c>
      <c r="BY186" s="295">
        <f t="shared" si="184"/>
        <v>0</v>
      </c>
      <c r="BZ186" s="295">
        <f t="shared" si="184"/>
        <v>0</v>
      </c>
      <c r="CA186" s="295">
        <f t="shared" si="184"/>
        <v>0</v>
      </c>
      <c r="CB186" s="295">
        <f t="shared" si="184"/>
        <v>0</v>
      </c>
      <c r="CC186" s="295">
        <f t="shared" si="184"/>
        <v>0</v>
      </c>
      <c r="CD186" s="295">
        <f t="shared" si="184"/>
        <v>0</v>
      </c>
      <c r="CE186" s="295">
        <f t="shared" si="184"/>
        <v>0</v>
      </c>
      <c r="CF186" s="295">
        <f t="shared" si="184"/>
        <v>0</v>
      </c>
      <c r="CG186" s="296">
        <f t="shared" si="184"/>
        <v>0</v>
      </c>
      <c r="CH186" s="297">
        <f t="shared" si="184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289" t="s">
        <v>37</v>
      </c>
      <c r="C188" s="176">
        <f>C$4</f>
        <v>44562</v>
      </c>
      <c r="D188" s="176">
        <f t="shared" ref="D188:BO188" si="185">D$4</f>
        <v>44593</v>
      </c>
      <c r="E188" s="176">
        <f t="shared" si="185"/>
        <v>44621</v>
      </c>
      <c r="F188" s="176">
        <f t="shared" si="185"/>
        <v>44652</v>
      </c>
      <c r="G188" s="176">
        <f t="shared" si="185"/>
        <v>44682</v>
      </c>
      <c r="H188" s="176">
        <f t="shared" si="185"/>
        <v>44713</v>
      </c>
      <c r="I188" s="176">
        <f t="shared" si="185"/>
        <v>44743</v>
      </c>
      <c r="J188" s="176">
        <f t="shared" si="185"/>
        <v>44774</v>
      </c>
      <c r="K188" s="176">
        <f t="shared" si="185"/>
        <v>44805</v>
      </c>
      <c r="L188" s="176">
        <f t="shared" si="185"/>
        <v>44835</v>
      </c>
      <c r="M188" s="176">
        <f t="shared" si="185"/>
        <v>44866</v>
      </c>
      <c r="N188" s="176">
        <f t="shared" si="185"/>
        <v>44896</v>
      </c>
      <c r="O188" s="176">
        <f t="shared" si="185"/>
        <v>44927</v>
      </c>
      <c r="P188" s="176">
        <f t="shared" si="185"/>
        <v>44958</v>
      </c>
      <c r="Q188" s="176">
        <f t="shared" si="185"/>
        <v>44986</v>
      </c>
      <c r="R188" s="176">
        <f t="shared" si="185"/>
        <v>45017</v>
      </c>
      <c r="S188" s="176">
        <f t="shared" si="185"/>
        <v>45047</v>
      </c>
      <c r="T188" s="176">
        <f t="shared" si="185"/>
        <v>45078</v>
      </c>
      <c r="U188" s="176">
        <f t="shared" si="185"/>
        <v>45108</v>
      </c>
      <c r="V188" s="176">
        <f t="shared" si="185"/>
        <v>45139</v>
      </c>
      <c r="W188" s="176">
        <f t="shared" si="185"/>
        <v>45170</v>
      </c>
      <c r="X188" s="176">
        <f t="shared" si="185"/>
        <v>45200</v>
      </c>
      <c r="Y188" s="176">
        <f t="shared" si="185"/>
        <v>45231</v>
      </c>
      <c r="Z188" s="176">
        <f t="shared" si="185"/>
        <v>45261</v>
      </c>
      <c r="AA188" s="176">
        <f t="shared" si="185"/>
        <v>45292</v>
      </c>
      <c r="AB188" s="176">
        <f t="shared" si="185"/>
        <v>45323</v>
      </c>
      <c r="AC188" s="176">
        <f t="shared" si="185"/>
        <v>45352</v>
      </c>
      <c r="AD188" s="176">
        <f t="shared" si="185"/>
        <v>45383</v>
      </c>
      <c r="AE188" s="176">
        <f t="shared" si="185"/>
        <v>45413</v>
      </c>
      <c r="AF188" s="176">
        <f t="shared" si="185"/>
        <v>45444</v>
      </c>
      <c r="AG188" s="176">
        <f t="shared" si="185"/>
        <v>45474</v>
      </c>
      <c r="AH188" s="176">
        <f t="shared" si="185"/>
        <v>45505</v>
      </c>
      <c r="AI188" s="176">
        <f t="shared" si="185"/>
        <v>45536</v>
      </c>
      <c r="AJ188" s="176">
        <f t="shared" si="185"/>
        <v>45566</v>
      </c>
      <c r="AK188" s="176">
        <f t="shared" si="185"/>
        <v>45597</v>
      </c>
      <c r="AL188" s="176">
        <f t="shared" si="185"/>
        <v>45627</v>
      </c>
      <c r="AM188" s="176">
        <f t="shared" si="185"/>
        <v>45658</v>
      </c>
      <c r="AN188" s="176">
        <f t="shared" si="185"/>
        <v>45689</v>
      </c>
      <c r="AO188" s="176">
        <f t="shared" si="185"/>
        <v>45717</v>
      </c>
      <c r="AP188" s="176">
        <f t="shared" si="185"/>
        <v>45748</v>
      </c>
      <c r="AQ188" s="176">
        <f t="shared" si="185"/>
        <v>45778</v>
      </c>
      <c r="AR188" s="176">
        <f t="shared" si="185"/>
        <v>45809</v>
      </c>
      <c r="AS188" s="176">
        <f t="shared" si="185"/>
        <v>45839</v>
      </c>
      <c r="AT188" s="176">
        <f t="shared" si="185"/>
        <v>45870</v>
      </c>
      <c r="AU188" s="176">
        <f t="shared" si="185"/>
        <v>45901</v>
      </c>
      <c r="AV188" s="176">
        <f t="shared" si="185"/>
        <v>45931</v>
      </c>
      <c r="AW188" s="176">
        <f t="shared" si="185"/>
        <v>45962</v>
      </c>
      <c r="AX188" s="176">
        <f t="shared" si="185"/>
        <v>45992</v>
      </c>
      <c r="AY188" s="176">
        <f t="shared" si="185"/>
        <v>46023</v>
      </c>
      <c r="AZ188" s="176">
        <f t="shared" si="185"/>
        <v>46054</v>
      </c>
      <c r="BA188" s="176">
        <f t="shared" si="185"/>
        <v>46082</v>
      </c>
      <c r="BB188" s="176">
        <f t="shared" si="185"/>
        <v>46113</v>
      </c>
      <c r="BC188" s="176">
        <f t="shared" si="185"/>
        <v>46143</v>
      </c>
      <c r="BD188" s="176">
        <f t="shared" si="185"/>
        <v>46174</v>
      </c>
      <c r="BE188" s="176">
        <f t="shared" si="185"/>
        <v>46204</v>
      </c>
      <c r="BF188" s="176">
        <f t="shared" si="185"/>
        <v>46235</v>
      </c>
      <c r="BG188" s="176">
        <f t="shared" si="185"/>
        <v>46266</v>
      </c>
      <c r="BH188" s="176">
        <f t="shared" si="185"/>
        <v>46296</v>
      </c>
      <c r="BI188" s="176">
        <f t="shared" si="185"/>
        <v>46327</v>
      </c>
      <c r="BJ188" s="176">
        <f t="shared" si="185"/>
        <v>46357</v>
      </c>
      <c r="BK188" s="176">
        <f t="shared" si="185"/>
        <v>46388</v>
      </c>
      <c r="BL188" s="176">
        <f t="shared" si="185"/>
        <v>46419</v>
      </c>
      <c r="BM188" s="176">
        <f t="shared" si="185"/>
        <v>46447</v>
      </c>
      <c r="BN188" s="176">
        <f t="shared" si="185"/>
        <v>46478</v>
      </c>
      <c r="BO188" s="176">
        <f t="shared" si="185"/>
        <v>46508</v>
      </c>
      <c r="BP188" s="176">
        <f t="shared" ref="BP188:CH188" si="186">BP$4</f>
        <v>46539</v>
      </c>
      <c r="BQ188" s="176">
        <f t="shared" si="186"/>
        <v>46569</v>
      </c>
      <c r="BR188" s="176">
        <f t="shared" si="186"/>
        <v>46600</v>
      </c>
      <c r="BS188" s="176">
        <f t="shared" si="186"/>
        <v>46631</v>
      </c>
      <c r="BT188" s="176">
        <f t="shared" si="186"/>
        <v>46661</v>
      </c>
      <c r="BU188" s="176">
        <f t="shared" si="186"/>
        <v>46692</v>
      </c>
      <c r="BV188" s="176">
        <f t="shared" si="186"/>
        <v>46722</v>
      </c>
      <c r="BW188" s="176">
        <f t="shared" si="186"/>
        <v>46753</v>
      </c>
      <c r="BX188" s="176">
        <f t="shared" si="186"/>
        <v>46784</v>
      </c>
      <c r="BY188" s="176">
        <f t="shared" si="186"/>
        <v>46813</v>
      </c>
      <c r="BZ188" s="176">
        <f t="shared" si="186"/>
        <v>46844</v>
      </c>
      <c r="CA188" s="176">
        <f t="shared" si="186"/>
        <v>46874</v>
      </c>
      <c r="CB188" s="176">
        <f t="shared" si="186"/>
        <v>46905</v>
      </c>
      <c r="CC188" s="176">
        <f t="shared" si="186"/>
        <v>46935</v>
      </c>
      <c r="CD188" s="176">
        <f t="shared" si="186"/>
        <v>46966</v>
      </c>
      <c r="CE188" s="176">
        <f t="shared" si="186"/>
        <v>46997</v>
      </c>
      <c r="CF188" s="176">
        <f t="shared" si="186"/>
        <v>47027</v>
      </c>
      <c r="CG188" s="176">
        <f t="shared" si="186"/>
        <v>47058</v>
      </c>
      <c r="CH188" s="177">
        <f t="shared" si="186"/>
        <v>47088</v>
      </c>
    </row>
    <row r="189" spans="1:86" hidden="1" x14ac:dyDescent="0.35">
      <c r="A189" s="116"/>
      <c r="B189" s="298" t="s">
        <v>135</v>
      </c>
      <c r="C189" s="129">
        <f>C157*'YTD PROGRAM SUMMARY'!C40</f>
        <v>0</v>
      </c>
      <c r="D189" s="129">
        <f>D157*'YTD PROGRAM SUMMARY'!D40</f>
        <v>181.08469616147948</v>
      </c>
      <c r="E189" s="129">
        <f>E157*'YTD PROGRAM SUMMARY'!E40</f>
        <v>1069.4007326817161</v>
      </c>
      <c r="F189" s="129">
        <f>F157*'YTD PROGRAM SUMMARY'!F40</f>
        <v>55.017080817085706</v>
      </c>
      <c r="G189" s="129">
        <f>G157*'YTD PROGRAM SUMMARY'!G40</f>
        <v>10174.263145932218</v>
      </c>
      <c r="H189" s="129">
        <f>H157*'YTD PROGRAM SUMMARY'!H40</f>
        <v>2801.3194109588362</v>
      </c>
      <c r="I189" s="129">
        <f>I157*'YTD PROGRAM SUMMARY'!I40</f>
        <v>5155.8076707958371</v>
      </c>
      <c r="J189" s="129">
        <f>J157*'YTD PROGRAM SUMMARY'!J40</f>
        <v>16571.184778435607</v>
      </c>
      <c r="K189" s="129">
        <f>K157*'YTD PROGRAM SUMMARY'!K40</f>
        <v>20575.638028772908</v>
      </c>
      <c r="L189" s="129">
        <f>L157*'YTD PROGRAM SUMMARY'!L40</f>
        <v>1470.033076995659</v>
      </c>
      <c r="M189" s="129">
        <f>M157*'YTD PROGRAM SUMMARY'!M40</f>
        <v>1003.2853363472551</v>
      </c>
      <c r="N189" s="129">
        <f>N157*'YTD PROGRAM SUMMARY'!N40</f>
        <v>22348.42879440622</v>
      </c>
      <c r="O189" s="261">
        <f>O157*'YTD PROGRAM SUMMARY'!O40</f>
        <v>0</v>
      </c>
      <c r="P189" s="261">
        <f>P157*'YTD PROGRAM SUMMARY'!P40</f>
        <v>0</v>
      </c>
      <c r="Q189" s="261">
        <f>Q157*'YTD PROGRAM SUMMARY'!Q40</f>
        <v>0</v>
      </c>
      <c r="R189" s="261">
        <f>R157*'YTD PROGRAM SUMMARY'!R40</f>
        <v>0</v>
      </c>
      <c r="S189" s="261">
        <f>S157*'YTD PROGRAM SUMMARY'!S40</f>
        <v>0</v>
      </c>
      <c r="T189" s="261">
        <f>T157*'YTD PROGRAM SUMMARY'!T40</f>
        <v>0</v>
      </c>
      <c r="U189" s="261">
        <f>U157*'YTD PROGRAM SUMMARY'!U40</f>
        <v>0</v>
      </c>
      <c r="V189" s="261">
        <f>V157*'YTD PROGRAM SUMMARY'!V40</f>
        <v>0</v>
      </c>
      <c r="W189" s="261">
        <f>W157*'YTD PROGRAM SUMMARY'!W40</f>
        <v>0</v>
      </c>
      <c r="X189" s="261">
        <f>X157*'YTD PROGRAM SUMMARY'!X40</f>
        <v>0</v>
      </c>
      <c r="Y189" s="261">
        <f>Y157*'YTD PROGRAM SUMMARY'!Y40</f>
        <v>0</v>
      </c>
      <c r="Z189" s="261">
        <f>Z157*'YTD PROGRAM SUMMARY'!Z40</f>
        <v>0</v>
      </c>
      <c r="AA189" s="261">
        <f>AA157*'YTD PROGRAM SUMMARY'!AA40</f>
        <v>0</v>
      </c>
      <c r="AB189" s="261">
        <f>AB157*'YTD PROGRAM SUMMARY'!AB40</f>
        <v>0</v>
      </c>
      <c r="AC189" s="261">
        <f>AC157*'YTD PROGRAM SUMMARY'!AC40</f>
        <v>0</v>
      </c>
      <c r="AD189" s="261">
        <f>AD157*'YTD PROGRAM SUMMARY'!AD40</f>
        <v>0</v>
      </c>
      <c r="AE189" s="261">
        <f>AE157*'YTD PROGRAM SUMMARY'!AE40</f>
        <v>0</v>
      </c>
      <c r="AF189" s="261">
        <f>AF157*'YTD PROGRAM SUMMARY'!AF40</f>
        <v>0</v>
      </c>
      <c r="AG189" s="261">
        <f>AG157*'YTD PROGRAM SUMMARY'!AG40</f>
        <v>0</v>
      </c>
      <c r="AH189" s="261">
        <f>AH157*'YTD PROGRAM SUMMARY'!AH40</f>
        <v>0</v>
      </c>
      <c r="AI189" s="261">
        <f>AI157*'YTD PROGRAM SUMMARY'!AI40</f>
        <v>0</v>
      </c>
      <c r="AJ189" s="261">
        <f>AJ157*'YTD PROGRAM SUMMARY'!AJ40</f>
        <v>0</v>
      </c>
      <c r="AK189" s="261">
        <f>AK157*'YTD PROGRAM SUMMARY'!AK40</f>
        <v>0</v>
      </c>
      <c r="AL189" s="261">
        <f>AL157*'YTD PROGRAM SUMMARY'!AL40</f>
        <v>0</v>
      </c>
      <c r="AM189" s="261">
        <f>AM157*'YTD PROGRAM SUMMARY'!AM40</f>
        <v>0</v>
      </c>
      <c r="AN189" s="261">
        <f>AN157*'YTD PROGRAM SUMMARY'!AN40</f>
        <v>0</v>
      </c>
      <c r="AO189" s="261">
        <f>AO157*'YTD PROGRAM SUMMARY'!AO40</f>
        <v>0</v>
      </c>
      <c r="AP189" s="261">
        <f>AP157*'YTD PROGRAM SUMMARY'!AP40</f>
        <v>0</v>
      </c>
      <c r="AQ189" s="261">
        <f>AQ157*'YTD PROGRAM SUMMARY'!AQ40</f>
        <v>0</v>
      </c>
      <c r="AR189" s="261">
        <f>AR157*'YTD PROGRAM SUMMARY'!AR40</f>
        <v>0</v>
      </c>
      <c r="AS189" s="261">
        <f>AS157*'YTD PROGRAM SUMMARY'!AS40</f>
        <v>0</v>
      </c>
      <c r="AT189" s="261">
        <f>AT157*'YTD PROGRAM SUMMARY'!AT40</f>
        <v>0</v>
      </c>
      <c r="AU189" s="261">
        <f>AU157*'YTD PROGRAM SUMMARY'!AU40</f>
        <v>0</v>
      </c>
      <c r="AV189" s="261">
        <f>AV157*'YTD PROGRAM SUMMARY'!AV40</f>
        <v>0</v>
      </c>
      <c r="AW189" s="261">
        <f>AW157*'YTD PROGRAM SUMMARY'!AW40</f>
        <v>0</v>
      </c>
      <c r="AX189" s="261">
        <f>AX157*'YTD PROGRAM SUMMARY'!AX40</f>
        <v>0</v>
      </c>
      <c r="AY189" s="261">
        <f>AY157*'YTD PROGRAM SUMMARY'!AY40</f>
        <v>0</v>
      </c>
      <c r="AZ189" s="261">
        <f>AZ157*'YTD PROGRAM SUMMARY'!AZ40</f>
        <v>0</v>
      </c>
      <c r="BA189" s="261">
        <f>BA157*'YTD PROGRAM SUMMARY'!BA40</f>
        <v>0</v>
      </c>
      <c r="BB189" s="261">
        <f>BB157*'YTD PROGRAM SUMMARY'!BB40</f>
        <v>0</v>
      </c>
      <c r="BC189" s="261">
        <f>BC157*'YTD PROGRAM SUMMARY'!BC40</f>
        <v>0</v>
      </c>
      <c r="BD189" s="261">
        <f>BD157*'YTD PROGRAM SUMMARY'!BD40</f>
        <v>0</v>
      </c>
      <c r="BE189" s="261">
        <f>BE157*'YTD PROGRAM SUMMARY'!BE40</f>
        <v>0</v>
      </c>
      <c r="BF189" s="261">
        <f>BF157*'YTD PROGRAM SUMMARY'!BF40</f>
        <v>0</v>
      </c>
      <c r="BG189" s="261">
        <f>BG157*'YTD PROGRAM SUMMARY'!BG40</f>
        <v>0</v>
      </c>
      <c r="BH189" s="261">
        <f>BH157*'YTD PROGRAM SUMMARY'!BH40</f>
        <v>0</v>
      </c>
      <c r="BI189" s="261">
        <f>BI157*'YTD PROGRAM SUMMARY'!BI40</f>
        <v>0</v>
      </c>
      <c r="BJ189" s="261">
        <f>BJ157*'YTD PROGRAM SUMMARY'!BJ40</f>
        <v>0</v>
      </c>
      <c r="BK189" s="261">
        <f>BK157*'YTD PROGRAM SUMMARY'!BK40</f>
        <v>0</v>
      </c>
      <c r="BL189" s="261">
        <f>BL157*'YTD PROGRAM SUMMARY'!BL40</f>
        <v>0</v>
      </c>
      <c r="BM189" s="261">
        <f>BM157*'YTD PROGRAM SUMMARY'!BM40</f>
        <v>0</v>
      </c>
      <c r="BN189" s="261">
        <f>BN157*'YTD PROGRAM SUMMARY'!BN40</f>
        <v>0</v>
      </c>
      <c r="BO189" s="261">
        <f>BO157*'YTD PROGRAM SUMMARY'!BO40</f>
        <v>0</v>
      </c>
      <c r="BP189" s="261">
        <f>BP157*'YTD PROGRAM SUMMARY'!BP40</f>
        <v>0</v>
      </c>
      <c r="BQ189" s="261">
        <f>BQ157*'YTD PROGRAM SUMMARY'!BQ40</f>
        <v>0</v>
      </c>
      <c r="BR189" s="261">
        <f>BR157*'YTD PROGRAM SUMMARY'!BR40</f>
        <v>0</v>
      </c>
      <c r="BS189" s="261">
        <f>BS157*'YTD PROGRAM SUMMARY'!BS40</f>
        <v>0</v>
      </c>
      <c r="BT189" s="261">
        <f>BT157*'YTD PROGRAM SUMMARY'!BT40</f>
        <v>0</v>
      </c>
      <c r="BU189" s="261">
        <f>BU157*'YTD PROGRAM SUMMARY'!BU40</f>
        <v>0</v>
      </c>
      <c r="BV189" s="261">
        <f>BV157*'YTD PROGRAM SUMMARY'!BV40</f>
        <v>0</v>
      </c>
      <c r="BW189" s="261">
        <f>BW157*'YTD PROGRAM SUMMARY'!BW40</f>
        <v>0</v>
      </c>
      <c r="BX189" s="261">
        <f>BX157*'YTD PROGRAM SUMMARY'!BX40</f>
        <v>0</v>
      </c>
      <c r="BY189" s="261">
        <f>BY157*'YTD PROGRAM SUMMARY'!BY40</f>
        <v>0</v>
      </c>
      <c r="BZ189" s="261">
        <f>BZ157*'YTD PROGRAM SUMMARY'!BZ40</f>
        <v>0</v>
      </c>
      <c r="CA189" s="261">
        <f>CA157*'YTD PROGRAM SUMMARY'!CA40</f>
        <v>0</v>
      </c>
      <c r="CB189" s="261">
        <f>CB157*'YTD PROGRAM SUMMARY'!CB40</f>
        <v>0</v>
      </c>
      <c r="CC189" s="261">
        <f>CC157*'YTD PROGRAM SUMMARY'!CC40</f>
        <v>0</v>
      </c>
      <c r="CD189" s="261">
        <f>CD157*'YTD PROGRAM SUMMARY'!CD40</f>
        <v>0</v>
      </c>
      <c r="CE189" s="261">
        <f>CE157*'YTD PROGRAM SUMMARY'!CE40</f>
        <v>0</v>
      </c>
      <c r="CF189" s="261">
        <f>CF157*'YTD PROGRAM SUMMARY'!CF40</f>
        <v>0</v>
      </c>
      <c r="CG189" s="261">
        <f>CG157*'YTD PROGRAM SUMMARY'!CG40</f>
        <v>0</v>
      </c>
      <c r="CH189" s="262">
        <f>CH157*'YTD PROGRAM SUMMARY'!CH40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SUMMARY'!C40</f>
        <v>0</v>
      </c>
      <c r="D190" s="122">
        <f>D176*'YTD PROGRAM SUMMARY'!D40</f>
        <v>18.207677110151607</v>
      </c>
      <c r="E190" s="122">
        <f>E176*'YTD PROGRAM SUMMARY'!E40</f>
        <v>79.41142670090592</v>
      </c>
      <c r="F190" s="122">
        <f>F176*'YTD PROGRAM SUMMARY'!F40</f>
        <v>3.6794351095601798</v>
      </c>
      <c r="G190" s="122">
        <f>G176*'YTD PROGRAM SUMMARY'!G40</f>
        <v>882.20686454781901</v>
      </c>
      <c r="H190" s="122">
        <f>H176*'YTD PROGRAM SUMMARY'!H40</f>
        <v>467.32515858560578</v>
      </c>
      <c r="I190" s="122">
        <f>I176*'YTD PROGRAM SUMMARY'!I40</f>
        <v>783.45071704457598</v>
      </c>
      <c r="J190" s="122">
        <f>J176*'YTD PROGRAM SUMMARY'!J40</f>
        <v>2676.0315743129859</v>
      </c>
      <c r="K190" s="122">
        <f>K176*'YTD PROGRAM SUMMARY'!K40</f>
        <v>2930.2868704474959</v>
      </c>
      <c r="L190" s="122">
        <f>L176*'YTD PROGRAM SUMMARY'!L40</f>
        <v>127.76657783719592</v>
      </c>
      <c r="M190" s="122">
        <f>M176*'YTD PROGRAM SUMMARY'!M40</f>
        <v>84.409936347253321</v>
      </c>
      <c r="N190" s="122">
        <f>N176*'YTD PROGRAM SUMMARY'!N40</f>
        <v>1527.5400053680069</v>
      </c>
      <c r="O190" s="253">
        <f>O176*'YTD PROGRAM SUMMARY'!O40</f>
        <v>0</v>
      </c>
      <c r="P190" s="253">
        <f>P176*'YTD PROGRAM SUMMARY'!P40</f>
        <v>0</v>
      </c>
      <c r="Q190" s="253">
        <f>Q176*'YTD PROGRAM SUMMARY'!Q40</f>
        <v>0</v>
      </c>
      <c r="R190" s="253">
        <f>R176*'YTD PROGRAM SUMMARY'!R40</f>
        <v>0</v>
      </c>
      <c r="S190" s="253">
        <f>S176*'YTD PROGRAM SUMMARY'!S40</f>
        <v>0</v>
      </c>
      <c r="T190" s="253">
        <f>T176*'YTD PROGRAM SUMMARY'!T40</f>
        <v>0</v>
      </c>
      <c r="U190" s="253">
        <f>U176*'YTD PROGRAM SUMMARY'!U40</f>
        <v>0</v>
      </c>
      <c r="V190" s="253">
        <f>V176*'YTD PROGRAM SUMMARY'!V40</f>
        <v>0</v>
      </c>
      <c r="W190" s="253">
        <f>W176*'YTD PROGRAM SUMMARY'!W40</f>
        <v>0</v>
      </c>
      <c r="X190" s="253">
        <f>X176*'YTD PROGRAM SUMMARY'!X40</f>
        <v>0</v>
      </c>
      <c r="Y190" s="253">
        <f>Y176*'YTD PROGRAM SUMMARY'!Y40</f>
        <v>0</v>
      </c>
      <c r="Z190" s="253">
        <f>Z176*'YTD PROGRAM SUMMARY'!Z40</f>
        <v>0</v>
      </c>
      <c r="AA190" s="253">
        <f>AA176*'YTD PROGRAM SUMMARY'!AA40</f>
        <v>0</v>
      </c>
      <c r="AB190" s="253">
        <f>AB176*'YTD PROGRAM SUMMARY'!AB40</f>
        <v>0</v>
      </c>
      <c r="AC190" s="253">
        <f>AC176*'YTD PROGRAM SUMMARY'!AC40</f>
        <v>0</v>
      </c>
      <c r="AD190" s="253">
        <f>AD176*'YTD PROGRAM SUMMARY'!AD40</f>
        <v>0</v>
      </c>
      <c r="AE190" s="253">
        <f>AE176*'YTD PROGRAM SUMMARY'!AE40</f>
        <v>0</v>
      </c>
      <c r="AF190" s="253">
        <f>AF176*'YTD PROGRAM SUMMARY'!AF40</f>
        <v>0</v>
      </c>
      <c r="AG190" s="253">
        <f>AG176*'YTD PROGRAM SUMMARY'!AG40</f>
        <v>0</v>
      </c>
      <c r="AH190" s="253">
        <f>AH176*'YTD PROGRAM SUMMARY'!AH40</f>
        <v>0</v>
      </c>
      <c r="AI190" s="253">
        <f>AI176*'YTD PROGRAM SUMMARY'!AI40</f>
        <v>0</v>
      </c>
      <c r="AJ190" s="253">
        <f>AJ176*'YTD PROGRAM SUMMARY'!AJ40</f>
        <v>0</v>
      </c>
      <c r="AK190" s="253">
        <f>AK176*'YTD PROGRAM SUMMARY'!AK40</f>
        <v>0</v>
      </c>
      <c r="AL190" s="253">
        <f>AL176*'YTD PROGRAM SUMMARY'!AL40</f>
        <v>0</v>
      </c>
      <c r="AM190" s="253">
        <f>AM176*'YTD PROGRAM SUMMARY'!AM40</f>
        <v>0</v>
      </c>
      <c r="AN190" s="253">
        <f>AN176*'YTD PROGRAM SUMMARY'!AN40</f>
        <v>0</v>
      </c>
      <c r="AO190" s="253">
        <f>AO176*'YTD PROGRAM SUMMARY'!AO40</f>
        <v>0</v>
      </c>
      <c r="AP190" s="253">
        <f>AP176*'YTD PROGRAM SUMMARY'!AP40</f>
        <v>0</v>
      </c>
      <c r="AQ190" s="253">
        <f>AQ176*'YTD PROGRAM SUMMARY'!AQ40</f>
        <v>0</v>
      </c>
      <c r="AR190" s="253">
        <f>AR176*'YTD PROGRAM SUMMARY'!AR40</f>
        <v>0</v>
      </c>
      <c r="AS190" s="253">
        <f>AS176*'YTD PROGRAM SUMMARY'!AS40</f>
        <v>0</v>
      </c>
      <c r="AT190" s="253">
        <f>AT176*'YTD PROGRAM SUMMARY'!AT40</f>
        <v>0</v>
      </c>
      <c r="AU190" s="253">
        <f>AU176*'YTD PROGRAM SUMMARY'!AU40</f>
        <v>0</v>
      </c>
      <c r="AV190" s="253">
        <f>AV176*'YTD PROGRAM SUMMARY'!AV40</f>
        <v>0</v>
      </c>
      <c r="AW190" s="253">
        <f>AW176*'YTD PROGRAM SUMMARY'!AW40</f>
        <v>0</v>
      </c>
      <c r="AX190" s="253">
        <f>AX176*'YTD PROGRAM SUMMARY'!AX40</f>
        <v>0</v>
      </c>
      <c r="AY190" s="253">
        <f>AY176*'YTD PROGRAM SUMMARY'!AY40</f>
        <v>0</v>
      </c>
      <c r="AZ190" s="253">
        <f>AZ176*'YTD PROGRAM SUMMARY'!AZ40</f>
        <v>0</v>
      </c>
      <c r="BA190" s="253">
        <f>BA176*'YTD PROGRAM SUMMARY'!BA40</f>
        <v>0</v>
      </c>
      <c r="BB190" s="253">
        <f>BB176*'YTD PROGRAM SUMMARY'!BB40</f>
        <v>0</v>
      </c>
      <c r="BC190" s="253">
        <f>BC176*'YTD PROGRAM SUMMARY'!BC40</f>
        <v>0</v>
      </c>
      <c r="BD190" s="253">
        <f>BD176*'YTD PROGRAM SUMMARY'!BD40</f>
        <v>0</v>
      </c>
      <c r="BE190" s="253">
        <f>BE176*'YTD PROGRAM SUMMARY'!BE40</f>
        <v>0</v>
      </c>
      <c r="BF190" s="253">
        <f>BF176*'YTD PROGRAM SUMMARY'!BF40</f>
        <v>0</v>
      </c>
      <c r="BG190" s="253">
        <f>BG176*'YTD PROGRAM SUMMARY'!BG40</f>
        <v>0</v>
      </c>
      <c r="BH190" s="253">
        <f>BH176*'YTD PROGRAM SUMMARY'!BH40</f>
        <v>0</v>
      </c>
      <c r="BI190" s="253">
        <f>BI176*'YTD PROGRAM SUMMARY'!BI40</f>
        <v>0</v>
      </c>
      <c r="BJ190" s="253">
        <f>BJ176*'YTD PROGRAM SUMMARY'!BJ40</f>
        <v>0</v>
      </c>
      <c r="BK190" s="253">
        <f>BK176*'YTD PROGRAM SUMMARY'!BK40</f>
        <v>0</v>
      </c>
      <c r="BL190" s="253">
        <f>BL176*'YTD PROGRAM SUMMARY'!BL40</f>
        <v>0</v>
      </c>
      <c r="BM190" s="253">
        <f>BM176*'YTD PROGRAM SUMMARY'!BM40</f>
        <v>0</v>
      </c>
      <c r="BN190" s="253">
        <f>BN176*'YTD PROGRAM SUMMARY'!BN40</f>
        <v>0</v>
      </c>
      <c r="BO190" s="253">
        <f>BO176*'YTD PROGRAM SUMMARY'!BO40</f>
        <v>0</v>
      </c>
      <c r="BP190" s="253">
        <f>BP176*'YTD PROGRAM SUMMARY'!BP40</f>
        <v>0</v>
      </c>
      <c r="BQ190" s="253">
        <f>BQ176*'YTD PROGRAM SUMMARY'!BQ40</f>
        <v>0</v>
      </c>
      <c r="BR190" s="253">
        <f>BR176*'YTD PROGRAM SUMMARY'!BR40</f>
        <v>0</v>
      </c>
      <c r="BS190" s="253">
        <f>BS176*'YTD PROGRAM SUMMARY'!BS40</f>
        <v>0</v>
      </c>
      <c r="BT190" s="253">
        <f>BT176*'YTD PROGRAM SUMMARY'!BT40</f>
        <v>0</v>
      </c>
      <c r="BU190" s="253">
        <f>BU176*'YTD PROGRAM SUMMARY'!BU40</f>
        <v>0</v>
      </c>
      <c r="BV190" s="253">
        <f>BV176*'YTD PROGRAM SUMMARY'!BV40</f>
        <v>0</v>
      </c>
      <c r="BW190" s="253">
        <f>BW176*'YTD PROGRAM SUMMARY'!BW40</f>
        <v>0</v>
      </c>
      <c r="BX190" s="253">
        <f>BX176*'YTD PROGRAM SUMMARY'!BX40</f>
        <v>0</v>
      </c>
      <c r="BY190" s="253">
        <f>BY176*'YTD PROGRAM SUMMARY'!BY40</f>
        <v>0</v>
      </c>
      <c r="BZ190" s="253">
        <f>BZ176*'YTD PROGRAM SUMMARY'!BZ40</f>
        <v>0</v>
      </c>
      <c r="CA190" s="253">
        <f>CA176*'YTD PROGRAM SUMMARY'!CA40</f>
        <v>0</v>
      </c>
      <c r="CB190" s="253">
        <f>CB176*'YTD PROGRAM SUMMARY'!CB40</f>
        <v>0</v>
      </c>
      <c r="CC190" s="253">
        <f>CC176*'YTD PROGRAM SUMMARY'!CC40</f>
        <v>0</v>
      </c>
      <c r="CD190" s="253">
        <f>CD176*'YTD PROGRAM SUMMARY'!CD40</f>
        <v>0</v>
      </c>
      <c r="CE190" s="253">
        <f>CE176*'YTD PROGRAM SUMMARY'!CE40</f>
        <v>0</v>
      </c>
      <c r="CF190" s="253">
        <f>CF176*'YTD PROGRAM SUMMARY'!CF40</f>
        <v>0</v>
      </c>
      <c r="CG190" s="253">
        <f>CG176*'YTD PROGRAM SUMMARY'!CG40</f>
        <v>0</v>
      </c>
      <c r="CH190" s="254">
        <f>CH176*'YTD PROGRAM SUMMARY'!CH40</f>
        <v>0</v>
      </c>
    </row>
    <row r="191" spans="1:86" hidden="1" x14ac:dyDescent="0.35">
      <c r="A191" s="116"/>
      <c r="B191" s="298" t="s">
        <v>137</v>
      </c>
      <c r="C191" s="123">
        <f t="shared" ref="C191" si="187">IFERROR(C189/C73,0)</f>
        <v>0</v>
      </c>
      <c r="D191" s="123">
        <f t="shared" ref="D191:N191" si="188">IFERROR(D189/D73,0)</f>
        <v>0.17708139923608338</v>
      </c>
      <c r="E191" s="123">
        <f t="shared" si="188"/>
        <v>0.27264748859756149</v>
      </c>
      <c r="F191" s="123">
        <f t="shared" si="188"/>
        <v>3.8034631915081513E-3</v>
      </c>
      <c r="G191" s="123">
        <f t="shared" si="188"/>
        <v>0.30874876290577935</v>
      </c>
      <c r="H191" s="123">
        <f t="shared" si="188"/>
        <v>2.455192644086597E-2</v>
      </c>
      <c r="I191" s="123">
        <f t="shared" si="188"/>
        <v>3.2321004309358504E-2</v>
      </c>
      <c r="J191" s="123">
        <f t="shared" si="188"/>
        <v>9.6985492499258488E-2</v>
      </c>
      <c r="K191" s="123">
        <f t="shared" si="188"/>
        <v>0.14782750472639156</v>
      </c>
      <c r="L191" s="123">
        <f t="shared" si="188"/>
        <v>1.7243823583458519E-2</v>
      </c>
      <c r="M191" s="123">
        <f t="shared" si="188"/>
        <v>1.0139958163541789E-2</v>
      </c>
      <c r="N191" s="123">
        <f t="shared" si="188"/>
        <v>0.13415857240174711</v>
      </c>
      <c r="O191" s="255">
        <f>IFERROR(O189/O73,0)</f>
        <v>0</v>
      </c>
      <c r="P191" s="255">
        <f t="shared" ref="P191:Y191" si="189">IFERROR(P189/P73,0)</f>
        <v>0</v>
      </c>
      <c r="Q191" s="255">
        <f t="shared" si="189"/>
        <v>0</v>
      </c>
      <c r="R191" s="255">
        <f t="shared" si="189"/>
        <v>0</v>
      </c>
      <c r="S191" s="255">
        <f t="shared" si="189"/>
        <v>0</v>
      </c>
      <c r="T191" s="255">
        <f t="shared" si="189"/>
        <v>0</v>
      </c>
      <c r="U191" s="255">
        <f t="shared" si="189"/>
        <v>0</v>
      </c>
      <c r="V191" s="255">
        <f t="shared" si="189"/>
        <v>0</v>
      </c>
      <c r="W191" s="255">
        <f t="shared" si="189"/>
        <v>0</v>
      </c>
      <c r="X191" s="255">
        <f t="shared" si="189"/>
        <v>0</v>
      </c>
      <c r="Y191" s="255">
        <f t="shared" si="189"/>
        <v>0</v>
      </c>
      <c r="Z191" s="255">
        <f>IFERROR(Z189/Z80,0)</f>
        <v>0</v>
      </c>
      <c r="AA191" s="255">
        <f>IFERROR(AA189/AA73,0)</f>
        <v>0</v>
      </c>
      <c r="AB191" s="255">
        <f t="shared" ref="AB191:AK191" si="190">IFERROR(AB189/AB73,0)</f>
        <v>0</v>
      </c>
      <c r="AC191" s="255">
        <f t="shared" si="190"/>
        <v>0</v>
      </c>
      <c r="AD191" s="255">
        <f t="shared" si="190"/>
        <v>0</v>
      </c>
      <c r="AE191" s="255">
        <f t="shared" si="190"/>
        <v>0</v>
      </c>
      <c r="AF191" s="255">
        <f t="shared" si="190"/>
        <v>0</v>
      </c>
      <c r="AG191" s="255">
        <f t="shared" si="190"/>
        <v>0</v>
      </c>
      <c r="AH191" s="255">
        <f t="shared" si="190"/>
        <v>0</v>
      </c>
      <c r="AI191" s="255">
        <f t="shared" si="190"/>
        <v>0</v>
      </c>
      <c r="AJ191" s="255">
        <f t="shared" si="190"/>
        <v>0</v>
      </c>
      <c r="AK191" s="255">
        <f t="shared" si="190"/>
        <v>0</v>
      </c>
      <c r="AL191" s="255">
        <f>IFERROR(AL189/AL80,0)</f>
        <v>0</v>
      </c>
      <c r="AM191" s="255">
        <f>IFERROR(AM189/AM73,0)</f>
        <v>0</v>
      </c>
      <c r="AN191" s="255">
        <f t="shared" ref="AN191:AW191" si="191">IFERROR(AN189/AN73,0)</f>
        <v>0</v>
      </c>
      <c r="AO191" s="255">
        <f t="shared" si="191"/>
        <v>0</v>
      </c>
      <c r="AP191" s="255">
        <f t="shared" si="191"/>
        <v>0</v>
      </c>
      <c r="AQ191" s="255">
        <f t="shared" si="191"/>
        <v>0</v>
      </c>
      <c r="AR191" s="255">
        <f t="shared" si="191"/>
        <v>0</v>
      </c>
      <c r="AS191" s="255">
        <f t="shared" si="191"/>
        <v>0</v>
      </c>
      <c r="AT191" s="255">
        <f t="shared" si="191"/>
        <v>0</v>
      </c>
      <c r="AU191" s="255">
        <f t="shared" si="191"/>
        <v>0</v>
      </c>
      <c r="AV191" s="255">
        <f t="shared" si="191"/>
        <v>0</v>
      </c>
      <c r="AW191" s="255">
        <f t="shared" si="191"/>
        <v>0</v>
      </c>
      <c r="AX191" s="255">
        <f>IFERROR(AX189/AX80,0)</f>
        <v>0</v>
      </c>
      <c r="AY191" s="255">
        <f>IFERROR(AY189/AY73,0)</f>
        <v>0</v>
      </c>
      <c r="AZ191" s="255">
        <f t="shared" ref="AZ191:BI191" si="192">IFERROR(AZ189/AZ73,0)</f>
        <v>0</v>
      </c>
      <c r="BA191" s="255">
        <f t="shared" si="192"/>
        <v>0</v>
      </c>
      <c r="BB191" s="255">
        <f t="shared" si="192"/>
        <v>0</v>
      </c>
      <c r="BC191" s="255">
        <f t="shared" si="192"/>
        <v>0</v>
      </c>
      <c r="BD191" s="255">
        <f t="shared" si="192"/>
        <v>0</v>
      </c>
      <c r="BE191" s="255">
        <f t="shared" si="192"/>
        <v>0</v>
      </c>
      <c r="BF191" s="255">
        <f t="shared" si="192"/>
        <v>0</v>
      </c>
      <c r="BG191" s="255">
        <f t="shared" si="192"/>
        <v>0</v>
      </c>
      <c r="BH191" s="255">
        <f t="shared" si="192"/>
        <v>0</v>
      </c>
      <c r="BI191" s="255">
        <f t="shared" si="192"/>
        <v>0</v>
      </c>
      <c r="BJ191" s="255">
        <f>IFERROR(BJ189/BJ80,0)</f>
        <v>0</v>
      </c>
      <c r="BK191" s="255">
        <f>IFERROR(BK189/BK73,0)</f>
        <v>0</v>
      </c>
      <c r="BL191" s="255">
        <f t="shared" ref="BL191:BU191" si="193">IFERROR(BL189/BL73,0)</f>
        <v>0</v>
      </c>
      <c r="BM191" s="255">
        <f t="shared" si="193"/>
        <v>0</v>
      </c>
      <c r="BN191" s="255">
        <f t="shared" si="193"/>
        <v>0</v>
      </c>
      <c r="BO191" s="255">
        <f t="shared" si="193"/>
        <v>0</v>
      </c>
      <c r="BP191" s="255">
        <f t="shared" si="193"/>
        <v>0</v>
      </c>
      <c r="BQ191" s="255">
        <f t="shared" si="193"/>
        <v>0</v>
      </c>
      <c r="BR191" s="255">
        <f t="shared" si="193"/>
        <v>0</v>
      </c>
      <c r="BS191" s="255">
        <f t="shared" si="193"/>
        <v>0</v>
      </c>
      <c r="BT191" s="255">
        <f t="shared" si="193"/>
        <v>0</v>
      </c>
      <c r="BU191" s="255">
        <f t="shared" si="193"/>
        <v>0</v>
      </c>
      <c r="BV191" s="255">
        <f>IFERROR(BV189/BV80,0)</f>
        <v>0</v>
      </c>
      <c r="BW191" s="255">
        <f>IFERROR(BW189/BW73,0)</f>
        <v>0</v>
      </c>
      <c r="BX191" s="255">
        <f t="shared" ref="BX191:CG191" si="194">IFERROR(BX189/BX73,0)</f>
        <v>0</v>
      </c>
      <c r="BY191" s="255">
        <f t="shared" si="194"/>
        <v>0</v>
      </c>
      <c r="BZ191" s="255">
        <f t="shared" si="194"/>
        <v>0</v>
      </c>
      <c r="CA191" s="255">
        <f t="shared" si="194"/>
        <v>0</v>
      </c>
      <c r="CB191" s="255">
        <f t="shared" si="194"/>
        <v>0</v>
      </c>
      <c r="CC191" s="255">
        <f t="shared" si="194"/>
        <v>0</v>
      </c>
      <c r="CD191" s="255">
        <f t="shared" si="194"/>
        <v>0</v>
      </c>
      <c r="CE191" s="255">
        <f t="shared" si="194"/>
        <v>0</v>
      </c>
      <c r="CF191" s="255">
        <f t="shared" si="194"/>
        <v>0</v>
      </c>
      <c r="CG191" s="255">
        <f t="shared" si="194"/>
        <v>0</v>
      </c>
      <c r="CH191" s="263">
        <f>IFERROR(CH189/CH80,0)</f>
        <v>0</v>
      </c>
    </row>
    <row r="192" spans="1:86" ht="15" hidden="1" thickBot="1" x14ac:dyDescent="0.4">
      <c r="A192" s="116"/>
      <c r="B192" s="96" t="s">
        <v>138</v>
      </c>
      <c r="C192" s="124">
        <f t="shared" ref="C192" si="195">IFERROR(C190/C73,0)</f>
        <v>0</v>
      </c>
      <c r="D192" s="124">
        <f t="shared" ref="D192:N192" si="196">IFERROR(D190/D73,0)</f>
        <v>1.7805154206014664E-2</v>
      </c>
      <c r="E192" s="124">
        <f t="shared" si="196"/>
        <v>2.0246223323278183E-2</v>
      </c>
      <c r="F192" s="124">
        <f t="shared" si="196"/>
        <v>2.5436820341818002E-4</v>
      </c>
      <c r="G192" s="124">
        <f t="shared" si="196"/>
        <v>2.6771499237763098E-2</v>
      </c>
      <c r="H192" s="124">
        <f t="shared" si="196"/>
        <v>4.0958317258197223E-3</v>
      </c>
      <c r="I192" s="124">
        <f t="shared" si="196"/>
        <v>4.9113379743001796E-3</v>
      </c>
      <c r="J192" s="124">
        <f t="shared" si="196"/>
        <v>1.566190007826419E-2</v>
      </c>
      <c r="K192" s="124">
        <f t="shared" si="196"/>
        <v>2.1052907112042257E-2</v>
      </c>
      <c r="L192" s="124">
        <f t="shared" si="196"/>
        <v>1.4987311255536691E-3</v>
      </c>
      <c r="M192" s="124">
        <f t="shared" si="196"/>
        <v>8.5311046831858315E-4</v>
      </c>
      <c r="N192" s="124">
        <f t="shared" si="196"/>
        <v>9.1698878830364702E-3</v>
      </c>
      <c r="O192" s="256">
        <f>IFERROR(O190/O73,0)</f>
        <v>0</v>
      </c>
      <c r="P192" s="256">
        <f t="shared" ref="P192:Y192" si="197">IFERROR(P190/P73,0)</f>
        <v>0</v>
      </c>
      <c r="Q192" s="256">
        <f t="shared" si="197"/>
        <v>0</v>
      </c>
      <c r="R192" s="256">
        <f t="shared" si="197"/>
        <v>0</v>
      </c>
      <c r="S192" s="256">
        <f t="shared" si="197"/>
        <v>0</v>
      </c>
      <c r="T192" s="256">
        <f t="shared" si="197"/>
        <v>0</v>
      </c>
      <c r="U192" s="256">
        <f t="shared" si="197"/>
        <v>0</v>
      </c>
      <c r="V192" s="256">
        <f t="shared" si="197"/>
        <v>0</v>
      </c>
      <c r="W192" s="256">
        <f t="shared" si="197"/>
        <v>0</v>
      </c>
      <c r="X192" s="256">
        <f t="shared" si="197"/>
        <v>0</v>
      </c>
      <c r="Y192" s="256">
        <f t="shared" si="197"/>
        <v>0</v>
      </c>
      <c r="Z192" s="256">
        <f>IFERROR(Z190/Z81,0)</f>
        <v>0</v>
      </c>
      <c r="AA192" s="256">
        <f>IFERROR(AA190/AA73,0)</f>
        <v>0</v>
      </c>
      <c r="AB192" s="256">
        <f t="shared" ref="AB192:AK192" si="198">IFERROR(AB190/AB73,0)</f>
        <v>0</v>
      </c>
      <c r="AC192" s="256">
        <f t="shared" si="198"/>
        <v>0</v>
      </c>
      <c r="AD192" s="256">
        <f t="shared" si="198"/>
        <v>0</v>
      </c>
      <c r="AE192" s="256">
        <f t="shared" si="198"/>
        <v>0</v>
      </c>
      <c r="AF192" s="256">
        <f t="shared" si="198"/>
        <v>0</v>
      </c>
      <c r="AG192" s="256">
        <f t="shared" si="198"/>
        <v>0</v>
      </c>
      <c r="AH192" s="256">
        <f t="shared" si="198"/>
        <v>0</v>
      </c>
      <c r="AI192" s="256">
        <f t="shared" si="198"/>
        <v>0</v>
      </c>
      <c r="AJ192" s="256">
        <f t="shared" si="198"/>
        <v>0</v>
      </c>
      <c r="AK192" s="256">
        <f t="shared" si="198"/>
        <v>0</v>
      </c>
      <c r="AL192" s="256">
        <f>IFERROR(AL190/AL81,0)</f>
        <v>0</v>
      </c>
      <c r="AM192" s="256">
        <f>IFERROR(AM190/AM73,0)</f>
        <v>0</v>
      </c>
      <c r="AN192" s="256">
        <f t="shared" ref="AN192:AW192" si="199">IFERROR(AN190/AN73,0)</f>
        <v>0</v>
      </c>
      <c r="AO192" s="256">
        <f t="shared" si="199"/>
        <v>0</v>
      </c>
      <c r="AP192" s="256">
        <f t="shared" si="199"/>
        <v>0</v>
      </c>
      <c r="AQ192" s="256">
        <f t="shared" si="199"/>
        <v>0</v>
      </c>
      <c r="AR192" s="256">
        <f t="shared" si="199"/>
        <v>0</v>
      </c>
      <c r="AS192" s="256">
        <f t="shared" si="199"/>
        <v>0</v>
      </c>
      <c r="AT192" s="256">
        <f t="shared" si="199"/>
        <v>0</v>
      </c>
      <c r="AU192" s="256">
        <f t="shared" si="199"/>
        <v>0</v>
      </c>
      <c r="AV192" s="256">
        <f t="shared" si="199"/>
        <v>0</v>
      </c>
      <c r="AW192" s="256">
        <f t="shared" si="199"/>
        <v>0</v>
      </c>
      <c r="AX192" s="256">
        <f>IFERROR(AX190/AX81,0)</f>
        <v>0</v>
      </c>
      <c r="AY192" s="256">
        <f>IFERROR(AY190/AY73,0)</f>
        <v>0</v>
      </c>
      <c r="AZ192" s="256">
        <f t="shared" ref="AZ192:BI192" si="200">IFERROR(AZ190/AZ73,0)</f>
        <v>0</v>
      </c>
      <c r="BA192" s="256">
        <f t="shared" si="200"/>
        <v>0</v>
      </c>
      <c r="BB192" s="256">
        <f t="shared" si="200"/>
        <v>0</v>
      </c>
      <c r="BC192" s="256">
        <f t="shared" si="200"/>
        <v>0</v>
      </c>
      <c r="BD192" s="256">
        <f t="shared" si="200"/>
        <v>0</v>
      </c>
      <c r="BE192" s="256">
        <f t="shared" si="200"/>
        <v>0</v>
      </c>
      <c r="BF192" s="256">
        <f t="shared" si="200"/>
        <v>0</v>
      </c>
      <c r="BG192" s="256">
        <f t="shared" si="200"/>
        <v>0</v>
      </c>
      <c r="BH192" s="256">
        <f t="shared" si="200"/>
        <v>0</v>
      </c>
      <c r="BI192" s="256">
        <f t="shared" si="200"/>
        <v>0</v>
      </c>
      <c r="BJ192" s="256">
        <f>IFERROR(BJ190/BJ81,0)</f>
        <v>0</v>
      </c>
      <c r="BK192" s="256">
        <f>IFERROR(BK190/BK73,0)</f>
        <v>0</v>
      </c>
      <c r="BL192" s="256">
        <f t="shared" ref="BL192:BU192" si="201">IFERROR(BL190/BL73,0)</f>
        <v>0</v>
      </c>
      <c r="BM192" s="256">
        <f t="shared" si="201"/>
        <v>0</v>
      </c>
      <c r="BN192" s="256">
        <f t="shared" si="201"/>
        <v>0</v>
      </c>
      <c r="BO192" s="256">
        <f t="shared" si="201"/>
        <v>0</v>
      </c>
      <c r="BP192" s="256">
        <f t="shared" si="201"/>
        <v>0</v>
      </c>
      <c r="BQ192" s="256">
        <f t="shared" si="201"/>
        <v>0</v>
      </c>
      <c r="BR192" s="256">
        <f t="shared" si="201"/>
        <v>0</v>
      </c>
      <c r="BS192" s="256">
        <f t="shared" si="201"/>
        <v>0</v>
      </c>
      <c r="BT192" s="256">
        <f t="shared" si="201"/>
        <v>0</v>
      </c>
      <c r="BU192" s="256">
        <f t="shared" si="201"/>
        <v>0</v>
      </c>
      <c r="BV192" s="256">
        <f>IFERROR(BV190/BV81,0)</f>
        <v>0</v>
      </c>
      <c r="BW192" s="256">
        <f>IFERROR(BW190/BW73,0)</f>
        <v>0</v>
      </c>
      <c r="BX192" s="256">
        <f t="shared" ref="BX192:CG192" si="202">IFERROR(BX190/BX73,0)</f>
        <v>0</v>
      </c>
      <c r="BY192" s="256">
        <f t="shared" si="202"/>
        <v>0</v>
      </c>
      <c r="BZ192" s="256">
        <f t="shared" si="202"/>
        <v>0</v>
      </c>
      <c r="CA192" s="256">
        <f t="shared" si="202"/>
        <v>0</v>
      </c>
      <c r="CB192" s="256">
        <f t="shared" si="202"/>
        <v>0</v>
      </c>
      <c r="CC192" s="256">
        <f t="shared" si="202"/>
        <v>0</v>
      </c>
      <c r="CD192" s="256">
        <f t="shared" si="202"/>
        <v>0</v>
      </c>
      <c r="CE192" s="256">
        <f t="shared" si="202"/>
        <v>0</v>
      </c>
      <c r="CF192" s="256">
        <f t="shared" si="202"/>
        <v>0</v>
      </c>
      <c r="CG192" s="256">
        <f t="shared" si="202"/>
        <v>0</v>
      </c>
      <c r="CH192" s="257">
        <f>IFERROR(CH190/CH81,0)</f>
        <v>0</v>
      </c>
    </row>
    <row r="193" spans="1:86" s="1" customFormat="1" ht="15" hidden="1" thickBot="1" x14ac:dyDescent="0.4">
      <c r="A193" s="125"/>
      <c r="B193" s="290" t="s">
        <v>139</v>
      </c>
      <c r="C193" s="291">
        <f>C191+C192</f>
        <v>0</v>
      </c>
      <c r="D193" s="291">
        <f t="shared" ref="D193:N193" si="203">D191+D192</f>
        <v>0.19488655344209804</v>
      </c>
      <c r="E193" s="292">
        <f t="shared" si="203"/>
        <v>0.29289371192083968</v>
      </c>
      <c r="F193" s="292">
        <f t="shared" si="203"/>
        <v>4.0578313949263317E-3</v>
      </c>
      <c r="G193" s="292">
        <f t="shared" si="203"/>
        <v>0.33552026214354247</v>
      </c>
      <c r="H193" s="292">
        <f t="shared" si="203"/>
        <v>2.8647758166685692E-2</v>
      </c>
      <c r="I193" s="292">
        <f t="shared" si="203"/>
        <v>3.7232342283658681E-2</v>
      </c>
      <c r="J193" s="292">
        <f t="shared" si="203"/>
        <v>0.11264739257752268</v>
      </c>
      <c r="K193" s="292">
        <f t="shared" si="203"/>
        <v>0.1688804118384338</v>
      </c>
      <c r="L193" s="292">
        <f t="shared" si="203"/>
        <v>1.8742554709012187E-2</v>
      </c>
      <c r="M193" s="293">
        <f t="shared" si="203"/>
        <v>1.0993068631860371E-2</v>
      </c>
      <c r="N193" s="293">
        <f t="shared" si="203"/>
        <v>0.14332846028478358</v>
      </c>
      <c r="O193" s="294">
        <f>O191+O192</f>
        <v>0</v>
      </c>
      <c r="P193" s="294">
        <f t="shared" ref="P193:X193" si="204">P191+P192</f>
        <v>0</v>
      </c>
      <c r="Q193" s="295">
        <f t="shared" si="204"/>
        <v>0</v>
      </c>
      <c r="R193" s="295">
        <f t="shared" si="204"/>
        <v>0</v>
      </c>
      <c r="S193" s="295">
        <f t="shared" si="204"/>
        <v>0</v>
      </c>
      <c r="T193" s="295">
        <f t="shared" si="204"/>
        <v>0</v>
      </c>
      <c r="U193" s="295">
        <f t="shared" si="204"/>
        <v>0</v>
      </c>
      <c r="V193" s="295">
        <f t="shared" si="204"/>
        <v>0</v>
      </c>
      <c r="W193" s="295">
        <f t="shared" si="204"/>
        <v>0</v>
      </c>
      <c r="X193" s="295">
        <f t="shared" si="204"/>
        <v>0</v>
      </c>
      <c r="Y193" s="296">
        <f>Y191+Y192</f>
        <v>0</v>
      </c>
      <c r="Z193" s="296">
        <f>Z191+Z192</f>
        <v>0</v>
      </c>
      <c r="AA193" s="294">
        <f>AA191+AA192</f>
        <v>0</v>
      </c>
      <c r="AB193" s="294">
        <f t="shared" ref="AB193:AJ193" si="205">AB191+AB192</f>
        <v>0</v>
      </c>
      <c r="AC193" s="295">
        <f t="shared" si="205"/>
        <v>0</v>
      </c>
      <c r="AD193" s="295">
        <f t="shared" si="205"/>
        <v>0</v>
      </c>
      <c r="AE193" s="295">
        <f t="shared" si="205"/>
        <v>0</v>
      </c>
      <c r="AF193" s="295">
        <f t="shared" si="205"/>
        <v>0</v>
      </c>
      <c r="AG193" s="295">
        <f t="shared" si="205"/>
        <v>0</v>
      </c>
      <c r="AH193" s="295">
        <f t="shared" si="205"/>
        <v>0</v>
      </c>
      <c r="AI193" s="295">
        <f t="shared" si="205"/>
        <v>0</v>
      </c>
      <c r="AJ193" s="295">
        <f t="shared" si="205"/>
        <v>0</v>
      </c>
      <c r="AK193" s="296">
        <f>AK191+AK192</f>
        <v>0</v>
      </c>
      <c r="AL193" s="296">
        <f>AL191+AL192</f>
        <v>0</v>
      </c>
      <c r="AM193" s="294">
        <f>AM191+AM192</f>
        <v>0</v>
      </c>
      <c r="AN193" s="294">
        <f t="shared" ref="AN193:AV193" si="206">AN191+AN192</f>
        <v>0</v>
      </c>
      <c r="AO193" s="295">
        <f t="shared" si="206"/>
        <v>0</v>
      </c>
      <c r="AP193" s="295">
        <f t="shared" si="206"/>
        <v>0</v>
      </c>
      <c r="AQ193" s="295">
        <f t="shared" si="206"/>
        <v>0</v>
      </c>
      <c r="AR193" s="295">
        <f t="shared" si="206"/>
        <v>0</v>
      </c>
      <c r="AS193" s="295">
        <f t="shared" si="206"/>
        <v>0</v>
      </c>
      <c r="AT193" s="295">
        <f t="shared" si="206"/>
        <v>0</v>
      </c>
      <c r="AU193" s="295">
        <f t="shared" si="206"/>
        <v>0</v>
      </c>
      <c r="AV193" s="295">
        <f t="shared" si="206"/>
        <v>0</v>
      </c>
      <c r="AW193" s="296">
        <f>AW191+AW192</f>
        <v>0</v>
      </c>
      <c r="AX193" s="296">
        <f>AX191+AX192</f>
        <v>0</v>
      </c>
      <c r="AY193" s="294">
        <f>AY191+AY192</f>
        <v>0</v>
      </c>
      <c r="AZ193" s="294">
        <f t="shared" ref="AZ193:BH193" si="207">AZ191+AZ192</f>
        <v>0</v>
      </c>
      <c r="BA193" s="295">
        <f t="shared" si="207"/>
        <v>0</v>
      </c>
      <c r="BB193" s="295">
        <f t="shared" si="207"/>
        <v>0</v>
      </c>
      <c r="BC193" s="295">
        <f t="shared" si="207"/>
        <v>0</v>
      </c>
      <c r="BD193" s="295">
        <f t="shared" si="207"/>
        <v>0</v>
      </c>
      <c r="BE193" s="295">
        <f t="shared" si="207"/>
        <v>0</v>
      </c>
      <c r="BF193" s="295">
        <f t="shared" si="207"/>
        <v>0</v>
      </c>
      <c r="BG193" s="295">
        <f t="shared" si="207"/>
        <v>0</v>
      </c>
      <c r="BH193" s="295">
        <f t="shared" si="207"/>
        <v>0</v>
      </c>
      <c r="BI193" s="296">
        <f>BI191+BI192</f>
        <v>0</v>
      </c>
      <c r="BJ193" s="296">
        <f>BJ191+BJ192</f>
        <v>0</v>
      </c>
      <c r="BK193" s="294">
        <f>BK191+BK192</f>
        <v>0</v>
      </c>
      <c r="BL193" s="294">
        <f t="shared" ref="BL193:BT193" si="208">BL191+BL192</f>
        <v>0</v>
      </c>
      <c r="BM193" s="295">
        <f t="shared" si="208"/>
        <v>0</v>
      </c>
      <c r="BN193" s="295">
        <f t="shared" si="208"/>
        <v>0</v>
      </c>
      <c r="BO193" s="295">
        <f t="shared" si="208"/>
        <v>0</v>
      </c>
      <c r="BP193" s="295">
        <f t="shared" si="208"/>
        <v>0</v>
      </c>
      <c r="BQ193" s="295">
        <f t="shared" si="208"/>
        <v>0</v>
      </c>
      <c r="BR193" s="295">
        <f t="shared" si="208"/>
        <v>0</v>
      </c>
      <c r="BS193" s="295">
        <f t="shared" si="208"/>
        <v>0</v>
      </c>
      <c r="BT193" s="295">
        <f t="shared" si="208"/>
        <v>0</v>
      </c>
      <c r="BU193" s="296">
        <f>BU191+BU192</f>
        <v>0</v>
      </c>
      <c r="BV193" s="296">
        <f>BV191+BV192</f>
        <v>0</v>
      </c>
      <c r="BW193" s="294">
        <f>BW191+BW192</f>
        <v>0</v>
      </c>
      <c r="BX193" s="294">
        <f t="shared" ref="BX193:CF193" si="209">BX191+BX192</f>
        <v>0</v>
      </c>
      <c r="BY193" s="295">
        <f t="shared" si="209"/>
        <v>0</v>
      </c>
      <c r="BZ193" s="295">
        <f t="shared" si="209"/>
        <v>0</v>
      </c>
      <c r="CA193" s="295">
        <f t="shared" si="209"/>
        <v>0</v>
      </c>
      <c r="CB193" s="295">
        <f t="shared" si="209"/>
        <v>0</v>
      </c>
      <c r="CC193" s="295">
        <f t="shared" si="209"/>
        <v>0</v>
      </c>
      <c r="CD193" s="295">
        <f t="shared" si="209"/>
        <v>0</v>
      </c>
      <c r="CE193" s="295">
        <f t="shared" si="209"/>
        <v>0</v>
      </c>
      <c r="CF193" s="295">
        <f t="shared" si="209"/>
        <v>0</v>
      </c>
      <c r="CG193" s="296">
        <f>CG191+CG192</f>
        <v>0</v>
      </c>
      <c r="CH193" s="297">
        <f>CH191+CH192</f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N194" si="210">D186+D193</f>
        <v>0.99999601518827286</v>
      </c>
      <c r="E194" s="130">
        <f t="shared" si="210"/>
        <v>1.0000005814877213</v>
      </c>
      <c r="F194" s="130">
        <f t="shared" si="210"/>
        <v>1.0000057223101595</v>
      </c>
      <c r="G194" s="130">
        <f t="shared" si="210"/>
        <v>0.99999706628807605</v>
      </c>
      <c r="H194" s="130">
        <f t="shared" si="210"/>
        <v>0.99999816086710425</v>
      </c>
      <c r="I194" s="130">
        <f t="shared" si="210"/>
        <v>0.99999983241171586</v>
      </c>
      <c r="J194" s="130">
        <f t="shared" si="210"/>
        <v>0.99999859815342473</v>
      </c>
      <c r="K194" s="130">
        <f t="shared" si="210"/>
        <v>0.99999802976838303</v>
      </c>
      <c r="L194" s="130">
        <f t="shared" si="210"/>
        <v>1.0000033006791456</v>
      </c>
      <c r="M194" s="130">
        <f t="shared" si="210"/>
        <v>0.99999866610295773</v>
      </c>
      <c r="N194" s="130">
        <f t="shared" si="210"/>
        <v>1.0000051115301236</v>
      </c>
      <c r="O194" s="265">
        <f>O186+O193</f>
        <v>0</v>
      </c>
      <c r="P194" s="265">
        <f t="shared" ref="P194:Z194" si="211">P186+P193</f>
        <v>0</v>
      </c>
      <c r="Q194" s="265">
        <f t="shared" si="211"/>
        <v>0</v>
      </c>
      <c r="R194" s="265">
        <f t="shared" si="211"/>
        <v>0</v>
      </c>
      <c r="S194" s="265">
        <f t="shared" si="211"/>
        <v>0</v>
      </c>
      <c r="T194" s="265">
        <f t="shared" si="211"/>
        <v>0</v>
      </c>
      <c r="U194" s="265">
        <f t="shared" si="211"/>
        <v>0</v>
      </c>
      <c r="V194" s="265">
        <f t="shared" si="211"/>
        <v>0</v>
      </c>
      <c r="W194" s="265">
        <f t="shared" si="211"/>
        <v>0</v>
      </c>
      <c r="X194" s="265">
        <f t="shared" si="211"/>
        <v>0</v>
      </c>
      <c r="Y194" s="265">
        <f t="shared" si="211"/>
        <v>0</v>
      </c>
      <c r="Z194" s="265">
        <f t="shared" si="211"/>
        <v>0</v>
      </c>
      <c r="AA194" s="265">
        <f>AA186+AA193</f>
        <v>0</v>
      </c>
      <c r="AB194" s="265">
        <f t="shared" ref="AB194:AL194" si="212">AB186+AB193</f>
        <v>0</v>
      </c>
      <c r="AC194" s="265">
        <f t="shared" si="212"/>
        <v>0</v>
      </c>
      <c r="AD194" s="265">
        <f t="shared" si="212"/>
        <v>0</v>
      </c>
      <c r="AE194" s="265">
        <f t="shared" si="212"/>
        <v>0</v>
      </c>
      <c r="AF194" s="265">
        <f t="shared" si="212"/>
        <v>0</v>
      </c>
      <c r="AG194" s="265">
        <f t="shared" si="212"/>
        <v>0</v>
      </c>
      <c r="AH194" s="265">
        <f t="shared" si="212"/>
        <v>0</v>
      </c>
      <c r="AI194" s="265">
        <f t="shared" si="212"/>
        <v>0</v>
      </c>
      <c r="AJ194" s="265">
        <f t="shared" si="212"/>
        <v>0</v>
      </c>
      <c r="AK194" s="265">
        <f t="shared" si="212"/>
        <v>0</v>
      </c>
      <c r="AL194" s="265">
        <f t="shared" si="212"/>
        <v>0</v>
      </c>
      <c r="AM194" s="265">
        <f>AM186+AM193</f>
        <v>0</v>
      </c>
      <c r="AN194" s="265">
        <f t="shared" ref="AN194:AX194" si="213">AN186+AN193</f>
        <v>0</v>
      </c>
      <c r="AO194" s="265">
        <f t="shared" si="213"/>
        <v>0</v>
      </c>
      <c r="AP194" s="265">
        <f t="shared" si="213"/>
        <v>0</v>
      </c>
      <c r="AQ194" s="265">
        <f t="shared" si="213"/>
        <v>0</v>
      </c>
      <c r="AR194" s="265">
        <f t="shared" si="213"/>
        <v>0</v>
      </c>
      <c r="AS194" s="265">
        <f t="shared" si="213"/>
        <v>0</v>
      </c>
      <c r="AT194" s="265">
        <f t="shared" si="213"/>
        <v>0</v>
      </c>
      <c r="AU194" s="265">
        <f t="shared" si="213"/>
        <v>0</v>
      </c>
      <c r="AV194" s="265">
        <f t="shared" si="213"/>
        <v>0</v>
      </c>
      <c r="AW194" s="265">
        <f t="shared" si="213"/>
        <v>0</v>
      </c>
      <c r="AX194" s="265">
        <f t="shared" si="213"/>
        <v>0</v>
      </c>
      <c r="AY194" s="265">
        <f>AY186+AY193</f>
        <v>0</v>
      </c>
      <c r="AZ194" s="265">
        <f t="shared" ref="AZ194:BJ194" si="214">AZ186+AZ193</f>
        <v>0</v>
      </c>
      <c r="BA194" s="265">
        <f t="shared" si="214"/>
        <v>0</v>
      </c>
      <c r="BB194" s="265">
        <f t="shared" si="214"/>
        <v>0</v>
      </c>
      <c r="BC194" s="265">
        <f t="shared" si="214"/>
        <v>0</v>
      </c>
      <c r="BD194" s="265">
        <f t="shared" si="214"/>
        <v>0</v>
      </c>
      <c r="BE194" s="265">
        <f t="shared" si="214"/>
        <v>0</v>
      </c>
      <c r="BF194" s="265">
        <f t="shared" si="214"/>
        <v>0</v>
      </c>
      <c r="BG194" s="265">
        <f t="shared" si="214"/>
        <v>0</v>
      </c>
      <c r="BH194" s="265">
        <f t="shared" si="214"/>
        <v>0</v>
      </c>
      <c r="BI194" s="265">
        <f t="shared" si="214"/>
        <v>0</v>
      </c>
      <c r="BJ194" s="265">
        <f t="shared" si="214"/>
        <v>0</v>
      </c>
      <c r="BK194" s="265">
        <f>BK186+BK193</f>
        <v>0</v>
      </c>
      <c r="BL194" s="265">
        <f t="shared" ref="BL194:BV194" si="215">BL186+BL193</f>
        <v>0</v>
      </c>
      <c r="BM194" s="265">
        <f t="shared" si="215"/>
        <v>0</v>
      </c>
      <c r="BN194" s="265">
        <f t="shared" si="215"/>
        <v>0</v>
      </c>
      <c r="BO194" s="265">
        <f t="shared" si="215"/>
        <v>0</v>
      </c>
      <c r="BP194" s="265">
        <f t="shared" si="215"/>
        <v>0</v>
      </c>
      <c r="BQ194" s="265">
        <f t="shared" si="215"/>
        <v>0</v>
      </c>
      <c r="BR194" s="265">
        <f t="shared" si="215"/>
        <v>0</v>
      </c>
      <c r="BS194" s="265">
        <f t="shared" si="215"/>
        <v>0</v>
      </c>
      <c r="BT194" s="265">
        <f t="shared" si="215"/>
        <v>0</v>
      </c>
      <c r="BU194" s="265">
        <f t="shared" si="215"/>
        <v>0</v>
      </c>
      <c r="BV194" s="265">
        <f t="shared" si="215"/>
        <v>0</v>
      </c>
      <c r="BW194" s="265">
        <f>BW186+BW193</f>
        <v>0</v>
      </c>
      <c r="BX194" s="265">
        <f t="shared" ref="BX194:CH194" si="216">BX186+BX193</f>
        <v>0</v>
      </c>
      <c r="BY194" s="265">
        <f t="shared" si="216"/>
        <v>0</v>
      </c>
      <c r="BZ194" s="265">
        <f t="shared" si="216"/>
        <v>0</v>
      </c>
      <c r="CA194" s="265">
        <f t="shared" si="216"/>
        <v>0</v>
      </c>
      <c r="CB194" s="265">
        <f t="shared" si="216"/>
        <v>0</v>
      </c>
      <c r="CC194" s="265">
        <f t="shared" si="216"/>
        <v>0</v>
      </c>
      <c r="CD194" s="265">
        <f t="shared" si="216"/>
        <v>0</v>
      </c>
      <c r="CE194" s="265">
        <f t="shared" si="216"/>
        <v>0</v>
      </c>
      <c r="CF194" s="265">
        <f t="shared" si="216"/>
        <v>0</v>
      </c>
      <c r="CG194" s="265">
        <f t="shared" si="216"/>
        <v>0</v>
      </c>
      <c r="CH194" s="265">
        <f t="shared" si="216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1">
        <f t="shared" ref="C196" si="217">SUM(C182:C183)</f>
        <v>0</v>
      </c>
      <c r="D196" s="131">
        <f t="shared" ref="D196:BO196" si="218">SUM(D182:D183)</f>
        <v>823.31065197123496</v>
      </c>
      <c r="E196" s="132">
        <f t="shared" si="218"/>
        <v>2773.4735731061528</v>
      </c>
      <c r="F196" s="132">
        <f t="shared" si="218"/>
        <v>14406.382511187767</v>
      </c>
      <c r="G196" s="132">
        <f t="shared" si="218"/>
        <v>21896.644365819418</v>
      </c>
      <c r="H196" s="132">
        <f t="shared" si="218"/>
        <v>110828.88931266243</v>
      </c>
      <c r="I196" s="132">
        <f t="shared" si="218"/>
        <v>153579.51019355602</v>
      </c>
      <c r="J196" s="132">
        <f t="shared" si="218"/>
        <v>151615.05511845803</v>
      </c>
      <c r="K196" s="132">
        <f t="shared" si="218"/>
        <v>115680.60556466678</v>
      </c>
      <c r="L196" s="132">
        <f t="shared" si="218"/>
        <v>83652.314508556228</v>
      </c>
      <c r="M196" s="133">
        <f t="shared" si="218"/>
        <v>97855.908032812149</v>
      </c>
      <c r="N196" s="133">
        <f t="shared" si="218"/>
        <v>142707.07266364386</v>
      </c>
      <c r="O196" s="266">
        <f t="shared" si="218"/>
        <v>0</v>
      </c>
      <c r="P196" s="266">
        <f t="shared" si="218"/>
        <v>0</v>
      </c>
      <c r="Q196" s="267">
        <f t="shared" si="218"/>
        <v>0</v>
      </c>
      <c r="R196" s="267">
        <f t="shared" si="218"/>
        <v>0</v>
      </c>
      <c r="S196" s="267">
        <f t="shared" si="218"/>
        <v>0</v>
      </c>
      <c r="T196" s="267">
        <f t="shared" si="218"/>
        <v>0</v>
      </c>
      <c r="U196" s="267">
        <f t="shared" si="218"/>
        <v>0</v>
      </c>
      <c r="V196" s="267">
        <f t="shared" si="218"/>
        <v>0</v>
      </c>
      <c r="W196" s="267">
        <f t="shared" si="218"/>
        <v>0</v>
      </c>
      <c r="X196" s="267">
        <f t="shared" si="218"/>
        <v>0</v>
      </c>
      <c r="Y196" s="268">
        <f t="shared" si="218"/>
        <v>0</v>
      </c>
      <c r="Z196" s="268">
        <f t="shared" si="218"/>
        <v>0</v>
      </c>
      <c r="AA196" s="266">
        <f t="shared" si="218"/>
        <v>0</v>
      </c>
      <c r="AB196" s="266">
        <f t="shared" si="218"/>
        <v>0</v>
      </c>
      <c r="AC196" s="267">
        <f t="shared" si="218"/>
        <v>0</v>
      </c>
      <c r="AD196" s="267">
        <f t="shared" si="218"/>
        <v>0</v>
      </c>
      <c r="AE196" s="267">
        <f t="shared" si="218"/>
        <v>0</v>
      </c>
      <c r="AF196" s="267">
        <f t="shared" si="218"/>
        <v>0</v>
      </c>
      <c r="AG196" s="267">
        <f t="shared" si="218"/>
        <v>0</v>
      </c>
      <c r="AH196" s="267">
        <f t="shared" si="218"/>
        <v>0</v>
      </c>
      <c r="AI196" s="267">
        <f t="shared" si="218"/>
        <v>0</v>
      </c>
      <c r="AJ196" s="267">
        <f t="shared" si="218"/>
        <v>0</v>
      </c>
      <c r="AK196" s="268">
        <f t="shared" si="218"/>
        <v>0</v>
      </c>
      <c r="AL196" s="268">
        <f t="shared" si="218"/>
        <v>0</v>
      </c>
      <c r="AM196" s="266">
        <f t="shared" si="218"/>
        <v>0</v>
      </c>
      <c r="AN196" s="266">
        <f t="shared" si="218"/>
        <v>0</v>
      </c>
      <c r="AO196" s="267">
        <f t="shared" si="218"/>
        <v>0</v>
      </c>
      <c r="AP196" s="267">
        <f t="shared" si="218"/>
        <v>0</v>
      </c>
      <c r="AQ196" s="267">
        <f t="shared" si="218"/>
        <v>0</v>
      </c>
      <c r="AR196" s="267">
        <f t="shared" si="218"/>
        <v>0</v>
      </c>
      <c r="AS196" s="267">
        <f t="shared" si="218"/>
        <v>0</v>
      </c>
      <c r="AT196" s="267">
        <f t="shared" si="218"/>
        <v>0</v>
      </c>
      <c r="AU196" s="267">
        <f t="shared" si="218"/>
        <v>0</v>
      </c>
      <c r="AV196" s="267">
        <f t="shared" si="218"/>
        <v>0</v>
      </c>
      <c r="AW196" s="268">
        <f t="shared" si="218"/>
        <v>0</v>
      </c>
      <c r="AX196" s="268">
        <f t="shared" si="218"/>
        <v>0</v>
      </c>
      <c r="AY196" s="266">
        <f t="shared" si="218"/>
        <v>0</v>
      </c>
      <c r="AZ196" s="266">
        <f t="shared" si="218"/>
        <v>0</v>
      </c>
      <c r="BA196" s="267">
        <f t="shared" si="218"/>
        <v>0</v>
      </c>
      <c r="BB196" s="267">
        <f t="shared" si="218"/>
        <v>0</v>
      </c>
      <c r="BC196" s="267">
        <f t="shared" si="218"/>
        <v>0</v>
      </c>
      <c r="BD196" s="267">
        <f t="shared" si="218"/>
        <v>0</v>
      </c>
      <c r="BE196" s="267">
        <f t="shared" si="218"/>
        <v>0</v>
      </c>
      <c r="BF196" s="267">
        <f t="shared" si="218"/>
        <v>0</v>
      </c>
      <c r="BG196" s="267">
        <f t="shared" si="218"/>
        <v>0</v>
      </c>
      <c r="BH196" s="267">
        <f t="shared" si="218"/>
        <v>0</v>
      </c>
      <c r="BI196" s="268">
        <f t="shared" si="218"/>
        <v>0</v>
      </c>
      <c r="BJ196" s="268">
        <f t="shared" si="218"/>
        <v>0</v>
      </c>
      <c r="BK196" s="266">
        <f t="shared" si="218"/>
        <v>0</v>
      </c>
      <c r="BL196" s="266">
        <f t="shared" si="218"/>
        <v>0</v>
      </c>
      <c r="BM196" s="267">
        <f t="shared" si="218"/>
        <v>0</v>
      </c>
      <c r="BN196" s="267">
        <f t="shared" si="218"/>
        <v>0</v>
      </c>
      <c r="BO196" s="267">
        <f t="shared" si="218"/>
        <v>0</v>
      </c>
      <c r="BP196" s="267">
        <f t="shared" ref="BP196:CH196" si="219">SUM(BP182:BP183)</f>
        <v>0</v>
      </c>
      <c r="BQ196" s="267">
        <f t="shared" si="219"/>
        <v>0</v>
      </c>
      <c r="BR196" s="267">
        <f t="shared" si="219"/>
        <v>0</v>
      </c>
      <c r="BS196" s="267">
        <f t="shared" si="219"/>
        <v>0</v>
      </c>
      <c r="BT196" s="267">
        <f t="shared" si="219"/>
        <v>0</v>
      </c>
      <c r="BU196" s="268">
        <f t="shared" si="219"/>
        <v>0</v>
      </c>
      <c r="BV196" s="268">
        <f t="shared" si="219"/>
        <v>0</v>
      </c>
      <c r="BW196" s="266">
        <f t="shared" si="219"/>
        <v>0</v>
      </c>
      <c r="BX196" s="266">
        <f t="shared" si="219"/>
        <v>0</v>
      </c>
      <c r="BY196" s="267">
        <f t="shared" si="219"/>
        <v>0</v>
      </c>
      <c r="BZ196" s="267">
        <f t="shared" si="219"/>
        <v>0</v>
      </c>
      <c r="CA196" s="267">
        <f t="shared" si="219"/>
        <v>0</v>
      </c>
      <c r="CB196" s="267">
        <f t="shared" si="219"/>
        <v>0</v>
      </c>
      <c r="CC196" s="267">
        <f t="shared" si="219"/>
        <v>0</v>
      </c>
      <c r="CD196" s="267">
        <f t="shared" si="219"/>
        <v>0</v>
      </c>
      <c r="CE196" s="267">
        <f t="shared" si="219"/>
        <v>0</v>
      </c>
      <c r="CF196" s="267">
        <f t="shared" si="219"/>
        <v>0</v>
      </c>
      <c r="CG196" s="268">
        <f t="shared" si="219"/>
        <v>0</v>
      </c>
      <c r="CH196" s="268">
        <f t="shared" si="219"/>
        <v>0</v>
      </c>
    </row>
    <row r="197" spans="1:86" hidden="1" x14ac:dyDescent="0.35">
      <c r="A197" s="116"/>
      <c r="B197" s="116" t="s">
        <v>142</v>
      </c>
      <c r="C197" s="131">
        <f t="shared" ref="C197" si="220">SUM(C189:C190)</f>
        <v>0</v>
      </c>
      <c r="D197" s="131">
        <f t="shared" ref="D197:BO197" si="221">SUM(D189:D190)</f>
        <v>199.29237327163111</v>
      </c>
      <c r="E197" s="132">
        <f t="shared" si="221"/>
        <v>1148.812159382622</v>
      </c>
      <c r="F197" s="132">
        <f t="shared" si="221"/>
        <v>58.696515926645887</v>
      </c>
      <c r="G197" s="132">
        <f t="shared" si="221"/>
        <v>11056.470010480038</v>
      </c>
      <c r="H197" s="132">
        <f t="shared" si="221"/>
        <v>3268.6445695444418</v>
      </c>
      <c r="I197" s="132">
        <f t="shared" si="221"/>
        <v>5939.258387840413</v>
      </c>
      <c r="J197" s="132">
        <f t="shared" si="221"/>
        <v>19247.216352748594</v>
      </c>
      <c r="K197" s="132">
        <f t="shared" si="221"/>
        <v>23505.924899220405</v>
      </c>
      <c r="L197" s="132">
        <f t="shared" si="221"/>
        <v>1597.7996548328549</v>
      </c>
      <c r="M197" s="133">
        <f t="shared" si="221"/>
        <v>1087.6952726945085</v>
      </c>
      <c r="N197" s="133">
        <f t="shared" si="221"/>
        <v>23875.968799774226</v>
      </c>
      <c r="O197" s="266">
        <f t="shared" si="221"/>
        <v>0</v>
      </c>
      <c r="P197" s="266">
        <f t="shared" si="221"/>
        <v>0</v>
      </c>
      <c r="Q197" s="267">
        <f t="shared" si="221"/>
        <v>0</v>
      </c>
      <c r="R197" s="267">
        <f t="shared" si="221"/>
        <v>0</v>
      </c>
      <c r="S197" s="267">
        <f t="shared" si="221"/>
        <v>0</v>
      </c>
      <c r="T197" s="267">
        <f t="shared" si="221"/>
        <v>0</v>
      </c>
      <c r="U197" s="267">
        <f t="shared" si="221"/>
        <v>0</v>
      </c>
      <c r="V197" s="267">
        <f t="shared" si="221"/>
        <v>0</v>
      </c>
      <c r="W197" s="267">
        <f t="shared" si="221"/>
        <v>0</v>
      </c>
      <c r="X197" s="267">
        <f t="shared" si="221"/>
        <v>0</v>
      </c>
      <c r="Y197" s="268">
        <f t="shared" si="221"/>
        <v>0</v>
      </c>
      <c r="Z197" s="268">
        <f t="shared" si="221"/>
        <v>0</v>
      </c>
      <c r="AA197" s="266">
        <f t="shared" si="221"/>
        <v>0</v>
      </c>
      <c r="AB197" s="266">
        <f t="shared" si="221"/>
        <v>0</v>
      </c>
      <c r="AC197" s="267">
        <f t="shared" si="221"/>
        <v>0</v>
      </c>
      <c r="AD197" s="267">
        <f t="shared" si="221"/>
        <v>0</v>
      </c>
      <c r="AE197" s="267">
        <f t="shared" si="221"/>
        <v>0</v>
      </c>
      <c r="AF197" s="267">
        <f t="shared" si="221"/>
        <v>0</v>
      </c>
      <c r="AG197" s="267">
        <f t="shared" si="221"/>
        <v>0</v>
      </c>
      <c r="AH197" s="267">
        <f t="shared" si="221"/>
        <v>0</v>
      </c>
      <c r="AI197" s="267">
        <f t="shared" si="221"/>
        <v>0</v>
      </c>
      <c r="AJ197" s="267">
        <f t="shared" si="221"/>
        <v>0</v>
      </c>
      <c r="AK197" s="268">
        <f t="shared" si="221"/>
        <v>0</v>
      </c>
      <c r="AL197" s="268">
        <f t="shared" si="221"/>
        <v>0</v>
      </c>
      <c r="AM197" s="266">
        <f t="shared" si="221"/>
        <v>0</v>
      </c>
      <c r="AN197" s="266">
        <f t="shared" si="221"/>
        <v>0</v>
      </c>
      <c r="AO197" s="267">
        <f t="shared" si="221"/>
        <v>0</v>
      </c>
      <c r="AP197" s="267">
        <f t="shared" si="221"/>
        <v>0</v>
      </c>
      <c r="AQ197" s="267">
        <f t="shared" si="221"/>
        <v>0</v>
      </c>
      <c r="AR197" s="267">
        <f t="shared" si="221"/>
        <v>0</v>
      </c>
      <c r="AS197" s="267">
        <f t="shared" si="221"/>
        <v>0</v>
      </c>
      <c r="AT197" s="267">
        <f t="shared" si="221"/>
        <v>0</v>
      </c>
      <c r="AU197" s="267">
        <f t="shared" si="221"/>
        <v>0</v>
      </c>
      <c r="AV197" s="267">
        <f t="shared" si="221"/>
        <v>0</v>
      </c>
      <c r="AW197" s="268">
        <f t="shared" si="221"/>
        <v>0</v>
      </c>
      <c r="AX197" s="268">
        <f t="shared" si="221"/>
        <v>0</v>
      </c>
      <c r="AY197" s="266">
        <f t="shared" si="221"/>
        <v>0</v>
      </c>
      <c r="AZ197" s="266">
        <f t="shared" si="221"/>
        <v>0</v>
      </c>
      <c r="BA197" s="267">
        <f t="shared" si="221"/>
        <v>0</v>
      </c>
      <c r="BB197" s="267">
        <f t="shared" si="221"/>
        <v>0</v>
      </c>
      <c r="BC197" s="267">
        <f t="shared" si="221"/>
        <v>0</v>
      </c>
      <c r="BD197" s="267">
        <f t="shared" si="221"/>
        <v>0</v>
      </c>
      <c r="BE197" s="267">
        <f t="shared" si="221"/>
        <v>0</v>
      </c>
      <c r="BF197" s="267">
        <f t="shared" si="221"/>
        <v>0</v>
      </c>
      <c r="BG197" s="267">
        <f t="shared" si="221"/>
        <v>0</v>
      </c>
      <c r="BH197" s="267">
        <f t="shared" si="221"/>
        <v>0</v>
      </c>
      <c r="BI197" s="268">
        <f t="shared" si="221"/>
        <v>0</v>
      </c>
      <c r="BJ197" s="268">
        <f t="shared" si="221"/>
        <v>0</v>
      </c>
      <c r="BK197" s="266">
        <f t="shared" si="221"/>
        <v>0</v>
      </c>
      <c r="BL197" s="266">
        <f t="shared" si="221"/>
        <v>0</v>
      </c>
      <c r="BM197" s="267">
        <f t="shared" si="221"/>
        <v>0</v>
      </c>
      <c r="BN197" s="267">
        <f t="shared" si="221"/>
        <v>0</v>
      </c>
      <c r="BO197" s="267">
        <f t="shared" si="221"/>
        <v>0</v>
      </c>
      <c r="BP197" s="267">
        <f t="shared" ref="BP197:CH197" si="222">SUM(BP189:BP190)</f>
        <v>0</v>
      </c>
      <c r="BQ197" s="267">
        <f t="shared" si="222"/>
        <v>0</v>
      </c>
      <c r="BR197" s="267">
        <f t="shared" si="222"/>
        <v>0</v>
      </c>
      <c r="BS197" s="267">
        <f t="shared" si="222"/>
        <v>0</v>
      </c>
      <c r="BT197" s="267">
        <f t="shared" si="222"/>
        <v>0</v>
      </c>
      <c r="BU197" s="268">
        <f t="shared" si="222"/>
        <v>0</v>
      </c>
      <c r="BV197" s="268">
        <f t="shared" si="222"/>
        <v>0</v>
      </c>
      <c r="BW197" s="266">
        <f t="shared" si="222"/>
        <v>0</v>
      </c>
      <c r="BX197" s="266">
        <f t="shared" si="222"/>
        <v>0</v>
      </c>
      <c r="BY197" s="267">
        <f t="shared" si="222"/>
        <v>0</v>
      </c>
      <c r="BZ197" s="267">
        <f t="shared" si="222"/>
        <v>0</v>
      </c>
      <c r="CA197" s="267">
        <f t="shared" si="222"/>
        <v>0</v>
      </c>
      <c r="CB197" s="267">
        <f t="shared" si="222"/>
        <v>0</v>
      </c>
      <c r="CC197" s="267">
        <f t="shared" si="222"/>
        <v>0</v>
      </c>
      <c r="CD197" s="267">
        <f t="shared" si="222"/>
        <v>0</v>
      </c>
      <c r="CE197" s="267">
        <f t="shared" si="222"/>
        <v>0</v>
      </c>
      <c r="CF197" s="267">
        <f t="shared" si="222"/>
        <v>0</v>
      </c>
      <c r="CG197" s="268">
        <f t="shared" si="222"/>
        <v>0</v>
      </c>
      <c r="CH197" s="268">
        <f t="shared" si="222"/>
        <v>0</v>
      </c>
    </row>
    <row r="198" spans="1:86" hidden="1" x14ac:dyDescent="0.35">
      <c r="A198" s="116"/>
      <c r="B198" s="116" t="s">
        <v>129</v>
      </c>
      <c r="C198" s="134">
        <f t="shared" ref="C198" si="223">SUM(C196:C197)</f>
        <v>0</v>
      </c>
      <c r="D198" s="134">
        <f t="shared" ref="D198:BO198" si="224">SUM(D196:D197)</f>
        <v>1022.6030252428661</v>
      </c>
      <c r="E198" s="134">
        <f t="shared" si="224"/>
        <v>3922.2857324887746</v>
      </c>
      <c r="F198" s="134">
        <f t="shared" si="224"/>
        <v>14465.079027114412</v>
      </c>
      <c r="G198" s="134">
        <f t="shared" si="224"/>
        <v>32953.114376299454</v>
      </c>
      <c r="H198" s="134">
        <f t="shared" si="224"/>
        <v>114097.53388220687</v>
      </c>
      <c r="I198" s="134">
        <f t="shared" si="224"/>
        <v>159518.76858139643</v>
      </c>
      <c r="J198" s="134">
        <f t="shared" si="224"/>
        <v>170862.27147120662</v>
      </c>
      <c r="K198" s="134">
        <f t="shared" si="224"/>
        <v>139186.53046388717</v>
      </c>
      <c r="L198" s="134">
        <f t="shared" si="224"/>
        <v>85250.11416338908</v>
      </c>
      <c r="M198" s="135">
        <f t="shared" si="224"/>
        <v>98943.603305506651</v>
      </c>
      <c r="N198" s="135">
        <f t="shared" si="224"/>
        <v>166583.04146341808</v>
      </c>
      <c r="O198" s="269">
        <f t="shared" si="224"/>
        <v>0</v>
      </c>
      <c r="P198" s="269">
        <f t="shared" si="224"/>
        <v>0</v>
      </c>
      <c r="Q198" s="269">
        <f t="shared" si="224"/>
        <v>0</v>
      </c>
      <c r="R198" s="269">
        <f t="shared" si="224"/>
        <v>0</v>
      </c>
      <c r="S198" s="269">
        <f t="shared" si="224"/>
        <v>0</v>
      </c>
      <c r="T198" s="269">
        <f t="shared" si="224"/>
        <v>0</v>
      </c>
      <c r="U198" s="269">
        <f t="shared" si="224"/>
        <v>0</v>
      </c>
      <c r="V198" s="269">
        <f t="shared" si="224"/>
        <v>0</v>
      </c>
      <c r="W198" s="269">
        <f t="shared" si="224"/>
        <v>0</v>
      </c>
      <c r="X198" s="269">
        <f t="shared" si="224"/>
        <v>0</v>
      </c>
      <c r="Y198" s="270">
        <f t="shared" si="224"/>
        <v>0</v>
      </c>
      <c r="Z198" s="270">
        <f t="shared" si="224"/>
        <v>0</v>
      </c>
      <c r="AA198" s="269">
        <f t="shared" si="224"/>
        <v>0</v>
      </c>
      <c r="AB198" s="269">
        <f t="shared" si="224"/>
        <v>0</v>
      </c>
      <c r="AC198" s="269">
        <f t="shared" si="224"/>
        <v>0</v>
      </c>
      <c r="AD198" s="269">
        <f t="shared" si="224"/>
        <v>0</v>
      </c>
      <c r="AE198" s="269">
        <f t="shared" si="224"/>
        <v>0</v>
      </c>
      <c r="AF198" s="269">
        <f t="shared" si="224"/>
        <v>0</v>
      </c>
      <c r="AG198" s="269">
        <f t="shared" si="224"/>
        <v>0</v>
      </c>
      <c r="AH198" s="269">
        <f t="shared" si="224"/>
        <v>0</v>
      </c>
      <c r="AI198" s="269">
        <f t="shared" si="224"/>
        <v>0</v>
      </c>
      <c r="AJ198" s="269">
        <f t="shared" si="224"/>
        <v>0</v>
      </c>
      <c r="AK198" s="270">
        <f t="shared" si="224"/>
        <v>0</v>
      </c>
      <c r="AL198" s="270">
        <f t="shared" si="224"/>
        <v>0</v>
      </c>
      <c r="AM198" s="269">
        <f t="shared" si="224"/>
        <v>0</v>
      </c>
      <c r="AN198" s="269">
        <f t="shared" si="224"/>
        <v>0</v>
      </c>
      <c r="AO198" s="269">
        <f t="shared" si="224"/>
        <v>0</v>
      </c>
      <c r="AP198" s="269">
        <f t="shared" si="224"/>
        <v>0</v>
      </c>
      <c r="AQ198" s="269">
        <f t="shared" si="224"/>
        <v>0</v>
      </c>
      <c r="AR198" s="269">
        <f t="shared" si="224"/>
        <v>0</v>
      </c>
      <c r="AS198" s="269">
        <f t="shared" si="224"/>
        <v>0</v>
      </c>
      <c r="AT198" s="269">
        <f t="shared" si="224"/>
        <v>0</v>
      </c>
      <c r="AU198" s="269">
        <f t="shared" si="224"/>
        <v>0</v>
      </c>
      <c r="AV198" s="269">
        <f t="shared" si="224"/>
        <v>0</v>
      </c>
      <c r="AW198" s="270">
        <f t="shared" si="224"/>
        <v>0</v>
      </c>
      <c r="AX198" s="270">
        <f t="shared" si="224"/>
        <v>0</v>
      </c>
      <c r="AY198" s="269">
        <f t="shared" si="224"/>
        <v>0</v>
      </c>
      <c r="AZ198" s="269">
        <f t="shared" si="224"/>
        <v>0</v>
      </c>
      <c r="BA198" s="269">
        <f t="shared" si="224"/>
        <v>0</v>
      </c>
      <c r="BB198" s="269">
        <f t="shared" si="224"/>
        <v>0</v>
      </c>
      <c r="BC198" s="269">
        <f t="shared" si="224"/>
        <v>0</v>
      </c>
      <c r="BD198" s="269">
        <f t="shared" si="224"/>
        <v>0</v>
      </c>
      <c r="BE198" s="269">
        <f t="shared" si="224"/>
        <v>0</v>
      </c>
      <c r="BF198" s="269">
        <f t="shared" si="224"/>
        <v>0</v>
      </c>
      <c r="BG198" s="269">
        <f t="shared" si="224"/>
        <v>0</v>
      </c>
      <c r="BH198" s="269">
        <f t="shared" si="224"/>
        <v>0</v>
      </c>
      <c r="BI198" s="270">
        <f t="shared" si="224"/>
        <v>0</v>
      </c>
      <c r="BJ198" s="270">
        <f t="shared" si="224"/>
        <v>0</v>
      </c>
      <c r="BK198" s="269">
        <f t="shared" si="224"/>
        <v>0</v>
      </c>
      <c r="BL198" s="269">
        <f t="shared" si="224"/>
        <v>0</v>
      </c>
      <c r="BM198" s="269">
        <f t="shared" si="224"/>
        <v>0</v>
      </c>
      <c r="BN198" s="269">
        <f t="shared" si="224"/>
        <v>0</v>
      </c>
      <c r="BO198" s="269">
        <f t="shared" si="224"/>
        <v>0</v>
      </c>
      <c r="BP198" s="269">
        <f t="shared" ref="BP198:CH198" si="225">SUM(BP196:BP197)</f>
        <v>0</v>
      </c>
      <c r="BQ198" s="269">
        <f t="shared" si="225"/>
        <v>0</v>
      </c>
      <c r="BR198" s="269">
        <f t="shared" si="225"/>
        <v>0</v>
      </c>
      <c r="BS198" s="269">
        <f t="shared" si="225"/>
        <v>0</v>
      </c>
      <c r="BT198" s="269">
        <f t="shared" si="225"/>
        <v>0</v>
      </c>
      <c r="BU198" s="270">
        <f t="shared" si="225"/>
        <v>0</v>
      </c>
      <c r="BV198" s="270">
        <f t="shared" si="225"/>
        <v>0</v>
      </c>
      <c r="BW198" s="269">
        <f t="shared" si="225"/>
        <v>0</v>
      </c>
      <c r="BX198" s="269">
        <f t="shared" si="225"/>
        <v>0</v>
      </c>
      <c r="BY198" s="269">
        <f t="shared" si="225"/>
        <v>0</v>
      </c>
      <c r="BZ198" s="269">
        <f t="shared" si="225"/>
        <v>0</v>
      </c>
      <c r="CA198" s="269">
        <f t="shared" si="225"/>
        <v>0</v>
      </c>
      <c r="CB198" s="269">
        <f t="shared" si="225"/>
        <v>0</v>
      </c>
      <c r="CC198" s="269">
        <f t="shared" si="225"/>
        <v>0</v>
      </c>
      <c r="CD198" s="269">
        <f t="shared" si="225"/>
        <v>0</v>
      </c>
      <c r="CE198" s="269">
        <f t="shared" si="225"/>
        <v>0</v>
      </c>
      <c r="CF198" s="269">
        <f t="shared" si="225"/>
        <v>0</v>
      </c>
      <c r="CG198" s="270">
        <f t="shared" si="225"/>
        <v>0</v>
      </c>
      <c r="CH198" s="270">
        <f t="shared" si="225"/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-4.0748967647914469E-3</v>
      </c>
      <c r="E200" s="420">
        <f>IF('YTD PROGRAM SUMMARY'!E4=0,0,E198-E73)</f>
        <v>2.2807596665188612E-3</v>
      </c>
      <c r="F200" s="420">
        <f>IF('YTD PROGRAM SUMMARY'!F4=0,0,F198-F73)</f>
        <v>8.2773195019399282E-2</v>
      </c>
      <c r="G200" s="420">
        <f>IF('YTD PROGRAM SUMMARY'!G4=0,0,G198-G73)</f>
        <v>-9.6675228196545504E-2</v>
      </c>
      <c r="H200" s="420">
        <f>IF('YTD PROGRAM SUMMARY'!H4=0,0,H198-H73)</f>
        <v>-0.20984091381251346</v>
      </c>
      <c r="I200" s="420">
        <f>IF('YTD PROGRAM SUMMARY'!I4=0,0,I198-I73)</f>
        <v>-2.6733481179689988E-2</v>
      </c>
      <c r="J200" s="420">
        <f>IF('YTD PROGRAM SUMMARY'!J4=0,0,J198-J73)</f>
        <v>-0.23952302586985752</v>
      </c>
      <c r="K200" s="420">
        <f>IF('YTD PROGRAM SUMMARY'!K4=0,0,K198-K73)</f>
        <v>-0.27423024328891188</v>
      </c>
      <c r="L200" s="420">
        <f>IF('YTD PROGRAM SUMMARY'!L4=0,0,L198-L73)</f>
        <v>0.28138234523066785</v>
      </c>
      <c r="M200" s="420">
        <f>IF('YTD PROGRAM SUMMARY'!M4=0,0,M198-M73)</f>
        <v>-0.13198075584659819</v>
      </c>
      <c r="N200" s="420">
        <f>IF('YTD PROGRAM SUMMARY'!N4=0,0,N198-N73)</f>
        <v>0.85148988210130483</v>
      </c>
      <c r="BW200" s="345">
        <f>BW93-BW110-BW127</f>
        <v>-1.8316779797338673E-7</v>
      </c>
      <c r="BX200" s="345">
        <f t="shared" ref="BX200:CH200" si="226">BX93-BX110-BX127</f>
        <v>-2.1322384242093706E-7</v>
      </c>
      <c r="BY200" s="345">
        <f t="shared" si="226"/>
        <v>-3.4446987417710573E-7</v>
      </c>
      <c r="BZ200" s="345">
        <f t="shared" si="226"/>
        <v>-4.7851480263752175E-7</v>
      </c>
      <c r="CA200" s="345">
        <f t="shared" si="226"/>
        <v>1.7131277189798982E-8</v>
      </c>
      <c r="CB200" s="345">
        <f t="shared" si="226"/>
        <v>-5.658532371485836E-8</v>
      </c>
      <c r="CC200" s="345">
        <f t="shared" si="226"/>
        <v>-4.5456377564812023E-8</v>
      </c>
      <c r="CD200" s="345">
        <f t="shared" si="226"/>
        <v>4.6783896420245219E-7</v>
      </c>
      <c r="CE200" s="345">
        <f t="shared" si="226"/>
        <v>-2.1456745335352023E-7</v>
      </c>
      <c r="CF200" s="345">
        <f t="shared" si="226"/>
        <v>3.8547968076244055E-8</v>
      </c>
      <c r="CG200" s="345">
        <f t="shared" si="226"/>
        <v>-4.561391178676405E-7</v>
      </c>
      <c r="CH200" s="345">
        <f t="shared" si="226"/>
        <v>-2.8002482666770329E-7</v>
      </c>
    </row>
    <row r="201" spans="1:86" hidden="1" x14ac:dyDescent="0.35">
      <c r="B201" s="205" t="s">
        <v>237</v>
      </c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BW201" s="345">
        <f t="shared" ref="BW201:CH201" si="227">BW94-BW111-BW128</f>
        <v>-2.8172480872040023E-7</v>
      </c>
      <c r="BX201" s="345">
        <f t="shared" si="227"/>
        <v>3.4577677552379699E-8</v>
      </c>
      <c r="BY201" s="345">
        <f t="shared" si="227"/>
        <v>8.3833880597065924E-8</v>
      </c>
      <c r="BZ201" s="345">
        <f t="shared" si="227"/>
        <v>1.8625107633517962E-7</v>
      </c>
      <c r="CA201" s="345">
        <f t="shared" si="227"/>
        <v>2.9021841010945515E-7</v>
      </c>
      <c r="CB201" s="345">
        <f t="shared" si="227"/>
        <v>2.6899451345888115E-7</v>
      </c>
      <c r="CC201" s="345">
        <f t="shared" si="227"/>
        <v>1.1271803809081993E-7</v>
      </c>
      <c r="CD201" s="345">
        <f t="shared" si="227"/>
        <v>2.6738559663445904E-7</v>
      </c>
      <c r="CE201" s="345">
        <f t="shared" si="227"/>
        <v>4.9683709880260496E-7</v>
      </c>
      <c r="CF201" s="345">
        <f t="shared" si="227"/>
        <v>-1.1175593159738761E-7</v>
      </c>
      <c r="CG201" s="345">
        <f t="shared" si="227"/>
        <v>-4.5748704727722328E-7</v>
      </c>
      <c r="CH201" s="345">
        <f t="shared" si="227"/>
        <v>-2.4408149845896177E-9</v>
      </c>
    </row>
    <row r="202" spans="1:86" x14ac:dyDescent="0.35">
      <c r="BW202" s="345">
        <f t="shared" ref="BW202:CH202" si="228">BW95-BW112-BW129</f>
        <v>3.6078927753788875E-7</v>
      </c>
      <c r="BX202" s="345">
        <f t="shared" si="228"/>
        <v>-1.2427701641219702E-8</v>
      </c>
      <c r="BY202" s="345">
        <f t="shared" si="228"/>
        <v>4.195370400363399E-7</v>
      </c>
      <c r="BZ202" s="345">
        <f t="shared" si="228"/>
        <v>-5.7674980143314347E-8</v>
      </c>
      <c r="CA202" s="345">
        <f t="shared" si="228"/>
        <v>-1.7618972729220583E-7</v>
      </c>
      <c r="CB202" s="345">
        <f t="shared" si="228"/>
        <v>1.1312432863543054E-7</v>
      </c>
      <c r="CC202" s="345">
        <f t="shared" si="228"/>
        <v>-3.1813488133962398E-7</v>
      </c>
      <c r="CD202" s="345">
        <f t="shared" si="228"/>
        <v>2.3436051730697793E-7</v>
      </c>
      <c r="CE202" s="345">
        <f t="shared" si="228"/>
        <v>-3.8041026765613106E-7</v>
      </c>
      <c r="CF202" s="345">
        <f t="shared" si="228"/>
        <v>4.7253322837384135E-7</v>
      </c>
      <c r="CG202" s="345">
        <f t="shared" si="228"/>
        <v>-4.0348443852743568E-7</v>
      </c>
      <c r="CH202" s="345">
        <f t="shared" si="228"/>
        <v>-2.8357034809059836E-7</v>
      </c>
    </row>
    <row r="203" spans="1:86" x14ac:dyDescent="0.35">
      <c r="BW203" s="345">
        <f t="shared" ref="BW203:CH203" si="229">BW96-BW113-BW130</f>
        <v>3.2550575933265602E-7</v>
      </c>
      <c r="BX203" s="345">
        <f t="shared" si="229"/>
        <v>2.4681012619764964E-7</v>
      </c>
      <c r="BY203" s="345">
        <f t="shared" si="229"/>
        <v>1.8362743130218018E-7</v>
      </c>
      <c r="BZ203" s="345">
        <f t="shared" si="229"/>
        <v>2.9165868072793602E-7</v>
      </c>
      <c r="CA203" s="345">
        <f t="shared" si="229"/>
        <v>4.2288139304354211E-7</v>
      </c>
      <c r="CB203" s="345">
        <f t="shared" si="229"/>
        <v>7.528293341496628E-8</v>
      </c>
      <c r="CC203" s="345">
        <f t="shared" si="229"/>
        <v>-6.5044298371008669E-8</v>
      </c>
      <c r="CD203" s="345">
        <f t="shared" si="229"/>
        <v>-3.3356754799117316E-7</v>
      </c>
      <c r="CE203" s="345">
        <f t="shared" si="229"/>
        <v>-1.8053195729311744E-7</v>
      </c>
      <c r="CF203" s="345">
        <f t="shared" si="229"/>
        <v>5.8979068420783598E-8</v>
      </c>
      <c r="CG203" s="345">
        <f t="shared" si="229"/>
        <v>-2.8197922997139427E-7</v>
      </c>
      <c r="CH203" s="345">
        <f t="shared" si="229"/>
        <v>-4.2288364889703223E-7</v>
      </c>
    </row>
    <row r="204" spans="1:86" x14ac:dyDescent="0.35">
      <c r="BW204" s="345">
        <f t="shared" ref="BW204:CH204" si="230">BW97-BW114-BW131</f>
        <v>2.5848248183713243E-7</v>
      </c>
      <c r="BX204" s="345">
        <f t="shared" si="230"/>
        <v>-1.9706531659791141E-7</v>
      </c>
      <c r="BY204" s="345">
        <f t="shared" si="230"/>
        <v>-3.7894468685033339E-7</v>
      </c>
      <c r="BZ204" s="345">
        <f t="shared" si="230"/>
        <v>-1.6316220145817534E-7</v>
      </c>
      <c r="CA204" s="345">
        <f t="shared" si="230"/>
        <v>1.4248849049338259E-7</v>
      </c>
      <c r="CB204" s="345">
        <f t="shared" si="230"/>
        <v>4.1773192010642461E-7</v>
      </c>
      <c r="CC204" s="345">
        <f t="shared" si="230"/>
        <v>2.5066277945364011E-7</v>
      </c>
      <c r="CD204" s="345">
        <f t="shared" si="230"/>
        <v>1.7673403788622606E-7</v>
      </c>
      <c r="CE204" s="345">
        <f t="shared" si="230"/>
        <v>-2.4169595403127509E-7</v>
      </c>
      <c r="CF204" s="345">
        <f t="shared" si="230"/>
        <v>-4.216188236261798E-7</v>
      </c>
      <c r="CG204" s="345">
        <f t="shared" si="230"/>
        <v>-2.0506511640466156E-7</v>
      </c>
      <c r="CH204" s="345">
        <f t="shared" si="230"/>
        <v>-9.389775660704477E-8</v>
      </c>
    </row>
    <row r="205" spans="1:86" x14ac:dyDescent="0.35">
      <c r="BW205" s="345">
        <f t="shared" ref="BW205:CH205" si="231">BW98-BW115-BW132</f>
        <v>1.6266539352950346E-7</v>
      </c>
      <c r="BX205" s="345">
        <f t="shared" si="231"/>
        <v>6.0479944644000611E-8</v>
      </c>
      <c r="BY205" s="345">
        <f t="shared" si="231"/>
        <v>3.0649354710882842E-7</v>
      </c>
      <c r="BZ205" s="345">
        <f t="shared" si="231"/>
        <v>3.2157937061502717E-7</v>
      </c>
      <c r="CA205" s="345">
        <f t="shared" si="231"/>
        <v>-4.0267552022747038E-7</v>
      </c>
      <c r="CB205" s="345">
        <f t="shared" si="231"/>
        <v>-3.7098279859898442E-7</v>
      </c>
      <c r="CC205" s="345">
        <f t="shared" si="231"/>
        <v>8.4539519329407398E-8</v>
      </c>
      <c r="CD205" s="345">
        <f t="shared" si="231"/>
        <v>1.2107892920221186E-7</v>
      </c>
      <c r="CE205" s="345">
        <f t="shared" si="231"/>
        <v>-2.199901409823124E-7</v>
      </c>
      <c r="CF205" s="345">
        <f t="shared" si="231"/>
        <v>1.6647424317143764E-7</v>
      </c>
      <c r="CG205" s="345">
        <f t="shared" si="231"/>
        <v>-3.3189665183015749E-7</v>
      </c>
      <c r="CH205" s="345">
        <f t="shared" si="231"/>
        <v>-4.2940712027816907E-7</v>
      </c>
    </row>
    <row r="206" spans="1:86" x14ac:dyDescent="0.35">
      <c r="BW206" s="345">
        <f t="shared" ref="BW206:CH206" si="232">BW99-BW116-BW133</f>
        <v>-2.8172480872040023E-7</v>
      </c>
      <c r="BX206" s="345">
        <f t="shared" si="232"/>
        <v>3.4577677552379699E-8</v>
      </c>
      <c r="BY206" s="345">
        <f t="shared" si="232"/>
        <v>8.3833880597065924E-8</v>
      </c>
      <c r="BZ206" s="345">
        <f t="shared" si="232"/>
        <v>1.8625107633517962E-7</v>
      </c>
      <c r="CA206" s="345">
        <f t="shared" si="232"/>
        <v>2.9021841010945515E-7</v>
      </c>
      <c r="CB206" s="345">
        <f t="shared" si="232"/>
        <v>2.6899451345888115E-7</v>
      </c>
      <c r="CC206" s="345">
        <f t="shared" si="232"/>
        <v>1.1271803809081993E-7</v>
      </c>
      <c r="CD206" s="345">
        <f t="shared" si="232"/>
        <v>2.6738559663445904E-7</v>
      </c>
      <c r="CE206" s="345">
        <f t="shared" si="232"/>
        <v>4.9683709880260496E-7</v>
      </c>
      <c r="CF206" s="345">
        <f t="shared" si="232"/>
        <v>-1.1175593159738761E-7</v>
      </c>
      <c r="CG206" s="345">
        <f t="shared" si="232"/>
        <v>-4.5748704727722328E-7</v>
      </c>
      <c r="CH206" s="345">
        <f t="shared" si="232"/>
        <v>-2.4408149845896177E-9</v>
      </c>
    </row>
    <row r="207" spans="1:86" x14ac:dyDescent="0.35">
      <c r="BW207" s="345">
        <f t="shared" ref="BW207:CH207" si="233">BW100-BW117-BW134</f>
        <v>2.9339506673426927E-7</v>
      </c>
      <c r="BX207" s="345">
        <f t="shared" si="233"/>
        <v>2.2592786665890513E-7</v>
      </c>
      <c r="BY207" s="345">
        <f t="shared" si="233"/>
        <v>1.8339943887168975E-7</v>
      </c>
      <c r="BZ207" s="345">
        <f t="shared" si="233"/>
        <v>-2.0066404171192181E-7</v>
      </c>
      <c r="CA207" s="345">
        <f t="shared" si="233"/>
        <v>1.2066553662162804E-7</v>
      </c>
      <c r="CB207" s="345">
        <f t="shared" si="233"/>
        <v>3.4741793601862636E-7</v>
      </c>
      <c r="CC207" s="345">
        <f t="shared" si="233"/>
        <v>-8.807354689305269E-9</v>
      </c>
      <c r="CD207" s="345">
        <f t="shared" si="233"/>
        <v>-3.0658902075084149E-8</v>
      </c>
      <c r="CE207" s="345">
        <f t="shared" si="233"/>
        <v>3.5192347755050313E-7</v>
      </c>
      <c r="CF207" s="345">
        <f t="shared" si="233"/>
        <v>-2.3843430834932788E-7</v>
      </c>
      <c r="CG207" s="345">
        <f t="shared" si="233"/>
        <v>3.7159723769017092E-7</v>
      </c>
      <c r="CH207" s="345">
        <f t="shared" si="233"/>
        <v>-3.3893373462424298E-7</v>
      </c>
    </row>
    <row r="208" spans="1:86" x14ac:dyDescent="0.35">
      <c r="BW208" s="345">
        <f t="shared" ref="BW208:CH208" si="234">BW101-BW118-BW135</f>
        <v>-1.8316779797338673E-7</v>
      </c>
      <c r="BX208" s="345">
        <f t="shared" si="234"/>
        <v>-2.1322384242093706E-7</v>
      </c>
      <c r="BY208" s="345">
        <f t="shared" si="234"/>
        <v>-3.4446987417710573E-7</v>
      </c>
      <c r="BZ208" s="345">
        <f t="shared" si="234"/>
        <v>-4.7851480263752175E-7</v>
      </c>
      <c r="CA208" s="345">
        <f t="shared" si="234"/>
        <v>1.7131277189798982E-8</v>
      </c>
      <c r="CB208" s="345">
        <f t="shared" si="234"/>
        <v>-5.658532371485836E-8</v>
      </c>
      <c r="CC208" s="345">
        <f t="shared" si="234"/>
        <v>-4.5456377564812023E-8</v>
      </c>
      <c r="CD208" s="345">
        <f t="shared" si="234"/>
        <v>4.6783896420245219E-7</v>
      </c>
      <c r="CE208" s="345">
        <f t="shared" si="234"/>
        <v>-2.1456745335352023E-7</v>
      </c>
      <c r="CF208" s="345">
        <f t="shared" si="234"/>
        <v>3.8547968076244055E-8</v>
      </c>
      <c r="CG208" s="345">
        <f t="shared" si="234"/>
        <v>-4.561391178676405E-7</v>
      </c>
      <c r="CH208" s="345">
        <f t="shared" si="234"/>
        <v>-2.8002482666770329E-7</v>
      </c>
    </row>
    <row r="209" spans="75:86" x14ac:dyDescent="0.35">
      <c r="BW209" s="345">
        <f t="shared" ref="BW209:CH209" si="235">BW102-BW119-BW136</f>
        <v>-1.8316779797338673E-7</v>
      </c>
      <c r="BX209" s="345">
        <f t="shared" si="235"/>
        <v>-2.1322384242093706E-7</v>
      </c>
      <c r="BY209" s="345">
        <f t="shared" si="235"/>
        <v>-3.4446987417710573E-7</v>
      </c>
      <c r="BZ209" s="345">
        <f t="shared" si="235"/>
        <v>-4.7851480263752175E-7</v>
      </c>
      <c r="CA209" s="345">
        <f t="shared" si="235"/>
        <v>1.7131277189798982E-8</v>
      </c>
      <c r="CB209" s="345">
        <f t="shared" si="235"/>
        <v>-5.658532371485836E-8</v>
      </c>
      <c r="CC209" s="345">
        <f t="shared" si="235"/>
        <v>-4.5456377564812023E-8</v>
      </c>
      <c r="CD209" s="345">
        <f t="shared" si="235"/>
        <v>4.6783896420245219E-7</v>
      </c>
      <c r="CE209" s="345">
        <f t="shared" si="235"/>
        <v>-2.1456745335352023E-7</v>
      </c>
      <c r="CF209" s="345">
        <f t="shared" si="235"/>
        <v>3.8547968076244055E-8</v>
      </c>
      <c r="CG209" s="345">
        <f t="shared" si="235"/>
        <v>-4.561391178676405E-7</v>
      </c>
      <c r="CH209" s="345">
        <f t="shared" si="235"/>
        <v>-2.8002482666770329E-7</v>
      </c>
    </row>
    <row r="210" spans="75:86" x14ac:dyDescent="0.35">
      <c r="BW210" s="345">
        <f t="shared" ref="BW210:CH210" si="236">BW103-BW120-BW137</f>
        <v>-1.8316779797338673E-7</v>
      </c>
      <c r="BX210" s="345">
        <f t="shared" si="236"/>
        <v>-2.1322384242093706E-7</v>
      </c>
      <c r="BY210" s="345">
        <f t="shared" si="236"/>
        <v>-3.4446987417710573E-7</v>
      </c>
      <c r="BZ210" s="345">
        <f t="shared" si="236"/>
        <v>-4.7851480263752175E-7</v>
      </c>
      <c r="CA210" s="345">
        <f t="shared" si="236"/>
        <v>1.7131277189798982E-8</v>
      </c>
      <c r="CB210" s="345">
        <f t="shared" si="236"/>
        <v>-5.658532371485836E-8</v>
      </c>
      <c r="CC210" s="345">
        <f t="shared" si="236"/>
        <v>-4.5456377564812023E-8</v>
      </c>
      <c r="CD210" s="345">
        <f t="shared" si="236"/>
        <v>4.6783896420245219E-7</v>
      </c>
      <c r="CE210" s="345">
        <f t="shared" si="236"/>
        <v>-2.1456745335352023E-7</v>
      </c>
      <c r="CF210" s="345">
        <f t="shared" si="236"/>
        <v>3.8547968076244055E-8</v>
      </c>
      <c r="CG210" s="345">
        <f t="shared" si="236"/>
        <v>-4.561391178676405E-7</v>
      </c>
      <c r="CH210" s="345">
        <f t="shared" si="236"/>
        <v>-2.8002482666770329E-7</v>
      </c>
    </row>
    <row r="211" spans="75:86" x14ac:dyDescent="0.35">
      <c r="BW211" s="345">
        <f t="shared" ref="BW211:CH211" si="237">BW104-BW121-BW138</f>
        <v>-1.20138698301046E-7</v>
      </c>
      <c r="BX211" s="345">
        <f t="shared" si="237"/>
        <v>-4.6557856715864938E-7</v>
      </c>
      <c r="BY211" s="345">
        <f t="shared" si="237"/>
        <v>2.6138858759839484E-7</v>
      </c>
      <c r="BZ211" s="345">
        <f t="shared" si="237"/>
        <v>4.6274196091426745E-7</v>
      </c>
      <c r="CA211" s="345">
        <f t="shared" si="237"/>
        <v>-1.6396147677327083E-7</v>
      </c>
      <c r="CB211" s="345">
        <f t="shared" si="237"/>
        <v>-4.4301410535851904E-7</v>
      </c>
      <c r="CC211" s="345">
        <f t="shared" si="237"/>
        <v>2.3502797714611279E-7</v>
      </c>
      <c r="CD211" s="345">
        <f t="shared" si="237"/>
        <v>3.3325157662317945E-7</v>
      </c>
      <c r="CE211" s="345">
        <f t="shared" si="237"/>
        <v>6.3411021340893658E-8</v>
      </c>
      <c r="CF211" s="345">
        <f t="shared" si="237"/>
        <v>3.4391717208901579E-8</v>
      </c>
      <c r="CG211" s="345">
        <f t="shared" si="237"/>
        <v>3.4293731292905916E-7</v>
      </c>
      <c r="CH211" s="345">
        <f t="shared" si="237"/>
        <v>4.2879745880452028E-7</v>
      </c>
    </row>
    <row r="212" spans="75:86" x14ac:dyDescent="0.35">
      <c r="BW212" s="345">
        <f t="shared" ref="BW212:CH212" si="238">BW105-BW122-BW139</f>
        <v>4.4792210974293686E-7</v>
      </c>
      <c r="BX212" s="345">
        <f t="shared" si="238"/>
        <v>3.6217734725868533E-7</v>
      </c>
      <c r="BY212" s="345">
        <f t="shared" si="238"/>
        <v>-2.4806094111977373E-7</v>
      </c>
      <c r="BZ212" s="345">
        <f t="shared" si="238"/>
        <v>-6.6834634704620449E-8</v>
      </c>
      <c r="CA212" s="345">
        <f t="shared" si="238"/>
        <v>2.8977599629206874E-7</v>
      </c>
      <c r="CB212" s="345">
        <f t="shared" si="238"/>
        <v>-1.6876862301944129E-7</v>
      </c>
      <c r="CC212" s="345">
        <f t="shared" si="238"/>
        <v>4.4362602693095998E-7</v>
      </c>
      <c r="CD212" s="345">
        <f t="shared" si="238"/>
        <v>2.0046900950365654E-7</v>
      </c>
      <c r="CE212" s="345">
        <f t="shared" si="238"/>
        <v>-1.0175816000240756E-7</v>
      </c>
      <c r="CF212" s="345">
        <f t="shared" si="238"/>
        <v>1.9355043266462008E-8</v>
      </c>
      <c r="CG212" s="345">
        <f t="shared" si="238"/>
        <v>-1.5193116302851181E-7</v>
      </c>
      <c r="CH212" s="345">
        <f t="shared" si="238"/>
        <v>-1.7257034271630362E-7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9:CH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 tint="-0.34998626667073579"/>
  </sheetPr>
  <dimension ref="A1:CJ212"/>
  <sheetViews>
    <sheetView zoomScale="80" zoomScaleNormal="80" workbookViewId="0">
      <pane xSplit="2" topLeftCell="C1" activePane="topRight" state="frozen"/>
      <selection activeCell="BW24" sqref="BW24"/>
      <selection pane="topRight" activeCell="B21" sqref="B21"/>
    </sheetView>
  </sheetViews>
  <sheetFormatPr defaultRowHeight="14.5" x14ac:dyDescent="0.35"/>
  <cols>
    <col min="1" max="1" width="11.542968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18" width="13.90625" customWidth="1"/>
    <col min="19" max="19" width="14" customWidth="1"/>
    <col min="20" max="24" width="13.90625" customWidth="1"/>
    <col min="25" max="30" width="14.08984375" customWidth="1"/>
    <col min="31" max="86" width="13.90625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ENTRY'!AI148</f>
        <v>0</v>
      </c>
      <c r="D5" s="3">
        <f>'BIZ kWh ENTRY'!AJ148</f>
        <v>0</v>
      </c>
      <c r="E5" s="3">
        <f>'BIZ kWh ENTRY'!AK148</f>
        <v>0</v>
      </c>
      <c r="F5" s="3">
        <f>'BIZ kWh ENTRY'!AL148</f>
        <v>21511.187040498295</v>
      </c>
      <c r="G5" s="3">
        <f>'BIZ kWh ENTRY'!AM148</f>
        <v>0</v>
      </c>
      <c r="H5" s="3">
        <f>'BIZ kWh ENTRY'!AN148</f>
        <v>90140</v>
      </c>
      <c r="I5" s="3">
        <f>'BIZ kWh ENTRY'!AO148</f>
        <v>223562</v>
      </c>
      <c r="J5" s="3">
        <f>'BIZ kWh ENTRY'!AP148</f>
        <v>0</v>
      </c>
      <c r="K5" s="3">
        <f>'BIZ kWh ENTRY'!AQ148</f>
        <v>0</v>
      </c>
      <c r="L5" s="3">
        <f>'BIZ kWh ENTRY'!AR148</f>
        <v>438628.40112691914</v>
      </c>
      <c r="M5" s="3">
        <f>'BIZ kWh ENTRY'!AS148</f>
        <v>0</v>
      </c>
      <c r="N5" s="3">
        <f>'BIZ kWh ENTRY'!AT148</f>
        <v>1171528.4716725883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ENTRY'!AI149</f>
        <v>0</v>
      </c>
      <c r="D6" s="3">
        <f>'BIZ kWh ENTRY'!AJ149</f>
        <v>0</v>
      </c>
      <c r="E6" s="3">
        <f>'BIZ kWh ENTRY'!AK149</f>
        <v>0</v>
      </c>
      <c r="F6" s="3">
        <f>'BIZ kWh ENTRY'!AL149</f>
        <v>0</v>
      </c>
      <c r="G6" s="3">
        <f>'BIZ kWh ENTRY'!AM149</f>
        <v>0</v>
      </c>
      <c r="H6" s="3">
        <f>'BIZ kWh ENTRY'!AN149</f>
        <v>0</v>
      </c>
      <c r="I6" s="3">
        <f>'BIZ kWh ENTRY'!AO149</f>
        <v>0</v>
      </c>
      <c r="J6" s="3">
        <f>'BIZ kWh ENTRY'!AP149</f>
        <v>0</v>
      </c>
      <c r="K6" s="3">
        <f>'BIZ kWh ENTRY'!AQ149</f>
        <v>0</v>
      </c>
      <c r="L6" s="3">
        <f>'BIZ kWh ENTRY'!AR149</f>
        <v>0</v>
      </c>
      <c r="M6" s="3">
        <f>'BIZ kWh ENTRY'!AS149</f>
        <v>0</v>
      </c>
      <c r="N6" s="3">
        <f>'BIZ kWh ENTRY'!AT149</f>
        <v>21376.578923858375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ENTRY'!AI150</f>
        <v>0</v>
      </c>
      <c r="D7" s="3">
        <f>'BIZ kWh ENTRY'!AJ150</f>
        <v>0</v>
      </c>
      <c r="E7" s="3">
        <f>'BIZ kWh ENTRY'!AK150</f>
        <v>0</v>
      </c>
      <c r="F7" s="3">
        <f>'BIZ kWh ENTRY'!AL150</f>
        <v>0</v>
      </c>
      <c r="G7" s="3">
        <f>'BIZ kWh ENTRY'!AM150</f>
        <v>0</v>
      </c>
      <c r="H7" s="3">
        <f>'BIZ kWh ENTRY'!AN150</f>
        <v>47062.288577695137</v>
      </c>
      <c r="I7" s="3">
        <f>'BIZ kWh ENTRY'!AO150</f>
        <v>0</v>
      </c>
      <c r="J7" s="3">
        <f>'BIZ kWh ENTRY'!AP150</f>
        <v>0</v>
      </c>
      <c r="K7" s="3">
        <f>'BIZ kWh ENTRY'!AQ150</f>
        <v>0</v>
      </c>
      <c r="L7" s="3">
        <f>'BIZ kWh ENTRY'!AR150</f>
        <v>0</v>
      </c>
      <c r="M7" s="3">
        <f>'BIZ kWh ENTRY'!AS150</f>
        <v>0</v>
      </c>
      <c r="N7" s="3">
        <f>'BIZ kWh ENTRY'!AT150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ENTRY'!AI151</f>
        <v>0</v>
      </c>
      <c r="D8" s="3">
        <f>'BIZ kWh ENTRY'!AJ151</f>
        <v>0</v>
      </c>
      <c r="E8" s="3">
        <f>'BIZ kWh ENTRY'!AK151</f>
        <v>0</v>
      </c>
      <c r="F8" s="3">
        <f>'BIZ kWh ENTRY'!AL151</f>
        <v>0</v>
      </c>
      <c r="G8" s="3">
        <f>'BIZ kWh ENTRY'!AM151</f>
        <v>9741.9052489335263</v>
      </c>
      <c r="H8" s="3">
        <f>'BIZ kWh ENTRY'!AN151</f>
        <v>2345009.8916343767</v>
      </c>
      <c r="I8" s="3">
        <f>'BIZ kWh ENTRY'!AO151</f>
        <v>92594.773509539926</v>
      </c>
      <c r="J8" s="3">
        <f>'BIZ kWh ENTRY'!AP151</f>
        <v>0</v>
      </c>
      <c r="K8" s="3">
        <f>'BIZ kWh ENTRY'!AQ151</f>
        <v>9318.9800921265887</v>
      </c>
      <c r="L8" s="3">
        <f>'BIZ kWh ENTRY'!AR151</f>
        <v>99819.118700873441</v>
      </c>
      <c r="M8" s="3">
        <f>'BIZ kWh ENTRY'!AS151</f>
        <v>579440.6916058053</v>
      </c>
      <c r="N8" s="3">
        <f>'BIZ kWh ENTRY'!AT151</f>
        <v>2465361.9395136097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ENTRY'!AI152</f>
        <v>0</v>
      </c>
      <c r="D9" s="3">
        <f>'BIZ kWh ENTRY'!AJ152</f>
        <v>0</v>
      </c>
      <c r="E9" s="3">
        <f>'BIZ kWh ENTRY'!AK152</f>
        <v>0</v>
      </c>
      <c r="F9" s="3">
        <f>'BIZ kWh ENTRY'!AL152</f>
        <v>0</v>
      </c>
      <c r="G9" s="3">
        <f>'BIZ kWh ENTRY'!AM152</f>
        <v>165742.53696</v>
      </c>
      <c r="H9" s="3">
        <f>'BIZ kWh ENTRY'!AN152</f>
        <v>0</v>
      </c>
      <c r="I9" s="3">
        <f>'BIZ kWh ENTRY'!AO152</f>
        <v>0</v>
      </c>
      <c r="J9" s="3">
        <f>'BIZ kWh ENTRY'!AP152</f>
        <v>0</v>
      </c>
      <c r="K9" s="3">
        <f>'BIZ kWh ENTRY'!AQ152</f>
        <v>0</v>
      </c>
      <c r="L9" s="3">
        <f>'BIZ kWh ENTRY'!AR152</f>
        <v>0</v>
      </c>
      <c r="M9" s="3">
        <f>'BIZ kWh ENTRY'!AS152</f>
        <v>0</v>
      </c>
      <c r="N9" s="3">
        <f>'BIZ kWh ENTRY'!AT152</f>
        <v>0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ENTRY'!AI153</f>
        <v>0</v>
      </c>
      <c r="D10" s="3">
        <f>'BIZ kWh ENTRY'!AJ153</f>
        <v>0</v>
      </c>
      <c r="E10" s="3">
        <f>'BIZ kWh ENTRY'!AK153</f>
        <v>0</v>
      </c>
      <c r="F10" s="3">
        <f>'BIZ kWh ENTRY'!AL153</f>
        <v>0</v>
      </c>
      <c r="G10" s="3">
        <f>'BIZ kWh ENTRY'!AM153</f>
        <v>0</v>
      </c>
      <c r="H10" s="3">
        <f>'BIZ kWh ENTRY'!AN153</f>
        <v>0</v>
      </c>
      <c r="I10" s="3">
        <f>'BIZ kWh ENTRY'!AO153</f>
        <v>0</v>
      </c>
      <c r="J10" s="3">
        <f>'BIZ kWh ENTRY'!AP153</f>
        <v>0</v>
      </c>
      <c r="K10" s="3">
        <f>'BIZ kWh ENTRY'!AQ153</f>
        <v>0</v>
      </c>
      <c r="L10" s="3">
        <f>'BIZ kWh ENTRY'!AR153</f>
        <v>0</v>
      </c>
      <c r="M10" s="3">
        <f>'BIZ kWh ENTRY'!AS153</f>
        <v>0</v>
      </c>
      <c r="N10" s="3">
        <f>'BIZ kWh ENTRY'!AT153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ENTRY'!AI154</f>
        <v>0</v>
      </c>
      <c r="D11" s="3">
        <f>'BIZ kWh ENTRY'!AJ154</f>
        <v>0</v>
      </c>
      <c r="E11" s="3">
        <f>'BIZ kWh ENTRY'!AK154</f>
        <v>0</v>
      </c>
      <c r="F11" s="3">
        <f>'BIZ kWh ENTRY'!AL154</f>
        <v>0</v>
      </c>
      <c r="G11" s="3">
        <f>'BIZ kWh ENTRY'!AM154</f>
        <v>1054.0517336915279</v>
      </c>
      <c r="H11" s="3">
        <f>'BIZ kWh ENTRY'!AN154</f>
        <v>64521.422081500554</v>
      </c>
      <c r="I11" s="3">
        <f>'BIZ kWh ENTRY'!AO154</f>
        <v>5707.5780047764656</v>
      </c>
      <c r="J11" s="3">
        <f>'BIZ kWh ENTRY'!AP154</f>
        <v>0</v>
      </c>
      <c r="K11" s="3">
        <f>'BIZ kWh ENTRY'!AQ154</f>
        <v>31353.026530683848</v>
      </c>
      <c r="L11" s="3">
        <f>'BIZ kWh ENTRY'!AR154</f>
        <v>0</v>
      </c>
      <c r="M11" s="3">
        <f>'BIZ kWh ENTRY'!AS154</f>
        <v>286915.98031182756</v>
      </c>
      <c r="N11" s="3">
        <f>'BIZ kWh ENTRY'!AT154</f>
        <v>938250.72977297741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ENTRY'!AI155</f>
        <v>0</v>
      </c>
      <c r="D12" s="3">
        <f>'BIZ kWh ENTRY'!AJ155</f>
        <v>316544.60502720001</v>
      </c>
      <c r="E12" s="3">
        <f>'BIZ kWh ENTRY'!AK155</f>
        <v>9064.8256686056084</v>
      </c>
      <c r="F12" s="3">
        <f>'BIZ kWh ENTRY'!AL155</f>
        <v>539272.45489688357</v>
      </c>
      <c r="G12" s="3">
        <f>'BIZ kWh ENTRY'!AM155</f>
        <v>416449.84750537755</v>
      </c>
      <c r="H12" s="3">
        <f>'BIZ kWh ENTRY'!AN155</f>
        <v>1113485.5327809299</v>
      </c>
      <c r="I12" s="3">
        <f>'BIZ kWh ENTRY'!AO155</f>
        <v>276977.25902880006</v>
      </c>
      <c r="J12" s="3">
        <f>'BIZ kWh ENTRY'!AP155</f>
        <v>555818.93789554667</v>
      </c>
      <c r="K12" s="3">
        <f>'BIZ kWh ENTRY'!AQ155</f>
        <v>418254.36138749484</v>
      </c>
      <c r="L12" s="3">
        <f>'BIZ kWh ENTRY'!AR155</f>
        <v>540982.48901400005</v>
      </c>
      <c r="M12" s="3">
        <f>'BIZ kWh ENTRY'!AS155</f>
        <v>411643.26969128411</v>
      </c>
      <c r="N12" s="3">
        <f>'BIZ kWh ENTRY'!AT155</f>
        <v>3316859.5784440734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ENTRY'!AI156</f>
        <v>0</v>
      </c>
      <c r="D13" s="3">
        <f>'BIZ kWh ENTRY'!AJ156</f>
        <v>0</v>
      </c>
      <c r="E13" s="3">
        <f>'BIZ kWh ENTRY'!AK156</f>
        <v>0</v>
      </c>
      <c r="F13" s="3">
        <f>'BIZ kWh ENTRY'!AL156</f>
        <v>15411.808764000001</v>
      </c>
      <c r="G13" s="3">
        <f>'BIZ kWh ENTRY'!AM156</f>
        <v>35871.214500000002</v>
      </c>
      <c r="H13" s="3">
        <f>'BIZ kWh ENTRY'!AN156</f>
        <v>69279.987744000013</v>
      </c>
      <c r="I13" s="3">
        <f>'BIZ kWh ENTRY'!AO156</f>
        <v>0</v>
      </c>
      <c r="J13" s="3">
        <f>'BIZ kWh ENTRY'!AP156</f>
        <v>0</v>
      </c>
      <c r="K13" s="3">
        <f>'BIZ kWh ENTRY'!AQ156</f>
        <v>567.17496000000006</v>
      </c>
      <c r="L13" s="3">
        <f>'BIZ kWh ENTRY'!AR156</f>
        <v>0</v>
      </c>
      <c r="M13" s="3">
        <f>'BIZ kWh ENTRY'!AS156</f>
        <v>12706.800480000002</v>
      </c>
      <c r="N13" s="3">
        <f>'BIZ kWh ENTRY'!AT156</f>
        <v>2526028.5936600002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ENTRY'!AI157</f>
        <v>0</v>
      </c>
      <c r="D14" s="3">
        <f>'BIZ kWh ENTRY'!AJ157</f>
        <v>0</v>
      </c>
      <c r="E14" s="3">
        <f>'BIZ kWh ENTRY'!AK157</f>
        <v>0</v>
      </c>
      <c r="F14" s="3">
        <f>'BIZ kWh ENTRY'!AL157</f>
        <v>56416.703999999998</v>
      </c>
      <c r="G14" s="3">
        <f>'BIZ kWh ENTRY'!AM157</f>
        <v>0</v>
      </c>
      <c r="H14" s="3">
        <f>'BIZ kWh ENTRY'!AN157</f>
        <v>73867.584000000003</v>
      </c>
      <c r="I14" s="3">
        <f>'BIZ kWh ENTRY'!AO157</f>
        <v>0</v>
      </c>
      <c r="J14" s="3">
        <f>'BIZ kWh ENTRY'!AP157</f>
        <v>0</v>
      </c>
      <c r="K14" s="3">
        <f>'BIZ kWh ENTRY'!AQ157</f>
        <v>0</v>
      </c>
      <c r="L14" s="3">
        <f>'BIZ kWh ENTRY'!AR157</f>
        <v>0</v>
      </c>
      <c r="M14" s="3">
        <f>'BIZ kWh ENTRY'!AS157</f>
        <v>489607.47200000001</v>
      </c>
      <c r="N14" s="3">
        <f>'BIZ kWh ENTRY'!AT157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ENTRY'!AI158</f>
        <v>0</v>
      </c>
      <c r="D15" s="3">
        <f>'BIZ kWh ENTRY'!AJ158</f>
        <v>0</v>
      </c>
      <c r="E15" s="3">
        <f>'BIZ kWh ENTRY'!AK158</f>
        <v>0</v>
      </c>
      <c r="F15" s="3">
        <f>'BIZ kWh ENTRY'!AL158</f>
        <v>0</v>
      </c>
      <c r="G15" s="3">
        <f>'BIZ kWh ENTRY'!AM158</f>
        <v>0</v>
      </c>
      <c r="H15" s="3">
        <f>'BIZ kWh ENTRY'!AN158</f>
        <v>0</v>
      </c>
      <c r="I15" s="3">
        <f>'BIZ kWh ENTRY'!AO158</f>
        <v>0</v>
      </c>
      <c r="J15" s="3">
        <f>'BIZ kWh ENTRY'!AP158</f>
        <v>0</v>
      </c>
      <c r="K15" s="3">
        <f>'BIZ kWh ENTRY'!AQ158</f>
        <v>0</v>
      </c>
      <c r="L15" s="3">
        <f>'BIZ kWh ENTRY'!AR158</f>
        <v>0</v>
      </c>
      <c r="M15" s="3">
        <f>'BIZ kWh ENTRY'!AS158</f>
        <v>165636.954</v>
      </c>
      <c r="N15" s="3">
        <f>'BIZ kWh ENTRY'!AT158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ENTRY'!AI159</f>
        <v>0</v>
      </c>
      <c r="D16" s="3">
        <f>'BIZ kWh ENTRY'!AJ159</f>
        <v>90475.909999999989</v>
      </c>
      <c r="E16" s="3">
        <f>'BIZ kWh ENTRY'!AK159</f>
        <v>0</v>
      </c>
      <c r="F16" s="3">
        <f>'BIZ kWh ENTRY'!AL159</f>
        <v>0</v>
      </c>
      <c r="G16" s="3">
        <f>'BIZ kWh ENTRY'!AM159</f>
        <v>0</v>
      </c>
      <c r="H16" s="3">
        <f>'BIZ kWh ENTRY'!AN159</f>
        <v>0</v>
      </c>
      <c r="I16" s="3">
        <f>'BIZ kWh ENTRY'!AO159</f>
        <v>0</v>
      </c>
      <c r="J16" s="3">
        <f>'BIZ kWh ENTRY'!AP159</f>
        <v>0</v>
      </c>
      <c r="K16" s="3">
        <f>'BIZ kWh ENTRY'!AQ159</f>
        <v>0</v>
      </c>
      <c r="L16" s="3">
        <f>'BIZ kWh ENTRY'!AR159</f>
        <v>0</v>
      </c>
      <c r="M16" s="3">
        <f>'BIZ kWh ENTRY'!AS159</f>
        <v>0</v>
      </c>
      <c r="N16" s="3">
        <f>'BIZ kWh ENTRY'!AT159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ENTRY'!AI160</f>
        <v>0</v>
      </c>
      <c r="D17" s="3">
        <f>'BIZ kWh ENTRY'!AJ160</f>
        <v>0</v>
      </c>
      <c r="E17" s="3">
        <f>'BIZ kWh ENTRY'!AK160</f>
        <v>0</v>
      </c>
      <c r="F17" s="3">
        <f>'BIZ kWh ENTRY'!AL160</f>
        <v>0</v>
      </c>
      <c r="G17" s="3">
        <f>'BIZ kWh ENTRY'!AM160</f>
        <v>0</v>
      </c>
      <c r="H17" s="3">
        <f>'BIZ kWh ENTRY'!AN160</f>
        <v>0</v>
      </c>
      <c r="I17" s="3">
        <f>'BIZ kWh ENTRY'!AO160</f>
        <v>0</v>
      </c>
      <c r="J17" s="3">
        <f>'BIZ kWh ENTRY'!AP160</f>
        <v>0</v>
      </c>
      <c r="K17" s="3">
        <f>'BIZ kWh ENTRY'!AQ160</f>
        <v>0</v>
      </c>
      <c r="L17" s="3">
        <f>'BIZ kWh ENTRY'!AR160</f>
        <v>0</v>
      </c>
      <c r="M17" s="3">
        <f>'BIZ kWh ENTRY'!AS160</f>
        <v>0</v>
      </c>
      <c r="N17" s="3">
        <f>'BIZ kWh ENTRY'!AT160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1M - RES'!B16</f>
        <v>Monthly kWh</v>
      </c>
      <c r="C19" s="279">
        <f>SUM(C5:C18)</f>
        <v>0</v>
      </c>
      <c r="D19" s="279">
        <f t="shared" ref="D19:BO19" si="2">SUM(D5:D18)</f>
        <v>407020.51502719999</v>
      </c>
      <c r="E19" s="279">
        <f t="shared" si="2"/>
        <v>9064.8256686056084</v>
      </c>
      <c r="F19" s="279">
        <f t="shared" si="2"/>
        <v>632612.15470138181</v>
      </c>
      <c r="G19" s="279">
        <f t="shared" si="2"/>
        <v>628859.55594800261</v>
      </c>
      <c r="H19" s="279">
        <f t="shared" si="2"/>
        <v>3803366.7068185024</v>
      </c>
      <c r="I19" s="279">
        <f t="shared" si="2"/>
        <v>598841.61054311646</v>
      </c>
      <c r="J19" s="279">
        <f t="shared" si="2"/>
        <v>555818.93789554667</v>
      </c>
      <c r="K19" s="279">
        <f t="shared" si="2"/>
        <v>459493.54297030525</v>
      </c>
      <c r="L19" s="279">
        <f t="shared" si="2"/>
        <v>1079430.0088417926</v>
      </c>
      <c r="M19" s="279">
        <f t="shared" si="2"/>
        <v>1945951.1680889169</v>
      </c>
      <c r="N19" s="279">
        <f t="shared" si="2"/>
        <v>10439405.891987108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299"/>
      <c r="B20" s="148"/>
      <c r="C20" s="9"/>
      <c r="D20" s="37"/>
      <c r="E20" s="9"/>
      <c r="F20" s="37"/>
      <c r="G20" s="37"/>
      <c r="H20" s="9"/>
      <c r="I20" s="37"/>
      <c r="J20" s="37"/>
      <c r="K20" s="9"/>
      <c r="L20" s="37"/>
      <c r="M20" s="37"/>
      <c r="N20" s="9"/>
      <c r="O20" s="37"/>
      <c r="P20" s="37"/>
      <c r="Q20" s="9"/>
      <c r="R20" s="37"/>
      <c r="S20" s="37"/>
      <c r="T20" s="9"/>
      <c r="U20" s="37"/>
      <c r="V20" s="37"/>
      <c r="W20" s="9"/>
      <c r="X20" s="37"/>
      <c r="Y20" s="37"/>
      <c r="Z20" s="9"/>
      <c r="AA20" s="37"/>
      <c r="AB20" s="37"/>
      <c r="AC20" s="9"/>
      <c r="AD20" s="37"/>
      <c r="AE20" s="37"/>
      <c r="AF20" s="9"/>
      <c r="AG20" s="37"/>
      <c r="AH20" s="37"/>
      <c r="AI20" s="9"/>
      <c r="AJ20" s="37"/>
      <c r="AK20" s="37"/>
      <c r="AL20" s="9"/>
      <c r="AM20" s="37"/>
      <c r="AN20" s="37"/>
      <c r="AO20" s="9"/>
      <c r="AP20" s="37"/>
      <c r="AQ20" s="37"/>
      <c r="AR20" s="9"/>
      <c r="AS20" s="37"/>
      <c r="AT20" s="37"/>
      <c r="AU20" s="9"/>
      <c r="AV20" s="37"/>
      <c r="AW20" s="37"/>
      <c r="AX20" s="9"/>
      <c r="AY20" s="37"/>
      <c r="AZ20" s="37"/>
      <c r="BA20" s="9"/>
      <c r="BB20" s="37"/>
      <c r="BC20" s="37"/>
      <c r="BD20" s="9"/>
      <c r="BE20" s="37"/>
      <c r="BF20" s="37"/>
      <c r="BG20" s="9"/>
      <c r="BH20" s="37"/>
      <c r="BI20" s="37"/>
      <c r="BJ20" s="9"/>
      <c r="BK20" s="37"/>
      <c r="BL20" s="37"/>
      <c r="BM20" s="9"/>
      <c r="BN20" s="37"/>
      <c r="BO20" s="37"/>
      <c r="BP20" s="9"/>
      <c r="BQ20" s="37"/>
      <c r="BR20" s="37"/>
      <c r="BS20" s="9"/>
      <c r="BT20" s="37"/>
      <c r="BU20" s="37"/>
      <c r="BV20" s="9"/>
      <c r="BW20" s="37"/>
      <c r="BX20" s="37"/>
      <c r="BY20" s="9"/>
      <c r="BZ20" s="37"/>
      <c r="CA20" s="37"/>
      <c r="CB20" s="9"/>
      <c r="CC20" s="37"/>
      <c r="CD20" s="37"/>
      <c r="CE20" s="9"/>
      <c r="CF20" s="37"/>
      <c r="CG20" s="37"/>
      <c r="CH20" s="150"/>
    </row>
    <row r="21" spans="1:86" ht="15" thickBot="1" x14ac:dyDescent="0.4">
      <c r="A21" s="149"/>
      <c r="B21" s="149"/>
      <c r="C21" s="303"/>
      <c r="D21" s="149"/>
      <c r="E21" s="303"/>
      <c r="F21" s="149"/>
      <c r="G21" s="149"/>
      <c r="H21" s="303"/>
      <c r="I21" s="149"/>
      <c r="J21" s="149"/>
      <c r="K21" s="303"/>
      <c r="L21" s="149"/>
      <c r="M21" s="149"/>
      <c r="N21" s="303"/>
      <c r="O21" s="149"/>
      <c r="P21" s="149"/>
      <c r="Q21" s="303"/>
      <c r="R21" s="149"/>
      <c r="S21" s="149"/>
      <c r="T21" s="303"/>
      <c r="U21" s="149"/>
      <c r="V21" s="149"/>
      <c r="W21" s="303"/>
      <c r="X21" s="149"/>
      <c r="Y21" s="149"/>
      <c r="Z21" s="303"/>
      <c r="AA21" s="149"/>
      <c r="AB21" s="149"/>
      <c r="AC21" s="303"/>
      <c r="AD21" s="149"/>
      <c r="AE21" s="149"/>
      <c r="AF21" s="303"/>
      <c r="AG21" s="149"/>
      <c r="AH21" s="149"/>
      <c r="AI21" s="303"/>
      <c r="AJ21" s="149"/>
      <c r="AK21" s="149"/>
      <c r="AL21" s="303"/>
      <c r="AM21" s="149"/>
      <c r="AN21" s="149"/>
      <c r="AO21" s="303"/>
      <c r="AP21" s="149"/>
      <c r="AQ21" s="149"/>
      <c r="AR21" s="303"/>
      <c r="AS21" s="149"/>
      <c r="AT21" s="149"/>
      <c r="AU21" s="303"/>
      <c r="AV21" s="149"/>
      <c r="AW21" s="149"/>
      <c r="AX21" s="303"/>
      <c r="AY21" s="149"/>
      <c r="AZ21" s="149"/>
      <c r="BA21" s="303"/>
      <c r="BB21" s="149"/>
      <c r="BC21" s="149"/>
      <c r="BD21" s="303"/>
      <c r="BE21" s="149"/>
      <c r="BF21" s="149"/>
      <c r="BG21" s="303"/>
      <c r="BH21" s="149"/>
      <c r="BI21" s="149"/>
      <c r="BJ21" s="303"/>
      <c r="BK21" s="149"/>
      <c r="BL21" s="149"/>
      <c r="BM21" s="303"/>
      <c r="BN21" s="149"/>
      <c r="BO21" s="149"/>
      <c r="BP21" s="303"/>
      <c r="BQ21" s="149"/>
      <c r="BR21" s="149"/>
      <c r="BS21" s="303"/>
      <c r="BT21" s="149"/>
      <c r="BU21" s="149"/>
      <c r="BV21" s="303"/>
      <c r="BW21" s="149"/>
      <c r="BX21" s="149"/>
      <c r="BY21" s="303"/>
      <c r="BZ21" s="149"/>
      <c r="CA21" s="149"/>
      <c r="CB21" s="303"/>
      <c r="CC21" s="149"/>
      <c r="CD21" s="149"/>
      <c r="CE21" s="303"/>
      <c r="CF21" s="149"/>
      <c r="CG21" s="149"/>
      <c r="CH21" s="303"/>
    </row>
    <row r="22" spans="1:86" ht="16" thickBot="1" x14ac:dyDescent="0.4">
      <c r="A22" s="571" t="s">
        <v>15</v>
      </c>
      <c r="B22" s="18" t="s">
        <v>10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0</v>
      </c>
      <c r="F23" s="3">
        <f t="shared" si="7"/>
        <v>21511.187040498295</v>
      </c>
      <c r="G23" s="3">
        <f t="shared" si="7"/>
        <v>21511.187040498295</v>
      </c>
      <c r="H23" s="3">
        <f t="shared" si="7"/>
        <v>111651.18704049829</v>
      </c>
      <c r="I23" s="3">
        <f t="shared" si="7"/>
        <v>335213.18704049831</v>
      </c>
      <c r="J23" s="3">
        <f t="shared" si="7"/>
        <v>335213.18704049831</v>
      </c>
      <c r="K23" s="3">
        <f t="shared" si="7"/>
        <v>335213.18704049831</v>
      </c>
      <c r="L23" s="3">
        <f t="shared" si="7"/>
        <v>773841.58816741745</v>
      </c>
      <c r="M23" s="3">
        <f t="shared" si="7"/>
        <v>773841.58816741745</v>
      </c>
      <c r="N23" s="3">
        <f t="shared" si="7"/>
        <v>1945370.0598400058</v>
      </c>
      <c r="O23" s="3">
        <f t="shared" si="7"/>
        <v>1945370.0598400058</v>
      </c>
      <c r="P23" s="3">
        <f t="shared" si="7"/>
        <v>1945370.0598400058</v>
      </c>
      <c r="Q23" s="3">
        <f t="shared" si="7"/>
        <v>1945370.0598400058</v>
      </c>
      <c r="R23" s="3">
        <f t="shared" si="7"/>
        <v>1945370.0598400058</v>
      </c>
      <c r="S23" s="3">
        <f t="shared" si="7"/>
        <v>1945370.0598400058</v>
      </c>
      <c r="T23" s="3">
        <f t="shared" si="7"/>
        <v>1945370.0598400058</v>
      </c>
      <c r="U23" s="3">
        <f t="shared" si="7"/>
        <v>1945370.0598400058</v>
      </c>
      <c r="V23" s="3">
        <f t="shared" si="7"/>
        <v>1945370.0598400058</v>
      </c>
      <c r="W23" s="3">
        <f t="shared" si="7"/>
        <v>1945370.0598400058</v>
      </c>
      <c r="X23" s="3">
        <f t="shared" si="7"/>
        <v>1945370.0598400058</v>
      </c>
      <c r="Y23" s="3">
        <f t="shared" si="7"/>
        <v>1945370.0598400058</v>
      </c>
      <c r="Z23" s="3">
        <f t="shared" si="7"/>
        <v>1945370.0598400058</v>
      </c>
      <c r="AA23" s="3">
        <f t="shared" si="7"/>
        <v>1945370.0598400058</v>
      </c>
      <c r="AB23" s="3">
        <f t="shared" si="7"/>
        <v>1945370.0598400058</v>
      </c>
      <c r="AC23" s="3">
        <f t="shared" si="7"/>
        <v>1945370.0598400058</v>
      </c>
      <c r="AD23" s="3">
        <f t="shared" si="7"/>
        <v>1945370.0598400058</v>
      </c>
      <c r="AE23" s="3">
        <f t="shared" si="7"/>
        <v>1945370.0598400058</v>
      </c>
      <c r="AF23" s="3">
        <f t="shared" si="7"/>
        <v>1945370.0598400058</v>
      </c>
      <c r="AG23" s="3">
        <f t="shared" si="7"/>
        <v>1945370.0598400058</v>
      </c>
      <c r="AH23" s="3">
        <f t="shared" si="7"/>
        <v>1945370.0598400058</v>
      </c>
      <c r="AI23" s="3">
        <f t="shared" si="7"/>
        <v>1945370.0598400058</v>
      </c>
      <c r="AJ23" s="3">
        <f t="shared" si="7"/>
        <v>1945370.0598400058</v>
      </c>
      <c r="AK23" s="3">
        <f t="shared" si="7"/>
        <v>1945370.0598400058</v>
      </c>
      <c r="AL23" s="3">
        <f t="shared" si="7"/>
        <v>1945370.0598400058</v>
      </c>
      <c r="AM23" s="3">
        <f t="shared" si="7"/>
        <v>1945370.0598400058</v>
      </c>
      <c r="AN23" s="3">
        <f t="shared" si="7"/>
        <v>1945370.0598400058</v>
      </c>
      <c r="AO23" s="3">
        <f t="shared" si="7"/>
        <v>1945370.0598400058</v>
      </c>
      <c r="AP23" s="3">
        <f t="shared" si="7"/>
        <v>1945370.0598400058</v>
      </c>
      <c r="AQ23" s="3">
        <f t="shared" si="7"/>
        <v>1945370.0598400058</v>
      </c>
      <c r="AR23" s="3">
        <f t="shared" si="7"/>
        <v>1945370.0598400058</v>
      </c>
      <c r="AS23" s="3">
        <f t="shared" si="7"/>
        <v>1945370.0598400058</v>
      </c>
      <c r="AT23" s="3">
        <f t="shared" si="7"/>
        <v>1945370.0598400058</v>
      </c>
      <c r="AU23" s="3">
        <f t="shared" si="7"/>
        <v>1945370.0598400058</v>
      </c>
      <c r="AV23" s="3">
        <f t="shared" si="7"/>
        <v>1945370.0598400058</v>
      </c>
      <c r="AW23" s="3">
        <f t="shared" si="7"/>
        <v>1945370.0598400058</v>
      </c>
      <c r="AX23" s="3">
        <f t="shared" si="7"/>
        <v>1945370.0598400058</v>
      </c>
      <c r="AY23" s="3">
        <f t="shared" si="7"/>
        <v>1945370.0598400058</v>
      </c>
      <c r="AZ23" s="3">
        <f t="shared" si="7"/>
        <v>1945370.0598400058</v>
      </c>
      <c r="BA23" s="3">
        <f t="shared" si="7"/>
        <v>1945370.0598400058</v>
      </c>
      <c r="BB23" s="3">
        <f t="shared" si="7"/>
        <v>1945370.0598400058</v>
      </c>
      <c r="BC23" s="3">
        <f t="shared" si="7"/>
        <v>1945370.0598400058</v>
      </c>
      <c r="BD23" s="3">
        <f t="shared" si="7"/>
        <v>1945370.0598400058</v>
      </c>
      <c r="BE23" s="3">
        <f t="shared" si="7"/>
        <v>1945370.0598400058</v>
      </c>
      <c r="BF23" s="3">
        <f t="shared" si="7"/>
        <v>1945370.0598400058</v>
      </c>
      <c r="BG23" s="3">
        <f t="shared" si="7"/>
        <v>1945370.0598400058</v>
      </c>
      <c r="BH23" s="3">
        <f t="shared" si="7"/>
        <v>1945370.0598400058</v>
      </c>
      <c r="BI23" s="3">
        <f t="shared" si="7"/>
        <v>1945370.0598400058</v>
      </c>
      <c r="BJ23" s="3">
        <f t="shared" si="7"/>
        <v>1945370.0598400058</v>
      </c>
      <c r="BK23" s="3">
        <f t="shared" si="7"/>
        <v>1945370.0598400058</v>
      </c>
      <c r="BL23" s="3">
        <f t="shared" si="7"/>
        <v>1945370.0598400058</v>
      </c>
      <c r="BM23" s="3">
        <f t="shared" si="7"/>
        <v>1945370.0598400058</v>
      </c>
      <c r="BN23" s="3">
        <f t="shared" si="7"/>
        <v>1945370.0598400058</v>
      </c>
      <c r="BO23" s="3">
        <f t="shared" si="7"/>
        <v>1945370.0598400058</v>
      </c>
      <c r="BP23" s="3">
        <f t="shared" si="7"/>
        <v>1945370.0598400058</v>
      </c>
      <c r="BQ23" s="3">
        <f t="shared" ref="BQ23:CH23" si="8">IF(SUM($C$19:$N$19)=0,0,BP23+BQ5)</f>
        <v>1945370.0598400058</v>
      </c>
      <c r="BR23" s="3">
        <f t="shared" si="8"/>
        <v>1945370.0598400058</v>
      </c>
      <c r="BS23" s="3">
        <f t="shared" si="8"/>
        <v>1945370.0598400058</v>
      </c>
      <c r="BT23" s="3">
        <f t="shared" si="8"/>
        <v>1945370.0598400058</v>
      </c>
      <c r="BU23" s="3">
        <f t="shared" si="8"/>
        <v>1945370.0598400058</v>
      </c>
      <c r="BV23" s="3">
        <f t="shared" si="8"/>
        <v>1945370.0598400058</v>
      </c>
      <c r="BW23" s="3">
        <f t="shared" si="8"/>
        <v>1945370.0598400058</v>
      </c>
      <c r="BX23" s="3">
        <f t="shared" si="8"/>
        <v>1945370.0598400058</v>
      </c>
      <c r="BY23" s="3">
        <f t="shared" si="8"/>
        <v>1945370.0598400058</v>
      </c>
      <c r="BZ23" s="3">
        <f t="shared" si="8"/>
        <v>1945370.0598400058</v>
      </c>
      <c r="CA23" s="3">
        <f t="shared" si="8"/>
        <v>1945370.0598400058</v>
      </c>
      <c r="CB23" s="3">
        <f t="shared" si="8"/>
        <v>1945370.0598400058</v>
      </c>
      <c r="CC23" s="3">
        <f t="shared" si="8"/>
        <v>1945370.0598400058</v>
      </c>
      <c r="CD23" s="3">
        <f t="shared" si="8"/>
        <v>1945370.0598400058</v>
      </c>
      <c r="CE23" s="3">
        <f t="shared" si="8"/>
        <v>1945370.0598400058</v>
      </c>
      <c r="CF23" s="3">
        <f t="shared" si="8"/>
        <v>1945370.0598400058</v>
      </c>
      <c r="CG23" s="3">
        <f t="shared" si="8"/>
        <v>1945370.0598400058</v>
      </c>
      <c r="CH23" s="12">
        <f t="shared" si="8"/>
        <v>1945370.0598400058</v>
      </c>
    </row>
    <row r="24" spans="1:86" x14ac:dyDescent="0.35">
      <c r="A24" s="572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21376.578923858375</v>
      </c>
      <c r="O24" s="3">
        <f t="shared" si="9"/>
        <v>21376.578923858375</v>
      </c>
      <c r="P24" s="3">
        <f t="shared" si="9"/>
        <v>21376.578923858375</v>
      </c>
      <c r="Q24" s="3">
        <f t="shared" si="9"/>
        <v>21376.578923858375</v>
      </c>
      <c r="R24" s="3">
        <f t="shared" si="9"/>
        <v>21376.578923858375</v>
      </c>
      <c r="S24" s="3">
        <f t="shared" si="9"/>
        <v>21376.578923858375</v>
      </c>
      <c r="T24" s="3">
        <f t="shared" si="9"/>
        <v>21376.578923858375</v>
      </c>
      <c r="U24" s="3">
        <f t="shared" si="9"/>
        <v>21376.578923858375</v>
      </c>
      <c r="V24" s="3">
        <f t="shared" si="9"/>
        <v>21376.578923858375</v>
      </c>
      <c r="W24" s="3">
        <f t="shared" si="9"/>
        <v>21376.578923858375</v>
      </c>
      <c r="X24" s="3">
        <f t="shared" si="9"/>
        <v>21376.578923858375</v>
      </c>
      <c r="Y24" s="3">
        <f t="shared" si="9"/>
        <v>21376.578923858375</v>
      </c>
      <c r="Z24" s="3">
        <f t="shared" si="9"/>
        <v>21376.578923858375</v>
      </c>
      <c r="AA24" s="3">
        <f t="shared" si="9"/>
        <v>21376.578923858375</v>
      </c>
      <c r="AB24" s="3">
        <f t="shared" si="9"/>
        <v>21376.578923858375</v>
      </c>
      <c r="AC24" s="3">
        <f t="shared" si="9"/>
        <v>21376.578923858375</v>
      </c>
      <c r="AD24" s="3">
        <f t="shared" si="9"/>
        <v>21376.578923858375</v>
      </c>
      <c r="AE24" s="3">
        <f t="shared" si="9"/>
        <v>21376.578923858375</v>
      </c>
      <c r="AF24" s="3">
        <f t="shared" si="9"/>
        <v>21376.578923858375</v>
      </c>
      <c r="AG24" s="3">
        <f t="shared" si="9"/>
        <v>21376.578923858375</v>
      </c>
      <c r="AH24" s="3">
        <f t="shared" si="9"/>
        <v>21376.578923858375</v>
      </c>
      <c r="AI24" s="3">
        <f t="shared" si="9"/>
        <v>21376.578923858375</v>
      </c>
      <c r="AJ24" s="3">
        <f t="shared" si="9"/>
        <v>21376.578923858375</v>
      </c>
      <c r="AK24" s="3">
        <f t="shared" si="9"/>
        <v>21376.578923858375</v>
      </c>
      <c r="AL24" s="3">
        <f t="shared" si="9"/>
        <v>21376.578923858375</v>
      </c>
      <c r="AM24" s="3">
        <f t="shared" si="9"/>
        <v>21376.578923858375</v>
      </c>
      <c r="AN24" s="3">
        <f t="shared" si="9"/>
        <v>21376.578923858375</v>
      </c>
      <c r="AO24" s="3">
        <f t="shared" si="9"/>
        <v>21376.578923858375</v>
      </c>
      <c r="AP24" s="3">
        <f t="shared" si="9"/>
        <v>21376.578923858375</v>
      </c>
      <c r="AQ24" s="3">
        <f t="shared" si="9"/>
        <v>21376.578923858375</v>
      </c>
      <c r="AR24" s="3">
        <f t="shared" si="9"/>
        <v>21376.578923858375</v>
      </c>
      <c r="AS24" s="3">
        <f t="shared" si="9"/>
        <v>21376.578923858375</v>
      </c>
      <c r="AT24" s="3">
        <f t="shared" si="9"/>
        <v>21376.578923858375</v>
      </c>
      <c r="AU24" s="3">
        <f t="shared" si="9"/>
        <v>21376.578923858375</v>
      </c>
      <c r="AV24" s="3">
        <f t="shared" si="9"/>
        <v>21376.578923858375</v>
      </c>
      <c r="AW24" s="3">
        <f t="shared" si="9"/>
        <v>21376.578923858375</v>
      </c>
      <c r="AX24" s="3">
        <f t="shared" si="9"/>
        <v>21376.578923858375</v>
      </c>
      <c r="AY24" s="3">
        <f t="shared" si="9"/>
        <v>21376.578923858375</v>
      </c>
      <c r="AZ24" s="3">
        <f t="shared" si="9"/>
        <v>21376.578923858375</v>
      </c>
      <c r="BA24" s="3">
        <f t="shared" si="9"/>
        <v>21376.578923858375</v>
      </c>
      <c r="BB24" s="3">
        <f t="shared" si="9"/>
        <v>21376.578923858375</v>
      </c>
      <c r="BC24" s="3">
        <f t="shared" si="9"/>
        <v>21376.578923858375</v>
      </c>
      <c r="BD24" s="3">
        <f t="shared" si="9"/>
        <v>21376.578923858375</v>
      </c>
      <c r="BE24" s="3">
        <f t="shared" si="9"/>
        <v>21376.578923858375</v>
      </c>
      <c r="BF24" s="3">
        <f t="shared" si="9"/>
        <v>21376.578923858375</v>
      </c>
      <c r="BG24" s="3">
        <f t="shared" si="9"/>
        <v>21376.578923858375</v>
      </c>
      <c r="BH24" s="3">
        <f t="shared" si="9"/>
        <v>21376.578923858375</v>
      </c>
      <c r="BI24" s="3">
        <f t="shared" si="9"/>
        <v>21376.578923858375</v>
      </c>
      <c r="BJ24" s="3">
        <f t="shared" si="9"/>
        <v>21376.578923858375</v>
      </c>
      <c r="BK24" s="3">
        <f t="shared" si="9"/>
        <v>21376.578923858375</v>
      </c>
      <c r="BL24" s="3">
        <f t="shared" si="9"/>
        <v>21376.578923858375</v>
      </c>
      <c r="BM24" s="3">
        <f t="shared" si="9"/>
        <v>21376.578923858375</v>
      </c>
      <c r="BN24" s="3">
        <f t="shared" si="9"/>
        <v>21376.578923858375</v>
      </c>
      <c r="BO24" s="3">
        <f t="shared" si="9"/>
        <v>21376.578923858375</v>
      </c>
      <c r="BP24" s="3">
        <f t="shared" ref="BP24:CH24" si="10">IF(SUM($C$19:$N$19)=0,0,BO24+BP6)</f>
        <v>21376.578923858375</v>
      </c>
      <c r="BQ24" s="3">
        <f t="shared" si="10"/>
        <v>21376.578923858375</v>
      </c>
      <c r="BR24" s="3">
        <f t="shared" si="10"/>
        <v>21376.578923858375</v>
      </c>
      <c r="BS24" s="3">
        <f t="shared" si="10"/>
        <v>21376.578923858375</v>
      </c>
      <c r="BT24" s="3">
        <f t="shared" si="10"/>
        <v>21376.578923858375</v>
      </c>
      <c r="BU24" s="3">
        <f t="shared" si="10"/>
        <v>21376.578923858375</v>
      </c>
      <c r="BV24" s="3">
        <f t="shared" si="10"/>
        <v>21376.578923858375</v>
      </c>
      <c r="BW24" s="3">
        <f t="shared" si="10"/>
        <v>21376.578923858375</v>
      </c>
      <c r="BX24" s="3">
        <f t="shared" si="10"/>
        <v>21376.578923858375</v>
      </c>
      <c r="BY24" s="3">
        <f t="shared" si="10"/>
        <v>21376.578923858375</v>
      </c>
      <c r="BZ24" s="3">
        <f t="shared" si="10"/>
        <v>21376.578923858375</v>
      </c>
      <c r="CA24" s="3">
        <f t="shared" si="10"/>
        <v>21376.578923858375</v>
      </c>
      <c r="CB24" s="3">
        <f t="shared" si="10"/>
        <v>21376.578923858375</v>
      </c>
      <c r="CC24" s="3">
        <f t="shared" si="10"/>
        <v>21376.578923858375</v>
      </c>
      <c r="CD24" s="3">
        <f t="shared" si="10"/>
        <v>21376.578923858375</v>
      </c>
      <c r="CE24" s="3">
        <f t="shared" si="10"/>
        <v>21376.578923858375</v>
      </c>
      <c r="CF24" s="3">
        <f t="shared" si="10"/>
        <v>21376.578923858375</v>
      </c>
      <c r="CG24" s="3">
        <f t="shared" si="10"/>
        <v>21376.578923858375</v>
      </c>
      <c r="CH24" s="12">
        <f t="shared" si="10"/>
        <v>21376.578923858375</v>
      </c>
    </row>
    <row r="25" spans="1:86" x14ac:dyDescent="0.35">
      <c r="A25" s="572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47062.288577695137</v>
      </c>
      <c r="I25" s="3">
        <f t="shared" si="11"/>
        <v>47062.288577695137</v>
      </c>
      <c r="J25" s="3">
        <f t="shared" si="11"/>
        <v>47062.288577695137</v>
      </c>
      <c r="K25" s="3">
        <f t="shared" si="11"/>
        <v>47062.288577695137</v>
      </c>
      <c r="L25" s="3">
        <f t="shared" si="11"/>
        <v>47062.288577695137</v>
      </c>
      <c r="M25" s="3">
        <f t="shared" si="11"/>
        <v>47062.288577695137</v>
      </c>
      <c r="N25" s="3">
        <f t="shared" si="11"/>
        <v>47062.288577695137</v>
      </c>
      <c r="O25" s="3">
        <f t="shared" si="11"/>
        <v>47062.288577695137</v>
      </c>
      <c r="P25" s="3">
        <f t="shared" si="11"/>
        <v>47062.288577695137</v>
      </c>
      <c r="Q25" s="3">
        <f t="shared" si="11"/>
        <v>47062.288577695137</v>
      </c>
      <c r="R25" s="3">
        <f t="shared" si="11"/>
        <v>47062.288577695137</v>
      </c>
      <c r="S25" s="3">
        <f t="shared" si="11"/>
        <v>47062.288577695137</v>
      </c>
      <c r="T25" s="3">
        <f t="shared" si="11"/>
        <v>47062.288577695137</v>
      </c>
      <c r="U25" s="3">
        <f t="shared" si="11"/>
        <v>47062.288577695137</v>
      </c>
      <c r="V25" s="3">
        <f t="shared" si="11"/>
        <v>47062.288577695137</v>
      </c>
      <c r="W25" s="3">
        <f t="shared" si="11"/>
        <v>47062.288577695137</v>
      </c>
      <c r="X25" s="3">
        <f t="shared" si="11"/>
        <v>47062.288577695137</v>
      </c>
      <c r="Y25" s="3">
        <f t="shared" si="11"/>
        <v>47062.288577695137</v>
      </c>
      <c r="Z25" s="3">
        <f t="shared" si="11"/>
        <v>47062.288577695137</v>
      </c>
      <c r="AA25" s="3">
        <f t="shared" si="11"/>
        <v>47062.288577695137</v>
      </c>
      <c r="AB25" s="3">
        <f t="shared" si="11"/>
        <v>47062.288577695137</v>
      </c>
      <c r="AC25" s="3">
        <f t="shared" si="11"/>
        <v>47062.288577695137</v>
      </c>
      <c r="AD25" s="3">
        <f t="shared" si="11"/>
        <v>47062.288577695137</v>
      </c>
      <c r="AE25" s="3">
        <f t="shared" si="11"/>
        <v>47062.288577695137</v>
      </c>
      <c r="AF25" s="3">
        <f t="shared" si="11"/>
        <v>47062.288577695137</v>
      </c>
      <c r="AG25" s="3">
        <f t="shared" si="11"/>
        <v>47062.288577695137</v>
      </c>
      <c r="AH25" s="3">
        <f t="shared" si="11"/>
        <v>47062.288577695137</v>
      </c>
      <c r="AI25" s="3">
        <f t="shared" si="11"/>
        <v>47062.288577695137</v>
      </c>
      <c r="AJ25" s="3">
        <f t="shared" si="11"/>
        <v>47062.288577695137</v>
      </c>
      <c r="AK25" s="3">
        <f t="shared" si="11"/>
        <v>47062.288577695137</v>
      </c>
      <c r="AL25" s="3">
        <f t="shared" si="11"/>
        <v>47062.288577695137</v>
      </c>
      <c r="AM25" s="3">
        <f t="shared" si="11"/>
        <v>47062.288577695137</v>
      </c>
      <c r="AN25" s="3">
        <f t="shared" si="11"/>
        <v>47062.288577695137</v>
      </c>
      <c r="AO25" s="3">
        <f t="shared" si="11"/>
        <v>47062.288577695137</v>
      </c>
      <c r="AP25" s="3">
        <f t="shared" si="11"/>
        <v>47062.288577695137</v>
      </c>
      <c r="AQ25" s="3">
        <f t="shared" si="11"/>
        <v>47062.288577695137</v>
      </c>
      <c r="AR25" s="3">
        <f t="shared" si="11"/>
        <v>47062.288577695137</v>
      </c>
      <c r="AS25" s="3">
        <f t="shared" si="11"/>
        <v>47062.288577695137</v>
      </c>
      <c r="AT25" s="3">
        <f t="shared" si="11"/>
        <v>47062.288577695137</v>
      </c>
      <c r="AU25" s="3">
        <f t="shared" si="11"/>
        <v>47062.288577695137</v>
      </c>
      <c r="AV25" s="3">
        <f t="shared" si="11"/>
        <v>47062.288577695137</v>
      </c>
      <c r="AW25" s="3">
        <f t="shared" si="11"/>
        <v>47062.288577695137</v>
      </c>
      <c r="AX25" s="3">
        <f t="shared" si="11"/>
        <v>47062.288577695137</v>
      </c>
      <c r="AY25" s="3">
        <f t="shared" si="11"/>
        <v>47062.288577695137</v>
      </c>
      <c r="AZ25" s="3">
        <f t="shared" si="11"/>
        <v>47062.288577695137</v>
      </c>
      <c r="BA25" s="3">
        <f t="shared" si="11"/>
        <v>47062.288577695137</v>
      </c>
      <c r="BB25" s="3">
        <f t="shared" si="11"/>
        <v>47062.288577695137</v>
      </c>
      <c r="BC25" s="3">
        <f t="shared" si="11"/>
        <v>47062.288577695137</v>
      </c>
      <c r="BD25" s="3">
        <f t="shared" si="11"/>
        <v>47062.288577695137</v>
      </c>
      <c r="BE25" s="3">
        <f t="shared" si="11"/>
        <v>47062.288577695137</v>
      </c>
      <c r="BF25" s="3">
        <f t="shared" si="11"/>
        <v>47062.288577695137</v>
      </c>
      <c r="BG25" s="3">
        <f t="shared" si="11"/>
        <v>47062.288577695137</v>
      </c>
      <c r="BH25" s="3">
        <f t="shared" si="11"/>
        <v>47062.288577695137</v>
      </c>
      <c r="BI25" s="3">
        <f t="shared" si="11"/>
        <v>47062.288577695137</v>
      </c>
      <c r="BJ25" s="3">
        <f t="shared" si="11"/>
        <v>47062.288577695137</v>
      </c>
      <c r="BK25" s="3">
        <f t="shared" si="11"/>
        <v>47062.288577695137</v>
      </c>
      <c r="BL25" s="3">
        <f t="shared" si="11"/>
        <v>47062.288577695137</v>
      </c>
      <c r="BM25" s="3">
        <f t="shared" si="11"/>
        <v>47062.288577695137</v>
      </c>
      <c r="BN25" s="3">
        <f t="shared" si="11"/>
        <v>47062.288577695137</v>
      </c>
      <c r="BO25" s="3">
        <f t="shared" si="11"/>
        <v>47062.288577695137</v>
      </c>
      <c r="BP25" s="3">
        <f t="shared" ref="BP25:CH25" si="12">IF(SUM($C$19:$N$19)=0,0,BO25+BP7)</f>
        <v>47062.288577695137</v>
      </c>
      <c r="BQ25" s="3">
        <f t="shared" si="12"/>
        <v>47062.288577695137</v>
      </c>
      <c r="BR25" s="3">
        <f t="shared" si="12"/>
        <v>47062.288577695137</v>
      </c>
      <c r="BS25" s="3">
        <f t="shared" si="12"/>
        <v>47062.288577695137</v>
      </c>
      <c r="BT25" s="3">
        <f t="shared" si="12"/>
        <v>47062.288577695137</v>
      </c>
      <c r="BU25" s="3">
        <f t="shared" si="12"/>
        <v>47062.288577695137</v>
      </c>
      <c r="BV25" s="3">
        <f t="shared" si="12"/>
        <v>47062.288577695137</v>
      </c>
      <c r="BW25" s="3">
        <f t="shared" si="12"/>
        <v>47062.288577695137</v>
      </c>
      <c r="BX25" s="3">
        <f t="shared" si="12"/>
        <v>47062.288577695137</v>
      </c>
      <c r="BY25" s="3">
        <f t="shared" si="12"/>
        <v>47062.288577695137</v>
      </c>
      <c r="BZ25" s="3">
        <f t="shared" si="12"/>
        <v>47062.288577695137</v>
      </c>
      <c r="CA25" s="3">
        <f t="shared" si="12"/>
        <v>47062.288577695137</v>
      </c>
      <c r="CB25" s="3">
        <f t="shared" si="12"/>
        <v>47062.288577695137</v>
      </c>
      <c r="CC25" s="3">
        <f t="shared" si="12"/>
        <v>47062.288577695137</v>
      </c>
      <c r="CD25" s="3">
        <f t="shared" si="12"/>
        <v>47062.288577695137</v>
      </c>
      <c r="CE25" s="3">
        <f t="shared" si="12"/>
        <v>47062.288577695137</v>
      </c>
      <c r="CF25" s="3">
        <f t="shared" si="12"/>
        <v>47062.288577695137</v>
      </c>
      <c r="CG25" s="3">
        <f t="shared" si="12"/>
        <v>47062.288577695137</v>
      </c>
      <c r="CH25" s="12">
        <f t="shared" si="12"/>
        <v>47062.288577695137</v>
      </c>
    </row>
    <row r="26" spans="1:86" x14ac:dyDescent="0.35">
      <c r="A26" s="572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0</v>
      </c>
      <c r="E26" s="3">
        <f t="shared" si="13"/>
        <v>0</v>
      </c>
      <c r="F26" s="3">
        <f t="shared" si="13"/>
        <v>0</v>
      </c>
      <c r="G26" s="3">
        <f t="shared" si="13"/>
        <v>9741.9052489335263</v>
      </c>
      <c r="H26" s="3">
        <f t="shared" si="13"/>
        <v>2354751.7968833102</v>
      </c>
      <c r="I26" s="3">
        <f t="shared" si="13"/>
        <v>2447346.5703928503</v>
      </c>
      <c r="J26" s="3">
        <f t="shared" si="13"/>
        <v>2447346.5703928503</v>
      </c>
      <c r="K26" s="3">
        <f t="shared" si="13"/>
        <v>2456665.5504849767</v>
      </c>
      <c r="L26" s="3">
        <f t="shared" si="13"/>
        <v>2556484.6691858503</v>
      </c>
      <c r="M26" s="3">
        <f t="shared" si="13"/>
        <v>3135925.3607916557</v>
      </c>
      <c r="N26" s="3">
        <f t="shared" si="13"/>
        <v>5601287.3003052659</v>
      </c>
      <c r="O26" s="3">
        <f t="shared" si="13"/>
        <v>5601287.3003052659</v>
      </c>
      <c r="P26" s="3">
        <f t="shared" si="13"/>
        <v>5601287.3003052659</v>
      </c>
      <c r="Q26" s="3">
        <f t="shared" si="13"/>
        <v>5601287.3003052659</v>
      </c>
      <c r="R26" s="3">
        <f t="shared" si="13"/>
        <v>5601287.3003052659</v>
      </c>
      <c r="S26" s="3">
        <f t="shared" si="13"/>
        <v>5601287.3003052659</v>
      </c>
      <c r="T26" s="3">
        <f t="shared" si="13"/>
        <v>5601287.3003052659</v>
      </c>
      <c r="U26" s="3">
        <f t="shared" si="13"/>
        <v>5601287.3003052659</v>
      </c>
      <c r="V26" s="3">
        <f t="shared" si="13"/>
        <v>5601287.3003052659</v>
      </c>
      <c r="W26" s="3">
        <f t="shared" si="13"/>
        <v>5601287.3003052659</v>
      </c>
      <c r="X26" s="3">
        <f t="shared" si="13"/>
        <v>5601287.3003052659</v>
      </c>
      <c r="Y26" s="3">
        <f t="shared" si="13"/>
        <v>5601287.3003052659</v>
      </c>
      <c r="Z26" s="3">
        <f t="shared" si="13"/>
        <v>5601287.3003052659</v>
      </c>
      <c r="AA26" s="3">
        <f t="shared" si="13"/>
        <v>5601287.3003052659</v>
      </c>
      <c r="AB26" s="3">
        <f t="shared" si="13"/>
        <v>5601287.3003052659</v>
      </c>
      <c r="AC26" s="3">
        <f t="shared" si="13"/>
        <v>5601287.3003052659</v>
      </c>
      <c r="AD26" s="3">
        <f t="shared" si="13"/>
        <v>5601287.3003052659</v>
      </c>
      <c r="AE26" s="3">
        <f t="shared" si="13"/>
        <v>5601287.3003052659</v>
      </c>
      <c r="AF26" s="3">
        <f t="shared" si="13"/>
        <v>5601287.3003052659</v>
      </c>
      <c r="AG26" s="3">
        <f t="shared" si="13"/>
        <v>5601287.3003052659</v>
      </c>
      <c r="AH26" s="3">
        <f t="shared" si="13"/>
        <v>5601287.3003052659</v>
      </c>
      <c r="AI26" s="3">
        <f t="shared" si="13"/>
        <v>5601287.3003052659</v>
      </c>
      <c r="AJ26" s="3">
        <f t="shared" si="13"/>
        <v>5601287.3003052659</v>
      </c>
      <c r="AK26" s="3">
        <f t="shared" si="13"/>
        <v>5601287.3003052659</v>
      </c>
      <c r="AL26" s="3">
        <f t="shared" si="13"/>
        <v>5601287.3003052659</v>
      </c>
      <c r="AM26" s="3">
        <f t="shared" si="13"/>
        <v>5601287.3003052659</v>
      </c>
      <c r="AN26" s="3">
        <f t="shared" si="13"/>
        <v>5601287.3003052659</v>
      </c>
      <c r="AO26" s="3">
        <f t="shared" si="13"/>
        <v>5601287.3003052659</v>
      </c>
      <c r="AP26" s="3">
        <f t="shared" si="13"/>
        <v>5601287.3003052659</v>
      </c>
      <c r="AQ26" s="3">
        <f t="shared" si="13"/>
        <v>5601287.3003052659</v>
      </c>
      <c r="AR26" s="3">
        <f t="shared" si="13"/>
        <v>5601287.3003052659</v>
      </c>
      <c r="AS26" s="3">
        <f t="shared" si="13"/>
        <v>5601287.3003052659</v>
      </c>
      <c r="AT26" s="3">
        <f t="shared" si="13"/>
        <v>5601287.3003052659</v>
      </c>
      <c r="AU26" s="3">
        <f t="shared" si="13"/>
        <v>5601287.3003052659</v>
      </c>
      <c r="AV26" s="3">
        <f t="shared" si="13"/>
        <v>5601287.3003052659</v>
      </c>
      <c r="AW26" s="3">
        <f t="shared" si="13"/>
        <v>5601287.3003052659</v>
      </c>
      <c r="AX26" s="3">
        <f t="shared" si="13"/>
        <v>5601287.3003052659</v>
      </c>
      <c r="AY26" s="3">
        <f t="shared" si="13"/>
        <v>5601287.3003052659</v>
      </c>
      <c r="AZ26" s="3">
        <f t="shared" si="13"/>
        <v>5601287.3003052659</v>
      </c>
      <c r="BA26" s="3">
        <f t="shared" si="13"/>
        <v>5601287.3003052659</v>
      </c>
      <c r="BB26" s="3">
        <f t="shared" si="13"/>
        <v>5601287.3003052659</v>
      </c>
      <c r="BC26" s="3">
        <f t="shared" si="13"/>
        <v>5601287.3003052659</v>
      </c>
      <c r="BD26" s="3">
        <f t="shared" si="13"/>
        <v>5601287.3003052659</v>
      </c>
      <c r="BE26" s="3">
        <f t="shared" si="13"/>
        <v>5601287.3003052659</v>
      </c>
      <c r="BF26" s="3">
        <f t="shared" si="13"/>
        <v>5601287.3003052659</v>
      </c>
      <c r="BG26" s="3">
        <f t="shared" si="13"/>
        <v>5601287.3003052659</v>
      </c>
      <c r="BH26" s="3">
        <f t="shared" si="13"/>
        <v>5601287.3003052659</v>
      </c>
      <c r="BI26" s="3">
        <f t="shared" si="13"/>
        <v>5601287.3003052659</v>
      </c>
      <c r="BJ26" s="3">
        <f t="shared" si="13"/>
        <v>5601287.3003052659</v>
      </c>
      <c r="BK26" s="3">
        <f t="shared" si="13"/>
        <v>5601287.3003052659</v>
      </c>
      <c r="BL26" s="3">
        <f t="shared" si="13"/>
        <v>5601287.3003052659</v>
      </c>
      <c r="BM26" s="3">
        <f t="shared" si="13"/>
        <v>5601287.3003052659</v>
      </c>
      <c r="BN26" s="3">
        <f t="shared" si="13"/>
        <v>5601287.3003052659</v>
      </c>
      <c r="BO26" s="3">
        <f t="shared" si="13"/>
        <v>5601287.3003052659</v>
      </c>
      <c r="BP26" s="3">
        <f t="shared" ref="BP26:CH26" si="14">IF(SUM($C$19:$N$19)=0,0,BO26+BP8)</f>
        <v>5601287.3003052659</v>
      </c>
      <c r="BQ26" s="3">
        <f t="shared" si="14"/>
        <v>5601287.3003052659</v>
      </c>
      <c r="BR26" s="3">
        <f t="shared" si="14"/>
        <v>5601287.3003052659</v>
      </c>
      <c r="BS26" s="3">
        <f t="shared" si="14"/>
        <v>5601287.3003052659</v>
      </c>
      <c r="BT26" s="3">
        <f t="shared" si="14"/>
        <v>5601287.3003052659</v>
      </c>
      <c r="BU26" s="3">
        <f t="shared" si="14"/>
        <v>5601287.3003052659</v>
      </c>
      <c r="BV26" s="3">
        <f t="shared" si="14"/>
        <v>5601287.3003052659</v>
      </c>
      <c r="BW26" s="3">
        <f t="shared" si="14"/>
        <v>5601287.3003052659</v>
      </c>
      <c r="BX26" s="3">
        <f t="shared" si="14"/>
        <v>5601287.3003052659</v>
      </c>
      <c r="BY26" s="3">
        <f t="shared" si="14"/>
        <v>5601287.3003052659</v>
      </c>
      <c r="BZ26" s="3">
        <f t="shared" si="14"/>
        <v>5601287.3003052659</v>
      </c>
      <c r="CA26" s="3">
        <f t="shared" si="14"/>
        <v>5601287.3003052659</v>
      </c>
      <c r="CB26" s="3">
        <f t="shared" si="14"/>
        <v>5601287.3003052659</v>
      </c>
      <c r="CC26" s="3">
        <f t="shared" si="14"/>
        <v>5601287.3003052659</v>
      </c>
      <c r="CD26" s="3">
        <f t="shared" si="14"/>
        <v>5601287.3003052659</v>
      </c>
      <c r="CE26" s="3">
        <f t="shared" si="14"/>
        <v>5601287.3003052659</v>
      </c>
      <c r="CF26" s="3">
        <f t="shared" si="14"/>
        <v>5601287.3003052659</v>
      </c>
      <c r="CG26" s="3">
        <f t="shared" si="14"/>
        <v>5601287.3003052659</v>
      </c>
      <c r="CH26" s="12">
        <f t="shared" si="14"/>
        <v>5601287.3003052659</v>
      </c>
    </row>
    <row r="27" spans="1:86" x14ac:dyDescent="0.35">
      <c r="A27" s="572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165742.53696</v>
      </c>
      <c r="H27" s="3">
        <f t="shared" si="15"/>
        <v>165742.53696</v>
      </c>
      <c r="I27" s="3">
        <f t="shared" si="15"/>
        <v>165742.53696</v>
      </c>
      <c r="J27" s="3">
        <f t="shared" si="15"/>
        <v>165742.53696</v>
      </c>
      <c r="K27" s="3">
        <f t="shared" si="15"/>
        <v>165742.53696</v>
      </c>
      <c r="L27" s="3">
        <f t="shared" si="15"/>
        <v>165742.53696</v>
      </c>
      <c r="M27" s="3">
        <f t="shared" si="15"/>
        <v>165742.53696</v>
      </c>
      <c r="N27" s="3">
        <f t="shared" si="15"/>
        <v>165742.53696</v>
      </c>
      <c r="O27" s="3">
        <f t="shared" si="15"/>
        <v>165742.53696</v>
      </c>
      <c r="P27" s="3">
        <f t="shared" si="15"/>
        <v>165742.53696</v>
      </c>
      <c r="Q27" s="3">
        <f t="shared" si="15"/>
        <v>165742.53696</v>
      </c>
      <c r="R27" s="3">
        <f t="shared" si="15"/>
        <v>165742.53696</v>
      </c>
      <c r="S27" s="3">
        <f t="shared" si="15"/>
        <v>165742.53696</v>
      </c>
      <c r="T27" s="3">
        <f t="shared" si="15"/>
        <v>165742.53696</v>
      </c>
      <c r="U27" s="3">
        <f t="shared" si="15"/>
        <v>165742.53696</v>
      </c>
      <c r="V27" s="3">
        <f t="shared" si="15"/>
        <v>165742.53696</v>
      </c>
      <c r="W27" s="3">
        <f t="shared" si="15"/>
        <v>165742.53696</v>
      </c>
      <c r="X27" s="3">
        <f t="shared" si="15"/>
        <v>165742.53696</v>
      </c>
      <c r="Y27" s="3">
        <f t="shared" si="15"/>
        <v>165742.53696</v>
      </c>
      <c r="Z27" s="3">
        <f t="shared" si="15"/>
        <v>165742.53696</v>
      </c>
      <c r="AA27" s="3">
        <f t="shared" si="15"/>
        <v>165742.53696</v>
      </c>
      <c r="AB27" s="3">
        <f t="shared" si="15"/>
        <v>165742.53696</v>
      </c>
      <c r="AC27" s="3">
        <f t="shared" si="15"/>
        <v>165742.53696</v>
      </c>
      <c r="AD27" s="3">
        <f t="shared" si="15"/>
        <v>165742.53696</v>
      </c>
      <c r="AE27" s="3">
        <f t="shared" si="15"/>
        <v>165742.53696</v>
      </c>
      <c r="AF27" s="3">
        <f t="shared" si="15"/>
        <v>165742.53696</v>
      </c>
      <c r="AG27" s="3">
        <f t="shared" si="15"/>
        <v>165742.53696</v>
      </c>
      <c r="AH27" s="3">
        <f t="shared" si="15"/>
        <v>165742.53696</v>
      </c>
      <c r="AI27" s="3">
        <f t="shared" si="15"/>
        <v>165742.53696</v>
      </c>
      <c r="AJ27" s="3">
        <f t="shared" si="15"/>
        <v>165742.53696</v>
      </c>
      <c r="AK27" s="3">
        <f t="shared" si="15"/>
        <v>165742.53696</v>
      </c>
      <c r="AL27" s="3">
        <f t="shared" si="15"/>
        <v>165742.53696</v>
      </c>
      <c r="AM27" s="3">
        <f t="shared" si="15"/>
        <v>165742.53696</v>
      </c>
      <c r="AN27" s="3">
        <f t="shared" si="15"/>
        <v>165742.53696</v>
      </c>
      <c r="AO27" s="3">
        <f t="shared" si="15"/>
        <v>165742.53696</v>
      </c>
      <c r="AP27" s="3">
        <f t="shared" si="15"/>
        <v>165742.53696</v>
      </c>
      <c r="AQ27" s="3">
        <f t="shared" si="15"/>
        <v>165742.53696</v>
      </c>
      <c r="AR27" s="3">
        <f t="shared" si="15"/>
        <v>165742.53696</v>
      </c>
      <c r="AS27" s="3">
        <f t="shared" si="15"/>
        <v>165742.53696</v>
      </c>
      <c r="AT27" s="3">
        <f t="shared" si="15"/>
        <v>165742.53696</v>
      </c>
      <c r="AU27" s="3">
        <f t="shared" si="15"/>
        <v>165742.53696</v>
      </c>
      <c r="AV27" s="3">
        <f t="shared" si="15"/>
        <v>165742.53696</v>
      </c>
      <c r="AW27" s="3">
        <f t="shared" si="15"/>
        <v>165742.53696</v>
      </c>
      <c r="AX27" s="3">
        <f t="shared" si="15"/>
        <v>165742.53696</v>
      </c>
      <c r="AY27" s="3">
        <f t="shared" si="15"/>
        <v>165742.53696</v>
      </c>
      <c r="AZ27" s="3">
        <f t="shared" si="15"/>
        <v>165742.53696</v>
      </c>
      <c r="BA27" s="3">
        <f t="shared" si="15"/>
        <v>165742.53696</v>
      </c>
      <c r="BB27" s="3">
        <f t="shared" si="15"/>
        <v>165742.53696</v>
      </c>
      <c r="BC27" s="3">
        <f t="shared" si="15"/>
        <v>165742.53696</v>
      </c>
      <c r="BD27" s="3">
        <f t="shared" si="15"/>
        <v>165742.53696</v>
      </c>
      <c r="BE27" s="3">
        <f t="shared" si="15"/>
        <v>165742.53696</v>
      </c>
      <c r="BF27" s="3">
        <f t="shared" si="15"/>
        <v>165742.53696</v>
      </c>
      <c r="BG27" s="3">
        <f t="shared" si="15"/>
        <v>165742.53696</v>
      </c>
      <c r="BH27" s="3">
        <f t="shared" si="15"/>
        <v>165742.53696</v>
      </c>
      <c r="BI27" s="3">
        <f t="shared" si="15"/>
        <v>165742.53696</v>
      </c>
      <c r="BJ27" s="3">
        <f t="shared" si="15"/>
        <v>165742.53696</v>
      </c>
      <c r="BK27" s="3">
        <f t="shared" si="15"/>
        <v>165742.53696</v>
      </c>
      <c r="BL27" s="3">
        <f t="shared" si="15"/>
        <v>165742.53696</v>
      </c>
      <c r="BM27" s="3">
        <f t="shared" si="15"/>
        <v>165742.53696</v>
      </c>
      <c r="BN27" s="3">
        <f t="shared" si="15"/>
        <v>165742.53696</v>
      </c>
      <c r="BO27" s="3">
        <f t="shared" si="15"/>
        <v>165742.53696</v>
      </c>
      <c r="BP27" s="3">
        <f t="shared" ref="BP27:CH27" si="16">IF(SUM($C$19:$N$19)=0,0,BO27+BP9)</f>
        <v>165742.53696</v>
      </c>
      <c r="BQ27" s="3">
        <f t="shared" si="16"/>
        <v>165742.53696</v>
      </c>
      <c r="BR27" s="3">
        <f t="shared" si="16"/>
        <v>165742.53696</v>
      </c>
      <c r="BS27" s="3">
        <f t="shared" si="16"/>
        <v>165742.53696</v>
      </c>
      <c r="BT27" s="3">
        <f t="shared" si="16"/>
        <v>165742.53696</v>
      </c>
      <c r="BU27" s="3">
        <f t="shared" si="16"/>
        <v>165742.53696</v>
      </c>
      <c r="BV27" s="3">
        <f t="shared" si="16"/>
        <v>165742.53696</v>
      </c>
      <c r="BW27" s="3">
        <f t="shared" si="16"/>
        <v>165742.53696</v>
      </c>
      <c r="BX27" s="3">
        <f t="shared" si="16"/>
        <v>165742.53696</v>
      </c>
      <c r="BY27" s="3">
        <f t="shared" si="16"/>
        <v>165742.53696</v>
      </c>
      <c r="BZ27" s="3">
        <f t="shared" si="16"/>
        <v>165742.53696</v>
      </c>
      <c r="CA27" s="3">
        <f t="shared" si="16"/>
        <v>165742.53696</v>
      </c>
      <c r="CB27" s="3">
        <f t="shared" si="16"/>
        <v>165742.53696</v>
      </c>
      <c r="CC27" s="3">
        <f t="shared" si="16"/>
        <v>165742.53696</v>
      </c>
      <c r="CD27" s="3">
        <f t="shared" si="16"/>
        <v>165742.53696</v>
      </c>
      <c r="CE27" s="3">
        <f t="shared" si="16"/>
        <v>165742.53696</v>
      </c>
      <c r="CF27" s="3">
        <f t="shared" si="16"/>
        <v>165742.53696</v>
      </c>
      <c r="CG27" s="3">
        <f t="shared" si="16"/>
        <v>165742.53696</v>
      </c>
      <c r="CH27" s="12">
        <f t="shared" si="16"/>
        <v>165742.53696</v>
      </c>
    </row>
    <row r="28" spans="1:86" x14ac:dyDescent="0.35">
      <c r="A28" s="572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35">
      <c r="A29" s="572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0</v>
      </c>
      <c r="F29" s="3">
        <f t="shared" si="19"/>
        <v>0</v>
      </c>
      <c r="G29" s="3">
        <f t="shared" si="19"/>
        <v>1054.0517336915279</v>
      </c>
      <c r="H29" s="3">
        <f t="shared" si="19"/>
        <v>65575.473815192076</v>
      </c>
      <c r="I29" s="3">
        <f t="shared" si="19"/>
        <v>71283.051819968547</v>
      </c>
      <c r="J29" s="3">
        <f t="shared" si="19"/>
        <v>71283.051819968547</v>
      </c>
      <c r="K29" s="3">
        <f t="shared" si="19"/>
        <v>102636.07835065239</v>
      </c>
      <c r="L29" s="3">
        <f t="shared" si="19"/>
        <v>102636.07835065239</v>
      </c>
      <c r="M29" s="3">
        <f t="shared" si="19"/>
        <v>389552.05866247998</v>
      </c>
      <c r="N29" s="3">
        <f t="shared" si="19"/>
        <v>1327802.7884354573</v>
      </c>
      <c r="O29" s="3">
        <f t="shared" si="19"/>
        <v>1327802.7884354573</v>
      </c>
      <c r="P29" s="3">
        <f t="shared" si="19"/>
        <v>1327802.7884354573</v>
      </c>
      <c r="Q29" s="3">
        <f t="shared" si="19"/>
        <v>1327802.7884354573</v>
      </c>
      <c r="R29" s="3">
        <f t="shared" si="19"/>
        <v>1327802.7884354573</v>
      </c>
      <c r="S29" s="3">
        <f t="shared" si="19"/>
        <v>1327802.7884354573</v>
      </c>
      <c r="T29" s="3">
        <f t="shared" si="19"/>
        <v>1327802.7884354573</v>
      </c>
      <c r="U29" s="3">
        <f t="shared" si="19"/>
        <v>1327802.7884354573</v>
      </c>
      <c r="V29" s="3">
        <f t="shared" si="19"/>
        <v>1327802.7884354573</v>
      </c>
      <c r="W29" s="3">
        <f t="shared" si="19"/>
        <v>1327802.7884354573</v>
      </c>
      <c r="X29" s="3">
        <f t="shared" si="19"/>
        <v>1327802.7884354573</v>
      </c>
      <c r="Y29" s="3">
        <f t="shared" si="19"/>
        <v>1327802.7884354573</v>
      </c>
      <c r="Z29" s="3">
        <f t="shared" si="19"/>
        <v>1327802.7884354573</v>
      </c>
      <c r="AA29" s="3">
        <f t="shared" si="19"/>
        <v>1327802.7884354573</v>
      </c>
      <c r="AB29" s="3">
        <f t="shared" si="19"/>
        <v>1327802.7884354573</v>
      </c>
      <c r="AC29" s="3">
        <f t="shared" si="19"/>
        <v>1327802.7884354573</v>
      </c>
      <c r="AD29" s="3">
        <f t="shared" si="19"/>
        <v>1327802.7884354573</v>
      </c>
      <c r="AE29" s="3">
        <f t="shared" si="19"/>
        <v>1327802.7884354573</v>
      </c>
      <c r="AF29" s="3">
        <f t="shared" si="19"/>
        <v>1327802.7884354573</v>
      </c>
      <c r="AG29" s="3">
        <f t="shared" si="19"/>
        <v>1327802.7884354573</v>
      </c>
      <c r="AH29" s="3">
        <f t="shared" si="19"/>
        <v>1327802.7884354573</v>
      </c>
      <c r="AI29" s="3">
        <f t="shared" si="19"/>
        <v>1327802.7884354573</v>
      </c>
      <c r="AJ29" s="3">
        <f t="shared" si="19"/>
        <v>1327802.7884354573</v>
      </c>
      <c r="AK29" s="3">
        <f t="shared" si="19"/>
        <v>1327802.7884354573</v>
      </c>
      <c r="AL29" s="3">
        <f t="shared" si="19"/>
        <v>1327802.7884354573</v>
      </c>
      <c r="AM29" s="3">
        <f t="shared" si="19"/>
        <v>1327802.7884354573</v>
      </c>
      <c r="AN29" s="3">
        <f t="shared" si="19"/>
        <v>1327802.7884354573</v>
      </c>
      <c r="AO29" s="3">
        <f t="shared" si="19"/>
        <v>1327802.7884354573</v>
      </c>
      <c r="AP29" s="3">
        <f t="shared" si="19"/>
        <v>1327802.7884354573</v>
      </c>
      <c r="AQ29" s="3">
        <f t="shared" si="19"/>
        <v>1327802.7884354573</v>
      </c>
      <c r="AR29" s="3">
        <f t="shared" si="19"/>
        <v>1327802.7884354573</v>
      </c>
      <c r="AS29" s="3">
        <f t="shared" si="19"/>
        <v>1327802.7884354573</v>
      </c>
      <c r="AT29" s="3">
        <f t="shared" si="19"/>
        <v>1327802.7884354573</v>
      </c>
      <c r="AU29" s="3">
        <f t="shared" si="19"/>
        <v>1327802.7884354573</v>
      </c>
      <c r="AV29" s="3">
        <f t="shared" si="19"/>
        <v>1327802.7884354573</v>
      </c>
      <c r="AW29" s="3">
        <f t="shared" si="19"/>
        <v>1327802.7884354573</v>
      </c>
      <c r="AX29" s="3">
        <f t="shared" si="19"/>
        <v>1327802.7884354573</v>
      </c>
      <c r="AY29" s="3">
        <f t="shared" si="19"/>
        <v>1327802.7884354573</v>
      </c>
      <c r="AZ29" s="3">
        <f t="shared" si="19"/>
        <v>1327802.7884354573</v>
      </c>
      <c r="BA29" s="3">
        <f t="shared" si="19"/>
        <v>1327802.7884354573</v>
      </c>
      <c r="BB29" s="3">
        <f t="shared" si="19"/>
        <v>1327802.7884354573</v>
      </c>
      <c r="BC29" s="3">
        <f t="shared" si="19"/>
        <v>1327802.7884354573</v>
      </c>
      <c r="BD29" s="3">
        <f t="shared" si="19"/>
        <v>1327802.7884354573</v>
      </c>
      <c r="BE29" s="3">
        <f t="shared" si="19"/>
        <v>1327802.7884354573</v>
      </c>
      <c r="BF29" s="3">
        <f t="shared" si="19"/>
        <v>1327802.7884354573</v>
      </c>
      <c r="BG29" s="3">
        <f t="shared" si="19"/>
        <v>1327802.7884354573</v>
      </c>
      <c r="BH29" s="3">
        <f t="shared" si="19"/>
        <v>1327802.7884354573</v>
      </c>
      <c r="BI29" s="3">
        <f t="shared" si="19"/>
        <v>1327802.7884354573</v>
      </c>
      <c r="BJ29" s="3">
        <f t="shared" si="19"/>
        <v>1327802.7884354573</v>
      </c>
      <c r="BK29" s="3">
        <f t="shared" si="19"/>
        <v>1327802.7884354573</v>
      </c>
      <c r="BL29" s="3">
        <f t="shared" si="19"/>
        <v>1327802.7884354573</v>
      </c>
      <c r="BM29" s="3">
        <f t="shared" si="19"/>
        <v>1327802.7884354573</v>
      </c>
      <c r="BN29" s="3">
        <f t="shared" si="19"/>
        <v>1327802.7884354573</v>
      </c>
      <c r="BO29" s="3">
        <f t="shared" si="19"/>
        <v>1327802.7884354573</v>
      </c>
      <c r="BP29" s="3">
        <f t="shared" ref="BP29:CH29" si="20">IF(SUM($C$19:$N$19)=0,0,BO29+BP11)</f>
        <v>1327802.7884354573</v>
      </c>
      <c r="BQ29" s="3">
        <f t="shared" si="20"/>
        <v>1327802.7884354573</v>
      </c>
      <c r="BR29" s="3">
        <f t="shared" si="20"/>
        <v>1327802.7884354573</v>
      </c>
      <c r="BS29" s="3">
        <f t="shared" si="20"/>
        <v>1327802.7884354573</v>
      </c>
      <c r="BT29" s="3">
        <f t="shared" si="20"/>
        <v>1327802.7884354573</v>
      </c>
      <c r="BU29" s="3">
        <f t="shared" si="20"/>
        <v>1327802.7884354573</v>
      </c>
      <c r="BV29" s="3">
        <f t="shared" si="20"/>
        <v>1327802.7884354573</v>
      </c>
      <c r="BW29" s="3">
        <f t="shared" si="20"/>
        <v>1327802.7884354573</v>
      </c>
      <c r="BX29" s="3">
        <f t="shared" si="20"/>
        <v>1327802.7884354573</v>
      </c>
      <c r="BY29" s="3">
        <f t="shared" si="20"/>
        <v>1327802.7884354573</v>
      </c>
      <c r="BZ29" s="3">
        <f t="shared" si="20"/>
        <v>1327802.7884354573</v>
      </c>
      <c r="CA29" s="3">
        <f t="shared" si="20"/>
        <v>1327802.7884354573</v>
      </c>
      <c r="CB29" s="3">
        <f t="shared" si="20"/>
        <v>1327802.7884354573</v>
      </c>
      <c r="CC29" s="3">
        <f t="shared" si="20"/>
        <v>1327802.7884354573</v>
      </c>
      <c r="CD29" s="3">
        <f t="shared" si="20"/>
        <v>1327802.7884354573</v>
      </c>
      <c r="CE29" s="3">
        <f t="shared" si="20"/>
        <v>1327802.7884354573</v>
      </c>
      <c r="CF29" s="3">
        <f t="shared" si="20"/>
        <v>1327802.7884354573</v>
      </c>
      <c r="CG29" s="3">
        <f t="shared" si="20"/>
        <v>1327802.7884354573</v>
      </c>
      <c r="CH29" s="12">
        <f t="shared" si="20"/>
        <v>1327802.7884354573</v>
      </c>
    </row>
    <row r="30" spans="1:86" x14ac:dyDescent="0.35">
      <c r="A30" s="572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316544.60502720001</v>
      </c>
      <c r="E30" s="3">
        <f t="shared" si="21"/>
        <v>325609.43069580564</v>
      </c>
      <c r="F30" s="3">
        <f t="shared" si="21"/>
        <v>864881.88559268927</v>
      </c>
      <c r="G30" s="3">
        <f t="shared" si="21"/>
        <v>1281331.7330980669</v>
      </c>
      <c r="H30" s="3">
        <f t="shared" si="21"/>
        <v>2394817.2658789968</v>
      </c>
      <c r="I30" s="3">
        <f t="shared" si="21"/>
        <v>2671794.5249077966</v>
      </c>
      <c r="J30" s="3">
        <f t="shared" si="21"/>
        <v>3227613.4628033433</v>
      </c>
      <c r="K30" s="3">
        <f t="shared" si="21"/>
        <v>3645867.8241908383</v>
      </c>
      <c r="L30" s="3">
        <f t="shared" si="21"/>
        <v>4186850.3132048384</v>
      </c>
      <c r="M30" s="3">
        <f t="shared" si="21"/>
        <v>4598493.5828961227</v>
      </c>
      <c r="N30" s="3">
        <f t="shared" si="21"/>
        <v>7915353.1613401957</v>
      </c>
      <c r="O30" s="3">
        <f t="shared" si="21"/>
        <v>7915353.1613401957</v>
      </c>
      <c r="P30" s="3">
        <f t="shared" si="21"/>
        <v>7915353.1613401957</v>
      </c>
      <c r="Q30" s="3">
        <f t="shared" si="21"/>
        <v>7915353.1613401957</v>
      </c>
      <c r="R30" s="3">
        <f t="shared" si="21"/>
        <v>7915353.1613401957</v>
      </c>
      <c r="S30" s="3">
        <f t="shared" si="21"/>
        <v>7915353.1613401957</v>
      </c>
      <c r="T30" s="3">
        <f t="shared" si="21"/>
        <v>7915353.1613401957</v>
      </c>
      <c r="U30" s="3">
        <f t="shared" si="21"/>
        <v>7915353.1613401957</v>
      </c>
      <c r="V30" s="3">
        <f t="shared" si="21"/>
        <v>7915353.1613401957</v>
      </c>
      <c r="W30" s="3">
        <f t="shared" si="21"/>
        <v>7915353.1613401957</v>
      </c>
      <c r="X30" s="3">
        <f t="shared" si="21"/>
        <v>7915353.1613401957</v>
      </c>
      <c r="Y30" s="3">
        <f t="shared" si="21"/>
        <v>7915353.1613401957</v>
      </c>
      <c r="Z30" s="3">
        <f t="shared" si="21"/>
        <v>7915353.1613401957</v>
      </c>
      <c r="AA30" s="3">
        <f t="shared" si="21"/>
        <v>7915353.1613401957</v>
      </c>
      <c r="AB30" s="3">
        <f t="shared" si="21"/>
        <v>7915353.1613401957</v>
      </c>
      <c r="AC30" s="3">
        <f t="shared" si="21"/>
        <v>7915353.1613401957</v>
      </c>
      <c r="AD30" s="3">
        <f t="shared" si="21"/>
        <v>7915353.1613401957</v>
      </c>
      <c r="AE30" s="3">
        <f t="shared" si="21"/>
        <v>7915353.1613401957</v>
      </c>
      <c r="AF30" s="3">
        <f t="shared" si="21"/>
        <v>7915353.1613401957</v>
      </c>
      <c r="AG30" s="3">
        <f t="shared" si="21"/>
        <v>7915353.1613401957</v>
      </c>
      <c r="AH30" s="3">
        <f t="shared" si="21"/>
        <v>7915353.1613401957</v>
      </c>
      <c r="AI30" s="3">
        <f t="shared" si="21"/>
        <v>7915353.1613401957</v>
      </c>
      <c r="AJ30" s="3">
        <f t="shared" si="21"/>
        <v>7915353.1613401957</v>
      </c>
      <c r="AK30" s="3">
        <f t="shared" si="21"/>
        <v>7915353.1613401957</v>
      </c>
      <c r="AL30" s="3">
        <f t="shared" si="21"/>
        <v>7915353.1613401957</v>
      </c>
      <c r="AM30" s="3">
        <f t="shared" si="21"/>
        <v>7915353.1613401957</v>
      </c>
      <c r="AN30" s="3">
        <f t="shared" si="21"/>
        <v>7915353.1613401957</v>
      </c>
      <c r="AO30" s="3">
        <f t="shared" si="21"/>
        <v>7915353.1613401957</v>
      </c>
      <c r="AP30" s="3">
        <f t="shared" si="21"/>
        <v>7915353.1613401957</v>
      </c>
      <c r="AQ30" s="3">
        <f t="shared" si="21"/>
        <v>7915353.1613401957</v>
      </c>
      <c r="AR30" s="3">
        <f t="shared" si="21"/>
        <v>7915353.1613401957</v>
      </c>
      <c r="AS30" s="3">
        <f t="shared" si="21"/>
        <v>7915353.1613401957</v>
      </c>
      <c r="AT30" s="3">
        <f t="shared" si="21"/>
        <v>7915353.1613401957</v>
      </c>
      <c r="AU30" s="3">
        <f t="shared" si="21"/>
        <v>7915353.1613401957</v>
      </c>
      <c r="AV30" s="3">
        <f t="shared" si="21"/>
        <v>7915353.1613401957</v>
      </c>
      <c r="AW30" s="3">
        <f t="shared" si="21"/>
        <v>7915353.1613401957</v>
      </c>
      <c r="AX30" s="3">
        <f t="shared" si="21"/>
        <v>7915353.1613401957</v>
      </c>
      <c r="AY30" s="3">
        <f t="shared" si="21"/>
        <v>7915353.1613401957</v>
      </c>
      <c r="AZ30" s="3">
        <f t="shared" si="21"/>
        <v>7915353.1613401957</v>
      </c>
      <c r="BA30" s="3">
        <f t="shared" si="21"/>
        <v>7915353.1613401957</v>
      </c>
      <c r="BB30" s="3">
        <f t="shared" si="21"/>
        <v>7915353.1613401957</v>
      </c>
      <c r="BC30" s="3">
        <f t="shared" si="21"/>
        <v>7915353.1613401957</v>
      </c>
      <c r="BD30" s="3">
        <f t="shared" si="21"/>
        <v>7915353.1613401957</v>
      </c>
      <c r="BE30" s="3">
        <f t="shared" si="21"/>
        <v>7915353.1613401957</v>
      </c>
      <c r="BF30" s="3">
        <f t="shared" si="21"/>
        <v>7915353.1613401957</v>
      </c>
      <c r="BG30" s="3">
        <f t="shared" si="21"/>
        <v>7915353.1613401957</v>
      </c>
      <c r="BH30" s="3">
        <f t="shared" si="21"/>
        <v>7915353.1613401957</v>
      </c>
      <c r="BI30" s="3">
        <f t="shared" si="21"/>
        <v>7915353.1613401957</v>
      </c>
      <c r="BJ30" s="3">
        <f t="shared" si="21"/>
        <v>7915353.1613401957</v>
      </c>
      <c r="BK30" s="3">
        <f t="shared" si="21"/>
        <v>7915353.1613401957</v>
      </c>
      <c r="BL30" s="3">
        <f t="shared" si="21"/>
        <v>7915353.1613401957</v>
      </c>
      <c r="BM30" s="3">
        <f t="shared" si="21"/>
        <v>7915353.1613401957</v>
      </c>
      <c r="BN30" s="3">
        <f t="shared" si="21"/>
        <v>7915353.1613401957</v>
      </c>
      <c r="BO30" s="3">
        <f t="shared" si="21"/>
        <v>7915353.1613401957</v>
      </c>
      <c r="BP30" s="3">
        <f t="shared" ref="BP30:CH30" si="22">IF(SUM($C$19:$N$19)=0,0,BO30+BP12)</f>
        <v>7915353.1613401957</v>
      </c>
      <c r="BQ30" s="3">
        <f t="shared" si="22"/>
        <v>7915353.1613401957</v>
      </c>
      <c r="BR30" s="3">
        <f t="shared" si="22"/>
        <v>7915353.1613401957</v>
      </c>
      <c r="BS30" s="3">
        <f t="shared" si="22"/>
        <v>7915353.1613401957</v>
      </c>
      <c r="BT30" s="3">
        <f t="shared" si="22"/>
        <v>7915353.1613401957</v>
      </c>
      <c r="BU30" s="3">
        <f t="shared" si="22"/>
        <v>7915353.1613401957</v>
      </c>
      <c r="BV30" s="3">
        <f t="shared" si="22"/>
        <v>7915353.1613401957</v>
      </c>
      <c r="BW30" s="3">
        <f t="shared" si="22"/>
        <v>7915353.1613401957</v>
      </c>
      <c r="BX30" s="3">
        <f t="shared" si="22"/>
        <v>7915353.1613401957</v>
      </c>
      <c r="BY30" s="3">
        <f t="shared" si="22"/>
        <v>7915353.1613401957</v>
      </c>
      <c r="BZ30" s="3">
        <f t="shared" si="22"/>
        <v>7915353.1613401957</v>
      </c>
      <c r="CA30" s="3">
        <f t="shared" si="22"/>
        <v>7915353.1613401957</v>
      </c>
      <c r="CB30" s="3">
        <f t="shared" si="22"/>
        <v>7915353.1613401957</v>
      </c>
      <c r="CC30" s="3">
        <f t="shared" si="22"/>
        <v>7915353.1613401957</v>
      </c>
      <c r="CD30" s="3">
        <f t="shared" si="22"/>
        <v>7915353.1613401957</v>
      </c>
      <c r="CE30" s="3">
        <f t="shared" si="22"/>
        <v>7915353.1613401957</v>
      </c>
      <c r="CF30" s="3">
        <f t="shared" si="22"/>
        <v>7915353.1613401957</v>
      </c>
      <c r="CG30" s="3">
        <f t="shared" si="22"/>
        <v>7915353.1613401957</v>
      </c>
      <c r="CH30" s="12">
        <f t="shared" si="22"/>
        <v>7915353.1613401957</v>
      </c>
    </row>
    <row r="31" spans="1:86" x14ac:dyDescent="0.35">
      <c r="A31" s="572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15411.808764000001</v>
      </c>
      <c r="G31" s="3">
        <f t="shared" si="23"/>
        <v>51283.023264000003</v>
      </c>
      <c r="H31" s="3">
        <f t="shared" si="23"/>
        <v>120563.01100800002</v>
      </c>
      <c r="I31" s="3">
        <f t="shared" si="23"/>
        <v>120563.01100800002</v>
      </c>
      <c r="J31" s="3">
        <f t="shared" si="23"/>
        <v>120563.01100800002</v>
      </c>
      <c r="K31" s="3">
        <f t="shared" si="23"/>
        <v>121130.18596800002</v>
      </c>
      <c r="L31" s="3">
        <f t="shared" si="23"/>
        <v>121130.18596800002</v>
      </c>
      <c r="M31" s="3">
        <f t="shared" si="23"/>
        <v>133836.98644800001</v>
      </c>
      <c r="N31" s="3">
        <f t="shared" si="23"/>
        <v>2659865.5801080004</v>
      </c>
      <c r="O31" s="3">
        <f t="shared" si="23"/>
        <v>2659865.5801080004</v>
      </c>
      <c r="P31" s="3">
        <f t="shared" si="23"/>
        <v>2659865.5801080004</v>
      </c>
      <c r="Q31" s="3">
        <f t="shared" si="23"/>
        <v>2659865.5801080004</v>
      </c>
      <c r="R31" s="3">
        <f t="shared" si="23"/>
        <v>2659865.5801080004</v>
      </c>
      <c r="S31" s="3">
        <f t="shared" si="23"/>
        <v>2659865.5801080004</v>
      </c>
      <c r="T31" s="3">
        <f t="shared" si="23"/>
        <v>2659865.5801080004</v>
      </c>
      <c r="U31" s="3">
        <f t="shared" si="23"/>
        <v>2659865.5801080004</v>
      </c>
      <c r="V31" s="3">
        <f t="shared" si="23"/>
        <v>2659865.5801080004</v>
      </c>
      <c r="W31" s="3">
        <f t="shared" si="23"/>
        <v>2659865.5801080004</v>
      </c>
      <c r="X31" s="3">
        <f t="shared" si="23"/>
        <v>2659865.5801080004</v>
      </c>
      <c r="Y31" s="3">
        <f t="shared" si="23"/>
        <v>2659865.5801080004</v>
      </c>
      <c r="Z31" s="3">
        <f t="shared" si="23"/>
        <v>2659865.5801080004</v>
      </c>
      <c r="AA31" s="3">
        <f t="shared" si="23"/>
        <v>2659865.5801080004</v>
      </c>
      <c r="AB31" s="3">
        <f t="shared" si="23"/>
        <v>2659865.5801080004</v>
      </c>
      <c r="AC31" s="3">
        <f t="shared" si="23"/>
        <v>2659865.5801080004</v>
      </c>
      <c r="AD31" s="3">
        <f t="shared" si="23"/>
        <v>2659865.5801080004</v>
      </c>
      <c r="AE31" s="3">
        <f t="shared" si="23"/>
        <v>2659865.5801080004</v>
      </c>
      <c r="AF31" s="3">
        <f t="shared" si="23"/>
        <v>2659865.5801080004</v>
      </c>
      <c r="AG31" s="3">
        <f t="shared" si="23"/>
        <v>2659865.5801080004</v>
      </c>
      <c r="AH31" s="3">
        <f t="shared" si="23"/>
        <v>2659865.5801080004</v>
      </c>
      <c r="AI31" s="3">
        <f t="shared" si="23"/>
        <v>2659865.5801080004</v>
      </c>
      <c r="AJ31" s="3">
        <f t="shared" si="23"/>
        <v>2659865.5801080004</v>
      </c>
      <c r="AK31" s="3">
        <f t="shared" si="23"/>
        <v>2659865.5801080004</v>
      </c>
      <c r="AL31" s="3">
        <f t="shared" si="23"/>
        <v>2659865.5801080004</v>
      </c>
      <c r="AM31" s="3">
        <f t="shared" si="23"/>
        <v>2659865.5801080004</v>
      </c>
      <c r="AN31" s="3">
        <f t="shared" si="23"/>
        <v>2659865.5801080004</v>
      </c>
      <c r="AO31" s="3">
        <f t="shared" si="23"/>
        <v>2659865.5801080004</v>
      </c>
      <c r="AP31" s="3">
        <f t="shared" si="23"/>
        <v>2659865.5801080004</v>
      </c>
      <c r="AQ31" s="3">
        <f t="shared" si="23"/>
        <v>2659865.5801080004</v>
      </c>
      <c r="AR31" s="3">
        <f t="shared" si="23"/>
        <v>2659865.5801080004</v>
      </c>
      <c r="AS31" s="3">
        <f t="shared" si="23"/>
        <v>2659865.5801080004</v>
      </c>
      <c r="AT31" s="3">
        <f t="shared" si="23"/>
        <v>2659865.5801080004</v>
      </c>
      <c r="AU31" s="3">
        <f t="shared" si="23"/>
        <v>2659865.5801080004</v>
      </c>
      <c r="AV31" s="3">
        <f t="shared" si="23"/>
        <v>2659865.5801080004</v>
      </c>
      <c r="AW31" s="3">
        <f t="shared" si="23"/>
        <v>2659865.5801080004</v>
      </c>
      <c r="AX31" s="3">
        <f t="shared" si="23"/>
        <v>2659865.5801080004</v>
      </c>
      <c r="AY31" s="3">
        <f t="shared" si="23"/>
        <v>2659865.5801080004</v>
      </c>
      <c r="AZ31" s="3">
        <f t="shared" si="23"/>
        <v>2659865.5801080004</v>
      </c>
      <c r="BA31" s="3">
        <f t="shared" si="23"/>
        <v>2659865.5801080004</v>
      </c>
      <c r="BB31" s="3">
        <f t="shared" si="23"/>
        <v>2659865.5801080004</v>
      </c>
      <c r="BC31" s="3">
        <f t="shared" si="23"/>
        <v>2659865.5801080004</v>
      </c>
      <c r="BD31" s="3">
        <f t="shared" si="23"/>
        <v>2659865.5801080004</v>
      </c>
      <c r="BE31" s="3">
        <f t="shared" si="23"/>
        <v>2659865.5801080004</v>
      </c>
      <c r="BF31" s="3">
        <f t="shared" si="23"/>
        <v>2659865.5801080004</v>
      </c>
      <c r="BG31" s="3">
        <f t="shared" si="23"/>
        <v>2659865.5801080004</v>
      </c>
      <c r="BH31" s="3">
        <f t="shared" si="23"/>
        <v>2659865.5801080004</v>
      </c>
      <c r="BI31" s="3">
        <f t="shared" si="23"/>
        <v>2659865.5801080004</v>
      </c>
      <c r="BJ31" s="3">
        <f t="shared" si="23"/>
        <v>2659865.5801080004</v>
      </c>
      <c r="BK31" s="3">
        <f t="shared" si="23"/>
        <v>2659865.5801080004</v>
      </c>
      <c r="BL31" s="3">
        <f t="shared" si="23"/>
        <v>2659865.5801080004</v>
      </c>
      <c r="BM31" s="3">
        <f t="shared" si="23"/>
        <v>2659865.5801080004</v>
      </c>
      <c r="BN31" s="3">
        <f t="shared" si="23"/>
        <v>2659865.5801080004</v>
      </c>
      <c r="BO31" s="3">
        <f t="shared" si="23"/>
        <v>2659865.5801080004</v>
      </c>
      <c r="BP31" s="3">
        <f t="shared" ref="BP31:CH31" si="24">IF(SUM($C$19:$N$19)=0,0,BO31+BP13)</f>
        <v>2659865.5801080004</v>
      </c>
      <c r="BQ31" s="3">
        <f t="shared" si="24"/>
        <v>2659865.5801080004</v>
      </c>
      <c r="BR31" s="3">
        <f t="shared" si="24"/>
        <v>2659865.5801080004</v>
      </c>
      <c r="BS31" s="3">
        <f t="shared" si="24"/>
        <v>2659865.5801080004</v>
      </c>
      <c r="BT31" s="3">
        <f t="shared" si="24"/>
        <v>2659865.5801080004</v>
      </c>
      <c r="BU31" s="3">
        <f t="shared" si="24"/>
        <v>2659865.5801080004</v>
      </c>
      <c r="BV31" s="3">
        <f t="shared" si="24"/>
        <v>2659865.5801080004</v>
      </c>
      <c r="BW31" s="3">
        <f t="shared" si="24"/>
        <v>2659865.5801080004</v>
      </c>
      <c r="BX31" s="3">
        <f t="shared" si="24"/>
        <v>2659865.5801080004</v>
      </c>
      <c r="BY31" s="3">
        <f t="shared" si="24"/>
        <v>2659865.5801080004</v>
      </c>
      <c r="BZ31" s="3">
        <f t="shared" si="24"/>
        <v>2659865.5801080004</v>
      </c>
      <c r="CA31" s="3">
        <f t="shared" si="24"/>
        <v>2659865.5801080004</v>
      </c>
      <c r="CB31" s="3">
        <f t="shared" si="24"/>
        <v>2659865.5801080004</v>
      </c>
      <c r="CC31" s="3">
        <f t="shared" si="24"/>
        <v>2659865.5801080004</v>
      </c>
      <c r="CD31" s="3">
        <f t="shared" si="24"/>
        <v>2659865.5801080004</v>
      </c>
      <c r="CE31" s="3">
        <f t="shared" si="24"/>
        <v>2659865.5801080004</v>
      </c>
      <c r="CF31" s="3">
        <f t="shared" si="24"/>
        <v>2659865.5801080004</v>
      </c>
      <c r="CG31" s="3">
        <f t="shared" si="24"/>
        <v>2659865.5801080004</v>
      </c>
      <c r="CH31" s="12">
        <f t="shared" si="24"/>
        <v>2659865.5801080004</v>
      </c>
    </row>
    <row r="32" spans="1:86" ht="15" customHeight="1" x14ac:dyDescent="0.35">
      <c r="A32" s="572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56416.703999999998</v>
      </c>
      <c r="G32" s="3">
        <f t="shared" si="25"/>
        <v>56416.703999999998</v>
      </c>
      <c r="H32" s="3">
        <f t="shared" si="25"/>
        <v>130284.288</v>
      </c>
      <c r="I32" s="3">
        <f t="shared" si="25"/>
        <v>130284.288</v>
      </c>
      <c r="J32" s="3">
        <f t="shared" si="25"/>
        <v>130284.288</v>
      </c>
      <c r="K32" s="3">
        <f t="shared" si="25"/>
        <v>130284.288</v>
      </c>
      <c r="L32" s="3">
        <f t="shared" si="25"/>
        <v>130284.288</v>
      </c>
      <c r="M32" s="3">
        <f t="shared" si="25"/>
        <v>619891.76</v>
      </c>
      <c r="N32" s="3">
        <f t="shared" si="25"/>
        <v>619891.76</v>
      </c>
      <c r="O32" s="3">
        <f t="shared" si="25"/>
        <v>619891.76</v>
      </c>
      <c r="P32" s="3">
        <f t="shared" si="25"/>
        <v>619891.76</v>
      </c>
      <c r="Q32" s="3">
        <f t="shared" si="25"/>
        <v>619891.76</v>
      </c>
      <c r="R32" s="3">
        <f t="shared" si="25"/>
        <v>619891.76</v>
      </c>
      <c r="S32" s="3">
        <f t="shared" si="25"/>
        <v>619891.76</v>
      </c>
      <c r="T32" s="3">
        <f t="shared" si="25"/>
        <v>619891.76</v>
      </c>
      <c r="U32" s="3">
        <f t="shared" si="25"/>
        <v>619891.76</v>
      </c>
      <c r="V32" s="3">
        <f t="shared" si="25"/>
        <v>619891.76</v>
      </c>
      <c r="W32" s="3">
        <f t="shared" si="25"/>
        <v>619891.76</v>
      </c>
      <c r="X32" s="3">
        <f t="shared" si="25"/>
        <v>619891.76</v>
      </c>
      <c r="Y32" s="3">
        <f t="shared" si="25"/>
        <v>619891.76</v>
      </c>
      <c r="Z32" s="3">
        <f t="shared" si="25"/>
        <v>619891.76</v>
      </c>
      <c r="AA32" s="3">
        <f t="shared" si="25"/>
        <v>619891.76</v>
      </c>
      <c r="AB32" s="3">
        <f t="shared" si="25"/>
        <v>619891.76</v>
      </c>
      <c r="AC32" s="3">
        <f t="shared" si="25"/>
        <v>619891.76</v>
      </c>
      <c r="AD32" s="3">
        <f t="shared" si="25"/>
        <v>619891.76</v>
      </c>
      <c r="AE32" s="3">
        <f t="shared" si="25"/>
        <v>619891.76</v>
      </c>
      <c r="AF32" s="3">
        <f t="shared" si="25"/>
        <v>619891.76</v>
      </c>
      <c r="AG32" s="3">
        <f t="shared" si="25"/>
        <v>619891.76</v>
      </c>
      <c r="AH32" s="3">
        <f t="shared" si="25"/>
        <v>619891.76</v>
      </c>
      <c r="AI32" s="3">
        <f t="shared" si="25"/>
        <v>619891.76</v>
      </c>
      <c r="AJ32" s="3">
        <f t="shared" si="25"/>
        <v>619891.76</v>
      </c>
      <c r="AK32" s="3">
        <f t="shared" si="25"/>
        <v>619891.76</v>
      </c>
      <c r="AL32" s="3">
        <f t="shared" si="25"/>
        <v>619891.76</v>
      </c>
      <c r="AM32" s="3">
        <f t="shared" si="25"/>
        <v>619891.76</v>
      </c>
      <c r="AN32" s="3">
        <f t="shared" si="25"/>
        <v>619891.76</v>
      </c>
      <c r="AO32" s="3">
        <f t="shared" si="25"/>
        <v>619891.76</v>
      </c>
      <c r="AP32" s="3">
        <f t="shared" si="25"/>
        <v>619891.76</v>
      </c>
      <c r="AQ32" s="3">
        <f t="shared" si="25"/>
        <v>619891.76</v>
      </c>
      <c r="AR32" s="3">
        <f t="shared" si="25"/>
        <v>619891.76</v>
      </c>
      <c r="AS32" s="3">
        <f t="shared" si="25"/>
        <v>619891.76</v>
      </c>
      <c r="AT32" s="3">
        <f t="shared" si="25"/>
        <v>619891.76</v>
      </c>
      <c r="AU32" s="3">
        <f t="shared" si="25"/>
        <v>619891.76</v>
      </c>
      <c r="AV32" s="3">
        <f t="shared" si="25"/>
        <v>619891.76</v>
      </c>
      <c r="AW32" s="3">
        <f t="shared" si="25"/>
        <v>619891.76</v>
      </c>
      <c r="AX32" s="3">
        <f t="shared" si="25"/>
        <v>619891.76</v>
      </c>
      <c r="AY32" s="3">
        <f t="shared" si="25"/>
        <v>619891.76</v>
      </c>
      <c r="AZ32" s="3">
        <f t="shared" si="25"/>
        <v>619891.76</v>
      </c>
      <c r="BA32" s="3">
        <f t="shared" si="25"/>
        <v>619891.76</v>
      </c>
      <c r="BB32" s="3">
        <f t="shared" si="25"/>
        <v>619891.76</v>
      </c>
      <c r="BC32" s="3">
        <f t="shared" si="25"/>
        <v>619891.76</v>
      </c>
      <c r="BD32" s="3">
        <f t="shared" si="25"/>
        <v>619891.76</v>
      </c>
      <c r="BE32" s="3">
        <f t="shared" si="25"/>
        <v>619891.76</v>
      </c>
      <c r="BF32" s="3">
        <f t="shared" si="25"/>
        <v>619891.76</v>
      </c>
      <c r="BG32" s="3">
        <f t="shared" si="25"/>
        <v>619891.76</v>
      </c>
      <c r="BH32" s="3">
        <f t="shared" si="25"/>
        <v>619891.76</v>
      </c>
      <c r="BI32" s="3">
        <f t="shared" si="25"/>
        <v>619891.76</v>
      </c>
      <c r="BJ32" s="3">
        <f t="shared" si="25"/>
        <v>619891.76</v>
      </c>
      <c r="BK32" s="3">
        <f t="shared" si="25"/>
        <v>619891.76</v>
      </c>
      <c r="BL32" s="3">
        <f t="shared" si="25"/>
        <v>619891.76</v>
      </c>
      <c r="BM32" s="3">
        <f t="shared" si="25"/>
        <v>619891.76</v>
      </c>
      <c r="BN32" s="3">
        <f t="shared" si="25"/>
        <v>619891.76</v>
      </c>
      <c r="BO32" s="3">
        <f t="shared" si="25"/>
        <v>619891.76</v>
      </c>
      <c r="BP32" s="3">
        <f t="shared" ref="BP32:CH32" si="26">IF(SUM($C$19:$N$19)=0,0,BO32+BP14)</f>
        <v>619891.76</v>
      </c>
      <c r="BQ32" s="3">
        <f t="shared" si="26"/>
        <v>619891.76</v>
      </c>
      <c r="BR32" s="3">
        <f t="shared" si="26"/>
        <v>619891.76</v>
      </c>
      <c r="BS32" s="3">
        <f t="shared" si="26"/>
        <v>619891.76</v>
      </c>
      <c r="BT32" s="3">
        <f t="shared" si="26"/>
        <v>619891.76</v>
      </c>
      <c r="BU32" s="3">
        <f t="shared" si="26"/>
        <v>619891.76</v>
      </c>
      <c r="BV32" s="3">
        <f t="shared" si="26"/>
        <v>619891.76</v>
      </c>
      <c r="BW32" s="3">
        <f t="shared" si="26"/>
        <v>619891.76</v>
      </c>
      <c r="BX32" s="3">
        <f t="shared" si="26"/>
        <v>619891.76</v>
      </c>
      <c r="BY32" s="3">
        <f t="shared" si="26"/>
        <v>619891.76</v>
      </c>
      <c r="BZ32" s="3">
        <f t="shared" si="26"/>
        <v>619891.76</v>
      </c>
      <c r="CA32" s="3">
        <f t="shared" si="26"/>
        <v>619891.76</v>
      </c>
      <c r="CB32" s="3">
        <f t="shared" si="26"/>
        <v>619891.76</v>
      </c>
      <c r="CC32" s="3">
        <f t="shared" si="26"/>
        <v>619891.76</v>
      </c>
      <c r="CD32" s="3">
        <f t="shared" si="26"/>
        <v>619891.76</v>
      </c>
      <c r="CE32" s="3">
        <f t="shared" si="26"/>
        <v>619891.76</v>
      </c>
      <c r="CF32" s="3">
        <f t="shared" si="26"/>
        <v>619891.76</v>
      </c>
      <c r="CG32" s="3">
        <f t="shared" si="26"/>
        <v>619891.76</v>
      </c>
      <c r="CH32" s="12">
        <f t="shared" si="26"/>
        <v>619891.76</v>
      </c>
    </row>
    <row r="33" spans="1:86" x14ac:dyDescent="0.35">
      <c r="A33" s="572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165636.954</v>
      </c>
      <c r="N33" s="3">
        <f t="shared" si="27"/>
        <v>165636.954</v>
      </c>
      <c r="O33" s="3">
        <f t="shared" si="27"/>
        <v>165636.954</v>
      </c>
      <c r="P33" s="3">
        <f t="shared" si="27"/>
        <v>165636.954</v>
      </c>
      <c r="Q33" s="3">
        <f t="shared" si="27"/>
        <v>165636.954</v>
      </c>
      <c r="R33" s="3">
        <f t="shared" si="27"/>
        <v>165636.954</v>
      </c>
      <c r="S33" s="3">
        <f t="shared" si="27"/>
        <v>165636.954</v>
      </c>
      <c r="T33" s="3">
        <f t="shared" si="27"/>
        <v>165636.954</v>
      </c>
      <c r="U33" s="3">
        <f t="shared" si="27"/>
        <v>165636.954</v>
      </c>
      <c r="V33" s="3">
        <f t="shared" si="27"/>
        <v>165636.954</v>
      </c>
      <c r="W33" s="3">
        <f t="shared" si="27"/>
        <v>165636.954</v>
      </c>
      <c r="X33" s="3">
        <f t="shared" si="27"/>
        <v>165636.954</v>
      </c>
      <c r="Y33" s="3">
        <f t="shared" si="27"/>
        <v>165636.954</v>
      </c>
      <c r="Z33" s="3">
        <f t="shared" si="27"/>
        <v>165636.954</v>
      </c>
      <c r="AA33" s="3">
        <f t="shared" si="27"/>
        <v>165636.954</v>
      </c>
      <c r="AB33" s="3">
        <f t="shared" si="27"/>
        <v>165636.954</v>
      </c>
      <c r="AC33" s="3">
        <f t="shared" si="27"/>
        <v>165636.954</v>
      </c>
      <c r="AD33" s="3">
        <f t="shared" si="27"/>
        <v>165636.954</v>
      </c>
      <c r="AE33" s="3">
        <f t="shared" si="27"/>
        <v>165636.954</v>
      </c>
      <c r="AF33" s="3">
        <f t="shared" si="27"/>
        <v>165636.954</v>
      </c>
      <c r="AG33" s="3">
        <f t="shared" si="27"/>
        <v>165636.954</v>
      </c>
      <c r="AH33" s="3">
        <f t="shared" si="27"/>
        <v>165636.954</v>
      </c>
      <c r="AI33" s="3">
        <f t="shared" si="27"/>
        <v>165636.954</v>
      </c>
      <c r="AJ33" s="3">
        <f t="shared" si="27"/>
        <v>165636.954</v>
      </c>
      <c r="AK33" s="3">
        <f t="shared" si="27"/>
        <v>165636.954</v>
      </c>
      <c r="AL33" s="3">
        <f t="shared" si="27"/>
        <v>165636.954</v>
      </c>
      <c r="AM33" s="3">
        <f t="shared" si="27"/>
        <v>165636.954</v>
      </c>
      <c r="AN33" s="3">
        <f t="shared" si="27"/>
        <v>165636.954</v>
      </c>
      <c r="AO33" s="3">
        <f t="shared" si="27"/>
        <v>165636.954</v>
      </c>
      <c r="AP33" s="3">
        <f t="shared" si="27"/>
        <v>165636.954</v>
      </c>
      <c r="AQ33" s="3">
        <f t="shared" si="27"/>
        <v>165636.954</v>
      </c>
      <c r="AR33" s="3">
        <f t="shared" si="27"/>
        <v>165636.954</v>
      </c>
      <c r="AS33" s="3">
        <f t="shared" si="27"/>
        <v>165636.954</v>
      </c>
      <c r="AT33" s="3">
        <f t="shared" si="27"/>
        <v>165636.954</v>
      </c>
      <c r="AU33" s="3">
        <f t="shared" si="27"/>
        <v>165636.954</v>
      </c>
      <c r="AV33" s="3">
        <f t="shared" si="27"/>
        <v>165636.954</v>
      </c>
      <c r="AW33" s="3">
        <f t="shared" si="27"/>
        <v>165636.954</v>
      </c>
      <c r="AX33" s="3">
        <f t="shared" si="27"/>
        <v>165636.954</v>
      </c>
      <c r="AY33" s="3">
        <f t="shared" si="27"/>
        <v>165636.954</v>
      </c>
      <c r="AZ33" s="3">
        <f t="shared" si="27"/>
        <v>165636.954</v>
      </c>
      <c r="BA33" s="3">
        <f t="shared" si="27"/>
        <v>165636.954</v>
      </c>
      <c r="BB33" s="3">
        <f t="shared" si="27"/>
        <v>165636.954</v>
      </c>
      <c r="BC33" s="3">
        <f t="shared" si="27"/>
        <v>165636.954</v>
      </c>
      <c r="BD33" s="3">
        <f t="shared" si="27"/>
        <v>165636.954</v>
      </c>
      <c r="BE33" s="3">
        <f t="shared" si="27"/>
        <v>165636.954</v>
      </c>
      <c r="BF33" s="3">
        <f t="shared" si="27"/>
        <v>165636.954</v>
      </c>
      <c r="BG33" s="3">
        <f t="shared" si="27"/>
        <v>165636.954</v>
      </c>
      <c r="BH33" s="3">
        <f t="shared" si="27"/>
        <v>165636.954</v>
      </c>
      <c r="BI33" s="3">
        <f t="shared" si="27"/>
        <v>165636.954</v>
      </c>
      <c r="BJ33" s="3">
        <f t="shared" si="27"/>
        <v>165636.954</v>
      </c>
      <c r="BK33" s="3">
        <f t="shared" si="27"/>
        <v>165636.954</v>
      </c>
      <c r="BL33" s="3">
        <f t="shared" si="27"/>
        <v>165636.954</v>
      </c>
      <c r="BM33" s="3">
        <f t="shared" si="27"/>
        <v>165636.954</v>
      </c>
      <c r="BN33" s="3">
        <f t="shared" si="27"/>
        <v>165636.954</v>
      </c>
      <c r="BO33" s="3">
        <f t="shared" si="27"/>
        <v>165636.954</v>
      </c>
      <c r="BP33" s="3">
        <f t="shared" ref="BP33:CH33" si="28">IF(SUM($C$19:$N$19)=0,0,BO33+BP15)</f>
        <v>165636.954</v>
      </c>
      <c r="BQ33" s="3">
        <f t="shared" si="28"/>
        <v>165636.954</v>
      </c>
      <c r="BR33" s="3">
        <f t="shared" si="28"/>
        <v>165636.954</v>
      </c>
      <c r="BS33" s="3">
        <f t="shared" si="28"/>
        <v>165636.954</v>
      </c>
      <c r="BT33" s="3">
        <f t="shared" si="28"/>
        <v>165636.954</v>
      </c>
      <c r="BU33" s="3">
        <f t="shared" si="28"/>
        <v>165636.954</v>
      </c>
      <c r="BV33" s="3">
        <f t="shared" si="28"/>
        <v>165636.954</v>
      </c>
      <c r="BW33" s="3">
        <f t="shared" si="28"/>
        <v>165636.954</v>
      </c>
      <c r="BX33" s="3">
        <f t="shared" si="28"/>
        <v>165636.954</v>
      </c>
      <c r="BY33" s="3">
        <f t="shared" si="28"/>
        <v>165636.954</v>
      </c>
      <c r="BZ33" s="3">
        <f t="shared" si="28"/>
        <v>165636.954</v>
      </c>
      <c r="CA33" s="3">
        <f t="shared" si="28"/>
        <v>165636.954</v>
      </c>
      <c r="CB33" s="3">
        <f t="shared" si="28"/>
        <v>165636.954</v>
      </c>
      <c r="CC33" s="3">
        <f t="shared" si="28"/>
        <v>165636.954</v>
      </c>
      <c r="CD33" s="3">
        <f t="shared" si="28"/>
        <v>165636.954</v>
      </c>
      <c r="CE33" s="3">
        <f t="shared" si="28"/>
        <v>165636.954</v>
      </c>
      <c r="CF33" s="3">
        <f t="shared" si="28"/>
        <v>165636.954</v>
      </c>
      <c r="CG33" s="3">
        <f t="shared" si="28"/>
        <v>165636.954</v>
      </c>
      <c r="CH33" s="12">
        <f t="shared" si="28"/>
        <v>165636.954</v>
      </c>
    </row>
    <row r="34" spans="1:86" x14ac:dyDescent="0.35">
      <c r="A34" s="572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90475.909999999989</v>
      </c>
      <c r="E34" s="3">
        <f t="shared" si="29"/>
        <v>90475.909999999989</v>
      </c>
      <c r="F34" s="3">
        <f t="shared" si="29"/>
        <v>90475.909999999989</v>
      </c>
      <c r="G34" s="3">
        <f t="shared" si="29"/>
        <v>90475.909999999989</v>
      </c>
      <c r="H34" s="3">
        <f t="shared" si="29"/>
        <v>90475.909999999989</v>
      </c>
      <c r="I34" s="3">
        <f t="shared" si="29"/>
        <v>90475.909999999989</v>
      </c>
      <c r="J34" s="3">
        <f t="shared" si="29"/>
        <v>90475.909999999989</v>
      </c>
      <c r="K34" s="3">
        <f t="shared" si="29"/>
        <v>90475.909999999989</v>
      </c>
      <c r="L34" s="3">
        <f t="shared" si="29"/>
        <v>90475.909999999989</v>
      </c>
      <c r="M34" s="3">
        <f t="shared" si="29"/>
        <v>90475.909999999989</v>
      </c>
      <c r="N34" s="3">
        <f t="shared" si="29"/>
        <v>90475.909999999989</v>
      </c>
      <c r="O34" s="3">
        <f t="shared" si="29"/>
        <v>90475.909999999989</v>
      </c>
      <c r="P34" s="3">
        <f t="shared" si="29"/>
        <v>90475.909999999989</v>
      </c>
      <c r="Q34" s="3">
        <f t="shared" si="29"/>
        <v>90475.909999999989</v>
      </c>
      <c r="R34" s="3">
        <f t="shared" si="29"/>
        <v>90475.909999999989</v>
      </c>
      <c r="S34" s="3">
        <f t="shared" si="29"/>
        <v>90475.909999999989</v>
      </c>
      <c r="T34" s="3">
        <f t="shared" si="29"/>
        <v>90475.909999999989</v>
      </c>
      <c r="U34" s="3">
        <f t="shared" si="29"/>
        <v>90475.909999999989</v>
      </c>
      <c r="V34" s="3">
        <f t="shared" si="29"/>
        <v>90475.909999999989</v>
      </c>
      <c r="W34" s="3">
        <f t="shared" si="29"/>
        <v>90475.909999999989</v>
      </c>
      <c r="X34" s="3">
        <f t="shared" si="29"/>
        <v>90475.909999999989</v>
      </c>
      <c r="Y34" s="3">
        <f t="shared" si="29"/>
        <v>90475.909999999989</v>
      </c>
      <c r="Z34" s="3">
        <f t="shared" si="29"/>
        <v>90475.909999999989</v>
      </c>
      <c r="AA34" s="3">
        <f t="shared" si="29"/>
        <v>90475.909999999989</v>
      </c>
      <c r="AB34" s="3">
        <f t="shared" si="29"/>
        <v>90475.909999999989</v>
      </c>
      <c r="AC34" s="3">
        <f t="shared" si="29"/>
        <v>90475.909999999989</v>
      </c>
      <c r="AD34" s="3">
        <f t="shared" si="29"/>
        <v>90475.909999999989</v>
      </c>
      <c r="AE34" s="3">
        <f t="shared" si="29"/>
        <v>90475.909999999989</v>
      </c>
      <c r="AF34" s="3">
        <f t="shared" si="29"/>
        <v>90475.909999999989</v>
      </c>
      <c r="AG34" s="3">
        <f t="shared" si="29"/>
        <v>90475.909999999989</v>
      </c>
      <c r="AH34" s="3">
        <f t="shared" si="29"/>
        <v>90475.909999999989</v>
      </c>
      <c r="AI34" s="3">
        <f t="shared" si="29"/>
        <v>90475.909999999989</v>
      </c>
      <c r="AJ34" s="3">
        <f t="shared" si="29"/>
        <v>90475.909999999989</v>
      </c>
      <c r="AK34" s="3">
        <f t="shared" si="29"/>
        <v>90475.909999999989</v>
      </c>
      <c r="AL34" s="3">
        <f t="shared" si="29"/>
        <v>90475.909999999989</v>
      </c>
      <c r="AM34" s="3">
        <f t="shared" si="29"/>
        <v>90475.909999999989</v>
      </c>
      <c r="AN34" s="3">
        <f t="shared" si="29"/>
        <v>90475.909999999989</v>
      </c>
      <c r="AO34" s="3">
        <f t="shared" si="29"/>
        <v>90475.909999999989</v>
      </c>
      <c r="AP34" s="3">
        <f t="shared" si="29"/>
        <v>90475.909999999989</v>
      </c>
      <c r="AQ34" s="3">
        <f t="shared" si="29"/>
        <v>90475.909999999989</v>
      </c>
      <c r="AR34" s="3">
        <f t="shared" si="29"/>
        <v>90475.909999999989</v>
      </c>
      <c r="AS34" s="3">
        <f t="shared" si="29"/>
        <v>90475.909999999989</v>
      </c>
      <c r="AT34" s="3">
        <f t="shared" si="29"/>
        <v>90475.909999999989</v>
      </c>
      <c r="AU34" s="3">
        <f t="shared" si="29"/>
        <v>90475.909999999989</v>
      </c>
      <c r="AV34" s="3">
        <f t="shared" si="29"/>
        <v>90475.909999999989</v>
      </c>
      <c r="AW34" s="3">
        <f t="shared" si="29"/>
        <v>90475.909999999989</v>
      </c>
      <c r="AX34" s="3">
        <f t="shared" si="29"/>
        <v>90475.909999999989</v>
      </c>
      <c r="AY34" s="3">
        <f t="shared" si="29"/>
        <v>90475.909999999989</v>
      </c>
      <c r="AZ34" s="3">
        <f t="shared" si="29"/>
        <v>90475.909999999989</v>
      </c>
      <c r="BA34" s="3">
        <f t="shared" si="29"/>
        <v>90475.909999999989</v>
      </c>
      <c r="BB34" s="3">
        <f t="shared" si="29"/>
        <v>90475.909999999989</v>
      </c>
      <c r="BC34" s="3">
        <f t="shared" si="29"/>
        <v>90475.909999999989</v>
      </c>
      <c r="BD34" s="3">
        <f t="shared" si="29"/>
        <v>90475.909999999989</v>
      </c>
      <c r="BE34" s="3">
        <f t="shared" si="29"/>
        <v>90475.909999999989</v>
      </c>
      <c r="BF34" s="3">
        <f t="shared" si="29"/>
        <v>90475.909999999989</v>
      </c>
      <c r="BG34" s="3">
        <f t="shared" si="29"/>
        <v>90475.909999999989</v>
      </c>
      <c r="BH34" s="3">
        <f t="shared" si="29"/>
        <v>90475.909999999989</v>
      </c>
      <c r="BI34" s="3">
        <f t="shared" si="29"/>
        <v>90475.909999999989</v>
      </c>
      <c r="BJ34" s="3">
        <f t="shared" si="29"/>
        <v>90475.909999999989</v>
      </c>
      <c r="BK34" s="3">
        <f t="shared" si="29"/>
        <v>90475.909999999989</v>
      </c>
      <c r="BL34" s="3">
        <f t="shared" si="29"/>
        <v>90475.909999999989</v>
      </c>
      <c r="BM34" s="3">
        <f t="shared" si="29"/>
        <v>90475.909999999989</v>
      </c>
      <c r="BN34" s="3">
        <f t="shared" si="29"/>
        <v>90475.909999999989</v>
      </c>
      <c r="BO34" s="3">
        <f t="shared" si="29"/>
        <v>90475.909999999989</v>
      </c>
      <c r="BP34" s="3">
        <f t="shared" ref="BP34:CH34" si="30">IF(SUM($C$19:$N$19)=0,0,BO34+BP16)</f>
        <v>90475.909999999989</v>
      </c>
      <c r="BQ34" s="3">
        <f t="shared" si="30"/>
        <v>90475.909999999989</v>
      </c>
      <c r="BR34" s="3">
        <f t="shared" si="30"/>
        <v>90475.909999999989</v>
      </c>
      <c r="BS34" s="3">
        <f t="shared" si="30"/>
        <v>90475.909999999989</v>
      </c>
      <c r="BT34" s="3">
        <f t="shared" si="30"/>
        <v>90475.909999999989</v>
      </c>
      <c r="BU34" s="3">
        <f t="shared" si="30"/>
        <v>90475.909999999989</v>
      </c>
      <c r="BV34" s="3">
        <f t="shared" si="30"/>
        <v>90475.909999999989</v>
      </c>
      <c r="BW34" s="3">
        <f t="shared" si="30"/>
        <v>90475.909999999989</v>
      </c>
      <c r="BX34" s="3">
        <f t="shared" si="30"/>
        <v>90475.909999999989</v>
      </c>
      <c r="BY34" s="3">
        <f t="shared" si="30"/>
        <v>90475.909999999989</v>
      </c>
      <c r="BZ34" s="3">
        <f t="shared" si="30"/>
        <v>90475.909999999989</v>
      </c>
      <c r="CA34" s="3">
        <f t="shared" si="30"/>
        <v>90475.909999999989</v>
      </c>
      <c r="CB34" s="3">
        <f t="shared" si="30"/>
        <v>90475.909999999989</v>
      </c>
      <c r="CC34" s="3">
        <f t="shared" si="30"/>
        <v>90475.909999999989</v>
      </c>
      <c r="CD34" s="3">
        <f t="shared" si="30"/>
        <v>90475.909999999989</v>
      </c>
      <c r="CE34" s="3">
        <f t="shared" si="30"/>
        <v>90475.909999999989</v>
      </c>
      <c r="CF34" s="3">
        <f t="shared" si="30"/>
        <v>90475.909999999989</v>
      </c>
      <c r="CG34" s="3">
        <f t="shared" si="30"/>
        <v>90475.909999999989</v>
      </c>
      <c r="CH34" s="12">
        <f t="shared" si="30"/>
        <v>90475.909999999989</v>
      </c>
    </row>
    <row r="35" spans="1:86" x14ac:dyDescent="0.35">
      <c r="A35" s="572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6"/>
        <v>Monthly kWh</v>
      </c>
      <c r="C37" s="279">
        <f>SUM(C23:C36)</f>
        <v>0</v>
      </c>
      <c r="D37" s="279">
        <f t="shared" ref="D37:BO37" si="33">SUM(D23:D36)</f>
        <v>407020.51502719999</v>
      </c>
      <c r="E37" s="279">
        <f t="shared" si="33"/>
        <v>416085.34069580561</v>
      </c>
      <c r="F37" s="279">
        <f t="shared" si="33"/>
        <v>1048697.4953971875</v>
      </c>
      <c r="G37" s="279">
        <f t="shared" si="33"/>
        <v>1677557.05134519</v>
      </c>
      <c r="H37" s="279">
        <f t="shared" si="33"/>
        <v>5480923.7581636924</v>
      </c>
      <c r="I37" s="279">
        <f t="shared" si="33"/>
        <v>6079765.3687068084</v>
      </c>
      <c r="J37" s="279">
        <f t="shared" si="33"/>
        <v>6635584.306602356</v>
      </c>
      <c r="K37" s="279">
        <f t="shared" si="33"/>
        <v>7095077.8495726613</v>
      </c>
      <c r="L37" s="279">
        <f t="shared" si="33"/>
        <v>8174507.8584144544</v>
      </c>
      <c r="M37" s="279">
        <f t="shared" si="33"/>
        <v>10120459.026503369</v>
      </c>
      <c r="N37" s="279">
        <f t="shared" si="33"/>
        <v>20559864.918490481</v>
      </c>
      <c r="O37" s="279">
        <f t="shared" si="33"/>
        <v>20559864.918490481</v>
      </c>
      <c r="P37" s="279">
        <f t="shared" si="33"/>
        <v>20559864.918490481</v>
      </c>
      <c r="Q37" s="279">
        <f t="shared" si="33"/>
        <v>20559864.918490481</v>
      </c>
      <c r="R37" s="279">
        <f t="shared" si="33"/>
        <v>20559864.918490481</v>
      </c>
      <c r="S37" s="279">
        <f t="shared" si="33"/>
        <v>20559864.918490481</v>
      </c>
      <c r="T37" s="279">
        <f t="shared" si="33"/>
        <v>20559864.918490481</v>
      </c>
      <c r="U37" s="279">
        <f t="shared" si="33"/>
        <v>20559864.918490481</v>
      </c>
      <c r="V37" s="279">
        <f t="shared" si="33"/>
        <v>20559864.918490481</v>
      </c>
      <c r="W37" s="279">
        <f t="shared" si="33"/>
        <v>20559864.918490481</v>
      </c>
      <c r="X37" s="279">
        <f t="shared" si="33"/>
        <v>20559864.918490481</v>
      </c>
      <c r="Y37" s="279">
        <f t="shared" si="33"/>
        <v>20559864.918490481</v>
      </c>
      <c r="Z37" s="279">
        <f t="shared" si="33"/>
        <v>20559864.918490481</v>
      </c>
      <c r="AA37" s="279">
        <f t="shared" si="33"/>
        <v>20559864.918490481</v>
      </c>
      <c r="AB37" s="279">
        <f t="shared" si="33"/>
        <v>20559864.918490481</v>
      </c>
      <c r="AC37" s="279">
        <f t="shared" si="33"/>
        <v>20559864.918490481</v>
      </c>
      <c r="AD37" s="279">
        <f t="shared" si="33"/>
        <v>20559864.918490481</v>
      </c>
      <c r="AE37" s="279">
        <f t="shared" si="33"/>
        <v>20559864.918490481</v>
      </c>
      <c r="AF37" s="279">
        <f t="shared" si="33"/>
        <v>20559864.918490481</v>
      </c>
      <c r="AG37" s="279">
        <f t="shared" si="33"/>
        <v>20559864.918490481</v>
      </c>
      <c r="AH37" s="279">
        <f t="shared" si="33"/>
        <v>20559864.918490481</v>
      </c>
      <c r="AI37" s="279">
        <f t="shared" si="33"/>
        <v>20559864.918490481</v>
      </c>
      <c r="AJ37" s="279">
        <f t="shared" si="33"/>
        <v>20559864.918490481</v>
      </c>
      <c r="AK37" s="279">
        <f t="shared" si="33"/>
        <v>20559864.918490481</v>
      </c>
      <c r="AL37" s="279">
        <f t="shared" si="33"/>
        <v>20559864.918490481</v>
      </c>
      <c r="AM37" s="279">
        <f t="shared" si="33"/>
        <v>20559864.918490481</v>
      </c>
      <c r="AN37" s="279">
        <f t="shared" si="33"/>
        <v>20559864.918490481</v>
      </c>
      <c r="AO37" s="279">
        <f t="shared" si="33"/>
        <v>20559864.918490481</v>
      </c>
      <c r="AP37" s="279">
        <f t="shared" si="33"/>
        <v>20559864.918490481</v>
      </c>
      <c r="AQ37" s="279">
        <f t="shared" si="33"/>
        <v>20559864.918490481</v>
      </c>
      <c r="AR37" s="279">
        <f t="shared" si="33"/>
        <v>20559864.918490481</v>
      </c>
      <c r="AS37" s="279">
        <f t="shared" si="33"/>
        <v>20559864.918490481</v>
      </c>
      <c r="AT37" s="279">
        <f t="shared" si="33"/>
        <v>20559864.918490481</v>
      </c>
      <c r="AU37" s="279">
        <f t="shared" si="33"/>
        <v>20559864.918490481</v>
      </c>
      <c r="AV37" s="279">
        <f t="shared" si="33"/>
        <v>20559864.918490481</v>
      </c>
      <c r="AW37" s="279">
        <f t="shared" si="33"/>
        <v>20559864.918490481</v>
      </c>
      <c r="AX37" s="279">
        <f t="shared" si="33"/>
        <v>20559864.918490481</v>
      </c>
      <c r="AY37" s="279">
        <f t="shared" si="33"/>
        <v>20559864.918490481</v>
      </c>
      <c r="AZ37" s="279">
        <f t="shared" si="33"/>
        <v>20559864.918490481</v>
      </c>
      <c r="BA37" s="279">
        <f t="shared" si="33"/>
        <v>20559864.918490481</v>
      </c>
      <c r="BB37" s="279">
        <f t="shared" si="33"/>
        <v>20559864.918490481</v>
      </c>
      <c r="BC37" s="279">
        <f t="shared" si="33"/>
        <v>20559864.918490481</v>
      </c>
      <c r="BD37" s="279">
        <f t="shared" si="33"/>
        <v>20559864.918490481</v>
      </c>
      <c r="BE37" s="279">
        <f t="shared" si="33"/>
        <v>20559864.918490481</v>
      </c>
      <c r="BF37" s="279">
        <f t="shared" si="33"/>
        <v>20559864.918490481</v>
      </c>
      <c r="BG37" s="279">
        <f t="shared" si="33"/>
        <v>20559864.918490481</v>
      </c>
      <c r="BH37" s="279">
        <f t="shared" si="33"/>
        <v>20559864.918490481</v>
      </c>
      <c r="BI37" s="279">
        <f t="shared" si="33"/>
        <v>20559864.918490481</v>
      </c>
      <c r="BJ37" s="279">
        <f t="shared" si="33"/>
        <v>20559864.918490481</v>
      </c>
      <c r="BK37" s="279">
        <f t="shared" si="33"/>
        <v>20559864.918490481</v>
      </c>
      <c r="BL37" s="279">
        <f t="shared" si="33"/>
        <v>20559864.918490481</v>
      </c>
      <c r="BM37" s="279">
        <f t="shared" si="33"/>
        <v>20559864.918490481</v>
      </c>
      <c r="BN37" s="279">
        <f t="shared" si="33"/>
        <v>20559864.918490481</v>
      </c>
      <c r="BO37" s="279">
        <f t="shared" si="33"/>
        <v>20559864.918490481</v>
      </c>
      <c r="BP37" s="279">
        <f t="shared" ref="BP37:CH37" si="34">SUM(BP23:BP36)</f>
        <v>20559864.918490481</v>
      </c>
      <c r="BQ37" s="279">
        <f t="shared" si="34"/>
        <v>20559864.918490481</v>
      </c>
      <c r="BR37" s="279">
        <f t="shared" si="34"/>
        <v>20559864.918490481</v>
      </c>
      <c r="BS37" s="279">
        <f t="shared" si="34"/>
        <v>20559864.918490481</v>
      </c>
      <c r="BT37" s="279">
        <f t="shared" si="34"/>
        <v>20559864.918490481</v>
      </c>
      <c r="BU37" s="279">
        <f t="shared" si="34"/>
        <v>20559864.918490481</v>
      </c>
      <c r="BV37" s="279">
        <f t="shared" si="34"/>
        <v>20559864.918490481</v>
      </c>
      <c r="BW37" s="279">
        <f t="shared" si="34"/>
        <v>20559864.918490481</v>
      </c>
      <c r="BX37" s="279">
        <f t="shared" si="34"/>
        <v>20559864.918490481</v>
      </c>
      <c r="BY37" s="279">
        <f t="shared" si="34"/>
        <v>20559864.918490481</v>
      </c>
      <c r="BZ37" s="279">
        <f t="shared" si="34"/>
        <v>20559864.918490481</v>
      </c>
      <c r="CA37" s="279">
        <f t="shared" si="34"/>
        <v>20559864.918490481</v>
      </c>
      <c r="CB37" s="279">
        <f t="shared" si="34"/>
        <v>20559864.918490481</v>
      </c>
      <c r="CC37" s="279">
        <f t="shared" si="34"/>
        <v>20559864.918490481</v>
      </c>
      <c r="CD37" s="279">
        <f t="shared" si="34"/>
        <v>20559864.918490481</v>
      </c>
      <c r="CE37" s="279">
        <f t="shared" si="34"/>
        <v>20559864.918490481</v>
      </c>
      <c r="CF37" s="279">
        <f t="shared" si="34"/>
        <v>20559864.918490481</v>
      </c>
      <c r="CG37" s="279">
        <f t="shared" si="34"/>
        <v>20559864.918490481</v>
      </c>
      <c r="CH37" s="282">
        <f t="shared" si="34"/>
        <v>20559864.918490481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20559864.918490477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150"/>
    </row>
    <row r="39" spans="1:86" ht="15" thickBot="1" x14ac:dyDescent="0.4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</row>
    <row r="40" spans="1:86" ht="16" thickBot="1" x14ac:dyDescent="0.4">
      <c r="A40" s="574" t="s">
        <v>16</v>
      </c>
      <c r="B40" s="18" t="s">
        <v>10</v>
      </c>
      <c r="C40" s="176">
        <f>C$4</f>
        <v>44562</v>
      </c>
      <c r="D40" s="176">
        <f t="shared" ref="D40:BO40" si="35">D$4</f>
        <v>44593</v>
      </c>
      <c r="E40" s="176">
        <f t="shared" si="35"/>
        <v>44621</v>
      </c>
      <c r="F40" s="176">
        <f t="shared" si="35"/>
        <v>44652</v>
      </c>
      <c r="G40" s="176">
        <f t="shared" si="35"/>
        <v>44682</v>
      </c>
      <c r="H40" s="176">
        <f t="shared" si="35"/>
        <v>44713</v>
      </c>
      <c r="I40" s="176">
        <f t="shared" si="35"/>
        <v>44743</v>
      </c>
      <c r="J40" s="176">
        <f t="shared" si="35"/>
        <v>44774</v>
      </c>
      <c r="K40" s="176">
        <f t="shared" si="35"/>
        <v>44805</v>
      </c>
      <c r="L40" s="176">
        <f t="shared" si="35"/>
        <v>44835</v>
      </c>
      <c r="M40" s="176">
        <f t="shared" si="35"/>
        <v>44866</v>
      </c>
      <c r="N40" s="176">
        <f t="shared" si="35"/>
        <v>44896</v>
      </c>
      <c r="O40" s="176">
        <f t="shared" si="35"/>
        <v>44927</v>
      </c>
      <c r="P40" s="176">
        <f t="shared" si="35"/>
        <v>44958</v>
      </c>
      <c r="Q40" s="176">
        <f t="shared" si="35"/>
        <v>44986</v>
      </c>
      <c r="R40" s="176">
        <f t="shared" si="35"/>
        <v>45017</v>
      </c>
      <c r="S40" s="176">
        <f t="shared" si="35"/>
        <v>45047</v>
      </c>
      <c r="T40" s="176">
        <f t="shared" si="35"/>
        <v>45078</v>
      </c>
      <c r="U40" s="176">
        <f t="shared" si="35"/>
        <v>45108</v>
      </c>
      <c r="V40" s="176">
        <f t="shared" si="35"/>
        <v>45139</v>
      </c>
      <c r="W40" s="176">
        <f t="shared" si="35"/>
        <v>45170</v>
      </c>
      <c r="X40" s="176">
        <f t="shared" si="35"/>
        <v>45200</v>
      </c>
      <c r="Y40" s="176">
        <f t="shared" si="35"/>
        <v>45231</v>
      </c>
      <c r="Z40" s="176">
        <f t="shared" si="35"/>
        <v>45261</v>
      </c>
      <c r="AA40" s="176">
        <f t="shared" si="35"/>
        <v>45292</v>
      </c>
      <c r="AB40" s="176">
        <f t="shared" si="35"/>
        <v>45323</v>
      </c>
      <c r="AC40" s="176">
        <f t="shared" si="35"/>
        <v>45352</v>
      </c>
      <c r="AD40" s="176">
        <f t="shared" si="35"/>
        <v>45383</v>
      </c>
      <c r="AE40" s="176">
        <f t="shared" si="35"/>
        <v>45413</v>
      </c>
      <c r="AF40" s="176">
        <f t="shared" si="35"/>
        <v>45444</v>
      </c>
      <c r="AG40" s="176">
        <f t="shared" si="35"/>
        <v>45474</v>
      </c>
      <c r="AH40" s="176">
        <f t="shared" si="35"/>
        <v>45505</v>
      </c>
      <c r="AI40" s="176">
        <f t="shared" si="35"/>
        <v>45536</v>
      </c>
      <c r="AJ40" s="176">
        <f t="shared" si="35"/>
        <v>45566</v>
      </c>
      <c r="AK40" s="176">
        <f t="shared" si="35"/>
        <v>45597</v>
      </c>
      <c r="AL40" s="176">
        <f t="shared" si="35"/>
        <v>45627</v>
      </c>
      <c r="AM40" s="176">
        <f t="shared" si="35"/>
        <v>45658</v>
      </c>
      <c r="AN40" s="176">
        <f t="shared" si="35"/>
        <v>45689</v>
      </c>
      <c r="AO40" s="176">
        <f t="shared" si="35"/>
        <v>45717</v>
      </c>
      <c r="AP40" s="176">
        <f t="shared" si="35"/>
        <v>45748</v>
      </c>
      <c r="AQ40" s="176">
        <f t="shared" si="35"/>
        <v>45778</v>
      </c>
      <c r="AR40" s="176">
        <f t="shared" si="35"/>
        <v>45809</v>
      </c>
      <c r="AS40" s="176">
        <f t="shared" si="35"/>
        <v>45839</v>
      </c>
      <c r="AT40" s="176">
        <f t="shared" si="35"/>
        <v>45870</v>
      </c>
      <c r="AU40" s="176">
        <f t="shared" si="35"/>
        <v>45901</v>
      </c>
      <c r="AV40" s="176">
        <f t="shared" si="35"/>
        <v>45931</v>
      </c>
      <c r="AW40" s="176">
        <f t="shared" si="35"/>
        <v>45962</v>
      </c>
      <c r="AX40" s="176">
        <f t="shared" si="35"/>
        <v>45992</v>
      </c>
      <c r="AY40" s="176">
        <f t="shared" si="35"/>
        <v>46023</v>
      </c>
      <c r="AZ40" s="176">
        <f t="shared" si="35"/>
        <v>46054</v>
      </c>
      <c r="BA40" s="176">
        <f t="shared" si="35"/>
        <v>46082</v>
      </c>
      <c r="BB40" s="176">
        <f t="shared" si="35"/>
        <v>46113</v>
      </c>
      <c r="BC40" s="176">
        <f t="shared" si="35"/>
        <v>46143</v>
      </c>
      <c r="BD40" s="176">
        <f t="shared" si="35"/>
        <v>46174</v>
      </c>
      <c r="BE40" s="176">
        <f t="shared" si="35"/>
        <v>46204</v>
      </c>
      <c r="BF40" s="176">
        <f t="shared" si="35"/>
        <v>46235</v>
      </c>
      <c r="BG40" s="176">
        <f t="shared" si="35"/>
        <v>46266</v>
      </c>
      <c r="BH40" s="176">
        <f t="shared" si="35"/>
        <v>46296</v>
      </c>
      <c r="BI40" s="176">
        <f t="shared" si="35"/>
        <v>46327</v>
      </c>
      <c r="BJ40" s="176">
        <f t="shared" si="35"/>
        <v>46357</v>
      </c>
      <c r="BK40" s="176">
        <f t="shared" si="35"/>
        <v>46388</v>
      </c>
      <c r="BL40" s="176">
        <f t="shared" si="35"/>
        <v>46419</v>
      </c>
      <c r="BM40" s="176">
        <f t="shared" si="35"/>
        <v>46447</v>
      </c>
      <c r="BN40" s="176">
        <f t="shared" si="35"/>
        <v>46478</v>
      </c>
      <c r="BO40" s="176">
        <f t="shared" si="35"/>
        <v>46508</v>
      </c>
      <c r="BP40" s="176">
        <f t="shared" ref="BP40:CH40" si="36">BP$4</f>
        <v>46539</v>
      </c>
      <c r="BQ40" s="176">
        <f t="shared" si="36"/>
        <v>46569</v>
      </c>
      <c r="BR40" s="176">
        <f t="shared" si="36"/>
        <v>46600</v>
      </c>
      <c r="BS40" s="176">
        <f t="shared" si="36"/>
        <v>46631</v>
      </c>
      <c r="BT40" s="176">
        <f t="shared" si="36"/>
        <v>46661</v>
      </c>
      <c r="BU40" s="176">
        <f t="shared" si="36"/>
        <v>46692</v>
      </c>
      <c r="BV40" s="176">
        <f t="shared" si="36"/>
        <v>46722</v>
      </c>
      <c r="BW40" s="176">
        <f t="shared" si="36"/>
        <v>46753</v>
      </c>
      <c r="BX40" s="176">
        <f t="shared" si="36"/>
        <v>46784</v>
      </c>
      <c r="BY40" s="176">
        <f t="shared" si="36"/>
        <v>46813</v>
      </c>
      <c r="BZ40" s="176">
        <f t="shared" si="36"/>
        <v>46844</v>
      </c>
      <c r="CA40" s="176">
        <f t="shared" si="36"/>
        <v>46874</v>
      </c>
      <c r="CB40" s="176">
        <f t="shared" si="36"/>
        <v>46905</v>
      </c>
      <c r="CC40" s="176">
        <f t="shared" si="36"/>
        <v>46935</v>
      </c>
      <c r="CD40" s="176">
        <f t="shared" si="36"/>
        <v>46966</v>
      </c>
      <c r="CE40" s="176">
        <f t="shared" si="36"/>
        <v>46997</v>
      </c>
      <c r="CF40" s="176">
        <f t="shared" si="36"/>
        <v>47027</v>
      </c>
      <c r="CG40" s="176">
        <f t="shared" si="36"/>
        <v>47058</v>
      </c>
      <c r="CH40" s="177">
        <f t="shared" si="36"/>
        <v>47088</v>
      </c>
    </row>
    <row r="41" spans="1:86" ht="15" customHeight="1" x14ac:dyDescent="0.35">
      <c r="A41" s="575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3">
        <f t="shared" si="38"/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35">
      <c r="A42" s="575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3">
        <f t="shared" si="40"/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35">
      <c r="A43" s="575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3">
        <f t="shared" si="42"/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35">
      <c r="A44" s="575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3">
        <f t="shared" si="44"/>
        <v>0</v>
      </c>
      <c r="U44" s="3">
        <f t="shared" si="44"/>
        <v>0</v>
      </c>
      <c r="V44" s="3">
        <f t="shared" si="44"/>
        <v>0</v>
      </c>
      <c r="W44" s="3">
        <f t="shared" si="44"/>
        <v>0</v>
      </c>
      <c r="X44" s="3">
        <f t="shared" si="44"/>
        <v>0</v>
      </c>
      <c r="Y44" s="3">
        <f t="shared" si="44"/>
        <v>0</v>
      </c>
      <c r="Z44" s="3">
        <f t="shared" si="44"/>
        <v>0</v>
      </c>
      <c r="AA44" s="3">
        <f t="shared" si="44"/>
        <v>0</v>
      </c>
      <c r="AB44" s="3">
        <f t="shared" si="44"/>
        <v>0</v>
      </c>
      <c r="AC44" s="3">
        <f t="shared" si="44"/>
        <v>0</v>
      </c>
      <c r="AD44" s="3">
        <f t="shared" si="44"/>
        <v>0</v>
      </c>
      <c r="AE44" s="3">
        <f t="shared" si="44"/>
        <v>0</v>
      </c>
      <c r="AF44" s="3">
        <f t="shared" si="44"/>
        <v>0</v>
      </c>
      <c r="AG44" s="3">
        <f t="shared" si="44"/>
        <v>0</v>
      </c>
      <c r="AH44" s="3">
        <f t="shared" si="44"/>
        <v>0</v>
      </c>
      <c r="AI44" s="3">
        <f t="shared" si="44"/>
        <v>0</v>
      </c>
      <c r="AJ44" s="3">
        <f t="shared" si="44"/>
        <v>0</v>
      </c>
      <c r="AK44" s="3">
        <f t="shared" si="44"/>
        <v>0</v>
      </c>
      <c r="AL44" s="3">
        <f t="shared" si="44"/>
        <v>0</v>
      </c>
      <c r="AM44" s="3">
        <f t="shared" si="44"/>
        <v>0</v>
      </c>
      <c r="AN44" s="3">
        <f t="shared" si="44"/>
        <v>0</v>
      </c>
      <c r="AO44" s="3">
        <f t="shared" si="44"/>
        <v>0</v>
      </c>
      <c r="AP44" s="3">
        <f t="shared" si="44"/>
        <v>0</v>
      </c>
      <c r="AQ44" s="3">
        <f t="shared" si="44"/>
        <v>0</v>
      </c>
      <c r="AR44" s="3">
        <f t="shared" si="44"/>
        <v>0</v>
      </c>
      <c r="AS44" s="3">
        <f t="shared" si="44"/>
        <v>0</v>
      </c>
      <c r="AT44" s="3">
        <f t="shared" si="44"/>
        <v>0</v>
      </c>
      <c r="AU44" s="3">
        <f t="shared" si="44"/>
        <v>0</v>
      </c>
      <c r="AV44" s="3">
        <f t="shared" si="44"/>
        <v>0</v>
      </c>
      <c r="AW44" s="3">
        <f t="shared" si="44"/>
        <v>0</v>
      </c>
      <c r="AX44" s="3">
        <f t="shared" si="44"/>
        <v>0</v>
      </c>
      <c r="AY44" s="3">
        <f t="shared" si="44"/>
        <v>0</v>
      </c>
      <c r="AZ44" s="3">
        <f t="shared" si="44"/>
        <v>0</v>
      </c>
      <c r="BA44" s="3">
        <f t="shared" si="44"/>
        <v>0</v>
      </c>
      <c r="BB44" s="3">
        <f t="shared" si="44"/>
        <v>0</v>
      </c>
      <c r="BC44" s="3">
        <f t="shared" si="44"/>
        <v>0</v>
      </c>
      <c r="BD44" s="3">
        <f t="shared" si="44"/>
        <v>0</v>
      </c>
      <c r="BE44" s="3">
        <f t="shared" si="44"/>
        <v>0</v>
      </c>
      <c r="BF44" s="3">
        <f t="shared" si="44"/>
        <v>0</v>
      </c>
      <c r="BG44" s="3">
        <f t="shared" si="44"/>
        <v>0</v>
      </c>
      <c r="BH44" s="3">
        <f t="shared" si="44"/>
        <v>0</v>
      </c>
      <c r="BI44" s="3">
        <f t="shared" si="44"/>
        <v>0</v>
      </c>
      <c r="BJ44" s="3">
        <f t="shared" si="44"/>
        <v>0</v>
      </c>
      <c r="BK44" s="3">
        <f t="shared" si="44"/>
        <v>0</v>
      </c>
      <c r="BL44" s="3">
        <f t="shared" si="44"/>
        <v>0</v>
      </c>
      <c r="BM44" s="3">
        <f t="shared" si="44"/>
        <v>0</v>
      </c>
      <c r="BN44" s="3">
        <f t="shared" si="44"/>
        <v>0</v>
      </c>
      <c r="BO44" s="3">
        <f t="shared" si="44"/>
        <v>0</v>
      </c>
      <c r="BP44" s="3">
        <f t="shared" si="44"/>
        <v>0</v>
      </c>
      <c r="BQ44" s="3">
        <f t="shared" si="44"/>
        <v>0</v>
      </c>
      <c r="BR44" s="3">
        <f t="shared" si="44"/>
        <v>0</v>
      </c>
      <c r="BS44" s="3">
        <f t="shared" ref="BS44:CH44" si="45">BR44</f>
        <v>0</v>
      </c>
      <c r="BT44" s="3">
        <f t="shared" si="45"/>
        <v>0</v>
      </c>
      <c r="BU44" s="3">
        <f t="shared" si="45"/>
        <v>0</v>
      </c>
      <c r="BV44" s="3">
        <f t="shared" si="45"/>
        <v>0</v>
      </c>
      <c r="BW44" s="3">
        <f t="shared" si="45"/>
        <v>0</v>
      </c>
      <c r="BX44" s="3">
        <f t="shared" si="45"/>
        <v>0</v>
      </c>
      <c r="BY44" s="3">
        <f t="shared" si="45"/>
        <v>0</v>
      </c>
      <c r="BZ44" s="3">
        <f t="shared" si="45"/>
        <v>0</v>
      </c>
      <c r="CA44" s="3">
        <f t="shared" si="45"/>
        <v>0</v>
      </c>
      <c r="CB44" s="3">
        <f t="shared" si="45"/>
        <v>0</v>
      </c>
      <c r="CC44" s="3">
        <f t="shared" si="45"/>
        <v>0</v>
      </c>
      <c r="CD44" s="3">
        <f t="shared" si="45"/>
        <v>0</v>
      </c>
      <c r="CE44" s="3">
        <f t="shared" si="45"/>
        <v>0</v>
      </c>
      <c r="CF44" s="3">
        <f t="shared" si="45"/>
        <v>0</v>
      </c>
      <c r="CG44" s="3">
        <f t="shared" si="45"/>
        <v>0</v>
      </c>
      <c r="CH44" s="12">
        <f t="shared" si="45"/>
        <v>0</v>
      </c>
    </row>
    <row r="45" spans="1:86" x14ac:dyDescent="0.35">
      <c r="A45" s="575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3">
        <f t="shared" si="46"/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35">
      <c r="A46" s="575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3">
        <f t="shared" si="48"/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35">
      <c r="A47" s="575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3">
        <f t="shared" si="50"/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35">
      <c r="A48" s="575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3">
        <f t="shared" si="52"/>
        <v>0</v>
      </c>
      <c r="U48" s="3">
        <f t="shared" si="52"/>
        <v>0</v>
      </c>
      <c r="V48" s="3">
        <f t="shared" si="52"/>
        <v>0</v>
      </c>
      <c r="W48" s="3">
        <f t="shared" si="52"/>
        <v>0</v>
      </c>
      <c r="X48" s="3">
        <f t="shared" si="52"/>
        <v>0</v>
      </c>
      <c r="Y48" s="3">
        <f t="shared" si="52"/>
        <v>0</v>
      </c>
      <c r="Z48" s="3">
        <f t="shared" si="52"/>
        <v>0</v>
      </c>
      <c r="AA48" s="3">
        <f t="shared" si="52"/>
        <v>0</v>
      </c>
      <c r="AB48" s="3">
        <f t="shared" si="52"/>
        <v>0</v>
      </c>
      <c r="AC48" s="3">
        <f t="shared" si="52"/>
        <v>0</v>
      </c>
      <c r="AD48" s="3">
        <f t="shared" si="52"/>
        <v>0</v>
      </c>
      <c r="AE48" s="3">
        <f t="shared" si="52"/>
        <v>0</v>
      </c>
      <c r="AF48" s="3">
        <f t="shared" si="52"/>
        <v>0</v>
      </c>
      <c r="AG48" s="3">
        <f t="shared" si="52"/>
        <v>0</v>
      </c>
      <c r="AH48" s="3">
        <f t="shared" si="52"/>
        <v>0</v>
      </c>
      <c r="AI48" s="3">
        <f t="shared" si="52"/>
        <v>0</v>
      </c>
      <c r="AJ48" s="3">
        <f t="shared" si="52"/>
        <v>0</v>
      </c>
      <c r="AK48" s="3">
        <f t="shared" si="52"/>
        <v>0</v>
      </c>
      <c r="AL48" s="3">
        <f t="shared" si="52"/>
        <v>0</v>
      </c>
      <c r="AM48" s="3">
        <f t="shared" si="52"/>
        <v>0</v>
      </c>
      <c r="AN48" s="3">
        <f t="shared" si="52"/>
        <v>0</v>
      </c>
      <c r="AO48" s="3">
        <f t="shared" si="52"/>
        <v>0</v>
      </c>
      <c r="AP48" s="3">
        <f t="shared" si="52"/>
        <v>0</v>
      </c>
      <c r="AQ48" s="3">
        <f t="shared" si="52"/>
        <v>0</v>
      </c>
      <c r="AR48" s="3">
        <f t="shared" si="52"/>
        <v>0</v>
      </c>
      <c r="AS48" s="3">
        <f t="shared" si="52"/>
        <v>0</v>
      </c>
      <c r="AT48" s="3">
        <f t="shared" si="52"/>
        <v>0</v>
      </c>
      <c r="AU48" s="3">
        <f t="shared" si="52"/>
        <v>0</v>
      </c>
      <c r="AV48" s="3">
        <f t="shared" si="52"/>
        <v>0</v>
      </c>
      <c r="AW48" s="3">
        <f t="shared" si="52"/>
        <v>0</v>
      </c>
      <c r="AX48" s="3">
        <f t="shared" si="52"/>
        <v>0</v>
      </c>
      <c r="AY48" s="3">
        <f t="shared" si="52"/>
        <v>0</v>
      </c>
      <c r="AZ48" s="3">
        <f t="shared" si="52"/>
        <v>0</v>
      </c>
      <c r="BA48" s="3">
        <f t="shared" si="52"/>
        <v>0</v>
      </c>
      <c r="BB48" s="3">
        <f t="shared" si="52"/>
        <v>0</v>
      </c>
      <c r="BC48" s="3">
        <f t="shared" si="52"/>
        <v>0</v>
      </c>
      <c r="BD48" s="3">
        <f t="shared" si="52"/>
        <v>0</v>
      </c>
      <c r="BE48" s="3">
        <f t="shared" si="52"/>
        <v>0</v>
      </c>
      <c r="BF48" s="3">
        <f t="shared" si="52"/>
        <v>0</v>
      </c>
      <c r="BG48" s="3">
        <f t="shared" si="52"/>
        <v>0</v>
      </c>
      <c r="BH48" s="3">
        <f t="shared" si="52"/>
        <v>0</v>
      </c>
      <c r="BI48" s="3">
        <f t="shared" si="52"/>
        <v>0</v>
      </c>
      <c r="BJ48" s="3">
        <f t="shared" si="52"/>
        <v>0</v>
      </c>
      <c r="BK48" s="3">
        <f t="shared" si="52"/>
        <v>0</v>
      </c>
      <c r="BL48" s="3">
        <f t="shared" si="52"/>
        <v>0</v>
      </c>
      <c r="BM48" s="3">
        <f t="shared" si="52"/>
        <v>0</v>
      </c>
      <c r="BN48" s="3">
        <f t="shared" si="52"/>
        <v>0</v>
      </c>
      <c r="BO48" s="3">
        <f t="shared" si="52"/>
        <v>0</v>
      </c>
      <c r="BP48" s="3">
        <f t="shared" si="52"/>
        <v>0</v>
      </c>
      <c r="BQ48" s="3">
        <f t="shared" si="52"/>
        <v>0</v>
      </c>
      <c r="BR48" s="3">
        <f t="shared" si="52"/>
        <v>0</v>
      </c>
      <c r="BS48" s="3">
        <f t="shared" ref="BS48:CH48" si="53">BR48</f>
        <v>0</v>
      </c>
      <c r="BT48" s="3">
        <f t="shared" si="53"/>
        <v>0</v>
      </c>
      <c r="BU48" s="3">
        <f t="shared" si="53"/>
        <v>0</v>
      </c>
      <c r="BV48" s="3">
        <f t="shared" si="53"/>
        <v>0</v>
      </c>
      <c r="BW48" s="3">
        <f t="shared" si="53"/>
        <v>0</v>
      </c>
      <c r="BX48" s="3">
        <f t="shared" si="53"/>
        <v>0</v>
      </c>
      <c r="BY48" s="3">
        <f t="shared" si="53"/>
        <v>0</v>
      </c>
      <c r="BZ48" s="3">
        <f t="shared" si="53"/>
        <v>0</v>
      </c>
      <c r="CA48" s="3">
        <f t="shared" si="53"/>
        <v>0</v>
      </c>
      <c r="CB48" s="3">
        <f t="shared" si="53"/>
        <v>0</v>
      </c>
      <c r="CC48" s="3">
        <f t="shared" si="53"/>
        <v>0</v>
      </c>
      <c r="CD48" s="3">
        <f t="shared" si="53"/>
        <v>0</v>
      </c>
      <c r="CE48" s="3">
        <f t="shared" si="53"/>
        <v>0</v>
      </c>
      <c r="CF48" s="3">
        <f t="shared" si="53"/>
        <v>0</v>
      </c>
      <c r="CG48" s="3">
        <f t="shared" si="53"/>
        <v>0</v>
      </c>
      <c r="CH48" s="12">
        <f t="shared" si="53"/>
        <v>0</v>
      </c>
    </row>
    <row r="49" spans="1:86" x14ac:dyDescent="0.35">
      <c r="A49" s="575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3">
        <f t="shared" si="54"/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35">
      <c r="A50" s="575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3">
        <f t="shared" si="56"/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35">
      <c r="A51" s="575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3">
        <f t="shared" si="58"/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35">
      <c r="A52" s="575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3">
        <f t="shared" si="60"/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35">
      <c r="A53" s="575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3">
        <f t="shared" si="62"/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35">
      <c r="A54" s="575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7"/>
        <v>Monthly kWh</v>
      </c>
      <c r="C55" s="279">
        <f>SUM(C41:C54)</f>
        <v>0</v>
      </c>
      <c r="D55" s="279">
        <f t="shared" ref="D55:BO55" si="64">SUM(D41:D54)</f>
        <v>0</v>
      </c>
      <c r="E55" s="279">
        <f t="shared" si="64"/>
        <v>0</v>
      </c>
      <c r="F55" s="279">
        <f t="shared" si="64"/>
        <v>0</v>
      </c>
      <c r="G55" s="279">
        <f t="shared" si="64"/>
        <v>0</v>
      </c>
      <c r="H55" s="279">
        <f t="shared" si="64"/>
        <v>0</v>
      </c>
      <c r="I55" s="279">
        <f t="shared" si="64"/>
        <v>0</v>
      </c>
      <c r="J55" s="279">
        <f t="shared" si="64"/>
        <v>0</v>
      </c>
      <c r="K55" s="279">
        <f t="shared" si="64"/>
        <v>0</v>
      </c>
      <c r="L55" s="279">
        <f t="shared" si="64"/>
        <v>0</v>
      </c>
      <c r="M55" s="279">
        <f t="shared" si="64"/>
        <v>0</v>
      </c>
      <c r="N55" s="279">
        <f t="shared" si="64"/>
        <v>0</v>
      </c>
      <c r="O55" s="279">
        <f t="shared" si="64"/>
        <v>0</v>
      </c>
      <c r="P55" s="279">
        <f t="shared" si="64"/>
        <v>0</v>
      </c>
      <c r="Q55" s="279">
        <f t="shared" si="64"/>
        <v>0</v>
      </c>
      <c r="R55" s="279">
        <f t="shared" si="64"/>
        <v>0</v>
      </c>
      <c r="S55" s="279">
        <f t="shared" si="64"/>
        <v>0</v>
      </c>
      <c r="T55" s="279">
        <f t="shared" si="64"/>
        <v>0</v>
      </c>
      <c r="U55" s="279">
        <f t="shared" si="64"/>
        <v>0</v>
      </c>
      <c r="V55" s="279">
        <f t="shared" si="64"/>
        <v>0</v>
      </c>
      <c r="W55" s="279">
        <f t="shared" si="64"/>
        <v>0</v>
      </c>
      <c r="X55" s="279">
        <f t="shared" si="64"/>
        <v>0</v>
      </c>
      <c r="Y55" s="279">
        <f t="shared" si="64"/>
        <v>0</v>
      </c>
      <c r="Z55" s="279">
        <f t="shared" si="64"/>
        <v>0</v>
      </c>
      <c r="AA55" s="279">
        <f t="shared" si="64"/>
        <v>0</v>
      </c>
      <c r="AB55" s="279">
        <f t="shared" si="64"/>
        <v>0</v>
      </c>
      <c r="AC55" s="279">
        <f t="shared" si="64"/>
        <v>0</v>
      </c>
      <c r="AD55" s="279">
        <f t="shared" si="64"/>
        <v>0</v>
      </c>
      <c r="AE55" s="279">
        <f t="shared" si="64"/>
        <v>0</v>
      </c>
      <c r="AF55" s="279">
        <f t="shared" si="64"/>
        <v>0</v>
      </c>
      <c r="AG55" s="279">
        <f t="shared" si="64"/>
        <v>0</v>
      </c>
      <c r="AH55" s="279">
        <f t="shared" si="64"/>
        <v>0</v>
      </c>
      <c r="AI55" s="279">
        <f t="shared" si="64"/>
        <v>0</v>
      </c>
      <c r="AJ55" s="279">
        <f t="shared" si="64"/>
        <v>0</v>
      </c>
      <c r="AK55" s="279">
        <f t="shared" si="64"/>
        <v>0</v>
      </c>
      <c r="AL55" s="279">
        <f t="shared" si="64"/>
        <v>0</v>
      </c>
      <c r="AM55" s="279">
        <f t="shared" si="64"/>
        <v>0</v>
      </c>
      <c r="AN55" s="279">
        <f t="shared" si="64"/>
        <v>0</v>
      </c>
      <c r="AO55" s="279">
        <f t="shared" si="64"/>
        <v>0</v>
      </c>
      <c r="AP55" s="279">
        <f t="shared" si="64"/>
        <v>0</v>
      </c>
      <c r="AQ55" s="279">
        <f t="shared" si="64"/>
        <v>0</v>
      </c>
      <c r="AR55" s="279">
        <f t="shared" si="64"/>
        <v>0</v>
      </c>
      <c r="AS55" s="279">
        <f t="shared" si="64"/>
        <v>0</v>
      </c>
      <c r="AT55" s="279">
        <f t="shared" si="64"/>
        <v>0</v>
      </c>
      <c r="AU55" s="279">
        <f t="shared" si="64"/>
        <v>0</v>
      </c>
      <c r="AV55" s="279">
        <f t="shared" si="64"/>
        <v>0</v>
      </c>
      <c r="AW55" s="279">
        <f t="shared" si="64"/>
        <v>0</v>
      </c>
      <c r="AX55" s="279">
        <f t="shared" si="64"/>
        <v>0</v>
      </c>
      <c r="AY55" s="279">
        <f t="shared" si="64"/>
        <v>0</v>
      </c>
      <c r="AZ55" s="279">
        <f t="shared" si="64"/>
        <v>0</v>
      </c>
      <c r="BA55" s="279">
        <f t="shared" si="64"/>
        <v>0</v>
      </c>
      <c r="BB55" s="279">
        <f t="shared" si="64"/>
        <v>0</v>
      </c>
      <c r="BC55" s="279">
        <f t="shared" si="64"/>
        <v>0</v>
      </c>
      <c r="BD55" s="279">
        <f t="shared" si="64"/>
        <v>0</v>
      </c>
      <c r="BE55" s="279">
        <f t="shared" si="64"/>
        <v>0</v>
      </c>
      <c r="BF55" s="279">
        <f t="shared" si="64"/>
        <v>0</v>
      </c>
      <c r="BG55" s="279">
        <f t="shared" si="64"/>
        <v>0</v>
      </c>
      <c r="BH55" s="279">
        <f t="shared" si="64"/>
        <v>0</v>
      </c>
      <c r="BI55" s="279">
        <f t="shared" si="64"/>
        <v>0</v>
      </c>
      <c r="BJ55" s="279">
        <f t="shared" si="64"/>
        <v>0</v>
      </c>
      <c r="BK55" s="279">
        <f t="shared" si="64"/>
        <v>0</v>
      </c>
      <c r="BL55" s="279">
        <f t="shared" si="64"/>
        <v>0</v>
      </c>
      <c r="BM55" s="279">
        <f t="shared" si="64"/>
        <v>0</v>
      </c>
      <c r="BN55" s="279">
        <f t="shared" si="64"/>
        <v>0</v>
      </c>
      <c r="BO55" s="279">
        <f t="shared" si="64"/>
        <v>0</v>
      </c>
      <c r="BP55" s="279">
        <f t="shared" ref="BP55:CH55" si="65">SUM(BP41:BP54)</f>
        <v>0</v>
      </c>
      <c r="BQ55" s="279">
        <f t="shared" si="65"/>
        <v>0</v>
      </c>
      <c r="BR55" s="279">
        <f t="shared" si="65"/>
        <v>0</v>
      </c>
      <c r="BS55" s="279">
        <f t="shared" si="65"/>
        <v>0</v>
      </c>
      <c r="BT55" s="279">
        <f t="shared" si="65"/>
        <v>0</v>
      </c>
      <c r="BU55" s="279">
        <f t="shared" si="65"/>
        <v>0</v>
      </c>
      <c r="BV55" s="279">
        <f t="shared" si="65"/>
        <v>0</v>
      </c>
      <c r="BW55" s="279">
        <f t="shared" si="65"/>
        <v>0</v>
      </c>
      <c r="BX55" s="279">
        <f t="shared" si="65"/>
        <v>0</v>
      </c>
      <c r="BY55" s="279">
        <f t="shared" si="65"/>
        <v>0</v>
      </c>
      <c r="BZ55" s="279">
        <f t="shared" si="65"/>
        <v>0</v>
      </c>
      <c r="CA55" s="279">
        <f t="shared" si="65"/>
        <v>0</v>
      </c>
      <c r="CB55" s="279">
        <f t="shared" si="65"/>
        <v>0</v>
      </c>
      <c r="CC55" s="279">
        <f t="shared" si="65"/>
        <v>0</v>
      </c>
      <c r="CD55" s="279">
        <f t="shared" si="65"/>
        <v>0</v>
      </c>
      <c r="CE55" s="279">
        <f t="shared" si="65"/>
        <v>0</v>
      </c>
      <c r="CF55" s="279">
        <f t="shared" si="65"/>
        <v>0</v>
      </c>
      <c r="CG55" s="279">
        <f t="shared" si="65"/>
        <v>0</v>
      </c>
      <c r="CH55" s="282">
        <f t="shared" si="65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150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66">D$4</f>
        <v>44593</v>
      </c>
      <c r="E58" s="176">
        <f t="shared" si="66"/>
        <v>44621</v>
      </c>
      <c r="F58" s="176">
        <f t="shared" si="66"/>
        <v>44652</v>
      </c>
      <c r="G58" s="176">
        <f t="shared" si="66"/>
        <v>44682</v>
      </c>
      <c r="H58" s="176">
        <f t="shared" si="66"/>
        <v>44713</v>
      </c>
      <c r="I58" s="176">
        <f t="shared" si="66"/>
        <v>44743</v>
      </c>
      <c r="J58" s="176">
        <f t="shared" si="66"/>
        <v>44774</v>
      </c>
      <c r="K58" s="176">
        <f t="shared" si="66"/>
        <v>44805</v>
      </c>
      <c r="L58" s="176">
        <f t="shared" si="66"/>
        <v>44835</v>
      </c>
      <c r="M58" s="176">
        <f t="shared" si="66"/>
        <v>44866</v>
      </c>
      <c r="N58" s="176">
        <f t="shared" si="66"/>
        <v>44896</v>
      </c>
      <c r="O58" s="176">
        <f t="shared" si="66"/>
        <v>44927</v>
      </c>
      <c r="P58" s="176">
        <f t="shared" si="66"/>
        <v>44958</v>
      </c>
      <c r="Q58" s="176">
        <f t="shared" si="66"/>
        <v>44986</v>
      </c>
      <c r="R58" s="176">
        <f t="shared" si="66"/>
        <v>45017</v>
      </c>
      <c r="S58" s="176">
        <f t="shared" si="66"/>
        <v>45047</v>
      </c>
      <c r="T58" s="176">
        <f t="shared" si="66"/>
        <v>45078</v>
      </c>
      <c r="U58" s="176">
        <f t="shared" si="66"/>
        <v>45108</v>
      </c>
      <c r="V58" s="176">
        <f t="shared" si="66"/>
        <v>45139</v>
      </c>
      <c r="W58" s="176">
        <f t="shared" si="66"/>
        <v>45170</v>
      </c>
      <c r="X58" s="176">
        <f t="shared" si="66"/>
        <v>45200</v>
      </c>
      <c r="Y58" s="176">
        <f t="shared" si="66"/>
        <v>45231</v>
      </c>
      <c r="Z58" s="176">
        <f t="shared" si="66"/>
        <v>45261</v>
      </c>
      <c r="AA58" s="176">
        <f t="shared" si="66"/>
        <v>45292</v>
      </c>
      <c r="AB58" s="176">
        <f t="shared" si="66"/>
        <v>45323</v>
      </c>
      <c r="AC58" s="176">
        <f t="shared" si="66"/>
        <v>45352</v>
      </c>
      <c r="AD58" s="176">
        <f t="shared" si="66"/>
        <v>45383</v>
      </c>
      <c r="AE58" s="176">
        <f t="shared" si="66"/>
        <v>45413</v>
      </c>
      <c r="AF58" s="176">
        <f t="shared" si="66"/>
        <v>45444</v>
      </c>
      <c r="AG58" s="176">
        <f t="shared" si="66"/>
        <v>45474</v>
      </c>
      <c r="AH58" s="176">
        <f t="shared" si="66"/>
        <v>45505</v>
      </c>
      <c r="AI58" s="176">
        <f t="shared" si="66"/>
        <v>45536</v>
      </c>
      <c r="AJ58" s="176">
        <f t="shared" si="66"/>
        <v>45566</v>
      </c>
      <c r="AK58" s="176">
        <f t="shared" si="66"/>
        <v>45597</v>
      </c>
      <c r="AL58" s="176">
        <f t="shared" si="66"/>
        <v>45627</v>
      </c>
      <c r="AM58" s="176">
        <f t="shared" si="66"/>
        <v>45658</v>
      </c>
      <c r="AN58" s="176">
        <f t="shared" si="66"/>
        <v>45689</v>
      </c>
      <c r="AO58" s="176">
        <f t="shared" si="66"/>
        <v>45717</v>
      </c>
      <c r="AP58" s="176">
        <f t="shared" si="66"/>
        <v>45748</v>
      </c>
      <c r="AQ58" s="176">
        <f t="shared" si="66"/>
        <v>45778</v>
      </c>
      <c r="AR58" s="176">
        <f t="shared" si="66"/>
        <v>45809</v>
      </c>
      <c r="AS58" s="176">
        <f t="shared" si="66"/>
        <v>45839</v>
      </c>
      <c r="AT58" s="176">
        <f t="shared" si="66"/>
        <v>45870</v>
      </c>
      <c r="AU58" s="176">
        <f t="shared" si="66"/>
        <v>45901</v>
      </c>
      <c r="AV58" s="176">
        <f t="shared" si="66"/>
        <v>45931</v>
      </c>
      <c r="AW58" s="176">
        <f t="shared" si="66"/>
        <v>45962</v>
      </c>
      <c r="AX58" s="176">
        <f t="shared" si="66"/>
        <v>45992</v>
      </c>
      <c r="AY58" s="176">
        <f t="shared" si="66"/>
        <v>46023</v>
      </c>
      <c r="AZ58" s="176">
        <f t="shared" si="66"/>
        <v>46054</v>
      </c>
      <c r="BA58" s="176">
        <f t="shared" si="66"/>
        <v>46082</v>
      </c>
      <c r="BB58" s="176">
        <f t="shared" si="66"/>
        <v>46113</v>
      </c>
      <c r="BC58" s="176">
        <f t="shared" si="66"/>
        <v>46143</v>
      </c>
      <c r="BD58" s="176">
        <f t="shared" si="66"/>
        <v>46174</v>
      </c>
      <c r="BE58" s="176">
        <f t="shared" si="66"/>
        <v>46204</v>
      </c>
      <c r="BF58" s="176">
        <f t="shared" si="66"/>
        <v>46235</v>
      </c>
      <c r="BG58" s="176">
        <f t="shared" si="66"/>
        <v>46266</v>
      </c>
      <c r="BH58" s="176">
        <f t="shared" si="66"/>
        <v>46296</v>
      </c>
      <c r="BI58" s="176">
        <f t="shared" si="66"/>
        <v>46327</v>
      </c>
      <c r="BJ58" s="176">
        <f t="shared" si="66"/>
        <v>46357</v>
      </c>
      <c r="BK58" s="176">
        <f t="shared" si="66"/>
        <v>46388</v>
      </c>
      <c r="BL58" s="176">
        <f t="shared" si="66"/>
        <v>46419</v>
      </c>
      <c r="BM58" s="176">
        <f t="shared" si="66"/>
        <v>46447</v>
      </c>
      <c r="BN58" s="176">
        <f t="shared" si="66"/>
        <v>46478</v>
      </c>
      <c r="BO58" s="176">
        <f t="shared" si="66"/>
        <v>46508</v>
      </c>
      <c r="BP58" s="176">
        <f t="shared" ref="BP58:CH58" si="67">BP$4</f>
        <v>46539</v>
      </c>
      <c r="BQ58" s="176">
        <f t="shared" si="67"/>
        <v>46569</v>
      </c>
      <c r="BR58" s="176">
        <f t="shared" si="67"/>
        <v>46600</v>
      </c>
      <c r="BS58" s="176">
        <f t="shared" si="67"/>
        <v>46631</v>
      </c>
      <c r="BT58" s="176">
        <f t="shared" si="67"/>
        <v>46661</v>
      </c>
      <c r="BU58" s="176">
        <f t="shared" si="67"/>
        <v>46692</v>
      </c>
      <c r="BV58" s="176">
        <f t="shared" si="67"/>
        <v>46722</v>
      </c>
      <c r="BW58" s="176">
        <f t="shared" si="67"/>
        <v>46753</v>
      </c>
      <c r="BX58" s="176">
        <f t="shared" si="67"/>
        <v>46784</v>
      </c>
      <c r="BY58" s="176">
        <f t="shared" si="67"/>
        <v>46813</v>
      </c>
      <c r="BZ58" s="176">
        <f t="shared" si="67"/>
        <v>46844</v>
      </c>
      <c r="CA58" s="176">
        <f t="shared" si="67"/>
        <v>46874</v>
      </c>
      <c r="CB58" s="176">
        <f t="shared" si="67"/>
        <v>46905</v>
      </c>
      <c r="CC58" s="176">
        <f t="shared" si="67"/>
        <v>46935</v>
      </c>
      <c r="CD58" s="176">
        <f t="shared" si="67"/>
        <v>46966</v>
      </c>
      <c r="CE58" s="176">
        <f t="shared" si="67"/>
        <v>46997</v>
      </c>
      <c r="CF58" s="176">
        <f t="shared" si="67"/>
        <v>47027</v>
      </c>
      <c r="CG58" s="176">
        <f t="shared" si="67"/>
        <v>47058</v>
      </c>
      <c r="CH58" s="177">
        <f t="shared" si="67"/>
        <v>47088</v>
      </c>
    </row>
    <row r="59" spans="1:86" ht="15" customHeight="1" x14ac:dyDescent="0.35">
      <c r="A59" s="578"/>
      <c r="B59" s="14" t="str">
        <f t="shared" ref="B59:B72" si="68">B41</f>
        <v>Air Comp</v>
      </c>
      <c r="C59" s="30">
        <f>((C5*0.5)-C41)*C78*C93*C$2</f>
        <v>0</v>
      </c>
      <c r="D59" s="30">
        <f>((D5*0.5)+C23-D41)*D78*D93*D$2</f>
        <v>0</v>
      </c>
      <c r="E59" s="30">
        <f t="shared" ref="E59:BP59" si="69">((E5*0.5)+D23-E41)*E78*E93*E$2</f>
        <v>0</v>
      </c>
      <c r="F59" s="30">
        <f t="shared" si="69"/>
        <v>28.257926868338252</v>
      </c>
      <c r="G59" s="30">
        <f t="shared" si="69"/>
        <v>63.229944660304689</v>
      </c>
      <c r="H59" s="30">
        <f t="shared" si="69"/>
        <v>341.65107410543214</v>
      </c>
      <c r="I59" s="30">
        <f t="shared" si="69"/>
        <v>1125.3439007121501</v>
      </c>
      <c r="J59" s="30">
        <f t="shared" si="69"/>
        <v>1722.6703331875283</v>
      </c>
      <c r="K59" s="30">
        <f t="shared" si="69"/>
        <v>1644.9135769408849</v>
      </c>
      <c r="L59" s="30">
        <f t="shared" si="69"/>
        <v>1573.0804290486772</v>
      </c>
      <c r="M59" s="30">
        <f t="shared" si="69"/>
        <v>2137.0014951092671</v>
      </c>
      <c r="N59" s="30">
        <f t="shared" si="69"/>
        <v>3630.6682042062225</v>
      </c>
      <c r="O59" s="30">
        <f t="shared" si="69"/>
        <v>5171.7225144854883</v>
      </c>
      <c r="P59" s="30">
        <f t="shared" si="69"/>
        <v>4773.3083449027645</v>
      </c>
      <c r="Q59" s="30">
        <f t="shared" si="69"/>
        <v>5295.0939078304809</v>
      </c>
      <c r="R59" s="30">
        <f t="shared" si="69"/>
        <v>5111.0266280814512</v>
      </c>
      <c r="S59" s="30">
        <f t="shared" si="69"/>
        <v>5718.2172697359347</v>
      </c>
      <c r="T59" s="30">
        <f t="shared" si="69"/>
        <v>9982.3658907225235</v>
      </c>
      <c r="U59" s="30">
        <f t="shared" si="69"/>
        <v>9798.0974024667921</v>
      </c>
      <c r="V59" s="30">
        <f t="shared" si="69"/>
        <v>9997.3134074607569</v>
      </c>
      <c r="W59" s="30">
        <f t="shared" si="69"/>
        <v>9546.0612747866871</v>
      </c>
      <c r="X59" s="30">
        <f t="shared" si="69"/>
        <v>5518.6157380150371</v>
      </c>
      <c r="Y59" s="30">
        <f t="shared" si="69"/>
        <v>5372.2348216822529</v>
      </c>
      <c r="Z59" s="30">
        <f t="shared" si="69"/>
        <v>5194.8830293158435</v>
      </c>
      <c r="AA59" s="30">
        <f t="shared" si="69"/>
        <v>5171.7225144854883</v>
      </c>
      <c r="AB59" s="30">
        <f t="shared" si="69"/>
        <v>4773.3083449027645</v>
      </c>
      <c r="AC59" s="30">
        <f t="shared" si="69"/>
        <v>5295.0939078304809</v>
      </c>
      <c r="AD59" s="30">
        <f t="shared" si="69"/>
        <v>5111.0266280814512</v>
      </c>
      <c r="AE59" s="30">
        <f t="shared" si="69"/>
        <v>5718.2172697359347</v>
      </c>
      <c r="AF59" s="30">
        <f t="shared" si="69"/>
        <v>9982.3658907225235</v>
      </c>
      <c r="AG59" s="30">
        <f t="shared" si="69"/>
        <v>9798.0974024667921</v>
      </c>
      <c r="AH59" s="30">
        <f t="shared" si="69"/>
        <v>9997.3134074607569</v>
      </c>
      <c r="AI59" s="30">
        <f t="shared" si="69"/>
        <v>9546.0612747866871</v>
      </c>
      <c r="AJ59" s="30">
        <f t="shared" si="69"/>
        <v>5518.6157380150371</v>
      </c>
      <c r="AK59" s="30">
        <f t="shared" si="69"/>
        <v>5372.2348216822529</v>
      </c>
      <c r="AL59" s="30">
        <f t="shared" si="69"/>
        <v>5194.8830293158435</v>
      </c>
      <c r="AM59" s="30">
        <f t="shared" si="69"/>
        <v>5171.7225144854883</v>
      </c>
      <c r="AN59" s="30">
        <f t="shared" si="69"/>
        <v>4773.3083449027645</v>
      </c>
      <c r="AO59" s="30">
        <f t="shared" si="69"/>
        <v>5295.0939078304809</v>
      </c>
      <c r="AP59" s="30">
        <f t="shared" si="69"/>
        <v>5111.0266280814512</v>
      </c>
      <c r="AQ59" s="30">
        <f t="shared" si="69"/>
        <v>5718.2172697359347</v>
      </c>
      <c r="AR59" s="30">
        <f t="shared" si="69"/>
        <v>9982.3658907225235</v>
      </c>
      <c r="AS59" s="30">
        <f t="shared" si="69"/>
        <v>9798.0974024667921</v>
      </c>
      <c r="AT59" s="30">
        <f t="shared" si="69"/>
        <v>9997.3134074607569</v>
      </c>
      <c r="AU59" s="30">
        <f t="shared" si="69"/>
        <v>9546.0612747866871</v>
      </c>
      <c r="AV59" s="30">
        <f t="shared" si="69"/>
        <v>5518.6157380150371</v>
      </c>
      <c r="AW59" s="30">
        <f t="shared" si="69"/>
        <v>5372.2348216822529</v>
      </c>
      <c r="AX59" s="30">
        <f t="shared" si="69"/>
        <v>5194.8830293158435</v>
      </c>
      <c r="AY59" s="30">
        <f t="shared" si="69"/>
        <v>5171.7225144854883</v>
      </c>
      <c r="AZ59" s="30">
        <f t="shared" si="69"/>
        <v>4773.3083449027645</v>
      </c>
      <c r="BA59" s="30">
        <f t="shared" si="69"/>
        <v>5295.0939078304809</v>
      </c>
      <c r="BB59" s="30">
        <f t="shared" si="69"/>
        <v>5111.0266280814512</v>
      </c>
      <c r="BC59" s="30">
        <f t="shared" si="69"/>
        <v>5718.2172697359347</v>
      </c>
      <c r="BD59" s="30">
        <f t="shared" si="69"/>
        <v>9982.3658907225235</v>
      </c>
      <c r="BE59" s="30">
        <f t="shared" si="69"/>
        <v>9798.0974024667921</v>
      </c>
      <c r="BF59" s="30">
        <f t="shared" si="69"/>
        <v>9997.3134074607569</v>
      </c>
      <c r="BG59" s="30">
        <f t="shared" si="69"/>
        <v>9546.0612747866871</v>
      </c>
      <c r="BH59" s="30">
        <f t="shared" si="69"/>
        <v>5518.6157380150371</v>
      </c>
      <c r="BI59" s="30">
        <f t="shared" si="69"/>
        <v>5372.2348216822529</v>
      </c>
      <c r="BJ59" s="30">
        <f t="shared" si="69"/>
        <v>5194.8830293158435</v>
      </c>
      <c r="BK59" s="30">
        <f t="shared" si="69"/>
        <v>5171.7225144854883</v>
      </c>
      <c r="BL59" s="30">
        <f t="shared" si="69"/>
        <v>4773.3083449027645</v>
      </c>
      <c r="BM59" s="30">
        <f t="shared" si="69"/>
        <v>5295.0939078304809</v>
      </c>
      <c r="BN59" s="30">
        <f t="shared" si="69"/>
        <v>5111.0266280814512</v>
      </c>
      <c r="BO59" s="30">
        <f t="shared" si="69"/>
        <v>5718.2172697359347</v>
      </c>
      <c r="BP59" s="30">
        <f t="shared" si="69"/>
        <v>9982.3658907225235</v>
      </c>
      <c r="BQ59" s="30">
        <f t="shared" ref="BQ59:CH59" si="70">((BQ5*0.5)+BP23-BQ41)*BQ78*BQ93*BQ$2</f>
        <v>9798.0974024667921</v>
      </c>
      <c r="BR59" s="30">
        <f t="shared" si="70"/>
        <v>9997.3134074607569</v>
      </c>
      <c r="BS59" s="30">
        <f t="shared" si="70"/>
        <v>9546.0612747866871</v>
      </c>
      <c r="BT59" s="30">
        <f t="shared" si="70"/>
        <v>5518.6157380150371</v>
      </c>
      <c r="BU59" s="30">
        <f t="shared" si="70"/>
        <v>5372.2348216822529</v>
      </c>
      <c r="BV59" s="30">
        <f t="shared" si="70"/>
        <v>5194.8830293158435</v>
      </c>
      <c r="BW59" s="30">
        <f t="shared" si="70"/>
        <v>5171.7225144854883</v>
      </c>
      <c r="BX59" s="30">
        <f t="shared" si="70"/>
        <v>4773.3083449027645</v>
      </c>
      <c r="BY59" s="30">
        <f t="shared" si="70"/>
        <v>5295.0939078304809</v>
      </c>
      <c r="BZ59" s="30">
        <f t="shared" si="70"/>
        <v>5111.0266280814512</v>
      </c>
      <c r="CA59" s="30">
        <f t="shared" si="70"/>
        <v>5718.2172697359347</v>
      </c>
      <c r="CB59" s="30">
        <f t="shared" si="70"/>
        <v>9982.3658907225235</v>
      </c>
      <c r="CC59" s="30">
        <f t="shared" si="70"/>
        <v>9798.0974024667921</v>
      </c>
      <c r="CD59" s="30">
        <f t="shared" si="70"/>
        <v>9997.3134074607569</v>
      </c>
      <c r="CE59" s="30">
        <f t="shared" si="70"/>
        <v>9546.0612747866871</v>
      </c>
      <c r="CF59" s="30">
        <f t="shared" si="70"/>
        <v>5518.6157380150371</v>
      </c>
      <c r="CG59" s="30">
        <f t="shared" si="70"/>
        <v>5372.2348216822529</v>
      </c>
      <c r="CH59" s="33">
        <f t="shared" si="70"/>
        <v>5194.8830293158435</v>
      </c>
    </row>
    <row r="60" spans="1:86" ht="15.5" x14ac:dyDescent="0.35">
      <c r="A60" s="578"/>
      <c r="B60" s="14" t="str">
        <f t="shared" si="68"/>
        <v>Building Shell</v>
      </c>
      <c r="C60" s="30">
        <f t="shared" ref="C60:C71" si="71">((C6*0.5)-C42)*C79*C94*C$2</f>
        <v>0</v>
      </c>
      <c r="D60" s="30">
        <f t="shared" ref="D60:BO60" si="72">((D6*0.5)+C24-D42)*D79*D94*D$2</f>
        <v>0</v>
      </c>
      <c r="E60" s="30">
        <f t="shared" si="72"/>
        <v>0</v>
      </c>
      <c r="F60" s="30">
        <f t="shared" si="72"/>
        <v>0</v>
      </c>
      <c r="G60" s="30">
        <f t="shared" si="72"/>
        <v>0</v>
      </c>
      <c r="H60" s="30">
        <f t="shared" si="72"/>
        <v>0</v>
      </c>
      <c r="I60" s="30">
        <f t="shared" si="72"/>
        <v>0</v>
      </c>
      <c r="J60" s="30">
        <f t="shared" si="72"/>
        <v>0</v>
      </c>
      <c r="K60" s="30">
        <f t="shared" si="72"/>
        <v>0</v>
      </c>
      <c r="L60" s="30">
        <f t="shared" si="72"/>
        <v>0</v>
      </c>
      <c r="M60" s="30">
        <f t="shared" si="72"/>
        <v>0</v>
      </c>
      <c r="N60" s="30">
        <f t="shared" si="72"/>
        <v>39.840642457318793</v>
      </c>
      <c r="O60" s="30">
        <f t="shared" si="72"/>
        <v>84.158769045802472</v>
      </c>
      <c r="P60" s="30">
        <f t="shared" si="72"/>
        <v>69.985605882893125</v>
      </c>
      <c r="Q60" s="30">
        <f t="shared" si="72"/>
        <v>55.049325628170394</v>
      </c>
      <c r="R60" s="30">
        <f t="shared" si="72"/>
        <v>31.317492667340503</v>
      </c>
      <c r="S60" s="30">
        <f t="shared" si="72"/>
        <v>39.146513349887186</v>
      </c>
      <c r="T60" s="30">
        <f t="shared" si="72"/>
        <v>186.57435301658532</v>
      </c>
      <c r="U60" s="30">
        <f t="shared" si="72"/>
        <v>226.20525781665523</v>
      </c>
      <c r="V60" s="30">
        <f t="shared" si="72"/>
        <v>223.77685035192633</v>
      </c>
      <c r="W60" s="30">
        <f t="shared" si="72"/>
        <v>98.46102085409953</v>
      </c>
      <c r="X60" s="30">
        <f t="shared" si="72"/>
        <v>30.843107753541968</v>
      </c>
      <c r="Y60" s="30">
        <f t="shared" si="72"/>
        <v>49.053883331261503</v>
      </c>
      <c r="Z60" s="30">
        <f t="shared" si="72"/>
        <v>79.681284914637587</v>
      </c>
      <c r="AA60" s="30">
        <f t="shared" si="72"/>
        <v>84.158769045802472</v>
      </c>
      <c r="AB60" s="30">
        <f t="shared" si="72"/>
        <v>69.985605882893125</v>
      </c>
      <c r="AC60" s="30">
        <f t="shared" si="72"/>
        <v>55.049325628170394</v>
      </c>
      <c r="AD60" s="30">
        <f t="shared" si="72"/>
        <v>31.317492667340503</v>
      </c>
      <c r="AE60" s="30">
        <f t="shared" si="72"/>
        <v>39.146513349887186</v>
      </c>
      <c r="AF60" s="30">
        <f t="shared" si="72"/>
        <v>186.57435301658532</v>
      </c>
      <c r="AG60" s="30">
        <f t="shared" si="72"/>
        <v>226.20525781665523</v>
      </c>
      <c r="AH60" s="30">
        <f t="shared" si="72"/>
        <v>223.77685035192633</v>
      </c>
      <c r="AI60" s="30">
        <f t="shared" si="72"/>
        <v>98.46102085409953</v>
      </c>
      <c r="AJ60" s="30">
        <f t="shared" si="72"/>
        <v>30.843107753541968</v>
      </c>
      <c r="AK60" s="30">
        <f t="shared" si="72"/>
        <v>49.053883331261503</v>
      </c>
      <c r="AL60" s="30">
        <f t="shared" si="72"/>
        <v>79.681284914637587</v>
      </c>
      <c r="AM60" s="30">
        <f t="shared" si="72"/>
        <v>84.158769045802472</v>
      </c>
      <c r="AN60" s="30">
        <f t="shared" si="72"/>
        <v>69.985605882893125</v>
      </c>
      <c r="AO60" s="30">
        <f t="shared" si="72"/>
        <v>55.049325628170394</v>
      </c>
      <c r="AP60" s="30">
        <f t="shared" si="72"/>
        <v>31.317492667340503</v>
      </c>
      <c r="AQ60" s="30">
        <f t="shared" si="72"/>
        <v>39.146513349887186</v>
      </c>
      <c r="AR60" s="30">
        <f t="shared" si="72"/>
        <v>186.57435301658532</v>
      </c>
      <c r="AS60" s="30">
        <f t="shared" si="72"/>
        <v>226.20525781665523</v>
      </c>
      <c r="AT60" s="30">
        <f t="shared" si="72"/>
        <v>223.77685035192633</v>
      </c>
      <c r="AU60" s="30">
        <f t="shared" si="72"/>
        <v>98.46102085409953</v>
      </c>
      <c r="AV60" s="30">
        <f t="shared" si="72"/>
        <v>30.843107753541968</v>
      </c>
      <c r="AW60" s="30">
        <f t="shared" si="72"/>
        <v>49.053883331261503</v>
      </c>
      <c r="AX60" s="30">
        <f t="shared" si="72"/>
        <v>79.681284914637587</v>
      </c>
      <c r="AY60" s="30">
        <f t="shared" si="72"/>
        <v>84.158769045802472</v>
      </c>
      <c r="AZ60" s="30">
        <f t="shared" si="72"/>
        <v>69.985605882893125</v>
      </c>
      <c r="BA60" s="30">
        <f t="shared" si="72"/>
        <v>55.049325628170394</v>
      </c>
      <c r="BB60" s="30">
        <f t="shared" si="72"/>
        <v>31.317492667340503</v>
      </c>
      <c r="BC60" s="30">
        <f t="shared" si="72"/>
        <v>39.146513349887186</v>
      </c>
      <c r="BD60" s="30">
        <f t="shared" si="72"/>
        <v>186.57435301658532</v>
      </c>
      <c r="BE60" s="30">
        <f t="shared" si="72"/>
        <v>226.20525781665523</v>
      </c>
      <c r="BF60" s="30">
        <f t="shared" si="72"/>
        <v>223.77685035192633</v>
      </c>
      <c r="BG60" s="30">
        <f t="shared" si="72"/>
        <v>98.46102085409953</v>
      </c>
      <c r="BH60" s="30">
        <f t="shared" si="72"/>
        <v>30.843107753541968</v>
      </c>
      <c r="BI60" s="30">
        <f t="shared" si="72"/>
        <v>49.053883331261503</v>
      </c>
      <c r="BJ60" s="30">
        <f t="shared" si="72"/>
        <v>79.681284914637587</v>
      </c>
      <c r="BK60" s="30">
        <f t="shared" si="72"/>
        <v>84.158769045802472</v>
      </c>
      <c r="BL60" s="30">
        <f t="shared" si="72"/>
        <v>69.985605882893125</v>
      </c>
      <c r="BM60" s="30">
        <f t="shared" si="72"/>
        <v>55.049325628170394</v>
      </c>
      <c r="BN60" s="30">
        <f t="shared" si="72"/>
        <v>31.317492667340503</v>
      </c>
      <c r="BO60" s="30">
        <f t="shared" si="72"/>
        <v>39.146513349887186</v>
      </c>
      <c r="BP60" s="30">
        <f t="shared" ref="BP60:CH60" si="73">((BP6*0.5)+BO24-BP42)*BP79*BP94*BP$2</f>
        <v>186.57435301658532</v>
      </c>
      <c r="BQ60" s="30">
        <f t="shared" si="73"/>
        <v>226.20525781665523</v>
      </c>
      <c r="BR60" s="30">
        <f t="shared" si="73"/>
        <v>223.77685035192633</v>
      </c>
      <c r="BS60" s="30">
        <f t="shared" si="73"/>
        <v>98.46102085409953</v>
      </c>
      <c r="BT60" s="30">
        <f t="shared" si="73"/>
        <v>30.843107753541968</v>
      </c>
      <c r="BU60" s="30">
        <f t="shared" si="73"/>
        <v>49.053883331261503</v>
      </c>
      <c r="BV60" s="30">
        <f t="shared" si="73"/>
        <v>79.681284914637587</v>
      </c>
      <c r="BW60" s="30">
        <f t="shared" si="73"/>
        <v>84.158769045802472</v>
      </c>
      <c r="BX60" s="30">
        <f t="shared" si="73"/>
        <v>69.985605882893125</v>
      </c>
      <c r="BY60" s="30">
        <f t="shared" si="73"/>
        <v>55.049325628170394</v>
      </c>
      <c r="BZ60" s="30">
        <f t="shared" si="73"/>
        <v>31.317492667340503</v>
      </c>
      <c r="CA60" s="30">
        <f t="shared" si="73"/>
        <v>39.146513349887186</v>
      </c>
      <c r="CB60" s="30">
        <f t="shared" si="73"/>
        <v>186.57435301658532</v>
      </c>
      <c r="CC60" s="30">
        <f t="shared" si="73"/>
        <v>226.20525781665523</v>
      </c>
      <c r="CD60" s="30">
        <f t="shared" si="73"/>
        <v>223.77685035192633</v>
      </c>
      <c r="CE60" s="30">
        <f t="shared" si="73"/>
        <v>98.46102085409953</v>
      </c>
      <c r="CF60" s="30">
        <f t="shared" si="73"/>
        <v>30.843107753541968</v>
      </c>
      <c r="CG60" s="30">
        <f t="shared" si="73"/>
        <v>49.053883331261503</v>
      </c>
      <c r="CH60" s="33">
        <f t="shared" si="73"/>
        <v>79.681284914637587</v>
      </c>
    </row>
    <row r="61" spans="1:86" ht="15.5" x14ac:dyDescent="0.35">
      <c r="A61" s="578"/>
      <c r="B61" s="14" t="str">
        <f t="shared" si="68"/>
        <v>Cooking</v>
      </c>
      <c r="C61" s="30">
        <f t="shared" si="71"/>
        <v>0</v>
      </c>
      <c r="D61" s="30">
        <f t="shared" ref="D61:BO61" si="74">((D7*0.5)+C25-D43)*D80*D95*D$2</f>
        <v>0</v>
      </c>
      <c r="E61" s="30">
        <f t="shared" si="74"/>
        <v>0</v>
      </c>
      <c r="F61" s="30">
        <f t="shared" si="74"/>
        <v>0</v>
      </c>
      <c r="G61" s="30">
        <f t="shared" si="74"/>
        <v>0</v>
      </c>
      <c r="H61" s="30">
        <f t="shared" si="74"/>
        <v>134.5297639998586</v>
      </c>
      <c r="I61" s="30">
        <f t="shared" si="74"/>
        <v>261.58385458822067</v>
      </c>
      <c r="J61" s="30">
        <f t="shared" si="74"/>
        <v>269.97290196739317</v>
      </c>
      <c r="K61" s="30">
        <f t="shared" si="74"/>
        <v>252.80379511888125</v>
      </c>
      <c r="L61" s="30">
        <f t="shared" si="74"/>
        <v>143.66238155517624</v>
      </c>
      <c r="M61" s="30">
        <f t="shared" si="74"/>
        <v>139.99596830046494</v>
      </c>
      <c r="N61" s="30">
        <f t="shared" si="74"/>
        <v>131.5816310428076</v>
      </c>
      <c r="O61" s="30">
        <f t="shared" si="74"/>
        <v>129.66708429722311</v>
      </c>
      <c r="P61" s="30">
        <f t="shared" si="74"/>
        <v>120.37496362995775</v>
      </c>
      <c r="Q61" s="30">
        <f t="shared" si="74"/>
        <v>129.38734715988107</v>
      </c>
      <c r="R61" s="30">
        <f t="shared" si="74"/>
        <v>122.76919471436784</v>
      </c>
      <c r="S61" s="30">
        <f t="shared" si="74"/>
        <v>149.28491922023412</v>
      </c>
      <c r="T61" s="30">
        <f t="shared" si="74"/>
        <v>269.0595279997172</v>
      </c>
      <c r="U61" s="30">
        <f t="shared" si="74"/>
        <v>261.58385458822067</v>
      </c>
      <c r="V61" s="30">
        <f t="shared" si="74"/>
        <v>269.97290196739317</v>
      </c>
      <c r="W61" s="30">
        <f t="shared" si="74"/>
        <v>252.80379511888125</v>
      </c>
      <c r="X61" s="30">
        <f t="shared" si="74"/>
        <v>143.66238155517624</v>
      </c>
      <c r="Y61" s="30">
        <f t="shared" si="74"/>
        <v>139.99596830046494</v>
      </c>
      <c r="Z61" s="30">
        <f t="shared" si="74"/>
        <v>131.5816310428076</v>
      </c>
      <c r="AA61" s="30">
        <f t="shared" si="74"/>
        <v>129.66708429722311</v>
      </c>
      <c r="AB61" s="30">
        <f t="shared" si="74"/>
        <v>120.37496362995775</v>
      </c>
      <c r="AC61" s="30">
        <f t="shared" si="74"/>
        <v>129.38734715988107</v>
      </c>
      <c r="AD61" s="30">
        <f t="shared" si="74"/>
        <v>122.76919471436784</v>
      </c>
      <c r="AE61" s="30">
        <f t="shared" si="74"/>
        <v>149.28491922023412</v>
      </c>
      <c r="AF61" s="30">
        <f t="shared" si="74"/>
        <v>269.0595279997172</v>
      </c>
      <c r="AG61" s="30">
        <f t="shared" si="74"/>
        <v>261.58385458822067</v>
      </c>
      <c r="AH61" s="30">
        <f t="shared" si="74"/>
        <v>269.97290196739317</v>
      </c>
      <c r="AI61" s="30">
        <f t="shared" si="74"/>
        <v>252.80379511888125</v>
      </c>
      <c r="AJ61" s="30">
        <f t="shared" si="74"/>
        <v>143.66238155517624</v>
      </c>
      <c r="AK61" s="30">
        <f t="shared" si="74"/>
        <v>139.99596830046494</v>
      </c>
      <c r="AL61" s="30">
        <f t="shared" si="74"/>
        <v>131.5816310428076</v>
      </c>
      <c r="AM61" s="30">
        <f t="shared" si="74"/>
        <v>129.66708429722311</v>
      </c>
      <c r="AN61" s="30">
        <f t="shared" si="74"/>
        <v>120.37496362995775</v>
      </c>
      <c r="AO61" s="30">
        <f t="shared" si="74"/>
        <v>129.38734715988107</v>
      </c>
      <c r="AP61" s="30">
        <f t="shared" si="74"/>
        <v>122.76919471436784</v>
      </c>
      <c r="AQ61" s="30">
        <f t="shared" si="74"/>
        <v>149.28491922023412</v>
      </c>
      <c r="AR61" s="30">
        <f t="shared" si="74"/>
        <v>269.0595279997172</v>
      </c>
      <c r="AS61" s="30">
        <f t="shared" si="74"/>
        <v>261.58385458822067</v>
      </c>
      <c r="AT61" s="30">
        <f t="shared" si="74"/>
        <v>269.97290196739317</v>
      </c>
      <c r="AU61" s="30">
        <f t="shared" si="74"/>
        <v>252.80379511888125</v>
      </c>
      <c r="AV61" s="30">
        <f t="shared" si="74"/>
        <v>143.66238155517624</v>
      </c>
      <c r="AW61" s="30">
        <f t="shared" si="74"/>
        <v>139.99596830046494</v>
      </c>
      <c r="AX61" s="30">
        <f t="shared" si="74"/>
        <v>131.5816310428076</v>
      </c>
      <c r="AY61" s="30">
        <f t="shared" si="74"/>
        <v>129.66708429722311</v>
      </c>
      <c r="AZ61" s="30">
        <f t="shared" si="74"/>
        <v>120.37496362995775</v>
      </c>
      <c r="BA61" s="30">
        <f t="shared" si="74"/>
        <v>129.38734715988107</v>
      </c>
      <c r="BB61" s="30">
        <f t="shared" si="74"/>
        <v>122.76919471436784</v>
      </c>
      <c r="BC61" s="30">
        <f t="shared" si="74"/>
        <v>149.28491922023412</v>
      </c>
      <c r="BD61" s="30">
        <f t="shared" si="74"/>
        <v>269.0595279997172</v>
      </c>
      <c r="BE61" s="30">
        <f t="shared" si="74"/>
        <v>261.58385458822067</v>
      </c>
      <c r="BF61" s="30">
        <f t="shared" si="74"/>
        <v>269.97290196739317</v>
      </c>
      <c r="BG61" s="30">
        <f t="shared" si="74"/>
        <v>252.80379511888125</v>
      </c>
      <c r="BH61" s="30">
        <f t="shared" si="74"/>
        <v>143.66238155517624</v>
      </c>
      <c r="BI61" s="30">
        <f t="shared" si="74"/>
        <v>139.99596830046494</v>
      </c>
      <c r="BJ61" s="30">
        <f t="shared" si="74"/>
        <v>131.5816310428076</v>
      </c>
      <c r="BK61" s="30">
        <f t="shared" si="74"/>
        <v>129.66708429722311</v>
      </c>
      <c r="BL61" s="30">
        <f t="shared" si="74"/>
        <v>120.37496362995775</v>
      </c>
      <c r="BM61" s="30">
        <f t="shared" si="74"/>
        <v>129.38734715988107</v>
      </c>
      <c r="BN61" s="30">
        <f t="shared" si="74"/>
        <v>122.76919471436784</v>
      </c>
      <c r="BO61" s="30">
        <f t="shared" si="74"/>
        <v>149.28491922023412</v>
      </c>
      <c r="BP61" s="30">
        <f t="shared" ref="BP61:CH61" si="75">((BP7*0.5)+BO25-BP43)*BP80*BP95*BP$2</f>
        <v>269.0595279997172</v>
      </c>
      <c r="BQ61" s="30">
        <f t="shared" si="75"/>
        <v>261.58385458822067</v>
      </c>
      <c r="BR61" s="30">
        <f t="shared" si="75"/>
        <v>269.97290196739317</v>
      </c>
      <c r="BS61" s="30">
        <f t="shared" si="75"/>
        <v>252.80379511888125</v>
      </c>
      <c r="BT61" s="30">
        <f t="shared" si="75"/>
        <v>143.66238155517624</v>
      </c>
      <c r="BU61" s="30">
        <f t="shared" si="75"/>
        <v>139.99596830046494</v>
      </c>
      <c r="BV61" s="30">
        <f t="shared" si="75"/>
        <v>131.5816310428076</v>
      </c>
      <c r="BW61" s="30">
        <f t="shared" si="75"/>
        <v>129.66708429722311</v>
      </c>
      <c r="BX61" s="30">
        <f t="shared" si="75"/>
        <v>120.37496362995775</v>
      </c>
      <c r="BY61" s="30">
        <f t="shared" si="75"/>
        <v>129.38734715988107</v>
      </c>
      <c r="BZ61" s="30">
        <f t="shared" si="75"/>
        <v>122.76919471436784</v>
      </c>
      <c r="CA61" s="30">
        <f t="shared" si="75"/>
        <v>149.28491922023412</v>
      </c>
      <c r="CB61" s="30">
        <f t="shared" si="75"/>
        <v>269.0595279997172</v>
      </c>
      <c r="CC61" s="30">
        <f t="shared" si="75"/>
        <v>261.58385458822067</v>
      </c>
      <c r="CD61" s="30">
        <f t="shared" si="75"/>
        <v>269.97290196739317</v>
      </c>
      <c r="CE61" s="30">
        <f t="shared" si="75"/>
        <v>252.80379511888125</v>
      </c>
      <c r="CF61" s="30">
        <f t="shared" si="75"/>
        <v>143.66238155517624</v>
      </c>
      <c r="CG61" s="30">
        <f t="shared" si="75"/>
        <v>139.99596830046494</v>
      </c>
      <c r="CH61" s="33">
        <f t="shared" si="75"/>
        <v>131.5816310428076</v>
      </c>
    </row>
    <row r="62" spans="1:86" ht="15.5" x14ac:dyDescent="0.35">
      <c r="A62" s="578"/>
      <c r="B62" s="14" t="str">
        <f t="shared" si="68"/>
        <v>Cooling</v>
      </c>
      <c r="C62" s="30">
        <f t="shared" si="71"/>
        <v>0</v>
      </c>
      <c r="D62" s="30">
        <f t="shared" ref="D62:BO62" si="76">((D8*0.5)+C26-D44)*D81*D96*D$2</f>
        <v>0</v>
      </c>
      <c r="E62" s="30">
        <f t="shared" si="76"/>
        <v>0</v>
      </c>
      <c r="F62" s="30">
        <f t="shared" si="76"/>
        <v>0</v>
      </c>
      <c r="G62" s="30">
        <f t="shared" si="76"/>
        <v>14.944051231784123</v>
      </c>
      <c r="H62" s="30">
        <f t="shared" si="76"/>
        <v>20980.193739633807</v>
      </c>
      <c r="I62" s="30">
        <f t="shared" si="76"/>
        <v>51876.965127603187</v>
      </c>
      <c r="J62" s="30">
        <f t="shared" si="76"/>
        <v>52248.508663771914</v>
      </c>
      <c r="K62" s="30">
        <f t="shared" si="76"/>
        <v>22343.951063857396</v>
      </c>
      <c r="L62" s="30">
        <f t="shared" si="76"/>
        <v>2125.6165535106038</v>
      </c>
      <c r="M62" s="30">
        <f t="shared" si="76"/>
        <v>644.8788692512702</v>
      </c>
      <c r="N62" s="30">
        <f t="shared" si="76"/>
        <v>9.5309709569322543</v>
      </c>
      <c r="O62" s="30">
        <f t="shared" si="76"/>
        <v>1.0788054134595091</v>
      </c>
      <c r="P62" s="30">
        <f t="shared" si="76"/>
        <v>44.757809159247508</v>
      </c>
      <c r="Q62" s="30">
        <f t="shared" si="76"/>
        <v>1324.7134360281837</v>
      </c>
      <c r="R62" s="30">
        <f t="shared" si="76"/>
        <v>4924.0667924819409</v>
      </c>
      <c r="S62" s="30">
        <f t="shared" si="76"/>
        <v>17184.713306232821</v>
      </c>
      <c r="T62" s="30">
        <f t="shared" si="76"/>
        <v>99400.639253791815</v>
      </c>
      <c r="U62" s="30">
        <f t="shared" si="76"/>
        <v>121021.17188092672</v>
      </c>
      <c r="V62" s="30">
        <f t="shared" si="76"/>
        <v>119582.1268547582</v>
      </c>
      <c r="W62" s="30">
        <f t="shared" si="76"/>
        <v>51041.83523519669</v>
      </c>
      <c r="X62" s="30">
        <f t="shared" si="76"/>
        <v>4749.9829387835025</v>
      </c>
      <c r="Y62" s="30">
        <f t="shared" si="76"/>
        <v>1269.1116070521832</v>
      </c>
      <c r="Z62" s="30">
        <f t="shared" si="76"/>
        <v>12.220306097926798</v>
      </c>
      <c r="AA62" s="30">
        <f t="shared" si="76"/>
        <v>1.0788054134595091</v>
      </c>
      <c r="AB62" s="30">
        <f t="shared" si="76"/>
        <v>44.757809159247508</v>
      </c>
      <c r="AC62" s="30">
        <f t="shared" si="76"/>
        <v>1324.7134360281837</v>
      </c>
      <c r="AD62" s="30">
        <f t="shared" si="76"/>
        <v>4924.0667924819409</v>
      </c>
      <c r="AE62" s="30">
        <f t="shared" si="76"/>
        <v>17184.713306232821</v>
      </c>
      <c r="AF62" s="30">
        <f t="shared" si="76"/>
        <v>99400.639253791815</v>
      </c>
      <c r="AG62" s="30">
        <f t="shared" si="76"/>
        <v>121021.17188092672</v>
      </c>
      <c r="AH62" s="30">
        <f t="shared" si="76"/>
        <v>119582.1268547582</v>
      </c>
      <c r="AI62" s="30">
        <f t="shared" si="76"/>
        <v>51041.83523519669</v>
      </c>
      <c r="AJ62" s="30">
        <f t="shared" si="76"/>
        <v>4749.9829387835025</v>
      </c>
      <c r="AK62" s="30">
        <f t="shared" si="76"/>
        <v>1269.1116070521832</v>
      </c>
      <c r="AL62" s="30">
        <f t="shared" si="76"/>
        <v>12.220306097926798</v>
      </c>
      <c r="AM62" s="30">
        <f t="shared" si="76"/>
        <v>1.0788054134595091</v>
      </c>
      <c r="AN62" s="30">
        <f t="shared" si="76"/>
        <v>44.757809159247508</v>
      </c>
      <c r="AO62" s="30">
        <f t="shared" si="76"/>
        <v>1324.7134360281837</v>
      </c>
      <c r="AP62" s="30">
        <f t="shared" si="76"/>
        <v>4924.0667924819409</v>
      </c>
      <c r="AQ62" s="30">
        <f t="shared" si="76"/>
        <v>17184.713306232821</v>
      </c>
      <c r="AR62" s="30">
        <f t="shared" si="76"/>
        <v>99400.639253791815</v>
      </c>
      <c r="AS62" s="30">
        <f t="shared" si="76"/>
        <v>121021.17188092672</v>
      </c>
      <c r="AT62" s="30">
        <f t="shared" si="76"/>
        <v>119582.1268547582</v>
      </c>
      <c r="AU62" s="30">
        <f t="shared" si="76"/>
        <v>51041.83523519669</v>
      </c>
      <c r="AV62" s="30">
        <f t="shared" si="76"/>
        <v>4749.9829387835025</v>
      </c>
      <c r="AW62" s="30">
        <f t="shared" si="76"/>
        <v>1269.1116070521832</v>
      </c>
      <c r="AX62" s="30">
        <f t="shared" si="76"/>
        <v>12.220306097926798</v>
      </c>
      <c r="AY62" s="30">
        <f t="shared" si="76"/>
        <v>1.0788054134595091</v>
      </c>
      <c r="AZ62" s="30">
        <f t="shared" si="76"/>
        <v>44.757809159247508</v>
      </c>
      <c r="BA62" s="30">
        <f t="shared" si="76"/>
        <v>1324.7134360281837</v>
      </c>
      <c r="BB62" s="30">
        <f t="shared" si="76"/>
        <v>4924.0667924819409</v>
      </c>
      <c r="BC62" s="30">
        <f t="shared" si="76"/>
        <v>17184.713306232821</v>
      </c>
      <c r="BD62" s="30">
        <f t="shared" si="76"/>
        <v>99400.639253791815</v>
      </c>
      <c r="BE62" s="30">
        <f t="shared" si="76"/>
        <v>121021.17188092672</v>
      </c>
      <c r="BF62" s="30">
        <f t="shared" si="76"/>
        <v>119582.1268547582</v>
      </c>
      <c r="BG62" s="30">
        <f t="shared" si="76"/>
        <v>51041.83523519669</v>
      </c>
      <c r="BH62" s="30">
        <f t="shared" si="76"/>
        <v>4749.9829387835025</v>
      </c>
      <c r="BI62" s="30">
        <f t="shared" si="76"/>
        <v>1269.1116070521832</v>
      </c>
      <c r="BJ62" s="30">
        <f t="shared" si="76"/>
        <v>12.220306097926798</v>
      </c>
      <c r="BK62" s="30">
        <f t="shared" si="76"/>
        <v>1.0788054134595091</v>
      </c>
      <c r="BL62" s="30">
        <f t="shared" si="76"/>
        <v>44.757809159247508</v>
      </c>
      <c r="BM62" s="30">
        <f t="shared" si="76"/>
        <v>1324.7134360281837</v>
      </c>
      <c r="BN62" s="30">
        <f t="shared" si="76"/>
        <v>4924.0667924819409</v>
      </c>
      <c r="BO62" s="30">
        <f t="shared" si="76"/>
        <v>17184.713306232821</v>
      </c>
      <c r="BP62" s="30">
        <f t="shared" ref="BP62:CH62" si="77">((BP8*0.5)+BO26-BP44)*BP81*BP96*BP$2</f>
        <v>99400.639253791815</v>
      </c>
      <c r="BQ62" s="30">
        <f t="shared" si="77"/>
        <v>121021.17188092672</v>
      </c>
      <c r="BR62" s="30">
        <f t="shared" si="77"/>
        <v>119582.1268547582</v>
      </c>
      <c r="BS62" s="30">
        <f t="shared" si="77"/>
        <v>51041.83523519669</v>
      </c>
      <c r="BT62" s="30">
        <f t="shared" si="77"/>
        <v>4749.9829387835025</v>
      </c>
      <c r="BU62" s="30">
        <f t="shared" si="77"/>
        <v>1269.1116070521832</v>
      </c>
      <c r="BV62" s="30">
        <f t="shared" si="77"/>
        <v>12.220306097926798</v>
      </c>
      <c r="BW62" s="30">
        <f t="shared" si="77"/>
        <v>1.0788054134595091</v>
      </c>
      <c r="BX62" s="30">
        <f t="shared" si="77"/>
        <v>44.757809159247508</v>
      </c>
      <c r="BY62" s="30">
        <f t="shared" si="77"/>
        <v>1324.7134360281837</v>
      </c>
      <c r="BZ62" s="30">
        <f t="shared" si="77"/>
        <v>4924.0667924819409</v>
      </c>
      <c r="CA62" s="30">
        <f t="shared" si="77"/>
        <v>17184.713306232821</v>
      </c>
      <c r="CB62" s="30">
        <f t="shared" si="77"/>
        <v>99400.639253791815</v>
      </c>
      <c r="CC62" s="30">
        <f t="shared" si="77"/>
        <v>121021.17188092672</v>
      </c>
      <c r="CD62" s="30">
        <f t="shared" si="77"/>
        <v>119582.1268547582</v>
      </c>
      <c r="CE62" s="30">
        <f t="shared" si="77"/>
        <v>51041.83523519669</v>
      </c>
      <c r="CF62" s="30">
        <f t="shared" si="77"/>
        <v>4749.9829387835025</v>
      </c>
      <c r="CG62" s="30">
        <f t="shared" si="77"/>
        <v>1269.1116070521832</v>
      </c>
      <c r="CH62" s="33">
        <f t="shared" si="77"/>
        <v>12.220306097926798</v>
      </c>
    </row>
    <row r="63" spans="1:86" ht="15.5" x14ac:dyDescent="0.35">
      <c r="A63" s="578"/>
      <c r="B63" s="14" t="str">
        <f t="shared" si="68"/>
        <v>Ext Lighting</v>
      </c>
      <c r="C63" s="30">
        <f t="shared" si="71"/>
        <v>0</v>
      </c>
      <c r="D63" s="30">
        <f t="shared" ref="D63:BO63" si="78">((D9*0.5)+C27-D45)*D82*D97*D$2</f>
        <v>0</v>
      </c>
      <c r="E63" s="30">
        <f t="shared" si="78"/>
        <v>0</v>
      </c>
      <c r="F63" s="30">
        <f t="shared" si="78"/>
        <v>0</v>
      </c>
      <c r="G63" s="30">
        <f t="shared" si="78"/>
        <v>152.18841695327086</v>
      </c>
      <c r="H63" s="30">
        <f t="shared" si="78"/>
        <v>387.70855665102357</v>
      </c>
      <c r="I63" s="30">
        <f t="shared" si="78"/>
        <v>494.07497740029578</v>
      </c>
      <c r="J63" s="30">
        <f t="shared" si="78"/>
        <v>398.54949958060479</v>
      </c>
      <c r="K63" s="30">
        <f t="shared" si="78"/>
        <v>474.86919139049542</v>
      </c>
      <c r="L63" s="30">
        <f t="shared" si="78"/>
        <v>369.90888282712433</v>
      </c>
      <c r="M63" s="30">
        <f t="shared" si="78"/>
        <v>319.96752476898894</v>
      </c>
      <c r="N63" s="30">
        <f t="shared" si="78"/>
        <v>348.26927541128958</v>
      </c>
      <c r="O63" s="30">
        <f t="shared" si="78"/>
        <v>397.88649960325171</v>
      </c>
      <c r="P63" s="30">
        <f t="shared" si="78"/>
        <v>296.83026796321337</v>
      </c>
      <c r="Q63" s="30">
        <f t="shared" si="78"/>
        <v>256.54245420633748</v>
      </c>
      <c r="R63" s="30">
        <f t="shared" si="78"/>
        <v>257.46897405247915</v>
      </c>
      <c r="S63" s="30">
        <f t="shared" si="78"/>
        <v>304.37683390654172</v>
      </c>
      <c r="T63" s="30">
        <f t="shared" si="78"/>
        <v>387.70855665102357</v>
      </c>
      <c r="U63" s="30">
        <f t="shared" si="78"/>
        <v>494.07497740029578</v>
      </c>
      <c r="V63" s="30">
        <f t="shared" si="78"/>
        <v>398.54949958060479</v>
      </c>
      <c r="W63" s="30">
        <f t="shared" si="78"/>
        <v>474.86919139049542</v>
      </c>
      <c r="X63" s="30">
        <f t="shared" si="78"/>
        <v>369.90888282712433</v>
      </c>
      <c r="Y63" s="30">
        <f t="shared" si="78"/>
        <v>319.96752476898894</v>
      </c>
      <c r="Z63" s="30">
        <f t="shared" si="78"/>
        <v>348.26927541128958</v>
      </c>
      <c r="AA63" s="30">
        <f t="shared" si="78"/>
        <v>397.88649960325171</v>
      </c>
      <c r="AB63" s="30">
        <f t="shared" si="78"/>
        <v>296.83026796321337</v>
      </c>
      <c r="AC63" s="30">
        <f t="shared" si="78"/>
        <v>256.54245420633748</v>
      </c>
      <c r="AD63" s="30">
        <f t="shared" si="78"/>
        <v>257.46897405247915</v>
      </c>
      <c r="AE63" s="30">
        <f t="shared" si="78"/>
        <v>304.37683390654172</v>
      </c>
      <c r="AF63" s="30">
        <f t="shared" si="78"/>
        <v>387.70855665102357</v>
      </c>
      <c r="AG63" s="30">
        <f t="shared" si="78"/>
        <v>494.07497740029578</v>
      </c>
      <c r="AH63" s="30">
        <f t="shared" si="78"/>
        <v>398.54949958060479</v>
      </c>
      <c r="AI63" s="30">
        <f t="shared" si="78"/>
        <v>474.86919139049542</v>
      </c>
      <c r="AJ63" s="30">
        <f t="shared" si="78"/>
        <v>369.90888282712433</v>
      </c>
      <c r="AK63" s="30">
        <f t="shared" si="78"/>
        <v>319.96752476898894</v>
      </c>
      <c r="AL63" s="30">
        <f t="shared" si="78"/>
        <v>348.26927541128958</v>
      </c>
      <c r="AM63" s="30">
        <f t="shared" si="78"/>
        <v>397.88649960325171</v>
      </c>
      <c r="AN63" s="30">
        <f t="shared" si="78"/>
        <v>296.83026796321337</v>
      </c>
      <c r="AO63" s="30">
        <f t="shared" si="78"/>
        <v>256.54245420633748</v>
      </c>
      <c r="AP63" s="30">
        <f t="shared" si="78"/>
        <v>257.46897405247915</v>
      </c>
      <c r="AQ63" s="30">
        <f t="shared" si="78"/>
        <v>304.37683390654172</v>
      </c>
      <c r="AR63" s="30">
        <f t="shared" si="78"/>
        <v>387.70855665102357</v>
      </c>
      <c r="AS63" s="30">
        <f t="shared" si="78"/>
        <v>494.07497740029578</v>
      </c>
      <c r="AT63" s="30">
        <f t="shared" si="78"/>
        <v>398.54949958060479</v>
      </c>
      <c r="AU63" s="30">
        <f t="shared" si="78"/>
        <v>474.86919139049542</v>
      </c>
      <c r="AV63" s="30">
        <f t="shared" si="78"/>
        <v>369.90888282712433</v>
      </c>
      <c r="AW63" s="30">
        <f t="shared" si="78"/>
        <v>319.96752476898894</v>
      </c>
      <c r="AX63" s="30">
        <f t="shared" si="78"/>
        <v>348.26927541128958</v>
      </c>
      <c r="AY63" s="30">
        <f t="shared" si="78"/>
        <v>397.88649960325171</v>
      </c>
      <c r="AZ63" s="30">
        <f t="shared" si="78"/>
        <v>296.83026796321337</v>
      </c>
      <c r="BA63" s="30">
        <f t="shared" si="78"/>
        <v>256.54245420633748</v>
      </c>
      <c r="BB63" s="30">
        <f t="shared" si="78"/>
        <v>257.46897405247915</v>
      </c>
      <c r="BC63" s="30">
        <f t="shared" si="78"/>
        <v>304.37683390654172</v>
      </c>
      <c r="BD63" s="30">
        <f t="shared" si="78"/>
        <v>387.70855665102357</v>
      </c>
      <c r="BE63" s="30">
        <f t="shared" si="78"/>
        <v>494.07497740029578</v>
      </c>
      <c r="BF63" s="30">
        <f t="shared" si="78"/>
        <v>398.54949958060479</v>
      </c>
      <c r="BG63" s="30">
        <f t="shared" si="78"/>
        <v>474.86919139049542</v>
      </c>
      <c r="BH63" s="30">
        <f t="shared" si="78"/>
        <v>369.90888282712433</v>
      </c>
      <c r="BI63" s="30">
        <f t="shared" si="78"/>
        <v>319.96752476898894</v>
      </c>
      <c r="BJ63" s="30">
        <f t="shared" si="78"/>
        <v>348.26927541128958</v>
      </c>
      <c r="BK63" s="30">
        <f t="shared" si="78"/>
        <v>397.88649960325171</v>
      </c>
      <c r="BL63" s="30">
        <f t="shared" si="78"/>
        <v>296.83026796321337</v>
      </c>
      <c r="BM63" s="30">
        <f t="shared" si="78"/>
        <v>256.54245420633748</v>
      </c>
      <c r="BN63" s="30">
        <f t="shared" si="78"/>
        <v>257.46897405247915</v>
      </c>
      <c r="BO63" s="30">
        <f t="shared" si="78"/>
        <v>304.37683390654172</v>
      </c>
      <c r="BP63" s="30">
        <f t="shared" ref="BP63:CH63" si="79">((BP9*0.5)+BO27-BP45)*BP82*BP97*BP$2</f>
        <v>387.70855665102357</v>
      </c>
      <c r="BQ63" s="30">
        <f t="shared" si="79"/>
        <v>494.07497740029578</v>
      </c>
      <c r="BR63" s="30">
        <f t="shared" si="79"/>
        <v>398.54949958060479</v>
      </c>
      <c r="BS63" s="30">
        <f t="shared" si="79"/>
        <v>474.86919139049542</v>
      </c>
      <c r="BT63" s="30">
        <f t="shared" si="79"/>
        <v>369.90888282712433</v>
      </c>
      <c r="BU63" s="30">
        <f t="shared" si="79"/>
        <v>319.96752476898894</v>
      </c>
      <c r="BV63" s="30">
        <f t="shared" si="79"/>
        <v>348.26927541128958</v>
      </c>
      <c r="BW63" s="30">
        <f t="shared" si="79"/>
        <v>397.88649960325171</v>
      </c>
      <c r="BX63" s="30">
        <f t="shared" si="79"/>
        <v>296.83026796321337</v>
      </c>
      <c r="BY63" s="30">
        <f t="shared" si="79"/>
        <v>256.54245420633748</v>
      </c>
      <c r="BZ63" s="30">
        <f t="shared" si="79"/>
        <v>257.46897405247915</v>
      </c>
      <c r="CA63" s="30">
        <f t="shared" si="79"/>
        <v>304.37683390654172</v>
      </c>
      <c r="CB63" s="30">
        <f t="shared" si="79"/>
        <v>387.70855665102357</v>
      </c>
      <c r="CC63" s="30">
        <f t="shared" si="79"/>
        <v>494.07497740029578</v>
      </c>
      <c r="CD63" s="30">
        <f t="shared" si="79"/>
        <v>398.54949958060479</v>
      </c>
      <c r="CE63" s="30">
        <f t="shared" si="79"/>
        <v>474.86919139049542</v>
      </c>
      <c r="CF63" s="30">
        <f t="shared" si="79"/>
        <v>369.90888282712433</v>
      </c>
      <c r="CG63" s="30">
        <f t="shared" si="79"/>
        <v>319.96752476898894</v>
      </c>
      <c r="CH63" s="33">
        <f t="shared" si="79"/>
        <v>348.26927541128958</v>
      </c>
    </row>
    <row r="64" spans="1:86" ht="15.5" x14ac:dyDescent="0.35">
      <c r="A64" s="578"/>
      <c r="B64" s="14" t="str">
        <f t="shared" si="68"/>
        <v>Heating</v>
      </c>
      <c r="C64" s="30">
        <f t="shared" si="71"/>
        <v>0</v>
      </c>
      <c r="D64" s="30">
        <f t="shared" ref="D64:BO64" si="80">((D10*0.5)+C28-D46)*D83*D98*D$2</f>
        <v>0</v>
      </c>
      <c r="E64" s="30">
        <f t="shared" si="80"/>
        <v>0</v>
      </c>
      <c r="F64" s="30">
        <f t="shared" si="80"/>
        <v>0</v>
      </c>
      <c r="G64" s="30">
        <f t="shared" si="80"/>
        <v>0</v>
      </c>
      <c r="H64" s="30">
        <f t="shared" si="80"/>
        <v>0</v>
      </c>
      <c r="I64" s="30">
        <f t="shared" si="80"/>
        <v>0</v>
      </c>
      <c r="J64" s="30">
        <f t="shared" si="80"/>
        <v>0</v>
      </c>
      <c r="K64" s="30">
        <f t="shared" si="80"/>
        <v>0</v>
      </c>
      <c r="L64" s="30">
        <f t="shared" si="80"/>
        <v>0</v>
      </c>
      <c r="M64" s="30">
        <f t="shared" si="80"/>
        <v>0</v>
      </c>
      <c r="N64" s="30">
        <f t="shared" si="80"/>
        <v>0</v>
      </c>
      <c r="O64" s="30">
        <f t="shared" si="80"/>
        <v>0</v>
      </c>
      <c r="P64" s="30">
        <f t="shared" si="80"/>
        <v>0</v>
      </c>
      <c r="Q64" s="30">
        <f t="shared" si="80"/>
        <v>0</v>
      </c>
      <c r="R64" s="30">
        <f t="shared" si="80"/>
        <v>0</v>
      </c>
      <c r="S64" s="30">
        <f t="shared" si="80"/>
        <v>0</v>
      </c>
      <c r="T64" s="30">
        <f t="shared" si="80"/>
        <v>0</v>
      </c>
      <c r="U64" s="30">
        <f t="shared" si="80"/>
        <v>0</v>
      </c>
      <c r="V64" s="30">
        <f t="shared" si="80"/>
        <v>0</v>
      </c>
      <c r="W64" s="30">
        <f t="shared" si="80"/>
        <v>0</v>
      </c>
      <c r="X64" s="30">
        <f t="shared" si="80"/>
        <v>0</v>
      </c>
      <c r="Y64" s="30">
        <f t="shared" si="80"/>
        <v>0</v>
      </c>
      <c r="Z64" s="30">
        <f t="shared" si="80"/>
        <v>0</v>
      </c>
      <c r="AA64" s="30">
        <f t="shared" si="80"/>
        <v>0</v>
      </c>
      <c r="AB64" s="30">
        <f t="shared" si="80"/>
        <v>0</v>
      </c>
      <c r="AC64" s="30">
        <f t="shared" si="80"/>
        <v>0</v>
      </c>
      <c r="AD64" s="30">
        <f t="shared" si="80"/>
        <v>0</v>
      </c>
      <c r="AE64" s="30">
        <f t="shared" si="80"/>
        <v>0</v>
      </c>
      <c r="AF64" s="30">
        <f t="shared" si="80"/>
        <v>0</v>
      </c>
      <c r="AG64" s="30">
        <f t="shared" si="80"/>
        <v>0</v>
      </c>
      <c r="AH64" s="30">
        <f t="shared" si="80"/>
        <v>0</v>
      </c>
      <c r="AI64" s="30">
        <f t="shared" si="80"/>
        <v>0</v>
      </c>
      <c r="AJ64" s="30">
        <f t="shared" si="80"/>
        <v>0</v>
      </c>
      <c r="AK64" s="30">
        <f t="shared" si="80"/>
        <v>0</v>
      </c>
      <c r="AL64" s="30">
        <f t="shared" si="80"/>
        <v>0</v>
      </c>
      <c r="AM64" s="30">
        <f t="shared" si="80"/>
        <v>0</v>
      </c>
      <c r="AN64" s="30">
        <f t="shared" si="80"/>
        <v>0</v>
      </c>
      <c r="AO64" s="30">
        <f t="shared" si="80"/>
        <v>0</v>
      </c>
      <c r="AP64" s="30">
        <f t="shared" si="80"/>
        <v>0</v>
      </c>
      <c r="AQ64" s="30">
        <f t="shared" si="80"/>
        <v>0</v>
      </c>
      <c r="AR64" s="30">
        <f t="shared" si="80"/>
        <v>0</v>
      </c>
      <c r="AS64" s="30">
        <f t="shared" si="80"/>
        <v>0</v>
      </c>
      <c r="AT64" s="30">
        <f t="shared" si="80"/>
        <v>0</v>
      </c>
      <c r="AU64" s="30">
        <f t="shared" si="80"/>
        <v>0</v>
      </c>
      <c r="AV64" s="30">
        <f t="shared" si="80"/>
        <v>0</v>
      </c>
      <c r="AW64" s="30">
        <f t="shared" si="80"/>
        <v>0</v>
      </c>
      <c r="AX64" s="30">
        <f t="shared" si="80"/>
        <v>0</v>
      </c>
      <c r="AY64" s="30">
        <f t="shared" si="80"/>
        <v>0</v>
      </c>
      <c r="AZ64" s="30">
        <f t="shared" si="80"/>
        <v>0</v>
      </c>
      <c r="BA64" s="30">
        <f t="shared" si="80"/>
        <v>0</v>
      </c>
      <c r="BB64" s="30">
        <f t="shared" si="80"/>
        <v>0</v>
      </c>
      <c r="BC64" s="30">
        <f t="shared" si="80"/>
        <v>0</v>
      </c>
      <c r="BD64" s="30">
        <f t="shared" si="80"/>
        <v>0</v>
      </c>
      <c r="BE64" s="30">
        <f t="shared" si="80"/>
        <v>0</v>
      </c>
      <c r="BF64" s="30">
        <f t="shared" si="80"/>
        <v>0</v>
      </c>
      <c r="BG64" s="30">
        <f t="shared" si="80"/>
        <v>0</v>
      </c>
      <c r="BH64" s="30">
        <f t="shared" si="80"/>
        <v>0</v>
      </c>
      <c r="BI64" s="30">
        <f t="shared" si="80"/>
        <v>0</v>
      </c>
      <c r="BJ64" s="30">
        <f t="shared" si="80"/>
        <v>0</v>
      </c>
      <c r="BK64" s="30">
        <f t="shared" si="80"/>
        <v>0</v>
      </c>
      <c r="BL64" s="30">
        <f t="shared" si="80"/>
        <v>0</v>
      </c>
      <c r="BM64" s="30">
        <f t="shared" si="80"/>
        <v>0</v>
      </c>
      <c r="BN64" s="30">
        <f t="shared" si="80"/>
        <v>0</v>
      </c>
      <c r="BO64" s="30">
        <f t="shared" si="80"/>
        <v>0</v>
      </c>
      <c r="BP64" s="30">
        <f t="shared" ref="BP64:CH64" si="81">((BP10*0.5)+BO28-BP46)*BP83*BP98*BP$2</f>
        <v>0</v>
      </c>
      <c r="BQ64" s="30">
        <f t="shared" si="81"/>
        <v>0</v>
      </c>
      <c r="BR64" s="30">
        <f t="shared" si="81"/>
        <v>0</v>
      </c>
      <c r="BS64" s="30">
        <f t="shared" si="81"/>
        <v>0</v>
      </c>
      <c r="BT64" s="30">
        <f t="shared" si="81"/>
        <v>0</v>
      </c>
      <c r="BU64" s="30">
        <f t="shared" si="81"/>
        <v>0</v>
      </c>
      <c r="BV64" s="30">
        <f t="shared" si="81"/>
        <v>0</v>
      </c>
      <c r="BW64" s="30">
        <f t="shared" si="81"/>
        <v>0</v>
      </c>
      <c r="BX64" s="30">
        <f t="shared" si="81"/>
        <v>0</v>
      </c>
      <c r="BY64" s="30">
        <f t="shared" si="81"/>
        <v>0</v>
      </c>
      <c r="BZ64" s="30">
        <f t="shared" si="81"/>
        <v>0</v>
      </c>
      <c r="CA64" s="30">
        <f t="shared" si="81"/>
        <v>0</v>
      </c>
      <c r="CB64" s="30">
        <f t="shared" si="81"/>
        <v>0</v>
      </c>
      <c r="CC64" s="30">
        <f t="shared" si="81"/>
        <v>0</v>
      </c>
      <c r="CD64" s="30">
        <f t="shared" si="81"/>
        <v>0</v>
      </c>
      <c r="CE64" s="30">
        <f t="shared" si="81"/>
        <v>0</v>
      </c>
      <c r="CF64" s="30">
        <f t="shared" si="81"/>
        <v>0</v>
      </c>
      <c r="CG64" s="30">
        <f t="shared" si="81"/>
        <v>0</v>
      </c>
      <c r="CH64" s="33">
        <f t="shared" si="81"/>
        <v>0</v>
      </c>
    </row>
    <row r="65" spans="1:88" ht="15.5" x14ac:dyDescent="0.35">
      <c r="A65" s="578"/>
      <c r="B65" s="14" t="str">
        <f t="shared" si="68"/>
        <v>HVAC</v>
      </c>
      <c r="C65" s="30">
        <f t="shared" si="71"/>
        <v>0</v>
      </c>
      <c r="D65" s="30">
        <f t="shared" ref="D65:BO65" si="82">((D11*0.5)+C29-D47)*D84*D99*D$2</f>
        <v>0</v>
      </c>
      <c r="E65" s="30">
        <f t="shared" si="82"/>
        <v>0</v>
      </c>
      <c r="F65" s="30">
        <f t="shared" si="82"/>
        <v>0</v>
      </c>
      <c r="G65" s="30">
        <f t="shared" si="82"/>
        <v>0.96513222277990796</v>
      </c>
      <c r="H65" s="30">
        <f t="shared" si="82"/>
        <v>290.77058273366589</v>
      </c>
      <c r="I65" s="30">
        <f t="shared" si="82"/>
        <v>724.11301607191479</v>
      </c>
      <c r="J65" s="30">
        <f t="shared" si="82"/>
        <v>746.21373590992448</v>
      </c>
      <c r="K65" s="30">
        <f t="shared" si="82"/>
        <v>400.53778398432132</v>
      </c>
      <c r="L65" s="30">
        <f t="shared" si="82"/>
        <v>148.08803762500125</v>
      </c>
      <c r="M65" s="30">
        <f t="shared" si="82"/>
        <v>564.72412017075249</v>
      </c>
      <c r="N65" s="30">
        <f t="shared" si="82"/>
        <v>3200.7235900225478</v>
      </c>
      <c r="O65" s="30">
        <f t="shared" si="82"/>
        <v>5227.508508650667</v>
      </c>
      <c r="P65" s="30">
        <f t="shared" si="82"/>
        <v>4347.1447406364268</v>
      </c>
      <c r="Q65" s="30">
        <f t="shared" si="82"/>
        <v>3419.3800762476208</v>
      </c>
      <c r="R65" s="30">
        <f t="shared" si="82"/>
        <v>1945.2810591731522</v>
      </c>
      <c r="S65" s="30">
        <f t="shared" si="82"/>
        <v>2431.579429461116</v>
      </c>
      <c r="T65" s="30">
        <f t="shared" si="82"/>
        <v>11589.036162819662</v>
      </c>
      <c r="U65" s="30">
        <f t="shared" si="82"/>
        <v>14050.703489906395</v>
      </c>
      <c r="V65" s="30">
        <f t="shared" si="82"/>
        <v>13899.863347776552</v>
      </c>
      <c r="W65" s="30">
        <f t="shared" si="82"/>
        <v>6115.8905972723196</v>
      </c>
      <c r="X65" s="30">
        <f t="shared" si="82"/>
        <v>1915.814715958131</v>
      </c>
      <c r="Y65" s="30">
        <f t="shared" si="82"/>
        <v>3046.9741347686263</v>
      </c>
      <c r="Z65" s="30">
        <f t="shared" si="82"/>
        <v>4949.3902963907613</v>
      </c>
      <c r="AA65" s="30">
        <f t="shared" si="82"/>
        <v>5227.508508650667</v>
      </c>
      <c r="AB65" s="30">
        <f t="shared" si="82"/>
        <v>4347.1447406364268</v>
      </c>
      <c r="AC65" s="30">
        <f t="shared" si="82"/>
        <v>3419.3800762476208</v>
      </c>
      <c r="AD65" s="30">
        <f t="shared" si="82"/>
        <v>1945.2810591731522</v>
      </c>
      <c r="AE65" s="30">
        <f t="shared" si="82"/>
        <v>2431.579429461116</v>
      </c>
      <c r="AF65" s="30">
        <f t="shared" si="82"/>
        <v>11589.036162819662</v>
      </c>
      <c r="AG65" s="30">
        <f t="shared" si="82"/>
        <v>14050.703489906395</v>
      </c>
      <c r="AH65" s="30">
        <f t="shared" si="82"/>
        <v>13899.863347776552</v>
      </c>
      <c r="AI65" s="30">
        <f t="shared" si="82"/>
        <v>6115.8905972723196</v>
      </c>
      <c r="AJ65" s="30">
        <f t="shared" si="82"/>
        <v>1915.814715958131</v>
      </c>
      <c r="AK65" s="30">
        <f t="shared" si="82"/>
        <v>3046.9741347686263</v>
      </c>
      <c r="AL65" s="30">
        <f t="shared" si="82"/>
        <v>4949.3902963907613</v>
      </c>
      <c r="AM65" s="30">
        <f t="shared" si="82"/>
        <v>5227.508508650667</v>
      </c>
      <c r="AN65" s="30">
        <f t="shared" si="82"/>
        <v>4347.1447406364268</v>
      </c>
      <c r="AO65" s="30">
        <f t="shared" si="82"/>
        <v>3419.3800762476208</v>
      </c>
      <c r="AP65" s="30">
        <f t="shared" si="82"/>
        <v>1945.2810591731522</v>
      </c>
      <c r="AQ65" s="30">
        <f t="shared" si="82"/>
        <v>2431.579429461116</v>
      </c>
      <c r="AR65" s="30">
        <f t="shared" si="82"/>
        <v>11589.036162819662</v>
      </c>
      <c r="AS65" s="30">
        <f t="shared" si="82"/>
        <v>14050.703489906395</v>
      </c>
      <c r="AT65" s="30">
        <f t="shared" si="82"/>
        <v>13899.863347776552</v>
      </c>
      <c r="AU65" s="30">
        <f t="shared" si="82"/>
        <v>6115.8905972723196</v>
      </c>
      <c r="AV65" s="30">
        <f t="shared" si="82"/>
        <v>1915.814715958131</v>
      </c>
      <c r="AW65" s="30">
        <f t="shared" si="82"/>
        <v>3046.9741347686263</v>
      </c>
      <c r="AX65" s="30">
        <f t="shared" si="82"/>
        <v>4949.3902963907613</v>
      </c>
      <c r="AY65" s="30">
        <f t="shared" si="82"/>
        <v>5227.508508650667</v>
      </c>
      <c r="AZ65" s="30">
        <f t="shared" si="82"/>
        <v>4347.1447406364268</v>
      </c>
      <c r="BA65" s="30">
        <f t="shared" si="82"/>
        <v>3419.3800762476208</v>
      </c>
      <c r="BB65" s="30">
        <f t="shared" si="82"/>
        <v>1945.2810591731522</v>
      </c>
      <c r="BC65" s="30">
        <f t="shared" si="82"/>
        <v>2431.579429461116</v>
      </c>
      <c r="BD65" s="30">
        <f t="shared" si="82"/>
        <v>11589.036162819662</v>
      </c>
      <c r="BE65" s="30">
        <f t="shared" si="82"/>
        <v>14050.703489906395</v>
      </c>
      <c r="BF65" s="30">
        <f t="shared" si="82"/>
        <v>13899.863347776552</v>
      </c>
      <c r="BG65" s="30">
        <f t="shared" si="82"/>
        <v>6115.8905972723196</v>
      </c>
      <c r="BH65" s="30">
        <f t="shared" si="82"/>
        <v>1915.814715958131</v>
      </c>
      <c r="BI65" s="30">
        <f t="shared" si="82"/>
        <v>3046.9741347686263</v>
      </c>
      <c r="BJ65" s="30">
        <f t="shared" si="82"/>
        <v>4949.3902963907613</v>
      </c>
      <c r="BK65" s="30">
        <f t="shared" si="82"/>
        <v>5227.508508650667</v>
      </c>
      <c r="BL65" s="30">
        <f t="shared" si="82"/>
        <v>4347.1447406364268</v>
      </c>
      <c r="BM65" s="30">
        <f t="shared" si="82"/>
        <v>3419.3800762476208</v>
      </c>
      <c r="BN65" s="30">
        <f t="shared" si="82"/>
        <v>1945.2810591731522</v>
      </c>
      <c r="BO65" s="30">
        <f t="shared" si="82"/>
        <v>2431.579429461116</v>
      </c>
      <c r="BP65" s="30">
        <f t="shared" ref="BP65:CH65" si="83">((BP11*0.5)+BO29-BP47)*BP84*BP99*BP$2</f>
        <v>11589.036162819662</v>
      </c>
      <c r="BQ65" s="30">
        <f t="shared" si="83"/>
        <v>14050.703489906395</v>
      </c>
      <c r="BR65" s="30">
        <f t="shared" si="83"/>
        <v>13899.863347776552</v>
      </c>
      <c r="BS65" s="30">
        <f t="shared" si="83"/>
        <v>6115.8905972723196</v>
      </c>
      <c r="BT65" s="30">
        <f t="shared" si="83"/>
        <v>1915.814715958131</v>
      </c>
      <c r="BU65" s="30">
        <f t="shared" si="83"/>
        <v>3046.9741347686263</v>
      </c>
      <c r="BV65" s="30">
        <f t="shared" si="83"/>
        <v>4949.3902963907613</v>
      </c>
      <c r="BW65" s="30">
        <f t="shared" si="83"/>
        <v>5227.508508650667</v>
      </c>
      <c r="BX65" s="30">
        <f t="shared" si="83"/>
        <v>4347.1447406364268</v>
      </c>
      <c r="BY65" s="30">
        <f t="shared" si="83"/>
        <v>3419.3800762476208</v>
      </c>
      <c r="BZ65" s="30">
        <f t="shared" si="83"/>
        <v>1945.2810591731522</v>
      </c>
      <c r="CA65" s="30">
        <f t="shared" si="83"/>
        <v>2431.579429461116</v>
      </c>
      <c r="CB65" s="30">
        <f t="shared" si="83"/>
        <v>11589.036162819662</v>
      </c>
      <c r="CC65" s="30">
        <f t="shared" si="83"/>
        <v>14050.703489906395</v>
      </c>
      <c r="CD65" s="30">
        <f t="shared" si="83"/>
        <v>13899.863347776552</v>
      </c>
      <c r="CE65" s="30">
        <f t="shared" si="83"/>
        <v>6115.8905972723196</v>
      </c>
      <c r="CF65" s="30">
        <f t="shared" si="83"/>
        <v>1915.814715958131</v>
      </c>
      <c r="CG65" s="30">
        <f t="shared" si="83"/>
        <v>3046.9741347686263</v>
      </c>
      <c r="CH65" s="33">
        <f t="shared" si="83"/>
        <v>4949.3902963907613</v>
      </c>
    </row>
    <row r="66" spans="1:88" ht="15.5" x14ac:dyDescent="0.35">
      <c r="A66" s="578"/>
      <c r="B66" s="14" t="str">
        <f t="shared" si="68"/>
        <v>Lighting</v>
      </c>
      <c r="C66" s="30">
        <f t="shared" si="71"/>
        <v>0</v>
      </c>
      <c r="D66" s="30">
        <f t="shared" ref="D66:BO66" si="84">((D12*0.5)+C30-D48)*D85*D100*D$2</f>
        <v>326.16080196178001</v>
      </c>
      <c r="E66" s="30">
        <f t="shared" si="84"/>
        <v>842.19612319840019</v>
      </c>
      <c r="F66" s="30">
        <f t="shared" si="84"/>
        <v>1622.8079209413904</v>
      </c>
      <c r="G66" s="30">
        <f t="shared" si="84"/>
        <v>3748.2900091002084</v>
      </c>
      <c r="H66" s="30">
        <f t="shared" si="84"/>
        <v>9372.670905964851</v>
      </c>
      <c r="I66" s="30">
        <f t="shared" si="84"/>
        <v>15519.297874299373</v>
      </c>
      <c r="J66" s="30">
        <f t="shared" si="84"/>
        <v>14906.168800313682</v>
      </c>
      <c r="K66" s="30">
        <f t="shared" si="84"/>
        <v>17256.055102279239</v>
      </c>
      <c r="L66" s="30">
        <f t="shared" si="84"/>
        <v>13150.539642583162</v>
      </c>
      <c r="M66" s="30">
        <f t="shared" si="84"/>
        <v>11996.619971582591</v>
      </c>
      <c r="N66" s="30">
        <f t="shared" si="84"/>
        <v>17253.389169632188</v>
      </c>
      <c r="O66" s="30">
        <f t="shared" si="84"/>
        <v>24541.574482208602</v>
      </c>
      <c r="P66" s="30">
        <f t="shared" si="84"/>
        <v>18998.103226600655</v>
      </c>
      <c r="Q66" s="30">
        <f t="shared" si="84"/>
        <v>20762.245116847407</v>
      </c>
      <c r="R66" s="30">
        <f t="shared" si="84"/>
        <v>21579.490134069249</v>
      </c>
      <c r="S66" s="30">
        <f t="shared" si="84"/>
        <v>27647.796952523357</v>
      </c>
      <c r="T66" s="30">
        <f t="shared" si="84"/>
        <v>40361.802694272694</v>
      </c>
      <c r="U66" s="30">
        <f t="shared" si="84"/>
        <v>48490.284459721675</v>
      </c>
      <c r="V66" s="30">
        <f t="shared" si="84"/>
        <v>39999.806957853907</v>
      </c>
      <c r="W66" s="30">
        <f t="shared" si="84"/>
        <v>39743.403554334058</v>
      </c>
      <c r="X66" s="30">
        <f t="shared" si="84"/>
        <v>26578.555159871943</v>
      </c>
      <c r="Y66" s="30">
        <f t="shared" si="84"/>
        <v>21617.249123191741</v>
      </c>
      <c r="Z66" s="30">
        <f t="shared" si="84"/>
        <v>21826.488896482817</v>
      </c>
      <c r="AA66" s="30">
        <f t="shared" si="84"/>
        <v>24541.574482208602</v>
      </c>
      <c r="AB66" s="30">
        <f t="shared" si="84"/>
        <v>18998.103226600655</v>
      </c>
      <c r="AC66" s="30">
        <f t="shared" si="84"/>
        <v>20762.245116847407</v>
      </c>
      <c r="AD66" s="30">
        <f t="shared" si="84"/>
        <v>21579.490134069249</v>
      </c>
      <c r="AE66" s="30">
        <f t="shared" si="84"/>
        <v>27647.796952523357</v>
      </c>
      <c r="AF66" s="30">
        <f t="shared" si="84"/>
        <v>40361.802694272694</v>
      </c>
      <c r="AG66" s="30">
        <f t="shared" si="84"/>
        <v>48490.284459721675</v>
      </c>
      <c r="AH66" s="30">
        <f t="shared" si="84"/>
        <v>39999.806957853907</v>
      </c>
      <c r="AI66" s="30">
        <f t="shared" si="84"/>
        <v>39743.403554334058</v>
      </c>
      <c r="AJ66" s="30">
        <f t="shared" si="84"/>
        <v>26578.555159871943</v>
      </c>
      <c r="AK66" s="30">
        <f t="shared" si="84"/>
        <v>21617.249123191741</v>
      </c>
      <c r="AL66" s="30">
        <f t="shared" si="84"/>
        <v>21826.488896482817</v>
      </c>
      <c r="AM66" s="30">
        <f t="shared" si="84"/>
        <v>24541.574482208602</v>
      </c>
      <c r="AN66" s="30">
        <f t="shared" si="84"/>
        <v>18998.103226600655</v>
      </c>
      <c r="AO66" s="30">
        <f t="shared" si="84"/>
        <v>20762.245116847407</v>
      </c>
      <c r="AP66" s="30">
        <f t="shared" si="84"/>
        <v>21579.490134069249</v>
      </c>
      <c r="AQ66" s="30">
        <f t="shared" si="84"/>
        <v>27647.796952523357</v>
      </c>
      <c r="AR66" s="30">
        <f t="shared" si="84"/>
        <v>40361.802694272694</v>
      </c>
      <c r="AS66" s="30">
        <f t="shared" si="84"/>
        <v>48490.284459721675</v>
      </c>
      <c r="AT66" s="30">
        <f t="shared" si="84"/>
        <v>39999.806957853907</v>
      </c>
      <c r="AU66" s="30">
        <f t="shared" si="84"/>
        <v>39743.403554334058</v>
      </c>
      <c r="AV66" s="30">
        <f t="shared" si="84"/>
        <v>26578.555159871943</v>
      </c>
      <c r="AW66" s="30">
        <f t="shared" si="84"/>
        <v>21617.249123191741</v>
      </c>
      <c r="AX66" s="30">
        <f t="shared" si="84"/>
        <v>21826.488896482817</v>
      </c>
      <c r="AY66" s="30">
        <f t="shared" si="84"/>
        <v>24541.574482208602</v>
      </c>
      <c r="AZ66" s="30">
        <f t="shared" si="84"/>
        <v>18998.103226600655</v>
      </c>
      <c r="BA66" s="30">
        <f t="shared" si="84"/>
        <v>20762.245116847407</v>
      </c>
      <c r="BB66" s="30">
        <f t="shared" si="84"/>
        <v>21579.490134069249</v>
      </c>
      <c r="BC66" s="30">
        <f t="shared" si="84"/>
        <v>27647.796952523357</v>
      </c>
      <c r="BD66" s="30">
        <f t="shared" si="84"/>
        <v>40361.802694272694</v>
      </c>
      <c r="BE66" s="30">
        <f t="shared" si="84"/>
        <v>48490.284459721675</v>
      </c>
      <c r="BF66" s="30">
        <f t="shared" si="84"/>
        <v>39999.806957853907</v>
      </c>
      <c r="BG66" s="30">
        <f t="shared" si="84"/>
        <v>39743.403554334058</v>
      </c>
      <c r="BH66" s="30">
        <f t="shared" si="84"/>
        <v>26578.555159871943</v>
      </c>
      <c r="BI66" s="30">
        <f t="shared" si="84"/>
        <v>21617.249123191741</v>
      </c>
      <c r="BJ66" s="30">
        <f t="shared" si="84"/>
        <v>21826.488896482817</v>
      </c>
      <c r="BK66" s="30">
        <f t="shared" si="84"/>
        <v>24541.574482208602</v>
      </c>
      <c r="BL66" s="30">
        <f t="shared" si="84"/>
        <v>18998.103226600655</v>
      </c>
      <c r="BM66" s="30">
        <f t="shared" si="84"/>
        <v>20762.245116847407</v>
      </c>
      <c r="BN66" s="30">
        <f t="shared" si="84"/>
        <v>21579.490134069249</v>
      </c>
      <c r="BO66" s="30">
        <f t="shared" si="84"/>
        <v>27647.796952523357</v>
      </c>
      <c r="BP66" s="30">
        <f t="shared" ref="BP66:CH66" si="85">((BP12*0.5)+BO30-BP48)*BP85*BP100*BP$2</f>
        <v>40361.802694272694</v>
      </c>
      <c r="BQ66" s="30">
        <f t="shared" si="85"/>
        <v>48490.284459721675</v>
      </c>
      <c r="BR66" s="30">
        <f t="shared" si="85"/>
        <v>39999.806957853907</v>
      </c>
      <c r="BS66" s="30">
        <f t="shared" si="85"/>
        <v>39743.403554334058</v>
      </c>
      <c r="BT66" s="30">
        <f t="shared" si="85"/>
        <v>26578.555159871943</v>
      </c>
      <c r="BU66" s="30">
        <f t="shared" si="85"/>
        <v>21617.249123191741</v>
      </c>
      <c r="BV66" s="30">
        <f t="shared" si="85"/>
        <v>21826.488896482817</v>
      </c>
      <c r="BW66" s="30">
        <f t="shared" si="85"/>
        <v>24541.574482208602</v>
      </c>
      <c r="BX66" s="30">
        <f t="shared" si="85"/>
        <v>18998.103226600655</v>
      </c>
      <c r="BY66" s="30">
        <f t="shared" si="85"/>
        <v>20762.245116847407</v>
      </c>
      <c r="BZ66" s="30">
        <f t="shared" si="85"/>
        <v>21579.490134069249</v>
      </c>
      <c r="CA66" s="30">
        <f t="shared" si="85"/>
        <v>27647.796952523357</v>
      </c>
      <c r="CB66" s="30">
        <f t="shared" si="85"/>
        <v>40361.802694272694</v>
      </c>
      <c r="CC66" s="30">
        <f t="shared" si="85"/>
        <v>48490.284459721675</v>
      </c>
      <c r="CD66" s="30">
        <f t="shared" si="85"/>
        <v>39999.806957853907</v>
      </c>
      <c r="CE66" s="30">
        <f t="shared" si="85"/>
        <v>39743.403554334058</v>
      </c>
      <c r="CF66" s="30">
        <f t="shared" si="85"/>
        <v>26578.555159871943</v>
      </c>
      <c r="CG66" s="30">
        <f t="shared" si="85"/>
        <v>21617.249123191741</v>
      </c>
      <c r="CH66" s="33">
        <f t="shared" si="85"/>
        <v>21826.488896482817</v>
      </c>
    </row>
    <row r="67" spans="1:88" ht="15.5" x14ac:dyDescent="0.35">
      <c r="A67" s="578"/>
      <c r="B67" s="14" t="str">
        <f t="shared" si="68"/>
        <v>Miscellaneous</v>
      </c>
      <c r="C67" s="30">
        <f t="shared" si="71"/>
        <v>0</v>
      </c>
      <c r="D67" s="30">
        <f t="shared" ref="D67:BO67" si="86">((D13*0.5)+C31-D49)*D86*D101*D$2</f>
        <v>0</v>
      </c>
      <c r="E67" s="30">
        <f t="shared" si="86"/>
        <v>0</v>
      </c>
      <c r="F67" s="30">
        <f t="shared" si="86"/>
        <v>20.245547776699468</v>
      </c>
      <c r="G67" s="30">
        <f t="shared" si="86"/>
        <v>98.021334906329514</v>
      </c>
      <c r="H67" s="30">
        <f t="shared" si="86"/>
        <v>440.90068681169851</v>
      </c>
      <c r="I67" s="30">
        <f t="shared" si="86"/>
        <v>607.23054671059003</v>
      </c>
      <c r="J67" s="30">
        <f t="shared" si="86"/>
        <v>619.57682565200264</v>
      </c>
      <c r="K67" s="30">
        <f t="shared" si="86"/>
        <v>593.00235869306505</v>
      </c>
      <c r="L67" s="30">
        <f t="shared" si="86"/>
        <v>343.62148592266846</v>
      </c>
      <c r="M67" s="30">
        <f t="shared" si="86"/>
        <v>352.05217514033052</v>
      </c>
      <c r="N67" s="30">
        <f t="shared" si="86"/>
        <v>3730.1278434272494</v>
      </c>
      <c r="O67" s="30">
        <f t="shared" si="86"/>
        <v>7071.1927720738631</v>
      </c>
      <c r="P67" s="30">
        <f t="shared" si="86"/>
        <v>6526.4490453262888</v>
      </c>
      <c r="Q67" s="30">
        <f t="shared" si="86"/>
        <v>7239.8760110640324</v>
      </c>
      <c r="R67" s="30">
        <f t="shared" si="86"/>
        <v>6988.2045003650246</v>
      </c>
      <c r="S67" s="30">
        <f t="shared" si="86"/>
        <v>7818.4041223502018</v>
      </c>
      <c r="T67" s="30">
        <f t="shared" si="86"/>
        <v>13648.689259132883</v>
      </c>
      <c r="U67" s="30">
        <f t="shared" si="86"/>
        <v>13396.742640066346</v>
      </c>
      <c r="V67" s="30">
        <f t="shared" si="86"/>
        <v>13669.126699854771</v>
      </c>
      <c r="W67" s="30">
        <f t="shared" si="86"/>
        <v>13052.138682804276</v>
      </c>
      <c r="X67" s="30">
        <f t="shared" si="86"/>
        <v>7545.4929395776471</v>
      </c>
      <c r="Y67" s="30">
        <f t="shared" si="86"/>
        <v>7345.3492399412571</v>
      </c>
      <c r="Z67" s="30">
        <f t="shared" si="86"/>
        <v>7102.8596808469483</v>
      </c>
      <c r="AA67" s="30">
        <f t="shared" si="86"/>
        <v>7071.1927720738631</v>
      </c>
      <c r="AB67" s="30">
        <f t="shared" si="86"/>
        <v>6526.4490453262888</v>
      </c>
      <c r="AC67" s="30">
        <f t="shared" si="86"/>
        <v>7239.8760110640324</v>
      </c>
      <c r="AD67" s="30">
        <f t="shared" si="86"/>
        <v>6988.2045003650246</v>
      </c>
      <c r="AE67" s="30">
        <f t="shared" si="86"/>
        <v>7818.4041223502018</v>
      </c>
      <c r="AF67" s="30">
        <f t="shared" si="86"/>
        <v>13648.689259132883</v>
      </c>
      <c r="AG67" s="30">
        <f t="shared" si="86"/>
        <v>13396.742640066346</v>
      </c>
      <c r="AH67" s="30">
        <f t="shared" si="86"/>
        <v>13669.126699854771</v>
      </c>
      <c r="AI67" s="30">
        <f t="shared" si="86"/>
        <v>13052.138682804276</v>
      </c>
      <c r="AJ67" s="30">
        <f t="shared" si="86"/>
        <v>7545.4929395776471</v>
      </c>
      <c r="AK67" s="30">
        <f t="shared" si="86"/>
        <v>7345.3492399412571</v>
      </c>
      <c r="AL67" s="30">
        <f t="shared" si="86"/>
        <v>7102.8596808469483</v>
      </c>
      <c r="AM67" s="30">
        <f t="shared" si="86"/>
        <v>7071.1927720738631</v>
      </c>
      <c r="AN67" s="30">
        <f t="shared" si="86"/>
        <v>6526.4490453262888</v>
      </c>
      <c r="AO67" s="30">
        <f t="shared" si="86"/>
        <v>7239.8760110640324</v>
      </c>
      <c r="AP67" s="30">
        <f t="shared" si="86"/>
        <v>6988.2045003650246</v>
      </c>
      <c r="AQ67" s="30">
        <f t="shared" si="86"/>
        <v>7818.4041223502018</v>
      </c>
      <c r="AR67" s="30">
        <f t="shared" si="86"/>
        <v>13648.689259132883</v>
      </c>
      <c r="AS67" s="30">
        <f t="shared" si="86"/>
        <v>13396.742640066346</v>
      </c>
      <c r="AT67" s="30">
        <f t="shared" si="86"/>
        <v>13669.126699854771</v>
      </c>
      <c r="AU67" s="30">
        <f t="shared" si="86"/>
        <v>13052.138682804276</v>
      </c>
      <c r="AV67" s="30">
        <f t="shared" si="86"/>
        <v>7545.4929395776471</v>
      </c>
      <c r="AW67" s="30">
        <f t="shared" si="86"/>
        <v>7345.3492399412571</v>
      </c>
      <c r="AX67" s="30">
        <f t="shared" si="86"/>
        <v>7102.8596808469483</v>
      </c>
      <c r="AY67" s="30">
        <f t="shared" si="86"/>
        <v>7071.1927720738631</v>
      </c>
      <c r="AZ67" s="30">
        <f t="shared" si="86"/>
        <v>6526.4490453262888</v>
      </c>
      <c r="BA67" s="30">
        <f t="shared" si="86"/>
        <v>7239.8760110640324</v>
      </c>
      <c r="BB67" s="30">
        <f t="shared" si="86"/>
        <v>6988.2045003650246</v>
      </c>
      <c r="BC67" s="30">
        <f t="shared" si="86"/>
        <v>7818.4041223502018</v>
      </c>
      <c r="BD67" s="30">
        <f t="shared" si="86"/>
        <v>13648.689259132883</v>
      </c>
      <c r="BE67" s="30">
        <f t="shared" si="86"/>
        <v>13396.742640066346</v>
      </c>
      <c r="BF67" s="30">
        <f t="shared" si="86"/>
        <v>13669.126699854771</v>
      </c>
      <c r="BG67" s="30">
        <f t="shared" si="86"/>
        <v>13052.138682804276</v>
      </c>
      <c r="BH67" s="30">
        <f t="shared" si="86"/>
        <v>7545.4929395776471</v>
      </c>
      <c r="BI67" s="30">
        <f t="shared" si="86"/>
        <v>7345.3492399412571</v>
      </c>
      <c r="BJ67" s="30">
        <f t="shared" si="86"/>
        <v>7102.8596808469483</v>
      </c>
      <c r="BK67" s="30">
        <f t="shared" si="86"/>
        <v>7071.1927720738631</v>
      </c>
      <c r="BL67" s="30">
        <f t="shared" si="86"/>
        <v>6526.4490453262888</v>
      </c>
      <c r="BM67" s="30">
        <f t="shared" si="86"/>
        <v>7239.8760110640324</v>
      </c>
      <c r="BN67" s="30">
        <f t="shared" si="86"/>
        <v>6988.2045003650246</v>
      </c>
      <c r="BO67" s="30">
        <f t="shared" si="86"/>
        <v>7818.4041223502018</v>
      </c>
      <c r="BP67" s="30">
        <f t="shared" ref="BP67:CH67" si="87">((BP13*0.5)+BO31-BP49)*BP86*BP101*BP$2</f>
        <v>13648.689259132883</v>
      </c>
      <c r="BQ67" s="30">
        <f t="shared" si="87"/>
        <v>13396.742640066346</v>
      </c>
      <c r="BR67" s="30">
        <f t="shared" si="87"/>
        <v>13669.126699854771</v>
      </c>
      <c r="BS67" s="30">
        <f t="shared" si="87"/>
        <v>13052.138682804276</v>
      </c>
      <c r="BT67" s="30">
        <f t="shared" si="87"/>
        <v>7545.4929395776471</v>
      </c>
      <c r="BU67" s="30">
        <f t="shared" si="87"/>
        <v>7345.3492399412571</v>
      </c>
      <c r="BV67" s="30">
        <f t="shared" si="87"/>
        <v>7102.8596808469483</v>
      </c>
      <c r="BW67" s="30">
        <f t="shared" si="87"/>
        <v>7071.1927720738631</v>
      </c>
      <c r="BX67" s="30">
        <f t="shared" si="87"/>
        <v>6526.4490453262888</v>
      </c>
      <c r="BY67" s="30">
        <f t="shared" si="87"/>
        <v>7239.8760110640324</v>
      </c>
      <c r="BZ67" s="30">
        <f t="shared" si="87"/>
        <v>6988.2045003650246</v>
      </c>
      <c r="CA67" s="30">
        <f t="shared" si="87"/>
        <v>7818.4041223502018</v>
      </c>
      <c r="CB67" s="30">
        <f t="shared" si="87"/>
        <v>13648.689259132883</v>
      </c>
      <c r="CC67" s="30">
        <f t="shared" si="87"/>
        <v>13396.742640066346</v>
      </c>
      <c r="CD67" s="30">
        <f t="shared" si="87"/>
        <v>13669.126699854771</v>
      </c>
      <c r="CE67" s="30">
        <f t="shared" si="87"/>
        <v>13052.138682804276</v>
      </c>
      <c r="CF67" s="30">
        <f t="shared" si="87"/>
        <v>7545.4929395776471</v>
      </c>
      <c r="CG67" s="30">
        <f t="shared" si="87"/>
        <v>7345.3492399412571</v>
      </c>
      <c r="CH67" s="33">
        <f t="shared" si="87"/>
        <v>7102.8596808469483</v>
      </c>
    </row>
    <row r="68" spans="1:88" ht="15.75" customHeight="1" x14ac:dyDescent="0.35">
      <c r="A68" s="578"/>
      <c r="B68" s="14" t="str">
        <f t="shared" si="68"/>
        <v>Motors</v>
      </c>
      <c r="C68" s="30">
        <f t="shared" si="71"/>
        <v>0</v>
      </c>
      <c r="D68" s="30">
        <f t="shared" ref="D68:BO68" si="88">((D14*0.5)+C32-D50)*D87*D102*D$2</f>
        <v>0</v>
      </c>
      <c r="E68" s="30">
        <f t="shared" si="88"/>
        <v>0</v>
      </c>
      <c r="F68" s="30">
        <f t="shared" si="88"/>
        <v>74.11116331159738</v>
      </c>
      <c r="G68" s="30">
        <f t="shared" si="88"/>
        <v>165.83115869528311</v>
      </c>
      <c r="H68" s="30">
        <f t="shared" si="88"/>
        <v>479.01364701226504</v>
      </c>
      <c r="I68" s="30">
        <f t="shared" si="88"/>
        <v>656.19296307049285</v>
      </c>
      <c r="J68" s="30">
        <f t="shared" si="88"/>
        <v>669.53475130125139</v>
      </c>
      <c r="K68" s="30">
        <f t="shared" si="88"/>
        <v>639.31373370280119</v>
      </c>
      <c r="L68" s="30">
        <f t="shared" si="88"/>
        <v>369.58979528656664</v>
      </c>
      <c r="M68" s="30">
        <f t="shared" si="88"/>
        <v>1035.8239726864688</v>
      </c>
      <c r="N68" s="30">
        <f t="shared" si="88"/>
        <v>1655.3483835880438</v>
      </c>
      <c r="O68" s="30">
        <f t="shared" si="88"/>
        <v>1647.9682904134445</v>
      </c>
      <c r="P68" s="30">
        <f t="shared" si="88"/>
        <v>1521.0136991559409</v>
      </c>
      <c r="Q68" s="30">
        <f t="shared" si="88"/>
        <v>1687.28055892886</v>
      </c>
      <c r="R68" s="30">
        <f t="shared" si="88"/>
        <v>1628.6275589893919</v>
      </c>
      <c r="S68" s="30">
        <f t="shared" si="88"/>
        <v>1822.1087291178576</v>
      </c>
      <c r="T68" s="30">
        <f t="shared" si="88"/>
        <v>3180.8787894437296</v>
      </c>
      <c r="U68" s="30">
        <f t="shared" si="88"/>
        <v>3122.1616744559619</v>
      </c>
      <c r="V68" s="30">
        <f t="shared" si="88"/>
        <v>3185.6418125053956</v>
      </c>
      <c r="W68" s="30">
        <f t="shared" si="88"/>
        <v>3041.8504154330626</v>
      </c>
      <c r="X68" s="30">
        <f t="shared" si="88"/>
        <v>1758.5057430580541</v>
      </c>
      <c r="Y68" s="30">
        <f t="shared" si="88"/>
        <v>1711.8614948868828</v>
      </c>
      <c r="Z68" s="30">
        <f t="shared" si="88"/>
        <v>1655.3483835880438</v>
      </c>
      <c r="AA68" s="30">
        <f t="shared" si="88"/>
        <v>1647.9682904134445</v>
      </c>
      <c r="AB68" s="30">
        <f t="shared" si="88"/>
        <v>1521.0136991559409</v>
      </c>
      <c r="AC68" s="30">
        <f t="shared" si="88"/>
        <v>1687.28055892886</v>
      </c>
      <c r="AD68" s="30">
        <f t="shared" si="88"/>
        <v>1628.6275589893919</v>
      </c>
      <c r="AE68" s="30">
        <f t="shared" si="88"/>
        <v>1822.1087291178576</v>
      </c>
      <c r="AF68" s="30">
        <f t="shared" si="88"/>
        <v>3180.8787894437296</v>
      </c>
      <c r="AG68" s="30">
        <f t="shared" si="88"/>
        <v>3122.1616744559619</v>
      </c>
      <c r="AH68" s="30">
        <f t="shared" si="88"/>
        <v>3185.6418125053956</v>
      </c>
      <c r="AI68" s="30">
        <f t="shared" si="88"/>
        <v>3041.8504154330626</v>
      </c>
      <c r="AJ68" s="30">
        <f t="shared" si="88"/>
        <v>1758.5057430580541</v>
      </c>
      <c r="AK68" s="30">
        <f t="shared" si="88"/>
        <v>1711.8614948868828</v>
      </c>
      <c r="AL68" s="30">
        <f t="shared" si="88"/>
        <v>1655.3483835880438</v>
      </c>
      <c r="AM68" s="30">
        <f t="shared" si="88"/>
        <v>1647.9682904134445</v>
      </c>
      <c r="AN68" s="30">
        <f t="shared" si="88"/>
        <v>1521.0136991559409</v>
      </c>
      <c r="AO68" s="30">
        <f t="shared" si="88"/>
        <v>1687.28055892886</v>
      </c>
      <c r="AP68" s="30">
        <f t="shared" si="88"/>
        <v>1628.6275589893919</v>
      </c>
      <c r="AQ68" s="30">
        <f t="shared" si="88"/>
        <v>1822.1087291178576</v>
      </c>
      <c r="AR68" s="30">
        <f t="shared" si="88"/>
        <v>3180.8787894437296</v>
      </c>
      <c r="AS68" s="30">
        <f t="shared" si="88"/>
        <v>3122.1616744559619</v>
      </c>
      <c r="AT68" s="30">
        <f t="shared" si="88"/>
        <v>3185.6418125053956</v>
      </c>
      <c r="AU68" s="30">
        <f t="shared" si="88"/>
        <v>3041.8504154330626</v>
      </c>
      <c r="AV68" s="30">
        <f t="shared" si="88"/>
        <v>1758.5057430580541</v>
      </c>
      <c r="AW68" s="30">
        <f t="shared" si="88"/>
        <v>1711.8614948868828</v>
      </c>
      <c r="AX68" s="30">
        <f t="shared" si="88"/>
        <v>1655.3483835880438</v>
      </c>
      <c r="AY68" s="30">
        <f t="shared" si="88"/>
        <v>1647.9682904134445</v>
      </c>
      <c r="AZ68" s="30">
        <f t="shared" si="88"/>
        <v>1521.0136991559409</v>
      </c>
      <c r="BA68" s="30">
        <f t="shared" si="88"/>
        <v>1687.28055892886</v>
      </c>
      <c r="BB68" s="30">
        <f t="shared" si="88"/>
        <v>1628.6275589893919</v>
      </c>
      <c r="BC68" s="30">
        <f t="shared" si="88"/>
        <v>1822.1087291178576</v>
      </c>
      <c r="BD68" s="30">
        <f t="shared" si="88"/>
        <v>3180.8787894437296</v>
      </c>
      <c r="BE68" s="30">
        <f t="shared" si="88"/>
        <v>3122.1616744559619</v>
      </c>
      <c r="BF68" s="30">
        <f t="shared" si="88"/>
        <v>3185.6418125053956</v>
      </c>
      <c r="BG68" s="30">
        <f t="shared" si="88"/>
        <v>3041.8504154330626</v>
      </c>
      <c r="BH68" s="30">
        <f t="shared" si="88"/>
        <v>1758.5057430580541</v>
      </c>
      <c r="BI68" s="30">
        <f t="shared" si="88"/>
        <v>1711.8614948868828</v>
      </c>
      <c r="BJ68" s="30">
        <f t="shared" si="88"/>
        <v>1655.3483835880438</v>
      </c>
      <c r="BK68" s="30">
        <f t="shared" si="88"/>
        <v>1647.9682904134445</v>
      </c>
      <c r="BL68" s="30">
        <f t="shared" si="88"/>
        <v>1521.0136991559409</v>
      </c>
      <c r="BM68" s="30">
        <f t="shared" si="88"/>
        <v>1687.28055892886</v>
      </c>
      <c r="BN68" s="30">
        <f t="shared" si="88"/>
        <v>1628.6275589893919</v>
      </c>
      <c r="BO68" s="30">
        <f t="shared" si="88"/>
        <v>1822.1087291178576</v>
      </c>
      <c r="BP68" s="30">
        <f t="shared" ref="BP68:CH68" si="89">((BP14*0.5)+BO32-BP50)*BP87*BP102*BP$2</f>
        <v>3180.8787894437296</v>
      </c>
      <c r="BQ68" s="30">
        <f t="shared" si="89"/>
        <v>3122.1616744559619</v>
      </c>
      <c r="BR68" s="30">
        <f t="shared" si="89"/>
        <v>3185.6418125053956</v>
      </c>
      <c r="BS68" s="30">
        <f t="shared" si="89"/>
        <v>3041.8504154330626</v>
      </c>
      <c r="BT68" s="30">
        <f t="shared" si="89"/>
        <v>1758.5057430580541</v>
      </c>
      <c r="BU68" s="30">
        <f t="shared" si="89"/>
        <v>1711.8614948868828</v>
      </c>
      <c r="BV68" s="30">
        <f t="shared" si="89"/>
        <v>1655.3483835880438</v>
      </c>
      <c r="BW68" s="30">
        <f t="shared" si="89"/>
        <v>1647.9682904134445</v>
      </c>
      <c r="BX68" s="30">
        <f t="shared" si="89"/>
        <v>1521.0136991559409</v>
      </c>
      <c r="BY68" s="30">
        <f t="shared" si="89"/>
        <v>1687.28055892886</v>
      </c>
      <c r="BZ68" s="30">
        <f t="shared" si="89"/>
        <v>1628.6275589893919</v>
      </c>
      <c r="CA68" s="30">
        <f t="shared" si="89"/>
        <v>1822.1087291178576</v>
      </c>
      <c r="CB68" s="30">
        <f t="shared" si="89"/>
        <v>3180.8787894437296</v>
      </c>
      <c r="CC68" s="30">
        <f t="shared" si="89"/>
        <v>3122.1616744559619</v>
      </c>
      <c r="CD68" s="30">
        <f t="shared" si="89"/>
        <v>3185.6418125053956</v>
      </c>
      <c r="CE68" s="30">
        <f t="shared" si="89"/>
        <v>3041.8504154330626</v>
      </c>
      <c r="CF68" s="30">
        <f t="shared" si="89"/>
        <v>1758.5057430580541</v>
      </c>
      <c r="CG68" s="30">
        <f t="shared" si="89"/>
        <v>1711.8614948868828</v>
      </c>
      <c r="CH68" s="33">
        <f t="shared" si="89"/>
        <v>1655.3483835880438</v>
      </c>
    </row>
    <row r="69" spans="1:88" ht="15.5" x14ac:dyDescent="0.35">
      <c r="A69" s="578"/>
      <c r="B69" s="14" t="str">
        <f t="shared" si="68"/>
        <v>Process</v>
      </c>
      <c r="C69" s="30">
        <f t="shared" si="71"/>
        <v>0</v>
      </c>
      <c r="D69" s="30">
        <f t="shared" ref="D69:BO69" si="90">((D15*0.5)+C33-D51)*D88*D103*D$2</f>
        <v>0</v>
      </c>
      <c r="E69" s="30">
        <f t="shared" si="90"/>
        <v>0</v>
      </c>
      <c r="F69" s="30">
        <f t="shared" si="90"/>
        <v>0</v>
      </c>
      <c r="G69" s="30">
        <f t="shared" si="90"/>
        <v>0</v>
      </c>
      <c r="H69" s="30">
        <f t="shared" si="90"/>
        <v>0</v>
      </c>
      <c r="I69" s="30">
        <f t="shared" si="90"/>
        <v>0</v>
      </c>
      <c r="J69" s="30">
        <f t="shared" si="90"/>
        <v>0</v>
      </c>
      <c r="K69" s="30">
        <f t="shared" si="90"/>
        <v>0</v>
      </c>
      <c r="L69" s="30">
        <f t="shared" si="90"/>
        <v>0</v>
      </c>
      <c r="M69" s="30">
        <f t="shared" si="90"/>
        <v>228.70728567431667</v>
      </c>
      <c r="N69" s="30">
        <f t="shared" si="90"/>
        <v>442.3140970067858</v>
      </c>
      <c r="O69" s="30">
        <f t="shared" si="90"/>
        <v>440.34211377913834</v>
      </c>
      <c r="P69" s="30">
        <f t="shared" si="90"/>
        <v>406.41946284374302</v>
      </c>
      <c r="Q69" s="30">
        <f t="shared" si="90"/>
        <v>450.84647088129367</v>
      </c>
      <c r="R69" s="30">
        <f t="shared" si="90"/>
        <v>435.17421181958957</v>
      </c>
      <c r="S69" s="30">
        <f t="shared" si="90"/>
        <v>486.87296593181532</v>
      </c>
      <c r="T69" s="30">
        <f t="shared" si="90"/>
        <v>849.94043754778522</v>
      </c>
      <c r="U69" s="30">
        <f t="shared" si="90"/>
        <v>834.25104675117007</v>
      </c>
      <c r="V69" s="30">
        <f t="shared" si="90"/>
        <v>851.21313172227485</v>
      </c>
      <c r="W69" s="30">
        <f t="shared" si="90"/>
        <v>812.79163532673351</v>
      </c>
      <c r="X69" s="30">
        <f t="shared" si="90"/>
        <v>469.87805560061435</v>
      </c>
      <c r="Y69" s="30">
        <f t="shared" si="90"/>
        <v>457.41457134863333</v>
      </c>
      <c r="Z69" s="30">
        <f t="shared" si="90"/>
        <v>442.3140970067858</v>
      </c>
      <c r="AA69" s="30">
        <f t="shared" si="90"/>
        <v>440.34211377913834</v>
      </c>
      <c r="AB69" s="30">
        <f t="shared" si="90"/>
        <v>406.41946284374302</v>
      </c>
      <c r="AC69" s="30">
        <f t="shared" si="90"/>
        <v>450.84647088129367</v>
      </c>
      <c r="AD69" s="30">
        <f t="shared" si="90"/>
        <v>435.17421181958957</v>
      </c>
      <c r="AE69" s="30">
        <f t="shared" si="90"/>
        <v>486.87296593181532</v>
      </c>
      <c r="AF69" s="30">
        <f t="shared" si="90"/>
        <v>849.94043754778522</v>
      </c>
      <c r="AG69" s="30">
        <f t="shared" si="90"/>
        <v>834.25104675117007</v>
      </c>
      <c r="AH69" s="30">
        <f t="shared" si="90"/>
        <v>851.21313172227485</v>
      </c>
      <c r="AI69" s="30">
        <f t="shared" si="90"/>
        <v>812.79163532673351</v>
      </c>
      <c r="AJ69" s="30">
        <f t="shared" si="90"/>
        <v>469.87805560061435</v>
      </c>
      <c r="AK69" s="30">
        <f t="shared" si="90"/>
        <v>457.41457134863333</v>
      </c>
      <c r="AL69" s="30">
        <f t="shared" si="90"/>
        <v>442.3140970067858</v>
      </c>
      <c r="AM69" s="30">
        <f t="shared" si="90"/>
        <v>440.34211377913834</v>
      </c>
      <c r="AN69" s="30">
        <f t="shared" si="90"/>
        <v>406.41946284374302</v>
      </c>
      <c r="AO69" s="30">
        <f t="shared" si="90"/>
        <v>450.84647088129367</v>
      </c>
      <c r="AP69" s="30">
        <f t="shared" si="90"/>
        <v>435.17421181958957</v>
      </c>
      <c r="AQ69" s="30">
        <f t="shared" si="90"/>
        <v>486.87296593181532</v>
      </c>
      <c r="AR69" s="30">
        <f t="shared" si="90"/>
        <v>849.94043754778522</v>
      </c>
      <c r="AS69" s="30">
        <f t="shared" si="90"/>
        <v>834.25104675117007</v>
      </c>
      <c r="AT69" s="30">
        <f t="shared" si="90"/>
        <v>851.21313172227485</v>
      </c>
      <c r="AU69" s="30">
        <f t="shared" si="90"/>
        <v>812.79163532673351</v>
      </c>
      <c r="AV69" s="30">
        <f t="shared" si="90"/>
        <v>469.87805560061435</v>
      </c>
      <c r="AW69" s="30">
        <f t="shared" si="90"/>
        <v>457.41457134863333</v>
      </c>
      <c r="AX69" s="30">
        <f t="shared" si="90"/>
        <v>442.3140970067858</v>
      </c>
      <c r="AY69" s="30">
        <f t="shared" si="90"/>
        <v>440.34211377913834</v>
      </c>
      <c r="AZ69" s="30">
        <f t="shared" si="90"/>
        <v>406.41946284374302</v>
      </c>
      <c r="BA69" s="30">
        <f t="shared" si="90"/>
        <v>450.84647088129367</v>
      </c>
      <c r="BB69" s="30">
        <f t="shared" si="90"/>
        <v>435.17421181958957</v>
      </c>
      <c r="BC69" s="30">
        <f t="shared" si="90"/>
        <v>486.87296593181532</v>
      </c>
      <c r="BD69" s="30">
        <f t="shared" si="90"/>
        <v>849.94043754778522</v>
      </c>
      <c r="BE69" s="30">
        <f t="shared" si="90"/>
        <v>834.25104675117007</v>
      </c>
      <c r="BF69" s="30">
        <f t="shared" si="90"/>
        <v>851.21313172227485</v>
      </c>
      <c r="BG69" s="30">
        <f t="shared" si="90"/>
        <v>812.79163532673351</v>
      </c>
      <c r="BH69" s="30">
        <f t="shared" si="90"/>
        <v>469.87805560061435</v>
      </c>
      <c r="BI69" s="30">
        <f t="shared" si="90"/>
        <v>457.41457134863333</v>
      </c>
      <c r="BJ69" s="30">
        <f t="shared" si="90"/>
        <v>442.3140970067858</v>
      </c>
      <c r="BK69" s="30">
        <f t="shared" si="90"/>
        <v>440.34211377913834</v>
      </c>
      <c r="BL69" s="30">
        <f t="shared" si="90"/>
        <v>406.41946284374302</v>
      </c>
      <c r="BM69" s="30">
        <f t="shared" si="90"/>
        <v>450.84647088129367</v>
      </c>
      <c r="BN69" s="30">
        <f t="shared" si="90"/>
        <v>435.17421181958957</v>
      </c>
      <c r="BO69" s="30">
        <f t="shared" si="90"/>
        <v>486.87296593181532</v>
      </c>
      <c r="BP69" s="30">
        <f t="shared" ref="BP69:CH69" si="91">((BP15*0.5)+BO33-BP51)*BP88*BP103*BP$2</f>
        <v>849.94043754778522</v>
      </c>
      <c r="BQ69" s="30">
        <f t="shared" si="91"/>
        <v>834.25104675117007</v>
      </c>
      <c r="BR69" s="30">
        <f t="shared" si="91"/>
        <v>851.21313172227485</v>
      </c>
      <c r="BS69" s="30">
        <f t="shared" si="91"/>
        <v>812.79163532673351</v>
      </c>
      <c r="BT69" s="30">
        <f t="shared" si="91"/>
        <v>469.87805560061435</v>
      </c>
      <c r="BU69" s="30">
        <f t="shared" si="91"/>
        <v>457.41457134863333</v>
      </c>
      <c r="BV69" s="30">
        <f t="shared" si="91"/>
        <v>442.3140970067858</v>
      </c>
      <c r="BW69" s="30">
        <f t="shared" si="91"/>
        <v>440.34211377913834</v>
      </c>
      <c r="BX69" s="30">
        <f t="shared" si="91"/>
        <v>406.41946284374302</v>
      </c>
      <c r="BY69" s="30">
        <f t="shared" si="91"/>
        <v>450.84647088129367</v>
      </c>
      <c r="BZ69" s="30">
        <f t="shared" si="91"/>
        <v>435.17421181958957</v>
      </c>
      <c r="CA69" s="30">
        <f t="shared" si="91"/>
        <v>486.87296593181532</v>
      </c>
      <c r="CB69" s="30">
        <f t="shared" si="91"/>
        <v>849.94043754778522</v>
      </c>
      <c r="CC69" s="30">
        <f t="shared" si="91"/>
        <v>834.25104675117007</v>
      </c>
      <c r="CD69" s="30">
        <f t="shared" si="91"/>
        <v>851.21313172227485</v>
      </c>
      <c r="CE69" s="30">
        <f t="shared" si="91"/>
        <v>812.79163532673351</v>
      </c>
      <c r="CF69" s="30">
        <f t="shared" si="91"/>
        <v>469.87805560061435</v>
      </c>
      <c r="CG69" s="30">
        <f t="shared" si="91"/>
        <v>457.41457134863333</v>
      </c>
      <c r="CH69" s="33">
        <f t="shared" si="91"/>
        <v>442.3140970067858</v>
      </c>
    </row>
    <row r="70" spans="1:88" ht="15.5" x14ac:dyDescent="0.35">
      <c r="A70" s="578"/>
      <c r="B70" s="14" t="str">
        <f t="shared" si="68"/>
        <v>Refrigeration</v>
      </c>
      <c r="C70" s="30">
        <f t="shared" si="71"/>
        <v>0</v>
      </c>
      <c r="D70" s="30">
        <f t="shared" ref="D70:BO70" si="92">((D16*0.5)+C34-D52)*D89*D104*D$2</f>
        <v>89.700667873138968</v>
      </c>
      <c r="E70" s="30">
        <f t="shared" si="92"/>
        <v>231.09758972310809</v>
      </c>
      <c r="F70" s="30">
        <f t="shared" si="92"/>
        <v>233.04787501470497</v>
      </c>
      <c r="G70" s="30">
        <f t="shared" si="92"/>
        <v>252.00241544330459</v>
      </c>
      <c r="H70" s="30">
        <f t="shared" si="92"/>
        <v>450.45058185065301</v>
      </c>
      <c r="I70" s="30">
        <f t="shared" si="92"/>
        <v>446.3794878003693</v>
      </c>
      <c r="J70" s="30">
        <f t="shared" si="92"/>
        <v>455.95113615066765</v>
      </c>
      <c r="K70" s="30">
        <f t="shared" si="92"/>
        <v>423.33746799620945</v>
      </c>
      <c r="L70" s="30">
        <f t="shared" si="92"/>
        <v>242.22947936914323</v>
      </c>
      <c r="M70" s="30">
        <f t="shared" si="92"/>
        <v>233.52475070245717</v>
      </c>
      <c r="N70" s="30">
        <f t="shared" si="92"/>
        <v>223.99096945191354</v>
      </c>
      <c r="O70" s="30">
        <f t="shared" si="92"/>
        <v>224.45028217768254</v>
      </c>
      <c r="P70" s="30">
        <f t="shared" si="92"/>
        <v>206.53977412685816</v>
      </c>
      <c r="Q70" s="30">
        <f t="shared" si="92"/>
        <v>231.09758972310809</v>
      </c>
      <c r="R70" s="30">
        <f t="shared" si="92"/>
        <v>233.04787501470497</v>
      </c>
      <c r="S70" s="30">
        <f t="shared" si="92"/>
        <v>252.00241544330459</v>
      </c>
      <c r="T70" s="30">
        <f t="shared" si="92"/>
        <v>450.45058185065301</v>
      </c>
      <c r="U70" s="30">
        <f t="shared" si="92"/>
        <v>446.3794878003693</v>
      </c>
      <c r="V70" s="30">
        <f t="shared" si="92"/>
        <v>455.95113615066765</v>
      </c>
      <c r="W70" s="30">
        <f t="shared" si="92"/>
        <v>423.33746799620945</v>
      </c>
      <c r="X70" s="30">
        <f t="shared" si="92"/>
        <v>242.22947936914323</v>
      </c>
      <c r="Y70" s="30">
        <f t="shared" si="92"/>
        <v>233.52475070245717</v>
      </c>
      <c r="Z70" s="30">
        <f t="shared" si="92"/>
        <v>223.99096945191354</v>
      </c>
      <c r="AA70" s="30">
        <f t="shared" si="92"/>
        <v>224.45028217768254</v>
      </c>
      <c r="AB70" s="30">
        <f t="shared" si="92"/>
        <v>206.53977412685816</v>
      </c>
      <c r="AC70" s="30">
        <f t="shared" si="92"/>
        <v>231.09758972310809</v>
      </c>
      <c r="AD70" s="30">
        <f t="shared" si="92"/>
        <v>233.04787501470497</v>
      </c>
      <c r="AE70" s="30">
        <f t="shared" si="92"/>
        <v>252.00241544330459</v>
      </c>
      <c r="AF70" s="30">
        <f t="shared" si="92"/>
        <v>450.45058185065301</v>
      </c>
      <c r="AG70" s="30">
        <f t="shared" si="92"/>
        <v>446.3794878003693</v>
      </c>
      <c r="AH70" s="30">
        <f t="shared" si="92"/>
        <v>455.95113615066765</v>
      </c>
      <c r="AI70" s="30">
        <f t="shared" si="92"/>
        <v>423.33746799620945</v>
      </c>
      <c r="AJ70" s="30">
        <f t="shared" si="92"/>
        <v>242.22947936914323</v>
      </c>
      <c r="AK70" s="30">
        <f t="shared" si="92"/>
        <v>233.52475070245717</v>
      </c>
      <c r="AL70" s="30">
        <f t="shared" si="92"/>
        <v>223.99096945191354</v>
      </c>
      <c r="AM70" s="30">
        <f t="shared" si="92"/>
        <v>224.45028217768254</v>
      </c>
      <c r="AN70" s="30">
        <f t="shared" si="92"/>
        <v>206.53977412685816</v>
      </c>
      <c r="AO70" s="30">
        <f t="shared" si="92"/>
        <v>231.09758972310809</v>
      </c>
      <c r="AP70" s="30">
        <f t="shared" si="92"/>
        <v>233.04787501470497</v>
      </c>
      <c r="AQ70" s="30">
        <f t="shared" si="92"/>
        <v>252.00241544330459</v>
      </c>
      <c r="AR70" s="30">
        <f t="shared" si="92"/>
        <v>450.45058185065301</v>
      </c>
      <c r="AS70" s="30">
        <f t="shared" si="92"/>
        <v>446.3794878003693</v>
      </c>
      <c r="AT70" s="30">
        <f t="shared" si="92"/>
        <v>455.95113615066765</v>
      </c>
      <c r="AU70" s="30">
        <f t="shared" si="92"/>
        <v>423.33746799620945</v>
      </c>
      <c r="AV70" s="30">
        <f t="shared" si="92"/>
        <v>242.22947936914323</v>
      </c>
      <c r="AW70" s="30">
        <f t="shared" si="92"/>
        <v>233.52475070245717</v>
      </c>
      <c r="AX70" s="30">
        <f t="shared" si="92"/>
        <v>223.99096945191354</v>
      </c>
      <c r="AY70" s="30">
        <f t="shared" si="92"/>
        <v>224.45028217768254</v>
      </c>
      <c r="AZ70" s="30">
        <f t="shared" si="92"/>
        <v>206.53977412685816</v>
      </c>
      <c r="BA70" s="30">
        <f t="shared" si="92"/>
        <v>231.09758972310809</v>
      </c>
      <c r="BB70" s="30">
        <f t="shared" si="92"/>
        <v>233.04787501470497</v>
      </c>
      <c r="BC70" s="30">
        <f t="shared" si="92"/>
        <v>252.00241544330459</v>
      </c>
      <c r="BD70" s="30">
        <f t="shared" si="92"/>
        <v>450.45058185065301</v>
      </c>
      <c r="BE70" s="30">
        <f t="shared" si="92"/>
        <v>446.3794878003693</v>
      </c>
      <c r="BF70" s="30">
        <f t="shared" si="92"/>
        <v>455.95113615066765</v>
      </c>
      <c r="BG70" s="30">
        <f t="shared" si="92"/>
        <v>423.33746799620945</v>
      </c>
      <c r="BH70" s="30">
        <f t="shared" si="92"/>
        <v>242.22947936914323</v>
      </c>
      <c r="BI70" s="30">
        <f t="shared" si="92"/>
        <v>233.52475070245717</v>
      </c>
      <c r="BJ70" s="30">
        <f t="shared" si="92"/>
        <v>223.99096945191354</v>
      </c>
      <c r="BK70" s="30">
        <f t="shared" si="92"/>
        <v>224.45028217768254</v>
      </c>
      <c r="BL70" s="30">
        <f t="shared" si="92"/>
        <v>206.53977412685816</v>
      </c>
      <c r="BM70" s="30">
        <f t="shared" si="92"/>
        <v>231.09758972310809</v>
      </c>
      <c r="BN70" s="30">
        <f t="shared" si="92"/>
        <v>233.04787501470497</v>
      </c>
      <c r="BO70" s="30">
        <f t="shared" si="92"/>
        <v>252.00241544330459</v>
      </c>
      <c r="BP70" s="30">
        <f t="shared" ref="BP70:CH70" si="93">((BP16*0.5)+BO34-BP52)*BP89*BP104*BP$2</f>
        <v>450.45058185065301</v>
      </c>
      <c r="BQ70" s="30">
        <f t="shared" si="93"/>
        <v>446.3794878003693</v>
      </c>
      <c r="BR70" s="30">
        <f t="shared" si="93"/>
        <v>455.95113615066765</v>
      </c>
      <c r="BS70" s="30">
        <f t="shared" si="93"/>
        <v>423.33746799620945</v>
      </c>
      <c r="BT70" s="30">
        <f t="shared" si="93"/>
        <v>242.22947936914323</v>
      </c>
      <c r="BU70" s="30">
        <f t="shared" si="93"/>
        <v>233.52475070245717</v>
      </c>
      <c r="BV70" s="30">
        <f t="shared" si="93"/>
        <v>223.99096945191354</v>
      </c>
      <c r="BW70" s="30">
        <f t="shared" si="93"/>
        <v>224.45028217768254</v>
      </c>
      <c r="BX70" s="30">
        <f t="shared" si="93"/>
        <v>206.53977412685816</v>
      </c>
      <c r="BY70" s="30">
        <f t="shared" si="93"/>
        <v>231.09758972310809</v>
      </c>
      <c r="BZ70" s="30">
        <f t="shared" si="93"/>
        <v>233.04787501470497</v>
      </c>
      <c r="CA70" s="30">
        <f t="shared" si="93"/>
        <v>252.00241544330459</v>
      </c>
      <c r="CB70" s="30">
        <f t="shared" si="93"/>
        <v>450.45058185065301</v>
      </c>
      <c r="CC70" s="30">
        <f t="shared" si="93"/>
        <v>446.3794878003693</v>
      </c>
      <c r="CD70" s="30">
        <f t="shared" si="93"/>
        <v>455.95113615066765</v>
      </c>
      <c r="CE70" s="30">
        <f t="shared" si="93"/>
        <v>423.33746799620945</v>
      </c>
      <c r="CF70" s="30">
        <f t="shared" si="93"/>
        <v>242.22947936914323</v>
      </c>
      <c r="CG70" s="30">
        <f t="shared" si="93"/>
        <v>233.52475070245717</v>
      </c>
      <c r="CH70" s="33">
        <f t="shared" si="93"/>
        <v>223.99096945191354</v>
      </c>
    </row>
    <row r="71" spans="1:88" ht="15.5" x14ac:dyDescent="0.35">
      <c r="A71" s="578"/>
      <c r="B71" s="14" t="str">
        <f t="shared" si="68"/>
        <v>Water Heating</v>
      </c>
      <c r="C71" s="30">
        <f t="shared" si="71"/>
        <v>0</v>
      </c>
      <c r="D71" s="30">
        <f t="shared" ref="D71:BO71" si="94">((D17*0.5)+C35-D53)*D90*D105*D$2</f>
        <v>0</v>
      </c>
      <c r="E71" s="30">
        <f t="shared" si="94"/>
        <v>0</v>
      </c>
      <c r="F71" s="30">
        <f t="shared" si="94"/>
        <v>0</v>
      </c>
      <c r="G71" s="30">
        <f t="shared" si="94"/>
        <v>0</v>
      </c>
      <c r="H71" s="30">
        <f t="shared" si="94"/>
        <v>0</v>
      </c>
      <c r="I71" s="30">
        <f t="shared" si="94"/>
        <v>0</v>
      </c>
      <c r="J71" s="30">
        <f t="shared" si="94"/>
        <v>0</v>
      </c>
      <c r="K71" s="30">
        <f t="shared" si="94"/>
        <v>0</v>
      </c>
      <c r="L71" s="30">
        <f t="shared" si="94"/>
        <v>0</v>
      </c>
      <c r="M71" s="30">
        <f t="shared" si="94"/>
        <v>0</v>
      </c>
      <c r="N71" s="30">
        <f t="shared" si="94"/>
        <v>0</v>
      </c>
      <c r="O71" s="30">
        <f t="shared" si="94"/>
        <v>0</v>
      </c>
      <c r="P71" s="30">
        <f t="shared" si="94"/>
        <v>0</v>
      </c>
      <c r="Q71" s="30">
        <f t="shared" si="94"/>
        <v>0</v>
      </c>
      <c r="R71" s="30">
        <f t="shared" si="94"/>
        <v>0</v>
      </c>
      <c r="S71" s="30">
        <f t="shared" si="94"/>
        <v>0</v>
      </c>
      <c r="T71" s="30">
        <f t="shared" si="94"/>
        <v>0</v>
      </c>
      <c r="U71" s="30">
        <f t="shared" si="94"/>
        <v>0</v>
      </c>
      <c r="V71" s="30">
        <f t="shared" si="94"/>
        <v>0</v>
      </c>
      <c r="W71" s="30">
        <f t="shared" si="94"/>
        <v>0</v>
      </c>
      <c r="X71" s="30">
        <f t="shared" si="94"/>
        <v>0</v>
      </c>
      <c r="Y71" s="30">
        <f t="shared" si="94"/>
        <v>0</v>
      </c>
      <c r="Z71" s="30">
        <f t="shared" si="94"/>
        <v>0</v>
      </c>
      <c r="AA71" s="30">
        <f t="shared" si="94"/>
        <v>0</v>
      </c>
      <c r="AB71" s="30">
        <f t="shared" si="94"/>
        <v>0</v>
      </c>
      <c r="AC71" s="30">
        <f t="shared" si="94"/>
        <v>0</v>
      </c>
      <c r="AD71" s="30">
        <f t="shared" si="94"/>
        <v>0</v>
      </c>
      <c r="AE71" s="30">
        <f t="shared" si="94"/>
        <v>0</v>
      </c>
      <c r="AF71" s="30">
        <f t="shared" si="94"/>
        <v>0</v>
      </c>
      <c r="AG71" s="30">
        <f t="shared" si="94"/>
        <v>0</v>
      </c>
      <c r="AH71" s="30">
        <f t="shared" si="94"/>
        <v>0</v>
      </c>
      <c r="AI71" s="30">
        <f t="shared" si="94"/>
        <v>0</v>
      </c>
      <c r="AJ71" s="30">
        <f t="shared" si="94"/>
        <v>0</v>
      </c>
      <c r="AK71" s="30">
        <f t="shared" si="94"/>
        <v>0</v>
      </c>
      <c r="AL71" s="30">
        <f t="shared" si="94"/>
        <v>0</v>
      </c>
      <c r="AM71" s="30">
        <f t="shared" si="94"/>
        <v>0</v>
      </c>
      <c r="AN71" s="30">
        <f t="shared" si="94"/>
        <v>0</v>
      </c>
      <c r="AO71" s="30">
        <f t="shared" si="94"/>
        <v>0</v>
      </c>
      <c r="AP71" s="30">
        <f t="shared" si="94"/>
        <v>0</v>
      </c>
      <c r="AQ71" s="30">
        <f t="shared" si="94"/>
        <v>0</v>
      </c>
      <c r="AR71" s="30">
        <f t="shared" si="94"/>
        <v>0</v>
      </c>
      <c r="AS71" s="30">
        <f t="shared" si="94"/>
        <v>0</v>
      </c>
      <c r="AT71" s="30">
        <f t="shared" si="94"/>
        <v>0</v>
      </c>
      <c r="AU71" s="30">
        <f t="shared" si="94"/>
        <v>0</v>
      </c>
      <c r="AV71" s="30">
        <f t="shared" si="94"/>
        <v>0</v>
      </c>
      <c r="AW71" s="30">
        <f t="shared" si="94"/>
        <v>0</v>
      </c>
      <c r="AX71" s="30">
        <f t="shared" si="94"/>
        <v>0</v>
      </c>
      <c r="AY71" s="30">
        <f t="shared" si="94"/>
        <v>0</v>
      </c>
      <c r="AZ71" s="30">
        <f t="shared" si="94"/>
        <v>0</v>
      </c>
      <c r="BA71" s="30">
        <f t="shared" si="94"/>
        <v>0</v>
      </c>
      <c r="BB71" s="30">
        <f t="shared" si="94"/>
        <v>0</v>
      </c>
      <c r="BC71" s="30">
        <f t="shared" si="94"/>
        <v>0</v>
      </c>
      <c r="BD71" s="30">
        <f t="shared" si="94"/>
        <v>0</v>
      </c>
      <c r="BE71" s="30">
        <f t="shared" si="94"/>
        <v>0</v>
      </c>
      <c r="BF71" s="30">
        <f t="shared" si="94"/>
        <v>0</v>
      </c>
      <c r="BG71" s="30">
        <f t="shared" si="94"/>
        <v>0</v>
      </c>
      <c r="BH71" s="30">
        <f t="shared" si="94"/>
        <v>0</v>
      </c>
      <c r="BI71" s="30">
        <f t="shared" si="94"/>
        <v>0</v>
      </c>
      <c r="BJ71" s="30">
        <f t="shared" si="94"/>
        <v>0</v>
      </c>
      <c r="BK71" s="30">
        <f t="shared" si="94"/>
        <v>0</v>
      </c>
      <c r="BL71" s="30">
        <f t="shared" si="94"/>
        <v>0</v>
      </c>
      <c r="BM71" s="30">
        <f t="shared" si="94"/>
        <v>0</v>
      </c>
      <c r="BN71" s="30">
        <f t="shared" si="94"/>
        <v>0</v>
      </c>
      <c r="BO71" s="30">
        <f t="shared" si="94"/>
        <v>0</v>
      </c>
      <c r="BP71" s="30">
        <f t="shared" ref="BP71:CH71" si="95">((BP17*0.5)+BO35-BP53)*BP90*BP105*BP$2</f>
        <v>0</v>
      </c>
      <c r="BQ71" s="30">
        <f t="shared" si="95"/>
        <v>0</v>
      </c>
      <c r="BR71" s="30">
        <f t="shared" si="95"/>
        <v>0</v>
      </c>
      <c r="BS71" s="30">
        <f t="shared" si="95"/>
        <v>0</v>
      </c>
      <c r="BT71" s="30">
        <f t="shared" si="95"/>
        <v>0</v>
      </c>
      <c r="BU71" s="30">
        <f t="shared" si="95"/>
        <v>0</v>
      </c>
      <c r="BV71" s="30">
        <f t="shared" si="95"/>
        <v>0</v>
      </c>
      <c r="BW71" s="30">
        <f t="shared" si="95"/>
        <v>0</v>
      </c>
      <c r="BX71" s="30">
        <f t="shared" si="95"/>
        <v>0</v>
      </c>
      <c r="BY71" s="30">
        <f t="shared" si="95"/>
        <v>0</v>
      </c>
      <c r="BZ71" s="30">
        <f t="shared" si="95"/>
        <v>0</v>
      </c>
      <c r="CA71" s="30">
        <f t="shared" si="95"/>
        <v>0</v>
      </c>
      <c r="CB71" s="30">
        <f t="shared" si="95"/>
        <v>0</v>
      </c>
      <c r="CC71" s="30">
        <f t="shared" si="95"/>
        <v>0</v>
      </c>
      <c r="CD71" s="30">
        <f t="shared" si="95"/>
        <v>0</v>
      </c>
      <c r="CE71" s="30">
        <f t="shared" si="95"/>
        <v>0</v>
      </c>
      <c r="CF71" s="30">
        <f t="shared" si="95"/>
        <v>0</v>
      </c>
      <c r="CG71" s="30">
        <f t="shared" si="95"/>
        <v>0</v>
      </c>
      <c r="CH71" s="33">
        <f t="shared" si="95"/>
        <v>0</v>
      </c>
    </row>
    <row r="72" spans="1:88" ht="15.75" customHeight="1" x14ac:dyDescent="0.35">
      <c r="A72" s="578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415.86146983491898</v>
      </c>
      <c r="E73" s="30">
        <f t="shared" ref="E73:BP73" si="96">SUM(E59:E72)</f>
        <v>1073.2937129215084</v>
      </c>
      <c r="F73" s="30">
        <f t="shared" si="96"/>
        <v>1978.4704339127304</v>
      </c>
      <c r="G73" s="30">
        <f t="shared" si="96"/>
        <v>4495.4724632132657</v>
      </c>
      <c r="H73" s="30">
        <f t="shared" si="96"/>
        <v>32877.889538763258</v>
      </c>
      <c r="I73" s="30">
        <f t="shared" si="96"/>
        <v>71711.181748256597</v>
      </c>
      <c r="J73" s="30">
        <f t="shared" si="96"/>
        <v>72037.14664783499</v>
      </c>
      <c r="K73" s="30">
        <f t="shared" si="96"/>
        <v>44028.784073963288</v>
      </c>
      <c r="L73" s="30">
        <f t="shared" si="96"/>
        <v>18466.336687728122</v>
      </c>
      <c r="M73" s="30">
        <f t="shared" si="96"/>
        <v>17653.29613338691</v>
      </c>
      <c r="N73" s="30">
        <f t="shared" si="96"/>
        <v>30665.784777203298</v>
      </c>
      <c r="O73" s="30">
        <f t="shared" si="96"/>
        <v>44937.550122148619</v>
      </c>
      <c r="P73" s="30">
        <f t="shared" si="96"/>
        <v>37310.92694022799</v>
      </c>
      <c r="Q73" s="30">
        <f t="shared" si="96"/>
        <v>40851.512294545384</v>
      </c>
      <c r="R73" s="30">
        <f t="shared" si="96"/>
        <v>43256.474421428698</v>
      </c>
      <c r="S73" s="30">
        <f t="shared" si="96"/>
        <v>63854.503457273058</v>
      </c>
      <c r="T73" s="30">
        <f t="shared" si="96"/>
        <v>180307.14550724908</v>
      </c>
      <c r="U73" s="30">
        <f t="shared" si="96"/>
        <v>212141.6561719006</v>
      </c>
      <c r="V73" s="30">
        <f t="shared" si="96"/>
        <v>202533.34259998242</v>
      </c>
      <c r="W73" s="30">
        <f t="shared" si="96"/>
        <v>124603.44287051352</v>
      </c>
      <c r="X73" s="30">
        <f t="shared" si="96"/>
        <v>49323.489142369923</v>
      </c>
      <c r="Y73" s="30">
        <f t="shared" si="96"/>
        <v>41562.73711997475</v>
      </c>
      <c r="Z73" s="30">
        <f t="shared" si="96"/>
        <v>41967.027850549777</v>
      </c>
      <c r="AA73" s="30">
        <f t="shared" si="96"/>
        <v>44937.550122148619</v>
      </c>
      <c r="AB73" s="30">
        <f t="shared" si="96"/>
        <v>37310.92694022799</v>
      </c>
      <c r="AC73" s="30">
        <f t="shared" si="96"/>
        <v>40851.512294545384</v>
      </c>
      <c r="AD73" s="30">
        <f t="shared" si="96"/>
        <v>43256.474421428698</v>
      </c>
      <c r="AE73" s="30">
        <f t="shared" si="96"/>
        <v>63854.503457273058</v>
      </c>
      <c r="AF73" s="30">
        <f t="shared" si="96"/>
        <v>180307.14550724908</v>
      </c>
      <c r="AG73" s="30">
        <f t="shared" si="96"/>
        <v>212141.6561719006</v>
      </c>
      <c r="AH73" s="30">
        <f t="shared" si="96"/>
        <v>202533.34259998242</v>
      </c>
      <c r="AI73" s="30">
        <f t="shared" si="96"/>
        <v>124603.44287051352</v>
      </c>
      <c r="AJ73" s="30">
        <f t="shared" si="96"/>
        <v>49323.489142369923</v>
      </c>
      <c r="AK73" s="30">
        <f t="shared" si="96"/>
        <v>41562.73711997475</v>
      </c>
      <c r="AL73" s="30">
        <f t="shared" si="96"/>
        <v>41967.027850549777</v>
      </c>
      <c r="AM73" s="30">
        <f t="shared" si="96"/>
        <v>44937.550122148619</v>
      </c>
      <c r="AN73" s="30">
        <f t="shared" si="96"/>
        <v>37310.92694022799</v>
      </c>
      <c r="AO73" s="30">
        <f t="shared" si="96"/>
        <v>40851.512294545384</v>
      </c>
      <c r="AP73" s="30">
        <f t="shared" si="96"/>
        <v>43256.474421428698</v>
      </c>
      <c r="AQ73" s="30">
        <f t="shared" si="96"/>
        <v>63854.503457273058</v>
      </c>
      <c r="AR73" s="30">
        <f t="shared" si="96"/>
        <v>180307.14550724908</v>
      </c>
      <c r="AS73" s="30">
        <f t="shared" si="96"/>
        <v>212141.6561719006</v>
      </c>
      <c r="AT73" s="30">
        <f t="shared" si="96"/>
        <v>202533.34259998242</v>
      </c>
      <c r="AU73" s="30">
        <f t="shared" si="96"/>
        <v>124603.44287051352</v>
      </c>
      <c r="AV73" s="30">
        <f t="shared" si="96"/>
        <v>49323.489142369923</v>
      </c>
      <c r="AW73" s="30">
        <f t="shared" si="96"/>
        <v>41562.73711997475</v>
      </c>
      <c r="AX73" s="30">
        <f t="shared" si="96"/>
        <v>41967.027850549777</v>
      </c>
      <c r="AY73" s="30">
        <f t="shared" si="96"/>
        <v>44937.550122148619</v>
      </c>
      <c r="AZ73" s="30">
        <f t="shared" si="96"/>
        <v>37310.92694022799</v>
      </c>
      <c r="BA73" s="30">
        <f t="shared" si="96"/>
        <v>40851.512294545384</v>
      </c>
      <c r="BB73" s="30">
        <f t="shared" si="96"/>
        <v>43256.474421428698</v>
      </c>
      <c r="BC73" s="30">
        <f t="shared" si="96"/>
        <v>63854.503457273058</v>
      </c>
      <c r="BD73" s="30">
        <f t="shared" si="96"/>
        <v>180307.14550724908</v>
      </c>
      <c r="BE73" s="30">
        <f t="shared" si="96"/>
        <v>212141.6561719006</v>
      </c>
      <c r="BF73" s="30">
        <f t="shared" si="96"/>
        <v>202533.34259998242</v>
      </c>
      <c r="BG73" s="30">
        <f t="shared" si="96"/>
        <v>124603.44287051352</v>
      </c>
      <c r="BH73" s="30">
        <f t="shared" si="96"/>
        <v>49323.489142369923</v>
      </c>
      <c r="BI73" s="30">
        <f t="shared" si="96"/>
        <v>41562.73711997475</v>
      </c>
      <c r="BJ73" s="30">
        <f t="shared" si="96"/>
        <v>41967.027850549777</v>
      </c>
      <c r="BK73" s="30">
        <f t="shared" si="96"/>
        <v>44937.550122148619</v>
      </c>
      <c r="BL73" s="30">
        <f t="shared" si="96"/>
        <v>37310.92694022799</v>
      </c>
      <c r="BM73" s="30">
        <f t="shared" si="96"/>
        <v>40851.512294545384</v>
      </c>
      <c r="BN73" s="30">
        <f t="shared" si="96"/>
        <v>43256.474421428698</v>
      </c>
      <c r="BO73" s="30">
        <f t="shared" si="96"/>
        <v>63854.503457273058</v>
      </c>
      <c r="BP73" s="30">
        <f t="shared" si="96"/>
        <v>180307.14550724908</v>
      </c>
      <c r="BQ73" s="30">
        <f t="shared" ref="BQ73:CH73" si="97">SUM(BQ59:BQ72)</f>
        <v>212141.6561719006</v>
      </c>
      <c r="BR73" s="30">
        <f t="shared" si="97"/>
        <v>202533.34259998242</v>
      </c>
      <c r="BS73" s="30">
        <f t="shared" si="97"/>
        <v>124603.44287051352</v>
      </c>
      <c r="BT73" s="30">
        <f t="shared" si="97"/>
        <v>49323.489142369923</v>
      </c>
      <c r="BU73" s="30">
        <f t="shared" si="97"/>
        <v>41562.73711997475</v>
      </c>
      <c r="BV73" s="30">
        <f t="shared" si="97"/>
        <v>41967.027850549777</v>
      </c>
      <c r="BW73" s="30">
        <f t="shared" si="97"/>
        <v>44937.550122148619</v>
      </c>
      <c r="BX73" s="30">
        <f t="shared" si="97"/>
        <v>37310.92694022799</v>
      </c>
      <c r="BY73" s="30">
        <f t="shared" si="97"/>
        <v>40851.512294545384</v>
      </c>
      <c r="BZ73" s="30">
        <f t="shared" si="97"/>
        <v>43256.474421428698</v>
      </c>
      <c r="CA73" s="30">
        <f t="shared" si="97"/>
        <v>63854.503457273058</v>
      </c>
      <c r="CB73" s="30">
        <f t="shared" si="97"/>
        <v>180307.14550724908</v>
      </c>
      <c r="CC73" s="30">
        <f t="shared" si="97"/>
        <v>212141.6561719006</v>
      </c>
      <c r="CD73" s="30">
        <f t="shared" si="97"/>
        <v>202533.34259998242</v>
      </c>
      <c r="CE73" s="30">
        <f t="shared" si="97"/>
        <v>124603.44287051352</v>
      </c>
      <c r="CF73" s="30">
        <f t="shared" si="97"/>
        <v>49323.489142369923</v>
      </c>
      <c r="CG73" s="30">
        <f t="shared" si="97"/>
        <v>41562.73711997475</v>
      </c>
      <c r="CH73" s="33">
        <f t="shared" si="97"/>
        <v>41967.027850549777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415.86146983491898</v>
      </c>
      <c r="E74" s="31">
        <f t="shared" ref="E74:BP74" si="98">D74+E73</f>
        <v>1489.1551827564274</v>
      </c>
      <c r="F74" s="31">
        <f t="shared" si="98"/>
        <v>3467.6256166691578</v>
      </c>
      <c r="G74" s="31">
        <f t="shared" si="98"/>
        <v>7963.0980798824239</v>
      </c>
      <c r="H74" s="31">
        <f t="shared" si="98"/>
        <v>40840.987618645682</v>
      </c>
      <c r="I74" s="31">
        <f t="shared" si="98"/>
        <v>112552.16936690228</v>
      </c>
      <c r="J74" s="31">
        <f t="shared" si="98"/>
        <v>184589.31601473727</v>
      </c>
      <c r="K74" s="31">
        <f t="shared" si="98"/>
        <v>228618.10008870056</v>
      </c>
      <c r="L74" s="31">
        <f t="shared" si="98"/>
        <v>247084.43677642869</v>
      </c>
      <c r="M74" s="31">
        <f t="shared" si="98"/>
        <v>264737.73290981562</v>
      </c>
      <c r="N74" s="31">
        <f t="shared" si="98"/>
        <v>295403.5176870189</v>
      </c>
      <c r="O74" s="31">
        <f t="shared" si="98"/>
        <v>340341.06780916755</v>
      </c>
      <c r="P74" s="31">
        <f t="shared" si="98"/>
        <v>377651.99474939553</v>
      </c>
      <c r="Q74" s="31">
        <f t="shared" si="98"/>
        <v>418503.50704394089</v>
      </c>
      <c r="R74" s="31">
        <f t="shared" si="98"/>
        <v>461759.98146536958</v>
      </c>
      <c r="S74" s="31">
        <f t="shared" si="98"/>
        <v>525614.48492264259</v>
      </c>
      <c r="T74" s="31">
        <f t="shared" si="98"/>
        <v>705921.63042989164</v>
      </c>
      <c r="U74" s="31">
        <f t="shared" si="98"/>
        <v>918063.28660179221</v>
      </c>
      <c r="V74" s="31">
        <f t="shared" si="98"/>
        <v>1120596.6292017747</v>
      </c>
      <c r="W74" s="31">
        <f t="shared" si="98"/>
        <v>1245200.0720722883</v>
      </c>
      <c r="X74" s="31">
        <f t="shared" si="98"/>
        <v>1294523.5612146582</v>
      </c>
      <c r="Y74" s="31">
        <f t="shared" si="98"/>
        <v>1336086.298334633</v>
      </c>
      <c r="Z74" s="31">
        <f t="shared" si="98"/>
        <v>1378053.3261851827</v>
      </c>
      <c r="AA74" s="31">
        <f t="shared" si="98"/>
        <v>1422990.8763073313</v>
      </c>
      <c r="AB74" s="31">
        <f t="shared" si="98"/>
        <v>1460301.8032475593</v>
      </c>
      <c r="AC74" s="31">
        <f t="shared" si="98"/>
        <v>1501153.3155421047</v>
      </c>
      <c r="AD74" s="31">
        <f t="shared" si="98"/>
        <v>1544409.7899635334</v>
      </c>
      <c r="AE74" s="31">
        <f t="shared" si="98"/>
        <v>1608264.2934208065</v>
      </c>
      <c r="AF74" s="31">
        <f t="shared" si="98"/>
        <v>1788571.4389280556</v>
      </c>
      <c r="AG74" s="31">
        <f t="shared" si="98"/>
        <v>2000713.0950999563</v>
      </c>
      <c r="AH74" s="31">
        <f t="shared" si="98"/>
        <v>2203246.4376999387</v>
      </c>
      <c r="AI74" s="31">
        <f t="shared" si="98"/>
        <v>2327849.8805704522</v>
      </c>
      <c r="AJ74" s="31">
        <f t="shared" si="98"/>
        <v>2377173.3697128221</v>
      </c>
      <c r="AK74" s="31">
        <f t="shared" si="98"/>
        <v>2418736.1068327967</v>
      </c>
      <c r="AL74" s="31">
        <f t="shared" si="98"/>
        <v>2460703.1346833464</v>
      </c>
      <c r="AM74" s="31">
        <f t="shared" si="98"/>
        <v>2505640.6848054952</v>
      </c>
      <c r="AN74" s="31">
        <f t="shared" si="98"/>
        <v>2542951.6117457231</v>
      </c>
      <c r="AO74" s="31">
        <f t="shared" si="98"/>
        <v>2583803.1240402684</v>
      </c>
      <c r="AP74" s="31">
        <f t="shared" si="98"/>
        <v>2627059.5984616969</v>
      </c>
      <c r="AQ74" s="31">
        <f t="shared" si="98"/>
        <v>2690914.1019189698</v>
      </c>
      <c r="AR74" s="31">
        <f t="shared" si="98"/>
        <v>2871221.2474262188</v>
      </c>
      <c r="AS74" s="31">
        <f t="shared" si="98"/>
        <v>3083362.9035981195</v>
      </c>
      <c r="AT74" s="31">
        <f t="shared" si="98"/>
        <v>3285896.2461981019</v>
      </c>
      <c r="AU74" s="31">
        <f t="shared" si="98"/>
        <v>3410499.6890686154</v>
      </c>
      <c r="AV74" s="31">
        <f t="shared" si="98"/>
        <v>3459823.1782109854</v>
      </c>
      <c r="AW74" s="31">
        <f t="shared" si="98"/>
        <v>3501385.9153309599</v>
      </c>
      <c r="AX74" s="31">
        <f t="shared" si="98"/>
        <v>3543352.9431815096</v>
      </c>
      <c r="AY74" s="31">
        <f t="shared" si="98"/>
        <v>3588290.4933036584</v>
      </c>
      <c r="AZ74" s="31">
        <f t="shared" si="98"/>
        <v>3625601.4202438863</v>
      </c>
      <c r="BA74" s="31">
        <f t="shared" si="98"/>
        <v>3666452.9325384316</v>
      </c>
      <c r="BB74" s="31">
        <f t="shared" si="98"/>
        <v>3709709.4069598601</v>
      </c>
      <c r="BC74" s="31">
        <f t="shared" si="98"/>
        <v>3773563.910417133</v>
      </c>
      <c r="BD74" s="31">
        <f t="shared" si="98"/>
        <v>3953871.0559243821</v>
      </c>
      <c r="BE74" s="31">
        <f t="shared" si="98"/>
        <v>4166012.7120962827</v>
      </c>
      <c r="BF74" s="31">
        <f t="shared" si="98"/>
        <v>4368546.0546962656</v>
      </c>
      <c r="BG74" s="31">
        <f t="shared" si="98"/>
        <v>4493149.4975667791</v>
      </c>
      <c r="BH74" s="31">
        <f t="shared" si="98"/>
        <v>4542472.9867091486</v>
      </c>
      <c r="BI74" s="31">
        <f t="shared" si="98"/>
        <v>4584035.7238291232</v>
      </c>
      <c r="BJ74" s="31">
        <f t="shared" si="98"/>
        <v>4626002.7516796729</v>
      </c>
      <c r="BK74" s="31">
        <f t="shared" si="98"/>
        <v>4670940.3018018212</v>
      </c>
      <c r="BL74" s="31">
        <f t="shared" si="98"/>
        <v>4708251.2287420491</v>
      </c>
      <c r="BM74" s="31">
        <f t="shared" si="98"/>
        <v>4749102.7410365948</v>
      </c>
      <c r="BN74" s="31">
        <f t="shared" si="98"/>
        <v>4792359.2154580234</v>
      </c>
      <c r="BO74" s="31">
        <f t="shared" si="98"/>
        <v>4856213.7189152967</v>
      </c>
      <c r="BP74" s="31">
        <f t="shared" si="98"/>
        <v>5036520.8644225458</v>
      </c>
      <c r="BQ74" s="31">
        <f t="shared" ref="BQ74:CH74" si="99">BP74+BQ73</f>
        <v>5248662.520594446</v>
      </c>
      <c r="BR74" s="31">
        <f t="shared" si="99"/>
        <v>5451195.8631944284</v>
      </c>
      <c r="BS74" s="31">
        <f t="shared" si="99"/>
        <v>5575799.3060649419</v>
      </c>
      <c r="BT74" s="31">
        <f t="shared" si="99"/>
        <v>5625122.7952073114</v>
      </c>
      <c r="BU74" s="31">
        <f t="shared" si="99"/>
        <v>5666685.532327286</v>
      </c>
      <c r="BV74" s="31">
        <f t="shared" si="99"/>
        <v>5708652.5601778356</v>
      </c>
      <c r="BW74" s="31">
        <f t="shared" si="99"/>
        <v>5753590.110299984</v>
      </c>
      <c r="BX74" s="31">
        <f t="shared" si="99"/>
        <v>5790901.0372402119</v>
      </c>
      <c r="BY74" s="31">
        <f t="shared" si="99"/>
        <v>5831752.5495347576</v>
      </c>
      <c r="BZ74" s="31">
        <f t="shared" si="99"/>
        <v>5875009.0239561861</v>
      </c>
      <c r="CA74" s="31">
        <f t="shared" si="99"/>
        <v>5938863.5274134595</v>
      </c>
      <c r="CB74" s="31">
        <f t="shared" si="99"/>
        <v>6119170.6729207085</v>
      </c>
      <c r="CC74" s="31">
        <f t="shared" si="99"/>
        <v>6331312.3290926088</v>
      </c>
      <c r="CD74" s="31">
        <f t="shared" si="99"/>
        <v>6533845.6716925912</v>
      </c>
      <c r="CE74" s="31">
        <f t="shared" si="99"/>
        <v>6658449.1145631047</v>
      </c>
      <c r="CF74" s="31">
        <f t="shared" si="99"/>
        <v>6707772.6037054742</v>
      </c>
      <c r="CG74" s="31">
        <f t="shared" si="99"/>
        <v>6749335.3408254487</v>
      </c>
      <c r="CH74" s="34">
        <f t="shared" si="99"/>
        <v>6791302.3686759984</v>
      </c>
    </row>
    <row r="75" spans="1:88" x14ac:dyDescent="0.35">
      <c r="A75" s="8"/>
      <c r="B75" s="40"/>
      <c r="C75" s="244"/>
      <c r="D75" s="245"/>
      <c r="E75" s="244"/>
      <c r="F75" s="245"/>
      <c r="G75" s="244"/>
      <c r="H75" s="245"/>
      <c r="I75" s="244"/>
      <c r="J75" s="245"/>
      <c r="K75" s="244"/>
      <c r="L75" s="245"/>
      <c r="M75" s="244"/>
      <c r="N75" s="245"/>
      <c r="O75" s="244"/>
      <c r="P75" s="245"/>
      <c r="Q75" s="244"/>
      <c r="R75" s="245"/>
      <c r="S75" s="244"/>
      <c r="T75" s="245"/>
      <c r="U75" s="244"/>
      <c r="V75" s="245"/>
      <c r="W75" s="244"/>
      <c r="X75" s="245"/>
      <c r="Y75" s="244"/>
      <c r="Z75" s="245"/>
      <c r="AA75" s="244"/>
      <c r="AB75" s="245"/>
      <c r="AC75" s="244"/>
      <c r="AD75" s="245"/>
      <c r="AE75" s="244"/>
      <c r="AF75" s="245"/>
      <c r="AG75" s="244"/>
      <c r="AH75" s="245"/>
      <c r="AI75" s="244"/>
      <c r="AJ75" s="245"/>
      <c r="AK75" s="244"/>
      <c r="AL75" s="245"/>
      <c r="AM75" s="244"/>
      <c r="AN75" s="245"/>
      <c r="AO75" s="244"/>
      <c r="AP75" s="245"/>
      <c r="AQ75" s="244"/>
      <c r="AR75" s="245"/>
      <c r="AS75" s="244"/>
      <c r="AT75" s="245"/>
      <c r="AU75" s="244"/>
      <c r="AV75" s="245"/>
      <c r="AW75" s="244"/>
      <c r="AX75" s="245"/>
      <c r="AY75" s="244"/>
      <c r="AZ75" s="245"/>
      <c r="BA75" s="244"/>
      <c r="BB75" s="245"/>
      <c r="BC75" s="244"/>
      <c r="BD75" s="245"/>
      <c r="BE75" s="244"/>
      <c r="BF75" s="245"/>
      <c r="BG75" s="244"/>
      <c r="BH75" s="245"/>
      <c r="BI75" s="244"/>
      <c r="BJ75" s="245"/>
      <c r="BK75" s="244"/>
      <c r="BL75" s="245"/>
      <c r="BM75" s="244"/>
      <c r="BN75" s="245"/>
      <c r="BO75" s="244"/>
      <c r="BP75" s="245"/>
      <c r="BQ75" s="244"/>
      <c r="BR75" s="245"/>
      <c r="BS75" s="244"/>
      <c r="BT75" s="245"/>
      <c r="BU75" s="244"/>
      <c r="BV75" s="245"/>
      <c r="BW75" s="244"/>
      <c r="BX75" s="245"/>
      <c r="BY75" s="244"/>
      <c r="BZ75" s="245"/>
      <c r="CA75" s="244"/>
      <c r="CB75" s="245"/>
      <c r="CC75" s="244"/>
      <c r="CD75" s="245"/>
      <c r="CE75" s="244"/>
      <c r="CF75" s="245"/>
      <c r="CG75" s="244"/>
      <c r="CH75" s="245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18" t="s">
        <v>12</v>
      </c>
      <c r="C77" s="176">
        <f>C$4</f>
        <v>44562</v>
      </c>
      <c r="D77" s="176">
        <f t="shared" ref="D77:BO77" si="100">D$4</f>
        <v>44593</v>
      </c>
      <c r="E77" s="176">
        <f t="shared" si="100"/>
        <v>44621</v>
      </c>
      <c r="F77" s="176">
        <f t="shared" si="100"/>
        <v>44652</v>
      </c>
      <c r="G77" s="176">
        <f t="shared" si="100"/>
        <v>44682</v>
      </c>
      <c r="H77" s="176">
        <f t="shared" si="100"/>
        <v>44713</v>
      </c>
      <c r="I77" s="176">
        <f t="shared" si="100"/>
        <v>44743</v>
      </c>
      <c r="J77" s="176">
        <f t="shared" si="100"/>
        <v>44774</v>
      </c>
      <c r="K77" s="176">
        <f t="shared" si="100"/>
        <v>44805</v>
      </c>
      <c r="L77" s="176">
        <f t="shared" si="100"/>
        <v>44835</v>
      </c>
      <c r="M77" s="176">
        <f t="shared" si="100"/>
        <v>44866</v>
      </c>
      <c r="N77" s="176">
        <f t="shared" si="100"/>
        <v>44896</v>
      </c>
      <c r="O77" s="176">
        <f t="shared" si="100"/>
        <v>44927</v>
      </c>
      <c r="P77" s="176">
        <f t="shared" si="100"/>
        <v>44958</v>
      </c>
      <c r="Q77" s="176">
        <f t="shared" si="100"/>
        <v>44986</v>
      </c>
      <c r="R77" s="176">
        <f t="shared" si="100"/>
        <v>45017</v>
      </c>
      <c r="S77" s="176">
        <f t="shared" si="100"/>
        <v>45047</v>
      </c>
      <c r="T77" s="176">
        <f t="shared" si="100"/>
        <v>45078</v>
      </c>
      <c r="U77" s="176">
        <f t="shared" si="100"/>
        <v>45108</v>
      </c>
      <c r="V77" s="176">
        <f t="shared" si="100"/>
        <v>45139</v>
      </c>
      <c r="W77" s="176">
        <f t="shared" si="100"/>
        <v>45170</v>
      </c>
      <c r="X77" s="176">
        <f t="shared" si="100"/>
        <v>45200</v>
      </c>
      <c r="Y77" s="176">
        <f t="shared" si="100"/>
        <v>45231</v>
      </c>
      <c r="Z77" s="176">
        <f t="shared" si="100"/>
        <v>45261</v>
      </c>
      <c r="AA77" s="176">
        <f t="shared" si="100"/>
        <v>45292</v>
      </c>
      <c r="AB77" s="176">
        <f t="shared" si="100"/>
        <v>45323</v>
      </c>
      <c r="AC77" s="176">
        <f t="shared" si="100"/>
        <v>45352</v>
      </c>
      <c r="AD77" s="176">
        <f t="shared" si="100"/>
        <v>45383</v>
      </c>
      <c r="AE77" s="176">
        <f t="shared" si="100"/>
        <v>45413</v>
      </c>
      <c r="AF77" s="176">
        <f t="shared" si="100"/>
        <v>45444</v>
      </c>
      <c r="AG77" s="176">
        <f t="shared" si="100"/>
        <v>45474</v>
      </c>
      <c r="AH77" s="176">
        <f t="shared" si="100"/>
        <v>45505</v>
      </c>
      <c r="AI77" s="176">
        <f t="shared" si="100"/>
        <v>45536</v>
      </c>
      <c r="AJ77" s="176">
        <f t="shared" si="100"/>
        <v>45566</v>
      </c>
      <c r="AK77" s="176">
        <f t="shared" si="100"/>
        <v>45597</v>
      </c>
      <c r="AL77" s="176">
        <f t="shared" si="100"/>
        <v>45627</v>
      </c>
      <c r="AM77" s="176">
        <f t="shared" si="100"/>
        <v>45658</v>
      </c>
      <c r="AN77" s="176">
        <f t="shared" si="100"/>
        <v>45689</v>
      </c>
      <c r="AO77" s="176">
        <f t="shared" si="100"/>
        <v>45717</v>
      </c>
      <c r="AP77" s="176">
        <f t="shared" si="100"/>
        <v>45748</v>
      </c>
      <c r="AQ77" s="176">
        <f t="shared" si="100"/>
        <v>45778</v>
      </c>
      <c r="AR77" s="176">
        <f t="shared" si="100"/>
        <v>45809</v>
      </c>
      <c r="AS77" s="176">
        <f t="shared" si="100"/>
        <v>45839</v>
      </c>
      <c r="AT77" s="176">
        <f t="shared" si="100"/>
        <v>45870</v>
      </c>
      <c r="AU77" s="176">
        <f t="shared" si="100"/>
        <v>45901</v>
      </c>
      <c r="AV77" s="176">
        <f t="shared" si="100"/>
        <v>45931</v>
      </c>
      <c r="AW77" s="176">
        <f t="shared" si="100"/>
        <v>45962</v>
      </c>
      <c r="AX77" s="176">
        <f t="shared" si="100"/>
        <v>45992</v>
      </c>
      <c r="AY77" s="176">
        <f t="shared" si="100"/>
        <v>46023</v>
      </c>
      <c r="AZ77" s="176">
        <f t="shared" si="100"/>
        <v>46054</v>
      </c>
      <c r="BA77" s="176">
        <f t="shared" si="100"/>
        <v>46082</v>
      </c>
      <c r="BB77" s="176">
        <f t="shared" si="100"/>
        <v>46113</v>
      </c>
      <c r="BC77" s="176">
        <f t="shared" si="100"/>
        <v>46143</v>
      </c>
      <c r="BD77" s="176">
        <f t="shared" si="100"/>
        <v>46174</v>
      </c>
      <c r="BE77" s="176">
        <f t="shared" si="100"/>
        <v>46204</v>
      </c>
      <c r="BF77" s="176">
        <f t="shared" si="100"/>
        <v>46235</v>
      </c>
      <c r="BG77" s="176">
        <f t="shared" si="100"/>
        <v>46266</v>
      </c>
      <c r="BH77" s="176">
        <f t="shared" si="100"/>
        <v>46296</v>
      </c>
      <c r="BI77" s="176">
        <f t="shared" si="100"/>
        <v>46327</v>
      </c>
      <c r="BJ77" s="176">
        <f t="shared" si="100"/>
        <v>46357</v>
      </c>
      <c r="BK77" s="176">
        <f t="shared" si="100"/>
        <v>46388</v>
      </c>
      <c r="BL77" s="176">
        <f t="shared" si="100"/>
        <v>46419</v>
      </c>
      <c r="BM77" s="176">
        <f t="shared" si="100"/>
        <v>46447</v>
      </c>
      <c r="BN77" s="176">
        <f t="shared" si="100"/>
        <v>46478</v>
      </c>
      <c r="BO77" s="176">
        <f t="shared" si="100"/>
        <v>46508</v>
      </c>
      <c r="BP77" s="176">
        <f t="shared" ref="BP77:CH77" si="101">BP$4</f>
        <v>46539</v>
      </c>
      <c r="BQ77" s="176">
        <f t="shared" si="101"/>
        <v>46569</v>
      </c>
      <c r="BR77" s="176">
        <f t="shared" si="101"/>
        <v>46600</v>
      </c>
      <c r="BS77" s="176">
        <f t="shared" si="101"/>
        <v>46631</v>
      </c>
      <c r="BT77" s="176">
        <f t="shared" si="101"/>
        <v>46661</v>
      </c>
      <c r="BU77" s="176">
        <f t="shared" si="101"/>
        <v>46692</v>
      </c>
      <c r="BV77" s="176">
        <f t="shared" si="101"/>
        <v>46722</v>
      </c>
      <c r="BW77" s="176">
        <f t="shared" si="101"/>
        <v>46753</v>
      </c>
      <c r="BX77" s="176">
        <f t="shared" si="101"/>
        <v>46784</v>
      </c>
      <c r="BY77" s="176">
        <f t="shared" si="101"/>
        <v>46813</v>
      </c>
      <c r="BZ77" s="176">
        <f t="shared" si="101"/>
        <v>46844</v>
      </c>
      <c r="CA77" s="176">
        <f t="shared" si="101"/>
        <v>46874</v>
      </c>
      <c r="CB77" s="176">
        <f t="shared" si="101"/>
        <v>46905</v>
      </c>
      <c r="CC77" s="176">
        <f t="shared" si="101"/>
        <v>46935</v>
      </c>
      <c r="CD77" s="176">
        <f t="shared" si="101"/>
        <v>46966</v>
      </c>
      <c r="CE77" s="176">
        <f t="shared" si="101"/>
        <v>46997</v>
      </c>
      <c r="CF77" s="176">
        <f t="shared" si="101"/>
        <v>47027</v>
      </c>
      <c r="CG77" s="176">
        <f t="shared" si="101"/>
        <v>47058</v>
      </c>
      <c r="CH77" s="177">
        <f t="shared" si="101"/>
        <v>47088</v>
      </c>
      <c r="CJ77" s="231" t="s">
        <v>182</v>
      </c>
    </row>
    <row r="78" spans="1:88" ht="15.75" customHeight="1" x14ac:dyDescent="0.35">
      <c r="A78" s="581"/>
      <c r="B78" s="14" t="str">
        <f>B59</f>
        <v>Air Comp</v>
      </c>
      <c r="C78" s="352">
        <f>'2M - SGS'!C78</f>
        <v>8.5109000000000004E-2</v>
      </c>
      <c r="D78" s="352">
        <f>'2M - SGS'!D78</f>
        <v>7.7715000000000006E-2</v>
      </c>
      <c r="E78" s="352">
        <f>'2M - SGS'!E78</f>
        <v>8.6136000000000004E-2</v>
      </c>
      <c r="F78" s="352">
        <f>'2M - SGS'!F78</f>
        <v>7.9796000000000006E-2</v>
      </c>
      <c r="G78" s="352">
        <f>'2M - SGS'!G78</f>
        <v>8.5334999999999994E-2</v>
      </c>
      <c r="H78" s="352">
        <f>'2M - SGS'!H78</f>
        <v>8.1994999999999998E-2</v>
      </c>
      <c r="I78" s="352">
        <f>'2M - SGS'!I78</f>
        <v>8.4098999999999993E-2</v>
      </c>
      <c r="J78" s="352">
        <f>'2M - SGS'!J78</f>
        <v>8.4198999999999996E-2</v>
      </c>
      <c r="K78" s="352">
        <f>'2M - SGS'!K78</f>
        <v>8.2512000000000002E-2</v>
      </c>
      <c r="L78" s="352">
        <f>'2M - SGS'!L78</f>
        <v>8.5277000000000006E-2</v>
      </c>
      <c r="M78" s="352">
        <f>'2M - SGS'!M78</f>
        <v>8.2588999999999996E-2</v>
      </c>
      <c r="N78" s="352">
        <f>'2M - SGS'!N78</f>
        <v>8.5237999999999994E-2</v>
      </c>
      <c r="O78" s="352">
        <f>'2M - SGS'!O78</f>
        <v>8.5109000000000004E-2</v>
      </c>
      <c r="P78" s="352">
        <f>'2M - SGS'!P78</f>
        <v>7.7715000000000006E-2</v>
      </c>
      <c r="Q78" s="352">
        <f>'2M - SGS'!Q78</f>
        <v>8.6136000000000004E-2</v>
      </c>
      <c r="R78" s="352">
        <f>'2M - SGS'!R78</f>
        <v>7.9796000000000006E-2</v>
      </c>
      <c r="S78" s="352">
        <f>'2M - SGS'!S78</f>
        <v>8.5334999999999994E-2</v>
      </c>
      <c r="T78" s="352">
        <f>'2M - SGS'!T78</f>
        <v>8.1994999999999998E-2</v>
      </c>
      <c r="U78" s="352">
        <f>'2M - SGS'!U78</f>
        <v>8.4098999999999993E-2</v>
      </c>
      <c r="V78" s="352">
        <f>'2M - SGS'!V78</f>
        <v>8.4198999999999996E-2</v>
      </c>
      <c r="W78" s="352">
        <f>'2M - SGS'!W78</f>
        <v>8.2512000000000002E-2</v>
      </c>
      <c r="X78" s="352">
        <f>'2M - SGS'!X78</f>
        <v>8.5277000000000006E-2</v>
      </c>
      <c r="Y78" s="352">
        <f>'2M - SGS'!Y78</f>
        <v>8.2588999999999996E-2</v>
      </c>
      <c r="Z78" s="352">
        <f>'2M - SGS'!Z78</f>
        <v>8.5237999999999994E-2</v>
      </c>
      <c r="AA78" s="352">
        <f>'2M - SGS'!AA78</f>
        <v>8.5109000000000004E-2</v>
      </c>
      <c r="AB78" s="352">
        <f>'2M - SGS'!AB78</f>
        <v>7.7715000000000006E-2</v>
      </c>
      <c r="AC78" s="352">
        <f>'2M - SGS'!AC78</f>
        <v>8.6136000000000004E-2</v>
      </c>
      <c r="AD78" s="352">
        <f>'2M - SGS'!AD78</f>
        <v>7.9796000000000006E-2</v>
      </c>
      <c r="AE78" s="352">
        <f>'2M - SGS'!AE78</f>
        <v>8.5334999999999994E-2</v>
      </c>
      <c r="AF78" s="352">
        <f>'2M - SGS'!AF78</f>
        <v>8.1994999999999998E-2</v>
      </c>
      <c r="AG78" s="352">
        <f>'2M - SGS'!AG78</f>
        <v>8.4098999999999993E-2</v>
      </c>
      <c r="AH78" s="352">
        <f>'2M - SGS'!AH78</f>
        <v>8.4198999999999996E-2</v>
      </c>
      <c r="AI78" s="352">
        <f>'2M - SGS'!AI78</f>
        <v>8.2512000000000002E-2</v>
      </c>
      <c r="AJ78" s="352">
        <f>'2M - SGS'!AJ78</f>
        <v>8.5277000000000006E-2</v>
      </c>
      <c r="AK78" s="352">
        <f>'2M - SGS'!AK78</f>
        <v>8.2588999999999996E-2</v>
      </c>
      <c r="AL78" s="352">
        <f>'2M - SGS'!AL78</f>
        <v>8.5237999999999994E-2</v>
      </c>
      <c r="AM78" s="352">
        <f>'2M - SGS'!AM78</f>
        <v>8.5109000000000004E-2</v>
      </c>
      <c r="AN78" s="352">
        <f>'2M - SGS'!AN78</f>
        <v>7.7715000000000006E-2</v>
      </c>
      <c r="AO78" s="352">
        <f>'2M - SGS'!AO78</f>
        <v>8.6136000000000004E-2</v>
      </c>
      <c r="AP78" s="352">
        <f>'2M - SGS'!AP78</f>
        <v>7.9796000000000006E-2</v>
      </c>
      <c r="AQ78" s="352">
        <f>'2M - SGS'!AQ78</f>
        <v>8.5334999999999994E-2</v>
      </c>
      <c r="AR78" s="352">
        <f>'2M - SGS'!AR78</f>
        <v>8.1994999999999998E-2</v>
      </c>
      <c r="AS78" s="352">
        <f>'2M - SGS'!AS78</f>
        <v>8.4098999999999993E-2</v>
      </c>
      <c r="AT78" s="352">
        <f>'2M - SGS'!AT78</f>
        <v>8.4198999999999996E-2</v>
      </c>
      <c r="AU78" s="352">
        <f>'2M - SGS'!AU78</f>
        <v>8.2512000000000002E-2</v>
      </c>
      <c r="AV78" s="352">
        <f>'2M - SGS'!AV78</f>
        <v>8.5277000000000006E-2</v>
      </c>
      <c r="AW78" s="352">
        <f>'2M - SGS'!AW78</f>
        <v>8.2588999999999996E-2</v>
      </c>
      <c r="AX78" s="352">
        <f>'2M - SGS'!AX78</f>
        <v>8.5237999999999994E-2</v>
      </c>
      <c r="AY78" s="352">
        <f>'2M - SGS'!AY78</f>
        <v>8.5109000000000004E-2</v>
      </c>
      <c r="AZ78" s="352">
        <f>'2M - SGS'!AZ78</f>
        <v>7.7715000000000006E-2</v>
      </c>
      <c r="BA78" s="352">
        <f>'2M - SGS'!BA78</f>
        <v>8.6136000000000004E-2</v>
      </c>
      <c r="BB78" s="352">
        <f>'2M - SGS'!BB78</f>
        <v>7.9796000000000006E-2</v>
      </c>
      <c r="BC78" s="352">
        <f>'2M - SGS'!BC78</f>
        <v>8.5334999999999994E-2</v>
      </c>
      <c r="BD78" s="352">
        <f>'2M - SGS'!BD78</f>
        <v>8.1994999999999998E-2</v>
      </c>
      <c r="BE78" s="352">
        <f>'2M - SGS'!BE78</f>
        <v>8.4098999999999993E-2</v>
      </c>
      <c r="BF78" s="352">
        <f>'2M - SGS'!BF78</f>
        <v>8.4198999999999996E-2</v>
      </c>
      <c r="BG78" s="352">
        <f>'2M - SGS'!BG78</f>
        <v>8.2512000000000002E-2</v>
      </c>
      <c r="BH78" s="352">
        <f>'2M - SGS'!BH78</f>
        <v>8.5277000000000006E-2</v>
      </c>
      <c r="BI78" s="352">
        <f>'2M - SGS'!BI78</f>
        <v>8.2588999999999996E-2</v>
      </c>
      <c r="BJ78" s="352">
        <f>'2M - SGS'!BJ78</f>
        <v>8.5237999999999994E-2</v>
      </c>
      <c r="BK78" s="352">
        <f>'2M - SGS'!BK78</f>
        <v>8.5109000000000004E-2</v>
      </c>
      <c r="BL78" s="352">
        <f>'2M - SGS'!BL78</f>
        <v>7.7715000000000006E-2</v>
      </c>
      <c r="BM78" s="352">
        <f>'2M - SGS'!BM78</f>
        <v>8.6136000000000004E-2</v>
      </c>
      <c r="BN78" s="352">
        <f>'2M - SGS'!BN78</f>
        <v>7.9796000000000006E-2</v>
      </c>
      <c r="BO78" s="352">
        <f>'2M - SGS'!BO78</f>
        <v>8.5334999999999994E-2</v>
      </c>
      <c r="BP78" s="352">
        <f>'2M - SGS'!BP78</f>
        <v>8.1994999999999998E-2</v>
      </c>
      <c r="BQ78" s="352">
        <f>'2M - SGS'!BQ78</f>
        <v>8.4098999999999993E-2</v>
      </c>
      <c r="BR78" s="352">
        <f>'2M - SGS'!BR78</f>
        <v>8.4198999999999996E-2</v>
      </c>
      <c r="BS78" s="352">
        <f>'2M - SGS'!BS78</f>
        <v>8.2512000000000002E-2</v>
      </c>
      <c r="BT78" s="352">
        <f>'2M - SGS'!BT78</f>
        <v>8.5277000000000006E-2</v>
      </c>
      <c r="BU78" s="352">
        <f>'2M - SGS'!BU78</f>
        <v>8.2588999999999996E-2</v>
      </c>
      <c r="BV78" s="352">
        <f>'2M - SGS'!BV78</f>
        <v>8.5237999999999994E-2</v>
      </c>
      <c r="BW78" s="352">
        <f>'2M - SGS'!BW78</f>
        <v>8.5109000000000004E-2</v>
      </c>
      <c r="BX78" s="352">
        <f>'2M - SGS'!BX78</f>
        <v>7.7715000000000006E-2</v>
      </c>
      <c r="BY78" s="352">
        <f>'2M - SGS'!BY78</f>
        <v>8.6136000000000004E-2</v>
      </c>
      <c r="BZ78" s="352">
        <f>'2M - SGS'!BZ78</f>
        <v>7.9796000000000006E-2</v>
      </c>
      <c r="CA78" s="352">
        <f>'2M - SGS'!CA78</f>
        <v>8.5334999999999994E-2</v>
      </c>
      <c r="CB78" s="352">
        <f>'2M - SGS'!CB78</f>
        <v>8.1994999999999998E-2</v>
      </c>
      <c r="CC78" s="352">
        <f>'2M - SGS'!CC78</f>
        <v>8.4098999999999993E-2</v>
      </c>
      <c r="CD78" s="352">
        <f>'2M - SGS'!CD78</f>
        <v>8.4198999999999996E-2</v>
      </c>
      <c r="CE78" s="352">
        <f>'2M - SGS'!CE78</f>
        <v>8.2512000000000002E-2</v>
      </c>
      <c r="CF78" s="352">
        <f>'2M - SGS'!CF78</f>
        <v>8.5277000000000006E-2</v>
      </c>
      <c r="CG78" s="352">
        <f>'2M - SGS'!CG78</f>
        <v>8.2588999999999996E-2</v>
      </c>
      <c r="CH78" s="353">
        <f>'2M - SGS'!CH78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102">B60</f>
        <v>Building Shell</v>
      </c>
      <c r="C79" s="352">
        <f>'2M - SGS'!C79</f>
        <v>0.107824</v>
      </c>
      <c r="D79" s="352">
        <f>'2M - SGS'!D79</f>
        <v>9.1051999999999994E-2</v>
      </c>
      <c r="E79" s="352">
        <f>'2M - SGS'!E79</f>
        <v>7.1135000000000004E-2</v>
      </c>
      <c r="F79" s="352">
        <f>'2M - SGS'!F79</f>
        <v>4.1179E-2</v>
      </c>
      <c r="G79" s="352">
        <f>'2M - SGS'!G79</f>
        <v>4.4423999999999998E-2</v>
      </c>
      <c r="H79" s="352">
        <f>'2M - SGS'!H79</f>
        <v>0.106128</v>
      </c>
      <c r="I79" s="352">
        <f>'2M - SGS'!I79</f>
        <v>0.14288100000000001</v>
      </c>
      <c r="J79" s="352">
        <f>'2M - SGS'!J79</f>
        <v>0.133494</v>
      </c>
      <c r="K79" s="352">
        <f>'2M - SGS'!K79</f>
        <v>5.781E-2</v>
      </c>
      <c r="L79" s="352">
        <f>'2M - SGS'!L79</f>
        <v>3.8018000000000003E-2</v>
      </c>
      <c r="M79" s="352">
        <f>'2M - SGS'!M79</f>
        <v>6.2103999999999999E-2</v>
      </c>
      <c r="N79" s="352">
        <f>'2M - SGS'!N79</f>
        <v>0.10395</v>
      </c>
      <c r="O79" s="352">
        <f>'2M - SGS'!O79</f>
        <v>0.107824</v>
      </c>
      <c r="P79" s="352">
        <f>'2M - SGS'!P79</f>
        <v>9.1051999999999994E-2</v>
      </c>
      <c r="Q79" s="352">
        <f>'2M - SGS'!Q79</f>
        <v>7.1135000000000004E-2</v>
      </c>
      <c r="R79" s="352">
        <f>'2M - SGS'!R79</f>
        <v>4.1179E-2</v>
      </c>
      <c r="S79" s="352">
        <f>'2M - SGS'!S79</f>
        <v>4.4423999999999998E-2</v>
      </c>
      <c r="T79" s="352">
        <f>'2M - SGS'!T79</f>
        <v>0.106128</v>
      </c>
      <c r="U79" s="352">
        <f>'2M - SGS'!U79</f>
        <v>0.14288100000000001</v>
      </c>
      <c r="V79" s="352">
        <f>'2M - SGS'!V79</f>
        <v>0.133494</v>
      </c>
      <c r="W79" s="352">
        <f>'2M - SGS'!W79</f>
        <v>5.781E-2</v>
      </c>
      <c r="X79" s="352">
        <f>'2M - SGS'!X79</f>
        <v>3.8018000000000003E-2</v>
      </c>
      <c r="Y79" s="352">
        <f>'2M - SGS'!Y79</f>
        <v>6.2103999999999999E-2</v>
      </c>
      <c r="Z79" s="352">
        <f>'2M - SGS'!Z79</f>
        <v>0.10395</v>
      </c>
      <c r="AA79" s="352">
        <f>'2M - SGS'!AA79</f>
        <v>0.107824</v>
      </c>
      <c r="AB79" s="352">
        <f>'2M - SGS'!AB79</f>
        <v>9.1051999999999994E-2</v>
      </c>
      <c r="AC79" s="352">
        <f>'2M - SGS'!AC79</f>
        <v>7.1135000000000004E-2</v>
      </c>
      <c r="AD79" s="352">
        <f>'2M - SGS'!AD79</f>
        <v>4.1179E-2</v>
      </c>
      <c r="AE79" s="352">
        <f>'2M - SGS'!AE79</f>
        <v>4.4423999999999998E-2</v>
      </c>
      <c r="AF79" s="352">
        <f>'2M - SGS'!AF79</f>
        <v>0.106128</v>
      </c>
      <c r="AG79" s="352">
        <f>'2M - SGS'!AG79</f>
        <v>0.14288100000000001</v>
      </c>
      <c r="AH79" s="352">
        <f>'2M - SGS'!AH79</f>
        <v>0.133494</v>
      </c>
      <c r="AI79" s="352">
        <f>'2M - SGS'!AI79</f>
        <v>5.781E-2</v>
      </c>
      <c r="AJ79" s="352">
        <f>'2M - SGS'!AJ79</f>
        <v>3.8018000000000003E-2</v>
      </c>
      <c r="AK79" s="352">
        <f>'2M - SGS'!AK79</f>
        <v>6.2103999999999999E-2</v>
      </c>
      <c r="AL79" s="352">
        <f>'2M - SGS'!AL79</f>
        <v>0.10395</v>
      </c>
      <c r="AM79" s="352">
        <f>'2M - SGS'!AM79</f>
        <v>0.107824</v>
      </c>
      <c r="AN79" s="352">
        <f>'2M - SGS'!AN79</f>
        <v>9.1051999999999994E-2</v>
      </c>
      <c r="AO79" s="352">
        <f>'2M - SGS'!AO79</f>
        <v>7.1135000000000004E-2</v>
      </c>
      <c r="AP79" s="352">
        <f>'2M - SGS'!AP79</f>
        <v>4.1179E-2</v>
      </c>
      <c r="AQ79" s="352">
        <f>'2M - SGS'!AQ79</f>
        <v>4.4423999999999998E-2</v>
      </c>
      <c r="AR79" s="352">
        <f>'2M - SGS'!AR79</f>
        <v>0.106128</v>
      </c>
      <c r="AS79" s="352">
        <f>'2M - SGS'!AS79</f>
        <v>0.14288100000000001</v>
      </c>
      <c r="AT79" s="352">
        <f>'2M - SGS'!AT79</f>
        <v>0.133494</v>
      </c>
      <c r="AU79" s="352">
        <f>'2M - SGS'!AU79</f>
        <v>5.781E-2</v>
      </c>
      <c r="AV79" s="352">
        <f>'2M - SGS'!AV79</f>
        <v>3.8018000000000003E-2</v>
      </c>
      <c r="AW79" s="352">
        <f>'2M - SGS'!AW79</f>
        <v>6.2103999999999999E-2</v>
      </c>
      <c r="AX79" s="352">
        <f>'2M - SGS'!AX79</f>
        <v>0.10395</v>
      </c>
      <c r="AY79" s="352">
        <f>'2M - SGS'!AY79</f>
        <v>0.107824</v>
      </c>
      <c r="AZ79" s="352">
        <f>'2M - SGS'!AZ79</f>
        <v>9.1051999999999994E-2</v>
      </c>
      <c r="BA79" s="352">
        <f>'2M - SGS'!BA79</f>
        <v>7.1135000000000004E-2</v>
      </c>
      <c r="BB79" s="352">
        <f>'2M - SGS'!BB79</f>
        <v>4.1179E-2</v>
      </c>
      <c r="BC79" s="352">
        <f>'2M - SGS'!BC79</f>
        <v>4.4423999999999998E-2</v>
      </c>
      <c r="BD79" s="352">
        <f>'2M - SGS'!BD79</f>
        <v>0.106128</v>
      </c>
      <c r="BE79" s="352">
        <f>'2M - SGS'!BE79</f>
        <v>0.14288100000000001</v>
      </c>
      <c r="BF79" s="352">
        <f>'2M - SGS'!BF79</f>
        <v>0.133494</v>
      </c>
      <c r="BG79" s="352">
        <f>'2M - SGS'!BG79</f>
        <v>5.781E-2</v>
      </c>
      <c r="BH79" s="352">
        <f>'2M - SGS'!BH79</f>
        <v>3.8018000000000003E-2</v>
      </c>
      <c r="BI79" s="352">
        <f>'2M - SGS'!BI79</f>
        <v>6.2103999999999999E-2</v>
      </c>
      <c r="BJ79" s="352">
        <f>'2M - SGS'!BJ79</f>
        <v>0.10395</v>
      </c>
      <c r="BK79" s="352">
        <f>'2M - SGS'!BK79</f>
        <v>0.107824</v>
      </c>
      <c r="BL79" s="352">
        <f>'2M - SGS'!BL79</f>
        <v>9.1051999999999994E-2</v>
      </c>
      <c r="BM79" s="352">
        <f>'2M - SGS'!BM79</f>
        <v>7.1135000000000004E-2</v>
      </c>
      <c r="BN79" s="352">
        <f>'2M - SGS'!BN79</f>
        <v>4.1179E-2</v>
      </c>
      <c r="BO79" s="352">
        <f>'2M - SGS'!BO79</f>
        <v>4.4423999999999998E-2</v>
      </c>
      <c r="BP79" s="352">
        <f>'2M - SGS'!BP79</f>
        <v>0.106128</v>
      </c>
      <c r="BQ79" s="352">
        <f>'2M - SGS'!BQ79</f>
        <v>0.14288100000000001</v>
      </c>
      <c r="BR79" s="352">
        <f>'2M - SGS'!BR79</f>
        <v>0.133494</v>
      </c>
      <c r="BS79" s="352">
        <f>'2M - SGS'!BS79</f>
        <v>5.781E-2</v>
      </c>
      <c r="BT79" s="352">
        <f>'2M - SGS'!BT79</f>
        <v>3.8018000000000003E-2</v>
      </c>
      <c r="BU79" s="352">
        <f>'2M - SGS'!BU79</f>
        <v>6.2103999999999999E-2</v>
      </c>
      <c r="BV79" s="352">
        <f>'2M - SGS'!BV79</f>
        <v>0.10395</v>
      </c>
      <c r="BW79" s="352">
        <f>'2M - SGS'!BW79</f>
        <v>0.107824</v>
      </c>
      <c r="BX79" s="352">
        <f>'2M - SGS'!BX79</f>
        <v>9.1051999999999994E-2</v>
      </c>
      <c r="BY79" s="352">
        <f>'2M - SGS'!BY79</f>
        <v>7.1135000000000004E-2</v>
      </c>
      <c r="BZ79" s="352">
        <f>'2M - SGS'!BZ79</f>
        <v>4.1179E-2</v>
      </c>
      <c r="CA79" s="352">
        <f>'2M - SGS'!CA79</f>
        <v>4.4423999999999998E-2</v>
      </c>
      <c r="CB79" s="352">
        <f>'2M - SGS'!CB79</f>
        <v>0.106128</v>
      </c>
      <c r="CC79" s="352">
        <f>'2M - SGS'!CC79</f>
        <v>0.14288100000000001</v>
      </c>
      <c r="CD79" s="352">
        <f>'2M - SGS'!CD79</f>
        <v>0.133494</v>
      </c>
      <c r="CE79" s="352">
        <f>'2M - SGS'!CE79</f>
        <v>5.781E-2</v>
      </c>
      <c r="CF79" s="352">
        <f>'2M - SGS'!CF79</f>
        <v>3.8018000000000003E-2</v>
      </c>
      <c r="CG79" s="352">
        <f>'2M - SGS'!CG79</f>
        <v>6.2103999999999999E-2</v>
      </c>
      <c r="CH79" s="353">
        <f>'2M - SGS'!CH79</f>
        <v>0.10395</v>
      </c>
      <c r="CJ79" s="248">
        <f t="shared" ref="CJ79:CJ90" si="103">SUM(C79:N79)</f>
        <v>0.99999900000000008</v>
      </c>
    </row>
    <row r="80" spans="1:88" ht="15.5" x14ac:dyDescent="0.35">
      <c r="A80" s="581"/>
      <c r="B80" s="14" t="str">
        <f t="shared" si="102"/>
        <v>Cooking</v>
      </c>
      <c r="C80" s="352">
        <f>'2M - SGS'!C80</f>
        <v>8.6096000000000006E-2</v>
      </c>
      <c r="D80" s="352">
        <f>'2M - SGS'!D80</f>
        <v>7.8608999999999998E-2</v>
      </c>
      <c r="E80" s="352">
        <f>'2M - SGS'!E80</f>
        <v>8.1547999999999995E-2</v>
      </c>
      <c r="F80" s="352">
        <f>'2M - SGS'!F80</f>
        <v>7.2947999999999999E-2</v>
      </c>
      <c r="G80" s="352">
        <f>'2M - SGS'!G80</f>
        <v>8.6277000000000006E-2</v>
      </c>
      <c r="H80" s="352">
        <f>'2M - SGS'!H80</f>
        <v>8.3294000000000007E-2</v>
      </c>
      <c r="I80" s="352">
        <f>'2M - SGS'!I80</f>
        <v>8.5859000000000005E-2</v>
      </c>
      <c r="J80" s="352">
        <f>'2M - SGS'!J80</f>
        <v>8.5885000000000003E-2</v>
      </c>
      <c r="K80" s="352">
        <f>'2M - SGS'!K80</f>
        <v>8.3474999999999994E-2</v>
      </c>
      <c r="L80" s="352">
        <f>'2M - SGS'!L80</f>
        <v>8.6262000000000005E-2</v>
      </c>
      <c r="M80" s="352">
        <f>'2M - SGS'!M80</f>
        <v>8.3496000000000001E-2</v>
      </c>
      <c r="N80" s="352">
        <f>'2M - SGS'!N80</f>
        <v>8.6250999999999994E-2</v>
      </c>
      <c r="O80" s="352">
        <f>'2M - SGS'!O80</f>
        <v>8.6096000000000006E-2</v>
      </c>
      <c r="P80" s="352">
        <f>'2M - SGS'!P80</f>
        <v>7.8608999999999998E-2</v>
      </c>
      <c r="Q80" s="352">
        <f>'2M - SGS'!Q80</f>
        <v>8.1547999999999995E-2</v>
      </c>
      <c r="R80" s="352">
        <f>'2M - SGS'!R80</f>
        <v>7.2947999999999999E-2</v>
      </c>
      <c r="S80" s="352">
        <f>'2M - SGS'!S80</f>
        <v>8.6277000000000006E-2</v>
      </c>
      <c r="T80" s="352">
        <f>'2M - SGS'!T80</f>
        <v>8.3294000000000007E-2</v>
      </c>
      <c r="U80" s="352">
        <f>'2M - SGS'!U80</f>
        <v>8.5859000000000005E-2</v>
      </c>
      <c r="V80" s="352">
        <f>'2M - SGS'!V80</f>
        <v>8.5885000000000003E-2</v>
      </c>
      <c r="W80" s="352">
        <f>'2M - SGS'!W80</f>
        <v>8.3474999999999994E-2</v>
      </c>
      <c r="X80" s="352">
        <f>'2M - SGS'!X80</f>
        <v>8.6262000000000005E-2</v>
      </c>
      <c r="Y80" s="352">
        <f>'2M - SGS'!Y80</f>
        <v>8.3496000000000001E-2</v>
      </c>
      <c r="Z80" s="352">
        <f>'2M - SGS'!Z80</f>
        <v>8.6250999999999994E-2</v>
      </c>
      <c r="AA80" s="352">
        <f>'2M - SGS'!AA80</f>
        <v>8.6096000000000006E-2</v>
      </c>
      <c r="AB80" s="352">
        <f>'2M - SGS'!AB80</f>
        <v>7.8608999999999998E-2</v>
      </c>
      <c r="AC80" s="352">
        <f>'2M - SGS'!AC80</f>
        <v>8.1547999999999995E-2</v>
      </c>
      <c r="AD80" s="352">
        <f>'2M - SGS'!AD80</f>
        <v>7.2947999999999999E-2</v>
      </c>
      <c r="AE80" s="352">
        <f>'2M - SGS'!AE80</f>
        <v>8.6277000000000006E-2</v>
      </c>
      <c r="AF80" s="352">
        <f>'2M - SGS'!AF80</f>
        <v>8.3294000000000007E-2</v>
      </c>
      <c r="AG80" s="352">
        <f>'2M - SGS'!AG80</f>
        <v>8.5859000000000005E-2</v>
      </c>
      <c r="AH80" s="352">
        <f>'2M - SGS'!AH80</f>
        <v>8.5885000000000003E-2</v>
      </c>
      <c r="AI80" s="352">
        <f>'2M - SGS'!AI80</f>
        <v>8.3474999999999994E-2</v>
      </c>
      <c r="AJ80" s="352">
        <f>'2M - SGS'!AJ80</f>
        <v>8.6262000000000005E-2</v>
      </c>
      <c r="AK80" s="352">
        <f>'2M - SGS'!AK80</f>
        <v>8.3496000000000001E-2</v>
      </c>
      <c r="AL80" s="352">
        <f>'2M - SGS'!AL80</f>
        <v>8.6250999999999994E-2</v>
      </c>
      <c r="AM80" s="352">
        <f>'2M - SGS'!AM80</f>
        <v>8.6096000000000006E-2</v>
      </c>
      <c r="AN80" s="352">
        <f>'2M - SGS'!AN80</f>
        <v>7.8608999999999998E-2</v>
      </c>
      <c r="AO80" s="352">
        <f>'2M - SGS'!AO80</f>
        <v>8.1547999999999995E-2</v>
      </c>
      <c r="AP80" s="352">
        <f>'2M - SGS'!AP80</f>
        <v>7.2947999999999999E-2</v>
      </c>
      <c r="AQ80" s="352">
        <f>'2M - SGS'!AQ80</f>
        <v>8.6277000000000006E-2</v>
      </c>
      <c r="AR80" s="352">
        <f>'2M - SGS'!AR80</f>
        <v>8.3294000000000007E-2</v>
      </c>
      <c r="AS80" s="352">
        <f>'2M - SGS'!AS80</f>
        <v>8.5859000000000005E-2</v>
      </c>
      <c r="AT80" s="352">
        <f>'2M - SGS'!AT80</f>
        <v>8.5885000000000003E-2</v>
      </c>
      <c r="AU80" s="352">
        <f>'2M - SGS'!AU80</f>
        <v>8.3474999999999994E-2</v>
      </c>
      <c r="AV80" s="352">
        <f>'2M - SGS'!AV80</f>
        <v>8.6262000000000005E-2</v>
      </c>
      <c r="AW80" s="352">
        <f>'2M - SGS'!AW80</f>
        <v>8.3496000000000001E-2</v>
      </c>
      <c r="AX80" s="352">
        <f>'2M - SGS'!AX80</f>
        <v>8.6250999999999994E-2</v>
      </c>
      <c r="AY80" s="352">
        <f>'2M - SGS'!AY80</f>
        <v>8.6096000000000006E-2</v>
      </c>
      <c r="AZ80" s="352">
        <f>'2M - SGS'!AZ80</f>
        <v>7.8608999999999998E-2</v>
      </c>
      <c r="BA80" s="352">
        <f>'2M - SGS'!BA80</f>
        <v>8.1547999999999995E-2</v>
      </c>
      <c r="BB80" s="352">
        <f>'2M - SGS'!BB80</f>
        <v>7.2947999999999999E-2</v>
      </c>
      <c r="BC80" s="352">
        <f>'2M - SGS'!BC80</f>
        <v>8.6277000000000006E-2</v>
      </c>
      <c r="BD80" s="352">
        <f>'2M - SGS'!BD80</f>
        <v>8.3294000000000007E-2</v>
      </c>
      <c r="BE80" s="352">
        <f>'2M - SGS'!BE80</f>
        <v>8.5859000000000005E-2</v>
      </c>
      <c r="BF80" s="352">
        <f>'2M - SGS'!BF80</f>
        <v>8.5885000000000003E-2</v>
      </c>
      <c r="BG80" s="352">
        <f>'2M - SGS'!BG80</f>
        <v>8.3474999999999994E-2</v>
      </c>
      <c r="BH80" s="352">
        <f>'2M - SGS'!BH80</f>
        <v>8.6262000000000005E-2</v>
      </c>
      <c r="BI80" s="352">
        <f>'2M - SGS'!BI80</f>
        <v>8.3496000000000001E-2</v>
      </c>
      <c r="BJ80" s="352">
        <f>'2M - SGS'!BJ80</f>
        <v>8.6250999999999994E-2</v>
      </c>
      <c r="BK80" s="352">
        <f>'2M - SGS'!BK80</f>
        <v>8.6096000000000006E-2</v>
      </c>
      <c r="BL80" s="352">
        <f>'2M - SGS'!BL80</f>
        <v>7.8608999999999998E-2</v>
      </c>
      <c r="BM80" s="352">
        <f>'2M - SGS'!BM80</f>
        <v>8.1547999999999995E-2</v>
      </c>
      <c r="BN80" s="352">
        <f>'2M - SGS'!BN80</f>
        <v>7.2947999999999999E-2</v>
      </c>
      <c r="BO80" s="352">
        <f>'2M - SGS'!BO80</f>
        <v>8.6277000000000006E-2</v>
      </c>
      <c r="BP80" s="352">
        <f>'2M - SGS'!BP80</f>
        <v>8.3294000000000007E-2</v>
      </c>
      <c r="BQ80" s="352">
        <f>'2M - SGS'!BQ80</f>
        <v>8.5859000000000005E-2</v>
      </c>
      <c r="BR80" s="352">
        <f>'2M - SGS'!BR80</f>
        <v>8.5885000000000003E-2</v>
      </c>
      <c r="BS80" s="352">
        <f>'2M - SGS'!BS80</f>
        <v>8.3474999999999994E-2</v>
      </c>
      <c r="BT80" s="352">
        <f>'2M - SGS'!BT80</f>
        <v>8.6262000000000005E-2</v>
      </c>
      <c r="BU80" s="352">
        <f>'2M - SGS'!BU80</f>
        <v>8.3496000000000001E-2</v>
      </c>
      <c r="BV80" s="352">
        <f>'2M - SGS'!BV80</f>
        <v>8.6250999999999994E-2</v>
      </c>
      <c r="BW80" s="352">
        <f>'2M - SGS'!BW80</f>
        <v>8.6096000000000006E-2</v>
      </c>
      <c r="BX80" s="352">
        <f>'2M - SGS'!BX80</f>
        <v>7.8608999999999998E-2</v>
      </c>
      <c r="BY80" s="352">
        <f>'2M - SGS'!BY80</f>
        <v>8.1547999999999995E-2</v>
      </c>
      <c r="BZ80" s="352">
        <f>'2M - SGS'!BZ80</f>
        <v>7.2947999999999999E-2</v>
      </c>
      <c r="CA80" s="352">
        <f>'2M - SGS'!CA80</f>
        <v>8.6277000000000006E-2</v>
      </c>
      <c r="CB80" s="352">
        <f>'2M - SGS'!CB80</f>
        <v>8.3294000000000007E-2</v>
      </c>
      <c r="CC80" s="352">
        <f>'2M - SGS'!CC80</f>
        <v>8.5859000000000005E-2</v>
      </c>
      <c r="CD80" s="352">
        <f>'2M - SGS'!CD80</f>
        <v>8.5885000000000003E-2</v>
      </c>
      <c r="CE80" s="352">
        <f>'2M - SGS'!CE80</f>
        <v>8.3474999999999994E-2</v>
      </c>
      <c r="CF80" s="352">
        <f>'2M - SGS'!CF80</f>
        <v>8.6262000000000005E-2</v>
      </c>
      <c r="CG80" s="352">
        <f>'2M - SGS'!CG80</f>
        <v>8.3496000000000001E-2</v>
      </c>
      <c r="CH80" s="353">
        <f>'2M - SGS'!CH80</f>
        <v>8.6250999999999994E-2</v>
      </c>
      <c r="CJ80" s="248">
        <f t="shared" si="103"/>
        <v>0.99999999999999989</v>
      </c>
    </row>
    <row r="81" spans="1:88" ht="15.5" x14ac:dyDescent="0.35">
      <c r="A81" s="581"/>
      <c r="B81" s="14" t="str">
        <f t="shared" si="102"/>
        <v>Cooling</v>
      </c>
      <c r="C81" s="352">
        <f>'2M - SGS'!C81</f>
        <v>6.0000000000000002E-6</v>
      </c>
      <c r="D81" s="352">
        <f>'2M - SGS'!D81</f>
        <v>2.4699999999999999E-4</v>
      </c>
      <c r="E81" s="352">
        <f>'2M - SGS'!E81</f>
        <v>7.2360000000000002E-3</v>
      </c>
      <c r="F81" s="352">
        <f>'2M - SGS'!F81</f>
        <v>2.1690999999999998E-2</v>
      </c>
      <c r="G81" s="352">
        <f>'2M - SGS'!G81</f>
        <v>6.2979999999999994E-2</v>
      </c>
      <c r="H81" s="352">
        <f>'2M - SGS'!H81</f>
        <v>0.21317</v>
      </c>
      <c r="I81" s="352">
        <f>'2M - SGS'!I81</f>
        <v>0.29002899999999998</v>
      </c>
      <c r="J81" s="352">
        <f>'2M - SGS'!J81</f>
        <v>0.270206</v>
      </c>
      <c r="K81" s="352">
        <f>'2M - SGS'!K81</f>
        <v>0.108695</v>
      </c>
      <c r="L81" s="352">
        <f>'2M - SGS'!L81</f>
        <v>1.9643000000000001E-2</v>
      </c>
      <c r="M81" s="352">
        <f>'2M - SGS'!M81</f>
        <v>6.0299999999999998E-3</v>
      </c>
      <c r="N81" s="352">
        <f>'2M - SGS'!N81</f>
        <v>6.3999999999999997E-5</v>
      </c>
      <c r="O81" s="352">
        <f>'2M - SGS'!O81</f>
        <v>6.0000000000000002E-6</v>
      </c>
      <c r="P81" s="352">
        <f>'2M - SGS'!P81</f>
        <v>2.4699999999999999E-4</v>
      </c>
      <c r="Q81" s="352">
        <f>'2M - SGS'!Q81</f>
        <v>7.2360000000000002E-3</v>
      </c>
      <c r="R81" s="352">
        <f>'2M - SGS'!R81</f>
        <v>2.1690999999999998E-2</v>
      </c>
      <c r="S81" s="352">
        <f>'2M - SGS'!S81</f>
        <v>6.2979999999999994E-2</v>
      </c>
      <c r="T81" s="352">
        <f>'2M - SGS'!T81</f>
        <v>0.21317</v>
      </c>
      <c r="U81" s="352">
        <f>'2M - SGS'!U81</f>
        <v>0.29002899999999998</v>
      </c>
      <c r="V81" s="352">
        <f>'2M - SGS'!V81</f>
        <v>0.270206</v>
      </c>
      <c r="W81" s="352">
        <f>'2M - SGS'!W81</f>
        <v>0.108695</v>
      </c>
      <c r="X81" s="352">
        <f>'2M - SGS'!X81</f>
        <v>1.9643000000000001E-2</v>
      </c>
      <c r="Y81" s="352">
        <f>'2M - SGS'!Y81</f>
        <v>6.0299999999999998E-3</v>
      </c>
      <c r="Z81" s="352">
        <f>'2M - SGS'!Z81</f>
        <v>6.3999999999999997E-5</v>
      </c>
      <c r="AA81" s="352">
        <f>'2M - SGS'!AA81</f>
        <v>6.0000000000000002E-6</v>
      </c>
      <c r="AB81" s="352">
        <f>'2M - SGS'!AB81</f>
        <v>2.4699999999999999E-4</v>
      </c>
      <c r="AC81" s="352">
        <f>'2M - SGS'!AC81</f>
        <v>7.2360000000000002E-3</v>
      </c>
      <c r="AD81" s="352">
        <f>'2M - SGS'!AD81</f>
        <v>2.1690999999999998E-2</v>
      </c>
      <c r="AE81" s="352">
        <f>'2M - SGS'!AE81</f>
        <v>6.2979999999999994E-2</v>
      </c>
      <c r="AF81" s="352">
        <f>'2M - SGS'!AF81</f>
        <v>0.21317</v>
      </c>
      <c r="AG81" s="352">
        <f>'2M - SGS'!AG81</f>
        <v>0.29002899999999998</v>
      </c>
      <c r="AH81" s="352">
        <f>'2M - SGS'!AH81</f>
        <v>0.270206</v>
      </c>
      <c r="AI81" s="352">
        <f>'2M - SGS'!AI81</f>
        <v>0.108695</v>
      </c>
      <c r="AJ81" s="352">
        <f>'2M - SGS'!AJ81</f>
        <v>1.9643000000000001E-2</v>
      </c>
      <c r="AK81" s="352">
        <f>'2M - SGS'!AK81</f>
        <v>6.0299999999999998E-3</v>
      </c>
      <c r="AL81" s="352">
        <f>'2M - SGS'!AL81</f>
        <v>6.3999999999999997E-5</v>
      </c>
      <c r="AM81" s="352">
        <f>'2M - SGS'!AM81</f>
        <v>6.0000000000000002E-6</v>
      </c>
      <c r="AN81" s="352">
        <f>'2M - SGS'!AN81</f>
        <v>2.4699999999999999E-4</v>
      </c>
      <c r="AO81" s="352">
        <f>'2M - SGS'!AO81</f>
        <v>7.2360000000000002E-3</v>
      </c>
      <c r="AP81" s="352">
        <f>'2M - SGS'!AP81</f>
        <v>2.1690999999999998E-2</v>
      </c>
      <c r="AQ81" s="352">
        <f>'2M - SGS'!AQ81</f>
        <v>6.2979999999999994E-2</v>
      </c>
      <c r="AR81" s="352">
        <f>'2M - SGS'!AR81</f>
        <v>0.21317</v>
      </c>
      <c r="AS81" s="352">
        <f>'2M - SGS'!AS81</f>
        <v>0.29002899999999998</v>
      </c>
      <c r="AT81" s="352">
        <f>'2M - SGS'!AT81</f>
        <v>0.270206</v>
      </c>
      <c r="AU81" s="352">
        <f>'2M - SGS'!AU81</f>
        <v>0.108695</v>
      </c>
      <c r="AV81" s="352">
        <f>'2M - SGS'!AV81</f>
        <v>1.9643000000000001E-2</v>
      </c>
      <c r="AW81" s="352">
        <f>'2M - SGS'!AW81</f>
        <v>6.0299999999999998E-3</v>
      </c>
      <c r="AX81" s="352">
        <f>'2M - SGS'!AX81</f>
        <v>6.3999999999999997E-5</v>
      </c>
      <c r="AY81" s="352">
        <f>'2M - SGS'!AY81</f>
        <v>6.0000000000000002E-6</v>
      </c>
      <c r="AZ81" s="352">
        <f>'2M - SGS'!AZ81</f>
        <v>2.4699999999999999E-4</v>
      </c>
      <c r="BA81" s="352">
        <f>'2M - SGS'!BA81</f>
        <v>7.2360000000000002E-3</v>
      </c>
      <c r="BB81" s="352">
        <f>'2M - SGS'!BB81</f>
        <v>2.1690999999999998E-2</v>
      </c>
      <c r="BC81" s="352">
        <f>'2M - SGS'!BC81</f>
        <v>6.2979999999999994E-2</v>
      </c>
      <c r="BD81" s="352">
        <f>'2M - SGS'!BD81</f>
        <v>0.21317</v>
      </c>
      <c r="BE81" s="352">
        <f>'2M - SGS'!BE81</f>
        <v>0.29002899999999998</v>
      </c>
      <c r="BF81" s="352">
        <f>'2M - SGS'!BF81</f>
        <v>0.270206</v>
      </c>
      <c r="BG81" s="352">
        <f>'2M - SGS'!BG81</f>
        <v>0.108695</v>
      </c>
      <c r="BH81" s="352">
        <f>'2M - SGS'!BH81</f>
        <v>1.9643000000000001E-2</v>
      </c>
      <c r="BI81" s="352">
        <f>'2M - SGS'!BI81</f>
        <v>6.0299999999999998E-3</v>
      </c>
      <c r="BJ81" s="352">
        <f>'2M - SGS'!BJ81</f>
        <v>6.3999999999999997E-5</v>
      </c>
      <c r="BK81" s="352">
        <f>'2M - SGS'!BK81</f>
        <v>6.0000000000000002E-6</v>
      </c>
      <c r="BL81" s="352">
        <f>'2M - SGS'!BL81</f>
        <v>2.4699999999999999E-4</v>
      </c>
      <c r="BM81" s="352">
        <f>'2M - SGS'!BM81</f>
        <v>7.2360000000000002E-3</v>
      </c>
      <c r="BN81" s="352">
        <f>'2M - SGS'!BN81</f>
        <v>2.1690999999999998E-2</v>
      </c>
      <c r="BO81" s="352">
        <f>'2M - SGS'!BO81</f>
        <v>6.2979999999999994E-2</v>
      </c>
      <c r="BP81" s="352">
        <f>'2M - SGS'!BP81</f>
        <v>0.21317</v>
      </c>
      <c r="BQ81" s="352">
        <f>'2M - SGS'!BQ81</f>
        <v>0.29002899999999998</v>
      </c>
      <c r="BR81" s="352">
        <f>'2M - SGS'!BR81</f>
        <v>0.270206</v>
      </c>
      <c r="BS81" s="352">
        <f>'2M - SGS'!BS81</f>
        <v>0.108695</v>
      </c>
      <c r="BT81" s="352">
        <f>'2M - SGS'!BT81</f>
        <v>1.9643000000000001E-2</v>
      </c>
      <c r="BU81" s="352">
        <f>'2M - SGS'!BU81</f>
        <v>6.0299999999999998E-3</v>
      </c>
      <c r="BV81" s="352">
        <f>'2M - SGS'!BV81</f>
        <v>6.3999999999999997E-5</v>
      </c>
      <c r="BW81" s="352">
        <f>'2M - SGS'!BW81</f>
        <v>6.0000000000000002E-6</v>
      </c>
      <c r="BX81" s="352">
        <f>'2M - SGS'!BX81</f>
        <v>2.4699999999999999E-4</v>
      </c>
      <c r="BY81" s="352">
        <f>'2M - SGS'!BY81</f>
        <v>7.2360000000000002E-3</v>
      </c>
      <c r="BZ81" s="352">
        <f>'2M - SGS'!BZ81</f>
        <v>2.1690999999999998E-2</v>
      </c>
      <c r="CA81" s="352">
        <f>'2M - SGS'!CA81</f>
        <v>6.2979999999999994E-2</v>
      </c>
      <c r="CB81" s="352">
        <f>'2M - SGS'!CB81</f>
        <v>0.21317</v>
      </c>
      <c r="CC81" s="352">
        <f>'2M - SGS'!CC81</f>
        <v>0.29002899999999998</v>
      </c>
      <c r="CD81" s="352">
        <f>'2M - SGS'!CD81</f>
        <v>0.270206</v>
      </c>
      <c r="CE81" s="352">
        <f>'2M - SGS'!CE81</f>
        <v>0.108695</v>
      </c>
      <c r="CF81" s="352">
        <f>'2M - SGS'!CF81</f>
        <v>1.9643000000000001E-2</v>
      </c>
      <c r="CG81" s="352">
        <f>'2M - SGS'!CG81</f>
        <v>6.0299999999999998E-3</v>
      </c>
      <c r="CH81" s="353">
        <f>'2M - SGS'!CH81</f>
        <v>6.3999999999999997E-5</v>
      </c>
      <c r="CJ81" s="248">
        <f t="shared" si="103"/>
        <v>0.9999969999999998</v>
      </c>
    </row>
    <row r="82" spans="1:88" ht="15.5" x14ac:dyDescent="0.35">
      <c r="A82" s="581"/>
      <c r="B82" s="14" t="str">
        <f t="shared" si="102"/>
        <v>Ext Lighting</v>
      </c>
      <c r="C82" s="352">
        <f>'2M - SGS'!C82</f>
        <v>0.106265</v>
      </c>
      <c r="D82" s="352">
        <f>'2M - SGS'!D82</f>
        <v>8.2161999999999999E-2</v>
      </c>
      <c r="E82" s="352">
        <f>'2M - SGS'!E82</f>
        <v>7.0887000000000006E-2</v>
      </c>
      <c r="F82" s="352">
        <f>'2M - SGS'!F82</f>
        <v>6.8145999999999998E-2</v>
      </c>
      <c r="G82" s="352">
        <f>'2M - SGS'!G82</f>
        <v>8.1852999999999995E-2</v>
      </c>
      <c r="H82" s="352">
        <f>'2M - SGS'!H82</f>
        <v>6.7163E-2</v>
      </c>
      <c r="I82" s="352">
        <f>'2M - SGS'!I82</f>
        <v>8.6751999999999996E-2</v>
      </c>
      <c r="J82" s="352">
        <f>'2M - SGS'!J82</f>
        <v>6.9401000000000004E-2</v>
      </c>
      <c r="K82" s="352">
        <f>'2M - SGS'!K82</f>
        <v>8.2907999999999996E-2</v>
      </c>
      <c r="L82" s="352">
        <f>'2M - SGS'!L82</f>
        <v>0.100507</v>
      </c>
      <c r="M82" s="352">
        <f>'2M - SGS'!M82</f>
        <v>8.7251999999999996E-2</v>
      </c>
      <c r="N82" s="352">
        <f>'2M - SGS'!N82</f>
        <v>9.6703999999999998E-2</v>
      </c>
      <c r="O82" s="352">
        <f>'2M - SGS'!O82</f>
        <v>0.106265</v>
      </c>
      <c r="P82" s="352">
        <f>'2M - SGS'!P82</f>
        <v>8.2161999999999999E-2</v>
      </c>
      <c r="Q82" s="352">
        <f>'2M - SGS'!Q82</f>
        <v>7.0887000000000006E-2</v>
      </c>
      <c r="R82" s="352">
        <f>'2M - SGS'!R82</f>
        <v>6.8145999999999998E-2</v>
      </c>
      <c r="S82" s="352">
        <f>'2M - SGS'!S82</f>
        <v>8.1852999999999995E-2</v>
      </c>
      <c r="T82" s="352">
        <f>'2M - SGS'!T82</f>
        <v>6.7163E-2</v>
      </c>
      <c r="U82" s="352">
        <f>'2M - SGS'!U82</f>
        <v>8.6751999999999996E-2</v>
      </c>
      <c r="V82" s="352">
        <f>'2M - SGS'!V82</f>
        <v>6.9401000000000004E-2</v>
      </c>
      <c r="W82" s="352">
        <f>'2M - SGS'!W82</f>
        <v>8.2907999999999996E-2</v>
      </c>
      <c r="X82" s="352">
        <f>'2M - SGS'!X82</f>
        <v>0.100507</v>
      </c>
      <c r="Y82" s="352">
        <f>'2M - SGS'!Y82</f>
        <v>8.7251999999999996E-2</v>
      </c>
      <c r="Z82" s="352">
        <f>'2M - SGS'!Z82</f>
        <v>9.6703999999999998E-2</v>
      </c>
      <c r="AA82" s="352">
        <f>'2M - SGS'!AA82</f>
        <v>0.106265</v>
      </c>
      <c r="AB82" s="352">
        <f>'2M - SGS'!AB82</f>
        <v>8.2161999999999999E-2</v>
      </c>
      <c r="AC82" s="352">
        <f>'2M - SGS'!AC82</f>
        <v>7.0887000000000006E-2</v>
      </c>
      <c r="AD82" s="352">
        <f>'2M - SGS'!AD82</f>
        <v>6.8145999999999998E-2</v>
      </c>
      <c r="AE82" s="352">
        <f>'2M - SGS'!AE82</f>
        <v>8.1852999999999995E-2</v>
      </c>
      <c r="AF82" s="352">
        <f>'2M - SGS'!AF82</f>
        <v>6.7163E-2</v>
      </c>
      <c r="AG82" s="352">
        <f>'2M - SGS'!AG82</f>
        <v>8.6751999999999996E-2</v>
      </c>
      <c r="AH82" s="352">
        <f>'2M - SGS'!AH82</f>
        <v>6.9401000000000004E-2</v>
      </c>
      <c r="AI82" s="352">
        <f>'2M - SGS'!AI82</f>
        <v>8.2907999999999996E-2</v>
      </c>
      <c r="AJ82" s="352">
        <f>'2M - SGS'!AJ82</f>
        <v>0.100507</v>
      </c>
      <c r="AK82" s="352">
        <f>'2M - SGS'!AK82</f>
        <v>8.7251999999999996E-2</v>
      </c>
      <c r="AL82" s="352">
        <f>'2M - SGS'!AL82</f>
        <v>9.6703999999999998E-2</v>
      </c>
      <c r="AM82" s="352">
        <f>'2M - SGS'!AM82</f>
        <v>0.106265</v>
      </c>
      <c r="AN82" s="352">
        <f>'2M - SGS'!AN82</f>
        <v>8.2161999999999999E-2</v>
      </c>
      <c r="AO82" s="352">
        <f>'2M - SGS'!AO82</f>
        <v>7.0887000000000006E-2</v>
      </c>
      <c r="AP82" s="352">
        <f>'2M - SGS'!AP82</f>
        <v>6.8145999999999998E-2</v>
      </c>
      <c r="AQ82" s="352">
        <f>'2M - SGS'!AQ82</f>
        <v>8.1852999999999995E-2</v>
      </c>
      <c r="AR82" s="352">
        <f>'2M - SGS'!AR82</f>
        <v>6.7163E-2</v>
      </c>
      <c r="AS82" s="352">
        <f>'2M - SGS'!AS82</f>
        <v>8.6751999999999996E-2</v>
      </c>
      <c r="AT82" s="352">
        <f>'2M - SGS'!AT82</f>
        <v>6.9401000000000004E-2</v>
      </c>
      <c r="AU82" s="352">
        <f>'2M - SGS'!AU82</f>
        <v>8.2907999999999996E-2</v>
      </c>
      <c r="AV82" s="352">
        <f>'2M - SGS'!AV82</f>
        <v>0.100507</v>
      </c>
      <c r="AW82" s="352">
        <f>'2M - SGS'!AW82</f>
        <v>8.7251999999999996E-2</v>
      </c>
      <c r="AX82" s="352">
        <f>'2M - SGS'!AX82</f>
        <v>9.6703999999999998E-2</v>
      </c>
      <c r="AY82" s="352">
        <f>'2M - SGS'!AY82</f>
        <v>0.106265</v>
      </c>
      <c r="AZ82" s="352">
        <f>'2M - SGS'!AZ82</f>
        <v>8.2161999999999999E-2</v>
      </c>
      <c r="BA82" s="352">
        <f>'2M - SGS'!BA82</f>
        <v>7.0887000000000006E-2</v>
      </c>
      <c r="BB82" s="352">
        <f>'2M - SGS'!BB82</f>
        <v>6.8145999999999998E-2</v>
      </c>
      <c r="BC82" s="352">
        <f>'2M - SGS'!BC82</f>
        <v>8.1852999999999995E-2</v>
      </c>
      <c r="BD82" s="352">
        <f>'2M - SGS'!BD82</f>
        <v>6.7163E-2</v>
      </c>
      <c r="BE82" s="352">
        <f>'2M - SGS'!BE82</f>
        <v>8.6751999999999996E-2</v>
      </c>
      <c r="BF82" s="352">
        <f>'2M - SGS'!BF82</f>
        <v>6.9401000000000004E-2</v>
      </c>
      <c r="BG82" s="352">
        <f>'2M - SGS'!BG82</f>
        <v>8.2907999999999996E-2</v>
      </c>
      <c r="BH82" s="352">
        <f>'2M - SGS'!BH82</f>
        <v>0.100507</v>
      </c>
      <c r="BI82" s="352">
        <f>'2M - SGS'!BI82</f>
        <v>8.7251999999999996E-2</v>
      </c>
      <c r="BJ82" s="352">
        <f>'2M - SGS'!BJ82</f>
        <v>9.6703999999999998E-2</v>
      </c>
      <c r="BK82" s="352">
        <f>'2M - SGS'!BK82</f>
        <v>0.106265</v>
      </c>
      <c r="BL82" s="352">
        <f>'2M - SGS'!BL82</f>
        <v>8.2161999999999999E-2</v>
      </c>
      <c r="BM82" s="352">
        <f>'2M - SGS'!BM82</f>
        <v>7.0887000000000006E-2</v>
      </c>
      <c r="BN82" s="352">
        <f>'2M - SGS'!BN82</f>
        <v>6.8145999999999998E-2</v>
      </c>
      <c r="BO82" s="352">
        <f>'2M - SGS'!BO82</f>
        <v>8.1852999999999995E-2</v>
      </c>
      <c r="BP82" s="352">
        <f>'2M - SGS'!BP82</f>
        <v>6.7163E-2</v>
      </c>
      <c r="BQ82" s="352">
        <f>'2M - SGS'!BQ82</f>
        <v>8.6751999999999996E-2</v>
      </c>
      <c r="BR82" s="352">
        <f>'2M - SGS'!BR82</f>
        <v>6.9401000000000004E-2</v>
      </c>
      <c r="BS82" s="352">
        <f>'2M - SGS'!BS82</f>
        <v>8.2907999999999996E-2</v>
      </c>
      <c r="BT82" s="352">
        <f>'2M - SGS'!BT82</f>
        <v>0.100507</v>
      </c>
      <c r="BU82" s="352">
        <f>'2M - SGS'!BU82</f>
        <v>8.7251999999999996E-2</v>
      </c>
      <c r="BV82" s="352">
        <f>'2M - SGS'!BV82</f>
        <v>9.6703999999999998E-2</v>
      </c>
      <c r="BW82" s="352">
        <f>'2M - SGS'!BW82</f>
        <v>0.106265</v>
      </c>
      <c r="BX82" s="352">
        <f>'2M - SGS'!BX82</f>
        <v>8.2161999999999999E-2</v>
      </c>
      <c r="BY82" s="352">
        <f>'2M - SGS'!BY82</f>
        <v>7.0887000000000006E-2</v>
      </c>
      <c r="BZ82" s="352">
        <f>'2M - SGS'!BZ82</f>
        <v>6.8145999999999998E-2</v>
      </c>
      <c r="CA82" s="352">
        <f>'2M - SGS'!CA82</f>
        <v>8.1852999999999995E-2</v>
      </c>
      <c r="CB82" s="352">
        <f>'2M - SGS'!CB82</f>
        <v>6.7163E-2</v>
      </c>
      <c r="CC82" s="352">
        <f>'2M - SGS'!CC82</f>
        <v>8.6751999999999996E-2</v>
      </c>
      <c r="CD82" s="352">
        <f>'2M - SGS'!CD82</f>
        <v>6.9401000000000004E-2</v>
      </c>
      <c r="CE82" s="352">
        <f>'2M - SGS'!CE82</f>
        <v>8.2907999999999996E-2</v>
      </c>
      <c r="CF82" s="352">
        <f>'2M - SGS'!CF82</f>
        <v>0.100507</v>
      </c>
      <c r="CG82" s="352">
        <f>'2M - SGS'!CG82</f>
        <v>8.7251999999999996E-2</v>
      </c>
      <c r="CH82" s="353">
        <f>'2M - SGS'!CH82</f>
        <v>9.6703999999999998E-2</v>
      </c>
      <c r="CJ82" s="248">
        <f t="shared" si="103"/>
        <v>1</v>
      </c>
    </row>
    <row r="83" spans="1:88" ht="15.5" x14ac:dyDescent="0.35">
      <c r="A83" s="581"/>
      <c r="B83" s="14" t="str">
        <f t="shared" si="102"/>
        <v>Heating</v>
      </c>
      <c r="C83" s="352">
        <f>'2M - SGS'!C83</f>
        <v>0.210397</v>
      </c>
      <c r="D83" s="352">
        <f>'2M - SGS'!D83</f>
        <v>0.17743600000000001</v>
      </c>
      <c r="E83" s="352">
        <f>'2M - SGS'!E83</f>
        <v>0.13192400000000001</v>
      </c>
      <c r="F83" s="352">
        <f>'2M - SGS'!F83</f>
        <v>5.9718E-2</v>
      </c>
      <c r="G83" s="352">
        <f>'2M - SGS'!G83</f>
        <v>2.6769000000000001E-2</v>
      </c>
      <c r="H83" s="352">
        <f>'2M - SGS'!H83</f>
        <v>4.2950000000000002E-3</v>
      </c>
      <c r="I83" s="352">
        <f>'2M - SGS'!I83</f>
        <v>2.895E-3</v>
      </c>
      <c r="J83" s="352">
        <f>'2M - SGS'!J83</f>
        <v>3.4320000000000002E-3</v>
      </c>
      <c r="K83" s="352">
        <f>'2M - SGS'!K83</f>
        <v>9.4020000000000006E-3</v>
      </c>
      <c r="L83" s="352">
        <f>'2M - SGS'!L83</f>
        <v>5.5496999999999998E-2</v>
      </c>
      <c r="M83" s="352">
        <f>'2M - SGS'!M83</f>
        <v>0.115452</v>
      </c>
      <c r="N83" s="352">
        <f>'2M - SGS'!N83</f>
        <v>0.20278099999999999</v>
      </c>
      <c r="O83" s="352">
        <f>'2M - SGS'!O83</f>
        <v>0.210397</v>
      </c>
      <c r="P83" s="352">
        <f>'2M - SGS'!P83</f>
        <v>0.17743600000000001</v>
      </c>
      <c r="Q83" s="352">
        <f>'2M - SGS'!Q83</f>
        <v>0.13192400000000001</v>
      </c>
      <c r="R83" s="352">
        <f>'2M - SGS'!R83</f>
        <v>5.9718E-2</v>
      </c>
      <c r="S83" s="352">
        <f>'2M - SGS'!S83</f>
        <v>2.6769000000000001E-2</v>
      </c>
      <c r="T83" s="352">
        <f>'2M - SGS'!T83</f>
        <v>4.2950000000000002E-3</v>
      </c>
      <c r="U83" s="352">
        <f>'2M - SGS'!U83</f>
        <v>2.895E-3</v>
      </c>
      <c r="V83" s="352">
        <f>'2M - SGS'!V83</f>
        <v>3.4320000000000002E-3</v>
      </c>
      <c r="W83" s="352">
        <f>'2M - SGS'!W83</f>
        <v>9.4020000000000006E-3</v>
      </c>
      <c r="X83" s="352">
        <f>'2M - SGS'!X83</f>
        <v>5.5496999999999998E-2</v>
      </c>
      <c r="Y83" s="352">
        <f>'2M - SGS'!Y83</f>
        <v>0.115452</v>
      </c>
      <c r="Z83" s="352">
        <f>'2M - SGS'!Z83</f>
        <v>0.20278099999999999</v>
      </c>
      <c r="AA83" s="352">
        <f>'2M - SGS'!AA83</f>
        <v>0.210397</v>
      </c>
      <c r="AB83" s="352">
        <f>'2M - SGS'!AB83</f>
        <v>0.17743600000000001</v>
      </c>
      <c r="AC83" s="352">
        <f>'2M - SGS'!AC83</f>
        <v>0.13192400000000001</v>
      </c>
      <c r="AD83" s="352">
        <f>'2M - SGS'!AD83</f>
        <v>5.9718E-2</v>
      </c>
      <c r="AE83" s="352">
        <f>'2M - SGS'!AE83</f>
        <v>2.6769000000000001E-2</v>
      </c>
      <c r="AF83" s="352">
        <f>'2M - SGS'!AF83</f>
        <v>4.2950000000000002E-3</v>
      </c>
      <c r="AG83" s="352">
        <f>'2M - SGS'!AG83</f>
        <v>2.895E-3</v>
      </c>
      <c r="AH83" s="352">
        <f>'2M - SGS'!AH83</f>
        <v>3.4320000000000002E-3</v>
      </c>
      <c r="AI83" s="352">
        <f>'2M - SGS'!AI83</f>
        <v>9.4020000000000006E-3</v>
      </c>
      <c r="AJ83" s="352">
        <f>'2M - SGS'!AJ83</f>
        <v>5.5496999999999998E-2</v>
      </c>
      <c r="AK83" s="352">
        <f>'2M - SGS'!AK83</f>
        <v>0.115452</v>
      </c>
      <c r="AL83" s="352">
        <f>'2M - SGS'!AL83</f>
        <v>0.20278099999999999</v>
      </c>
      <c r="AM83" s="352">
        <f>'2M - SGS'!AM83</f>
        <v>0.210397</v>
      </c>
      <c r="AN83" s="352">
        <f>'2M - SGS'!AN83</f>
        <v>0.17743600000000001</v>
      </c>
      <c r="AO83" s="352">
        <f>'2M - SGS'!AO83</f>
        <v>0.13192400000000001</v>
      </c>
      <c r="AP83" s="352">
        <f>'2M - SGS'!AP83</f>
        <v>5.9718E-2</v>
      </c>
      <c r="AQ83" s="352">
        <f>'2M - SGS'!AQ83</f>
        <v>2.6769000000000001E-2</v>
      </c>
      <c r="AR83" s="352">
        <f>'2M - SGS'!AR83</f>
        <v>4.2950000000000002E-3</v>
      </c>
      <c r="AS83" s="352">
        <f>'2M - SGS'!AS83</f>
        <v>2.895E-3</v>
      </c>
      <c r="AT83" s="352">
        <f>'2M - SGS'!AT83</f>
        <v>3.4320000000000002E-3</v>
      </c>
      <c r="AU83" s="352">
        <f>'2M - SGS'!AU83</f>
        <v>9.4020000000000006E-3</v>
      </c>
      <c r="AV83" s="352">
        <f>'2M - SGS'!AV83</f>
        <v>5.5496999999999998E-2</v>
      </c>
      <c r="AW83" s="352">
        <f>'2M - SGS'!AW83</f>
        <v>0.115452</v>
      </c>
      <c r="AX83" s="352">
        <f>'2M - SGS'!AX83</f>
        <v>0.20278099999999999</v>
      </c>
      <c r="AY83" s="352">
        <f>'2M - SGS'!AY83</f>
        <v>0.210397</v>
      </c>
      <c r="AZ83" s="352">
        <f>'2M - SGS'!AZ83</f>
        <v>0.17743600000000001</v>
      </c>
      <c r="BA83" s="352">
        <f>'2M - SGS'!BA83</f>
        <v>0.13192400000000001</v>
      </c>
      <c r="BB83" s="352">
        <f>'2M - SGS'!BB83</f>
        <v>5.9718E-2</v>
      </c>
      <c r="BC83" s="352">
        <f>'2M - SGS'!BC83</f>
        <v>2.6769000000000001E-2</v>
      </c>
      <c r="BD83" s="352">
        <f>'2M - SGS'!BD83</f>
        <v>4.2950000000000002E-3</v>
      </c>
      <c r="BE83" s="352">
        <f>'2M - SGS'!BE83</f>
        <v>2.895E-3</v>
      </c>
      <c r="BF83" s="352">
        <f>'2M - SGS'!BF83</f>
        <v>3.4320000000000002E-3</v>
      </c>
      <c r="BG83" s="352">
        <f>'2M - SGS'!BG83</f>
        <v>9.4020000000000006E-3</v>
      </c>
      <c r="BH83" s="352">
        <f>'2M - SGS'!BH83</f>
        <v>5.5496999999999998E-2</v>
      </c>
      <c r="BI83" s="352">
        <f>'2M - SGS'!BI83</f>
        <v>0.115452</v>
      </c>
      <c r="BJ83" s="352">
        <f>'2M - SGS'!BJ83</f>
        <v>0.20278099999999999</v>
      </c>
      <c r="BK83" s="352">
        <f>'2M - SGS'!BK83</f>
        <v>0.210397</v>
      </c>
      <c r="BL83" s="352">
        <f>'2M - SGS'!BL83</f>
        <v>0.17743600000000001</v>
      </c>
      <c r="BM83" s="352">
        <f>'2M - SGS'!BM83</f>
        <v>0.13192400000000001</v>
      </c>
      <c r="BN83" s="352">
        <f>'2M - SGS'!BN83</f>
        <v>5.9718E-2</v>
      </c>
      <c r="BO83" s="352">
        <f>'2M - SGS'!BO83</f>
        <v>2.6769000000000001E-2</v>
      </c>
      <c r="BP83" s="352">
        <f>'2M - SGS'!BP83</f>
        <v>4.2950000000000002E-3</v>
      </c>
      <c r="BQ83" s="352">
        <f>'2M - SGS'!BQ83</f>
        <v>2.895E-3</v>
      </c>
      <c r="BR83" s="352">
        <f>'2M - SGS'!BR83</f>
        <v>3.4320000000000002E-3</v>
      </c>
      <c r="BS83" s="352">
        <f>'2M - SGS'!BS83</f>
        <v>9.4020000000000006E-3</v>
      </c>
      <c r="BT83" s="352">
        <f>'2M - SGS'!BT83</f>
        <v>5.5496999999999998E-2</v>
      </c>
      <c r="BU83" s="352">
        <f>'2M - SGS'!BU83</f>
        <v>0.115452</v>
      </c>
      <c r="BV83" s="352">
        <f>'2M - SGS'!BV83</f>
        <v>0.20278099999999999</v>
      </c>
      <c r="BW83" s="352">
        <f>'2M - SGS'!BW83</f>
        <v>0.210397</v>
      </c>
      <c r="BX83" s="352">
        <f>'2M - SGS'!BX83</f>
        <v>0.17743600000000001</v>
      </c>
      <c r="BY83" s="352">
        <f>'2M - SGS'!BY83</f>
        <v>0.13192400000000001</v>
      </c>
      <c r="BZ83" s="352">
        <f>'2M - SGS'!BZ83</f>
        <v>5.9718E-2</v>
      </c>
      <c r="CA83" s="352">
        <f>'2M - SGS'!CA83</f>
        <v>2.6769000000000001E-2</v>
      </c>
      <c r="CB83" s="352">
        <f>'2M - SGS'!CB83</f>
        <v>4.2950000000000002E-3</v>
      </c>
      <c r="CC83" s="352">
        <f>'2M - SGS'!CC83</f>
        <v>2.895E-3</v>
      </c>
      <c r="CD83" s="352">
        <f>'2M - SGS'!CD83</f>
        <v>3.4320000000000002E-3</v>
      </c>
      <c r="CE83" s="352">
        <f>'2M - SGS'!CE83</f>
        <v>9.4020000000000006E-3</v>
      </c>
      <c r="CF83" s="352">
        <f>'2M - SGS'!CF83</f>
        <v>5.5496999999999998E-2</v>
      </c>
      <c r="CG83" s="352">
        <f>'2M - SGS'!CG83</f>
        <v>0.115452</v>
      </c>
      <c r="CH83" s="353">
        <f>'2M - SGS'!CH83</f>
        <v>0.20278099999999999</v>
      </c>
      <c r="CJ83" s="248">
        <f t="shared" si="103"/>
        <v>0.99999800000000016</v>
      </c>
    </row>
    <row r="84" spans="1:88" ht="15.5" x14ac:dyDescent="0.35">
      <c r="A84" s="581"/>
      <c r="B84" s="14" t="str">
        <f t="shared" si="102"/>
        <v>HVAC</v>
      </c>
      <c r="C84" s="352">
        <f>'2M - SGS'!C84</f>
        <v>0.107824</v>
      </c>
      <c r="D84" s="352">
        <f>'2M - SGS'!D84</f>
        <v>9.1051999999999994E-2</v>
      </c>
      <c r="E84" s="352">
        <f>'2M - SGS'!E84</f>
        <v>7.1135000000000004E-2</v>
      </c>
      <c r="F84" s="352">
        <f>'2M - SGS'!F84</f>
        <v>4.1179E-2</v>
      </c>
      <c r="G84" s="352">
        <f>'2M - SGS'!G84</f>
        <v>4.4423999999999998E-2</v>
      </c>
      <c r="H84" s="352">
        <f>'2M - SGS'!H84</f>
        <v>0.106128</v>
      </c>
      <c r="I84" s="352">
        <f>'2M - SGS'!I84</f>
        <v>0.14288100000000001</v>
      </c>
      <c r="J84" s="352">
        <f>'2M - SGS'!J84</f>
        <v>0.133494</v>
      </c>
      <c r="K84" s="352">
        <f>'2M - SGS'!K84</f>
        <v>5.781E-2</v>
      </c>
      <c r="L84" s="352">
        <f>'2M - SGS'!L84</f>
        <v>3.8018000000000003E-2</v>
      </c>
      <c r="M84" s="352">
        <f>'2M - SGS'!M84</f>
        <v>6.2103999999999999E-2</v>
      </c>
      <c r="N84" s="352">
        <f>'2M - SGS'!N84</f>
        <v>0.10395</v>
      </c>
      <c r="O84" s="352">
        <f>'2M - SGS'!O84</f>
        <v>0.107824</v>
      </c>
      <c r="P84" s="352">
        <f>'2M - SGS'!P84</f>
        <v>9.1051999999999994E-2</v>
      </c>
      <c r="Q84" s="352">
        <f>'2M - SGS'!Q84</f>
        <v>7.1135000000000004E-2</v>
      </c>
      <c r="R84" s="352">
        <f>'2M - SGS'!R84</f>
        <v>4.1179E-2</v>
      </c>
      <c r="S84" s="352">
        <f>'2M - SGS'!S84</f>
        <v>4.4423999999999998E-2</v>
      </c>
      <c r="T84" s="352">
        <f>'2M - SGS'!T84</f>
        <v>0.106128</v>
      </c>
      <c r="U84" s="352">
        <f>'2M - SGS'!U84</f>
        <v>0.14288100000000001</v>
      </c>
      <c r="V84" s="352">
        <f>'2M - SGS'!V84</f>
        <v>0.133494</v>
      </c>
      <c r="W84" s="352">
        <f>'2M - SGS'!W84</f>
        <v>5.781E-2</v>
      </c>
      <c r="X84" s="352">
        <f>'2M - SGS'!X84</f>
        <v>3.8018000000000003E-2</v>
      </c>
      <c r="Y84" s="352">
        <f>'2M - SGS'!Y84</f>
        <v>6.2103999999999999E-2</v>
      </c>
      <c r="Z84" s="352">
        <f>'2M - SGS'!Z84</f>
        <v>0.10395</v>
      </c>
      <c r="AA84" s="352">
        <f>'2M - SGS'!AA84</f>
        <v>0.107824</v>
      </c>
      <c r="AB84" s="352">
        <f>'2M - SGS'!AB84</f>
        <v>9.1051999999999994E-2</v>
      </c>
      <c r="AC84" s="352">
        <f>'2M - SGS'!AC84</f>
        <v>7.1135000000000004E-2</v>
      </c>
      <c r="AD84" s="352">
        <f>'2M - SGS'!AD84</f>
        <v>4.1179E-2</v>
      </c>
      <c r="AE84" s="352">
        <f>'2M - SGS'!AE84</f>
        <v>4.4423999999999998E-2</v>
      </c>
      <c r="AF84" s="352">
        <f>'2M - SGS'!AF84</f>
        <v>0.106128</v>
      </c>
      <c r="AG84" s="352">
        <f>'2M - SGS'!AG84</f>
        <v>0.14288100000000001</v>
      </c>
      <c r="AH84" s="352">
        <f>'2M - SGS'!AH84</f>
        <v>0.133494</v>
      </c>
      <c r="AI84" s="352">
        <f>'2M - SGS'!AI84</f>
        <v>5.781E-2</v>
      </c>
      <c r="AJ84" s="352">
        <f>'2M - SGS'!AJ84</f>
        <v>3.8018000000000003E-2</v>
      </c>
      <c r="AK84" s="352">
        <f>'2M - SGS'!AK84</f>
        <v>6.2103999999999999E-2</v>
      </c>
      <c r="AL84" s="352">
        <f>'2M - SGS'!AL84</f>
        <v>0.10395</v>
      </c>
      <c r="AM84" s="352">
        <f>'2M - SGS'!AM84</f>
        <v>0.107824</v>
      </c>
      <c r="AN84" s="352">
        <f>'2M - SGS'!AN84</f>
        <v>9.1051999999999994E-2</v>
      </c>
      <c r="AO84" s="352">
        <f>'2M - SGS'!AO84</f>
        <v>7.1135000000000004E-2</v>
      </c>
      <c r="AP84" s="352">
        <f>'2M - SGS'!AP84</f>
        <v>4.1179E-2</v>
      </c>
      <c r="AQ84" s="352">
        <f>'2M - SGS'!AQ84</f>
        <v>4.4423999999999998E-2</v>
      </c>
      <c r="AR84" s="352">
        <f>'2M - SGS'!AR84</f>
        <v>0.106128</v>
      </c>
      <c r="AS84" s="352">
        <f>'2M - SGS'!AS84</f>
        <v>0.14288100000000001</v>
      </c>
      <c r="AT84" s="352">
        <f>'2M - SGS'!AT84</f>
        <v>0.133494</v>
      </c>
      <c r="AU84" s="352">
        <f>'2M - SGS'!AU84</f>
        <v>5.781E-2</v>
      </c>
      <c r="AV84" s="352">
        <f>'2M - SGS'!AV84</f>
        <v>3.8018000000000003E-2</v>
      </c>
      <c r="AW84" s="352">
        <f>'2M - SGS'!AW84</f>
        <v>6.2103999999999999E-2</v>
      </c>
      <c r="AX84" s="352">
        <f>'2M - SGS'!AX84</f>
        <v>0.10395</v>
      </c>
      <c r="AY84" s="352">
        <f>'2M - SGS'!AY84</f>
        <v>0.107824</v>
      </c>
      <c r="AZ84" s="352">
        <f>'2M - SGS'!AZ84</f>
        <v>9.1051999999999994E-2</v>
      </c>
      <c r="BA84" s="352">
        <f>'2M - SGS'!BA84</f>
        <v>7.1135000000000004E-2</v>
      </c>
      <c r="BB84" s="352">
        <f>'2M - SGS'!BB84</f>
        <v>4.1179E-2</v>
      </c>
      <c r="BC84" s="352">
        <f>'2M - SGS'!BC84</f>
        <v>4.4423999999999998E-2</v>
      </c>
      <c r="BD84" s="352">
        <f>'2M - SGS'!BD84</f>
        <v>0.106128</v>
      </c>
      <c r="BE84" s="352">
        <f>'2M - SGS'!BE84</f>
        <v>0.14288100000000001</v>
      </c>
      <c r="BF84" s="352">
        <f>'2M - SGS'!BF84</f>
        <v>0.133494</v>
      </c>
      <c r="BG84" s="352">
        <f>'2M - SGS'!BG84</f>
        <v>5.781E-2</v>
      </c>
      <c r="BH84" s="352">
        <f>'2M - SGS'!BH84</f>
        <v>3.8018000000000003E-2</v>
      </c>
      <c r="BI84" s="352">
        <f>'2M - SGS'!BI84</f>
        <v>6.2103999999999999E-2</v>
      </c>
      <c r="BJ84" s="352">
        <f>'2M - SGS'!BJ84</f>
        <v>0.10395</v>
      </c>
      <c r="BK84" s="352">
        <f>'2M - SGS'!BK84</f>
        <v>0.107824</v>
      </c>
      <c r="BL84" s="352">
        <f>'2M - SGS'!BL84</f>
        <v>9.1051999999999994E-2</v>
      </c>
      <c r="BM84" s="352">
        <f>'2M - SGS'!BM84</f>
        <v>7.1135000000000004E-2</v>
      </c>
      <c r="BN84" s="352">
        <f>'2M - SGS'!BN84</f>
        <v>4.1179E-2</v>
      </c>
      <c r="BO84" s="352">
        <f>'2M - SGS'!BO84</f>
        <v>4.4423999999999998E-2</v>
      </c>
      <c r="BP84" s="352">
        <f>'2M - SGS'!BP84</f>
        <v>0.106128</v>
      </c>
      <c r="BQ84" s="352">
        <f>'2M - SGS'!BQ84</f>
        <v>0.14288100000000001</v>
      </c>
      <c r="BR84" s="352">
        <f>'2M - SGS'!BR84</f>
        <v>0.133494</v>
      </c>
      <c r="BS84" s="352">
        <f>'2M - SGS'!BS84</f>
        <v>5.781E-2</v>
      </c>
      <c r="BT84" s="352">
        <f>'2M - SGS'!BT84</f>
        <v>3.8018000000000003E-2</v>
      </c>
      <c r="BU84" s="352">
        <f>'2M - SGS'!BU84</f>
        <v>6.2103999999999999E-2</v>
      </c>
      <c r="BV84" s="352">
        <f>'2M - SGS'!BV84</f>
        <v>0.10395</v>
      </c>
      <c r="BW84" s="352">
        <f>'2M - SGS'!BW84</f>
        <v>0.107824</v>
      </c>
      <c r="BX84" s="352">
        <f>'2M - SGS'!BX84</f>
        <v>9.1051999999999994E-2</v>
      </c>
      <c r="BY84" s="352">
        <f>'2M - SGS'!BY84</f>
        <v>7.1135000000000004E-2</v>
      </c>
      <c r="BZ84" s="352">
        <f>'2M - SGS'!BZ84</f>
        <v>4.1179E-2</v>
      </c>
      <c r="CA84" s="352">
        <f>'2M - SGS'!CA84</f>
        <v>4.4423999999999998E-2</v>
      </c>
      <c r="CB84" s="352">
        <f>'2M - SGS'!CB84</f>
        <v>0.106128</v>
      </c>
      <c r="CC84" s="352">
        <f>'2M - SGS'!CC84</f>
        <v>0.14288100000000001</v>
      </c>
      <c r="CD84" s="352">
        <f>'2M - SGS'!CD84</f>
        <v>0.133494</v>
      </c>
      <c r="CE84" s="352">
        <f>'2M - SGS'!CE84</f>
        <v>5.781E-2</v>
      </c>
      <c r="CF84" s="352">
        <f>'2M - SGS'!CF84</f>
        <v>3.8018000000000003E-2</v>
      </c>
      <c r="CG84" s="352">
        <f>'2M - SGS'!CG84</f>
        <v>6.2103999999999999E-2</v>
      </c>
      <c r="CH84" s="353">
        <f>'2M - SGS'!CH84</f>
        <v>0.10395</v>
      </c>
      <c r="CJ84" s="248">
        <f t="shared" si="103"/>
        <v>0.99999900000000008</v>
      </c>
    </row>
    <row r="85" spans="1:88" ht="15.5" x14ac:dyDescent="0.35">
      <c r="A85" s="581"/>
      <c r="B85" s="14" t="str">
        <f t="shared" si="102"/>
        <v>Lighting</v>
      </c>
      <c r="C85" s="352">
        <f>'2M - SGS'!C85</f>
        <v>9.3563999999999994E-2</v>
      </c>
      <c r="D85" s="352">
        <f>'2M - SGS'!D85</f>
        <v>7.2162000000000004E-2</v>
      </c>
      <c r="E85" s="352">
        <f>'2M - SGS'!E85</f>
        <v>7.8372999999999998E-2</v>
      </c>
      <c r="F85" s="352">
        <f>'2M - SGS'!F85</f>
        <v>7.6534000000000005E-2</v>
      </c>
      <c r="G85" s="352">
        <f>'2M - SGS'!G85</f>
        <v>9.4246999999999997E-2</v>
      </c>
      <c r="H85" s="352">
        <f>'2M - SGS'!H85</f>
        <v>7.5599E-2</v>
      </c>
      <c r="I85" s="352">
        <f>'2M - SGS'!I85</f>
        <v>9.6199999999999994E-2</v>
      </c>
      <c r="J85" s="352">
        <f>'2M - SGS'!J85</f>
        <v>7.7077999999999994E-2</v>
      </c>
      <c r="K85" s="352">
        <f>'2M - SGS'!K85</f>
        <v>8.1374000000000002E-2</v>
      </c>
      <c r="L85" s="352">
        <f>'2M - SGS'!L85</f>
        <v>9.4072000000000003E-2</v>
      </c>
      <c r="M85" s="352">
        <f>'2M - SGS'!M85</f>
        <v>7.6706999999999997E-2</v>
      </c>
      <c r="N85" s="352">
        <f>'2M - SGS'!N85</f>
        <v>8.4089999999999998E-2</v>
      </c>
      <c r="O85" s="352">
        <f>'2M - SGS'!O85</f>
        <v>9.3563999999999994E-2</v>
      </c>
      <c r="P85" s="352">
        <f>'2M - SGS'!P85</f>
        <v>7.2162000000000004E-2</v>
      </c>
      <c r="Q85" s="352">
        <f>'2M - SGS'!Q85</f>
        <v>7.8372999999999998E-2</v>
      </c>
      <c r="R85" s="352">
        <f>'2M - SGS'!R85</f>
        <v>7.6534000000000005E-2</v>
      </c>
      <c r="S85" s="352">
        <f>'2M - SGS'!S85</f>
        <v>9.4246999999999997E-2</v>
      </c>
      <c r="T85" s="352">
        <f>'2M - SGS'!T85</f>
        <v>7.5599E-2</v>
      </c>
      <c r="U85" s="352">
        <f>'2M - SGS'!U85</f>
        <v>9.6199999999999994E-2</v>
      </c>
      <c r="V85" s="352">
        <f>'2M - SGS'!V85</f>
        <v>7.7077999999999994E-2</v>
      </c>
      <c r="W85" s="352">
        <f>'2M - SGS'!W85</f>
        <v>8.1374000000000002E-2</v>
      </c>
      <c r="X85" s="352">
        <f>'2M - SGS'!X85</f>
        <v>9.4072000000000003E-2</v>
      </c>
      <c r="Y85" s="352">
        <f>'2M - SGS'!Y85</f>
        <v>7.6706999999999997E-2</v>
      </c>
      <c r="Z85" s="352">
        <f>'2M - SGS'!Z85</f>
        <v>8.4089999999999998E-2</v>
      </c>
      <c r="AA85" s="352">
        <f>'2M - SGS'!AA85</f>
        <v>9.3563999999999994E-2</v>
      </c>
      <c r="AB85" s="352">
        <f>'2M - SGS'!AB85</f>
        <v>7.2162000000000004E-2</v>
      </c>
      <c r="AC85" s="352">
        <f>'2M - SGS'!AC85</f>
        <v>7.8372999999999998E-2</v>
      </c>
      <c r="AD85" s="352">
        <f>'2M - SGS'!AD85</f>
        <v>7.6534000000000005E-2</v>
      </c>
      <c r="AE85" s="352">
        <f>'2M - SGS'!AE85</f>
        <v>9.4246999999999997E-2</v>
      </c>
      <c r="AF85" s="352">
        <f>'2M - SGS'!AF85</f>
        <v>7.5599E-2</v>
      </c>
      <c r="AG85" s="352">
        <f>'2M - SGS'!AG85</f>
        <v>9.6199999999999994E-2</v>
      </c>
      <c r="AH85" s="352">
        <f>'2M - SGS'!AH85</f>
        <v>7.7077999999999994E-2</v>
      </c>
      <c r="AI85" s="352">
        <f>'2M - SGS'!AI85</f>
        <v>8.1374000000000002E-2</v>
      </c>
      <c r="AJ85" s="352">
        <f>'2M - SGS'!AJ85</f>
        <v>9.4072000000000003E-2</v>
      </c>
      <c r="AK85" s="352">
        <f>'2M - SGS'!AK85</f>
        <v>7.6706999999999997E-2</v>
      </c>
      <c r="AL85" s="352">
        <f>'2M - SGS'!AL85</f>
        <v>8.4089999999999998E-2</v>
      </c>
      <c r="AM85" s="352">
        <f>'2M - SGS'!AM85</f>
        <v>9.3563999999999994E-2</v>
      </c>
      <c r="AN85" s="352">
        <f>'2M - SGS'!AN85</f>
        <v>7.2162000000000004E-2</v>
      </c>
      <c r="AO85" s="352">
        <f>'2M - SGS'!AO85</f>
        <v>7.8372999999999998E-2</v>
      </c>
      <c r="AP85" s="352">
        <f>'2M - SGS'!AP85</f>
        <v>7.6534000000000005E-2</v>
      </c>
      <c r="AQ85" s="352">
        <f>'2M - SGS'!AQ85</f>
        <v>9.4246999999999997E-2</v>
      </c>
      <c r="AR85" s="352">
        <f>'2M - SGS'!AR85</f>
        <v>7.5599E-2</v>
      </c>
      <c r="AS85" s="352">
        <f>'2M - SGS'!AS85</f>
        <v>9.6199999999999994E-2</v>
      </c>
      <c r="AT85" s="352">
        <f>'2M - SGS'!AT85</f>
        <v>7.7077999999999994E-2</v>
      </c>
      <c r="AU85" s="352">
        <f>'2M - SGS'!AU85</f>
        <v>8.1374000000000002E-2</v>
      </c>
      <c r="AV85" s="352">
        <f>'2M - SGS'!AV85</f>
        <v>9.4072000000000003E-2</v>
      </c>
      <c r="AW85" s="352">
        <f>'2M - SGS'!AW85</f>
        <v>7.6706999999999997E-2</v>
      </c>
      <c r="AX85" s="352">
        <f>'2M - SGS'!AX85</f>
        <v>8.4089999999999998E-2</v>
      </c>
      <c r="AY85" s="352">
        <f>'2M - SGS'!AY85</f>
        <v>9.3563999999999994E-2</v>
      </c>
      <c r="AZ85" s="352">
        <f>'2M - SGS'!AZ85</f>
        <v>7.2162000000000004E-2</v>
      </c>
      <c r="BA85" s="352">
        <f>'2M - SGS'!BA85</f>
        <v>7.8372999999999998E-2</v>
      </c>
      <c r="BB85" s="352">
        <f>'2M - SGS'!BB85</f>
        <v>7.6534000000000005E-2</v>
      </c>
      <c r="BC85" s="352">
        <f>'2M - SGS'!BC85</f>
        <v>9.4246999999999997E-2</v>
      </c>
      <c r="BD85" s="352">
        <f>'2M - SGS'!BD85</f>
        <v>7.5599E-2</v>
      </c>
      <c r="BE85" s="352">
        <f>'2M - SGS'!BE85</f>
        <v>9.6199999999999994E-2</v>
      </c>
      <c r="BF85" s="352">
        <f>'2M - SGS'!BF85</f>
        <v>7.7077999999999994E-2</v>
      </c>
      <c r="BG85" s="352">
        <f>'2M - SGS'!BG85</f>
        <v>8.1374000000000002E-2</v>
      </c>
      <c r="BH85" s="352">
        <f>'2M - SGS'!BH85</f>
        <v>9.4072000000000003E-2</v>
      </c>
      <c r="BI85" s="352">
        <f>'2M - SGS'!BI85</f>
        <v>7.6706999999999997E-2</v>
      </c>
      <c r="BJ85" s="352">
        <f>'2M - SGS'!BJ85</f>
        <v>8.4089999999999998E-2</v>
      </c>
      <c r="BK85" s="352">
        <f>'2M - SGS'!BK85</f>
        <v>9.3563999999999994E-2</v>
      </c>
      <c r="BL85" s="352">
        <f>'2M - SGS'!BL85</f>
        <v>7.2162000000000004E-2</v>
      </c>
      <c r="BM85" s="352">
        <f>'2M - SGS'!BM85</f>
        <v>7.8372999999999998E-2</v>
      </c>
      <c r="BN85" s="352">
        <f>'2M - SGS'!BN85</f>
        <v>7.6534000000000005E-2</v>
      </c>
      <c r="BO85" s="352">
        <f>'2M - SGS'!BO85</f>
        <v>9.4246999999999997E-2</v>
      </c>
      <c r="BP85" s="352">
        <f>'2M - SGS'!BP85</f>
        <v>7.5599E-2</v>
      </c>
      <c r="BQ85" s="352">
        <f>'2M - SGS'!BQ85</f>
        <v>9.6199999999999994E-2</v>
      </c>
      <c r="BR85" s="352">
        <f>'2M - SGS'!BR85</f>
        <v>7.7077999999999994E-2</v>
      </c>
      <c r="BS85" s="352">
        <f>'2M - SGS'!BS85</f>
        <v>8.1374000000000002E-2</v>
      </c>
      <c r="BT85" s="352">
        <f>'2M - SGS'!BT85</f>
        <v>9.4072000000000003E-2</v>
      </c>
      <c r="BU85" s="352">
        <f>'2M - SGS'!BU85</f>
        <v>7.6706999999999997E-2</v>
      </c>
      <c r="BV85" s="352">
        <f>'2M - SGS'!BV85</f>
        <v>8.4089999999999998E-2</v>
      </c>
      <c r="BW85" s="352">
        <f>'2M - SGS'!BW85</f>
        <v>9.3563999999999994E-2</v>
      </c>
      <c r="BX85" s="352">
        <f>'2M - SGS'!BX85</f>
        <v>7.2162000000000004E-2</v>
      </c>
      <c r="BY85" s="352">
        <f>'2M - SGS'!BY85</f>
        <v>7.8372999999999998E-2</v>
      </c>
      <c r="BZ85" s="352">
        <f>'2M - SGS'!BZ85</f>
        <v>7.6534000000000005E-2</v>
      </c>
      <c r="CA85" s="352">
        <f>'2M - SGS'!CA85</f>
        <v>9.4246999999999997E-2</v>
      </c>
      <c r="CB85" s="352">
        <f>'2M - SGS'!CB85</f>
        <v>7.5599E-2</v>
      </c>
      <c r="CC85" s="352">
        <f>'2M - SGS'!CC85</f>
        <v>9.6199999999999994E-2</v>
      </c>
      <c r="CD85" s="352">
        <f>'2M - SGS'!CD85</f>
        <v>7.7077999999999994E-2</v>
      </c>
      <c r="CE85" s="352">
        <f>'2M - SGS'!CE85</f>
        <v>8.1374000000000002E-2</v>
      </c>
      <c r="CF85" s="352">
        <f>'2M - SGS'!CF85</f>
        <v>9.4072000000000003E-2</v>
      </c>
      <c r="CG85" s="352">
        <f>'2M - SGS'!CG85</f>
        <v>7.6706999999999997E-2</v>
      </c>
      <c r="CH85" s="353">
        <f>'2M - SGS'!CH85</f>
        <v>8.4089999999999998E-2</v>
      </c>
      <c r="CJ85" s="248">
        <f t="shared" si="103"/>
        <v>1</v>
      </c>
    </row>
    <row r="86" spans="1:88" ht="15.5" x14ac:dyDescent="0.35">
      <c r="A86" s="581"/>
      <c r="B86" s="14" t="str">
        <f t="shared" si="102"/>
        <v>Miscellaneous</v>
      </c>
      <c r="C86" s="352">
        <f>'2M - SGS'!C86</f>
        <v>8.5109000000000004E-2</v>
      </c>
      <c r="D86" s="352">
        <f>'2M - SGS'!D86</f>
        <v>7.7715000000000006E-2</v>
      </c>
      <c r="E86" s="352">
        <f>'2M - SGS'!E86</f>
        <v>8.6136000000000004E-2</v>
      </c>
      <c r="F86" s="352">
        <f>'2M - SGS'!F86</f>
        <v>7.9796000000000006E-2</v>
      </c>
      <c r="G86" s="352">
        <f>'2M - SGS'!G86</f>
        <v>8.5334999999999994E-2</v>
      </c>
      <c r="H86" s="352">
        <f>'2M - SGS'!H86</f>
        <v>8.1994999999999998E-2</v>
      </c>
      <c r="I86" s="352">
        <f>'2M - SGS'!I86</f>
        <v>8.4098999999999993E-2</v>
      </c>
      <c r="J86" s="352">
        <f>'2M - SGS'!J86</f>
        <v>8.4198999999999996E-2</v>
      </c>
      <c r="K86" s="352">
        <f>'2M - SGS'!K86</f>
        <v>8.2512000000000002E-2</v>
      </c>
      <c r="L86" s="352">
        <f>'2M - SGS'!L86</f>
        <v>8.5277000000000006E-2</v>
      </c>
      <c r="M86" s="352">
        <f>'2M - SGS'!M86</f>
        <v>8.2588999999999996E-2</v>
      </c>
      <c r="N86" s="352">
        <f>'2M - SGS'!N86</f>
        <v>8.5237999999999994E-2</v>
      </c>
      <c r="O86" s="352">
        <f>'2M - SGS'!O86</f>
        <v>8.5109000000000004E-2</v>
      </c>
      <c r="P86" s="352">
        <f>'2M - SGS'!P86</f>
        <v>7.7715000000000006E-2</v>
      </c>
      <c r="Q86" s="352">
        <f>'2M - SGS'!Q86</f>
        <v>8.6136000000000004E-2</v>
      </c>
      <c r="R86" s="352">
        <f>'2M - SGS'!R86</f>
        <v>7.9796000000000006E-2</v>
      </c>
      <c r="S86" s="352">
        <f>'2M - SGS'!S86</f>
        <v>8.5334999999999994E-2</v>
      </c>
      <c r="T86" s="352">
        <f>'2M - SGS'!T86</f>
        <v>8.1994999999999998E-2</v>
      </c>
      <c r="U86" s="352">
        <f>'2M - SGS'!U86</f>
        <v>8.4098999999999993E-2</v>
      </c>
      <c r="V86" s="352">
        <f>'2M - SGS'!V86</f>
        <v>8.4198999999999996E-2</v>
      </c>
      <c r="W86" s="352">
        <f>'2M - SGS'!W86</f>
        <v>8.2512000000000002E-2</v>
      </c>
      <c r="X86" s="352">
        <f>'2M - SGS'!X86</f>
        <v>8.5277000000000006E-2</v>
      </c>
      <c r="Y86" s="352">
        <f>'2M - SGS'!Y86</f>
        <v>8.2588999999999996E-2</v>
      </c>
      <c r="Z86" s="352">
        <f>'2M - SGS'!Z86</f>
        <v>8.5237999999999994E-2</v>
      </c>
      <c r="AA86" s="352">
        <f>'2M - SGS'!AA86</f>
        <v>8.5109000000000004E-2</v>
      </c>
      <c r="AB86" s="352">
        <f>'2M - SGS'!AB86</f>
        <v>7.7715000000000006E-2</v>
      </c>
      <c r="AC86" s="352">
        <f>'2M - SGS'!AC86</f>
        <v>8.6136000000000004E-2</v>
      </c>
      <c r="AD86" s="352">
        <f>'2M - SGS'!AD86</f>
        <v>7.9796000000000006E-2</v>
      </c>
      <c r="AE86" s="352">
        <f>'2M - SGS'!AE86</f>
        <v>8.5334999999999994E-2</v>
      </c>
      <c r="AF86" s="352">
        <f>'2M - SGS'!AF86</f>
        <v>8.1994999999999998E-2</v>
      </c>
      <c r="AG86" s="352">
        <f>'2M - SGS'!AG86</f>
        <v>8.4098999999999993E-2</v>
      </c>
      <c r="AH86" s="352">
        <f>'2M - SGS'!AH86</f>
        <v>8.4198999999999996E-2</v>
      </c>
      <c r="AI86" s="352">
        <f>'2M - SGS'!AI86</f>
        <v>8.2512000000000002E-2</v>
      </c>
      <c r="AJ86" s="352">
        <f>'2M - SGS'!AJ86</f>
        <v>8.5277000000000006E-2</v>
      </c>
      <c r="AK86" s="352">
        <f>'2M - SGS'!AK86</f>
        <v>8.2588999999999996E-2</v>
      </c>
      <c r="AL86" s="352">
        <f>'2M - SGS'!AL86</f>
        <v>8.5237999999999994E-2</v>
      </c>
      <c r="AM86" s="352">
        <f>'2M - SGS'!AM86</f>
        <v>8.5109000000000004E-2</v>
      </c>
      <c r="AN86" s="352">
        <f>'2M - SGS'!AN86</f>
        <v>7.7715000000000006E-2</v>
      </c>
      <c r="AO86" s="352">
        <f>'2M - SGS'!AO86</f>
        <v>8.6136000000000004E-2</v>
      </c>
      <c r="AP86" s="352">
        <f>'2M - SGS'!AP86</f>
        <v>7.9796000000000006E-2</v>
      </c>
      <c r="AQ86" s="352">
        <f>'2M - SGS'!AQ86</f>
        <v>8.5334999999999994E-2</v>
      </c>
      <c r="AR86" s="352">
        <f>'2M - SGS'!AR86</f>
        <v>8.1994999999999998E-2</v>
      </c>
      <c r="AS86" s="352">
        <f>'2M - SGS'!AS86</f>
        <v>8.4098999999999993E-2</v>
      </c>
      <c r="AT86" s="352">
        <f>'2M - SGS'!AT86</f>
        <v>8.4198999999999996E-2</v>
      </c>
      <c r="AU86" s="352">
        <f>'2M - SGS'!AU86</f>
        <v>8.2512000000000002E-2</v>
      </c>
      <c r="AV86" s="352">
        <f>'2M - SGS'!AV86</f>
        <v>8.5277000000000006E-2</v>
      </c>
      <c r="AW86" s="352">
        <f>'2M - SGS'!AW86</f>
        <v>8.2588999999999996E-2</v>
      </c>
      <c r="AX86" s="352">
        <f>'2M - SGS'!AX86</f>
        <v>8.5237999999999994E-2</v>
      </c>
      <c r="AY86" s="352">
        <f>'2M - SGS'!AY86</f>
        <v>8.5109000000000004E-2</v>
      </c>
      <c r="AZ86" s="352">
        <f>'2M - SGS'!AZ86</f>
        <v>7.7715000000000006E-2</v>
      </c>
      <c r="BA86" s="352">
        <f>'2M - SGS'!BA86</f>
        <v>8.6136000000000004E-2</v>
      </c>
      <c r="BB86" s="352">
        <f>'2M - SGS'!BB86</f>
        <v>7.9796000000000006E-2</v>
      </c>
      <c r="BC86" s="352">
        <f>'2M - SGS'!BC86</f>
        <v>8.5334999999999994E-2</v>
      </c>
      <c r="BD86" s="352">
        <f>'2M - SGS'!BD86</f>
        <v>8.1994999999999998E-2</v>
      </c>
      <c r="BE86" s="352">
        <f>'2M - SGS'!BE86</f>
        <v>8.4098999999999993E-2</v>
      </c>
      <c r="BF86" s="352">
        <f>'2M - SGS'!BF86</f>
        <v>8.4198999999999996E-2</v>
      </c>
      <c r="BG86" s="352">
        <f>'2M - SGS'!BG86</f>
        <v>8.2512000000000002E-2</v>
      </c>
      <c r="BH86" s="352">
        <f>'2M - SGS'!BH86</f>
        <v>8.5277000000000006E-2</v>
      </c>
      <c r="BI86" s="352">
        <f>'2M - SGS'!BI86</f>
        <v>8.2588999999999996E-2</v>
      </c>
      <c r="BJ86" s="352">
        <f>'2M - SGS'!BJ86</f>
        <v>8.5237999999999994E-2</v>
      </c>
      <c r="BK86" s="352">
        <f>'2M - SGS'!BK86</f>
        <v>8.5109000000000004E-2</v>
      </c>
      <c r="BL86" s="352">
        <f>'2M - SGS'!BL86</f>
        <v>7.7715000000000006E-2</v>
      </c>
      <c r="BM86" s="352">
        <f>'2M - SGS'!BM86</f>
        <v>8.6136000000000004E-2</v>
      </c>
      <c r="BN86" s="352">
        <f>'2M - SGS'!BN86</f>
        <v>7.9796000000000006E-2</v>
      </c>
      <c r="BO86" s="352">
        <f>'2M - SGS'!BO86</f>
        <v>8.5334999999999994E-2</v>
      </c>
      <c r="BP86" s="352">
        <f>'2M - SGS'!BP86</f>
        <v>8.1994999999999998E-2</v>
      </c>
      <c r="BQ86" s="352">
        <f>'2M - SGS'!BQ86</f>
        <v>8.4098999999999993E-2</v>
      </c>
      <c r="BR86" s="352">
        <f>'2M - SGS'!BR86</f>
        <v>8.4198999999999996E-2</v>
      </c>
      <c r="BS86" s="352">
        <f>'2M - SGS'!BS86</f>
        <v>8.2512000000000002E-2</v>
      </c>
      <c r="BT86" s="352">
        <f>'2M - SGS'!BT86</f>
        <v>8.5277000000000006E-2</v>
      </c>
      <c r="BU86" s="352">
        <f>'2M - SGS'!BU86</f>
        <v>8.2588999999999996E-2</v>
      </c>
      <c r="BV86" s="352">
        <f>'2M - SGS'!BV86</f>
        <v>8.5237999999999994E-2</v>
      </c>
      <c r="BW86" s="352">
        <f>'2M - SGS'!BW86</f>
        <v>8.5109000000000004E-2</v>
      </c>
      <c r="BX86" s="352">
        <f>'2M - SGS'!BX86</f>
        <v>7.7715000000000006E-2</v>
      </c>
      <c r="BY86" s="352">
        <f>'2M - SGS'!BY86</f>
        <v>8.6136000000000004E-2</v>
      </c>
      <c r="BZ86" s="352">
        <f>'2M - SGS'!BZ86</f>
        <v>7.9796000000000006E-2</v>
      </c>
      <c r="CA86" s="352">
        <f>'2M - SGS'!CA86</f>
        <v>8.5334999999999994E-2</v>
      </c>
      <c r="CB86" s="352">
        <f>'2M - SGS'!CB86</f>
        <v>8.1994999999999998E-2</v>
      </c>
      <c r="CC86" s="352">
        <f>'2M - SGS'!CC86</f>
        <v>8.4098999999999993E-2</v>
      </c>
      <c r="CD86" s="352">
        <f>'2M - SGS'!CD86</f>
        <v>8.4198999999999996E-2</v>
      </c>
      <c r="CE86" s="352">
        <f>'2M - SGS'!CE86</f>
        <v>8.2512000000000002E-2</v>
      </c>
      <c r="CF86" s="352">
        <f>'2M - SGS'!CF86</f>
        <v>8.5277000000000006E-2</v>
      </c>
      <c r="CG86" s="352">
        <f>'2M - SGS'!CG86</f>
        <v>8.2588999999999996E-2</v>
      </c>
      <c r="CH86" s="353">
        <f>'2M - SGS'!CH86</f>
        <v>8.5237999999999994E-2</v>
      </c>
      <c r="CJ86" s="248">
        <f t="shared" si="103"/>
        <v>1.0000000000000002</v>
      </c>
    </row>
    <row r="87" spans="1:88" ht="15.5" x14ac:dyDescent="0.35">
      <c r="A87" s="581"/>
      <c r="B87" s="14" t="str">
        <f t="shared" si="102"/>
        <v>Motors</v>
      </c>
      <c r="C87" s="352">
        <f>'2M - SGS'!C87</f>
        <v>8.5109000000000004E-2</v>
      </c>
      <c r="D87" s="352">
        <f>'2M - SGS'!D87</f>
        <v>7.7715000000000006E-2</v>
      </c>
      <c r="E87" s="352">
        <f>'2M - SGS'!E87</f>
        <v>8.6136000000000004E-2</v>
      </c>
      <c r="F87" s="352">
        <f>'2M - SGS'!F87</f>
        <v>7.9796000000000006E-2</v>
      </c>
      <c r="G87" s="352">
        <f>'2M - SGS'!G87</f>
        <v>8.5334999999999994E-2</v>
      </c>
      <c r="H87" s="352">
        <f>'2M - SGS'!H87</f>
        <v>8.1994999999999998E-2</v>
      </c>
      <c r="I87" s="352">
        <f>'2M - SGS'!I87</f>
        <v>8.4098999999999993E-2</v>
      </c>
      <c r="J87" s="352">
        <f>'2M - SGS'!J87</f>
        <v>8.4198999999999996E-2</v>
      </c>
      <c r="K87" s="352">
        <f>'2M - SGS'!K87</f>
        <v>8.2512000000000002E-2</v>
      </c>
      <c r="L87" s="352">
        <f>'2M - SGS'!L87</f>
        <v>8.5277000000000006E-2</v>
      </c>
      <c r="M87" s="352">
        <f>'2M - SGS'!M87</f>
        <v>8.2588999999999996E-2</v>
      </c>
      <c r="N87" s="352">
        <f>'2M - SGS'!N87</f>
        <v>8.5237999999999994E-2</v>
      </c>
      <c r="O87" s="352">
        <f>'2M - SGS'!O87</f>
        <v>8.5109000000000004E-2</v>
      </c>
      <c r="P87" s="352">
        <f>'2M - SGS'!P87</f>
        <v>7.7715000000000006E-2</v>
      </c>
      <c r="Q87" s="352">
        <f>'2M - SGS'!Q87</f>
        <v>8.6136000000000004E-2</v>
      </c>
      <c r="R87" s="352">
        <f>'2M - SGS'!R87</f>
        <v>7.9796000000000006E-2</v>
      </c>
      <c r="S87" s="352">
        <f>'2M - SGS'!S87</f>
        <v>8.5334999999999994E-2</v>
      </c>
      <c r="T87" s="352">
        <f>'2M - SGS'!T87</f>
        <v>8.1994999999999998E-2</v>
      </c>
      <c r="U87" s="352">
        <f>'2M - SGS'!U87</f>
        <v>8.4098999999999993E-2</v>
      </c>
      <c r="V87" s="352">
        <f>'2M - SGS'!V87</f>
        <v>8.4198999999999996E-2</v>
      </c>
      <c r="W87" s="352">
        <f>'2M - SGS'!W87</f>
        <v>8.2512000000000002E-2</v>
      </c>
      <c r="X87" s="352">
        <f>'2M - SGS'!X87</f>
        <v>8.5277000000000006E-2</v>
      </c>
      <c r="Y87" s="352">
        <f>'2M - SGS'!Y87</f>
        <v>8.2588999999999996E-2</v>
      </c>
      <c r="Z87" s="352">
        <f>'2M - SGS'!Z87</f>
        <v>8.5237999999999994E-2</v>
      </c>
      <c r="AA87" s="352">
        <f>'2M - SGS'!AA87</f>
        <v>8.5109000000000004E-2</v>
      </c>
      <c r="AB87" s="352">
        <f>'2M - SGS'!AB87</f>
        <v>7.7715000000000006E-2</v>
      </c>
      <c r="AC87" s="352">
        <f>'2M - SGS'!AC87</f>
        <v>8.6136000000000004E-2</v>
      </c>
      <c r="AD87" s="352">
        <f>'2M - SGS'!AD87</f>
        <v>7.9796000000000006E-2</v>
      </c>
      <c r="AE87" s="352">
        <f>'2M - SGS'!AE87</f>
        <v>8.5334999999999994E-2</v>
      </c>
      <c r="AF87" s="352">
        <f>'2M - SGS'!AF87</f>
        <v>8.1994999999999998E-2</v>
      </c>
      <c r="AG87" s="352">
        <f>'2M - SGS'!AG87</f>
        <v>8.4098999999999993E-2</v>
      </c>
      <c r="AH87" s="352">
        <f>'2M - SGS'!AH87</f>
        <v>8.4198999999999996E-2</v>
      </c>
      <c r="AI87" s="352">
        <f>'2M - SGS'!AI87</f>
        <v>8.2512000000000002E-2</v>
      </c>
      <c r="AJ87" s="352">
        <f>'2M - SGS'!AJ87</f>
        <v>8.5277000000000006E-2</v>
      </c>
      <c r="AK87" s="352">
        <f>'2M - SGS'!AK87</f>
        <v>8.2588999999999996E-2</v>
      </c>
      <c r="AL87" s="352">
        <f>'2M - SGS'!AL87</f>
        <v>8.5237999999999994E-2</v>
      </c>
      <c r="AM87" s="352">
        <f>'2M - SGS'!AM87</f>
        <v>8.5109000000000004E-2</v>
      </c>
      <c r="AN87" s="352">
        <f>'2M - SGS'!AN87</f>
        <v>7.7715000000000006E-2</v>
      </c>
      <c r="AO87" s="352">
        <f>'2M - SGS'!AO87</f>
        <v>8.6136000000000004E-2</v>
      </c>
      <c r="AP87" s="352">
        <f>'2M - SGS'!AP87</f>
        <v>7.9796000000000006E-2</v>
      </c>
      <c r="AQ87" s="352">
        <f>'2M - SGS'!AQ87</f>
        <v>8.5334999999999994E-2</v>
      </c>
      <c r="AR87" s="352">
        <f>'2M - SGS'!AR87</f>
        <v>8.1994999999999998E-2</v>
      </c>
      <c r="AS87" s="352">
        <f>'2M - SGS'!AS87</f>
        <v>8.4098999999999993E-2</v>
      </c>
      <c r="AT87" s="352">
        <f>'2M - SGS'!AT87</f>
        <v>8.4198999999999996E-2</v>
      </c>
      <c r="AU87" s="352">
        <f>'2M - SGS'!AU87</f>
        <v>8.2512000000000002E-2</v>
      </c>
      <c r="AV87" s="352">
        <f>'2M - SGS'!AV87</f>
        <v>8.5277000000000006E-2</v>
      </c>
      <c r="AW87" s="352">
        <f>'2M - SGS'!AW87</f>
        <v>8.2588999999999996E-2</v>
      </c>
      <c r="AX87" s="352">
        <f>'2M - SGS'!AX87</f>
        <v>8.5237999999999994E-2</v>
      </c>
      <c r="AY87" s="352">
        <f>'2M - SGS'!AY87</f>
        <v>8.5109000000000004E-2</v>
      </c>
      <c r="AZ87" s="352">
        <f>'2M - SGS'!AZ87</f>
        <v>7.7715000000000006E-2</v>
      </c>
      <c r="BA87" s="352">
        <f>'2M - SGS'!BA87</f>
        <v>8.6136000000000004E-2</v>
      </c>
      <c r="BB87" s="352">
        <f>'2M - SGS'!BB87</f>
        <v>7.9796000000000006E-2</v>
      </c>
      <c r="BC87" s="352">
        <f>'2M - SGS'!BC87</f>
        <v>8.5334999999999994E-2</v>
      </c>
      <c r="BD87" s="352">
        <f>'2M - SGS'!BD87</f>
        <v>8.1994999999999998E-2</v>
      </c>
      <c r="BE87" s="352">
        <f>'2M - SGS'!BE87</f>
        <v>8.4098999999999993E-2</v>
      </c>
      <c r="BF87" s="352">
        <f>'2M - SGS'!BF87</f>
        <v>8.4198999999999996E-2</v>
      </c>
      <c r="BG87" s="352">
        <f>'2M - SGS'!BG87</f>
        <v>8.2512000000000002E-2</v>
      </c>
      <c r="BH87" s="352">
        <f>'2M - SGS'!BH87</f>
        <v>8.5277000000000006E-2</v>
      </c>
      <c r="BI87" s="352">
        <f>'2M - SGS'!BI87</f>
        <v>8.2588999999999996E-2</v>
      </c>
      <c r="BJ87" s="352">
        <f>'2M - SGS'!BJ87</f>
        <v>8.5237999999999994E-2</v>
      </c>
      <c r="BK87" s="352">
        <f>'2M - SGS'!BK87</f>
        <v>8.5109000000000004E-2</v>
      </c>
      <c r="BL87" s="352">
        <f>'2M - SGS'!BL87</f>
        <v>7.7715000000000006E-2</v>
      </c>
      <c r="BM87" s="352">
        <f>'2M - SGS'!BM87</f>
        <v>8.6136000000000004E-2</v>
      </c>
      <c r="BN87" s="352">
        <f>'2M - SGS'!BN87</f>
        <v>7.9796000000000006E-2</v>
      </c>
      <c r="BO87" s="352">
        <f>'2M - SGS'!BO87</f>
        <v>8.5334999999999994E-2</v>
      </c>
      <c r="BP87" s="352">
        <f>'2M - SGS'!BP87</f>
        <v>8.1994999999999998E-2</v>
      </c>
      <c r="BQ87" s="352">
        <f>'2M - SGS'!BQ87</f>
        <v>8.4098999999999993E-2</v>
      </c>
      <c r="BR87" s="352">
        <f>'2M - SGS'!BR87</f>
        <v>8.4198999999999996E-2</v>
      </c>
      <c r="BS87" s="352">
        <f>'2M - SGS'!BS87</f>
        <v>8.2512000000000002E-2</v>
      </c>
      <c r="BT87" s="352">
        <f>'2M - SGS'!BT87</f>
        <v>8.5277000000000006E-2</v>
      </c>
      <c r="BU87" s="352">
        <f>'2M - SGS'!BU87</f>
        <v>8.2588999999999996E-2</v>
      </c>
      <c r="BV87" s="352">
        <f>'2M - SGS'!BV87</f>
        <v>8.5237999999999994E-2</v>
      </c>
      <c r="BW87" s="352">
        <f>'2M - SGS'!BW87</f>
        <v>8.5109000000000004E-2</v>
      </c>
      <c r="BX87" s="352">
        <f>'2M - SGS'!BX87</f>
        <v>7.7715000000000006E-2</v>
      </c>
      <c r="BY87" s="352">
        <f>'2M - SGS'!BY87</f>
        <v>8.6136000000000004E-2</v>
      </c>
      <c r="BZ87" s="352">
        <f>'2M - SGS'!BZ87</f>
        <v>7.9796000000000006E-2</v>
      </c>
      <c r="CA87" s="352">
        <f>'2M - SGS'!CA87</f>
        <v>8.5334999999999994E-2</v>
      </c>
      <c r="CB87" s="352">
        <f>'2M - SGS'!CB87</f>
        <v>8.1994999999999998E-2</v>
      </c>
      <c r="CC87" s="352">
        <f>'2M - SGS'!CC87</f>
        <v>8.4098999999999993E-2</v>
      </c>
      <c r="CD87" s="352">
        <f>'2M - SGS'!CD87</f>
        <v>8.4198999999999996E-2</v>
      </c>
      <c r="CE87" s="352">
        <f>'2M - SGS'!CE87</f>
        <v>8.2512000000000002E-2</v>
      </c>
      <c r="CF87" s="352">
        <f>'2M - SGS'!CF87</f>
        <v>8.5277000000000006E-2</v>
      </c>
      <c r="CG87" s="352">
        <f>'2M - SGS'!CG87</f>
        <v>8.2588999999999996E-2</v>
      </c>
      <c r="CH87" s="353">
        <f>'2M - SGS'!CH87</f>
        <v>8.5237999999999994E-2</v>
      </c>
      <c r="CJ87" s="248">
        <f t="shared" si="103"/>
        <v>1.0000000000000002</v>
      </c>
    </row>
    <row r="88" spans="1:88" ht="15.5" x14ac:dyDescent="0.35">
      <c r="A88" s="581"/>
      <c r="B88" s="14" t="str">
        <f t="shared" si="102"/>
        <v>Process</v>
      </c>
      <c r="C88" s="352">
        <f>'2M - SGS'!C88</f>
        <v>8.5109000000000004E-2</v>
      </c>
      <c r="D88" s="352">
        <f>'2M - SGS'!D88</f>
        <v>7.7715000000000006E-2</v>
      </c>
      <c r="E88" s="352">
        <f>'2M - SGS'!E88</f>
        <v>8.6136000000000004E-2</v>
      </c>
      <c r="F88" s="352">
        <f>'2M - SGS'!F88</f>
        <v>7.9796000000000006E-2</v>
      </c>
      <c r="G88" s="352">
        <f>'2M - SGS'!G88</f>
        <v>8.5334999999999994E-2</v>
      </c>
      <c r="H88" s="352">
        <f>'2M - SGS'!H88</f>
        <v>8.1994999999999998E-2</v>
      </c>
      <c r="I88" s="352">
        <f>'2M - SGS'!I88</f>
        <v>8.4098999999999993E-2</v>
      </c>
      <c r="J88" s="352">
        <f>'2M - SGS'!J88</f>
        <v>8.4198999999999996E-2</v>
      </c>
      <c r="K88" s="352">
        <f>'2M - SGS'!K88</f>
        <v>8.2512000000000002E-2</v>
      </c>
      <c r="L88" s="352">
        <f>'2M - SGS'!L88</f>
        <v>8.5277000000000006E-2</v>
      </c>
      <c r="M88" s="352">
        <f>'2M - SGS'!M88</f>
        <v>8.2588999999999996E-2</v>
      </c>
      <c r="N88" s="352">
        <f>'2M - SGS'!N88</f>
        <v>8.5237999999999994E-2</v>
      </c>
      <c r="O88" s="352">
        <f>'2M - SGS'!O88</f>
        <v>8.5109000000000004E-2</v>
      </c>
      <c r="P88" s="352">
        <f>'2M - SGS'!P88</f>
        <v>7.7715000000000006E-2</v>
      </c>
      <c r="Q88" s="352">
        <f>'2M - SGS'!Q88</f>
        <v>8.6136000000000004E-2</v>
      </c>
      <c r="R88" s="352">
        <f>'2M - SGS'!R88</f>
        <v>7.9796000000000006E-2</v>
      </c>
      <c r="S88" s="352">
        <f>'2M - SGS'!S88</f>
        <v>8.5334999999999994E-2</v>
      </c>
      <c r="T88" s="352">
        <f>'2M - SGS'!T88</f>
        <v>8.1994999999999998E-2</v>
      </c>
      <c r="U88" s="352">
        <f>'2M - SGS'!U88</f>
        <v>8.4098999999999993E-2</v>
      </c>
      <c r="V88" s="352">
        <f>'2M - SGS'!V88</f>
        <v>8.4198999999999996E-2</v>
      </c>
      <c r="W88" s="352">
        <f>'2M - SGS'!W88</f>
        <v>8.2512000000000002E-2</v>
      </c>
      <c r="X88" s="352">
        <f>'2M - SGS'!X88</f>
        <v>8.5277000000000006E-2</v>
      </c>
      <c r="Y88" s="352">
        <f>'2M - SGS'!Y88</f>
        <v>8.2588999999999996E-2</v>
      </c>
      <c r="Z88" s="352">
        <f>'2M - SGS'!Z88</f>
        <v>8.5237999999999994E-2</v>
      </c>
      <c r="AA88" s="352">
        <f>'2M - SGS'!AA88</f>
        <v>8.5109000000000004E-2</v>
      </c>
      <c r="AB88" s="352">
        <f>'2M - SGS'!AB88</f>
        <v>7.7715000000000006E-2</v>
      </c>
      <c r="AC88" s="352">
        <f>'2M - SGS'!AC88</f>
        <v>8.6136000000000004E-2</v>
      </c>
      <c r="AD88" s="352">
        <f>'2M - SGS'!AD88</f>
        <v>7.9796000000000006E-2</v>
      </c>
      <c r="AE88" s="352">
        <f>'2M - SGS'!AE88</f>
        <v>8.5334999999999994E-2</v>
      </c>
      <c r="AF88" s="352">
        <f>'2M - SGS'!AF88</f>
        <v>8.1994999999999998E-2</v>
      </c>
      <c r="AG88" s="352">
        <f>'2M - SGS'!AG88</f>
        <v>8.4098999999999993E-2</v>
      </c>
      <c r="AH88" s="352">
        <f>'2M - SGS'!AH88</f>
        <v>8.4198999999999996E-2</v>
      </c>
      <c r="AI88" s="352">
        <f>'2M - SGS'!AI88</f>
        <v>8.2512000000000002E-2</v>
      </c>
      <c r="AJ88" s="352">
        <f>'2M - SGS'!AJ88</f>
        <v>8.5277000000000006E-2</v>
      </c>
      <c r="AK88" s="352">
        <f>'2M - SGS'!AK88</f>
        <v>8.2588999999999996E-2</v>
      </c>
      <c r="AL88" s="352">
        <f>'2M - SGS'!AL88</f>
        <v>8.5237999999999994E-2</v>
      </c>
      <c r="AM88" s="352">
        <f>'2M - SGS'!AM88</f>
        <v>8.5109000000000004E-2</v>
      </c>
      <c r="AN88" s="352">
        <f>'2M - SGS'!AN88</f>
        <v>7.7715000000000006E-2</v>
      </c>
      <c r="AO88" s="352">
        <f>'2M - SGS'!AO88</f>
        <v>8.6136000000000004E-2</v>
      </c>
      <c r="AP88" s="352">
        <f>'2M - SGS'!AP88</f>
        <v>7.9796000000000006E-2</v>
      </c>
      <c r="AQ88" s="352">
        <f>'2M - SGS'!AQ88</f>
        <v>8.5334999999999994E-2</v>
      </c>
      <c r="AR88" s="352">
        <f>'2M - SGS'!AR88</f>
        <v>8.1994999999999998E-2</v>
      </c>
      <c r="AS88" s="352">
        <f>'2M - SGS'!AS88</f>
        <v>8.4098999999999993E-2</v>
      </c>
      <c r="AT88" s="352">
        <f>'2M - SGS'!AT88</f>
        <v>8.4198999999999996E-2</v>
      </c>
      <c r="AU88" s="352">
        <f>'2M - SGS'!AU88</f>
        <v>8.2512000000000002E-2</v>
      </c>
      <c r="AV88" s="352">
        <f>'2M - SGS'!AV88</f>
        <v>8.5277000000000006E-2</v>
      </c>
      <c r="AW88" s="352">
        <f>'2M - SGS'!AW88</f>
        <v>8.2588999999999996E-2</v>
      </c>
      <c r="AX88" s="352">
        <f>'2M - SGS'!AX88</f>
        <v>8.5237999999999994E-2</v>
      </c>
      <c r="AY88" s="352">
        <f>'2M - SGS'!AY88</f>
        <v>8.5109000000000004E-2</v>
      </c>
      <c r="AZ88" s="352">
        <f>'2M - SGS'!AZ88</f>
        <v>7.7715000000000006E-2</v>
      </c>
      <c r="BA88" s="352">
        <f>'2M - SGS'!BA88</f>
        <v>8.6136000000000004E-2</v>
      </c>
      <c r="BB88" s="352">
        <f>'2M - SGS'!BB88</f>
        <v>7.9796000000000006E-2</v>
      </c>
      <c r="BC88" s="352">
        <f>'2M - SGS'!BC88</f>
        <v>8.5334999999999994E-2</v>
      </c>
      <c r="BD88" s="352">
        <f>'2M - SGS'!BD88</f>
        <v>8.1994999999999998E-2</v>
      </c>
      <c r="BE88" s="352">
        <f>'2M - SGS'!BE88</f>
        <v>8.4098999999999993E-2</v>
      </c>
      <c r="BF88" s="352">
        <f>'2M - SGS'!BF88</f>
        <v>8.4198999999999996E-2</v>
      </c>
      <c r="BG88" s="352">
        <f>'2M - SGS'!BG88</f>
        <v>8.2512000000000002E-2</v>
      </c>
      <c r="BH88" s="352">
        <f>'2M - SGS'!BH88</f>
        <v>8.5277000000000006E-2</v>
      </c>
      <c r="BI88" s="352">
        <f>'2M - SGS'!BI88</f>
        <v>8.2588999999999996E-2</v>
      </c>
      <c r="BJ88" s="352">
        <f>'2M - SGS'!BJ88</f>
        <v>8.5237999999999994E-2</v>
      </c>
      <c r="BK88" s="352">
        <f>'2M - SGS'!BK88</f>
        <v>8.5109000000000004E-2</v>
      </c>
      <c r="BL88" s="352">
        <f>'2M - SGS'!BL88</f>
        <v>7.7715000000000006E-2</v>
      </c>
      <c r="BM88" s="352">
        <f>'2M - SGS'!BM88</f>
        <v>8.6136000000000004E-2</v>
      </c>
      <c r="BN88" s="352">
        <f>'2M - SGS'!BN88</f>
        <v>7.9796000000000006E-2</v>
      </c>
      <c r="BO88" s="352">
        <f>'2M - SGS'!BO88</f>
        <v>8.5334999999999994E-2</v>
      </c>
      <c r="BP88" s="352">
        <f>'2M - SGS'!BP88</f>
        <v>8.1994999999999998E-2</v>
      </c>
      <c r="BQ88" s="352">
        <f>'2M - SGS'!BQ88</f>
        <v>8.4098999999999993E-2</v>
      </c>
      <c r="BR88" s="352">
        <f>'2M - SGS'!BR88</f>
        <v>8.4198999999999996E-2</v>
      </c>
      <c r="BS88" s="352">
        <f>'2M - SGS'!BS88</f>
        <v>8.2512000000000002E-2</v>
      </c>
      <c r="BT88" s="352">
        <f>'2M - SGS'!BT88</f>
        <v>8.5277000000000006E-2</v>
      </c>
      <c r="BU88" s="352">
        <f>'2M - SGS'!BU88</f>
        <v>8.2588999999999996E-2</v>
      </c>
      <c r="BV88" s="352">
        <f>'2M - SGS'!BV88</f>
        <v>8.5237999999999994E-2</v>
      </c>
      <c r="BW88" s="352">
        <f>'2M - SGS'!BW88</f>
        <v>8.5109000000000004E-2</v>
      </c>
      <c r="BX88" s="352">
        <f>'2M - SGS'!BX88</f>
        <v>7.7715000000000006E-2</v>
      </c>
      <c r="BY88" s="352">
        <f>'2M - SGS'!BY88</f>
        <v>8.6136000000000004E-2</v>
      </c>
      <c r="BZ88" s="352">
        <f>'2M - SGS'!BZ88</f>
        <v>7.9796000000000006E-2</v>
      </c>
      <c r="CA88" s="352">
        <f>'2M - SGS'!CA88</f>
        <v>8.5334999999999994E-2</v>
      </c>
      <c r="CB88" s="352">
        <f>'2M - SGS'!CB88</f>
        <v>8.1994999999999998E-2</v>
      </c>
      <c r="CC88" s="352">
        <f>'2M - SGS'!CC88</f>
        <v>8.4098999999999993E-2</v>
      </c>
      <c r="CD88" s="352">
        <f>'2M - SGS'!CD88</f>
        <v>8.4198999999999996E-2</v>
      </c>
      <c r="CE88" s="352">
        <f>'2M - SGS'!CE88</f>
        <v>8.2512000000000002E-2</v>
      </c>
      <c r="CF88" s="352">
        <f>'2M - SGS'!CF88</f>
        <v>8.5277000000000006E-2</v>
      </c>
      <c r="CG88" s="352">
        <f>'2M - SGS'!CG88</f>
        <v>8.2588999999999996E-2</v>
      </c>
      <c r="CH88" s="353">
        <f>'2M - SGS'!CH88</f>
        <v>8.5237999999999994E-2</v>
      </c>
      <c r="CJ88" s="248">
        <f t="shared" si="103"/>
        <v>1.0000000000000002</v>
      </c>
    </row>
    <row r="89" spans="1:88" ht="15.5" x14ac:dyDescent="0.35">
      <c r="A89" s="581"/>
      <c r="B89" s="14" t="str">
        <f t="shared" si="102"/>
        <v>Refrigeration</v>
      </c>
      <c r="C89" s="352">
        <f>'2M - SGS'!C89</f>
        <v>8.3486000000000005E-2</v>
      </c>
      <c r="D89" s="352">
        <f>'2M - SGS'!D89</f>
        <v>7.6158000000000003E-2</v>
      </c>
      <c r="E89" s="352">
        <f>'2M - SGS'!E89</f>
        <v>8.3346000000000003E-2</v>
      </c>
      <c r="F89" s="352">
        <f>'2M - SGS'!F89</f>
        <v>8.0782999999999994E-2</v>
      </c>
      <c r="G89" s="352">
        <f>'2M - SGS'!G89</f>
        <v>8.5133E-2</v>
      </c>
      <c r="H89" s="352">
        <f>'2M - SGS'!H89</f>
        <v>8.4294999999999995E-2</v>
      </c>
      <c r="I89" s="352">
        <f>'2M - SGS'!I89</f>
        <v>8.7456999999999993E-2</v>
      </c>
      <c r="J89" s="352">
        <f>'2M - SGS'!J89</f>
        <v>8.7230000000000002E-2</v>
      </c>
      <c r="K89" s="352">
        <f>'2M - SGS'!K89</f>
        <v>8.3319000000000004E-2</v>
      </c>
      <c r="L89" s="352">
        <f>'2M - SGS'!L89</f>
        <v>8.4562999999999999E-2</v>
      </c>
      <c r="M89" s="352">
        <f>'2M - SGS'!M89</f>
        <v>8.1112000000000004E-2</v>
      </c>
      <c r="N89" s="352">
        <f>'2M - SGS'!N89</f>
        <v>8.3118999999999998E-2</v>
      </c>
      <c r="O89" s="352">
        <f>'2M - SGS'!O89</f>
        <v>8.3486000000000005E-2</v>
      </c>
      <c r="P89" s="352">
        <f>'2M - SGS'!P89</f>
        <v>7.6158000000000003E-2</v>
      </c>
      <c r="Q89" s="352">
        <f>'2M - SGS'!Q89</f>
        <v>8.3346000000000003E-2</v>
      </c>
      <c r="R89" s="352">
        <f>'2M - SGS'!R89</f>
        <v>8.0782999999999994E-2</v>
      </c>
      <c r="S89" s="352">
        <f>'2M - SGS'!S89</f>
        <v>8.5133E-2</v>
      </c>
      <c r="T89" s="352">
        <f>'2M - SGS'!T89</f>
        <v>8.4294999999999995E-2</v>
      </c>
      <c r="U89" s="352">
        <f>'2M - SGS'!U89</f>
        <v>8.7456999999999993E-2</v>
      </c>
      <c r="V89" s="352">
        <f>'2M - SGS'!V89</f>
        <v>8.7230000000000002E-2</v>
      </c>
      <c r="W89" s="352">
        <f>'2M - SGS'!W89</f>
        <v>8.3319000000000004E-2</v>
      </c>
      <c r="X89" s="352">
        <f>'2M - SGS'!X89</f>
        <v>8.4562999999999999E-2</v>
      </c>
      <c r="Y89" s="352">
        <f>'2M - SGS'!Y89</f>
        <v>8.1112000000000004E-2</v>
      </c>
      <c r="Z89" s="352">
        <f>'2M - SGS'!Z89</f>
        <v>8.3118999999999998E-2</v>
      </c>
      <c r="AA89" s="352">
        <f>'2M - SGS'!AA89</f>
        <v>8.3486000000000005E-2</v>
      </c>
      <c r="AB89" s="352">
        <f>'2M - SGS'!AB89</f>
        <v>7.6158000000000003E-2</v>
      </c>
      <c r="AC89" s="352">
        <f>'2M - SGS'!AC89</f>
        <v>8.3346000000000003E-2</v>
      </c>
      <c r="AD89" s="352">
        <f>'2M - SGS'!AD89</f>
        <v>8.0782999999999994E-2</v>
      </c>
      <c r="AE89" s="352">
        <f>'2M - SGS'!AE89</f>
        <v>8.5133E-2</v>
      </c>
      <c r="AF89" s="352">
        <f>'2M - SGS'!AF89</f>
        <v>8.4294999999999995E-2</v>
      </c>
      <c r="AG89" s="352">
        <f>'2M - SGS'!AG89</f>
        <v>8.7456999999999993E-2</v>
      </c>
      <c r="AH89" s="352">
        <f>'2M - SGS'!AH89</f>
        <v>8.7230000000000002E-2</v>
      </c>
      <c r="AI89" s="352">
        <f>'2M - SGS'!AI89</f>
        <v>8.3319000000000004E-2</v>
      </c>
      <c r="AJ89" s="352">
        <f>'2M - SGS'!AJ89</f>
        <v>8.4562999999999999E-2</v>
      </c>
      <c r="AK89" s="352">
        <f>'2M - SGS'!AK89</f>
        <v>8.1112000000000004E-2</v>
      </c>
      <c r="AL89" s="352">
        <f>'2M - SGS'!AL89</f>
        <v>8.3118999999999998E-2</v>
      </c>
      <c r="AM89" s="352">
        <f>'2M - SGS'!AM89</f>
        <v>8.3486000000000005E-2</v>
      </c>
      <c r="AN89" s="352">
        <f>'2M - SGS'!AN89</f>
        <v>7.6158000000000003E-2</v>
      </c>
      <c r="AO89" s="352">
        <f>'2M - SGS'!AO89</f>
        <v>8.3346000000000003E-2</v>
      </c>
      <c r="AP89" s="352">
        <f>'2M - SGS'!AP89</f>
        <v>8.0782999999999994E-2</v>
      </c>
      <c r="AQ89" s="352">
        <f>'2M - SGS'!AQ89</f>
        <v>8.5133E-2</v>
      </c>
      <c r="AR89" s="352">
        <f>'2M - SGS'!AR89</f>
        <v>8.4294999999999995E-2</v>
      </c>
      <c r="AS89" s="352">
        <f>'2M - SGS'!AS89</f>
        <v>8.7456999999999993E-2</v>
      </c>
      <c r="AT89" s="352">
        <f>'2M - SGS'!AT89</f>
        <v>8.7230000000000002E-2</v>
      </c>
      <c r="AU89" s="352">
        <f>'2M - SGS'!AU89</f>
        <v>8.3319000000000004E-2</v>
      </c>
      <c r="AV89" s="352">
        <f>'2M - SGS'!AV89</f>
        <v>8.4562999999999999E-2</v>
      </c>
      <c r="AW89" s="352">
        <f>'2M - SGS'!AW89</f>
        <v>8.1112000000000004E-2</v>
      </c>
      <c r="AX89" s="352">
        <f>'2M - SGS'!AX89</f>
        <v>8.3118999999999998E-2</v>
      </c>
      <c r="AY89" s="352">
        <f>'2M - SGS'!AY89</f>
        <v>8.3486000000000005E-2</v>
      </c>
      <c r="AZ89" s="352">
        <f>'2M - SGS'!AZ89</f>
        <v>7.6158000000000003E-2</v>
      </c>
      <c r="BA89" s="352">
        <f>'2M - SGS'!BA89</f>
        <v>8.3346000000000003E-2</v>
      </c>
      <c r="BB89" s="352">
        <f>'2M - SGS'!BB89</f>
        <v>8.0782999999999994E-2</v>
      </c>
      <c r="BC89" s="352">
        <f>'2M - SGS'!BC89</f>
        <v>8.5133E-2</v>
      </c>
      <c r="BD89" s="352">
        <f>'2M - SGS'!BD89</f>
        <v>8.4294999999999995E-2</v>
      </c>
      <c r="BE89" s="352">
        <f>'2M - SGS'!BE89</f>
        <v>8.7456999999999993E-2</v>
      </c>
      <c r="BF89" s="352">
        <f>'2M - SGS'!BF89</f>
        <v>8.7230000000000002E-2</v>
      </c>
      <c r="BG89" s="352">
        <f>'2M - SGS'!BG89</f>
        <v>8.3319000000000004E-2</v>
      </c>
      <c r="BH89" s="352">
        <f>'2M - SGS'!BH89</f>
        <v>8.4562999999999999E-2</v>
      </c>
      <c r="BI89" s="352">
        <f>'2M - SGS'!BI89</f>
        <v>8.1112000000000004E-2</v>
      </c>
      <c r="BJ89" s="352">
        <f>'2M - SGS'!BJ89</f>
        <v>8.3118999999999998E-2</v>
      </c>
      <c r="BK89" s="352">
        <f>'2M - SGS'!BK89</f>
        <v>8.3486000000000005E-2</v>
      </c>
      <c r="BL89" s="352">
        <f>'2M - SGS'!BL89</f>
        <v>7.6158000000000003E-2</v>
      </c>
      <c r="BM89" s="352">
        <f>'2M - SGS'!BM89</f>
        <v>8.3346000000000003E-2</v>
      </c>
      <c r="BN89" s="352">
        <f>'2M - SGS'!BN89</f>
        <v>8.0782999999999994E-2</v>
      </c>
      <c r="BO89" s="352">
        <f>'2M - SGS'!BO89</f>
        <v>8.5133E-2</v>
      </c>
      <c r="BP89" s="352">
        <f>'2M - SGS'!BP89</f>
        <v>8.4294999999999995E-2</v>
      </c>
      <c r="BQ89" s="352">
        <f>'2M - SGS'!BQ89</f>
        <v>8.7456999999999993E-2</v>
      </c>
      <c r="BR89" s="352">
        <f>'2M - SGS'!BR89</f>
        <v>8.7230000000000002E-2</v>
      </c>
      <c r="BS89" s="352">
        <f>'2M - SGS'!BS89</f>
        <v>8.3319000000000004E-2</v>
      </c>
      <c r="BT89" s="352">
        <f>'2M - SGS'!BT89</f>
        <v>8.4562999999999999E-2</v>
      </c>
      <c r="BU89" s="352">
        <f>'2M - SGS'!BU89</f>
        <v>8.1112000000000004E-2</v>
      </c>
      <c r="BV89" s="352">
        <f>'2M - SGS'!BV89</f>
        <v>8.3118999999999998E-2</v>
      </c>
      <c r="BW89" s="352">
        <f>'2M - SGS'!BW89</f>
        <v>8.3486000000000005E-2</v>
      </c>
      <c r="BX89" s="352">
        <f>'2M - SGS'!BX89</f>
        <v>7.6158000000000003E-2</v>
      </c>
      <c r="BY89" s="352">
        <f>'2M - SGS'!BY89</f>
        <v>8.3346000000000003E-2</v>
      </c>
      <c r="BZ89" s="352">
        <f>'2M - SGS'!BZ89</f>
        <v>8.0782999999999994E-2</v>
      </c>
      <c r="CA89" s="352">
        <f>'2M - SGS'!CA89</f>
        <v>8.5133E-2</v>
      </c>
      <c r="CB89" s="352">
        <f>'2M - SGS'!CB89</f>
        <v>8.4294999999999995E-2</v>
      </c>
      <c r="CC89" s="352">
        <f>'2M - SGS'!CC89</f>
        <v>8.7456999999999993E-2</v>
      </c>
      <c r="CD89" s="352">
        <f>'2M - SGS'!CD89</f>
        <v>8.7230000000000002E-2</v>
      </c>
      <c r="CE89" s="352">
        <f>'2M - SGS'!CE89</f>
        <v>8.3319000000000004E-2</v>
      </c>
      <c r="CF89" s="352">
        <f>'2M - SGS'!CF89</f>
        <v>8.4562999999999999E-2</v>
      </c>
      <c r="CG89" s="352">
        <f>'2M - SGS'!CG89</f>
        <v>8.1112000000000004E-2</v>
      </c>
      <c r="CH89" s="353">
        <f>'2M - SGS'!CH89</f>
        <v>8.3118999999999998E-2</v>
      </c>
      <c r="CJ89" s="248">
        <f t="shared" si="103"/>
        <v>1.0000010000000001</v>
      </c>
    </row>
    <row r="90" spans="1:88" ht="16" thickBot="1" x14ac:dyDescent="0.4">
      <c r="A90" s="582"/>
      <c r="B90" s="15" t="str">
        <f t="shared" si="102"/>
        <v>Water Heating</v>
      </c>
      <c r="C90" s="354">
        <f>'2M - SGS'!C90</f>
        <v>0.108255</v>
      </c>
      <c r="D90" s="354">
        <f>'2M - SGS'!D90</f>
        <v>9.1078000000000006E-2</v>
      </c>
      <c r="E90" s="354">
        <f>'2M - SGS'!E90</f>
        <v>8.5239999999999996E-2</v>
      </c>
      <c r="F90" s="354">
        <f>'2M - SGS'!F90</f>
        <v>7.2980000000000003E-2</v>
      </c>
      <c r="G90" s="354">
        <f>'2M - SGS'!G90</f>
        <v>7.9849000000000003E-2</v>
      </c>
      <c r="H90" s="354">
        <f>'2M - SGS'!H90</f>
        <v>7.2720999999999994E-2</v>
      </c>
      <c r="I90" s="354">
        <f>'2M - SGS'!I90</f>
        <v>7.4929999999999997E-2</v>
      </c>
      <c r="J90" s="354">
        <f>'2M - SGS'!J90</f>
        <v>7.5861999999999999E-2</v>
      </c>
      <c r="K90" s="354">
        <f>'2M - SGS'!K90</f>
        <v>7.5733999999999996E-2</v>
      </c>
      <c r="L90" s="354">
        <f>'2M - SGS'!L90</f>
        <v>8.2808000000000007E-2</v>
      </c>
      <c r="M90" s="354">
        <f>'2M - SGS'!M90</f>
        <v>8.6345000000000005E-2</v>
      </c>
      <c r="N90" s="354">
        <f>'2M - SGS'!N90</f>
        <v>9.4200000000000006E-2</v>
      </c>
      <c r="O90" s="354">
        <f>'2M - SGS'!O90</f>
        <v>0.108255</v>
      </c>
      <c r="P90" s="354">
        <f>'2M - SGS'!P90</f>
        <v>9.1078000000000006E-2</v>
      </c>
      <c r="Q90" s="354">
        <f>'2M - SGS'!Q90</f>
        <v>8.5239999999999996E-2</v>
      </c>
      <c r="R90" s="354">
        <f>'2M - SGS'!R90</f>
        <v>7.2980000000000003E-2</v>
      </c>
      <c r="S90" s="354">
        <f>'2M - SGS'!S90</f>
        <v>7.9849000000000003E-2</v>
      </c>
      <c r="T90" s="354">
        <f>'2M - SGS'!T90</f>
        <v>7.2720999999999994E-2</v>
      </c>
      <c r="U90" s="354">
        <f>'2M - SGS'!U90</f>
        <v>7.4929999999999997E-2</v>
      </c>
      <c r="V90" s="354">
        <f>'2M - SGS'!V90</f>
        <v>7.5861999999999999E-2</v>
      </c>
      <c r="W90" s="354">
        <f>'2M - SGS'!W90</f>
        <v>7.5733999999999996E-2</v>
      </c>
      <c r="X90" s="354">
        <f>'2M - SGS'!X90</f>
        <v>8.2808000000000007E-2</v>
      </c>
      <c r="Y90" s="354">
        <f>'2M - SGS'!Y90</f>
        <v>8.6345000000000005E-2</v>
      </c>
      <c r="Z90" s="354">
        <f>'2M - SGS'!Z90</f>
        <v>9.4200000000000006E-2</v>
      </c>
      <c r="AA90" s="354">
        <f>'2M - SGS'!AA90</f>
        <v>0.108255</v>
      </c>
      <c r="AB90" s="354">
        <f>'2M - SGS'!AB90</f>
        <v>9.1078000000000006E-2</v>
      </c>
      <c r="AC90" s="354">
        <f>'2M - SGS'!AC90</f>
        <v>8.5239999999999996E-2</v>
      </c>
      <c r="AD90" s="354">
        <f>'2M - SGS'!AD90</f>
        <v>7.2980000000000003E-2</v>
      </c>
      <c r="AE90" s="354">
        <f>'2M - SGS'!AE90</f>
        <v>7.9849000000000003E-2</v>
      </c>
      <c r="AF90" s="354">
        <f>'2M - SGS'!AF90</f>
        <v>7.2720999999999994E-2</v>
      </c>
      <c r="AG90" s="354">
        <f>'2M - SGS'!AG90</f>
        <v>7.4929999999999997E-2</v>
      </c>
      <c r="AH90" s="354">
        <f>'2M - SGS'!AH90</f>
        <v>7.5861999999999999E-2</v>
      </c>
      <c r="AI90" s="354">
        <f>'2M - SGS'!AI90</f>
        <v>7.5733999999999996E-2</v>
      </c>
      <c r="AJ90" s="354">
        <f>'2M - SGS'!AJ90</f>
        <v>8.2808000000000007E-2</v>
      </c>
      <c r="AK90" s="354">
        <f>'2M - SGS'!AK90</f>
        <v>8.6345000000000005E-2</v>
      </c>
      <c r="AL90" s="354">
        <f>'2M - SGS'!AL90</f>
        <v>9.4200000000000006E-2</v>
      </c>
      <c r="AM90" s="354">
        <f>'2M - SGS'!AM90</f>
        <v>0.108255</v>
      </c>
      <c r="AN90" s="354">
        <f>'2M - SGS'!AN90</f>
        <v>9.1078000000000006E-2</v>
      </c>
      <c r="AO90" s="354">
        <f>'2M - SGS'!AO90</f>
        <v>8.5239999999999996E-2</v>
      </c>
      <c r="AP90" s="354">
        <f>'2M - SGS'!AP90</f>
        <v>7.2980000000000003E-2</v>
      </c>
      <c r="AQ90" s="354">
        <f>'2M - SGS'!AQ90</f>
        <v>7.9849000000000003E-2</v>
      </c>
      <c r="AR90" s="354">
        <f>'2M - SGS'!AR90</f>
        <v>7.2720999999999994E-2</v>
      </c>
      <c r="AS90" s="354">
        <f>'2M - SGS'!AS90</f>
        <v>7.4929999999999997E-2</v>
      </c>
      <c r="AT90" s="354">
        <f>'2M - SGS'!AT90</f>
        <v>7.5861999999999999E-2</v>
      </c>
      <c r="AU90" s="354">
        <f>'2M - SGS'!AU90</f>
        <v>7.5733999999999996E-2</v>
      </c>
      <c r="AV90" s="354">
        <f>'2M - SGS'!AV90</f>
        <v>8.2808000000000007E-2</v>
      </c>
      <c r="AW90" s="354">
        <f>'2M - SGS'!AW90</f>
        <v>8.6345000000000005E-2</v>
      </c>
      <c r="AX90" s="354">
        <f>'2M - SGS'!AX90</f>
        <v>9.4200000000000006E-2</v>
      </c>
      <c r="AY90" s="354">
        <f>'2M - SGS'!AY90</f>
        <v>0.108255</v>
      </c>
      <c r="AZ90" s="354">
        <f>'2M - SGS'!AZ90</f>
        <v>9.1078000000000006E-2</v>
      </c>
      <c r="BA90" s="354">
        <f>'2M - SGS'!BA90</f>
        <v>8.5239999999999996E-2</v>
      </c>
      <c r="BB90" s="354">
        <f>'2M - SGS'!BB90</f>
        <v>7.2980000000000003E-2</v>
      </c>
      <c r="BC90" s="354">
        <f>'2M - SGS'!BC90</f>
        <v>7.9849000000000003E-2</v>
      </c>
      <c r="BD90" s="354">
        <f>'2M - SGS'!BD90</f>
        <v>7.2720999999999994E-2</v>
      </c>
      <c r="BE90" s="354">
        <f>'2M - SGS'!BE90</f>
        <v>7.4929999999999997E-2</v>
      </c>
      <c r="BF90" s="354">
        <f>'2M - SGS'!BF90</f>
        <v>7.5861999999999999E-2</v>
      </c>
      <c r="BG90" s="354">
        <f>'2M - SGS'!BG90</f>
        <v>7.5733999999999996E-2</v>
      </c>
      <c r="BH90" s="354">
        <f>'2M - SGS'!BH90</f>
        <v>8.2808000000000007E-2</v>
      </c>
      <c r="BI90" s="354">
        <f>'2M - SGS'!BI90</f>
        <v>8.6345000000000005E-2</v>
      </c>
      <c r="BJ90" s="354">
        <f>'2M - SGS'!BJ90</f>
        <v>9.4200000000000006E-2</v>
      </c>
      <c r="BK90" s="354">
        <f>'2M - SGS'!BK90</f>
        <v>0.108255</v>
      </c>
      <c r="BL90" s="354">
        <f>'2M - SGS'!BL90</f>
        <v>9.1078000000000006E-2</v>
      </c>
      <c r="BM90" s="354">
        <f>'2M - SGS'!BM90</f>
        <v>8.5239999999999996E-2</v>
      </c>
      <c r="BN90" s="354">
        <f>'2M - SGS'!BN90</f>
        <v>7.2980000000000003E-2</v>
      </c>
      <c r="BO90" s="354">
        <f>'2M - SGS'!BO90</f>
        <v>7.9849000000000003E-2</v>
      </c>
      <c r="BP90" s="354">
        <f>'2M - SGS'!BP90</f>
        <v>7.2720999999999994E-2</v>
      </c>
      <c r="BQ90" s="354">
        <f>'2M - SGS'!BQ90</f>
        <v>7.4929999999999997E-2</v>
      </c>
      <c r="BR90" s="354">
        <f>'2M - SGS'!BR90</f>
        <v>7.5861999999999999E-2</v>
      </c>
      <c r="BS90" s="354">
        <f>'2M - SGS'!BS90</f>
        <v>7.5733999999999996E-2</v>
      </c>
      <c r="BT90" s="354">
        <f>'2M - SGS'!BT90</f>
        <v>8.2808000000000007E-2</v>
      </c>
      <c r="BU90" s="354">
        <f>'2M - SGS'!BU90</f>
        <v>8.6345000000000005E-2</v>
      </c>
      <c r="BV90" s="354">
        <f>'2M - SGS'!BV90</f>
        <v>9.4200000000000006E-2</v>
      </c>
      <c r="BW90" s="354">
        <f>'2M - SGS'!BW90</f>
        <v>0.108255</v>
      </c>
      <c r="BX90" s="354">
        <f>'2M - SGS'!BX90</f>
        <v>9.1078000000000006E-2</v>
      </c>
      <c r="BY90" s="354">
        <f>'2M - SGS'!BY90</f>
        <v>8.5239999999999996E-2</v>
      </c>
      <c r="BZ90" s="354">
        <f>'2M - SGS'!BZ90</f>
        <v>7.2980000000000003E-2</v>
      </c>
      <c r="CA90" s="354">
        <f>'2M - SGS'!CA90</f>
        <v>7.9849000000000003E-2</v>
      </c>
      <c r="CB90" s="354">
        <f>'2M - SGS'!CB90</f>
        <v>7.2720999999999994E-2</v>
      </c>
      <c r="CC90" s="354">
        <f>'2M - SGS'!CC90</f>
        <v>7.4929999999999997E-2</v>
      </c>
      <c r="CD90" s="354">
        <f>'2M - SGS'!CD90</f>
        <v>7.5861999999999999E-2</v>
      </c>
      <c r="CE90" s="354">
        <f>'2M - SGS'!CE90</f>
        <v>7.5733999999999996E-2</v>
      </c>
      <c r="CF90" s="354">
        <f>'2M - SGS'!CF90</f>
        <v>8.2808000000000007E-2</v>
      </c>
      <c r="CG90" s="354">
        <f>'2M - SGS'!CG90</f>
        <v>8.6345000000000005E-2</v>
      </c>
      <c r="CH90" s="355">
        <f>'2M - SGS'!CH90</f>
        <v>9.4200000000000006E-2</v>
      </c>
      <c r="CJ90" s="248">
        <f t="shared" si="103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04" t="s">
        <v>28</v>
      </c>
      <c r="B92" s="285" t="s">
        <v>32</v>
      </c>
      <c r="C92" s="176">
        <f>C$4</f>
        <v>44562</v>
      </c>
      <c r="D92" s="176">
        <f t="shared" ref="D92:BO92" si="104">D$4</f>
        <v>44593</v>
      </c>
      <c r="E92" s="176">
        <f t="shared" si="104"/>
        <v>44621</v>
      </c>
      <c r="F92" s="176">
        <f t="shared" si="104"/>
        <v>44652</v>
      </c>
      <c r="G92" s="176">
        <f t="shared" si="104"/>
        <v>44682</v>
      </c>
      <c r="H92" s="176">
        <f t="shared" si="104"/>
        <v>44713</v>
      </c>
      <c r="I92" s="176">
        <f t="shared" si="104"/>
        <v>44743</v>
      </c>
      <c r="J92" s="176">
        <f t="shared" si="104"/>
        <v>44774</v>
      </c>
      <c r="K92" s="176">
        <f t="shared" si="104"/>
        <v>44805</v>
      </c>
      <c r="L92" s="176">
        <f t="shared" si="104"/>
        <v>44835</v>
      </c>
      <c r="M92" s="176">
        <f t="shared" si="104"/>
        <v>44866</v>
      </c>
      <c r="N92" s="176">
        <f t="shared" si="104"/>
        <v>44896</v>
      </c>
      <c r="O92" s="176">
        <f t="shared" si="104"/>
        <v>44927</v>
      </c>
      <c r="P92" s="176">
        <f t="shared" si="104"/>
        <v>44958</v>
      </c>
      <c r="Q92" s="176">
        <f t="shared" si="104"/>
        <v>44986</v>
      </c>
      <c r="R92" s="176">
        <f t="shared" si="104"/>
        <v>45017</v>
      </c>
      <c r="S92" s="176">
        <f t="shared" si="104"/>
        <v>45047</v>
      </c>
      <c r="T92" s="176">
        <f t="shared" si="104"/>
        <v>45078</v>
      </c>
      <c r="U92" s="176">
        <f t="shared" si="104"/>
        <v>45108</v>
      </c>
      <c r="V92" s="176">
        <f t="shared" si="104"/>
        <v>45139</v>
      </c>
      <c r="W92" s="176">
        <f t="shared" si="104"/>
        <v>45170</v>
      </c>
      <c r="X92" s="176">
        <f t="shared" si="104"/>
        <v>45200</v>
      </c>
      <c r="Y92" s="176">
        <f t="shared" si="104"/>
        <v>45231</v>
      </c>
      <c r="Z92" s="176">
        <f t="shared" si="104"/>
        <v>45261</v>
      </c>
      <c r="AA92" s="176">
        <f t="shared" si="104"/>
        <v>45292</v>
      </c>
      <c r="AB92" s="176">
        <f t="shared" si="104"/>
        <v>45323</v>
      </c>
      <c r="AC92" s="176">
        <f t="shared" si="104"/>
        <v>45352</v>
      </c>
      <c r="AD92" s="176">
        <f t="shared" si="104"/>
        <v>45383</v>
      </c>
      <c r="AE92" s="176">
        <f t="shared" si="104"/>
        <v>45413</v>
      </c>
      <c r="AF92" s="176">
        <f t="shared" si="104"/>
        <v>45444</v>
      </c>
      <c r="AG92" s="176">
        <f t="shared" si="104"/>
        <v>45474</v>
      </c>
      <c r="AH92" s="176">
        <f t="shared" si="104"/>
        <v>45505</v>
      </c>
      <c r="AI92" s="176">
        <f t="shared" si="104"/>
        <v>45536</v>
      </c>
      <c r="AJ92" s="176">
        <f t="shared" si="104"/>
        <v>45566</v>
      </c>
      <c r="AK92" s="176">
        <f t="shared" si="104"/>
        <v>45597</v>
      </c>
      <c r="AL92" s="176">
        <f t="shared" si="104"/>
        <v>45627</v>
      </c>
      <c r="AM92" s="176">
        <f t="shared" si="104"/>
        <v>45658</v>
      </c>
      <c r="AN92" s="176">
        <f t="shared" si="104"/>
        <v>45689</v>
      </c>
      <c r="AO92" s="176">
        <f t="shared" si="104"/>
        <v>45717</v>
      </c>
      <c r="AP92" s="176">
        <f t="shared" si="104"/>
        <v>45748</v>
      </c>
      <c r="AQ92" s="176">
        <f t="shared" si="104"/>
        <v>45778</v>
      </c>
      <c r="AR92" s="176">
        <f t="shared" si="104"/>
        <v>45809</v>
      </c>
      <c r="AS92" s="176">
        <f t="shared" si="104"/>
        <v>45839</v>
      </c>
      <c r="AT92" s="176">
        <f t="shared" si="104"/>
        <v>45870</v>
      </c>
      <c r="AU92" s="176">
        <f t="shared" si="104"/>
        <v>45901</v>
      </c>
      <c r="AV92" s="176">
        <f t="shared" si="104"/>
        <v>45931</v>
      </c>
      <c r="AW92" s="176">
        <f t="shared" si="104"/>
        <v>45962</v>
      </c>
      <c r="AX92" s="176">
        <f t="shared" si="104"/>
        <v>45992</v>
      </c>
      <c r="AY92" s="176">
        <f t="shared" si="104"/>
        <v>46023</v>
      </c>
      <c r="AZ92" s="176">
        <f t="shared" si="104"/>
        <v>46054</v>
      </c>
      <c r="BA92" s="176">
        <f t="shared" si="104"/>
        <v>46082</v>
      </c>
      <c r="BB92" s="176">
        <f t="shared" si="104"/>
        <v>46113</v>
      </c>
      <c r="BC92" s="176">
        <f t="shared" si="104"/>
        <v>46143</v>
      </c>
      <c r="BD92" s="176">
        <f t="shared" si="104"/>
        <v>46174</v>
      </c>
      <c r="BE92" s="176">
        <f t="shared" si="104"/>
        <v>46204</v>
      </c>
      <c r="BF92" s="176">
        <f t="shared" si="104"/>
        <v>46235</v>
      </c>
      <c r="BG92" s="176">
        <f t="shared" si="104"/>
        <v>46266</v>
      </c>
      <c r="BH92" s="176">
        <f t="shared" si="104"/>
        <v>46296</v>
      </c>
      <c r="BI92" s="176">
        <f t="shared" si="104"/>
        <v>46327</v>
      </c>
      <c r="BJ92" s="176">
        <f t="shared" si="104"/>
        <v>46357</v>
      </c>
      <c r="BK92" s="176">
        <f t="shared" si="104"/>
        <v>46388</v>
      </c>
      <c r="BL92" s="176">
        <f t="shared" si="104"/>
        <v>46419</v>
      </c>
      <c r="BM92" s="176">
        <f t="shared" si="104"/>
        <v>46447</v>
      </c>
      <c r="BN92" s="176">
        <f t="shared" si="104"/>
        <v>46478</v>
      </c>
      <c r="BO92" s="176">
        <f t="shared" si="104"/>
        <v>46508</v>
      </c>
      <c r="BP92" s="176">
        <f t="shared" ref="BP92:CH92" si="105">BP$4</f>
        <v>46539</v>
      </c>
      <c r="BQ92" s="176">
        <f t="shared" si="105"/>
        <v>46569</v>
      </c>
      <c r="BR92" s="176">
        <f t="shared" si="105"/>
        <v>46600</v>
      </c>
      <c r="BS92" s="176">
        <f t="shared" si="105"/>
        <v>46631</v>
      </c>
      <c r="BT92" s="176">
        <f t="shared" si="105"/>
        <v>46661</v>
      </c>
      <c r="BU92" s="176">
        <f t="shared" si="105"/>
        <v>46692</v>
      </c>
      <c r="BV92" s="176">
        <f t="shared" si="105"/>
        <v>46722</v>
      </c>
      <c r="BW92" s="176">
        <f t="shared" si="105"/>
        <v>46753</v>
      </c>
      <c r="BX92" s="176">
        <f t="shared" si="105"/>
        <v>46784</v>
      </c>
      <c r="BY92" s="176">
        <f t="shared" si="105"/>
        <v>46813</v>
      </c>
      <c r="BZ92" s="176">
        <f t="shared" si="105"/>
        <v>46844</v>
      </c>
      <c r="CA92" s="176">
        <f t="shared" si="105"/>
        <v>46874</v>
      </c>
      <c r="CB92" s="176">
        <f t="shared" si="105"/>
        <v>46905</v>
      </c>
      <c r="CC92" s="176">
        <f t="shared" si="105"/>
        <v>46935</v>
      </c>
      <c r="CD92" s="176">
        <f t="shared" si="105"/>
        <v>46966</v>
      </c>
      <c r="CE92" s="176">
        <f t="shared" si="105"/>
        <v>46997</v>
      </c>
      <c r="CF92" s="176">
        <f t="shared" si="105"/>
        <v>47027</v>
      </c>
      <c r="CG92" s="176">
        <f t="shared" si="105"/>
        <v>47058</v>
      </c>
      <c r="CH92" s="177">
        <f t="shared" si="105"/>
        <v>47088</v>
      </c>
    </row>
    <row r="93" spans="1:88" ht="15.75" customHeight="1" x14ac:dyDescent="0.35">
      <c r="A93" s="605"/>
      <c r="B93" s="11" t="str">
        <f>B78</f>
        <v>Air Comp</v>
      </c>
      <c r="C93" s="340">
        <v>3.2612000000000002E-2</v>
      </c>
      <c r="D93" s="340">
        <v>3.3308999999999998E-2</v>
      </c>
      <c r="E93" s="414">
        <v>3.8302999999999997E-2</v>
      </c>
      <c r="F93" s="414">
        <v>3.9909E-2</v>
      </c>
      <c r="G93" s="414">
        <v>4.1751999999999997E-2</v>
      </c>
      <c r="H93" s="414">
        <v>7.5856000000000007E-2</v>
      </c>
      <c r="I93" s="414">
        <v>7.2593000000000005E-2</v>
      </c>
      <c r="J93" s="414">
        <v>7.3981000000000005E-2</v>
      </c>
      <c r="K93" s="414">
        <v>7.2085999999999997E-2</v>
      </c>
      <c r="L93" s="414">
        <v>4.0321999999999997E-2</v>
      </c>
      <c r="M93" s="414">
        <v>4.0529999999999997E-2</v>
      </c>
      <c r="N93" s="414">
        <v>3.7974000000000001E-2</v>
      </c>
      <c r="O93" s="414">
        <v>3.7862E-2</v>
      </c>
      <c r="P93" s="414">
        <v>3.8269999999999998E-2</v>
      </c>
      <c r="Q93" s="414">
        <v>3.8302999999999997E-2</v>
      </c>
      <c r="R93" s="414">
        <v>3.9909E-2</v>
      </c>
      <c r="S93" s="414">
        <v>4.1751999999999997E-2</v>
      </c>
      <c r="T93" s="414">
        <v>7.5856000000000007E-2</v>
      </c>
      <c r="U93" s="414">
        <v>7.2593000000000005E-2</v>
      </c>
      <c r="V93" s="414">
        <v>7.3981000000000005E-2</v>
      </c>
      <c r="W93" s="414">
        <v>7.2085999999999997E-2</v>
      </c>
      <c r="X93" s="414">
        <v>4.0321999999999997E-2</v>
      </c>
      <c r="Y93" s="414">
        <v>4.0529999999999997E-2</v>
      </c>
      <c r="Z93" s="414">
        <v>3.7974000000000001E-2</v>
      </c>
      <c r="AA93" s="414">
        <v>3.7862E-2</v>
      </c>
      <c r="AB93" s="414">
        <v>3.8269999999999998E-2</v>
      </c>
      <c r="AC93" s="414">
        <v>3.8302999999999997E-2</v>
      </c>
      <c r="AD93" s="414">
        <v>3.9909E-2</v>
      </c>
      <c r="AE93" s="414">
        <v>4.1751999999999997E-2</v>
      </c>
      <c r="AF93" s="414">
        <v>7.5856000000000007E-2</v>
      </c>
      <c r="AG93" s="414">
        <v>7.2593000000000005E-2</v>
      </c>
      <c r="AH93" s="414">
        <v>7.3981000000000005E-2</v>
      </c>
      <c r="AI93" s="414">
        <v>7.2085999999999997E-2</v>
      </c>
      <c r="AJ93" s="414">
        <v>4.0321999999999997E-2</v>
      </c>
      <c r="AK93" s="414">
        <v>4.0529999999999997E-2</v>
      </c>
      <c r="AL93" s="414">
        <v>3.7974000000000001E-2</v>
      </c>
      <c r="AM93" s="414">
        <v>3.7862E-2</v>
      </c>
      <c r="AN93" s="414">
        <v>3.8269999999999998E-2</v>
      </c>
      <c r="AO93" s="414">
        <v>3.8302999999999997E-2</v>
      </c>
      <c r="AP93" s="414">
        <v>3.9909E-2</v>
      </c>
      <c r="AQ93" s="414">
        <v>4.1751999999999997E-2</v>
      </c>
      <c r="AR93" s="414">
        <v>7.5856000000000007E-2</v>
      </c>
      <c r="AS93" s="414">
        <v>7.2593000000000005E-2</v>
      </c>
      <c r="AT93" s="414">
        <v>7.3981000000000005E-2</v>
      </c>
      <c r="AU93" s="414">
        <v>7.2085999999999997E-2</v>
      </c>
      <c r="AV93" s="414">
        <v>4.0321999999999997E-2</v>
      </c>
      <c r="AW93" s="414">
        <v>4.0529999999999997E-2</v>
      </c>
      <c r="AX93" s="414">
        <v>3.7974000000000001E-2</v>
      </c>
      <c r="AY93" s="414">
        <v>3.7862E-2</v>
      </c>
      <c r="AZ93" s="414">
        <v>3.8269999999999998E-2</v>
      </c>
      <c r="BA93" s="414">
        <v>3.8302999999999997E-2</v>
      </c>
      <c r="BB93" s="414">
        <v>3.9909E-2</v>
      </c>
      <c r="BC93" s="414">
        <v>4.1751999999999997E-2</v>
      </c>
      <c r="BD93" s="414">
        <v>7.5856000000000007E-2</v>
      </c>
      <c r="BE93" s="414">
        <v>7.2593000000000005E-2</v>
      </c>
      <c r="BF93" s="414">
        <v>7.3981000000000005E-2</v>
      </c>
      <c r="BG93" s="414">
        <v>7.2085999999999997E-2</v>
      </c>
      <c r="BH93" s="414">
        <v>4.0321999999999997E-2</v>
      </c>
      <c r="BI93" s="414">
        <v>4.0529999999999997E-2</v>
      </c>
      <c r="BJ93" s="414">
        <v>3.7974000000000001E-2</v>
      </c>
      <c r="BK93" s="414">
        <v>3.7862E-2</v>
      </c>
      <c r="BL93" s="414">
        <v>3.8269999999999998E-2</v>
      </c>
      <c r="BM93" s="414">
        <v>3.8302999999999997E-2</v>
      </c>
      <c r="BN93" s="414">
        <v>3.9909E-2</v>
      </c>
      <c r="BO93" s="414">
        <v>4.1751999999999997E-2</v>
      </c>
      <c r="BP93" s="414">
        <v>7.5856000000000007E-2</v>
      </c>
      <c r="BQ93" s="414">
        <v>7.2593000000000005E-2</v>
      </c>
      <c r="BR93" s="414">
        <v>7.3981000000000005E-2</v>
      </c>
      <c r="BS93" s="414">
        <v>7.2085999999999997E-2</v>
      </c>
      <c r="BT93" s="414">
        <v>4.0321999999999997E-2</v>
      </c>
      <c r="BU93" s="414">
        <v>4.0529999999999997E-2</v>
      </c>
      <c r="BV93" s="414">
        <v>3.7974000000000001E-2</v>
      </c>
      <c r="BW93" s="414">
        <v>3.7862E-2</v>
      </c>
      <c r="BX93" s="414">
        <v>3.8269999999999998E-2</v>
      </c>
      <c r="BY93" s="414">
        <v>3.8302999999999997E-2</v>
      </c>
      <c r="BZ93" s="414">
        <v>3.9909E-2</v>
      </c>
      <c r="CA93" s="414">
        <v>4.1751999999999997E-2</v>
      </c>
      <c r="CB93" s="414">
        <v>7.5856000000000007E-2</v>
      </c>
      <c r="CC93" s="414">
        <v>7.2593000000000005E-2</v>
      </c>
      <c r="CD93" s="414">
        <v>7.3981000000000005E-2</v>
      </c>
      <c r="CE93" s="414">
        <v>7.2085999999999997E-2</v>
      </c>
      <c r="CF93" s="414">
        <v>4.0321999999999997E-2</v>
      </c>
      <c r="CG93" s="414">
        <v>4.0529999999999997E-2</v>
      </c>
      <c r="CH93" s="414">
        <v>3.7974000000000001E-2</v>
      </c>
      <c r="CJ93" s="231" t="s">
        <v>187</v>
      </c>
    </row>
    <row r="94" spans="1:88" x14ac:dyDescent="0.35">
      <c r="A94" s="605"/>
      <c r="B94" s="11" t="str">
        <f t="shared" ref="B94:B105" si="106">B79</f>
        <v>Building Shell</v>
      </c>
      <c r="C94" s="340">
        <v>3.8338999999999998E-2</v>
      </c>
      <c r="D94" s="340">
        <v>3.7275999999999997E-2</v>
      </c>
      <c r="E94" s="414">
        <v>4.3881000000000003E-2</v>
      </c>
      <c r="F94" s="414">
        <v>4.3124000000000003E-2</v>
      </c>
      <c r="G94" s="414">
        <v>4.9966999999999998E-2</v>
      </c>
      <c r="H94" s="414">
        <v>9.9684999999999996E-2</v>
      </c>
      <c r="I94" s="414">
        <v>8.9771000000000004E-2</v>
      </c>
      <c r="J94" s="414">
        <v>9.5051999999999998E-2</v>
      </c>
      <c r="K94" s="414">
        <v>9.6575999999999995E-2</v>
      </c>
      <c r="L94" s="414">
        <v>4.6002000000000001E-2</v>
      </c>
      <c r="M94" s="414">
        <v>4.4788000000000001E-2</v>
      </c>
      <c r="N94" s="414">
        <v>4.3464999999999997E-2</v>
      </c>
      <c r="O94" s="414">
        <v>4.4257999999999999E-2</v>
      </c>
      <c r="P94" s="414">
        <v>4.3583999999999998E-2</v>
      </c>
      <c r="Q94" s="414">
        <v>4.3881000000000003E-2</v>
      </c>
      <c r="R94" s="414">
        <v>4.3124000000000003E-2</v>
      </c>
      <c r="S94" s="414">
        <v>4.9966999999999998E-2</v>
      </c>
      <c r="T94" s="414">
        <v>9.9684999999999996E-2</v>
      </c>
      <c r="U94" s="414">
        <v>8.9771000000000004E-2</v>
      </c>
      <c r="V94" s="414">
        <v>9.5051999999999998E-2</v>
      </c>
      <c r="W94" s="414">
        <v>9.6575999999999995E-2</v>
      </c>
      <c r="X94" s="414">
        <v>4.6002000000000001E-2</v>
      </c>
      <c r="Y94" s="414">
        <v>4.4788000000000001E-2</v>
      </c>
      <c r="Z94" s="414">
        <v>4.3464999999999997E-2</v>
      </c>
      <c r="AA94" s="414">
        <v>4.4257999999999999E-2</v>
      </c>
      <c r="AB94" s="414">
        <v>4.3583999999999998E-2</v>
      </c>
      <c r="AC94" s="414">
        <v>4.3881000000000003E-2</v>
      </c>
      <c r="AD94" s="414">
        <v>4.3124000000000003E-2</v>
      </c>
      <c r="AE94" s="414">
        <v>4.9966999999999998E-2</v>
      </c>
      <c r="AF94" s="414">
        <v>9.9684999999999996E-2</v>
      </c>
      <c r="AG94" s="414">
        <v>8.9771000000000004E-2</v>
      </c>
      <c r="AH94" s="414">
        <v>9.5051999999999998E-2</v>
      </c>
      <c r="AI94" s="414">
        <v>9.6575999999999995E-2</v>
      </c>
      <c r="AJ94" s="414">
        <v>4.6002000000000001E-2</v>
      </c>
      <c r="AK94" s="414">
        <v>4.4788000000000001E-2</v>
      </c>
      <c r="AL94" s="414">
        <v>4.3464999999999997E-2</v>
      </c>
      <c r="AM94" s="414">
        <v>4.4257999999999999E-2</v>
      </c>
      <c r="AN94" s="414">
        <v>4.3583999999999998E-2</v>
      </c>
      <c r="AO94" s="414">
        <v>4.3881000000000003E-2</v>
      </c>
      <c r="AP94" s="414">
        <v>4.3124000000000003E-2</v>
      </c>
      <c r="AQ94" s="414">
        <v>4.9966999999999998E-2</v>
      </c>
      <c r="AR94" s="414">
        <v>9.9684999999999996E-2</v>
      </c>
      <c r="AS94" s="414">
        <v>8.9771000000000004E-2</v>
      </c>
      <c r="AT94" s="414">
        <v>9.5051999999999998E-2</v>
      </c>
      <c r="AU94" s="414">
        <v>9.6575999999999995E-2</v>
      </c>
      <c r="AV94" s="414">
        <v>4.6002000000000001E-2</v>
      </c>
      <c r="AW94" s="414">
        <v>4.4788000000000001E-2</v>
      </c>
      <c r="AX94" s="414">
        <v>4.3464999999999997E-2</v>
      </c>
      <c r="AY94" s="414">
        <v>4.4257999999999999E-2</v>
      </c>
      <c r="AZ94" s="414">
        <v>4.3583999999999998E-2</v>
      </c>
      <c r="BA94" s="414">
        <v>4.3881000000000003E-2</v>
      </c>
      <c r="BB94" s="414">
        <v>4.3124000000000003E-2</v>
      </c>
      <c r="BC94" s="414">
        <v>4.9966999999999998E-2</v>
      </c>
      <c r="BD94" s="414">
        <v>9.9684999999999996E-2</v>
      </c>
      <c r="BE94" s="414">
        <v>8.9771000000000004E-2</v>
      </c>
      <c r="BF94" s="414">
        <v>9.5051999999999998E-2</v>
      </c>
      <c r="BG94" s="414">
        <v>9.6575999999999995E-2</v>
      </c>
      <c r="BH94" s="414">
        <v>4.6002000000000001E-2</v>
      </c>
      <c r="BI94" s="414">
        <v>4.4788000000000001E-2</v>
      </c>
      <c r="BJ94" s="414">
        <v>4.3464999999999997E-2</v>
      </c>
      <c r="BK94" s="414">
        <v>4.4257999999999999E-2</v>
      </c>
      <c r="BL94" s="414">
        <v>4.3583999999999998E-2</v>
      </c>
      <c r="BM94" s="414">
        <v>4.3881000000000003E-2</v>
      </c>
      <c r="BN94" s="414">
        <v>4.3124000000000003E-2</v>
      </c>
      <c r="BO94" s="414">
        <v>4.9966999999999998E-2</v>
      </c>
      <c r="BP94" s="414">
        <v>9.9684999999999996E-2</v>
      </c>
      <c r="BQ94" s="414">
        <v>8.9771000000000004E-2</v>
      </c>
      <c r="BR94" s="414">
        <v>9.5051999999999998E-2</v>
      </c>
      <c r="BS94" s="414">
        <v>9.6575999999999995E-2</v>
      </c>
      <c r="BT94" s="414">
        <v>4.6002000000000001E-2</v>
      </c>
      <c r="BU94" s="414">
        <v>4.4788000000000001E-2</v>
      </c>
      <c r="BV94" s="414">
        <v>4.3464999999999997E-2</v>
      </c>
      <c r="BW94" s="414">
        <v>4.4257999999999999E-2</v>
      </c>
      <c r="BX94" s="414">
        <v>4.3583999999999998E-2</v>
      </c>
      <c r="BY94" s="414">
        <v>4.3881000000000003E-2</v>
      </c>
      <c r="BZ94" s="414">
        <v>4.3124000000000003E-2</v>
      </c>
      <c r="CA94" s="414">
        <v>4.9966999999999998E-2</v>
      </c>
      <c r="CB94" s="414">
        <v>9.9684999999999996E-2</v>
      </c>
      <c r="CC94" s="414">
        <v>8.9771000000000004E-2</v>
      </c>
      <c r="CD94" s="414">
        <v>9.5051999999999998E-2</v>
      </c>
      <c r="CE94" s="414">
        <v>9.6575999999999995E-2</v>
      </c>
      <c r="CF94" s="414">
        <v>4.6002000000000001E-2</v>
      </c>
      <c r="CG94" s="414">
        <v>4.4788000000000001E-2</v>
      </c>
      <c r="CH94" s="414">
        <v>4.3464999999999997E-2</v>
      </c>
      <c r="CJ94" s="231" t="s">
        <v>194</v>
      </c>
    </row>
    <row r="95" spans="1:88" x14ac:dyDescent="0.35">
      <c r="A95" s="605"/>
      <c r="B95" s="11" t="str">
        <f t="shared" si="106"/>
        <v>Cooking</v>
      </c>
      <c r="C95" s="340">
        <v>3.2231999999999997E-2</v>
      </c>
      <c r="D95" s="340">
        <v>3.3331E-2</v>
      </c>
      <c r="E95" s="414">
        <v>4.0864999999999999E-2</v>
      </c>
      <c r="F95" s="414">
        <v>4.3346000000000003E-2</v>
      </c>
      <c r="G95" s="414">
        <v>4.4565E-2</v>
      </c>
      <c r="H95" s="414">
        <v>8.3196999999999993E-2</v>
      </c>
      <c r="I95" s="414">
        <v>7.8468999999999997E-2</v>
      </c>
      <c r="J95" s="414">
        <v>8.0961000000000005E-2</v>
      </c>
      <c r="K95" s="414">
        <v>7.8001000000000001E-2</v>
      </c>
      <c r="L95" s="414">
        <v>4.2894000000000002E-2</v>
      </c>
      <c r="M95" s="414">
        <v>4.3184E-2</v>
      </c>
      <c r="N95" s="414">
        <v>3.9292000000000001E-2</v>
      </c>
      <c r="O95" s="414">
        <v>3.8789999999999998E-2</v>
      </c>
      <c r="P95" s="414">
        <v>3.9440000000000003E-2</v>
      </c>
      <c r="Q95" s="414">
        <v>4.0864999999999999E-2</v>
      </c>
      <c r="R95" s="414">
        <v>4.3346000000000003E-2</v>
      </c>
      <c r="S95" s="414">
        <v>4.4565E-2</v>
      </c>
      <c r="T95" s="414">
        <v>8.3196999999999993E-2</v>
      </c>
      <c r="U95" s="414">
        <v>7.8468999999999997E-2</v>
      </c>
      <c r="V95" s="414">
        <v>8.0961000000000005E-2</v>
      </c>
      <c r="W95" s="414">
        <v>7.8001000000000001E-2</v>
      </c>
      <c r="X95" s="414">
        <v>4.2894000000000002E-2</v>
      </c>
      <c r="Y95" s="414">
        <v>4.3184E-2</v>
      </c>
      <c r="Z95" s="414">
        <v>3.9292000000000001E-2</v>
      </c>
      <c r="AA95" s="414">
        <v>3.8789999999999998E-2</v>
      </c>
      <c r="AB95" s="414">
        <v>3.9440000000000003E-2</v>
      </c>
      <c r="AC95" s="414">
        <v>4.0864999999999999E-2</v>
      </c>
      <c r="AD95" s="414">
        <v>4.3346000000000003E-2</v>
      </c>
      <c r="AE95" s="414">
        <v>4.4565E-2</v>
      </c>
      <c r="AF95" s="414">
        <v>8.3196999999999993E-2</v>
      </c>
      <c r="AG95" s="414">
        <v>7.8468999999999997E-2</v>
      </c>
      <c r="AH95" s="414">
        <v>8.0961000000000005E-2</v>
      </c>
      <c r="AI95" s="414">
        <v>7.8001000000000001E-2</v>
      </c>
      <c r="AJ95" s="414">
        <v>4.2894000000000002E-2</v>
      </c>
      <c r="AK95" s="414">
        <v>4.3184E-2</v>
      </c>
      <c r="AL95" s="414">
        <v>3.9292000000000001E-2</v>
      </c>
      <c r="AM95" s="414">
        <v>3.8789999999999998E-2</v>
      </c>
      <c r="AN95" s="414">
        <v>3.9440000000000003E-2</v>
      </c>
      <c r="AO95" s="414">
        <v>4.0864999999999999E-2</v>
      </c>
      <c r="AP95" s="414">
        <v>4.3346000000000003E-2</v>
      </c>
      <c r="AQ95" s="414">
        <v>4.4565E-2</v>
      </c>
      <c r="AR95" s="414">
        <v>8.3196999999999993E-2</v>
      </c>
      <c r="AS95" s="414">
        <v>7.8468999999999997E-2</v>
      </c>
      <c r="AT95" s="414">
        <v>8.0961000000000005E-2</v>
      </c>
      <c r="AU95" s="414">
        <v>7.8001000000000001E-2</v>
      </c>
      <c r="AV95" s="414">
        <v>4.2894000000000002E-2</v>
      </c>
      <c r="AW95" s="414">
        <v>4.3184E-2</v>
      </c>
      <c r="AX95" s="414">
        <v>3.9292000000000001E-2</v>
      </c>
      <c r="AY95" s="414">
        <v>3.8789999999999998E-2</v>
      </c>
      <c r="AZ95" s="414">
        <v>3.9440000000000003E-2</v>
      </c>
      <c r="BA95" s="414">
        <v>4.0864999999999999E-2</v>
      </c>
      <c r="BB95" s="414">
        <v>4.3346000000000003E-2</v>
      </c>
      <c r="BC95" s="414">
        <v>4.4565E-2</v>
      </c>
      <c r="BD95" s="414">
        <v>8.3196999999999993E-2</v>
      </c>
      <c r="BE95" s="414">
        <v>7.8468999999999997E-2</v>
      </c>
      <c r="BF95" s="414">
        <v>8.0961000000000005E-2</v>
      </c>
      <c r="BG95" s="414">
        <v>7.8001000000000001E-2</v>
      </c>
      <c r="BH95" s="414">
        <v>4.2894000000000002E-2</v>
      </c>
      <c r="BI95" s="414">
        <v>4.3184E-2</v>
      </c>
      <c r="BJ95" s="414">
        <v>3.9292000000000001E-2</v>
      </c>
      <c r="BK95" s="414">
        <v>3.8789999999999998E-2</v>
      </c>
      <c r="BL95" s="414">
        <v>3.9440000000000003E-2</v>
      </c>
      <c r="BM95" s="414">
        <v>4.0864999999999999E-2</v>
      </c>
      <c r="BN95" s="414">
        <v>4.3346000000000003E-2</v>
      </c>
      <c r="BO95" s="414">
        <v>4.4565E-2</v>
      </c>
      <c r="BP95" s="414">
        <v>8.3196999999999993E-2</v>
      </c>
      <c r="BQ95" s="414">
        <v>7.8468999999999997E-2</v>
      </c>
      <c r="BR95" s="414">
        <v>8.0961000000000005E-2</v>
      </c>
      <c r="BS95" s="414">
        <v>7.8001000000000001E-2</v>
      </c>
      <c r="BT95" s="414">
        <v>4.2894000000000002E-2</v>
      </c>
      <c r="BU95" s="414">
        <v>4.3184E-2</v>
      </c>
      <c r="BV95" s="414">
        <v>3.9292000000000001E-2</v>
      </c>
      <c r="BW95" s="414">
        <v>3.8789999999999998E-2</v>
      </c>
      <c r="BX95" s="414">
        <v>3.9440000000000003E-2</v>
      </c>
      <c r="BY95" s="414">
        <v>4.0864999999999999E-2</v>
      </c>
      <c r="BZ95" s="414">
        <v>4.3346000000000003E-2</v>
      </c>
      <c r="CA95" s="414">
        <v>4.4565E-2</v>
      </c>
      <c r="CB95" s="414">
        <v>8.3196999999999993E-2</v>
      </c>
      <c r="CC95" s="414">
        <v>7.8468999999999997E-2</v>
      </c>
      <c r="CD95" s="414">
        <v>8.0961000000000005E-2</v>
      </c>
      <c r="CE95" s="414">
        <v>7.8001000000000001E-2</v>
      </c>
      <c r="CF95" s="414">
        <v>4.2894000000000002E-2</v>
      </c>
      <c r="CG95" s="414">
        <v>4.3184E-2</v>
      </c>
      <c r="CH95" s="414">
        <v>3.9292000000000001E-2</v>
      </c>
      <c r="CJ95" s="231" t="s">
        <v>234</v>
      </c>
    </row>
    <row r="96" spans="1:88" x14ac:dyDescent="0.35">
      <c r="A96" s="605"/>
      <c r="B96" s="11" t="str">
        <f t="shared" si="106"/>
        <v>Cooling</v>
      </c>
      <c r="C96" s="340">
        <v>2.3078999999999999E-2</v>
      </c>
      <c r="D96" s="340">
        <v>2.3199999999999998E-2</v>
      </c>
      <c r="E96" s="414">
        <v>3.9616999999999999E-2</v>
      </c>
      <c r="F96" s="414">
        <v>4.9125000000000002E-2</v>
      </c>
      <c r="G96" s="414">
        <v>5.9047000000000002E-2</v>
      </c>
      <c r="H96" s="414">
        <v>0.100907</v>
      </c>
      <c r="I96" s="414">
        <v>9.0298000000000003E-2</v>
      </c>
      <c r="J96" s="414">
        <v>9.5769999999999994E-2</v>
      </c>
      <c r="K96" s="414">
        <v>0.101619</v>
      </c>
      <c r="L96" s="414">
        <v>5.2329000000000001E-2</v>
      </c>
      <c r="M96" s="414">
        <v>4.5545000000000002E-2</v>
      </c>
      <c r="N96" s="414">
        <v>4.1320000000000003E-2</v>
      </c>
      <c r="O96" s="414">
        <v>3.8908999999999999E-2</v>
      </c>
      <c r="P96" s="414">
        <v>3.9212999999999998E-2</v>
      </c>
      <c r="Q96" s="414">
        <v>3.9616999999999999E-2</v>
      </c>
      <c r="R96" s="414">
        <v>4.9125000000000002E-2</v>
      </c>
      <c r="S96" s="414">
        <v>5.9047000000000002E-2</v>
      </c>
      <c r="T96" s="414">
        <v>0.100907</v>
      </c>
      <c r="U96" s="414">
        <v>9.0298000000000003E-2</v>
      </c>
      <c r="V96" s="414">
        <v>9.5769999999999994E-2</v>
      </c>
      <c r="W96" s="414">
        <v>0.101619</v>
      </c>
      <c r="X96" s="414">
        <v>5.2329000000000001E-2</v>
      </c>
      <c r="Y96" s="414">
        <v>4.5545000000000002E-2</v>
      </c>
      <c r="Z96" s="414">
        <v>4.1320000000000003E-2</v>
      </c>
      <c r="AA96" s="414">
        <v>3.8908999999999999E-2</v>
      </c>
      <c r="AB96" s="414">
        <v>3.9212999999999998E-2</v>
      </c>
      <c r="AC96" s="414">
        <v>3.9616999999999999E-2</v>
      </c>
      <c r="AD96" s="414">
        <v>4.9125000000000002E-2</v>
      </c>
      <c r="AE96" s="414">
        <v>5.9047000000000002E-2</v>
      </c>
      <c r="AF96" s="414">
        <v>0.100907</v>
      </c>
      <c r="AG96" s="414">
        <v>9.0298000000000003E-2</v>
      </c>
      <c r="AH96" s="414">
        <v>9.5769999999999994E-2</v>
      </c>
      <c r="AI96" s="414">
        <v>0.101619</v>
      </c>
      <c r="AJ96" s="414">
        <v>5.2329000000000001E-2</v>
      </c>
      <c r="AK96" s="414">
        <v>4.5545000000000002E-2</v>
      </c>
      <c r="AL96" s="414">
        <v>4.1320000000000003E-2</v>
      </c>
      <c r="AM96" s="414">
        <v>3.8908999999999999E-2</v>
      </c>
      <c r="AN96" s="414">
        <v>3.9212999999999998E-2</v>
      </c>
      <c r="AO96" s="414">
        <v>3.9616999999999999E-2</v>
      </c>
      <c r="AP96" s="414">
        <v>4.9125000000000002E-2</v>
      </c>
      <c r="AQ96" s="414">
        <v>5.9047000000000002E-2</v>
      </c>
      <c r="AR96" s="414">
        <v>0.100907</v>
      </c>
      <c r="AS96" s="414">
        <v>9.0298000000000003E-2</v>
      </c>
      <c r="AT96" s="414">
        <v>9.5769999999999994E-2</v>
      </c>
      <c r="AU96" s="414">
        <v>0.101619</v>
      </c>
      <c r="AV96" s="414">
        <v>5.2329000000000001E-2</v>
      </c>
      <c r="AW96" s="414">
        <v>4.5545000000000002E-2</v>
      </c>
      <c r="AX96" s="414">
        <v>4.1320000000000003E-2</v>
      </c>
      <c r="AY96" s="414">
        <v>3.8908999999999999E-2</v>
      </c>
      <c r="AZ96" s="414">
        <v>3.9212999999999998E-2</v>
      </c>
      <c r="BA96" s="414">
        <v>3.9616999999999999E-2</v>
      </c>
      <c r="BB96" s="414">
        <v>4.9125000000000002E-2</v>
      </c>
      <c r="BC96" s="414">
        <v>5.9047000000000002E-2</v>
      </c>
      <c r="BD96" s="414">
        <v>0.100907</v>
      </c>
      <c r="BE96" s="414">
        <v>9.0298000000000003E-2</v>
      </c>
      <c r="BF96" s="414">
        <v>9.5769999999999994E-2</v>
      </c>
      <c r="BG96" s="414">
        <v>0.101619</v>
      </c>
      <c r="BH96" s="414">
        <v>5.2329000000000001E-2</v>
      </c>
      <c r="BI96" s="414">
        <v>4.5545000000000002E-2</v>
      </c>
      <c r="BJ96" s="414">
        <v>4.1320000000000003E-2</v>
      </c>
      <c r="BK96" s="414">
        <v>3.8908999999999999E-2</v>
      </c>
      <c r="BL96" s="414">
        <v>3.9212999999999998E-2</v>
      </c>
      <c r="BM96" s="414">
        <v>3.9616999999999999E-2</v>
      </c>
      <c r="BN96" s="414">
        <v>4.9125000000000002E-2</v>
      </c>
      <c r="BO96" s="414">
        <v>5.9047000000000002E-2</v>
      </c>
      <c r="BP96" s="414">
        <v>0.100907</v>
      </c>
      <c r="BQ96" s="414">
        <v>9.0298000000000003E-2</v>
      </c>
      <c r="BR96" s="414">
        <v>9.5769999999999994E-2</v>
      </c>
      <c r="BS96" s="414">
        <v>0.101619</v>
      </c>
      <c r="BT96" s="414">
        <v>5.2329000000000001E-2</v>
      </c>
      <c r="BU96" s="414">
        <v>4.5545000000000002E-2</v>
      </c>
      <c r="BV96" s="414">
        <v>4.1320000000000003E-2</v>
      </c>
      <c r="BW96" s="414">
        <v>3.8908999999999999E-2</v>
      </c>
      <c r="BX96" s="414">
        <v>3.9212999999999998E-2</v>
      </c>
      <c r="BY96" s="414">
        <v>3.9616999999999999E-2</v>
      </c>
      <c r="BZ96" s="414">
        <v>4.9125000000000002E-2</v>
      </c>
      <c r="CA96" s="414">
        <v>5.9047000000000002E-2</v>
      </c>
      <c r="CB96" s="414">
        <v>0.100907</v>
      </c>
      <c r="CC96" s="414">
        <v>9.0298000000000003E-2</v>
      </c>
      <c r="CD96" s="414">
        <v>9.5769999999999994E-2</v>
      </c>
      <c r="CE96" s="414">
        <v>0.101619</v>
      </c>
      <c r="CF96" s="414">
        <v>5.2329000000000001E-2</v>
      </c>
      <c r="CG96" s="414">
        <v>4.5545000000000002E-2</v>
      </c>
      <c r="CH96" s="414">
        <v>4.1320000000000003E-2</v>
      </c>
    </row>
    <row r="97" spans="1:86" x14ac:dyDescent="0.35">
      <c r="A97" s="605"/>
      <c r="B97" s="11" t="str">
        <f t="shared" si="106"/>
        <v>Ext Lighting</v>
      </c>
      <c r="C97" s="340">
        <v>2.4801E-2</v>
      </c>
      <c r="D97" s="340">
        <v>2.3220000000000001E-2</v>
      </c>
      <c r="E97" s="414">
        <v>2.6467000000000001E-2</v>
      </c>
      <c r="F97" s="414">
        <v>2.7630999999999999E-2</v>
      </c>
      <c r="G97" s="414">
        <v>2.7195E-2</v>
      </c>
      <c r="H97" s="414">
        <v>4.2216999999999998E-2</v>
      </c>
      <c r="I97" s="414">
        <v>4.1651000000000001E-2</v>
      </c>
      <c r="J97" s="414">
        <v>4.1998000000000001E-2</v>
      </c>
      <c r="K97" s="414">
        <v>4.1888000000000002E-2</v>
      </c>
      <c r="L97" s="414">
        <v>2.6915999999999999E-2</v>
      </c>
      <c r="M97" s="414">
        <v>2.6818999999999999E-2</v>
      </c>
      <c r="N97" s="414">
        <v>2.6338E-2</v>
      </c>
      <c r="O97" s="414">
        <v>2.7383000000000001E-2</v>
      </c>
      <c r="P97" s="414">
        <v>2.6421E-2</v>
      </c>
      <c r="Q97" s="414">
        <v>2.6467000000000001E-2</v>
      </c>
      <c r="R97" s="414">
        <v>2.7630999999999999E-2</v>
      </c>
      <c r="S97" s="414">
        <v>2.7195E-2</v>
      </c>
      <c r="T97" s="414">
        <v>4.2216999999999998E-2</v>
      </c>
      <c r="U97" s="414">
        <v>4.1651000000000001E-2</v>
      </c>
      <c r="V97" s="414">
        <v>4.1998000000000001E-2</v>
      </c>
      <c r="W97" s="414">
        <v>4.1888000000000002E-2</v>
      </c>
      <c r="X97" s="414">
        <v>2.6915999999999999E-2</v>
      </c>
      <c r="Y97" s="414">
        <v>2.6818999999999999E-2</v>
      </c>
      <c r="Z97" s="414">
        <v>2.6338E-2</v>
      </c>
      <c r="AA97" s="414">
        <v>2.7383000000000001E-2</v>
      </c>
      <c r="AB97" s="414">
        <v>2.6421E-2</v>
      </c>
      <c r="AC97" s="414">
        <v>2.6467000000000001E-2</v>
      </c>
      <c r="AD97" s="414">
        <v>2.7630999999999999E-2</v>
      </c>
      <c r="AE97" s="414">
        <v>2.7195E-2</v>
      </c>
      <c r="AF97" s="414">
        <v>4.2216999999999998E-2</v>
      </c>
      <c r="AG97" s="414">
        <v>4.1651000000000001E-2</v>
      </c>
      <c r="AH97" s="414">
        <v>4.1998000000000001E-2</v>
      </c>
      <c r="AI97" s="414">
        <v>4.1888000000000002E-2</v>
      </c>
      <c r="AJ97" s="414">
        <v>2.6915999999999999E-2</v>
      </c>
      <c r="AK97" s="414">
        <v>2.6818999999999999E-2</v>
      </c>
      <c r="AL97" s="414">
        <v>2.6338E-2</v>
      </c>
      <c r="AM97" s="414">
        <v>2.7383000000000001E-2</v>
      </c>
      <c r="AN97" s="414">
        <v>2.6421E-2</v>
      </c>
      <c r="AO97" s="414">
        <v>2.6467000000000001E-2</v>
      </c>
      <c r="AP97" s="414">
        <v>2.7630999999999999E-2</v>
      </c>
      <c r="AQ97" s="414">
        <v>2.7195E-2</v>
      </c>
      <c r="AR97" s="414">
        <v>4.2216999999999998E-2</v>
      </c>
      <c r="AS97" s="414">
        <v>4.1651000000000001E-2</v>
      </c>
      <c r="AT97" s="414">
        <v>4.1998000000000001E-2</v>
      </c>
      <c r="AU97" s="414">
        <v>4.1888000000000002E-2</v>
      </c>
      <c r="AV97" s="414">
        <v>2.6915999999999999E-2</v>
      </c>
      <c r="AW97" s="414">
        <v>2.6818999999999999E-2</v>
      </c>
      <c r="AX97" s="414">
        <v>2.6338E-2</v>
      </c>
      <c r="AY97" s="414">
        <v>2.7383000000000001E-2</v>
      </c>
      <c r="AZ97" s="414">
        <v>2.6421E-2</v>
      </c>
      <c r="BA97" s="414">
        <v>2.6467000000000001E-2</v>
      </c>
      <c r="BB97" s="414">
        <v>2.7630999999999999E-2</v>
      </c>
      <c r="BC97" s="414">
        <v>2.7195E-2</v>
      </c>
      <c r="BD97" s="414">
        <v>4.2216999999999998E-2</v>
      </c>
      <c r="BE97" s="414">
        <v>4.1651000000000001E-2</v>
      </c>
      <c r="BF97" s="414">
        <v>4.1998000000000001E-2</v>
      </c>
      <c r="BG97" s="414">
        <v>4.1888000000000002E-2</v>
      </c>
      <c r="BH97" s="414">
        <v>2.6915999999999999E-2</v>
      </c>
      <c r="BI97" s="414">
        <v>2.6818999999999999E-2</v>
      </c>
      <c r="BJ97" s="414">
        <v>2.6338E-2</v>
      </c>
      <c r="BK97" s="414">
        <v>2.7383000000000001E-2</v>
      </c>
      <c r="BL97" s="414">
        <v>2.6421E-2</v>
      </c>
      <c r="BM97" s="414">
        <v>2.6467000000000001E-2</v>
      </c>
      <c r="BN97" s="414">
        <v>2.7630999999999999E-2</v>
      </c>
      <c r="BO97" s="414">
        <v>2.7195E-2</v>
      </c>
      <c r="BP97" s="414">
        <v>4.2216999999999998E-2</v>
      </c>
      <c r="BQ97" s="414">
        <v>4.1651000000000001E-2</v>
      </c>
      <c r="BR97" s="414">
        <v>4.1998000000000001E-2</v>
      </c>
      <c r="BS97" s="414">
        <v>4.1888000000000002E-2</v>
      </c>
      <c r="BT97" s="414">
        <v>2.6915999999999999E-2</v>
      </c>
      <c r="BU97" s="414">
        <v>2.6818999999999999E-2</v>
      </c>
      <c r="BV97" s="414">
        <v>2.6338E-2</v>
      </c>
      <c r="BW97" s="414">
        <v>2.7383000000000001E-2</v>
      </c>
      <c r="BX97" s="414">
        <v>2.6421E-2</v>
      </c>
      <c r="BY97" s="414">
        <v>2.6467000000000001E-2</v>
      </c>
      <c r="BZ97" s="414">
        <v>2.7630999999999999E-2</v>
      </c>
      <c r="CA97" s="414">
        <v>2.7195E-2</v>
      </c>
      <c r="CB97" s="414">
        <v>4.2216999999999998E-2</v>
      </c>
      <c r="CC97" s="414">
        <v>4.1651000000000001E-2</v>
      </c>
      <c r="CD97" s="414">
        <v>4.1998000000000001E-2</v>
      </c>
      <c r="CE97" s="414">
        <v>4.1888000000000002E-2</v>
      </c>
      <c r="CF97" s="414">
        <v>2.6915999999999999E-2</v>
      </c>
      <c r="CG97" s="414">
        <v>2.6818999999999999E-2</v>
      </c>
      <c r="CH97" s="414">
        <v>2.6338E-2</v>
      </c>
    </row>
    <row r="98" spans="1:86" x14ac:dyDescent="0.35">
      <c r="A98" s="605"/>
      <c r="B98" s="11" t="str">
        <f t="shared" si="106"/>
        <v>Heating</v>
      </c>
      <c r="C98" s="340">
        <v>3.8339999999999999E-2</v>
      </c>
      <c r="D98" s="340">
        <v>3.7297999999999998E-2</v>
      </c>
      <c r="E98" s="414">
        <v>4.0971E-2</v>
      </c>
      <c r="F98" s="414">
        <v>4.095E-2</v>
      </c>
      <c r="G98" s="414">
        <v>4.0858999999999999E-2</v>
      </c>
      <c r="H98" s="414">
        <v>4.1567E-2</v>
      </c>
      <c r="I98" s="414">
        <v>4.1015999999999997E-2</v>
      </c>
      <c r="J98" s="414">
        <v>4.1377999999999998E-2</v>
      </c>
      <c r="K98" s="414">
        <v>7.5063000000000005E-2</v>
      </c>
      <c r="L98" s="414">
        <v>4.0543000000000003E-2</v>
      </c>
      <c r="M98" s="414">
        <v>3.9837999999999998E-2</v>
      </c>
      <c r="N98" s="414">
        <v>3.9427999999999998E-2</v>
      </c>
      <c r="O98" s="414">
        <v>4.1204999999999999E-2</v>
      </c>
      <c r="P98" s="414">
        <v>4.0432999999999997E-2</v>
      </c>
      <c r="Q98" s="414">
        <v>4.0971E-2</v>
      </c>
      <c r="R98" s="414">
        <v>4.095E-2</v>
      </c>
      <c r="S98" s="414">
        <v>4.0858999999999999E-2</v>
      </c>
      <c r="T98" s="414">
        <v>4.1567E-2</v>
      </c>
      <c r="U98" s="414">
        <v>4.1015999999999997E-2</v>
      </c>
      <c r="V98" s="414">
        <v>4.1377999999999998E-2</v>
      </c>
      <c r="W98" s="414">
        <v>7.5063000000000005E-2</v>
      </c>
      <c r="X98" s="414">
        <v>4.0543000000000003E-2</v>
      </c>
      <c r="Y98" s="414">
        <v>3.9837999999999998E-2</v>
      </c>
      <c r="Z98" s="414">
        <v>3.9427999999999998E-2</v>
      </c>
      <c r="AA98" s="414">
        <v>4.1204999999999999E-2</v>
      </c>
      <c r="AB98" s="414">
        <v>4.0432999999999997E-2</v>
      </c>
      <c r="AC98" s="414">
        <v>4.0971E-2</v>
      </c>
      <c r="AD98" s="414">
        <v>4.095E-2</v>
      </c>
      <c r="AE98" s="414">
        <v>4.0858999999999999E-2</v>
      </c>
      <c r="AF98" s="414">
        <v>4.1567E-2</v>
      </c>
      <c r="AG98" s="414">
        <v>4.1015999999999997E-2</v>
      </c>
      <c r="AH98" s="414">
        <v>4.1377999999999998E-2</v>
      </c>
      <c r="AI98" s="414">
        <v>7.5063000000000005E-2</v>
      </c>
      <c r="AJ98" s="414">
        <v>4.0543000000000003E-2</v>
      </c>
      <c r="AK98" s="414">
        <v>3.9837999999999998E-2</v>
      </c>
      <c r="AL98" s="414">
        <v>3.9427999999999998E-2</v>
      </c>
      <c r="AM98" s="414">
        <v>4.1204999999999999E-2</v>
      </c>
      <c r="AN98" s="414">
        <v>4.0432999999999997E-2</v>
      </c>
      <c r="AO98" s="414">
        <v>4.0971E-2</v>
      </c>
      <c r="AP98" s="414">
        <v>4.095E-2</v>
      </c>
      <c r="AQ98" s="414">
        <v>4.0858999999999999E-2</v>
      </c>
      <c r="AR98" s="414">
        <v>4.1567E-2</v>
      </c>
      <c r="AS98" s="414">
        <v>4.1015999999999997E-2</v>
      </c>
      <c r="AT98" s="414">
        <v>4.1377999999999998E-2</v>
      </c>
      <c r="AU98" s="414">
        <v>7.5063000000000005E-2</v>
      </c>
      <c r="AV98" s="414">
        <v>4.0543000000000003E-2</v>
      </c>
      <c r="AW98" s="414">
        <v>3.9837999999999998E-2</v>
      </c>
      <c r="AX98" s="414">
        <v>3.9427999999999998E-2</v>
      </c>
      <c r="AY98" s="414">
        <v>4.1204999999999999E-2</v>
      </c>
      <c r="AZ98" s="414">
        <v>4.0432999999999997E-2</v>
      </c>
      <c r="BA98" s="414">
        <v>4.0971E-2</v>
      </c>
      <c r="BB98" s="414">
        <v>4.095E-2</v>
      </c>
      <c r="BC98" s="414">
        <v>4.0858999999999999E-2</v>
      </c>
      <c r="BD98" s="414">
        <v>4.1567E-2</v>
      </c>
      <c r="BE98" s="414">
        <v>4.1015999999999997E-2</v>
      </c>
      <c r="BF98" s="414">
        <v>4.1377999999999998E-2</v>
      </c>
      <c r="BG98" s="414">
        <v>7.5063000000000005E-2</v>
      </c>
      <c r="BH98" s="414">
        <v>4.0543000000000003E-2</v>
      </c>
      <c r="BI98" s="414">
        <v>3.9837999999999998E-2</v>
      </c>
      <c r="BJ98" s="414">
        <v>3.9427999999999998E-2</v>
      </c>
      <c r="BK98" s="414">
        <v>4.1204999999999999E-2</v>
      </c>
      <c r="BL98" s="414">
        <v>4.0432999999999997E-2</v>
      </c>
      <c r="BM98" s="414">
        <v>4.0971E-2</v>
      </c>
      <c r="BN98" s="414">
        <v>4.095E-2</v>
      </c>
      <c r="BO98" s="414">
        <v>4.0858999999999999E-2</v>
      </c>
      <c r="BP98" s="414">
        <v>4.1567E-2</v>
      </c>
      <c r="BQ98" s="414">
        <v>4.1015999999999997E-2</v>
      </c>
      <c r="BR98" s="414">
        <v>4.1377999999999998E-2</v>
      </c>
      <c r="BS98" s="414">
        <v>7.5063000000000005E-2</v>
      </c>
      <c r="BT98" s="414">
        <v>4.0543000000000003E-2</v>
      </c>
      <c r="BU98" s="414">
        <v>3.9837999999999998E-2</v>
      </c>
      <c r="BV98" s="414">
        <v>3.9427999999999998E-2</v>
      </c>
      <c r="BW98" s="414">
        <v>4.1204999999999999E-2</v>
      </c>
      <c r="BX98" s="414">
        <v>4.0432999999999997E-2</v>
      </c>
      <c r="BY98" s="414">
        <v>4.0971E-2</v>
      </c>
      <c r="BZ98" s="414">
        <v>4.095E-2</v>
      </c>
      <c r="CA98" s="414">
        <v>4.0858999999999999E-2</v>
      </c>
      <c r="CB98" s="414">
        <v>4.1567E-2</v>
      </c>
      <c r="CC98" s="414">
        <v>4.1015999999999997E-2</v>
      </c>
      <c r="CD98" s="414">
        <v>4.1377999999999998E-2</v>
      </c>
      <c r="CE98" s="414">
        <v>7.5063000000000005E-2</v>
      </c>
      <c r="CF98" s="414">
        <v>4.0543000000000003E-2</v>
      </c>
      <c r="CG98" s="414">
        <v>3.9837999999999998E-2</v>
      </c>
      <c r="CH98" s="414">
        <v>3.9427999999999998E-2</v>
      </c>
    </row>
    <row r="99" spans="1:86" x14ac:dyDescent="0.35">
      <c r="A99" s="605"/>
      <c r="B99" s="11" t="str">
        <f t="shared" si="106"/>
        <v>HVAC</v>
      </c>
      <c r="C99" s="340">
        <v>3.8338999999999998E-2</v>
      </c>
      <c r="D99" s="340">
        <v>3.7275999999999997E-2</v>
      </c>
      <c r="E99" s="414">
        <v>4.3881000000000003E-2</v>
      </c>
      <c r="F99" s="414">
        <v>4.3124000000000003E-2</v>
      </c>
      <c r="G99" s="414">
        <v>4.9966999999999998E-2</v>
      </c>
      <c r="H99" s="414">
        <v>9.9684999999999996E-2</v>
      </c>
      <c r="I99" s="414">
        <v>8.9771000000000004E-2</v>
      </c>
      <c r="J99" s="414">
        <v>9.5051999999999998E-2</v>
      </c>
      <c r="K99" s="414">
        <v>9.6575999999999995E-2</v>
      </c>
      <c r="L99" s="414">
        <v>4.6002000000000001E-2</v>
      </c>
      <c r="M99" s="414">
        <v>4.4788000000000001E-2</v>
      </c>
      <c r="N99" s="414">
        <v>4.3464999999999997E-2</v>
      </c>
      <c r="O99" s="414">
        <v>4.4257999999999999E-2</v>
      </c>
      <c r="P99" s="414">
        <v>4.3583999999999998E-2</v>
      </c>
      <c r="Q99" s="414">
        <v>4.3881000000000003E-2</v>
      </c>
      <c r="R99" s="414">
        <v>4.3124000000000003E-2</v>
      </c>
      <c r="S99" s="414">
        <v>4.9966999999999998E-2</v>
      </c>
      <c r="T99" s="414">
        <v>9.9684999999999996E-2</v>
      </c>
      <c r="U99" s="414">
        <v>8.9771000000000004E-2</v>
      </c>
      <c r="V99" s="414">
        <v>9.5051999999999998E-2</v>
      </c>
      <c r="W99" s="414">
        <v>9.6575999999999995E-2</v>
      </c>
      <c r="X99" s="414">
        <v>4.6002000000000001E-2</v>
      </c>
      <c r="Y99" s="414">
        <v>4.4788000000000001E-2</v>
      </c>
      <c r="Z99" s="414">
        <v>4.3464999999999997E-2</v>
      </c>
      <c r="AA99" s="414">
        <v>4.4257999999999999E-2</v>
      </c>
      <c r="AB99" s="414">
        <v>4.3583999999999998E-2</v>
      </c>
      <c r="AC99" s="414">
        <v>4.3881000000000003E-2</v>
      </c>
      <c r="AD99" s="414">
        <v>4.3124000000000003E-2</v>
      </c>
      <c r="AE99" s="414">
        <v>4.9966999999999998E-2</v>
      </c>
      <c r="AF99" s="414">
        <v>9.9684999999999996E-2</v>
      </c>
      <c r="AG99" s="414">
        <v>8.9771000000000004E-2</v>
      </c>
      <c r="AH99" s="414">
        <v>9.5051999999999998E-2</v>
      </c>
      <c r="AI99" s="414">
        <v>9.6575999999999995E-2</v>
      </c>
      <c r="AJ99" s="414">
        <v>4.6002000000000001E-2</v>
      </c>
      <c r="AK99" s="414">
        <v>4.4788000000000001E-2</v>
      </c>
      <c r="AL99" s="414">
        <v>4.3464999999999997E-2</v>
      </c>
      <c r="AM99" s="414">
        <v>4.4257999999999999E-2</v>
      </c>
      <c r="AN99" s="414">
        <v>4.3583999999999998E-2</v>
      </c>
      <c r="AO99" s="414">
        <v>4.3881000000000003E-2</v>
      </c>
      <c r="AP99" s="414">
        <v>4.3124000000000003E-2</v>
      </c>
      <c r="AQ99" s="414">
        <v>4.9966999999999998E-2</v>
      </c>
      <c r="AR99" s="414">
        <v>9.9684999999999996E-2</v>
      </c>
      <c r="AS99" s="414">
        <v>8.9771000000000004E-2</v>
      </c>
      <c r="AT99" s="414">
        <v>9.5051999999999998E-2</v>
      </c>
      <c r="AU99" s="414">
        <v>9.6575999999999995E-2</v>
      </c>
      <c r="AV99" s="414">
        <v>4.6002000000000001E-2</v>
      </c>
      <c r="AW99" s="414">
        <v>4.4788000000000001E-2</v>
      </c>
      <c r="AX99" s="414">
        <v>4.3464999999999997E-2</v>
      </c>
      <c r="AY99" s="414">
        <v>4.4257999999999999E-2</v>
      </c>
      <c r="AZ99" s="414">
        <v>4.3583999999999998E-2</v>
      </c>
      <c r="BA99" s="414">
        <v>4.3881000000000003E-2</v>
      </c>
      <c r="BB99" s="414">
        <v>4.3124000000000003E-2</v>
      </c>
      <c r="BC99" s="414">
        <v>4.9966999999999998E-2</v>
      </c>
      <c r="BD99" s="414">
        <v>9.9684999999999996E-2</v>
      </c>
      <c r="BE99" s="414">
        <v>8.9771000000000004E-2</v>
      </c>
      <c r="BF99" s="414">
        <v>9.5051999999999998E-2</v>
      </c>
      <c r="BG99" s="414">
        <v>9.6575999999999995E-2</v>
      </c>
      <c r="BH99" s="414">
        <v>4.6002000000000001E-2</v>
      </c>
      <c r="BI99" s="414">
        <v>4.4788000000000001E-2</v>
      </c>
      <c r="BJ99" s="414">
        <v>4.3464999999999997E-2</v>
      </c>
      <c r="BK99" s="414">
        <v>4.4257999999999999E-2</v>
      </c>
      <c r="BL99" s="414">
        <v>4.3583999999999998E-2</v>
      </c>
      <c r="BM99" s="414">
        <v>4.3881000000000003E-2</v>
      </c>
      <c r="BN99" s="414">
        <v>4.3124000000000003E-2</v>
      </c>
      <c r="BO99" s="414">
        <v>4.9966999999999998E-2</v>
      </c>
      <c r="BP99" s="414">
        <v>9.9684999999999996E-2</v>
      </c>
      <c r="BQ99" s="414">
        <v>8.9771000000000004E-2</v>
      </c>
      <c r="BR99" s="414">
        <v>9.5051999999999998E-2</v>
      </c>
      <c r="BS99" s="414">
        <v>9.6575999999999995E-2</v>
      </c>
      <c r="BT99" s="414">
        <v>4.6002000000000001E-2</v>
      </c>
      <c r="BU99" s="414">
        <v>4.4788000000000001E-2</v>
      </c>
      <c r="BV99" s="414">
        <v>4.3464999999999997E-2</v>
      </c>
      <c r="BW99" s="414">
        <v>4.4257999999999999E-2</v>
      </c>
      <c r="BX99" s="414">
        <v>4.3583999999999998E-2</v>
      </c>
      <c r="BY99" s="414">
        <v>4.3881000000000003E-2</v>
      </c>
      <c r="BZ99" s="414">
        <v>4.3124000000000003E-2</v>
      </c>
      <c r="CA99" s="414">
        <v>4.9966999999999998E-2</v>
      </c>
      <c r="CB99" s="414">
        <v>9.9684999999999996E-2</v>
      </c>
      <c r="CC99" s="414">
        <v>8.9771000000000004E-2</v>
      </c>
      <c r="CD99" s="414">
        <v>9.5051999999999998E-2</v>
      </c>
      <c r="CE99" s="414">
        <v>9.6575999999999995E-2</v>
      </c>
      <c r="CF99" s="414">
        <v>4.6002000000000001E-2</v>
      </c>
      <c r="CG99" s="414">
        <v>4.4788000000000001E-2</v>
      </c>
      <c r="CH99" s="414">
        <v>4.3464999999999997E-2</v>
      </c>
    </row>
    <row r="100" spans="1:86" x14ac:dyDescent="0.35">
      <c r="A100" s="605"/>
      <c r="B100" s="11" t="str">
        <f t="shared" si="106"/>
        <v>Lighting</v>
      </c>
      <c r="C100" s="340">
        <v>3.4349999999999999E-2</v>
      </c>
      <c r="D100" s="340">
        <v>3.4615E-2</v>
      </c>
      <c r="E100" s="414">
        <v>4.0568E-2</v>
      </c>
      <c r="F100" s="414">
        <v>4.3178000000000001E-2</v>
      </c>
      <c r="G100" s="414">
        <v>4.4922999999999998E-2</v>
      </c>
      <c r="H100" s="414">
        <v>8.1757999999999997E-2</v>
      </c>
      <c r="I100" s="414">
        <v>7.7188999999999994E-2</v>
      </c>
      <c r="J100" s="414">
        <v>7.9469999999999999E-2</v>
      </c>
      <c r="K100" s="414">
        <v>7.4791999999999997E-2</v>
      </c>
      <c r="L100" s="414">
        <v>4.3265999999999999E-2</v>
      </c>
      <c r="M100" s="414">
        <v>4.3156E-2</v>
      </c>
      <c r="N100" s="414">
        <v>3.9747999999999999E-2</v>
      </c>
      <c r="O100" s="414">
        <v>4.0167000000000001E-2</v>
      </c>
      <c r="P100" s="414">
        <v>4.0315999999999998E-2</v>
      </c>
      <c r="Q100" s="414">
        <v>4.0568E-2</v>
      </c>
      <c r="R100" s="414">
        <v>4.3178000000000001E-2</v>
      </c>
      <c r="S100" s="414">
        <v>4.4922999999999998E-2</v>
      </c>
      <c r="T100" s="414">
        <v>8.1757999999999997E-2</v>
      </c>
      <c r="U100" s="414">
        <v>7.7188999999999994E-2</v>
      </c>
      <c r="V100" s="414">
        <v>7.9469999999999999E-2</v>
      </c>
      <c r="W100" s="414">
        <v>7.4791999999999997E-2</v>
      </c>
      <c r="X100" s="414">
        <v>4.3265999999999999E-2</v>
      </c>
      <c r="Y100" s="414">
        <v>4.3156E-2</v>
      </c>
      <c r="Z100" s="414">
        <v>3.9747999999999999E-2</v>
      </c>
      <c r="AA100" s="414">
        <v>4.0167000000000001E-2</v>
      </c>
      <c r="AB100" s="414">
        <v>4.0315999999999998E-2</v>
      </c>
      <c r="AC100" s="414">
        <v>4.0568E-2</v>
      </c>
      <c r="AD100" s="414">
        <v>4.3178000000000001E-2</v>
      </c>
      <c r="AE100" s="414">
        <v>4.4922999999999998E-2</v>
      </c>
      <c r="AF100" s="414">
        <v>8.1757999999999997E-2</v>
      </c>
      <c r="AG100" s="414">
        <v>7.7188999999999994E-2</v>
      </c>
      <c r="AH100" s="414">
        <v>7.9469999999999999E-2</v>
      </c>
      <c r="AI100" s="414">
        <v>7.4791999999999997E-2</v>
      </c>
      <c r="AJ100" s="414">
        <v>4.3265999999999999E-2</v>
      </c>
      <c r="AK100" s="414">
        <v>4.3156E-2</v>
      </c>
      <c r="AL100" s="414">
        <v>3.9747999999999999E-2</v>
      </c>
      <c r="AM100" s="414">
        <v>4.0167000000000001E-2</v>
      </c>
      <c r="AN100" s="414">
        <v>4.0315999999999998E-2</v>
      </c>
      <c r="AO100" s="414">
        <v>4.0568E-2</v>
      </c>
      <c r="AP100" s="414">
        <v>4.3178000000000001E-2</v>
      </c>
      <c r="AQ100" s="414">
        <v>4.4922999999999998E-2</v>
      </c>
      <c r="AR100" s="414">
        <v>8.1757999999999997E-2</v>
      </c>
      <c r="AS100" s="414">
        <v>7.7188999999999994E-2</v>
      </c>
      <c r="AT100" s="414">
        <v>7.9469999999999999E-2</v>
      </c>
      <c r="AU100" s="414">
        <v>7.4791999999999997E-2</v>
      </c>
      <c r="AV100" s="414">
        <v>4.3265999999999999E-2</v>
      </c>
      <c r="AW100" s="414">
        <v>4.3156E-2</v>
      </c>
      <c r="AX100" s="414">
        <v>3.9747999999999999E-2</v>
      </c>
      <c r="AY100" s="414">
        <v>4.0167000000000001E-2</v>
      </c>
      <c r="AZ100" s="414">
        <v>4.0315999999999998E-2</v>
      </c>
      <c r="BA100" s="414">
        <v>4.0568E-2</v>
      </c>
      <c r="BB100" s="414">
        <v>4.3178000000000001E-2</v>
      </c>
      <c r="BC100" s="414">
        <v>4.4922999999999998E-2</v>
      </c>
      <c r="BD100" s="414">
        <v>8.1757999999999997E-2</v>
      </c>
      <c r="BE100" s="414">
        <v>7.7188999999999994E-2</v>
      </c>
      <c r="BF100" s="414">
        <v>7.9469999999999999E-2</v>
      </c>
      <c r="BG100" s="414">
        <v>7.4791999999999997E-2</v>
      </c>
      <c r="BH100" s="414">
        <v>4.3265999999999999E-2</v>
      </c>
      <c r="BI100" s="414">
        <v>4.3156E-2</v>
      </c>
      <c r="BJ100" s="414">
        <v>3.9747999999999999E-2</v>
      </c>
      <c r="BK100" s="414">
        <v>4.0167000000000001E-2</v>
      </c>
      <c r="BL100" s="414">
        <v>4.0315999999999998E-2</v>
      </c>
      <c r="BM100" s="414">
        <v>4.0568E-2</v>
      </c>
      <c r="BN100" s="414">
        <v>4.3178000000000001E-2</v>
      </c>
      <c r="BO100" s="414">
        <v>4.4922999999999998E-2</v>
      </c>
      <c r="BP100" s="414">
        <v>8.1757999999999997E-2</v>
      </c>
      <c r="BQ100" s="414">
        <v>7.7188999999999994E-2</v>
      </c>
      <c r="BR100" s="414">
        <v>7.9469999999999999E-2</v>
      </c>
      <c r="BS100" s="414">
        <v>7.4791999999999997E-2</v>
      </c>
      <c r="BT100" s="414">
        <v>4.3265999999999999E-2</v>
      </c>
      <c r="BU100" s="414">
        <v>4.3156E-2</v>
      </c>
      <c r="BV100" s="414">
        <v>3.9747999999999999E-2</v>
      </c>
      <c r="BW100" s="414">
        <v>4.0167000000000001E-2</v>
      </c>
      <c r="BX100" s="414">
        <v>4.0315999999999998E-2</v>
      </c>
      <c r="BY100" s="414">
        <v>4.0568E-2</v>
      </c>
      <c r="BZ100" s="414">
        <v>4.3178000000000001E-2</v>
      </c>
      <c r="CA100" s="414">
        <v>4.4922999999999998E-2</v>
      </c>
      <c r="CB100" s="414">
        <v>8.1757999999999997E-2</v>
      </c>
      <c r="CC100" s="414">
        <v>7.7188999999999994E-2</v>
      </c>
      <c r="CD100" s="414">
        <v>7.9469999999999999E-2</v>
      </c>
      <c r="CE100" s="414">
        <v>7.4791999999999997E-2</v>
      </c>
      <c r="CF100" s="414">
        <v>4.3265999999999999E-2</v>
      </c>
      <c r="CG100" s="414">
        <v>4.3156E-2</v>
      </c>
      <c r="CH100" s="414">
        <v>3.9747999999999999E-2</v>
      </c>
    </row>
    <row r="101" spans="1:86" x14ac:dyDescent="0.35">
      <c r="A101" s="605"/>
      <c r="B101" s="11" t="str">
        <f t="shared" si="106"/>
        <v>Miscellaneous</v>
      </c>
      <c r="C101" s="340">
        <v>3.2612000000000002E-2</v>
      </c>
      <c r="D101" s="340">
        <v>3.3308999999999998E-2</v>
      </c>
      <c r="E101" s="414">
        <v>3.8302999999999997E-2</v>
      </c>
      <c r="F101" s="414">
        <v>3.9909E-2</v>
      </c>
      <c r="G101" s="414">
        <v>4.1751999999999997E-2</v>
      </c>
      <c r="H101" s="414">
        <v>7.5856000000000007E-2</v>
      </c>
      <c r="I101" s="414">
        <v>7.2593000000000005E-2</v>
      </c>
      <c r="J101" s="414">
        <v>7.3981000000000005E-2</v>
      </c>
      <c r="K101" s="414">
        <v>7.2085999999999997E-2</v>
      </c>
      <c r="L101" s="414">
        <v>4.0321999999999997E-2</v>
      </c>
      <c r="M101" s="414">
        <v>4.0529999999999997E-2</v>
      </c>
      <c r="N101" s="414">
        <v>3.7974000000000001E-2</v>
      </c>
      <c r="O101" s="414">
        <v>3.7862E-2</v>
      </c>
      <c r="P101" s="414">
        <v>3.8269999999999998E-2</v>
      </c>
      <c r="Q101" s="414">
        <v>3.8302999999999997E-2</v>
      </c>
      <c r="R101" s="414">
        <v>3.9909E-2</v>
      </c>
      <c r="S101" s="414">
        <v>4.1751999999999997E-2</v>
      </c>
      <c r="T101" s="414">
        <v>7.5856000000000007E-2</v>
      </c>
      <c r="U101" s="414">
        <v>7.2593000000000005E-2</v>
      </c>
      <c r="V101" s="414">
        <v>7.3981000000000005E-2</v>
      </c>
      <c r="W101" s="414">
        <v>7.2085999999999997E-2</v>
      </c>
      <c r="X101" s="414">
        <v>4.0321999999999997E-2</v>
      </c>
      <c r="Y101" s="414">
        <v>4.0529999999999997E-2</v>
      </c>
      <c r="Z101" s="414">
        <v>3.7974000000000001E-2</v>
      </c>
      <c r="AA101" s="414">
        <v>3.7862E-2</v>
      </c>
      <c r="AB101" s="414">
        <v>3.8269999999999998E-2</v>
      </c>
      <c r="AC101" s="414">
        <v>3.8302999999999997E-2</v>
      </c>
      <c r="AD101" s="414">
        <v>3.9909E-2</v>
      </c>
      <c r="AE101" s="414">
        <v>4.1751999999999997E-2</v>
      </c>
      <c r="AF101" s="414">
        <v>7.5856000000000007E-2</v>
      </c>
      <c r="AG101" s="414">
        <v>7.2593000000000005E-2</v>
      </c>
      <c r="AH101" s="414">
        <v>7.3981000000000005E-2</v>
      </c>
      <c r="AI101" s="414">
        <v>7.2085999999999997E-2</v>
      </c>
      <c r="AJ101" s="414">
        <v>4.0321999999999997E-2</v>
      </c>
      <c r="AK101" s="414">
        <v>4.0529999999999997E-2</v>
      </c>
      <c r="AL101" s="414">
        <v>3.7974000000000001E-2</v>
      </c>
      <c r="AM101" s="414">
        <v>3.7862E-2</v>
      </c>
      <c r="AN101" s="414">
        <v>3.8269999999999998E-2</v>
      </c>
      <c r="AO101" s="414">
        <v>3.8302999999999997E-2</v>
      </c>
      <c r="AP101" s="414">
        <v>3.9909E-2</v>
      </c>
      <c r="AQ101" s="414">
        <v>4.1751999999999997E-2</v>
      </c>
      <c r="AR101" s="414">
        <v>7.5856000000000007E-2</v>
      </c>
      <c r="AS101" s="414">
        <v>7.2593000000000005E-2</v>
      </c>
      <c r="AT101" s="414">
        <v>7.3981000000000005E-2</v>
      </c>
      <c r="AU101" s="414">
        <v>7.2085999999999997E-2</v>
      </c>
      <c r="AV101" s="414">
        <v>4.0321999999999997E-2</v>
      </c>
      <c r="AW101" s="414">
        <v>4.0529999999999997E-2</v>
      </c>
      <c r="AX101" s="414">
        <v>3.7974000000000001E-2</v>
      </c>
      <c r="AY101" s="414">
        <v>3.7862E-2</v>
      </c>
      <c r="AZ101" s="414">
        <v>3.8269999999999998E-2</v>
      </c>
      <c r="BA101" s="414">
        <v>3.8302999999999997E-2</v>
      </c>
      <c r="BB101" s="414">
        <v>3.9909E-2</v>
      </c>
      <c r="BC101" s="414">
        <v>4.1751999999999997E-2</v>
      </c>
      <c r="BD101" s="414">
        <v>7.5856000000000007E-2</v>
      </c>
      <c r="BE101" s="414">
        <v>7.2593000000000005E-2</v>
      </c>
      <c r="BF101" s="414">
        <v>7.3981000000000005E-2</v>
      </c>
      <c r="BG101" s="414">
        <v>7.2085999999999997E-2</v>
      </c>
      <c r="BH101" s="414">
        <v>4.0321999999999997E-2</v>
      </c>
      <c r="BI101" s="414">
        <v>4.0529999999999997E-2</v>
      </c>
      <c r="BJ101" s="414">
        <v>3.7974000000000001E-2</v>
      </c>
      <c r="BK101" s="414">
        <v>3.7862E-2</v>
      </c>
      <c r="BL101" s="414">
        <v>3.8269999999999998E-2</v>
      </c>
      <c r="BM101" s="414">
        <v>3.8302999999999997E-2</v>
      </c>
      <c r="BN101" s="414">
        <v>3.9909E-2</v>
      </c>
      <c r="BO101" s="414">
        <v>4.1751999999999997E-2</v>
      </c>
      <c r="BP101" s="414">
        <v>7.5856000000000007E-2</v>
      </c>
      <c r="BQ101" s="414">
        <v>7.2593000000000005E-2</v>
      </c>
      <c r="BR101" s="414">
        <v>7.3981000000000005E-2</v>
      </c>
      <c r="BS101" s="414">
        <v>7.2085999999999997E-2</v>
      </c>
      <c r="BT101" s="414">
        <v>4.0321999999999997E-2</v>
      </c>
      <c r="BU101" s="414">
        <v>4.0529999999999997E-2</v>
      </c>
      <c r="BV101" s="414">
        <v>3.7974000000000001E-2</v>
      </c>
      <c r="BW101" s="414">
        <v>3.7862E-2</v>
      </c>
      <c r="BX101" s="414">
        <v>3.8269999999999998E-2</v>
      </c>
      <c r="BY101" s="414">
        <v>3.8302999999999997E-2</v>
      </c>
      <c r="BZ101" s="414">
        <v>3.9909E-2</v>
      </c>
      <c r="CA101" s="414">
        <v>4.1751999999999997E-2</v>
      </c>
      <c r="CB101" s="414">
        <v>7.5856000000000007E-2</v>
      </c>
      <c r="CC101" s="414">
        <v>7.2593000000000005E-2</v>
      </c>
      <c r="CD101" s="414">
        <v>7.3981000000000005E-2</v>
      </c>
      <c r="CE101" s="414">
        <v>7.2085999999999997E-2</v>
      </c>
      <c r="CF101" s="414">
        <v>4.0321999999999997E-2</v>
      </c>
      <c r="CG101" s="414">
        <v>4.0529999999999997E-2</v>
      </c>
      <c r="CH101" s="414">
        <v>3.7974000000000001E-2</v>
      </c>
    </row>
    <row r="102" spans="1:86" x14ac:dyDescent="0.35">
      <c r="A102" s="605"/>
      <c r="B102" s="11" t="str">
        <f t="shared" si="106"/>
        <v>Motors</v>
      </c>
      <c r="C102" s="340">
        <v>3.2612000000000002E-2</v>
      </c>
      <c r="D102" s="340">
        <v>3.3308999999999998E-2</v>
      </c>
      <c r="E102" s="414">
        <v>3.8302999999999997E-2</v>
      </c>
      <c r="F102" s="414">
        <v>3.9909E-2</v>
      </c>
      <c r="G102" s="414">
        <v>4.1751999999999997E-2</v>
      </c>
      <c r="H102" s="414">
        <v>7.5856000000000007E-2</v>
      </c>
      <c r="I102" s="414">
        <v>7.2593000000000005E-2</v>
      </c>
      <c r="J102" s="414">
        <v>7.3981000000000005E-2</v>
      </c>
      <c r="K102" s="414">
        <v>7.2085999999999997E-2</v>
      </c>
      <c r="L102" s="414">
        <v>4.0321999999999997E-2</v>
      </c>
      <c r="M102" s="414">
        <v>4.0529999999999997E-2</v>
      </c>
      <c r="N102" s="414">
        <v>3.7974000000000001E-2</v>
      </c>
      <c r="O102" s="414">
        <v>3.7862E-2</v>
      </c>
      <c r="P102" s="414">
        <v>3.8269999999999998E-2</v>
      </c>
      <c r="Q102" s="414">
        <v>3.8302999999999997E-2</v>
      </c>
      <c r="R102" s="414">
        <v>3.9909E-2</v>
      </c>
      <c r="S102" s="414">
        <v>4.1751999999999997E-2</v>
      </c>
      <c r="T102" s="414">
        <v>7.5856000000000007E-2</v>
      </c>
      <c r="U102" s="414">
        <v>7.2593000000000005E-2</v>
      </c>
      <c r="V102" s="414">
        <v>7.3981000000000005E-2</v>
      </c>
      <c r="W102" s="414">
        <v>7.2085999999999997E-2</v>
      </c>
      <c r="X102" s="414">
        <v>4.0321999999999997E-2</v>
      </c>
      <c r="Y102" s="414">
        <v>4.0529999999999997E-2</v>
      </c>
      <c r="Z102" s="414">
        <v>3.7974000000000001E-2</v>
      </c>
      <c r="AA102" s="414">
        <v>3.7862E-2</v>
      </c>
      <c r="AB102" s="414">
        <v>3.8269999999999998E-2</v>
      </c>
      <c r="AC102" s="414">
        <v>3.8302999999999997E-2</v>
      </c>
      <c r="AD102" s="414">
        <v>3.9909E-2</v>
      </c>
      <c r="AE102" s="414">
        <v>4.1751999999999997E-2</v>
      </c>
      <c r="AF102" s="414">
        <v>7.5856000000000007E-2</v>
      </c>
      <c r="AG102" s="414">
        <v>7.2593000000000005E-2</v>
      </c>
      <c r="AH102" s="414">
        <v>7.3981000000000005E-2</v>
      </c>
      <c r="AI102" s="414">
        <v>7.2085999999999997E-2</v>
      </c>
      <c r="AJ102" s="414">
        <v>4.0321999999999997E-2</v>
      </c>
      <c r="AK102" s="414">
        <v>4.0529999999999997E-2</v>
      </c>
      <c r="AL102" s="414">
        <v>3.7974000000000001E-2</v>
      </c>
      <c r="AM102" s="414">
        <v>3.7862E-2</v>
      </c>
      <c r="AN102" s="414">
        <v>3.8269999999999998E-2</v>
      </c>
      <c r="AO102" s="414">
        <v>3.8302999999999997E-2</v>
      </c>
      <c r="AP102" s="414">
        <v>3.9909E-2</v>
      </c>
      <c r="AQ102" s="414">
        <v>4.1751999999999997E-2</v>
      </c>
      <c r="AR102" s="414">
        <v>7.5856000000000007E-2</v>
      </c>
      <c r="AS102" s="414">
        <v>7.2593000000000005E-2</v>
      </c>
      <c r="AT102" s="414">
        <v>7.3981000000000005E-2</v>
      </c>
      <c r="AU102" s="414">
        <v>7.2085999999999997E-2</v>
      </c>
      <c r="AV102" s="414">
        <v>4.0321999999999997E-2</v>
      </c>
      <c r="AW102" s="414">
        <v>4.0529999999999997E-2</v>
      </c>
      <c r="AX102" s="414">
        <v>3.7974000000000001E-2</v>
      </c>
      <c r="AY102" s="414">
        <v>3.7862E-2</v>
      </c>
      <c r="AZ102" s="414">
        <v>3.8269999999999998E-2</v>
      </c>
      <c r="BA102" s="414">
        <v>3.8302999999999997E-2</v>
      </c>
      <c r="BB102" s="414">
        <v>3.9909E-2</v>
      </c>
      <c r="BC102" s="414">
        <v>4.1751999999999997E-2</v>
      </c>
      <c r="BD102" s="414">
        <v>7.5856000000000007E-2</v>
      </c>
      <c r="BE102" s="414">
        <v>7.2593000000000005E-2</v>
      </c>
      <c r="BF102" s="414">
        <v>7.3981000000000005E-2</v>
      </c>
      <c r="BG102" s="414">
        <v>7.2085999999999997E-2</v>
      </c>
      <c r="BH102" s="414">
        <v>4.0321999999999997E-2</v>
      </c>
      <c r="BI102" s="414">
        <v>4.0529999999999997E-2</v>
      </c>
      <c r="BJ102" s="414">
        <v>3.7974000000000001E-2</v>
      </c>
      <c r="BK102" s="414">
        <v>3.7862E-2</v>
      </c>
      <c r="BL102" s="414">
        <v>3.8269999999999998E-2</v>
      </c>
      <c r="BM102" s="414">
        <v>3.8302999999999997E-2</v>
      </c>
      <c r="BN102" s="414">
        <v>3.9909E-2</v>
      </c>
      <c r="BO102" s="414">
        <v>4.1751999999999997E-2</v>
      </c>
      <c r="BP102" s="414">
        <v>7.5856000000000007E-2</v>
      </c>
      <c r="BQ102" s="414">
        <v>7.2593000000000005E-2</v>
      </c>
      <c r="BR102" s="414">
        <v>7.3981000000000005E-2</v>
      </c>
      <c r="BS102" s="414">
        <v>7.2085999999999997E-2</v>
      </c>
      <c r="BT102" s="414">
        <v>4.0321999999999997E-2</v>
      </c>
      <c r="BU102" s="414">
        <v>4.0529999999999997E-2</v>
      </c>
      <c r="BV102" s="414">
        <v>3.7974000000000001E-2</v>
      </c>
      <c r="BW102" s="414">
        <v>3.7862E-2</v>
      </c>
      <c r="BX102" s="414">
        <v>3.8269999999999998E-2</v>
      </c>
      <c r="BY102" s="414">
        <v>3.8302999999999997E-2</v>
      </c>
      <c r="BZ102" s="414">
        <v>3.9909E-2</v>
      </c>
      <c r="CA102" s="414">
        <v>4.1751999999999997E-2</v>
      </c>
      <c r="CB102" s="414">
        <v>7.5856000000000007E-2</v>
      </c>
      <c r="CC102" s="414">
        <v>7.2593000000000005E-2</v>
      </c>
      <c r="CD102" s="414">
        <v>7.3981000000000005E-2</v>
      </c>
      <c r="CE102" s="414">
        <v>7.2085999999999997E-2</v>
      </c>
      <c r="CF102" s="414">
        <v>4.0321999999999997E-2</v>
      </c>
      <c r="CG102" s="414">
        <v>4.0529999999999997E-2</v>
      </c>
      <c r="CH102" s="414">
        <v>3.7974000000000001E-2</v>
      </c>
    </row>
    <row r="103" spans="1:86" x14ac:dyDescent="0.35">
      <c r="A103" s="605"/>
      <c r="B103" s="11" t="str">
        <f t="shared" si="106"/>
        <v>Process</v>
      </c>
      <c r="C103" s="340">
        <v>3.2612000000000002E-2</v>
      </c>
      <c r="D103" s="340">
        <v>3.3308999999999998E-2</v>
      </c>
      <c r="E103" s="414">
        <v>3.8302999999999997E-2</v>
      </c>
      <c r="F103" s="414">
        <v>3.9909E-2</v>
      </c>
      <c r="G103" s="414">
        <v>4.1751999999999997E-2</v>
      </c>
      <c r="H103" s="414">
        <v>7.5856000000000007E-2</v>
      </c>
      <c r="I103" s="414">
        <v>7.2593000000000005E-2</v>
      </c>
      <c r="J103" s="414">
        <v>7.3981000000000005E-2</v>
      </c>
      <c r="K103" s="414">
        <v>7.2085999999999997E-2</v>
      </c>
      <c r="L103" s="414">
        <v>4.0321999999999997E-2</v>
      </c>
      <c r="M103" s="414">
        <v>4.0529999999999997E-2</v>
      </c>
      <c r="N103" s="414">
        <v>3.7974000000000001E-2</v>
      </c>
      <c r="O103" s="414">
        <v>3.7862E-2</v>
      </c>
      <c r="P103" s="414">
        <v>3.8269999999999998E-2</v>
      </c>
      <c r="Q103" s="414">
        <v>3.8302999999999997E-2</v>
      </c>
      <c r="R103" s="414">
        <v>3.9909E-2</v>
      </c>
      <c r="S103" s="414">
        <v>4.1751999999999997E-2</v>
      </c>
      <c r="T103" s="414">
        <v>7.5856000000000007E-2</v>
      </c>
      <c r="U103" s="414">
        <v>7.2593000000000005E-2</v>
      </c>
      <c r="V103" s="414">
        <v>7.3981000000000005E-2</v>
      </c>
      <c r="W103" s="414">
        <v>7.2085999999999997E-2</v>
      </c>
      <c r="X103" s="414">
        <v>4.0321999999999997E-2</v>
      </c>
      <c r="Y103" s="414">
        <v>4.0529999999999997E-2</v>
      </c>
      <c r="Z103" s="414">
        <v>3.7974000000000001E-2</v>
      </c>
      <c r="AA103" s="414">
        <v>3.7862E-2</v>
      </c>
      <c r="AB103" s="414">
        <v>3.8269999999999998E-2</v>
      </c>
      <c r="AC103" s="414">
        <v>3.8302999999999997E-2</v>
      </c>
      <c r="AD103" s="414">
        <v>3.9909E-2</v>
      </c>
      <c r="AE103" s="414">
        <v>4.1751999999999997E-2</v>
      </c>
      <c r="AF103" s="414">
        <v>7.5856000000000007E-2</v>
      </c>
      <c r="AG103" s="414">
        <v>7.2593000000000005E-2</v>
      </c>
      <c r="AH103" s="414">
        <v>7.3981000000000005E-2</v>
      </c>
      <c r="AI103" s="414">
        <v>7.2085999999999997E-2</v>
      </c>
      <c r="AJ103" s="414">
        <v>4.0321999999999997E-2</v>
      </c>
      <c r="AK103" s="414">
        <v>4.0529999999999997E-2</v>
      </c>
      <c r="AL103" s="414">
        <v>3.7974000000000001E-2</v>
      </c>
      <c r="AM103" s="414">
        <v>3.7862E-2</v>
      </c>
      <c r="AN103" s="414">
        <v>3.8269999999999998E-2</v>
      </c>
      <c r="AO103" s="414">
        <v>3.8302999999999997E-2</v>
      </c>
      <c r="AP103" s="414">
        <v>3.9909E-2</v>
      </c>
      <c r="AQ103" s="414">
        <v>4.1751999999999997E-2</v>
      </c>
      <c r="AR103" s="414">
        <v>7.5856000000000007E-2</v>
      </c>
      <c r="AS103" s="414">
        <v>7.2593000000000005E-2</v>
      </c>
      <c r="AT103" s="414">
        <v>7.3981000000000005E-2</v>
      </c>
      <c r="AU103" s="414">
        <v>7.2085999999999997E-2</v>
      </c>
      <c r="AV103" s="414">
        <v>4.0321999999999997E-2</v>
      </c>
      <c r="AW103" s="414">
        <v>4.0529999999999997E-2</v>
      </c>
      <c r="AX103" s="414">
        <v>3.7974000000000001E-2</v>
      </c>
      <c r="AY103" s="414">
        <v>3.7862E-2</v>
      </c>
      <c r="AZ103" s="414">
        <v>3.8269999999999998E-2</v>
      </c>
      <c r="BA103" s="414">
        <v>3.8302999999999997E-2</v>
      </c>
      <c r="BB103" s="414">
        <v>3.9909E-2</v>
      </c>
      <c r="BC103" s="414">
        <v>4.1751999999999997E-2</v>
      </c>
      <c r="BD103" s="414">
        <v>7.5856000000000007E-2</v>
      </c>
      <c r="BE103" s="414">
        <v>7.2593000000000005E-2</v>
      </c>
      <c r="BF103" s="414">
        <v>7.3981000000000005E-2</v>
      </c>
      <c r="BG103" s="414">
        <v>7.2085999999999997E-2</v>
      </c>
      <c r="BH103" s="414">
        <v>4.0321999999999997E-2</v>
      </c>
      <c r="BI103" s="414">
        <v>4.0529999999999997E-2</v>
      </c>
      <c r="BJ103" s="414">
        <v>3.7974000000000001E-2</v>
      </c>
      <c r="BK103" s="414">
        <v>3.7862E-2</v>
      </c>
      <c r="BL103" s="414">
        <v>3.8269999999999998E-2</v>
      </c>
      <c r="BM103" s="414">
        <v>3.8302999999999997E-2</v>
      </c>
      <c r="BN103" s="414">
        <v>3.9909E-2</v>
      </c>
      <c r="BO103" s="414">
        <v>4.1751999999999997E-2</v>
      </c>
      <c r="BP103" s="414">
        <v>7.5856000000000007E-2</v>
      </c>
      <c r="BQ103" s="414">
        <v>7.2593000000000005E-2</v>
      </c>
      <c r="BR103" s="414">
        <v>7.3981000000000005E-2</v>
      </c>
      <c r="BS103" s="414">
        <v>7.2085999999999997E-2</v>
      </c>
      <c r="BT103" s="414">
        <v>4.0321999999999997E-2</v>
      </c>
      <c r="BU103" s="414">
        <v>4.0529999999999997E-2</v>
      </c>
      <c r="BV103" s="414">
        <v>3.7974000000000001E-2</v>
      </c>
      <c r="BW103" s="414">
        <v>3.7862E-2</v>
      </c>
      <c r="BX103" s="414">
        <v>3.8269999999999998E-2</v>
      </c>
      <c r="BY103" s="414">
        <v>3.8302999999999997E-2</v>
      </c>
      <c r="BZ103" s="414">
        <v>3.9909E-2</v>
      </c>
      <c r="CA103" s="414">
        <v>4.1751999999999997E-2</v>
      </c>
      <c r="CB103" s="414">
        <v>7.5856000000000007E-2</v>
      </c>
      <c r="CC103" s="414">
        <v>7.2593000000000005E-2</v>
      </c>
      <c r="CD103" s="414">
        <v>7.3981000000000005E-2</v>
      </c>
      <c r="CE103" s="414">
        <v>7.2085999999999997E-2</v>
      </c>
      <c r="CF103" s="414">
        <v>4.0321999999999997E-2</v>
      </c>
      <c r="CG103" s="414">
        <v>4.0529999999999997E-2</v>
      </c>
      <c r="CH103" s="414">
        <v>3.7974000000000001E-2</v>
      </c>
    </row>
    <row r="104" spans="1:86" x14ac:dyDescent="0.35">
      <c r="A104" s="605"/>
      <c r="B104" s="11" t="str">
        <f t="shared" si="106"/>
        <v>Refrigeration</v>
      </c>
      <c r="C104" s="340">
        <v>3.1025E-2</v>
      </c>
      <c r="D104" s="340">
        <v>3.1558999999999997E-2</v>
      </c>
      <c r="E104" s="414">
        <v>3.7146999999999999E-2</v>
      </c>
      <c r="F104" s="414">
        <v>3.8649000000000003E-2</v>
      </c>
      <c r="G104" s="414">
        <v>3.9656999999999998E-2</v>
      </c>
      <c r="H104" s="414">
        <v>7.1591000000000002E-2</v>
      </c>
      <c r="I104" s="414">
        <v>6.8378999999999995E-2</v>
      </c>
      <c r="J104" s="414">
        <v>7.0027000000000006E-2</v>
      </c>
      <c r="K104" s="414">
        <v>6.8070000000000006E-2</v>
      </c>
      <c r="L104" s="414">
        <v>3.8376E-2</v>
      </c>
      <c r="M104" s="414">
        <v>3.8571000000000001E-2</v>
      </c>
      <c r="N104" s="414">
        <v>3.6103000000000003E-2</v>
      </c>
      <c r="O104" s="414">
        <v>3.6018000000000001E-2</v>
      </c>
      <c r="P104" s="414">
        <v>3.6332999999999997E-2</v>
      </c>
      <c r="Q104" s="414">
        <v>3.7146999999999999E-2</v>
      </c>
      <c r="R104" s="414">
        <v>3.8649000000000003E-2</v>
      </c>
      <c r="S104" s="414">
        <v>3.9656999999999998E-2</v>
      </c>
      <c r="T104" s="414">
        <v>7.1591000000000002E-2</v>
      </c>
      <c r="U104" s="414">
        <v>6.8378999999999995E-2</v>
      </c>
      <c r="V104" s="414">
        <v>7.0027000000000006E-2</v>
      </c>
      <c r="W104" s="414">
        <v>6.8070000000000006E-2</v>
      </c>
      <c r="X104" s="414">
        <v>3.8376E-2</v>
      </c>
      <c r="Y104" s="414">
        <v>3.8571000000000001E-2</v>
      </c>
      <c r="Z104" s="414">
        <v>3.6103000000000003E-2</v>
      </c>
      <c r="AA104" s="414">
        <v>3.6018000000000001E-2</v>
      </c>
      <c r="AB104" s="414">
        <v>3.6332999999999997E-2</v>
      </c>
      <c r="AC104" s="414">
        <v>3.7146999999999999E-2</v>
      </c>
      <c r="AD104" s="414">
        <v>3.8649000000000003E-2</v>
      </c>
      <c r="AE104" s="414">
        <v>3.9656999999999998E-2</v>
      </c>
      <c r="AF104" s="414">
        <v>7.1591000000000002E-2</v>
      </c>
      <c r="AG104" s="414">
        <v>6.8378999999999995E-2</v>
      </c>
      <c r="AH104" s="414">
        <v>7.0027000000000006E-2</v>
      </c>
      <c r="AI104" s="414">
        <v>6.8070000000000006E-2</v>
      </c>
      <c r="AJ104" s="414">
        <v>3.8376E-2</v>
      </c>
      <c r="AK104" s="414">
        <v>3.8571000000000001E-2</v>
      </c>
      <c r="AL104" s="414">
        <v>3.6103000000000003E-2</v>
      </c>
      <c r="AM104" s="414">
        <v>3.6018000000000001E-2</v>
      </c>
      <c r="AN104" s="414">
        <v>3.6332999999999997E-2</v>
      </c>
      <c r="AO104" s="414">
        <v>3.7146999999999999E-2</v>
      </c>
      <c r="AP104" s="414">
        <v>3.8649000000000003E-2</v>
      </c>
      <c r="AQ104" s="414">
        <v>3.9656999999999998E-2</v>
      </c>
      <c r="AR104" s="414">
        <v>7.1591000000000002E-2</v>
      </c>
      <c r="AS104" s="414">
        <v>6.8378999999999995E-2</v>
      </c>
      <c r="AT104" s="414">
        <v>7.0027000000000006E-2</v>
      </c>
      <c r="AU104" s="414">
        <v>6.8070000000000006E-2</v>
      </c>
      <c r="AV104" s="414">
        <v>3.8376E-2</v>
      </c>
      <c r="AW104" s="414">
        <v>3.8571000000000001E-2</v>
      </c>
      <c r="AX104" s="414">
        <v>3.6103000000000003E-2</v>
      </c>
      <c r="AY104" s="414">
        <v>3.6018000000000001E-2</v>
      </c>
      <c r="AZ104" s="414">
        <v>3.6332999999999997E-2</v>
      </c>
      <c r="BA104" s="414">
        <v>3.7146999999999999E-2</v>
      </c>
      <c r="BB104" s="414">
        <v>3.8649000000000003E-2</v>
      </c>
      <c r="BC104" s="414">
        <v>3.9656999999999998E-2</v>
      </c>
      <c r="BD104" s="414">
        <v>7.1591000000000002E-2</v>
      </c>
      <c r="BE104" s="414">
        <v>6.8378999999999995E-2</v>
      </c>
      <c r="BF104" s="414">
        <v>7.0027000000000006E-2</v>
      </c>
      <c r="BG104" s="414">
        <v>6.8070000000000006E-2</v>
      </c>
      <c r="BH104" s="414">
        <v>3.8376E-2</v>
      </c>
      <c r="BI104" s="414">
        <v>3.8571000000000001E-2</v>
      </c>
      <c r="BJ104" s="414">
        <v>3.6103000000000003E-2</v>
      </c>
      <c r="BK104" s="414">
        <v>3.6018000000000001E-2</v>
      </c>
      <c r="BL104" s="414">
        <v>3.6332999999999997E-2</v>
      </c>
      <c r="BM104" s="414">
        <v>3.7146999999999999E-2</v>
      </c>
      <c r="BN104" s="414">
        <v>3.8649000000000003E-2</v>
      </c>
      <c r="BO104" s="414">
        <v>3.9656999999999998E-2</v>
      </c>
      <c r="BP104" s="414">
        <v>7.1591000000000002E-2</v>
      </c>
      <c r="BQ104" s="414">
        <v>6.8378999999999995E-2</v>
      </c>
      <c r="BR104" s="414">
        <v>7.0027000000000006E-2</v>
      </c>
      <c r="BS104" s="414">
        <v>6.8070000000000006E-2</v>
      </c>
      <c r="BT104" s="414">
        <v>3.8376E-2</v>
      </c>
      <c r="BU104" s="414">
        <v>3.8571000000000001E-2</v>
      </c>
      <c r="BV104" s="414">
        <v>3.6103000000000003E-2</v>
      </c>
      <c r="BW104" s="414">
        <v>3.6018000000000001E-2</v>
      </c>
      <c r="BX104" s="414">
        <v>3.6332999999999997E-2</v>
      </c>
      <c r="BY104" s="414">
        <v>3.7146999999999999E-2</v>
      </c>
      <c r="BZ104" s="414">
        <v>3.8649000000000003E-2</v>
      </c>
      <c r="CA104" s="414">
        <v>3.9656999999999998E-2</v>
      </c>
      <c r="CB104" s="414">
        <v>7.1591000000000002E-2</v>
      </c>
      <c r="CC104" s="414">
        <v>6.8378999999999995E-2</v>
      </c>
      <c r="CD104" s="414">
        <v>7.0027000000000006E-2</v>
      </c>
      <c r="CE104" s="414">
        <v>6.8070000000000006E-2</v>
      </c>
      <c r="CF104" s="414">
        <v>3.8376E-2</v>
      </c>
      <c r="CG104" s="414">
        <v>3.8571000000000001E-2</v>
      </c>
      <c r="CH104" s="414">
        <v>3.6103000000000003E-2</v>
      </c>
    </row>
    <row r="105" spans="1:86" ht="15" thickBot="1" x14ac:dyDescent="0.4">
      <c r="A105" s="606"/>
      <c r="B105" s="16" t="str">
        <f t="shared" si="106"/>
        <v>Water Heating</v>
      </c>
      <c r="C105" s="339">
        <v>3.0868E-2</v>
      </c>
      <c r="D105" s="339">
        <v>3.2405000000000003E-2</v>
      </c>
      <c r="E105" s="413">
        <v>4.0169999999999997E-2</v>
      </c>
      <c r="F105" s="413">
        <v>4.2594E-2</v>
      </c>
      <c r="G105" s="413">
        <v>4.3942000000000002E-2</v>
      </c>
      <c r="H105" s="413">
        <v>8.3081000000000002E-2</v>
      </c>
      <c r="I105" s="413">
        <v>7.7269000000000004E-2</v>
      </c>
      <c r="J105" s="413">
        <v>8.0869999999999997E-2</v>
      </c>
      <c r="K105" s="413">
        <v>7.6675999999999994E-2</v>
      </c>
      <c r="L105" s="413">
        <v>4.2325000000000002E-2</v>
      </c>
      <c r="M105" s="413">
        <v>4.2594E-2</v>
      </c>
      <c r="N105" s="413">
        <v>3.857E-2</v>
      </c>
      <c r="O105" s="413">
        <v>3.7747000000000003E-2</v>
      </c>
      <c r="P105" s="413">
        <v>3.8657999999999998E-2</v>
      </c>
      <c r="Q105" s="413">
        <v>4.0169999999999997E-2</v>
      </c>
      <c r="R105" s="413">
        <v>4.2594E-2</v>
      </c>
      <c r="S105" s="413">
        <v>4.3942000000000002E-2</v>
      </c>
      <c r="T105" s="413">
        <v>8.3081000000000002E-2</v>
      </c>
      <c r="U105" s="413">
        <v>7.7269000000000004E-2</v>
      </c>
      <c r="V105" s="413">
        <v>8.0869999999999997E-2</v>
      </c>
      <c r="W105" s="413">
        <v>7.6675999999999994E-2</v>
      </c>
      <c r="X105" s="413">
        <v>4.2325000000000002E-2</v>
      </c>
      <c r="Y105" s="413">
        <v>4.2594E-2</v>
      </c>
      <c r="Z105" s="413">
        <v>3.857E-2</v>
      </c>
      <c r="AA105" s="413">
        <v>3.7747000000000003E-2</v>
      </c>
      <c r="AB105" s="413">
        <v>3.8657999999999998E-2</v>
      </c>
      <c r="AC105" s="413">
        <v>4.0169999999999997E-2</v>
      </c>
      <c r="AD105" s="413">
        <v>4.2594E-2</v>
      </c>
      <c r="AE105" s="413">
        <v>4.3942000000000002E-2</v>
      </c>
      <c r="AF105" s="413">
        <v>8.3081000000000002E-2</v>
      </c>
      <c r="AG105" s="413">
        <v>7.7269000000000004E-2</v>
      </c>
      <c r="AH105" s="413">
        <v>8.0869999999999997E-2</v>
      </c>
      <c r="AI105" s="413">
        <v>7.6675999999999994E-2</v>
      </c>
      <c r="AJ105" s="413">
        <v>4.2325000000000002E-2</v>
      </c>
      <c r="AK105" s="413">
        <v>4.2594E-2</v>
      </c>
      <c r="AL105" s="413">
        <v>3.857E-2</v>
      </c>
      <c r="AM105" s="413">
        <v>3.7747000000000003E-2</v>
      </c>
      <c r="AN105" s="413">
        <v>3.8657999999999998E-2</v>
      </c>
      <c r="AO105" s="413">
        <v>4.0169999999999997E-2</v>
      </c>
      <c r="AP105" s="413">
        <v>4.2594E-2</v>
      </c>
      <c r="AQ105" s="413">
        <v>4.3942000000000002E-2</v>
      </c>
      <c r="AR105" s="413">
        <v>8.3081000000000002E-2</v>
      </c>
      <c r="AS105" s="413">
        <v>7.7269000000000004E-2</v>
      </c>
      <c r="AT105" s="413">
        <v>8.0869999999999997E-2</v>
      </c>
      <c r="AU105" s="413">
        <v>7.6675999999999994E-2</v>
      </c>
      <c r="AV105" s="413">
        <v>4.2325000000000002E-2</v>
      </c>
      <c r="AW105" s="413">
        <v>4.2594E-2</v>
      </c>
      <c r="AX105" s="413">
        <v>3.857E-2</v>
      </c>
      <c r="AY105" s="413">
        <v>3.7747000000000003E-2</v>
      </c>
      <c r="AZ105" s="413">
        <v>3.8657999999999998E-2</v>
      </c>
      <c r="BA105" s="413">
        <v>4.0169999999999997E-2</v>
      </c>
      <c r="BB105" s="413">
        <v>4.2594E-2</v>
      </c>
      <c r="BC105" s="413">
        <v>4.3942000000000002E-2</v>
      </c>
      <c r="BD105" s="413">
        <v>8.3081000000000002E-2</v>
      </c>
      <c r="BE105" s="413">
        <v>7.7269000000000004E-2</v>
      </c>
      <c r="BF105" s="413">
        <v>8.0869999999999997E-2</v>
      </c>
      <c r="BG105" s="413">
        <v>7.6675999999999994E-2</v>
      </c>
      <c r="BH105" s="413">
        <v>4.2325000000000002E-2</v>
      </c>
      <c r="BI105" s="413">
        <v>4.2594E-2</v>
      </c>
      <c r="BJ105" s="413">
        <v>3.857E-2</v>
      </c>
      <c r="BK105" s="413">
        <v>3.7747000000000003E-2</v>
      </c>
      <c r="BL105" s="413">
        <v>3.8657999999999998E-2</v>
      </c>
      <c r="BM105" s="413">
        <v>4.0169999999999997E-2</v>
      </c>
      <c r="BN105" s="413">
        <v>4.2594E-2</v>
      </c>
      <c r="BO105" s="413">
        <v>4.3942000000000002E-2</v>
      </c>
      <c r="BP105" s="413">
        <v>8.3081000000000002E-2</v>
      </c>
      <c r="BQ105" s="413">
        <v>7.7269000000000004E-2</v>
      </c>
      <c r="BR105" s="413">
        <v>8.0869999999999997E-2</v>
      </c>
      <c r="BS105" s="413">
        <v>7.6675999999999994E-2</v>
      </c>
      <c r="BT105" s="413">
        <v>4.2325000000000002E-2</v>
      </c>
      <c r="BU105" s="413">
        <v>4.2594E-2</v>
      </c>
      <c r="BV105" s="413">
        <v>3.857E-2</v>
      </c>
      <c r="BW105" s="413">
        <v>3.7747000000000003E-2</v>
      </c>
      <c r="BX105" s="413">
        <v>3.8657999999999998E-2</v>
      </c>
      <c r="BY105" s="413">
        <v>4.0169999999999997E-2</v>
      </c>
      <c r="BZ105" s="413">
        <v>4.2594E-2</v>
      </c>
      <c r="CA105" s="413">
        <v>4.3942000000000002E-2</v>
      </c>
      <c r="CB105" s="413">
        <v>8.3081000000000002E-2</v>
      </c>
      <c r="CC105" s="413">
        <v>7.7269000000000004E-2</v>
      </c>
      <c r="CD105" s="413">
        <v>8.0869999999999997E-2</v>
      </c>
      <c r="CE105" s="413">
        <v>7.6675999999999994E-2</v>
      </c>
      <c r="CF105" s="413">
        <v>4.2325000000000002E-2</v>
      </c>
      <c r="CG105" s="413">
        <v>4.2594E-2</v>
      </c>
      <c r="CH105" s="413">
        <v>3.857E-2</v>
      </c>
    </row>
    <row r="106" spans="1:86" x14ac:dyDescent="0.35">
      <c r="E106" s="412" t="s">
        <v>233</v>
      </c>
    </row>
    <row r="107" spans="1:86" hidden="1" x14ac:dyDescent="0.35">
      <c r="A107" s="591" t="s">
        <v>121</v>
      </c>
      <c r="B107" s="593" t="s">
        <v>122</v>
      </c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607"/>
      <c r="O107" s="593" t="s">
        <v>122</v>
      </c>
      <c r="P107" s="594"/>
      <c r="Q107" s="594"/>
      <c r="R107" s="594"/>
      <c r="S107" s="594"/>
      <c r="T107" s="594"/>
      <c r="U107" s="594"/>
      <c r="V107" s="594"/>
      <c r="W107" s="594"/>
      <c r="X107" s="594"/>
      <c r="Y107" s="594"/>
      <c r="Z107" s="594"/>
      <c r="AA107" s="593" t="s">
        <v>122</v>
      </c>
      <c r="AB107" s="594"/>
      <c r="AC107" s="594"/>
      <c r="AD107" s="594"/>
      <c r="AE107" s="594"/>
      <c r="AF107" s="594"/>
      <c r="AG107" s="594"/>
      <c r="AH107" s="594"/>
      <c r="AI107" s="594"/>
      <c r="AJ107" s="594"/>
      <c r="AK107" s="594"/>
      <c r="AL107" s="594"/>
      <c r="AM107" s="593" t="s">
        <v>122</v>
      </c>
      <c r="AN107" s="594"/>
      <c r="AO107" s="594"/>
      <c r="AP107" s="594"/>
      <c r="AQ107" s="594"/>
      <c r="AR107" s="594"/>
      <c r="AS107" s="594"/>
      <c r="AT107" s="594"/>
      <c r="AU107" s="594"/>
      <c r="AV107" s="594"/>
      <c r="AW107" s="594"/>
      <c r="AX107" s="594"/>
      <c r="AY107" s="593" t="s">
        <v>122</v>
      </c>
      <c r="AZ107" s="594"/>
      <c r="BA107" s="594"/>
      <c r="BB107" s="594"/>
      <c r="BC107" s="594"/>
      <c r="BD107" s="594"/>
      <c r="BE107" s="594"/>
      <c r="BF107" s="594"/>
      <c r="BG107" s="594"/>
      <c r="BH107" s="594"/>
      <c r="BI107" s="594"/>
      <c r="BJ107" s="594"/>
      <c r="BK107" s="593" t="s">
        <v>122</v>
      </c>
      <c r="BL107" s="594"/>
      <c r="BM107" s="594"/>
      <c r="BN107" s="594"/>
      <c r="BO107" s="594"/>
      <c r="BP107" s="594"/>
      <c r="BQ107" s="594"/>
      <c r="BR107" s="594"/>
      <c r="BS107" s="594"/>
      <c r="BT107" s="594"/>
      <c r="BU107" s="594"/>
      <c r="BV107" s="594"/>
      <c r="BW107" s="593" t="s">
        <v>122</v>
      </c>
      <c r="BX107" s="594"/>
      <c r="BY107" s="594"/>
      <c r="BZ107" s="594"/>
      <c r="CA107" s="594"/>
      <c r="CB107" s="594"/>
      <c r="CC107" s="594"/>
      <c r="CD107" s="594"/>
      <c r="CE107" s="594"/>
      <c r="CF107" s="594"/>
      <c r="CG107" s="594"/>
      <c r="CH107" s="608"/>
    </row>
    <row r="108" spans="1:86" ht="15" hidden="1" thickBot="1" x14ac:dyDescent="0.4">
      <c r="A108" s="592"/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609"/>
      <c r="O108" s="597" t="s">
        <v>235</v>
      </c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7" t="s">
        <v>235</v>
      </c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7" t="s">
        <v>123</v>
      </c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7" t="s">
        <v>235</v>
      </c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7" t="s">
        <v>235</v>
      </c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8"/>
      <c r="BV108" s="598"/>
      <c r="BW108" s="597" t="s">
        <v>235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598"/>
    </row>
    <row r="109" spans="1:86" ht="16" hidden="1" thickBot="1" x14ac:dyDescent="0.4">
      <c r="A109" s="588"/>
      <c r="B109" s="286" t="s">
        <v>143</v>
      </c>
      <c r="C109" s="176">
        <f>C$4</f>
        <v>44562</v>
      </c>
      <c r="D109" s="176">
        <f t="shared" ref="D109:BO109" si="107">D$4</f>
        <v>44593</v>
      </c>
      <c r="E109" s="176">
        <f t="shared" si="107"/>
        <v>44621</v>
      </c>
      <c r="F109" s="176">
        <f t="shared" si="107"/>
        <v>44652</v>
      </c>
      <c r="G109" s="176">
        <f t="shared" si="107"/>
        <v>44682</v>
      </c>
      <c r="H109" s="176">
        <f t="shared" si="107"/>
        <v>44713</v>
      </c>
      <c r="I109" s="176">
        <f t="shared" si="107"/>
        <v>44743</v>
      </c>
      <c r="J109" s="176">
        <f t="shared" si="107"/>
        <v>44774</v>
      </c>
      <c r="K109" s="176">
        <f t="shared" si="107"/>
        <v>44805</v>
      </c>
      <c r="L109" s="176">
        <f t="shared" si="107"/>
        <v>44835</v>
      </c>
      <c r="M109" s="176">
        <f t="shared" si="107"/>
        <v>44866</v>
      </c>
      <c r="N109" s="176">
        <f t="shared" si="107"/>
        <v>44896</v>
      </c>
      <c r="O109" s="176">
        <f t="shared" si="107"/>
        <v>44927</v>
      </c>
      <c r="P109" s="176">
        <f t="shared" si="107"/>
        <v>44958</v>
      </c>
      <c r="Q109" s="176">
        <f t="shared" si="107"/>
        <v>44986</v>
      </c>
      <c r="R109" s="176">
        <f t="shared" si="107"/>
        <v>45017</v>
      </c>
      <c r="S109" s="176">
        <f t="shared" si="107"/>
        <v>45047</v>
      </c>
      <c r="T109" s="176">
        <f t="shared" si="107"/>
        <v>45078</v>
      </c>
      <c r="U109" s="176">
        <f t="shared" si="107"/>
        <v>45108</v>
      </c>
      <c r="V109" s="176">
        <f t="shared" si="107"/>
        <v>45139</v>
      </c>
      <c r="W109" s="176">
        <f t="shared" si="107"/>
        <v>45170</v>
      </c>
      <c r="X109" s="176">
        <f t="shared" si="107"/>
        <v>45200</v>
      </c>
      <c r="Y109" s="176">
        <f t="shared" si="107"/>
        <v>45231</v>
      </c>
      <c r="Z109" s="176">
        <f t="shared" si="107"/>
        <v>45261</v>
      </c>
      <c r="AA109" s="176">
        <f t="shared" si="107"/>
        <v>45292</v>
      </c>
      <c r="AB109" s="176">
        <f t="shared" si="107"/>
        <v>45323</v>
      </c>
      <c r="AC109" s="176">
        <f t="shared" si="107"/>
        <v>45352</v>
      </c>
      <c r="AD109" s="176">
        <f t="shared" si="107"/>
        <v>45383</v>
      </c>
      <c r="AE109" s="176">
        <f t="shared" si="107"/>
        <v>45413</v>
      </c>
      <c r="AF109" s="176">
        <f t="shared" si="107"/>
        <v>45444</v>
      </c>
      <c r="AG109" s="176">
        <f t="shared" si="107"/>
        <v>45474</v>
      </c>
      <c r="AH109" s="176">
        <f t="shared" si="107"/>
        <v>45505</v>
      </c>
      <c r="AI109" s="176">
        <f t="shared" si="107"/>
        <v>45536</v>
      </c>
      <c r="AJ109" s="176">
        <f t="shared" si="107"/>
        <v>45566</v>
      </c>
      <c r="AK109" s="176">
        <f t="shared" si="107"/>
        <v>45597</v>
      </c>
      <c r="AL109" s="176">
        <f t="shared" si="107"/>
        <v>45627</v>
      </c>
      <c r="AM109" s="176">
        <f t="shared" si="107"/>
        <v>45658</v>
      </c>
      <c r="AN109" s="176">
        <f t="shared" si="107"/>
        <v>45689</v>
      </c>
      <c r="AO109" s="176">
        <f t="shared" si="107"/>
        <v>45717</v>
      </c>
      <c r="AP109" s="176">
        <f t="shared" si="107"/>
        <v>45748</v>
      </c>
      <c r="AQ109" s="176">
        <f t="shared" si="107"/>
        <v>45778</v>
      </c>
      <c r="AR109" s="176">
        <f t="shared" si="107"/>
        <v>45809</v>
      </c>
      <c r="AS109" s="176">
        <f t="shared" si="107"/>
        <v>45839</v>
      </c>
      <c r="AT109" s="176">
        <f t="shared" si="107"/>
        <v>45870</v>
      </c>
      <c r="AU109" s="176">
        <f t="shared" si="107"/>
        <v>45901</v>
      </c>
      <c r="AV109" s="176">
        <f t="shared" si="107"/>
        <v>45931</v>
      </c>
      <c r="AW109" s="176">
        <f t="shared" si="107"/>
        <v>45962</v>
      </c>
      <c r="AX109" s="176">
        <f t="shared" si="107"/>
        <v>45992</v>
      </c>
      <c r="AY109" s="176">
        <f t="shared" si="107"/>
        <v>46023</v>
      </c>
      <c r="AZ109" s="176">
        <f t="shared" si="107"/>
        <v>46054</v>
      </c>
      <c r="BA109" s="176">
        <f t="shared" si="107"/>
        <v>46082</v>
      </c>
      <c r="BB109" s="176">
        <f t="shared" si="107"/>
        <v>46113</v>
      </c>
      <c r="BC109" s="176">
        <f t="shared" si="107"/>
        <v>46143</v>
      </c>
      <c r="BD109" s="176">
        <f t="shared" si="107"/>
        <v>46174</v>
      </c>
      <c r="BE109" s="176">
        <f t="shared" si="107"/>
        <v>46204</v>
      </c>
      <c r="BF109" s="176">
        <f t="shared" si="107"/>
        <v>46235</v>
      </c>
      <c r="BG109" s="176">
        <f t="shared" si="107"/>
        <v>46266</v>
      </c>
      <c r="BH109" s="176">
        <f t="shared" si="107"/>
        <v>46296</v>
      </c>
      <c r="BI109" s="176">
        <f t="shared" si="107"/>
        <v>46327</v>
      </c>
      <c r="BJ109" s="176">
        <f t="shared" si="107"/>
        <v>46357</v>
      </c>
      <c r="BK109" s="176">
        <f t="shared" si="107"/>
        <v>46388</v>
      </c>
      <c r="BL109" s="176">
        <f t="shared" si="107"/>
        <v>46419</v>
      </c>
      <c r="BM109" s="176">
        <f t="shared" si="107"/>
        <v>46447</v>
      </c>
      <c r="BN109" s="176">
        <f t="shared" si="107"/>
        <v>46478</v>
      </c>
      <c r="BO109" s="176">
        <f t="shared" si="107"/>
        <v>46508</v>
      </c>
      <c r="BP109" s="176">
        <f t="shared" ref="BP109:CH109" si="108">BP$4</f>
        <v>46539</v>
      </c>
      <c r="BQ109" s="176">
        <f t="shared" si="108"/>
        <v>46569</v>
      </c>
      <c r="BR109" s="176">
        <f t="shared" si="108"/>
        <v>46600</v>
      </c>
      <c r="BS109" s="176">
        <f t="shared" si="108"/>
        <v>46631</v>
      </c>
      <c r="BT109" s="176">
        <f t="shared" si="108"/>
        <v>46661</v>
      </c>
      <c r="BU109" s="176">
        <f t="shared" si="108"/>
        <v>46692</v>
      </c>
      <c r="BV109" s="176">
        <f t="shared" si="108"/>
        <v>46722</v>
      </c>
      <c r="BW109" s="176">
        <f t="shared" si="108"/>
        <v>46753</v>
      </c>
      <c r="BX109" s="176">
        <f t="shared" si="108"/>
        <v>46784</v>
      </c>
      <c r="BY109" s="176">
        <f t="shared" si="108"/>
        <v>46813</v>
      </c>
      <c r="BZ109" s="176">
        <f t="shared" si="108"/>
        <v>46844</v>
      </c>
      <c r="CA109" s="176">
        <f t="shared" si="108"/>
        <v>46874</v>
      </c>
      <c r="CB109" s="176">
        <f t="shared" si="108"/>
        <v>46905</v>
      </c>
      <c r="CC109" s="176">
        <f t="shared" si="108"/>
        <v>46935</v>
      </c>
      <c r="CD109" s="176">
        <f t="shared" si="108"/>
        <v>46966</v>
      </c>
      <c r="CE109" s="176">
        <f t="shared" si="108"/>
        <v>46997</v>
      </c>
      <c r="CF109" s="176">
        <f t="shared" si="108"/>
        <v>47027</v>
      </c>
      <c r="CG109" s="176">
        <f t="shared" si="108"/>
        <v>47058</v>
      </c>
      <c r="CH109" s="177">
        <f t="shared" si="108"/>
        <v>47088</v>
      </c>
    </row>
    <row r="110" spans="1:86" hidden="1" x14ac:dyDescent="0.35">
      <c r="A110" s="588"/>
      <c r="B110" s="287" t="s">
        <v>20</v>
      </c>
      <c r="C110" s="346">
        <v>2.9968999999999999E-2</v>
      </c>
      <c r="D110" s="346">
        <v>3.0577E-2</v>
      </c>
      <c r="E110" s="421">
        <v>3.5836947009265943E-2</v>
      </c>
      <c r="F110" s="421">
        <v>3.724710678873152E-2</v>
      </c>
      <c r="G110" s="421">
        <v>3.8516410091400353E-2</v>
      </c>
      <c r="H110" s="421">
        <v>6.6309462665942689E-2</v>
      </c>
      <c r="I110" s="421">
        <v>6.4000870790084929E-2</v>
      </c>
      <c r="J110" s="421">
        <v>6.514034176583261E-2</v>
      </c>
      <c r="K110" s="421">
        <v>6.3655268121491956E-2</v>
      </c>
      <c r="L110" s="421">
        <v>3.7259508923380577E-2</v>
      </c>
      <c r="M110" s="421">
        <v>3.7400919788997934E-2</v>
      </c>
      <c r="N110" s="421">
        <v>3.5865501330172481E-2</v>
      </c>
      <c r="O110" s="421">
        <v>3.5461181829163087E-2</v>
      </c>
      <c r="P110" s="421">
        <v>3.5803688506613855E-2</v>
      </c>
      <c r="Q110" s="421">
        <v>3.5836947009265943E-2</v>
      </c>
      <c r="R110" s="421">
        <v>3.724710678873152E-2</v>
      </c>
      <c r="S110" s="421">
        <v>3.8516410091400353E-2</v>
      </c>
      <c r="T110" s="421">
        <v>6.6309462665942689E-2</v>
      </c>
      <c r="U110" s="421">
        <v>6.4000870790084929E-2</v>
      </c>
      <c r="V110" s="421">
        <v>6.514034176583261E-2</v>
      </c>
      <c r="W110" s="421">
        <v>6.3655268121491956E-2</v>
      </c>
      <c r="X110" s="421">
        <v>3.7259508923380577E-2</v>
      </c>
      <c r="Y110" s="421">
        <v>3.7400919788997934E-2</v>
      </c>
      <c r="Z110" s="421">
        <v>3.5865501330172481E-2</v>
      </c>
      <c r="AA110" s="421">
        <v>3.5461181829163087E-2</v>
      </c>
      <c r="AB110" s="421">
        <v>3.5803688506613855E-2</v>
      </c>
      <c r="AC110" s="421">
        <v>3.5836947009265943E-2</v>
      </c>
      <c r="AD110" s="421">
        <v>3.724710678873152E-2</v>
      </c>
      <c r="AE110" s="421">
        <v>3.8516410091400353E-2</v>
      </c>
      <c r="AF110" s="421">
        <v>6.6309462665942689E-2</v>
      </c>
      <c r="AG110" s="421">
        <v>6.4000870790084929E-2</v>
      </c>
      <c r="AH110" s="421">
        <v>6.514034176583261E-2</v>
      </c>
      <c r="AI110" s="421">
        <v>6.3655268121491956E-2</v>
      </c>
      <c r="AJ110" s="421">
        <v>3.7259508923380577E-2</v>
      </c>
      <c r="AK110" s="421">
        <v>3.7400919788997934E-2</v>
      </c>
      <c r="AL110" s="421">
        <v>3.5865501330172481E-2</v>
      </c>
      <c r="AM110" s="421">
        <v>3.5461181829163087E-2</v>
      </c>
      <c r="AN110" s="421">
        <v>3.5803688506613855E-2</v>
      </c>
      <c r="AO110" s="421">
        <v>3.5836947009265943E-2</v>
      </c>
      <c r="AP110" s="421">
        <v>3.724710678873152E-2</v>
      </c>
      <c r="AQ110" s="421">
        <v>3.8516410091400353E-2</v>
      </c>
      <c r="AR110" s="421">
        <v>6.6309462665942689E-2</v>
      </c>
      <c r="AS110" s="421">
        <v>6.4000870790084929E-2</v>
      </c>
      <c r="AT110" s="421">
        <v>6.514034176583261E-2</v>
      </c>
      <c r="AU110" s="421">
        <v>6.3655268121491956E-2</v>
      </c>
      <c r="AV110" s="421">
        <v>3.7259508923380577E-2</v>
      </c>
      <c r="AW110" s="421">
        <v>3.7400919788997934E-2</v>
      </c>
      <c r="AX110" s="421">
        <v>3.5865501330172481E-2</v>
      </c>
      <c r="AY110" s="421">
        <v>3.5461181829163087E-2</v>
      </c>
      <c r="AZ110" s="421">
        <v>3.5803688506613855E-2</v>
      </c>
      <c r="BA110" s="421">
        <v>3.5836947009265943E-2</v>
      </c>
      <c r="BB110" s="421">
        <v>3.724710678873152E-2</v>
      </c>
      <c r="BC110" s="421">
        <v>3.8516410091400353E-2</v>
      </c>
      <c r="BD110" s="421">
        <v>6.6309462665942689E-2</v>
      </c>
      <c r="BE110" s="421">
        <v>6.4000870790084929E-2</v>
      </c>
      <c r="BF110" s="421">
        <v>6.514034176583261E-2</v>
      </c>
      <c r="BG110" s="421">
        <v>6.3655268121491956E-2</v>
      </c>
      <c r="BH110" s="421">
        <v>3.7259508923380577E-2</v>
      </c>
      <c r="BI110" s="421">
        <v>3.7400919788997934E-2</v>
      </c>
      <c r="BJ110" s="421">
        <v>3.5865501330172481E-2</v>
      </c>
      <c r="BK110" s="421">
        <v>3.5461181829163087E-2</v>
      </c>
      <c r="BL110" s="421">
        <v>3.5803688506613855E-2</v>
      </c>
      <c r="BM110" s="421">
        <v>3.5836947009265943E-2</v>
      </c>
      <c r="BN110" s="421">
        <v>3.724710678873152E-2</v>
      </c>
      <c r="BO110" s="421">
        <v>3.8516410091400353E-2</v>
      </c>
      <c r="BP110" s="421">
        <v>6.6309462665942689E-2</v>
      </c>
      <c r="BQ110" s="421">
        <v>6.4000870790084929E-2</v>
      </c>
      <c r="BR110" s="421">
        <v>6.514034176583261E-2</v>
      </c>
      <c r="BS110" s="421">
        <v>6.3655268121491956E-2</v>
      </c>
      <c r="BT110" s="421">
        <v>3.7259508923380577E-2</v>
      </c>
      <c r="BU110" s="421">
        <v>3.7400919788997934E-2</v>
      </c>
      <c r="BV110" s="421">
        <v>3.5865501330172481E-2</v>
      </c>
      <c r="BW110" s="421">
        <v>3.5461181829163087E-2</v>
      </c>
      <c r="BX110" s="421">
        <v>3.5803688506613855E-2</v>
      </c>
      <c r="BY110" s="421">
        <v>3.5836947009265943E-2</v>
      </c>
      <c r="BZ110" s="421">
        <v>3.724710678873152E-2</v>
      </c>
      <c r="CA110" s="421">
        <v>3.8516410091400353E-2</v>
      </c>
      <c r="CB110" s="421">
        <v>6.6309462665942689E-2</v>
      </c>
      <c r="CC110" s="421">
        <v>6.4000870790084929E-2</v>
      </c>
      <c r="CD110" s="421">
        <v>6.514034176583261E-2</v>
      </c>
      <c r="CE110" s="421">
        <v>6.3655268121491956E-2</v>
      </c>
      <c r="CF110" s="421">
        <v>3.7259508923380577E-2</v>
      </c>
      <c r="CG110" s="421">
        <v>3.7400919788997934E-2</v>
      </c>
      <c r="CH110" s="421">
        <v>3.5865501330172481E-2</v>
      </c>
    </row>
    <row r="111" spans="1:86" hidden="1" x14ac:dyDescent="0.35">
      <c r="A111" s="588"/>
      <c r="B111" s="287" t="s">
        <v>0</v>
      </c>
      <c r="C111" s="346">
        <v>3.4132000000000003E-2</v>
      </c>
      <c r="D111" s="346">
        <v>3.3488999999999998E-2</v>
      </c>
      <c r="E111" s="421">
        <v>4.0293897309057192E-2</v>
      </c>
      <c r="F111" s="421">
        <v>4.0677612652921684E-2</v>
      </c>
      <c r="G111" s="421">
        <v>4.4373882610231265E-2</v>
      </c>
      <c r="H111" s="421">
        <v>8.2921252408061474E-2</v>
      </c>
      <c r="I111" s="421">
        <v>7.611375495994252E-2</v>
      </c>
      <c r="J111" s="421">
        <v>7.9992544778656596E-2</v>
      </c>
      <c r="K111" s="421">
        <v>8.0818475623750205E-2</v>
      </c>
      <c r="L111" s="421">
        <v>4.278377819515556E-2</v>
      </c>
      <c r="M111" s="421">
        <v>4.1885023820230391E-2</v>
      </c>
      <c r="N111" s="421">
        <v>4.0491838056818039E-2</v>
      </c>
      <c r="O111" s="421">
        <v>4.0300987691453578E-2</v>
      </c>
      <c r="P111" s="421">
        <v>4.0066560101273123E-2</v>
      </c>
      <c r="Q111" s="421">
        <v>4.0293897309057192E-2</v>
      </c>
      <c r="R111" s="421">
        <v>4.0677612652921684E-2</v>
      </c>
      <c r="S111" s="421">
        <v>4.4373882610231265E-2</v>
      </c>
      <c r="T111" s="421">
        <v>8.2921252408061474E-2</v>
      </c>
      <c r="U111" s="421">
        <v>7.611375495994252E-2</v>
      </c>
      <c r="V111" s="421">
        <v>7.9992544778656596E-2</v>
      </c>
      <c r="W111" s="421">
        <v>8.0818475623750205E-2</v>
      </c>
      <c r="X111" s="421">
        <v>4.278377819515556E-2</v>
      </c>
      <c r="Y111" s="421">
        <v>4.1885023820230391E-2</v>
      </c>
      <c r="Z111" s="421">
        <v>4.0491838056818039E-2</v>
      </c>
      <c r="AA111" s="421">
        <v>4.0300987691453578E-2</v>
      </c>
      <c r="AB111" s="421">
        <v>4.0066560101273123E-2</v>
      </c>
      <c r="AC111" s="421">
        <v>4.0293897309057192E-2</v>
      </c>
      <c r="AD111" s="421">
        <v>4.0677612652921684E-2</v>
      </c>
      <c r="AE111" s="421">
        <v>4.4373882610231265E-2</v>
      </c>
      <c r="AF111" s="421">
        <v>8.2921252408061474E-2</v>
      </c>
      <c r="AG111" s="421">
        <v>7.611375495994252E-2</v>
      </c>
      <c r="AH111" s="421">
        <v>7.9992544778656596E-2</v>
      </c>
      <c r="AI111" s="421">
        <v>8.0818475623750205E-2</v>
      </c>
      <c r="AJ111" s="421">
        <v>4.278377819515556E-2</v>
      </c>
      <c r="AK111" s="421">
        <v>4.1885023820230391E-2</v>
      </c>
      <c r="AL111" s="421">
        <v>4.0491838056818039E-2</v>
      </c>
      <c r="AM111" s="421">
        <v>4.0300987691453578E-2</v>
      </c>
      <c r="AN111" s="421">
        <v>4.0066560101273123E-2</v>
      </c>
      <c r="AO111" s="421">
        <v>4.0293897309057192E-2</v>
      </c>
      <c r="AP111" s="421">
        <v>4.0677612652921684E-2</v>
      </c>
      <c r="AQ111" s="421">
        <v>4.4373882610231265E-2</v>
      </c>
      <c r="AR111" s="421">
        <v>8.2921252408061474E-2</v>
      </c>
      <c r="AS111" s="421">
        <v>7.611375495994252E-2</v>
      </c>
      <c r="AT111" s="421">
        <v>7.9992544778656596E-2</v>
      </c>
      <c r="AU111" s="421">
        <v>8.0818475623750205E-2</v>
      </c>
      <c r="AV111" s="421">
        <v>4.278377819515556E-2</v>
      </c>
      <c r="AW111" s="421">
        <v>4.1885023820230391E-2</v>
      </c>
      <c r="AX111" s="421">
        <v>4.0491838056818039E-2</v>
      </c>
      <c r="AY111" s="421">
        <v>4.0300987691453578E-2</v>
      </c>
      <c r="AZ111" s="421">
        <v>4.0066560101273123E-2</v>
      </c>
      <c r="BA111" s="421">
        <v>4.0293897309057192E-2</v>
      </c>
      <c r="BB111" s="421">
        <v>4.0677612652921684E-2</v>
      </c>
      <c r="BC111" s="421">
        <v>4.4373882610231265E-2</v>
      </c>
      <c r="BD111" s="421">
        <v>8.2921252408061474E-2</v>
      </c>
      <c r="BE111" s="421">
        <v>7.611375495994252E-2</v>
      </c>
      <c r="BF111" s="421">
        <v>7.9992544778656596E-2</v>
      </c>
      <c r="BG111" s="421">
        <v>8.0818475623750205E-2</v>
      </c>
      <c r="BH111" s="421">
        <v>4.278377819515556E-2</v>
      </c>
      <c r="BI111" s="421">
        <v>4.1885023820230391E-2</v>
      </c>
      <c r="BJ111" s="421">
        <v>4.0491838056818039E-2</v>
      </c>
      <c r="BK111" s="421">
        <v>4.0300987691453578E-2</v>
      </c>
      <c r="BL111" s="421">
        <v>4.0066560101273123E-2</v>
      </c>
      <c r="BM111" s="421">
        <v>4.0293897309057192E-2</v>
      </c>
      <c r="BN111" s="421">
        <v>4.0677612652921684E-2</v>
      </c>
      <c r="BO111" s="421">
        <v>4.4373882610231265E-2</v>
      </c>
      <c r="BP111" s="421">
        <v>8.2921252408061474E-2</v>
      </c>
      <c r="BQ111" s="421">
        <v>7.611375495994252E-2</v>
      </c>
      <c r="BR111" s="421">
        <v>7.9992544778656596E-2</v>
      </c>
      <c r="BS111" s="421">
        <v>8.0818475623750205E-2</v>
      </c>
      <c r="BT111" s="421">
        <v>4.278377819515556E-2</v>
      </c>
      <c r="BU111" s="421">
        <v>4.1885023820230391E-2</v>
      </c>
      <c r="BV111" s="421">
        <v>4.0491838056818039E-2</v>
      </c>
      <c r="BW111" s="421">
        <v>4.0300987691453578E-2</v>
      </c>
      <c r="BX111" s="421">
        <v>4.0066560101273123E-2</v>
      </c>
      <c r="BY111" s="421">
        <v>4.0293897309057192E-2</v>
      </c>
      <c r="BZ111" s="421">
        <v>4.0677612652921684E-2</v>
      </c>
      <c r="CA111" s="421">
        <v>4.4373882610231265E-2</v>
      </c>
      <c r="CB111" s="421">
        <v>8.2921252408061474E-2</v>
      </c>
      <c r="CC111" s="421">
        <v>7.611375495994252E-2</v>
      </c>
      <c r="CD111" s="421">
        <v>7.9992544778656596E-2</v>
      </c>
      <c r="CE111" s="421">
        <v>8.0818475623750205E-2</v>
      </c>
      <c r="CF111" s="421">
        <v>4.278377819515556E-2</v>
      </c>
      <c r="CG111" s="421">
        <v>4.1885023820230391E-2</v>
      </c>
      <c r="CH111" s="421">
        <v>4.0491838056818039E-2</v>
      </c>
    </row>
    <row r="112" spans="1:86" hidden="1" x14ac:dyDescent="0.35">
      <c r="A112" s="588"/>
      <c r="B112" s="287" t="s">
        <v>21</v>
      </c>
      <c r="C112" s="346">
        <v>2.9693000000000001E-2</v>
      </c>
      <c r="D112" s="346">
        <v>3.0592999999999999E-2</v>
      </c>
      <c r="E112" s="421">
        <v>3.7774857726889002E-2</v>
      </c>
      <c r="F112" s="421">
        <v>3.9680987962847677E-2</v>
      </c>
      <c r="G112" s="421">
        <v>4.0665288415437088E-2</v>
      </c>
      <c r="H112" s="421">
        <v>7.1456120715938987E-2</v>
      </c>
      <c r="I112" s="421">
        <v>6.8162158816641796E-2</v>
      </c>
      <c r="J112" s="421">
        <v>7.0085521754176872E-2</v>
      </c>
      <c r="K112" s="421">
        <v>6.7830751674890624E-2</v>
      </c>
      <c r="L112" s="421">
        <v>3.9214226609984193E-2</v>
      </c>
      <c r="M112" s="421">
        <v>3.94016462098754E-2</v>
      </c>
      <c r="N112" s="421">
        <v>3.7165931772986015E-2</v>
      </c>
      <c r="O112" s="421">
        <v>3.6471133037168639E-2</v>
      </c>
      <c r="P112" s="421">
        <v>3.695162369297144E-2</v>
      </c>
      <c r="Q112" s="421">
        <v>3.7774857726889002E-2</v>
      </c>
      <c r="R112" s="421">
        <v>3.9680987962847677E-2</v>
      </c>
      <c r="S112" s="421">
        <v>4.0665288415437088E-2</v>
      </c>
      <c r="T112" s="421">
        <v>7.1456120715938987E-2</v>
      </c>
      <c r="U112" s="421">
        <v>6.8162158816641796E-2</v>
      </c>
      <c r="V112" s="421">
        <v>7.0085521754176872E-2</v>
      </c>
      <c r="W112" s="421">
        <v>6.7830751674890624E-2</v>
      </c>
      <c r="X112" s="421">
        <v>3.9214226609984193E-2</v>
      </c>
      <c r="Y112" s="421">
        <v>3.94016462098754E-2</v>
      </c>
      <c r="Z112" s="421">
        <v>3.7165931772986015E-2</v>
      </c>
      <c r="AA112" s="421">
        <v>3.6471133037168639E-2</v>
      </c>
      <c r="AB112" s="421">
        <v>3.695162369297144E-2</v>
      </c>
      <c r="AC112" s="421">
        <v>3.7774857726889002E-2</v>
      </c>
      <c r="AD112" s="421">
        <v>3.9680987962847677E-2</v>
      </c>
      <c r="AE112" s="421">
        <v>4.0665288415437088E-2</v>
      </c>
      <c r="AF112" s="421">
        <v>7.1456120715938987E-2</v>
      </c>
      <c r="AG112" s="421">
        <v>6.8162158816641796E-2</v>
      </c>
      <c r="AH112" s="421">
        <v>7.0085521754176872E-2</v>
      </c>
      <c r="AI112" s="421">
        <v>6.7830751674890624E-2</v>
      </c>
      <c r="AJ112" s="421">
        <v>3.9214226609984193E-2</v>
      </c>
      <c r="AK112" s="421">
        <v>3.94016462098754E-2</v>
      </c>
      <c r="AL112" s="421">
        <v>3.7165931772986015E-2</v>
      </c>
      <c r="AM112" s="421">
        <v>3.6471133037168639E-2</v>
      </c>
      <c r="AN112" s="421">
        <v>3.695162369297144E-2</v>
      </c>
      <c r="AO112" s="421">
        <v>3.7774857726889002E-2</v>
      </c>
      <c r="AP112" s="421">
        <v>3.9680987962847677E-2</v>
      </c>
      <c r="AQ112" s="421">
        <v>4.0665288415437088E-2</v>
      </c>
      <c r="AR112" s="421">
        <v>7.1456120715938987E-2</v>
      </c>
      <c r="AS112" s="421">
        <v>6.8162158816641796E-2</v>
      </c>
      <c r="AT112" s="421">
        <v>7.0085521754176872E-2</v>
      </c>
      <c r="AU112" s="421">
        <v>6.7830751674890624E-2</v>
      </c>
      <c r="AV112" s="421">
        <v>3.9214226609984193E-2</v>
      </c>
      <c r="AW112" s="421">
        <v>3.94016462098754E-2</v>
      </c>
      <c r="AX112" s="421">
        <v>3.7165931772986015E-2</v>
      </c>
      <c r="AY112" s="421">
        <v>3.6471133037168639E-2</v>
      </c>
      <c r="AZ112" s="421">
        <v>3.695162369297144E-2</v>
      </c>
      <c r="BA112" s="421">
        <v>3.7774857726889002E-2</v>
      </c>
      <c r="BB112" s="421">
        <v>3.9680987962847677E-2</v>
      </c>
      <c r="BC112" s="421">
        <v>4.0665288415437088E-2</v>
      </c>
      <c r="BD112" s="421">
        <v>7.1456120715938987E-2</v>
      </c>
      <c r="BE112" s="421">
        <v>6.8162158816641796E-2</v>
      </c>
      <c r="BF112" s="421">
        <v>7.0085521754176872E-2</v>
      </c>
      <c r="BG112" s="421">
        <v>6.7830751674890624E-2</v>
      </c>
      <c r="BH112" s="421">
        <v>3.9214226609984193E-2</v>
      </c>
      <c r="BI112" s="421">
        <v>3.94016462098754E-2</v>
      </c>
      <c r="BJ112" s="421">
        <v>3.7165931772986015E-2</v>
      </c>
      <c r="BK112" s="421">
        <v>3.6471133037168639E-2</v>
      </c>
      <c r="BL112" s="421">
        <v>3.695162369297144E-2</v>
      </c>
      <c r="BM112" s="421">
        <v>3.7774857726889002E-2</v>
      </c>
      <c r="BN112" s="421">
        <v>3.9680987962847677E-2</v>
      </c>
      <c r="BO112" s="421">
        <v>4.0665288415437088E-2</v>
      </c>
      <c r="BP112" s="421">
        <v>7.1456120715938987E-2</v>
      </c>
      <c r="BQ112" s="421">
        <v>6.8162158816641796E-2</v>
      </c>
      <c r="BR112" s="421">
        <v>7.0085521754176872E-2</v>
      </c>
      <c r="BS112" s="421">
        <v>6.7830751674890624E-2</v>
      </c>
      <c r="BT112" s="421">
        <v>3.9214226609984193E-2</v>
      </c>
      <c r="BU112" s="421">
        <v>3.94016462098754E-2</v>
      </c>
      <c r="BV112" s="421">
        <v>3.7165931772986015E-2</v>
      </c>
      <c r="BW112" s="421">
        <v>3.6471133037168639E-2</v>
      </c>
      <c r="BX112" s="421">
        <v>3.695162369297144E-2</v>
      </c>
      <c r="BY112" s="421">
        <v>3.7774857726889002E-2</v>
      </c>
      <c r="BZ112" s="421">
        <v>3.9680987962847677E-2</v>
      </c>
      <c r="CA112" s="421">
        <v>4.0665288415437088E-2</v>
      </c>
      <c r="CB112" s="421">
        <v>7.1456120715938987E-2</v>
      </c>
      <c r="CC112" s="421">
        <v>6.8162158816641796E-2</v>
      </c>
      <c r="CD112" s="421">
        <v>7.0085521754176872E-2</v>
      </c>
      <c r="CE112" s="421">
        <v>6.7830751674890624E-2</v>
      </c>
      <c r="CF112" s="421">
        <v>3.9214226609984193E-2</v>
      </c>
      <c r="CG112" s="421">
        <v>3.94016462098754E-2</v>
      </c>
      <c r="CH112" s="421">
        <v>3.7165931772986015E-2</v>
      </c>
    </row>
    <row r="113" spans="1:86" hidden="1" x14ac:dyDescent="0.35">
      <c r="A113" s="588"/>
      <c r="B113" s="287" t="s">
        <v>1</v>
      </c>
      <c r="C113" s="346">
        <v>2.3078999999999999E-2</v>
      </c>
      <c r="D113" s="346">
        <v>2.3199999999999998E-2</v>
      </c>
      <c r="E113" s="421">
        <v>3.9617153139619901E-2</v>
      </c>
      <c r="F113" s="421">
        <v>4.5743649930663738E-2</v>
      </c>
      <c r="G113" s="421">
        <v>5.0718637352741708E-2</v>
      </c>
      <c r="H113" s="421">
        <v>8.3767478091820946E-2</v>
      </c>
      <c r="I113" s="421">
        <v>7.648279309392482E-2</v>
      </c>
      <c r="J113" s="421">
        <v>8.0494757589742283E-2</v>
      </c>
      <c r="K113" s="421">
        <v>8.4321138672625029E-2</v>
      </c>
      <c r="L113" s="421">
        <v>4.8877584057831824E-2</v>
      </c>
      <c r="M113" s="421">
        <v>4.5545486918825803E-2</v>
      </c>
      <c r="N113" s="421">
        <v>4.13199689848191E-2</v>
      </c>
      <c r="O113" s="421">
        <v>3.8909365818860897E-2</v>
      </c>
      <c r="P113" s="421">
        <v>3.9213105278525E-2</v>
      </c>
      <c r="Q113" s="421">
        <v>3.9617153139619901E-2</v>
      </c>
      <c r="R113" s="421">
        <v>4.5743649930663738E-2</v>
      </c>
      <c r="S113" s="421">
        <v>5.0718637352741708E-2</v>
      </c>
      <c r="T113" s="421">
        <v>8.3767478091820946E-2</v>
      </c>
      <c r="U113" s="421">
        <v>7.648279309392482E-2</v>
      </c>
      <c r="V113" s="421">
        <v>8.0494757589742283E-2</v>
      </c>
      <c r="W113" s="421">
        <v>8.4321138672625029E-2</v>
      </c>
      <c r="X113" s="421">
        <v>4.8877584057831824E-2</v>
      </c>
      <c r="Y113" s="421">
        <v>4.5545486918825803E-2</v>
      </c>
      <c r="Z113" s="421">
        <v>4.13199689848191E-2</v>
      </c>
      <c r="AA113" s="421">
        <v>3.8909365818860897E-2</v>
      </c>
      <c r="AB113" s="421">
        <v>3.9213105278525E-2</v>
      </c>
      <c r="AC113" s="421">
        <v>3.9617153139619901E-2</v>
      </c>
      <c r="AD113" s="421">
        <v>4.5743649930663738E-2</v>
      </c>
      <c r="AE113" s="421">
        <v>5.0718637352741708E-2</v>
      </c>
      <c r="AF113" s="421">
        <v>8.3767478091820946E-2</v>
      </c>
      <c r="AG113" s="421">
        <v>7.648279309392482E-2</v>
      </c>
      <c r="AH113" s="421">
        <v>8.0494757589742283E-2</v>
      </c>
      <c r="AI113" s="421">
        <v>8.4321138672625029E-2</v>
      </c>
      <c r="AJ113" s="421">
        <v>4.8877584057831824E-2</v>
      </c>
      <c r="AK113" s="421">
        <v>4.5545486918825803E-2</v>
      </c>
      <c r="AL113" s="421">
        <v>4.13199689848191E-2</v>
      </c>
      <c r="AM113" s="421">
        <v>3.8909365818860897E-2</v>
      </c>
      <c r="AN113" s="421">
        <v>3.9213105278525E-2</v>
      </c>
      <c r="AO113" s="421">
        <v>3.9617153139619901E-2</v>
      </c>
      <c r="AP113" s="421">
        <v>4.5743649930663738E-2</v>
      </c>
      <c r="AQ113" s="421">
        <v>5.0718637352741708E-2</v>
      </c>
      <c r="AR113" s="421">
        <v>8.3767478091820946E-2</v>
      </c>
      <c r="AS113" s="421">
        <v>7.648279309392482E-2</v>
      </c>
      <c r="AT113" s="421">
        <v>8.0494757589742283E-2</v>
      </c>
      <c r="AU113" s="421">
        <v>8.4321138672625029E-2</v>
      </c>
      <c r="AV113" s="421">
        <v>4.8877584057831824E-2</v>
      </c>
      <c r="AW113" s="421">
        <v>4.5545486918825803E-2</v>
      </c>
      <c r="AX113" s="421">
        <v>4.13199689848191E-2</v>
      </c>
      <c r="AY113" s="421">
        <v>3.8909365818860897E-2</v>
      </c>
      <c r="AZ113" s="421">
        <v>3.9213105278525E-2</v>
      </c>
      <c r="BA113" s="421">
        <v>3.9617153139619901E-2</v>
      </c>
      <c r="BB113" s="421">
        <v>4.5743649930663738E-2</v>
      </c>
      <c r="BC113" s="421">
        <v>5.0718637352741708E-2</v>
      </c>
      <c r="BD113" s="421">
        <v>8.3767478091820946E-2</v>
      </c>
      <c r="BE113" s="421">
        <v>7.648279309392482E-2</v>
      </c>
      <c r="BF113" s="421">
        <v>8.0494757589742283E-2</v>
      </c>
      <c r="BG113" s="421">
        <v>8.4321138672625029E-2</v>
      </c>
      <c r="BH113" s="421">
        <v>4.8877584057831824E-2</v>
      </c>
      <c r="BI113" s="421">
        <v>4.5545486918825803E-2</v>
      </c>
      <c r="BJ113" s="421">
        <v>4.13199689848191E-2</v>
      </c>
      <c r="BK113" s="421">
        <v>3.8909365818860897E-2</v>
      </c>
      <c r="BL113" s="421">
        <v>3.9213105278525E-2</v>
      </c>
      <c r="BM113" s="421">
        <v>3.9617153139619901E-2</v>
      </c>
      <c r="BN113" s="421">
        <v>4.5743649930663738E-2</v>
      </c>
      <c r="BO113" s="421">
        <v>5.0718637352741708E-2</v>
      </c>
      <c r="BP113" s="421">
        <v>8.3767478091820946E-2</v>
      </c>
      <c r="BQ113" s="421">
        <v>7.648279309392482E-2</v>
      </c>
      <c r="BR113" s="421">
        <v>8.0494757589742283E-2</v>
      </c>
      <c r="BS113" s="421">
        <v>8.4321138672625029E-2</v>
      </c>
      <c r="BT113" s="421">
        <v>4.8877584057831824E-2</v>
      </c>
      <c r="BU113" s="421">
        <v>4.5545486918825803E-2</v>
      </c>
      <c r="BV113" s="421">
        <v>4.13199689848191E-2</v>
      </c>
      <c r="BW113" s="421">
        <v>3.8909365818860897E-2</v>
      </c>
      <c r="BX113" s="421">
        <v>3.9213105278525E-2</v>
      </c>
      <c r="BY113" s="421">
        <v>3.9617153139619901E-2</v>
      </c>
      <c r="BZ113" s="421">
        <v>4.5743649930663738E-2</v>
      </c>
      <c r="CA113" s="421">
        <v>5.0718637352741708E-2</v>
      </c>
      <c r="CB113" s="421">
        <v>8.3767478091820946E-2</v>
      </c>
      <c r="CC113" s="421">
        <v>7.648279309392482E-2</v>
      </c>
      <c r="CD113" s="421">
        <v>8.0494757589742283E-2</v>
      </c>
      <c r="CE113" s="421">
        <v>8.4321138672625029E-2</v>
      </c>
      <c r="CF113" s="421">
        <v>4.8877584057831824E-2</v>
      </c>
      <c r="CG113" s="421">
        <v>4.5545486918825803E-2</v>
      </c>
      <c r="CH113" s="421">
        <v>4.13199689848191E-2</v>
      </c>
    </row>
    <row r="114" spans="1:86" hidden="1" x14ac:dyDescent="0.35">
      <c r="A114" s="588"/>
      <c r="B114" s="287" t="s">
        <v>22</v>
      </c>
      <c r="C114" s="346">
        <v>2.4317999999999999E-2</v>
      </c>
      <c r="D114" s="346">
        <v>2.3214000000000002E-2</v>
      </c>
      <c r="E114" s="421">
        <v>2.6409753913920878E-2</v>
      </c>
      <c r="F114" s="421">
        <v>2.7322681190219626E-2</v>
      </c>
      <c r="G114" s="421">
        <v>2.7133375868976847E-2</v>
      </c>
      <c r="H114" s="421">
        <v>4.2055034722303222E-2</v>
      </c>
      <c r="I114" s="421">
        <v>4.1496000863792237E-2</v>
      </c>
      <c r="J114" s="421">
        <v>4.184750262299454E-2</v>
      </c>
      <c r="K114" s="421">
        <v>4.1732129792263518E-2</v>
      </c>
      <c r="L114" s="421">
        <v>2.6867527237604369E-2</v>
      </c>
      <c r="M114" s="421">
        <v>2.6775280183559267E-2</v>
      </c>
      <c r="N114" s="421">
        <v>2.6333627509071245E-2</v>
      </c>
      <c r="O114" s="421">
        <v>2.6980542061476737E-2</v>
      </c>
      <c r="P114" s="421">
        <v>2.6416650778008609E-2</v>
      </c>
      <c r="Q114" s="421">
        <v>2.6409753913920878E-2</v>
      </c>
      <c r="R114" s="421">
        <v>2.7322681190219626E-2</v>
      </c>
      <c r="S114" s="421">
        <v>2.7133375868976847E-2</v>
      </c>
      <c r="T114" s="421">
        <v>4.2055034722303222E-2</v>
      </c>
      <c r="U114" s="421">
        <v>4.1496000863792237E-2</v>
      </c>
      <c r="V114" s="421">
        <v>4.184750262299454E-2</v>
      </c>
      <c r="W114" s="421">
        <v>4.1732129792263518E-2</v>
      </c>
      <c r="X114" s="421">
        <v>2.6867527237604369E-2</v>
      </c>
      <c r="Y114" s="421">
        <v>2.6775280183559267E-2</v>
      </c>
      <c r="Z114" s="421">
        <v>2.6333627509071245E-2</v>
      </c>
      <c r="AA114" s="421">
        <v>2.6980542061476737E-2</v>
      </c>
      <c r="AB114" s="421">
        <v>2.6416650778008609E-2</v>
      </c>
      <c r="AC114" s="421">
        <v>2.6409753913920878E-2</v>
      </c>
      <c r="AD114" s="421">
        <v>2.7322681190219626E-2</v>
      </c>
      <c r="AE114" s="421">
        <v>2.7133375868976847E-2</v>
      </c>
      <c r="AF114" s="421">
        <v>4.2055034722303222E-2</v>
      </c>
      <c r="AG114" s="421">
        <v>4.1496000863792237E-2</v>
      </c>
      <c r="AH114" s="421">
        <v>4.184750262299454E-2</v>
      </c>
      <c r="AI114" s="421">
        <v>4.1732129792263518E-2</v>
      </c>
      <c r="AJ114" s="421">
        <v>2.6867527237604369E-2</v>
      </c>
      <c r="AK114" s="421">
        <v>2.6775280183559267E-2</v>
      </c>
      <c r="AL114" s="421">
        <v>2.6333627509071245E-2</v>
      </c>
      <c r="AM114" s="421">
        <v>2.6980542061476737E-2</v>
      </c>
      <c r="AN114" s="421">
        <v>2.6416650778008609E-2</v>
      </c>
      <c r="AO114" s="421">
        <v>2.6409753913920878E-2</v>
      </c>
      <c r="AP114" s="421">
        <v>2.7322681190219626E-2</v>
      </c>
      <c r="AQ114" s="421">
        <v>2.7133375868976847E-2</v>
      </c>
      <c r="AR114" s="421">
        <v>4.2055034722303222E-2</v>
      </c>
      <c r="AS114" s="421">
        <v>4.1496000863792237E-2</v>
      </c>
      <c r="AT114" s="421">
        <v>4.184750262299454E-2</v>
      </c>
      <c r="AU114" s="421">
        <v>4.1732129792263518E-2</v>
      </c>
      <c r="AV114" s="421">
        <v>2.6867527237604369E-2</v>
      </c>
      <c r="AW114" s="421">
        <v>2.6775280183559267E-2</v>
      </c>
      <c r="AX114" s="421">
        <v>2.6333627509071245E-2</v>
      </c>
      <c r="AY114" s="421">
        <v>2.6980542061476737E-2</v>
      </c>
      <c r="AZ114" s="421">
        <v>2.6416650778008609E-2</v>
      </c>
      <c r="BA114" s="421">
        <v>2.6409753913920878E-2</v>
      </c>
      <c r="BB114" s="421">
        <v>2.7322681190219626E-2</v>
      </c>
      <c r="BC114" s="421">
        <v>2.7133375868976847E-2</v>
      </c>
      <c r="BD114" s="421">
        <v>4.2055034722303222E-2</v>
      </c>
      <c r="BE114" s="421">
        <v>4.1496000863792237E-2</v>
      </c>
      <c r="BF114" s="421">
        <v>4.184750262299454E-2</v>
      </c>
      <c r="BG114" s="421">
        <v>4.1732129792263518E-2</v>
      </c>
      <c r="BH114" s="421">
        <v>2.6867527237604369E-2</v>
      </c>
      <c r="BI114" s="421">
        <v>2.6775280183559267E-2</v>
      </c>
      <c r="BJ114" s="421">
        <v>2.6333627509071245E-2</v>
      </c>
      <c r="BK114" s="421">
        <v>2.6980542061476737E-2</v>
      </c>
      <c r="BL114" s="421">
        <v>2.6416650778008609E-2</v>
      </c>
      <c r="BM114" s="421">
        <v>2.6409753913920878E-2</v>
      </c>
      <c r="BN114" s="421">
        <v>2.7322681190219626E-2</v>
      </c>
      <c r="BO114" s="421">
        <v>2.7133375868976847E-2</v>
      </c>
      <c r="BP114" s="421">
        <v>4.2055034722303222E-2</v>
      </c>
      <c r="BQ114" s="421">
        <v>4.1496000863792237E-2</v>
      </c>
      <c r="BR114" s="421">
        <v>4.184750262299454E-2</v>
      </c>
      <c r="BS114" s="421">
        <v>4.1732129792263518E-2</v>
      </c>
      <c r="BT114" s="421">
        <v>2.6867527237604369E-2</v>
      </c>
      <c r="BU114" s="421">
        <v>2.6775280183559267E-2</v>
      </c>
      <c r="BV114" s="421">
        <v>2.6333627509071245E-2</v>
      </c>
      <c r="BW114" s="421">
        <v>2.6980542061476737E-2</v>
      </c>
      <c r="BX114" s="421">
        <v>2.6416650778008609E-2</v>
      </c>
      <c r="BY114" s="421">
        <v>2.6409753913920878E-2</v>
      </c>
      <c r="BZ114" s="421">
        <v>2.7322681190219626E-2</v>
      </c>
      <c r="CA114" s="421">
        <v>2.7133375868976847E-2</v>
      </c>
      <c r="CB114" s="421">
        <v>4.2055034722303222E-2</v>
      </c>
      <c r="CC114" s="421">
        <v>4.1496000863792237E-2</v>
      </c>
      <c r="CD114" s="421">
        <v>4.184750262299454E-2</v>
      </c>
      <c r="CE114" s="421">
        <v>4.1732129792263518E-2</v>
      </c>
      <c r="CF114" s="421">
        <v>2.6867527237604369E-2</v>
      </c>
      <c r="CG114" s="421">
        <v>2.6775280183559267E-2</v>
      </c>
      <c r="CH114" s="421">
        <v>2.6333627509071245E-2</v>
      </c>
    </row>
    <row r="115" spans="1:86" hidden="1" x14ac:dyDescent="0.35">
      <c r="A115" s="588"/>
      <c r="B115" s="94" t="s">
        <v>9</v>
      </c>
      <c r="C115" s="346">
        <v>3.4132999999999997E-2</v>
      </c>
      <c r="D115" s="346">
        <v>3.3505E-2</v>
      </c>
      <c r="E115" s="421">
        <v>3.7313376815714949E-2</v>
      </c>
      <c r="F115" s="421">
        <v>3.7722560610678801E-2</v>
      </c>
      <c r="G115" s="421">
        <v>3.8041371807305921E-2</v>
      </c>
      <c r="H115" s="421">
        <v>4.1566777657655103E-2</v>
      </c>
      <c r="I115" s="421">
        <v>4.1015525671780302E-2</v>
      </c>
      <c r="J115" s="421">
        <v>4.1377617597136797E-2</v>
      </c>
      <c r="K115" s="421">
        <v>6.5759671666262468E-2</v>
      </c>
      <c r="L115" s="421">
        <v>3.6786239766208824E-2</v>
      </c>
      <c r="M115" s="421">
        <v>3.6868254962226635E-2</v>
      </c>
      <c r="N115" s="421">
        <v>3.6517299789119273E-2</v>
      </c>
      <c r="O115" s="421">
        <v>3.7307487668204763E-2</v>
      </c>
      <c r="P115" s="421">
        <v>3.6966589761195455E-2</v>
      </c>
      <c r="Q115" s="421">
        <v>3.7313376815714949E-2</v>
      </c>
      <c r="R115" s="421">
        <v>3.7722560610678801E-2</v>
      </c>
      <c r="S115" s="421">
        <v>3.8041371807305921E-2</v>
      </c>
      <c r="T115" s="421">
        <v>4.1566777657655103E-2</v>
      </c>
      <c r="U115" s="421">
        <v>4.1015525671780302E-2</v>
      </c>
      <c r="V115" s="421">
        <v>4.1377617597136797E-2</v>
      </c>
      <c r="W115" s="421">
        <v>6.5759671666262468E-2</v>
      </c>
      <c r="X115" s="421">
        <v>3.6786239766208824E-2</v>
      </c>
      <c r="Y115" s="421">
        <v>3.6868254962226635E-2</v>
      </c>
      <c r="Z115" s="421">
        <v>3.6517299789119273E-2</v>
      </c>
      <c r="AA115" s="421">
        <v>3.7307487668204763E-2</v>
      </c>
      <c r="AB115" s="421">
        <v>3.6966589761195455E-2</v>
      </c>
      <c r="AC115" s="421">
        <v>3.7313376815714949E-2</v>
      </c>
      <c r="AD115" s="421">
        <v>3.7722560610678801E-2</v>
      </c>
      <c r="AE115" s="421">
        <v>3.8041371807305921E-2</v>
      </c>
      <c r="AF115" s="421">
        <v>4.1566777657655103E-2</v>
      </c>
      <c r="AG115" s="421">
        <v>4.1015525671780302E-2</v>
      </c>
      <c r="AH115" s="421">
        <v>4.1377617597136797E-2</v>
      </c>
      <c r="AI115" s="421">
        <v>6.5759671666262468E-2</v>
      </c>
      <c r="AJ115" s="421">
        <v>3.6786239766208824E-2</v>
      </c>
      <c r="AK115" s="421">
        <v>3.6868254962226635E-2</v>
      </c>
      <c r="AL115" s="421">
        <v>3.6517299789119273E-2</v>
      </c>
      <c r="AM115" s="421">
        <v>3.7307487668204763E-2</v>
      </c>
      <c r="AN115" s="421">
        <v>3.6966589761195455E-2</v>
      </c>
      <c r="AO115" s="421">
        <v>3.7313376815714949E-2</v>
      </c>
      <c r="AP115" s="421">
        <v>3.7722560610678801E-2</v>
      </c>
      <c r="AQ115" s="421">
        <v>3.8041371807305921E-2</v>
      </c>
      <c r="AR115" s="421">
        <v>4.1566777657655103E-2</v>
      </c>
      <c r="AS115" s="421">
        <v>4.1015525671780302E-2</v>
      </c>
      <c r="AT115" s="421">
        <v>4.1377617597136797E-2</v>
      </c>
      <c r="AU115" s="421">
        <v>6.5759671666262468E-2</v>
      </c>
      <c r="AV115" s="421">
        <v>3.6786239766208824E-2</v>
      </c>
      <c r="AW115" s="421">
        <v>3.6868254962226635E-2</v>
      </c>
      <c r="AX115" s="421">
        <v>3.6517299789119273E-2</v>
      </c>
      <c r="AY115" s="421">
        <v>3.7307487668204763E-2</v>
      </c>
      <c r="AZ115" s="421">
        <v>3.6966589761195455E-2</v>
      </c>
      <c r="BA115" s="421">
        <v>3.7313376815714949E-2</v>
      </c>
      <c r="BB115" s="421">
        <v>3.7722560610678801E-2</v>
      </c>
      <c r="BC115" s="421">
        <v>3.8041371807305921E-2</v>
      </c>
      <c r="BD115" s="421">
        <v>4.1566777657655103E-2</v>
      </c>
      <c r="BE115" s="421">
        <v>4.1015525671780302E-2</v>
      </c>
      <c r="BF115" s="421">
        <v>4.1377617597136797E-2</v>
      </c>
      <c r="BG115" s="421">
        <v>6.5759671666262468E-2</v>
      </c>
      <c r="BH115" s="421">
        <v>3.6786239766208824E-2</v>
      </c>
      <c r="BI115" s="421">
        <v>3.6868254962226635E-2</v>
      </c>
      <c r="BJ115" s="421">
        <v>3.6517299789119273E-2</v>
      </c>
      <c r="BK115" s="421">
        <v>3.7307487668204763E-2</v>
      </c>
      <c r="BL115" s="421">
        <v>3.6966589761195455E-2</v>
      </c>
      <c r="BM115" s="421">
        <v>3.7313376815714949E-2</v>
      </c>
      <c r="BN115" s="421">
        <v>3.7722560610678801E-2</v>
      </c>
      <c r="BO115" s="421">
        <v>3.8041371807305921E-2</v>
      </c>
      <c r="BP115" s="421">
        <v>4.1566777657655103E-2</v>
      </c>
      <c r="BQ115" s="421">
        <v>4.1015525671780302E-2</v>
      </c>
      <c r="BR115" s="421">
        <v>4.1377617597136797E-2</v>
      </c>
      <c r="BS115" s="421">
        <v>6.5759671666262468E-2</v>
      </c>
      <c r="BT115" s="421">
        <v>3.6786239766208824E-2</v>
      </c>
      <c r="BU115" s="421">
        <v>3.6868254962226635E-2</v>
      </c>
      <c r="BV115" s="421">
        <v>3.6517299789119273E-2</v>
      </c>
      <c r="BW115" s="421">
        <v>3.7307487668204763E-2</v>
      </c>
      <c r="BX115" s="421">
        <v>3.6966589761195455E-2</v>
      </c>
      <c r="BY115" s="421">
        <v>3.7313376815714949E-2</v>
      </c>
      <c r="BZ115" s="421">
        <v>3.7722560610678801E-2</v>
      </c>
      <c r="CA115" s="421">
        <v>3.8041371807305921E-2</v>
      </c>
      <c r="CB115" s="421">
        <v>4.1566777657655103E-2</v>
      </c>
      <c r="CC115" s="421">
        <v>4.1015525671780302E-2</v>
      </c>
      <c r="CD115" s="421">
        <v>4.1377617597136797E-2</v>
      </c>
      <c r="CE115" s="421">
        <v>6.5759671666262468E-2</v>
      </c>
      <c r="CF115" s="421">
        <v>3.6786239766208824E-2</v>
      </c>
      <c r="CG115" s="421">
        <v>3.6868254962226635E-2</v>
      </c>
      <c r="CH115" s="421">
        <v>3.6517299789119273E-2</v>
      </c>
    </row>
    <row r="116" spans="1:86" hidden="1" x14ac:dyDescent="0.35">
      <c r="A116" s="588"/>
      <c r="B116" s="94" t="s">
        <v>3</v>
      </c>
      <c r="C116" s="346">
        <v>3.4132000000000003E-2</v>
      </c>
      <c r="D116" s="346">
        <v>3.3488999999999998E-2</v>
      </c>
      <c r="E116" s="421">
        <v>4.0293897309057192E-2</v>
      </c>
      <c r="F116" s="421">
        <v>4.0677612652921684E-2</v>
      </c>
      <c r="G116" s="421">
        <v>4.4373882610231265E-2</v>
      </c>
      <c r="H116" s="421">
        <v>8.2921252408061474E-2</v>
      </c>
      <c r="I116" s="421">
        <v>7.611375495994252E-2</v>
      </c>
      <c r="J116" s="421">
        <v>7.9992544778656596E-2</v>
      </c>
      <c r="K116" s="421">
        <v>8.0818475623750205E-2</v>
      </c>
      <c r="L116" s="421">
        <v>4.278377819515556E-2</v>
      </c>
      <c r="M116" s="421">
        <v>4.1885023820230391E-2</v>
      </c>
      <c r="N116" s="421">
        <v>4.0491838056818039E-2</v>
      </c>
      <c r="O116" s="421">
        <v>4.0300987691453578E-2</v>
      </c>
      <c r="P116" s="421">
        <v>4.0066560101273123E-2</v>
      </c>
      <c r="Q116" s="421">
        <v>4.0293897309057192E-2</v>
      </c>
      <c r="R116" s="421">
        <v>4.0677612652921684E-2</v>
      </c>
      <c r="S116" s="421">
        <v>4.4373882610231265E-2</v>
      </c>
      <c r="T116" s="421">
        <v>8.2921252408061474E-2</v>
      </c>
      <c r="U116" s="421">
        <v>7.611375495994252E-2</v>
      </c>
      <c r="V116" s="421">
        <v>7.9992544778656596E-2</v>
      </c>
      <c r="W116" s="421">
        <v>8.0818475623750205E-2</v>
      </c>
      <c r="X116" s="421">
        <v>4.278377819515556E-2</v>
      </c>
      <c r="Y116" s="421">
        <v>4.1885023820230391E-2</v>
      </c>
      <c r="Z116" s="421">
        <v>4.0491838056818039E-2</v>
      </c>
      <c r="AA116" s="421">
        <v>4.0300987691453578E-2</v>
      </c>
      <c r="AB116" s="421">
        <v>4.0066560101273123E-2</v>
      </c>
      <c r="AC116" s="421">
        <v>4.0293897309057192E-2</v>
      </c>
      <c r="AD116" s="421">
        <v>4.0677612652921684E-2</v>
      </c>
      <c r="AE116" s="421">
        <v>4.4373882610231265E-2</v>
      </c>
      <c r="AF116" s="421">
        <v>8.2921252408061474E-2</v>
      </c>
      <c r="AG116" s="421">
        <v>7.611375495994252E-2</v>
      </c>
      <c r="AH116" s="421">
        <v>7.9992544778656596E-2</v>
      </c>
      <c r="AI116" s="421">
        <v>8.0818475623750205E-2</v>
      </c>
      <c r="AJ116" s="421">
        <v>4.278377819515556E-2</v>
      </c>
      <c r="AK116" s="421">
        <v>4.1885023820230391E-2</v>
      </c>
      <c r="AL116" s="421">
        <v>4.0491838056818039E-2</v>
      </c>
      <c r="AM116" s="421">
        <v>4.0300987691453578E-2</v>
      </c>
      <c r="AN116" s="421">
        <v>4.0066560101273123E-2</v>
      </c>
      <c r="AO116" s="421">
        <v>4.0293897309057192E-2</v>
      </c>
      <c r="AP116" s="421">
        <v>4.0677612652921684E-2</v>
      </c>
      <c r="AQ116" s="421">
        <v>4.4373882610231265E-2</v>
      </c>
      <c r="AR116" s="421">
        <v>8.2921252408061474E-2</v>
      </c>
      <c r="AS116" s="421">
        <v>7.611375495994252E-2</v>
      </c>
      <c r="AT116" s="421">
        <v>7.9992544778656596E-2</v>
      </c>
      <c r="AU116" s="421">
        <v>8.0818475623750205E-2</v>
      </c>
      <c r="AV116" s="421">
        <v>4.278377819515556E-2</v>
      </c>
      <c r="AW116" s="421">
        <v>4.1885023820230391E-2</v>
      </c>
      <c r="AX116" s="421">
        <v>4.0491838056818039E-2</v>
      </c>
      <c r="AY116" s="421">
        <v>4.0300987691453578E-2</v>
      </c>
      <c r="AZ116" s="421">
        <v>4.0066560101273123E-2</v>
      </c>
      <c r="BA116" s="421">
        <v>4.0293897309057192E-2</v>
      </c>
      <c r="BB116" s="421">
        <v>4.0677612652921684E-2</v>
      </c>
      <c r="BC116" s="421">
        <v>4.4373882610231265E-2</v>
      </c>
      <c r="BD116" s="421">
        <v>8.2921252408061474E-2</v>
      </c>
      <c r="BE116" s="421">
        <v>7.611375495994252E-2</v>
      </c>
      <c r="BF116" s="421">
        <v>7.9992544778656596E-2</v>
      </c>
      <c r="BG116" s="421">
        <v>8.0818475623750205E-2</v>
      </c>
      <c r="BH116" s="421">
        <v>4.278377819515556E-2</v>
      </c>
      <c r="BI116" s="421">
        <v>4.1885023820230391E-2</v>
      </c>
      <c r="BJ116" s="421">
        <v>4.0491838056818039E-2</v>
      </c>
      <c r="BK116" s="421">
        <v>4.0300987691453578E-2</v>
      </c>
      <c r="BL116" s="421">
        <v>4.0066560101273123E-2</v>
      </c>
      <c r="BM116" s="421">
        <v>4.0293897309057192E-2</v>
      </c>
      <c r="BN116" s="421">
        <v>4.0677612652921684E-2</v>
      </c>
      <c r="BO116" s="421">
        <v>4.4373882610231265E-2</v>
      </c>
      <c r="BP116" s="421">
        <v>8.2921252408061474E-2</v>
      </c>
      <c r="BQ116" s="421">
        <v>7.611375495994252E-2</v>
      </c>
      <c r="BR116" s="421">
        <v>7.9992544778656596E-2</v>
      </c>
      <c r="BS116" s="421">
        <v>8.0818475623750205E-2</v>
      </c>
      <c r="BT116" s="421">
        <v>4.278377819515556E-2</v>
      </c>
      <c r="BU116" s="421">
        <v>4.1885023820230391E-2</v>
      </c>
      <c r="BV116" s="421">
        <v>4.0491838056818039E-2</v>
      </c>
      <c r="BW116" s="421">
        <v>4.0300987691453578E-2</v>
      </c>
      <c r="BX116" s="421">
        <v>4.0066560101273123E-2</v>
      </c>
      <c r="BY116" s="421">
        <v>4.0293897309057192E-2</v>
      </c>
      <c r="BZ116" s="421">
        <v>4.0677612652921684E-2</v>
      </c>
      <c r="CA116" s="421">
        <v>4.4373882610231265E-2</v>
      </c>
      <c r="CB116" s="421">
        <v>8.2921252408061474E-2</v>
      </c>
      <c r="CC116" s="421">
        <v>7.611375495994252E-2</v>
      </c>
      <c r="CD116" s="421">
        <v>7.9992544778656596E-2</v>
      </c>
      <c r="CE116" s="421">
        <v>8.0818475623750205E-2</v>
      </c>
      <c r="CF116" s="421">
        <v>4.278377819515556E-2</v>
      </c>
      <c r="CG116" s="421">
        <v>4.1885023820230391E-2</v>
      </c>
      <c r="CH116" s="421">
        <v>4.0491838056818039E-2</v>
      </c>
    </row>
    <row r="117" spans="1:86" hidden="1" x14ac:dyDescent="0.35">
      <c r="A117" s="588"/>
      <c r="B117" s="94" t="s">
        <v>4</v>
      </c>
      <c r="C117" s="346">
        <v>3.1230999999999998E-2</v>
      </c>
      <c r="D117" s="346">
        <v>3.1535000000000001E-2</v>
      </c>
      <c r="E117" s="421">
        <v>3.7668124977731247E-2</v>
      </c>
      <c r="F117" s="421">
        <v>3.9681623341888329E-2</v>
      </c>
      <c r="G117" s="421">
        <v>4.0939386305950648E-2</v>
      </c>
      <c r="H117" s="421">
        <v>7.044933540256805E-2</v>
      </c>
      <c r="I117" s="421">
        <v>6.7257269765461994E-2</v>
      </c>
      <c r="J117" s="421">
        <v>6.9031536538364843E-2</v>
      </c>
      <c r="K117" s="421">
        <v>6.5568740141146581E-2</v>
      </c>
      <c r="L117" s="421">
        <v>3.9464766121060597E-2</v>
      </c>
      <c r="M117" s="421">
        <v>3.9506934073756855E-2</v>
      </c>
      <c r="N117" s="421">
        <v>3.7485829777602328E-2</v>
      </c>
      <c r="O117" s="421">
        <v>3.7294886604471444E-2</v>
      </c>
      <c r="P117" s="421">
        <v>3.7502533366214272E-2</v>
      </c>
      <c r="Q117" s="421">
        <v>3.7668124977731247E-2</v>
      </c>
      <c r="R117" s="421">
        <v>3.9681623341888329E-2</v>
      </c>
      <c r="S117" s="421">
        <v>4.0939386305950648E-2</v>
      </c>
      <c r="T117" s="421">
        <v>7.044933540256805E-2</v>
      </c>
      <c r="U117" s="421">
        <v>6.7257269765461994E-2</v>
      </c>
      <c r="V117" s="421">
        <v>6.9031536538364843E-2</v>
      </c>
      <c r="W117" s="421">
        <v>6.5568740141146581E-2</v>
      </c>
      <c r="X117" s="421">
        <v>3.9464766121060597E-2</v>
      </c>
      <c r="Y117" s="421">
        <v>3.9506934073756855E-2</v>
      </c>
      <c r="Z117" s="421">
        <v>3.7485829777602328E-2</v>
      </c>
      <c r="AA117" s="421">
        <v>3.7294886604471444E-2</v>
      </c>
      <c r="AB117" s="421">
        <v>3.7502533366214272E-2</v>
      </c>
      <c r="AC117" s="421">
        <v>3.7668124977731247E-2</v>
      </c>
      <c r="AD117" s="421">
        <v>3.9681623341888329E-2</v>
      </c>
      <c r="AE117" s="421">
        <v>4.0939386305950648E-2</v>
      </c>
      <c r="AF117" s="421">
        <v>7.044933540256805E-2</v>
      </c>
      <c r="AG117" s="421">
        <v>6.7257269765461994E-2</v>
      </c>
      <c r="AH117" s="421">
        <v>6.9031536538364843E-2</v>
      </c>
      <c r="AI117" s="421">
        <v>6.5568740141146581E-2</v>
      </c>
      <c r="AJ117" s="421">
        <v>3.9464766121060597E-2</v>
      </c>
      <c r="AK117" s="421">
        <v>3.9506934073756855E-2</v>
      </c>
      <c r="AL117" s="421">
        <v>3.7485829777602328E-2</v>
      </c>
      <c r="AM117" s="421">
        <v>3.7294886604471444E-2</v>
      </c>
      <c r="AN117" s="421">
        <v>3.7502533366214272E-2</v>
      </c>
      <c r="AO117" s="421">
        <v>3.7668124977731247E-2</v>
      </c>
      <c r="AP117" s="421">
        <v>3.9681623341888329E-2</v>
      </c>
      <c r="AQ117" s="421">
        <v>4.0939386305950648E-2</v>
      </c>
      <c r="AR117" s="421">
        <v>7.044933540256805E-2</v>
      </c>
      <c r="AS117" s="421">
        <v>6.7257269765461994E-2</v>
      </c>
      <c r="AT117" s="421">
        <v>6.9031536538364843E-2</v>
      </c>
      <c r="AU117" s="421">
        <v>6.5568740141146581E-2</v>
      </c>
      <c r="AV117" s="421">
        <v>3.9464766121060597E-2</v>
      </c>
      <c r="AW117" s="421">
        <v>3.9506934073756855E-2</v>
      </c>
      <c r="AX117" s="421">
        <v>3.7485829777602328E-2</v>
      </c>
      <c r="AY117" s="421">
        <v>3.7294886604471444E-2</v>
      </c>
      <c r="AZ117" s="421">
        <v>3.7502533366214272E-2</v>
      </c>
      <c r="BA117" s="421">
        <v>3.7668124977731247E-2</v>
      </c>
      <c r="BB117" s="421">
        <v>3.9681623341888329E-2</v>
      </c>
      <c r="BC117" s="421">
        <v>4.0939386305950648E-2</v>
      </c>
      <c r="BD117" s="421">
        <v>7.044933540256805E-2</v>
      </c>
      <c r="BE117" s="421">
        <v>6.7257269765461994E-2</v>
      </c>
      <c r="BF117" s="421">
        <v>6.9031536538364843E-2</v>
      </c>
      <c r="BG117" s="421">
        <v>6.5568740141146581E-2</v>
      </c>
      <c r="BH117" s="421">
        <v>3.9464766121060597E-2</v>
      </c>
      <c r="BI117" s="421">
        <v>3.9506934073756855E-2</v>
      </c>
      <c r="BJ117" s="421">
        <v>3.7485829777602328E-2</v>
      </c>
      <c r="BK117" s="421">
        <v>3.7294886604471444E-2</v>
      </c>
      <c r="BL117" s="421">
        <v>3.7502533366214272E-2</v>
      </c>
      <c r="BM117" s="421">
        <v>3.7668124977731247E-2</v>
      </c>
      <c r="BN117" s="421">
        <v>3.9681623341888329E-2</v>
      </c>
      <c r="BO117" s="421">
        <v>4.0939386305950648E-2</v>
      </c>
      <c r="BP117" s="421">
        <v>7.044933540256805E-2</v>
      </c>
      <c r="BQ117" s="421">
        <v>6.7257269765461994E-2</v>
      </c>
      <c r="BR117" s="421">
        <v>6.9031536538364843E-2</v>
      </c>
      <c r="BS117" s="421">
        <v>6.5568740141146581E-2</v>
      </c>
      <c r="BT117" s="421">
        <v>3.9464766121060597E-2</v>
      </c>
      <c r="BU117" s="421">
        <v>3.9506934073756855E-2</v>
      </c>
      <c r="BV117" s="421">
        <v>3.7485829777602328E-2</v>
      </c>
      <c r="BW117" s="421">
        <v>3.7294886604471444E-2</v>
      </c>
      <c r="BX117" s="421">
        <v>3.7502533366214272E-2</v>
      </c>
      <c r="BY117" s="421">
        <v>3.7668124977731247E-2</v>
      </c>
      <c r="BZ117" s="421">
        <v>3.9681623341888329E-2</v>
      </c>
      <c r="CA117" s="421">
        <v>4.0939386305950648E-2</v>
      </c>
      <c r="CB117" s="421">
        <v>7.044933540256805E-2</v>
      </c>
      <c r="CC117" s="421">
        <v>6.7257269765461994E-2</v>
      </c>
      <c r="CD117" s="421">
        <v>6.9031536538364843E-2</v>
      </c>
      <c r="CE117" s="421">
        <v>6.5568740141146581E-2</v>
      </c>
      <c r="CF117" s="421">
        <v>3.9464766121060597E-2</v>
      </c>
      <c r="CG117" s="421">
        <v>3.9506934073756855E-2</v>
      </c>
      <c r="CH117" s="421">
        <v>3.7485829777602328E-2</v>
      </c>
    </row>
    <row r="118" spans="1:86" hidden="1" x14ac:dyDescent="0.35">
      <c r="A118" s="588"/>
      <c r="B118" s="94" t="s">
        <v>5</v>
      </c>
      <c r="C118" s="346">
        <v>2.9968999999999999E-2</v>
      </c>
      <c r="D118" s="346">
        <v>3.0577E-2</v>
      </c>
      <c r="E118" s="421">
        <v>3.5836947009265943E-2</v>
      </c>
      <c r="F118" s="421">
        <v>3.724710678873152E-2</v>
      </c>
      <c r="G118" s="421">
        <v>3.8516410091400353E-2</v>
      </c>
      <c r="H118" s="421">
        <v>6.6309462665942689E-2</v>
      </c>
      <c r="I118" s="421">
        <v>6.4000870790084929E-2</v>
      </c>
      <c r="J118" s="421">
        <v>6.514034176583261E-2</v>
      </c>
      <c r="K118" s="421">
        <v>6.3655268121491956E-2</v>
      </c>
      <c r="L118" s="421">
        <v>3.7259508923380577E-2</v>
      </c>
      <c r="M118" s="421">
        <v>3.7400919788997934E-2</v>
      </c>
      <c r="N118" s="421">
        <v>3.5865501330172481E-2</v>
      </c>
      <c r="O118" s="421">
        <v>3.5461181829163087E-2</v>
      </c>
      <c r="P118" s="421">
        <v>3.5803688506613855E-2</v>
      </c>
      <c r="Q118" s="421">
        <v>3.5836947009265943E-2</v>
      </c>
      <c r="R118" s="421">
        <v>3.724710678873152E-2</v>
      </c>
      <c r="S118" s="421">
        <v>3.8516410091400353E-2</v>
      </c>
      <c r="T118" s="421">
        <v>6.6309462665942689E-2</v>
      </c>
      <c r="U118" s="421">
        <v>6.4000870790084929E-2</v>
      </c>
      <c r="V118" s="421">
        <v>6.514034176583261E-2</v>
      </c>
      <c r="W118" s="421">
        <v>6.3655268121491956E-2</v>
      </c>
      <c r="X118" s="421">
        <v>3.7259508923380577E-2</v>
      </c>
      <c r="Y118" s="421">
        <v>3.7400919788997934E-2</v>
      </c>
      <c r="Z118" s="421">
        <v>3.5865501330172481E-2</v>
      </c>
      <c r="AA118" s="421">
        <v>3.5461181829163087E-2</v>
      </c>
      <c r="AB118" s="421">
        <v>3.5803688506613855E-2</v>
      </c>
      <c r="AC118" s="421">
        <v>3.5836947009265943E-2</v>
      </c>
      <c r="AD118" s="421">
        <v>3.724710678873152E-2</v>
      </c>
      <c r="AE118" s="421">
        <v>3.8516410091400353E-2</v>
      </c>
      <c r="AF118" s="421">
        <v>6.6309462665942689E-2</v>
      </c>
      <c r="AG118" s="421">
        <v>6.4000870790084929E-2</v>
      </c>
      <c r="AH118" s="421">
        <v>6.514034176583261E-2</v>
      </c>
      <c r="AI118" s="421">
        <v>6.3655268121491956E-2</v>
      </c>
      <c r="AJ118" s="421">
        <v>3.7259508923380577E-2</v>
      </c>
      <c r="AK118" s="421">
        <v>3.7400919788997934E-2</v>
      </c>
      <c r="AL118" s="421">
        <v>3.5865501330172481E-2</v>
      </c>
      <c r="AM118" s="421">
        <v>3.5461181829163087E-2</v>
      </c>
      <c r="AN118" s="421">
        <v>3.5803688506613855E-2</v>
      </c>
      <c r="AO118" s="421">
        <v>3.5836947009265943E-2</v>
      </c>
      <c r="AP118" s="421">
        <v>3.724710678873152E-2</v>
      </c>
      <c r="AQ118" s="421">
        <v>3.8516410091400353E-2</v>
      </c>
      <c r="AR118" s="421">
        <v>6.6309462665942689E-2</v>
      </c>
      <c r="AS118" s="421">
        <v>6.4000870790084929E-2</v>
      </c>
      <c r="AT118" s="421">
        <v>6.514034176583261E-2</v>
      </c>
      <c r="AU118" s="421">
        <v>6.3655268121491956E-2</v>
      </c>
      <c r="AV118" s="421">
        <v>3.7259508923380577E-2</v>
      </c>
      <c r="AW118" s="421">
        <v>3.7400919788997934E-2</v>
      </c>
      <c r="AX118" s="421">
        <v>3.5865501330172481E-2</v>
      </c>
      <c r="AY118" s="421">
        <v>3.5461181829163087E-2</v>
      </c>
      <c r="AZ118" s="421">
        <v>3.5803688506613855E-2</v>
      </c>
      <c r="BA118" s="421">
        <v>3.5836947009265943E-2</v>
      </c>
      <c r="BB118" s="421">
        <v>3.724710678873152E-2</v>
      </c>
      <c r="BC118" s="421">
        <v>3.8516410091400353E-2</v>
      </c>
      <c r="BD118" s="421">
        <v>6.6309462665942689E-2</v>
      </c>
      <c r="BE118" s="421">
        <v>6.4000870790084929E-2</v>
      </c>
      <c r="BF118" s="421">
        <v>6.514034176583261E-2</v>
      </c>
      <c r="BG118" s="421">
        <v>6.3655268121491956E-2</v>
      </c>
      <c r="BH118" s="421">
        <v>3.7259508923380577E-2</v>
      </c>
      <c r="BI118" s="421">
        <v>3.7400919788997934E-2</v>
      </c>
      <c r="BJ118" s="421">
        <v>3.5865501330172481E-2</v>
      </c>
      <c r="BK118" s="421">
        <v>3.5461181829163087E-2</v>
      </c>
      <c r="BL118" s="421">
        <v>3.5803688506613855E-2</v>
      </c>
      <c r="BM118" s="421">
        <v>3.5836947009265943E-2</v>
      </c>
      <c r="BN118" s="421">
        <v>3.724710678873152E-2</v>
      </c>
      <c r="BO118" s="421">
        <v>3.8516410091400353E-2</v>
      </c>
      <c r="BP118" s="421">
        <v>6.6309462665942689E-2</v>
      </c>
      <c r="BQ118" s="421">
        <v>6.4000870790084929E-2</v>
      </c>
      <c r="BR118" s="421">
        <v>6.514034176583261E-2</v>
      </c>
      <c r="BS118" s="421">
        <v>6.3655268121491956E-2</v>
      </c>
      <c r="BT118" s="421">
        <v>3.7259508923380577E-2</v>
      </c>
      <c r="BU118" s="421">
        <v>3.7400919788997934E-2</v>
      </c>
      <c r="BV118" s="421">
        <v>3.5865501330172481E-2</v>
      </c>
      <c r="BW118" s="421">
        <v>3.5461181829163087E-2</v>
      </c>
      <c r="BX118" s="421">
        <v>3.5803688506613855E-2</v>
      </c>
      <c r="BY118" s="421">
        <v>3.5836947009265943E-2</v>
      </c>
      <c r="BZ118" s="421">
        <v>3.724710678873152E-2</v>
      </c>
      <c r="CA118" s="421">
        <v>3.8516410091400353E-2</v>
      </c>
      <c r="CB118" s="421">
        <v>6.6309462665942689E-2</v>
      </c>
      <c r="CC118" s="421">
        <v>6.4000870790084929E-2</v>
      </c>
      <c r="CD118" s="421">
        <v>6.514034176583261E-2</v>
      </c>
      <c r="CE118" s="421">
        <v>6.3655268121491956E-2</v>
      </c>
      <c r="CF118" s="421">
        <v>3.7259508923380577E-2</v>
      </c>
      <c r="CG118" s="421">
        <v>3.7400919788997934E-2</v>
      </c>
      <c r="CH118" s="421">
        <v>3.5865501330172481E-2</v>
      </c>
    </row>
    <row r="119" spans="1:86" hidden="1" x14ac:dyDescent="0.35">
      <c r="A119" s="588"/>
      <c r="B119" s="94" t="s">
        <v>23</v>
      </c>
      <c r="C119" s="346">
        <v>2.9968999999999999E-2</v>
      </c>
      <c r="D119" s="346">
        <v>3.0577E-2</v>
      </c>
      <c r="E119" s="421">
        <v>3.5836947009265943E-2</v>
      </c>
      <c r="F119" s="421">
        <v>3.724710678873152E-2</v>
      </c>
      <c r="G119" s="421">
        <v>3.8516410091400353E-2</v>
      </c>
      <c r="H119" s="421">
        <v>6.6309462665942689E-2</v>
      </c>
      <c r="I119" s="421">
        <v>6.4000870790084929E-2</v>
      </c>
      <c r="J119" s="421">
        <v>6.514034176583261E-2</v>
      </c>
      <c r="K119" s="421">
        <v>6.3655268121491956E-2</v>
      </c>
      <c r="L119" s="421">
        <v>3.7259508923380577E-2</v>
      </c>
      <c r="M119" s="421">
        <v>3.7400919788997934E-2</v>
      </c>
      <c r="N119" s="421">
        <v>3.5865501330172481E-2</v>
      </c>
      <c r="O119" s="421">
        <v>3.5461181829163087E-2</v>
      </c>
      <c r="P119" s="421">
        <v>3.5803688506613855E-2</v>
      </c>
      <c r="Q119" s="421">
        <v>3.5836947009265943E-2</v>
      </c>
      <c r="R119" s="421">
        <v>3.724710678873152E-2</v>
      </c>
      <c r="S119" s="421">
        <v>3.8516410091400353E-2</v>
      </c>
      <c r="T119" s="421">
        <v>6.6309462665942689E-2</v>
      </c>
      <c r="U119" s="421">
        <v>6.4000870790084929E-2</v>
      </c>
      <c r="V119" s="421">
        <v>6.514034176583261E-2</v>
      </c>
      <c r="W119" s="421">
        <v>6.3655268121491956E-2</v>
      </c>
      <c r="X119" s="421">
        <v>3.7259508923380577E-2</v>
      </c>
      <c r="Y119" s="421">
        <v>3.7400919788997934E-2</v>
      </c>
      <c r="Z119" s="421">
        <v>3.5865501330172481E-2</v>
      </c>
      <c r="AA119" s="421">
        <v>3.5461181829163087E-2</v>
      </c>
      <c r="AB119" s="421">
        <v>3.5803688506613855E-2</v>
      </c>
      <c r="AC119" s="421">
        <v>3.5836947009265943E-2</v>
      </c>
      <c r="AD119" s="421">
        <v>3.724710678873152E-2</v>
      </c>
      <c r="AE119" s="421">
        <v>3.8516410091400353E-2</v>
      </c>
      <c r="AF119" s="421">
        <v>6.6309462665942689E-2</v>
      </c>
      <c r="AG119" s="421">
        <v>6.4000870790084929E-2</v>
      </c>
      <c r="AH119" s="421">
        <v>6.514034176583261E-2</v>
      </c>
      <c r="AI119" s="421">
        <v>6.3655268121491956E-2</v>
      </c>
      <c r="AJ119" s="421">
        <v>3.7259508923380577E-2</v>
      </c>
      <c r="AK119" s="421">
        <v>3.7400919788997934E-2</v>
      </c>
      <c r="AL119" s="421">
        <v>3.5865501330172481E-2</v>
      </c>
      <c r="AM119" s="421">
        <v>3.5461181829163087E-2</v>
      </c>
      <c r="AN119" s="421">
        <v>3.5803688506613855E-2</v>
      </c>
      <c r="AO119" s="421">
        <v>3.5836947009265943E-2</v>
      </c>
      <c r="AP119" s="421">
        <v>3.724710678873152E-2</v>
      </c>
      <c r="AQ119" s="421">
        <v>3.8516410091400353E-2</v>
      </c>
      <c r="AR119" s="421">
        <v>6.6309462665942689E-2</v>
      </c>
      <c r="AS119" s="421">
        <v>6.4000870790084929E-2</v>
      </c>
      <c r="AT119" s="421">
        <v>6.514034176583261E-2</v>
      </c>
      <c r="AU119" s="421">
        <v>6.3655268121491956E-2</v>
      </c>
      <c r="AV119" s="421">
        <v>3.7259508923380577E-2</v>
      </c>
      <c r="AW119" s="421">
        <v>3.7400919788997934E-2</v>
      </c>
      <c r="AX119" s="421">
        <v>3.5865501330172481E-2</v>
      </c>
      <c r="AY119" s="421">
        <v>3.5461181829163087E-2</v>
      </c>
      <c r="AZ119" s="421">
        <v>3.5803688506613855E-2</v>
      </c>
      <c r="BA119" s="421">
        <v>3.5836947009265943E-2</v>
      </c>
      <c r="BB119" s="421">
        <v>3.724710678873152E-2</v>
      </c>
      <c r="BC119" s="421">
        <v>3.8516410091400353E-2</v>
      </c>
      <c r="BD119" s="421">
        <v>6.6309462665942689E-2</v>
      </c>
      <c r="BE119" s="421">
        <v>6.4000870790084929E-2</v>
      </c>
      <c r="BF119" s="421">
        <v>6.514034176583261E-2</v>
      </c>
      <c r="BG119" s="421">
        <v>6.3655268121491956E-2</v>
      </c>
      <c r="BH119" s="421">
        <v>3.7259508923380577E-2</v>
      </c>
      <c r="BI119" s="421">
        <v>3.7400919788997934E-2</v>
      </c>
      <c r="BJ119" s="421">
        <v>3.5865501330172481E-2</v>
      </c>
      <c r="BK119" s="421">
        <v>3.5461181829163087E-2</v>
      </c>
      <c r="BL119" s="421">
        <v>3.5803688506613855E-2</v>
      </c>
      <c r="BM119" s="421">
        <v>3.5836947009265943E-2</v>
      </c>
      <c r="BN119" s="421">
        <v>3.724710678873152E-2</v>
      </c>
      <c r="BO119" s="421">
        <v>3.8516410091400353E-2</v>
      </c>
      <c r="BP119" s="421">
        <v>6.6309462665942689E-2</v>
      </c>
      <c r="BQ119" s="421">
        <v>6.4000870790084929E-2</v>
      </c>
      <c r="BR119" s="421">
        <v>6.514034176583261E-2</v>
      </c>
      <c r="BS119" s="421">
        <v>6.3655268121491956E-2</v>
      </c>
      <c r="BT119" s="421">
        <v>3.7259508923380577E-2</v>
      </c>
      <c r="BU119" s="421">
        <v>3.7400919788997934E-2</v>
      </c>
      <c r="BV119" s="421">
        <v>3.5865501330172481E-2</v>
      </c>
      <c r="BW119" s="421">
        <v>3.5461181829163087E-2</v>
      </c>
      <c r="BX119" s="421">
        <v>3.5803688506613855E-2</v>
      </c>
      <c r="BY119" s="421">
        <v>3.5836947009265943E-2</v>
      </c>
      <c r="BZ119" s="421">
        <v>3.724710678873152E-2</v>
      </c>
      <c r="CA119" s="421">
        <v>3.8516410091400353E-2</v>
      </c>
      <c r="CB119" s="421">
        <v>6.6309462665942689E-2</v>
      </c>
      <c r="CC119" s="421">
        <v>6.4000870790084929E-2</v>
      </c>
      <c r="CD119" s="421">
        <v>6.514034176583261E-2</v>
      </c>
      <c r="CE119" s="421">
        <v>6.3655268121491956E-2</v>
      </c>
      <c r="CF119" s="421">
        <v>3.7259508923380577E-2</v>
      </c>
      <c r="CG119" s="421">
        <v>3.7400919788997934E-2</v>
      </c>
      <c r="CH119" s="421">
        <v>3.5865501330172481E-2</v>
      </c>
    </row>
    <row r="120" spans="1:86" hidden="1" x14ac:dyDescent="0.35">
      <c r="A120" s="588"/>
      <c r="B120" s="94" t="s">
        <v>24</v>
      </c>
      <c r="C120" s="346">
        <v>2.9968999999999999E-2</v>
      </c>
      <c r="D120" s="346">
        <v>3.0577E-2</v>
      </c>
      <c r="E120" s="421">
        <v>3.5836947009265943E-2</v>
      </c>
      <c r="F120" s="421">
        <v>3.724710678873152E-2</v>
      </c>
      <c r="G120" s="421">
        <v>3.8516410091400353E-2</v>
      </c>
      <c r="H120" s="421">
        <v>6.6309462665942689E-2</v>
      </c>
      <c r="I120" s="421">
        <v>6.4000870790084929E-2</v>
      </c>
      <c r="J120" s="421">
        <v>6.514034176583261E-2</v>
      </c>
      <c r="K120" s="421">
        <v>6.3655268121491956E-2</v>
      </c>
      <c r="L120" s="421">
        <v>3.7259508923380577E-2</v>
      </c>
      <c r="M120" s="421">
        <v>3.7400919788997934E-2</v>
      </c>
      <c r="N120" s="421">
        <v>3.5865501330172481E-2</v>
      </c>
      <c r="O120" s="421">
        <v>3.5461181829163087E-2</v>
      </c>
      <c r="P120" s="421">
        <v>3.5803688506613855E-2</v>
      </c>
      <c r="Q120" s="421">
        <v>3.5836947009265943E-2</v>
      </c>
      <c r="R120" s="421">
        <v>3.724710678873152E-2</v>
      </c>
      <c r="S120" s="421">
        <v>3.8516410091400353E-2</v>
      </c>
      <c r="T120" s="421">
        <v>6.6309462665942689E-2</v>
      </c>
      <c r="U120" s="421">
        <v>6.4000870790084929E-2</v>
      </c>
      <c r="V120" s="421">
        <v>6.514034176583261E-2</v>
      </c>
      <c r="W120" s="421">
        <v>6.3655268121491956E-2</v>
      </c>
      <c r="X120" s="421">
        <v>3.7259508923380577E-2</v>
      </c>
      <c r="Y120" s="421">
        <v>3.7400919788997934E-2</v>
      </c>
      <c r="Z120" s="421">
        <v>3.5865501330172481E-2</v>
      </c>
      <c r="AA120" s="421">
        <v>3.5461181829163087E-2</v>
      </c>
      <c r="AB120" s="421">
        <v>3.5803688506613855E-2</v>
      </c>
      <c r="AC120" s="421">
        <v>3.5836947009265943E-2</v>
      </c>
      <c r="AD120" s="421">
        <v>3.724710678873152E-2</v>
      </c>
      <c r="AE120" s="421">
        <v>3.8516410091400353E-2</v>
      </c>
      <c r="AF120" s="421">
        <v>6.6309462665942689E-2</v>
      </c>
      <c r="AG120" s="421">
        <v>6.4000870790084929E-2</v>
      </c>
      <c r="AH120" s="421">
        <v>6.514034176583261E-2</v>
      </c>
      <c r="AI120" s="421">
        <v>6.3655268121491956E-2</v>
      </c>
      <c r="AJ120" s="421">
        <v>3.7259508923380577E-2</v>
      </c>
      <c r="AK120" s="421">
        <v>3.7400919788997934E-2</v>
      </c>
      <c r="AL120" s="421">
        <v>3.5865501330172481E-2</v>
      </c>
      <c r="AM120" s="421">
        <v>3.5461181829163087E-2</v>
      </c>
      <c r="AN120" s="421">
        <v>3.5803688506613855E-2</v>
      </c>
      <c r="AO120" s="421">
        <v>3.5836947009265943E-2</v>
      </c>
      <c r="AP120" s="421">
        <v>3.724710678873152E-2</v>
      </c>
      <c r="AQ120" s="421">
        <v>3.8516410091400353E-2</v>
      </c>
      <c r="AR120" s="421">
        <v>6.6309462665942689E-2</v>
      </c>
      <c r="AS120" s="421">
        <v>6.4000870790084929E-2</v>
      </c>
      <c r="AT120" s="421">
        <v>6.514034176583261E-2</v>
      </c>
      <c r="AU120" s="421">
        <v>6.3655268121491956E-2</v>
      </c>
      <c r="AV120" s="421">
        <v>3.7259508923380577E-2</v>
      </c>
      <c r="AW120" s="421">
        <v>3.7400919788997934E-2</v>
      </c>
      <c r="AX120" s="421">
        <v>3.5865501330172481E-2</v>
      </c>
      <c r="AY120" s="421">
        <v>3.5461181829163087E-2</v>
      </c>
      <c r="AZ120" s="421">
        <v>3.5803688506613855E-2</v>
      </c>
      <c r="BA120" s="421">
        <v>3.5836947009265943E-2</v>
      </c>
      <c r="BB120" s="421">
        <v>3.724710678873152E-2</v>
      </c>
      <c r="BC120" s="421">
        <v>3.8516410091400353E-2</v>
      </c>
      <c r="BD120" s="421">
        <v>6.6309462665942689E-2</v>
      </c>
      <c r="BE120" s="421">
        <v>6.4000870790084929E-2</v>
      </c>
      <c r="BF120" s="421">
        <v>6.514034176583261E-2</v>
      </c>
      <c r="BG120" s="421">
        <v>6.3655268121491956E-2</v>
      </c>
      <c r="BH120" s="421">
        <v>3.7259508923380577E-2</v>
      </c>
      <c r="BI120" s="421">
        <v>3.7400919788997934E-2</v>
      </c>
      <c r="BJ120" s="421">
        <v>3.5865501330172481E-2</v>
      </c>
      <c r="BK120" s="421">
        <v>3.5461181829163087E-2</v>
      </c>
      <c r="BL120" s="421">
        <v>3.5803688506613855E-2</v>
      </c>
      <c r="BM120" s="421">
        <v>3.5836947009265943E-2</v>
      </c>
      <c r="BN120" s="421">
        <v>3.724710678873152E-2</v>
      </c>
      <c r="BO120" s="421">
        <v>3.8516410091400353E-2</v>
      </c>
      <c r="BP120" s="421">
        <v>6.6309462665942689E-2</v>
      </c>
      <c r="BQ120" s="421">
        <v>6.4000870790084929E-2</v>
      </c>
      <c r="BR120" s="421">
        <v>6.514034176583261E-2</v>
      </c>
      <c r="BS120" s="421">
        <v>6.3655268121491956E-2</v>
      </c>
      <c r="BT120" s="421">
        <v>3.7259508923380577E-2</v>
      </c>
      <c r="BU120" s="421">
        <v>3.7400919788997934E-2</v>
      </c>
      <c r="BV120" s="421">
        <v>3.5865501330172481E-2</v>
      </c>
      <c r="BW120" s="421">
        <v>3.5461181829163087E-2</v>
      </c>
      <c r="BX120" s="421">
        <v>3.5803688506613855E-2</v>
      </c>
      <c r="BY120" s="421">
        <v>3.5836947009265943E-2</v>
      </c>
      <c r="BZ120" s="421">
        <v>3.724710678873152E-2</v>
      </c>
      <c r="CA120" s="421">
        <v>3.8516410091400353E-2</v>
      </c>
      <c r="CB120" s="421">
        <v>6.6309462665942689E-2</v>
      </c>
      <c r="CC120" s="421">
        <v>6.4000870790084929E-2</v>
      </c>
      <c r="CD120" s="421">
        <v>6.514034176583261E-2</v>
      </c>
      <c r="CE120" s="421">
        <v>6.3655268121491956E-2</v>
      </c>
      <c r="CF120" s="421">
        <v>3.7259508923380577E-2</v>
      </c>
      <c r="CG120" s="421">
        <v>3.7400919788997934E-2</v>
      </c>
      <c r="CH120" s="421">
        <v>3.5865501330172481E-2</v>
      </c>
    </row>
    <row r="121" spans="1:86" hidden="1" x14ac:dyDescent="0.35">
      <c r="A121" s="588"/>
      <c r="B121" s="94" t="s">
        <v>7</v>
      </c>
      <c r="C121" s="346">
        <v>2.8740000000000002E-2</v>
      </c>
      <c r="D121" s="346">
        <v>2.9204000000000001E-2</v>
      </c>
      <c r="E121" s="421">
        <v>3.4818737873830843E-2</v>
      </c>
      <c r="F121" s="421">
        <v>3.6102588979802466E-2</v>
      </c>
      <c r="G121" s="421">
        <v>3.6904195360291804E-2</v>
      </c>
      <c r="H121" s="421">
        <v>6.3303885336710788E-2</v>
      </c>
      <c r="I121" s="421">
        <v>6.1003565049098853E-2</v>
      </c>
      <c r="J121" s="421">
        <v>6.2325034271069515E-2</v>
      </c>
      <c r="K121" s="421">
        <v>6.0805848492315497E-2</v>
      </c>
      <c r="L121" s="421">
        <v>3.5792034404205357E-2</v>
      </c>
      <c r="M121" s="421">
        <v>3.5910141126140639E-2</v>
      </c>
      <c r="N121" s="421">
        <v>3.4405853446424106E-2</v>
      </c>
      <c r="O121" s="421">
        <v>3.4063160722364053E-2</v>
      </c>
      <c r="P121" s="421">
        <v>3.4344193386708306E-2</v>
      </c>
      <c r="Q121" s="421">
        <v>3.4818737873830843E-2</v>
      </c>
      <c r="R121" s="421">
        <v>3.6102588979802466E-2</v>
      </c>
      <c r="S121" s="421">
        <v>3.6904195360291804E-2</v>
      </c>
      <c r="T121" s="421">
        <v>6.3303885336710788E-2</v>
      </c>
      <c r="U121" s="421">
        <v>6.1003565049098853E-2</v>
      </c>
      <c r="V121" s="421">
        <v>6.2325034271069515E-2</v>
      </c>
      <c r="W121" s="421">
        <v>6.0805848492315497E-2</v>
      </c>
      <c r="X121" s="421">
        <v>3.5792034404205357E-2</v>
      </c>
      <c r="Y121" s="421">
        <v>3.5910141126140639E-2</v>
      </c>
      <c r="Z121" s="421">
        <v>3.4405853446424106E-2</v>
      </c>
      <c r="AA121" s="421">
        <v>3.4063160722364053E-2</v>
      </c>
      <c r="AB121" s="421">
        <v>3.4344193386708306E-2</v>
      </c>
      <c r="AC121" s="421">
        <v>3.4818737873830843E-2</v>
      </c>
      <c r="AD121" s="421">
        <v>3.6102588979802466E-2</v>
      </c>
      <c r="AE121" s="421">
        <v>3.6904195360291804E-2</v>
      </c>
      <c r="AF121" s="421">
        <v>6.3303885336710788E-2</v>
      </c>
      <c r="AG121" s="421">
        <v>6.1003565049098853E-2</v>
      </c>
      <c r="AH121" s="421">
        <v>6.2325034271069515E-2</v>
      </c>
      <c r="AI121" s="421">
        <v>6.0805848492315497E-2</v>
      </c>
      <c r="AJ121" s="421">
        <v>3.5792034404205357E-2</v>
      </c>
      <c r="AK121" s="421">
        <v>3.5910141126140639E-2</v>
      </c>
      <c r="AL121" s="421">
        <v>3.4405853446424106E-2</v>
      </c>
      <c r="AM121" s="421">
        <v>3.4063160722364053E-2</v>
      </c>
      <c r="AN121" s="421">
        <v>3.4344193386708306E-2</v>
      </c>
      <c r="AO121" s="421">
        <v>3.4818737873830843E-2</v>
      </c>
      <c r="AP121" s="421">
        <v>3.6102588979802466E-2</v>
      </c>
      <c r="AQ121" s="421">
        <v>3.6904195360291804E-2</v>
      </c>
      <c r="AR121" s="421">
        <v>6.3303885336710788E-2</v>
      </c>
      <c r="AS121" s="421">
        <v>6.1003565049098853E-2</v>
      </c>
      <c r="AT121" s="421">
        <v>6.2325034271069515E-2</v>
      </c>
      <c r="AU121" s="421">
        <v>6.0805848492315497E-2</v>
      </c>
      <c r="AV121" s="421">
        <v>3.5792034404205357E-2</v>
      </c>
      <c r="AW121" s="421">
        <v>3.5910141126140639E-2</v>
      </c>
      <c r="AX121" s="421">
        <v>3.4405853446424106E-2</v>
      </c>
      <c r="AY121" s="421">
        <v>3.4063160722364053E-2</v>
      </c>
      <c r="AZ121" s="421">
        <v>3.4344193386708306E-2</v>
      </c>
      <c r="BA121" s="421">
        <v>3.4818737873830843E-2</v>
      </c>
      <c r="BB121" s="421">
        <v>3.6102588979802466E-2</v>
      </c>
      <c r="BC121" s="421">
        <v>3.6904195360291804E-2</v>
      </c>
      <c r="BD121" s="421">
        <v>6.3303885336710788E-2</v>
      </c>
      <c r="BE121" s="421">
        <v>6.1003565049098853E-2</v>
      </c>
      <c r="BF121" s="421">
        <v>6.2325034271069515E-2</v>
      </c>
      <c r="BG121" s="421">
        <v>6.0805848492315497E-2</v>
      </c>
      <c r="BH121" s="421">
        <v>3.5792034404205357E-2</v>
      </c>
      <c r="BI121" s="421">
        <v>3.5910141126140639E-2</v>
      </c>
      <c r="BJ121" s="421">
        <v>3.4405853446424106E-2</v>
      </c>
      <c r="BK121" s="421">
        <v>3.4063160722364053E-2</v>
      </c>
      <c r="BL121" s="421">
        <v>3.4344193386708306E-2</v>
      </c>
      <c r="BM121" s="421">
        <v>3.4818737873830843E-2</v>
      </c>
      <c r="BN121" s="421">
        <v>3.6102588979802466E-2</v>
      </c>
      <c r="BO121" s="421">
        <v>3.6904195360291804E-2</v>
      </c>
      <c r="BP121" s="421">
        <v>6.3303885336710788E-2</v>
      </c>
      <c r="BQ121" s="421">
        <v>6.1003565049098853E-2</v>
      </c>
      <c r="BR121" s="421">
        <v>6.2325034271069515E-2</v>
      </c>
      <c r="BS121" s="421">
        <v>6.0805848492315497E-2</v>
      </c>
      <c r="BT121" s="421">
        <v>3.5792034404205357E-2</v>
      </c>
      <c r="BU121" s="421">
        <v>3.5910141126140639E-2</v>
      </c>
      <c r="BV121" s="421">
        <v>3.4405853446424106E-2</v>
      </c>
      <c r="BW121" s="421">
        <v>3.4063160722364053E-2</v>
      </c>
      <c r="BX121" s="421">
        <v>3.4344193386708306E-2</v>
      </c>
      <c r="BY121" s="421">
        <v>3.4818737873830843E-2</v>
      </c>
      <c r="BZ121" s="421">
        <v>3.6102588979802466E-2</v>
      </c>
      <c r="CA121" s="421">
        <v>3.6904195360291804E-2</v>
      </c>
      <c r="CB121" s="421">
        <v>6.3303885336710788E-2</v>
      </c>
      <c r="CC121" s="421">
        <v>6.1003565049098853E-2</v>
      </c>
      <c r="CD121" s="421">
        <v>6.2325034271069515E-2</v>
      </c>
      <c r="CE121" s="421">
        <v>6.0805848492315497E-2</v>
      </c>
      <c r="CF121" s="421">
        <v>3.5792034404205357E-2</v>
      </c>
      <c r="CG121" s="421">
        <v>3.5910141126140639E-2</v>
      </c>
      <c r="CH121" s="421">
        <v>3.4405853446424106E-2</v>
      </c>
    </row>
    <row r="122" spans="1:86" ht="15" hidden="1" thickBot="1" x14ac:dyDescent="0.4">
      <c r="A122" s="589"/>
      <c r="B122" s="96" t="s">
        <v>8</v>
      </c>
      <c r="C122" s="346">
        <v>2.8704E-2</v>
      </c>
      <c r="D122" s="346">
        <v>2.9914E-2</v>
      </c>
      <c r="E122" s="421">
        <v>3.7274854276496266E-2</v>
      </c>
      <c r="F122" s="421">
        <v>3.9149914613827323E-2</v>
      </c>
      <c r="G122" s="421">
        <v>4.0191329825711879E-2</v>
      </c>
      <c r="H122" s="421">
        <v>7.137503967949535E-2</v>
      </c>
      <c r="I122" s="421">
        <v>6.7314368860385401E-2</v>
      </c>
      <c r="J122" s="421">
        <v>7.0021211460438909E-2</v>
      </c>
      <c r="K122" s="421">
        <v>6.6897226141147209E-2</v>
      </c>
      <c r="L122" s="421">
        <v>3.8782317750006901E-2</v>
      </c>
      <c r="M122" s="421">
        <v>3.895861496559077E-2</v>
      </c>
      <c r="N122" s="421">
        <v>3.6642938616840835E-2</v>
      </c>
      <c r="O122" s="421">
        <v>3.5782475791091423E-2</v>
      </c>
      <c r="P122" s="421">
        <v>3.6404921823038824E-2</v>
      </c>
      <c r="Q122" s="421">
        <v>3.7274854276496266E-2</v>
      </c>
      <c r="R122" s="421">
        <v>3.9149914613827323E-2</v>
      </c>
      <c r="S122" s="421">
        <v>4.0191329825711879E-2</v>
      </c>
      <c r="T122" s="421">
        <v>7.137503967949535E-2</v>
      </c>
      <c r="U122" s="421">
        <v>6.7314368860385401E-2</v>
      </c>
      <c r="V122" s="421">
        <v>7.0021211460438909E-2</v>
      </c>
      <c r="W122" s="421">
        <v>6.6897226141147209E-2</v>
      </c>
      <c r="X122" s="421">
        <v>3.8782317750006901E-2</v>
      </c>
      <c r="Y122" s="421">
        <v>3.895861496559077E-2</v>
      </c>
      <c r="Z122" s="421">
        <v>3.6642938616840835E-2</v>
      </c>
      <c r="AA122" s="421">
        <v>3.5782475791091423E-2</v>
      </c>
      <c r="AB122" s="421">
        <v>3.6404921823038824E-2</v>
      </c>
      <c r="AC122" s="421">
        <v>3.7274854276496266E-2</v>
      </c>
      <c r="AD122" s="421">
        <v>3.9149914613827323E-2</v>
      </c>
      <c r="AE122" s="421">
        <v>4.0191329825711879E-2</v>
      </c>
      <c r="AF122" s="421">
        <v>7.137503967949535E-2</v>
      </c>
      <c r="AG122" s="421">
        <v>6.7314368860385401E-2</v>
      </c>
      <c r="AH122" s="421">
        <v>7.0021211460438909E-2</v>
      </c>
      <c r="AI122" s="421">
        <v>6.6897226141147209E-2</v>
      </c>
      <c r="AJ122" s="421">
        <v>3.8782317750006901E-2</v>
      </c>
      <c r="AK122" s="421">
        <v>3.895861496559077E-2</v>
      </c>
      <c r="AL122" s="421">
        <v>3.6642938616840835E-2</v>
      </c>
      <c r="AM122" s="421">
        <v>3.5782475791091423E-2</v>
      </c>
      <c r="AN122" s="421">
        <v>3.6404921823038824E-2</v>
      </c>
      <c r="AO122" s="421">
        <v>3.7274854276496266E-2</v>
      </c>
      <c r="AP122" s="421">
        <v>3.9149914613827323E-2</v>
      </c>
      <c r="AQ122" s="421">
        <v>4.0191329825711879E-2</v>
      </c>
      <c r="AR122" s="421">
        <v>7.137503967949535E-2</v>
      </c>
      <c r="AS122" s="421">
        <v>6.7314368860385401E-2</v>
      </c>
      <c r="AT122" s="421">
        <v>7.0021211460438909E-2</v>
      </c>
      <c r="AU122" s="421">
        <v>6.6897226141147209E-2</v>
      </c>
      <c r="AV122" s="421">
        <v>3.8782317750006901E-2</v>
      </c>
      <c r="AW122" s="421">
        <v>3.895861496559077E-2</v>
      </c>
      <c r="AX122" s="421">
        <v>3.6642938616840835E-2</v>
      </c>
      <c r="AY122" s="421">
        <v>3.5782475791091423E-2</v>
      </c>
      <c r="AZ122" s="421">
        <v>3.6404921823038824E-2</v>
      </c>
      <c r="BA122" s="421">
        <v>3.7274854276496266E-2</v>
      </c>
      <c r="BB122" s="421">
        <v>3.9149914613827323E-2</v>
      </c>
      <c r="BC122" s="421">
        <v>4.0191329825711879E-2</v>
      </c>
      <c r="BD122" s="421">
        <v>7.137503967949535E-2</v>
      </c>
      <c r="BE122" s="421">
        <v>6.7314368860385401E-2</v>
      </c>
      <c r="BF122" s="421">
        <v>7.0021211460438909E-2</v>
      </c>
      <c r="BG122" s="421">
        <v>6.6897226141147209E-2</v>
      </c>
      <c r="BH122" s="421">
        <v>3.8782317750006901E-2</v>
      </c>
      <c r="BI122" s="421">
        <v>3.895861496559077E-2</v>
      </c>
      <c r="BJ122" s="421">
        <v>3.6642938616840835E-2</v>
      </c>
      <c r="BK122" s="421">
        <v>3.5782475791091423E-2</v>
      </c>
      <c r="BL122" s="421">
        <v>3.6404921823038824E-2</v>
      </c>
      <c r="BM122" s="421">
        <v>3.7274854276496266E-2</v>
      </c>
      <c r="BN122" s="421">
        <v>3.9149914613827323E-2</v>
      </c>
      <c r="BO122" s="421">
        <v>4.0191329825711879E-2</v>
      </c>
      <c r="BP122" s="421">
        <v>7.137503967949535E-2</v>
      </c>
      <c r="BQ122" s="421">
        <v>6.7314368860385401E-2</v>
      </c>
      <c r="BR122" s="421">
        <v>7.0021211460438909E-2</v>
      </c>
      <c r="BS122" s="421">
        <v>6.6897226141147209E-2</v>
      </c>
      <c r="BT122" s="421">
        <v>3.8782317750006901E-2</v>
      </c>
      <c r="BU122" s="421">
        <v>3.895861496559077E-2</v>
      </c>
      <c r="BV122" s="421">
        <v>3.6642938616840835E-2</v>
      </c>
      <c r="BW122" s="421">
        <v>3.5782475791091423E-2</v>
      </c>
      <c r="BX122" s="421">
        <v>3.6404921823038824E-2</v>
      </c>
      <c r="BY122" s="421">
        <v>3.7274854276496266E-2</v>
      </c>
      <c r="BZ122" s="421">
        <v>3.9149914613827323E-2</v>
      </c>
      <c r="CA122" s="421">
        <v>4.0191329825711879E-2</v>
      </c>
      <c r="CB122" s="421">
        <v>7.137503967949535E-2</v>
      </c>
      <c r="CC122" s="421">
        <v>6.7314368860385401E-2</v>
      </c>
      <c r="CD122" s="421">
        <v>7.0021211460438909E-2</v>
      </c>
      <c r="CE122" s="421">
        <v>6.6897226141147209E-2</v>
      </c>
      <c r="CF122" s="421">
        <v>3.8782317750006901E-2</v>
      </c>
      <c r="CG122" s="421">
        <v>3.895861496559077E-2</v>
      </c>
      <c r="CH122" s="421">
        <v>3.6642938616840835E-2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86" ht="15" hidden="1" thickBot="1" x14ac:dyDescent="0.4"/>
    <row r="125" spans="1:86" ht="15" hidden="1" thickBot="1" x14ac:dyDescent="0.4">
      <c r="C125" s="590" t="s">
        <v>125</v>
      </c>
      <c r="D125" s="584"/>
      <c r="E125" s="584"/>
      <c r="F125" s="584"/>
      <c r="G125" s="584"/>
      <c r="H125" s="584"/>
      <c r="I125" s="584"/>
      <c r="J125" s="584"/>
      <c r="K125" s="584"/>
      <c r="L125" s="584"/>
      <c r="M125" s="584"/>
      <c r="N125" s="585"/>
      <c r="O125" s="583" t="s">
        <v>125</v>
      </c>
      <c r="P125" s="584"/>
      <c r="Q125" s="584"/>
      <c r="R125" s="584"/>
      <c r="S125" s="584"/>
      <c r="T125" s="584"/>
      <c r="U125" s="584"/>
      <c r="V125" s="584"/>
      <c r="W125" s="584"/>
      <c r="X125" s="584"/>
      <c r="Y125" s="584"/>
      <c r="Z125" s="585"/>
      <c r="AA125" s="583" t="s">
        <v>125</v>
      </c>
      <c r="AB125" s="584"/>
      <c r="AC125" s="584"/>
      <c r="AD125" s="584"/>
      <c r="AE125" s="584"/>
      <c r="AF125" s="584"/>
      <c r="AG125" s="584"/>
      <c r="AH125" s="584"/>
      <c r="AI125" s="584"/>
      <c r="AJ125" s="584"/>
      <c r="AK125" s="584"/>
      <c r="AL125" s="585"/>
      <c r="AM125" s="583" t="s">
        <v>125</v>
      </c>
      <c r="AN125" s="584"/>
      <c r="AO125" s="584"/>
      <c r="AP125" s="584"/>
      <c r="AQ125" s="584"/>
      <c r="AR125" s="584"/>
      <c r="AS125" s="584"/>
      <c r="AT125" s="584"/>
      <c r="AU125" s="584"/>
      <c r="AV125" s="584"/>
      <c r="AW125" s="584"/>
      <c r="AX125" s="585"/>
      <c r="AY125" s="583" t="s">
        <v>125</v>
      </c>
      <c r="AZ125" s="584"/>
      <c r="BA125" s="584"/>
      <c r="BB125" s="584"/>
      <c r="BC125" s="584"/>
      <c r="BD125" s="584"/>
      <c r="BE125" s="584"/>
      <c r="BF125" s="584"/>
      <c r="BG125" s="584"/>
      <c r="BH125" s="584"/>
      <c r="BI125" s="584"/>
      <c r="BJ125" s="585"/>
      <c r="BK125" s="583" t="s">
        <v>125</v>
      </c>
      <c r="BL125" s="584"/>
      <c r="BM125" s="584"/>
      <c r="BN125" s="584"/>
      <c r="BO125" s="584"/>
      <c r="BP125" s="584"/>
      <c r="BQ125" s="584"/>
      <c r="BR125" s="584"/>
      <c r="BS125" s="584"/>
      <c r="BT125" s="584"/>
      <c r="BU125" s="584"/>
      <c r="BV125" s="585"/>
      <c r="BW125" s="583" t="s">
        <v>125</v>
      </c>
      <c r="BX125" s="584"/>
      <c r="BY125" s="584"/>
      <c r="BZ125" s="584"/>
      <c r="CA125" s="584"/>
      <c r="CB125" s="584"/>
      <c r="CC125" s="584"/>
      <c r="CD125" s="584"/>
      <c r="CE125" s="584"/>
      <c r="CF125" s="584"/>
      <c r="CG125" s="584"/>
      <c r="CH125" s="586"/>
    </row>
    <row r="126" spans="1:86" ht="16" hidden="1" thickBot="1" x14ac:dyDescent="0.4">
      <c r="A126" s="587" t="s">
        <v>126</v>
      </c>
      <c r="B126" s="286" t="s">
        <v>143</v>
      </c>
      <c r="C126" s="176">
        <f>C$4</f>
        <v>44562</v>
      </c>
      <c r="D126" s="176">
        <f t="shared" ref="D126:BO126" si="109">D$4</f>
        <v>44593</v>
      </c>
      <c r="E126" s="176">
        <f t="shared" si="109"/>
        <v>44621</v>
      </c>
      <c r="F126" s="176">
        <f t="shared" si="109"/>
        <v>44652</v>
      </c>
      <c r="G126" s="176">
        <f t="shared" si="109"/>
        <v>44682</v>
      </c>
      <c r="H126" s="176">
        <f t="shared" si="109"/>
        <v>44713</v>
      </c>
      <c r="I126" s="176">
        <f t="shared" si="109"/>
        <v>44743</v>
      </c>
      <c r="J126" s="176">
        <f t="shared" si="109"/>
        <v>44774</v>
      </c>
      <c r="K126" s="176">
        <f t="shared" si="109"/>
        <v>44805</v>
      </c>
      <c r="L126" s="176">
        <f t="shared" si="109"/>
        <v>44835</v>
      </c>
      <c r="M126" s="176">
        <f t="shared" si="109"/>
        <v>44866</v>
      </c>
      <c r="N126" s="176">
        <f t="shared" si="109"/>
        <v>44896</v>
      </c>
      <c r="O126" s="176">
        <f t="shared" si="109"/>
        <v>44927</v>
      </c>
      <c r="P126" s="176">
        <f t="shared" si="109"/>
        <v>44958</v>
      </c>
      <c r="Q126" s="176">
        <f t="shared" si="109"/>
        <v>44986</v>
      </c>
      <c r="R126" s="176">
        <f t="shared" si="109"/>
        <v>45017</v>
      </c>
      <c r="S126" s="176">
        <f t="shared" si="109"/>
        <v>45047</v>
      </c>
      <c r="T126" s="176">
        <f t="shared" si="109"/>
        <v>45078</v>
      </c>
      <c r="U126" s="176">
        <f t="shared" si="109"/>
        <v>45108</v>
      </c>
      <c r="V126" s="176">
        <f t="shared" si="109"/>
        <v>45139</v>
      </c>
      <c r="W126" s="176">
        <f t="shared" si="109"/>
        <v>45170</v>
      </c>
      <c r="X126" s="176">
        <f t="shared" si="109"/>
        <v>45200</v>
      </c>
      <c r="Y126" s="176">
        <f t="shared" si="109"/>
        <v>45231</v>
      </c>
      <c r="Z126" s="176">
        <f t="shared" si="109"/>
        <v>45261</v>
      </c>
      <c r="AA126" s="176">
        <f t="shared" si="109"/>
        <v>45292</v>
      </c>
      <c r="AB126" s="176">
        <f t="shared" si="109"/>
        <v>45323</v>
      </c>
      <c r="AC126" s="176">
        <f t="shared" si="109"/>
        <v>45352</v>
      </c>
      <c r="AD126" s="176">
        <f t="shared" si="109"/>
        <v>45383</v>
      </c>
      <c r="AE126" s="176">
        <f t="shared" si="109"/>
        <v>45413</v>
      </c>
      <c r="AF126" s="176">
        <f t="shared" si="109"/>
        <v>45444</v>
      </c>
      <c r="AG126" s="176">
        <f t="shared" si="109"/>
        <v>45474</v>
      </c>
      <c r="AH126" s="176">
        <f t="shared" si="109"/>
        <v>45505</v>
      </c>
      <c r="AI126" s="176">
        <f t="shared" si="109"/>
        <v>45536</v>
      </c>
      <c r="AJ126" s="176">
        <f t="shared" si="109"/>
        <v>45566</v>
      </c>
      <c r="AK126" s="176">
        <f t="shared" si="109"/>
        <v>45597</v>
      </c>
      <c r="AL126" s="176">
        <f t="shared" si="109"/>
        <v>45627</v>
      </c>
      <c r="AM126" s="176">
        <f t="shared" si="109"/>
        <v>45658</v>
      </c>
      <c r="AN126" s="176">
        <f t="shared" si="109"/>
        <v>45689</v>
      </c>
      <c r="AO126" s="176">
        <f t="shared" si="109"/>
        <v>45717</v>
      </c>
      <c r="AP126" s="176">
        <f t="shared" si="109"/>
        <v>45748</v>
      </c>
      <c r="AQ126" s="176">
        <f t="shared" si="109"/>
        <v>45778</v>
      </c>
      <c r="AR126" s="176">
        <f t="shared" si="109"/>
        <v>45809</v>
      </c>
      <c r="AS126" s="176">
        <f t="shared" si="109"/>
        <v>45839</v>
      </c>
      <c r="AT126" s="176">
        <f t="shared" si="109"/>
        <v>45870</v>
      </c>
      <c r="AU126" s="176">
        <f t="shared" si="109"/>
        <v>45901</v>
      </c>
      <c r="AV126" s="176">
        <f t="shared" si="109"/>
        <v>45931</v>
      </c>
      <c r="AW126" s="176">
        <f t="shared" si="109"/>
        <v>45962</v>
      </c>
      <c r="AX126" s="176">
        <f t="shared" si="109"/>
        <v>45992</v>
      </c>
      <c r="AY126" s="176">
        <f t="shared" si="109"/>
        <v>46023</v>
      </c>
      <c r="AZ126" s="176">
        <f t="shared" si="109"/>
        <v>46054</v>
      </c>
      <c r="BA126" s="176">
        <f t="shared" si="109"/>
        <v>46082</v>
      </c>
      <c r="BB126" s="176">
        <f t="shared" si="109"/>
        <v>46113</v>
      </c>
      <c r="BC126" s="176">
        <f t="shared" si="109"/>
        <v>46143</v>
      </c>
      <c r="BD126" s="176">
        <f t="shared" si="109"/>
        <v>46174</v>
      </c>
      <c r="BE126" s="176">
        <f t="shared" si="109"/>
        <v>46204</v>
      </c>
      <c r="BF126" s="176">
        <f t="shared" si="109"/>
        <v>46235</v>
      </c>
      <c r="BG126" s="176">
        <f t="shared" si="109"/>
        <v>46266</v>
      </c>
      <c r="BH126" s="176">
        <f t="shared" si="109"/>
        <v>46296</v>
      </c>
      <c r="BI126" s="176">
        <f t="shared" si="109"/>
        <v>46327</v>
      </c>
      <c r="BJ126" s="176">
        <f t="shared" si="109"/>
        <v>46357</v>
      </c>
      <c r="BK126" s="176">
        <f t="shared" si="109"/>
        <v>46388</v>
      </c>
      <c r="BL126" s="176">
        <f t="shared" si="109"/>
        <v>46419</v>
      </c>
      <c r="BM126" s="176">
        <f t="shared" si="109"/>
        <v>46447</v>
      </c>
      <c r="BN126" s="176">
        <f t="shared" si="109"/>
        <v>46478</v>
      </c>
      <c r="BO126" s="176">
        <f t="shared" si="109"/>
        <v>46508</v>
      </c>
      <c r="BP126" s="176">
        <f t="shared" ref="BP126:CH126" si="110">BP$4</f>
        <v>46539</v>
      </c>
      <c r="BQ126" s="176">
        <f t="shared" si="110"/>
        <v>46569</v>
      </c>
      <c r="BR126" s="176">
        <f t="shared" si="110"/>
        <v>46600</v>
      </c>
      <c r="BS126" s="176">
        <f t="shared" si="110"/>
        <v>46631</v>
      </c>
      <c r="BT126" s="176">
        <f t="shared" si="110"/>
        <v>46661</v>
      </c>
      <c r="BU126" s="176">
        <f t="shared" si="110"/>
        <v>46692</v>
      </c>
      <c r="BV126" s="176">
        <f t="shared" si="110"/>
        <v>46722</v>
      </c>
      <c r="BW126" s="176">
        <f t="shared" si="110"/>
        <v>46753</v>
      </c>
      <c r="BX126" s="176">
        <f t="shared" si="110"/>
        <v>46784</v>
      </c>
      <c r="BY126" s="176">
        <f t="shared" si="110"/>
        <v>46813</v>
      </c>
      <c r="BZ126" s="176">
        <f t="shared" si="110"/>
        <v>46844</v>
      </c>
      <c r="CA126" s="176">
        <f t="shared" si="110"/>
        <v>46874</v>
      </c>
      <c r="CB126" s="176">
        <f t="shared" si="110"/>
        <v>46905</v>
      </c>
      <c r="CC126" s="176">
        <f t="shared" si="110"/>
        <v>46935</v>
      </c>
      <c r="CD126" s="176">
        <f t="shared" si="110"/>
        <v>46966</v>
      </c>
      <c r="CE126" s="176">
        <f t="shared" si="110"/>
        <v>46997</v>
      </c>
      <c r="CF126" s="176">
        <f t="shared" si="110"/>
        <v>47027</v>
      </c>
      <c r="CG126" s="176">
        <f t="shared" si="110"/>
        <v>47058</v>
      </c>
      <c r="CH126" s="177">
        <f t="shared" si="110"/>
        <v>47088</v>
      </c>
    </row>
    <row r="127" spans="1:86" hidden="1" x14ac:dyDescent="0.35">
      <c r="A127" s="588"/>
      <c r="B127" s="287" t="s">
        <v>20</v>
      </c>
      <c r="C127" s="346">
        <v>2.643E-3</v>
      </c>
      <c r="D127" s="346">
        <v>2.7320000000000001E-3</v>
      </c>
      <c r="E127" s="421">
        <v>2.4663552230189505E-3</v>
      </c>
      <c r="F127" s="421">
        <v>2.6618576910220812E-3</v>
      </c>
      <c r="G127" s="421">
        <v>3.2351217899887503E-3</v>
      </c>
      <c r="H127" s="421">
        <v>9.5463486409639135E-3</v>
      </c>
      <c r="I127" s="421">
        <v>8.5916486569736772E-3</v>
      </c>
      <c r="J127" s="421">
        <v>8.8404129173725865E-3</v>
      </c>
      <c r="K127" s="421">
        <v>8.4305106127225433E-3</v>
      </c>
      <c r="L127" s="421">
        <v>3.0629104514399231E-3</v>
      </c>
      <c r="M127" s="421">
        <v>3.1295768922189682E-3</v>
      </c>
      <c r="N127" s="421">
        <v>2.1082725198418198E-3</v>
      </c>
      <c r="O127" s="421">
        <v>2.4010320670554129E-3</v>
      </c>
      <c r="P127" s="421">
        <v>2.4658614444414456E-3</v>
      </c>
      <c r="Q127" s="421">
        <v>2.4663552230189505E-3</v>
      </c>
      <c r="R127" s="421">
        <v>2.6618576910220812E-3</v>
      </c>
      <c r="S127" s="421">
        <v>3.2351217899887503E-3</v>
      </c>
      <c r="T127" s="421">
        <v>9.5463486409639135E-3</v>
      </c>
      <c r="U127" s="421">
        <v>8.5916486569736772E-3</v>
      </c>
      <c r="V127" s="421">
        <v>8.8404129173725865E-3</v>
      </c>
      <c r="W127" s="421">
        <v>8.4305106127225433E-3</v>
      </c>
      <c r="X127" s="421">
        <v>3.0629104514399231E-3</v>
      </c>
      <c r="Y127" s="421">
        <v>3.1295768922189682E-3</v>
      </c>
      <c r="Z127" s="421">
        <v>2.1082725198418198E-3</v>
      </c>
      <c r="AA127" s="421">
        <v>2.4010320670554129E-3</v>
      </c>
      <c r="AB127" s="421">
        <v>2.4658614444414456E-3</v>
      </c>
      <c r="AC127" s="421">
        <v>2.4663552230189505E-3</v>
      </c>
      <c r="AD127" s="421">
        <v>2.6618576910220812E-3</v>
      </c>
      <c r="AE127" s="421">
        <v>3.2351217899887503E-3</v>
      </c>
      <c r="AF127" s="421">
        <v>9.5463486409639135E-3</v>
      </c>
      <c r="AG127" s="421">
        <v>8.5916486569736772E-3</v>
      </c>
      <c r="AH127" s="421">
        <v>8.8404129173725865E-3</v>
      </c>
      <c r="AI127" s="421">
        <v>8.4305106127225433E-3</v>
      </c>
      <c r="AJ127" s="421">
        <v>3.0629104514399231E-3</v>
      </c>
      <c r="AK127" s="421">
        <v>3.1295768922189682E-3</v>
      </c>
      <c r="AL127" s="421">
        <v>2.1082725198418198E-3</v>
      </c>
      <c r="AM127" s="421">
        <v>2.4010320670554129E-3</v>
      </c>
      <c r="AN127" s="421">
        <v>2.4658614444414456E-3</v>
      </c>
      <c r="AO127" s="421">
        <v>2.4663552230189505E-3</v>
      </c>
      <c r="AP127" s="421">
        <v>2.6618576910220812E-3</v>
      </c>
      <c r="AQ127" s="421">
        <v>3.2351217899887503E-3</v>
      </c>
      <c r="AR127" s="421">
        <v>9.5463486409639135E-3</v>
      </c>
      <c r="AS127" s="421">
        <v>8.5916486569736772E-3</v>
      </c>
      <c r="AT127" s="421">
        <v>8.8404129173725865E-3</v>
      </c>
      <c r="AU127" s="421">
        <v>8.4305106127225433E-3</v>
      </c>
      <c r="AV127" s="421">
        <v>3.0629104514399231E-3</v>
      </c>
      <c r="AW127" s="421">
        <v>3.1295768922189682E-3</v>
      </c>
      <c r="AX127" s="421">
        <v>2.1082725198418198E-3</v>
      </c>
      <c r="AY127" s="421">
        <v>2.4010320670554129E-3</v>
      </c>
      <c r="AZ127" s="421">
        <v>2.4658614444414456E-3</v>
      </c>
      <c r="BA127" s="421">
        <v>2.4663552230189505E-3</v>
      </c>
      <c r="BB127" s="421">
        <v>2.6618576910220812E-3</v>
      </c>
      <c r="BC127" s="421">
        <v>3.2351217899887503E-3</v>
      </c>
      <c r="BD127" s="421">
        <v>9.5463486409639135E-3</v>
      </c>
      <c r="BE127" s="421">
        <v>8.5916486569736772E-3</v>
      </c>
      <c r="BF127" s="421">
        <v>8.8404129173725865E-3</v>
      </c>
      <c r="BG127" s="421">
        <v>8.4305106127225433E-3</v>
      </c>
      <c r="BH127" s="421">
        <v>3.0629104514399231E-3</v>
      </c>
      <c r="BI127" s="421">
        <v>3.1295768922189682E-3</v>
      </c>
      <c r="BJ127" s="421">
        <v>2.1082725198418198E-3</v>
      </c>
      <c r="BK127" s="421">
        <v>2.4010320670554129E-3</v>
      </c>
      <c r="BL127" s="421">
        <v>2.4658614444414456E-3</v>
      </c>
      <c r="BM127" s="421">
        <v>2.4663552230189505E-3</v>
      </c>
      <c r="BN127" s="421">
        <v>2.6618576910220812E-3</v>
      </c>
      <c r="BO127" s="421">
        <v>3.2351217899887503E-3</v>
      </c>
      <c r="BP127" s="421">
        <v>9.5463486409639135E-3</v>
      </c>
      <c r="BQ127" s="421">
        <v>8.5916486569736772E-3</v>
      </c>
      <c r="BR127" s="421">
        <v>8.8404129173725865E-3</v>
      </c>
      <c r="BS127" s="421">
        <v>8.4305106127225433E-3</v>
      </c>
      <c r="BT127" s="421">
        <v>3.0629104514399231E-3</v>
      </c>
      <c r="BU127" s="421">
        <v>3.1295768922189682E-3</v>
      </c>
      <c r="BV127" s="421">
        <v>2.1082725198418198E-3</v>
      </c>
      <c r="BW127" s="421">
        <v>2.4010320670554129E-3</v>
      </c>
      <c r="BX127" s="421">
        <v>2.4658614444414456E-3</v>
      </c>
      <c r="BY127" s="421">
        <v>2.4663552230189505E-3</v>
      </c>
      <c r="BZ127" s="421">
        <v>2.6618576910220812E-3</v>
      </c>
      <c r="CA127" s="421">
        <v>3.2351217899887503E-3</v>
      </c>
      <c r="CB127" s="421">
        <v>9.5463486409639135E-3</v>
      </c>
      <c r="CC127" s="421">
        <v>8.5916486569736772E-3</v>
      </c>
      <c r="CD127" s="421">
        <v>8.8404129173725865E-3</v>
      </c>
      <c r="CE127" s="421">
        <v>8.4305106127225433E-3</v>
      </c>
      <c r="CF127" s="421">
        <v>3.0629104514399231E-3</v>
      </c>
      <c r="CG127" s="421">
        <v>3.1295768922189682E-3</v>
      </c>
      <c r="CH127" s="421">
        <v>2.1082725198418198E-3</v>
      </c>
    </row>
    <row r="128" spans="1:86" hidden="1" x14ac:dyDescent="0.35">
      <c r="A128" s="588"/>
      <c r="B128" s="287" t="s">
        <v>0</v>
      </c>
      <c r="C128" s="346">
        <v>4.2069999999999998E-3</v>
      </c>
      <c r="D128" s="346">
        <v>3.787E-3</v>
      </c>
      <c r="E128" s="421">
        <v>3.5869594089475093E-3</v>
      </c>
      <c r="F128" s="421">
        <v>2.4466934737691118E-3</v>
      </c>
      <c r="G128" s="421">
        <v>5.5928870581329381E-3</v>
      </c>
      <c r="H128" s="421">
        <v>1.6763782272094924E-2</v>
      </c>
      <c r="I128" s="421">
        <v>1.3657600974697079E-2</v>
      </c>
      <c r="J128" s="421">
        <v>1.5059605374347598E-2</v>
      </c>
      <c r="K128" s="421">
        <v>1.5757038811586303E-2</v>
      </c>
      <c r="L128" s="421">
        <v>3.218366832802941E-3</v>
      </c>
      <c r="M128" s="421">
        <v>2.9024951629601126E-3</v>
      </c>
      <c r="N128" s="421">
        <v>2.9730841769020663E-3</v>
      </c>
      <c r="O128" s="421">
        <v>3.9566344268990262E-3</v>
      </c>
      <c r="P128" s="421">
        <v>3.5176333574623809E-3</v>
      </c>
      <c r="Q128" s="421">
        <v>3.5869594089475093E-3</v>
      </c>
      <c r="R128" s="421">
        <v>2.4466934737691118E-3</v>
      </c>
      <c r="S128" s="421">
        <v>5.5928870581329381E-3</v>
      </c>
      <c r="T128" s="421">
        <v>1.6763782272094924E-2</v>
      </c>
      <c r="U128" s="421">
        <v>1.3657600974697079E-2</v>
      </c>
      <c r="V128" s="421">
        <v>1.5059605374347598E-2</v>
      </c>
      <c r="W128" s="421">
        <v>1.5757038811586303E-2</v>
      </c>
      <c r="X128" s="421">
        <v>3.218366832802941E-3</v>
      </c>
      <c r="Y128" s="421">
        <v>2.9024951629601126E-3</v>
      </c>
      <c r="Z128" s="421">
        <v>2.9730841769020663E-3</v>
      </c>
      <c r="AA128" s="421">
        <v>3.9566344268990262E-3</v>
      </c>
      <c r="AB128" s="421">
        <v>3.5176333574623809E-3</v>
      </c>
      <c r="AC128" s="421">
        <v>3.5869594089475093E-3</v>
      </c>
      <c r="AD128" s="421">
        <v>2.4466934737691118E-3</v>
      </c>
      <c r="AE128" s="421">
        <v>5.5928870581329381E-3</v>
      </c>
      <c r="AF128" s="421">
        <v>1.6763782272094924E-2</v>
      </c>
      <c r="AG128" s="421">
        <v>1.3657600974697079E-2</v>
      </c>
      <c r="AH128" s="421">
        <v>1.5059605374347598E-2</v>
      </c>
      <c r="AI128" s="421">
        <v>1.5757038811586303E-2</v>
      </c>
      <c r="AJ128" s="421">
        <v>3.218366832802941E-3</v>
      </c>
      <c r="AK128" s="421">
        <v>2.9024951629601126E-3</v>
      </c>
      <c r="AL128" s="421">
        <v>2.9730841769020663E-3</v>
      </c>
      <c r="AM128" s="421">
        <v>3.9566344268990262E-3</v>
      </c>
      <c r="AN128" s="421">
        <v>3.5176333574623809E-3</v>
      </c>
      <c r="AO128" s="421">
        <v>3.5869594089475093E-3</v>
      </c>
      <c r="AP128" s="421">
        <v>2.4466934737691118E-3</v>
      </c>
      <c r="AQ128" s="421">
        <v>5.5928870581329381E-3</v>
      </c>
      <c r="AR128" s="421">
        <v>1.6763782272094924E-2</v>
      </c>
      <c r="AS128" s="421">
        <v>1.3657600974697079E-2</v>
      </c>
      <c r="AT128" s="421">
        <v>1.5059605374347598E-2</v>
      </c>
      <c r="AU128" s="421">
        <v>1.5757038811586303E-2</v>
      </c>
      <c r="AV128" s="421">
        <v>3.218366832802941E-3</v>
      </c>
      <c r="AW128" s="421">
        <v>2.9024951629601126E-3</v>
      </c>
      <c r="AX128" s="421">
        <v>2.9730841769020663E-3</v>
      </c>
      <c r="AY128" s="421">
        <v>3.9566344268990262E-3</v>
      </c>
      <c r="AZ128" s="421">
        <v>3.5176333574623809E-3</v>
      </c>
      <c r="BA128" s="421">
        <v>3.5869594089475093E-3</v>
      </c>
      <c r="BB128" s="421">
        <v>2.4466934737691118E-3</v>
      </c>
      <c r="BC128" s="421">
        <v>5.5928870581329381E-3</v>
      </c>
      <c r="BD128" s="421">
        <v>1.6763782272094924E-2</v>
      </c>
      <c r="BE128" s="421">
        <v>1.3657600974697079E-2</v>
      </c>
      <c r="BF128" s="421">
        <v>1.5059605374347598E-2</v>
      </c>
      <c r="BG128" s="421">
        <v>1.5757038811586303E-2</v>
      </c>
      <c r="BH128" s="421">
        <v>3.218366832802941E-3</v>
      </c>
      <c r="BI128" s="421">
        <v>2.9024951629601126E-3</v>
      </c>
      <c r="BJ128" s="421">
        <v>2.9730841769020663E-3</v>
      </c>
      <c r="BK128" s="421">
        <v>3.9566344268990262E-3</v>
      </c>
      <c r="BL128" s="421">
        <v>3.5176333574623809E-3</v>
      </c>
      <c r="BM128" s="421">
        <v>3.5869594089475093E-3</v>
      </c>
      <c r="BN128" s="421">
        <v>2.4466934737691118E-3</v>
      </c>
      <c r="BO128" s="421">
        <v>5.5928870581329381E-3</v>
      </c>
      <c r="BP128" s="421">
        <v>1.6763782272094924E-2</v>
      </c>
      <c r="BQ128" s="421">
        <v>1.3657600974697079E-2</v>
      </c>
      <c r="BR128" s="421">
        <v>1.5059605374347598E-2</v>
      </c>
      <c r="BS128" s="421">
        <v>1.5757038811586303E-2</v>
      </c>
      <c r="BT128" s="421">
        <v>3.218366832802941E-3</v>
      </c>
      <c r="BU128" s="421">
        <v>2.9024951629601126E-3</v>
      </c>
      <c r="BV128" s="421">
        <v>2.9730841769020663E-3</v>
      </c>
      <c r="BW128" s="421">
        <v>3.9566344268990262E-3</v>
      </c>
      <c r="BX128" s="421">
        <v>3.5176333574623809E-3</v>
      </c>
      <c r="BY128" s="421">
        <v>3.5869594089475093E-3</v>
      </c>
      <c r="BZ128" s="421">
        <v>2.4466934737691118E-3</v>
      </c>
      <c r="CA128" s="421">
        <v>5.5928870581329381E-3</v>
      </c>
      <c r="CB128" s="421">
        <v>1.6763782272094924E-2</v>
      </c>
      <c r="CC128" s="421">
        <v>1.3657600974697079E-2</v>
      </c>
      <c r="CD128" s="421">
        <v>1.5059605374347598E-2</v>
      </c>
      <c r="CE128" s="421">
        <v>1.5757038811586303E-2</v>
      </c>
      <c r="CF128" s="421">
        <v>3.218366832802941E-3</v>
      </c>
      <c r="CG128" s="421">
        <v>2.9024951629601126E-3</v>
      </c>
      <c r="CH128" s="421">
        <v>2.9730841769020663E-3</v>
      </c>
    </row>
    <row r="129" spans="1:86" hidden="1" x14ac:dyDescent="0.35">
      <c r="A129" s="588"/>
      <c r="B129" s="287" t="s">
        <v>21</v>
      </c>
      <c r="C129" s="346">
        <v>2.539E-3</v>
      </c>
      <c r="D129" s="346">
        <v>2.738E-3</v>
      </c>
      <c r="E129" s="421">
        <v>3.0900184092566029E-3</v>
      </c>
      <c r="F129" s="421">
        <v>3.6647229932064243E-3</v>
      </c>
      <c r="G129" s="421">
        <v>3.9001967425907141E-3</v>
      </c>
      <c r="H129" s="421">
        <v>1.1741180923042509E-2</v>
      </c>
      <c r="I129" s="421">
        <v>1.03065942728933E-2</v>
      </c>
      <c r="J129" s="421">
        <v>1.0875464510930011E-2</v>
      </c>
      <c r="K129" s="421">
        <v>1.0170309729079971E-2</v>
      </c>
      <c r="L129" s="421">
        <v>3.6794746694729101E-3</v>
      </c>
      <c r="M129" s="421">
        <v>3.7824294944282973E-3</v>
      </c>
      <c r="N129" s="421">
        <v>2.1263741769710861E-3</v>
      </c>
      <c r="O129" s="421">
        <v>2.3191431482804561E-3</v>
      </c>
      <c r="P129" s="421">
        <v>2.4881768341410556E-3</v>
      </c>
      <c r="Q129" s="421">
        <v>3.0900184092566029E-3</v>
      </c>
      <c r="R129" s="421">
        <v>3.6647229932064243E-3</v>
      </c>
      <c r="S129" s="421">
        <v>3.9001967425907141E-3</v>
      </c>
      <c r="T129" s="421">
        <v>1.1741180923042509E-2</v>
      </c>
      <c r="U129" s="421">
        <v>1.03065942728933E-2</v>
      </c>
      <c r="V129" s="421">
        <v>1.0875464510930011E-2</v>
      </c>
      <c r="W129" s="421">
        <v>1.0170309729079971E-2</v>
      </c>
      <c r="X129" s="421">
        <v>3.6794746694729101E-3</v>
      </c>
      <c r="Y129" s="421">
        <v>3.7824294944282973E-3</v>
      </c>
      <c r="Z129" s="421">
        <v>2.1263741769710861E-3</v>
      </c>
      <c r="AA129" s="421">
        <v>2.3191431482804561E-3</v>
      </c>
      <c r="AB129" s="421">
        <v>2.4881768341410556E-3</v>
      </c>
      <c r="AC129" s="421">
        <v>3.0900184092566029E-3</v>
      </c>
      <c r="AD129" s="421">
        <v>3.6647229932064243E-3</v>
      </c>
      <c r="AE129" s="421">
        <v>3.9001967425907141E-3</v>
      </c>
      <c r="AF129" s="421">
        <v>1.1741180923042509E-2</v>
      </c>
      <c r="AG129" s="421">
        <v>1.03065942728933E-2</v>
      </c>
      <c r="AH129" s="421">
        <v>1.0875464510930011E-2</v>
      </c>
      <c r="AI129" s="421">
        <v>1.0170309729079971E-2</v>
      </c>
      <c r="AJ129" s="421">
        <v>3.6794746694729101E-3</v>
      </c>
      <c r="AK129" s="421">
        <v>3.7824294944282973E-3</v>
      </c>
      <c r="AL129" s="421">
        <v>2.1263741769710861E-3</v>
      </c>
      <c r="AM129" s="421">
        <v>2.3191431482804561E-3</v>
      </c>
      <c r="AN129" s="421">
        <v>2.4881768341410556E-3</v>
      </c>
      <c r="AO129" s="421">
        <v>3.0900184092566029E-3</v>
      </c>
      <c r="AP129" s="421">
        <v>3.6647229932064243E-3</v>
      </c>
      <c r="AQ129" s="421">
        <v>3.9001967425907141E-3</v>
      </c>
      <c r="AR129" s="421">
        <v>1.1741180923042509E-2</v>
      </c>
      <c r="AS129" s="421">
        <v>1.03065942728933E-2</v>
      </c>
      <c r="AT129" s="421">
        <v>1.0875464510930011E-2</v>
      </c>
      <c r="AU129" s="421">
        <v>1.0170309729079971E-2</v>
      </c>
      <c r="AV129" s="421">
        <v>3.6794746694729101E-3</v>
      </c>
      <c r="AW129" s="421">
        <v>3.7824294944282973E-3</v>
      </c>
      <c r="AX129" s="421">
        <v>2.1263741769710861E-3</v>
      </c>
      <c r="AY129" s="421">
        <v>2.3191431482804561E-3</v>
      </c>
      <c r="AZ129" s="421">
        <v>2.4881768341410556E-3</v>
      </c>
      <c r="BA129" s="421">
        <v>3.0900184092566029E-3</v>
      </c>
      <c r="BB129" s="421">
        <v>3.6647229932064243E-3</v>
      </c>
      <c r="BC129" s="421">
        <v>3.9001967425907141E-3</v>
      </c>
      <c r="BD129" s="421">
        <v>1.1741180923042509E-2</v>
      </c>
      <c r="BE129" s="421">
        <v>1.03065942728933E-2</v>
      </c>
      <c r="BF129" s="421">
        <v>1.0875464510930011E-2</v>
      </c>
      <c r="BG129" s="421">
        <v>1.0170309729079971E-2</v>
      </c>
      <c r="BH129" s="421">
        <v>3.6794746694729101E-3</v>
      </c>
      <c r="BI129" s="421">
        <v>3.7824294944282973E-3</v>
      </c>
      <c r="BJ129" s="421">
        <v>2.1263741769710861E-3</v>
      </c>
      <c r="BK129" s="421">
        <v>2.3191431482804561E-3</v>
      </c>
      <c r="BL129" s="421">
        <v>2.4881768341410556E-3</v>
      </c>
      <c r="BM129" s="421">
        <v>3.0900184092566029E-3</v>
      </c>
      <c r="BN129" s="421">
        <v>3.6647229932064243E-3</v>
      </c>
      <c r="BO129" s="421">
        <v>3.9001967425907141E-3</v>
      </c>
      <c r="BP129" s="421">
        <v>1.1741180923042509E-2</v>
      </c>
      <c r="BQ129" s="421">
        <v>1.03065942728933E-2</v>
      </c>
      <c r="BR129" s="421">
        <v>1.0875464510930011E-2</v>
      </c>
      <c r="BS129" s="421">
        <v>1.0170309729079971E-2</v>
      </c>
      <c r="BT129" s="421">
        <v>3.6794746694729101E-3</v>
      </c>
      <c r="BU129" s="421">
        <v>3.7824294944282973E-3</v>
      </c>
      <c r="BV129" s="421">
        <v>2.1263741769710861E-3</v>
      </c>
      <c r="BW129" s="421">
        <v>2.3191431482804561E-3</v>
      </c>
      <c r="BX129" s="421">
        <v>2.4881768341410556E-3</v>
      </c>
      <c r="BY129" s="421">
        <v>3.0900184092566029E-3</v>
      </c>
      <c r="BZ129" s="421">
        <v>3.6647229932064243E-3</v>
      </c>
      <c r="CA129" s="421">
        <v>3.9001967425907141E-3</v>
      </c>
      <c r="CB129" s="421">
        <v>1.1741180923042509E-2</v>
      </c>
      <c r="CC129" s="421">
        <v>1.03065942728933E-2</v>
      </c>
      <c r="CD129" s="421">
        <v>1.0875464510930011E-2</v>
      </c>
      <c r="CE129" s="421">
        <v>1.0170309729079971E-2</v>
      </c>
      <c r="CF129" s="421">
        <v>3.6794746694729101E-3</v>
      </c>
      <c r="CG129" s="421">
        <v>3.7824294944282973E-3</v>
      </c>
      <c r="CH129" s="421">
        <v>2.1263741769710861E-3</v>
      </c>
    </row>
    <row r="130" spans="1:86" hidden="1" x14ac:dyDescent="0.35">
      <c r="A130" s="588"/>
      <c r="B130" s="287" t="s">
        <v>1</v>
      </c>
      <c r="C130" s="346">
        <v>0</v>
      </c>
      <c r="D130" s="346">
        <v>0</v>
      </c>
      <c r="E130" s="421">
        <v>0</v>
      </c>
      <c r="F130" s="421">
        <v>3.3809889248351661E-3</v>
      </c>
      <c r="G130" s="421">
        <v>8.3279178840841919E-3</v>
      </c>
      <c r="H130" s="421">
        <v>1.7139659200574055E-2</v>
      </c>
      <c r="I130" s="421">
        <v>1.3815211154364175E-2</v>
      </c>
      <c r="J130" s="421">
        <v>1.5274752790825605E-2</v>
      </c>
      <c r="K130" s="421">
        <v>1.7297980040918967E-2</v>
      </c>
      <c r="L130" s="421">
        <v>3.4518809785006759E-3</v>
      </c>
      <c r="M130" s="421">
        <v>0</v>
      </c>
      <c r="N130" s="421">
        <v>0</v>
      </c>
      <c r="O130" s="421">
        <v>0</v>
      </c>
      <c r="P130" s="421">
        <v>0</v>
      </c>
      <c r="Q130" s="421">
        <v>0</v>
      </c>
      <c r="R130" s="421">
        <v>3.3809889248351661E-3</v>
      </c>
      <c r="S130" s="421">
        <v>8.3279178840841919E-3</v>
      </c>
      <c r="T130" s="421">
        <v>1.7139659200574055E-2</v>
      </c>
      <c r="U130" s="421">
        <v>1.3815211154364175E-2</v>
      </c>
      <c r="V130" s="421">
        <v>1.5274752790825605E-2</v>
      </c>
      <c r="W130" s="421">
        <v>1.7297980040918967E-2</v>
      </c>
      <c r="X130" s="421">
        <v>3.4518809785006759E-3</v>
      </c>
      <c r="Y130" s="421">
        <v>0</v>
      </c>
      <c r="Z130" s="421">
        <v>0</v>
      </c>
      <c r="AA130" s="421">
        <v>0</v>
      </c>
      <c r="AB130" s="421">
        <v>0</v>
      </c>
      <c r="AC130" s="421">
        <v>0</v>
      </c>
      <c r="AD130" s="421">
        <v>3.3809889248351661E-3</v>
      </c>
      <c r="AE130" s="421">
        <v>8.3279178840841919E-3</v>
      </c>
      <c r="AF130" s="421">
        <v>1.7139659200574055E-2</v>
      </c>
      <c r="AG130" s="421">
        <v>1.3815211154364175E-2</v>
      </c>
      <c r="AH130" s="421">
        <v>1.5274752790825605E-2</v>
      </c>
      <c r="AI130" s="421">
        <v>1.7297980040918967E-2</v>
      </c>
      <c r="AJ130" s="421">
        <v>3.4518809785006759E-3</v>
      </c>
      <c r="AK130" s="421">
        <v>0</v>
      </c>
      <c r="AL130" s="421">
        <v>0</v>
      </c>
      <c r="AM130" s="421">
        <v>0</v>
      </c>
      <c r="AN130" s="421">
        <v>0</v>
      </c>
      <c r="AO130" s="421">
        <v>0</v>
      </c>
      <c r="AP130" s="421">
        <v>3.3809889248351661E-3</v>
      </c>
      <c r="AQ130" s="421">
        <v>8.3279178840841919E-3</v>
      </c>
      <c r="AR130" s="421">
        <v>1.7139659200574055E-2</v>
      </c>
      <c r="AS130" s="421">
        <v>1.3815211154364175E-2</v>
      </c>
      <c r="AT130" s="421">
        <v>1.5274752790825605E-2</v>
      </c>
      <c r="AU130" s="421">
        <v>1.7297980040918967E-2</v>
      </c>
      <c r="AV130" s="421">
        <v>3.4518809785006759E-3</v>
      </c>
      <c r="AW130" s="421">
        <v>0</v>
      </c>
      <c r="AX130" s="421">
        <v>0</v>
      </c>
      <c r="AY130" s="421">
        <v>0</v>
      </c>
      <c r="AZ130" s="421">
        <v>0</v>
      </c>
      <c r="BA130" s="421">
        <v>0</v>
      </c>
      <c r="BB130" s="421">
        <v>3.3809889248351661E-3</v>
      </c>
      <c r="BC130" s="421">
        <v>8.3279178840841919E-3</v>
      </c>
      <c r="BD130" s="421">
        <v>1.7139659200574055E-2</v>
      </c>
      <c r="BE130" s="421">
        <v>1.3815211154364175E-2</v>
      </c>
      <c r="BF130" s="421">
        <v>1.5274752790825605E-2</v>
      </c>
      <c r="BG130" s="421">
        <v>1.7297980040918967E-2</v>
      </c>
      <c r="BH130" s="421">
        <v>3.4518809785006759E-3</v>
      </c>
      <c r="BI130" s="421">
        <v>0</v>
      </c>
      <c r="BJ130" s="421">
        <v>0</v>
      </c>
      <c r="BK130" s="421">
        <v>0</v>
      </c>
      <c r="BL130" s="421">
        <v>0</v>
      </c>
      <c r="BM130" s="421">
        <v>0</v>
      </c>
      <c r="BN130" s="421">
        <v>3.3809889248351661E-3</v>
      </c>
      <c r="BO130" s="421">
        <v>8.3279178840841919E-3</v>
      </c>
      <c r="BP130" s="421">
        <v>1.7139659200574055E-2</v>
      </c>
      <c r="BQ130" s="421">
        <v>1.3815211154364175E-2</v>
      </c>
      <c r="BR130" s="421">
        <v>1.5274752790825605E-2</v>
      </c>
      <c r="BS130" s="421">
        <v>1.7297980040918967E-2</v>
      </c>
      <c r="BT130" s="421">
        <v>3.4518809785006759E-3</v>
      </c>
      <c r="BU130" s="421">
        <v>0</v>
      </c>
      <c r="BV130" s="421">
        <v>0</v>
      </c>
      <c r="BW130" s="421">
        <v>0</v>
      </c>
      <c r="BX130" s="421">
        <v>0</v>
      </c>
      <c r="BY130" s="421">
        <v>0</v>
      </c>
      <c r="BZ130" s="421">
        <v>3.3809889248351661E-3</v>
      </c>
      <c r="CA130" s="421">
        <v>8.3279178840841919E-3</v>
      </c>
      <c r="CB130" s="421">
        <v>1.7139659200574055E-2</v>
      </c>
      <c r="CC130" s="421">
        <v>1.3815211154364175E-2</v>
      </c>
      <c r="CD130" s="421">
        <v>1.5274752790825605E-2</v>
      </c>
      <c r="CE130" s="421">
        <v>1.7297980040918967E-2</v>
      </c>
      <c r="CF130" s="421">
        <v>3.4518809785006759E-3</v>
      </c>
      <c r="CG130" s="421">
        <v>0</v>
      </c>
      <c r="CH130" s="421">
        <v>0</v>
      </c>
    </row>
    <row r="131" spans="1:86" hidden="1" x14ac:dyDescent="0.35">
      <c r="A131" s="588"/>
      <c r="B131" s="287" t="s">
        <v>22</v>
      </c>
      <c r="C131" s="346">
        <v>4.8299999999999998E-4</v>
      </c>
      <c r="D131" s="346">
        <v>6.0000000000000002E-6</v>
      </c>
      <c r="E131" s="421">
        <v>5.7573822210524179E-5</v>
      </c>
      <c r="F131" s="421">
        <v>3.0844563321407343E-4</v>
      </c>
      <c r="G131" s="421">
        <v>6.1968535550654578E-5</v>
      </c>
      <c r="H131" s="421">
        <v>1.6228099745707828E-4</v>
      </c>
      <c r="I131" s="421">
        <v>1.5524957971436274E-4</v>
      </c>
      <c r="J131" s="421">
        <v>1.5079130449165536E-4</v>
      </c>
      <c r="K131" s="421">
        <v>1.557807203171825E-4</v>
      </c>
      <c r="L131" s="421">
        <v>4.8048690270132223E-5</v>
      </c>
      <c r="M131" s="421">
        <v>4.3698253447733592E-5</v>
      </c>
      <c r="N131" s="421">
        <v>4.5483922727548981E-6</v>
      </c>
      <c r="O131" s="421">
        <v>4.028012025442619E-4</v>
      </c>
      <c r="P131" s="421">
        <v>4.5756279889906636E-6</v>
      </c>
      <c r="Q131" s="421">
        <v>5.7573822210524179E-5</v>
      </c>
      <c r="R131" s="421">
        <v>3.0844563321407343E-4</v>
      </c>
      <c r="S131" s="421">
        <v>6.1968535550654578E-5</v>
      </c>
      <c r="T131" s="421">
        <v>1.6228099745707828E-4</v>
      </c>
      <c r="U131" s="421">
        <v>1.5524957971436274E-4</v>
      </c>
      <c r="V131" s="421">
        <v>1.5079130449165536E-4</v>
      </c>
      <c r="W131" s="421">
        <v>1.557807203171825E-4</v>
      </c>
      <c r="X131" s="421">
        <v>4.8048690270132223E-5</v>
      </c>
      <c r="Y131" s="421">
        <v>4.3698253447733592E-5</v>
      </c>
      <c r="Z131" s="421">
        <v>4.5483922727548981E-6</v>
      </c>
      <c r="AA131" s="421">
        <v>4.028012025442619E-4</v>
      </c>
      <c r="AB131" s="421">
        <v>4.5756279889906636E-6</v>
      </c>
      <c r="AC131" s="421">
        <v>5.7573822210524179E-5</v>
      </c>
      <c r="AD131" s="421">
        <v>3.0844563321407343E-4</v>
      </c>
      <c r="AE131" s="421">
        <v>6.1968535550654578E-5</v>
      </c>
      <c r="AF131" s="421">
        <v>1.6228099745707828E-4</v>
      </c>
      <c r="AG131" s="421">
        <v>1.5524957971436274E-4</v>
      </c>
      <c r="AH131" s="421">
        <v>1.5079130449165536E-4</v>
      </c>
      <c r="AI131" s="421">
        <v>1.557807203171825E-4</v>
      </c>
      <c r="AJ131" s="421">
        <v>4.8048690270132223E-5</v>
      </c>
      <c r="AK131" s="421">
        <v>4.3698253447733592E-5</v>
      </c>
      <c r="AL131" s="421">
        <v>4.5483922727548981E-6</v>
      </c>
      <c r="AM131" s="421">
        <v>4.028012025442619E-4</v>
      </c>
      <c r="AN131" s="421">
        <v>4.5756279889906636E-6</v>
      </c>
      <c r="AO131" s="421">
        <v>5.7573822210524179E-5</v>
      </c>
      <c r="AP131" s="421">
        <v>3.0844563321407343E-4</v>
      </c>
      <c r="AQ131" s="421">
        <v>6.1968535550654578E-5</v>
      </c>
      <c r="AR131" s="421">
        <v>1.6228099745707828E-4</v>
      </c>
      <c r="AS131" s="421">
        <v>1.5524957971436274E-4</v>
      </c>
      <c r="AT131" s="421">
        <v>1.5079130449165536E-4</v>
      </c>
      <c r="AU131" s="421">
        <v>1.557807203171825E-4</v>
      </c>
      <c r="AV131" s="421">
        <v>4.8048690270132223E-5</v>
      </c>
      <c r="AW131" s="421">
        <v>4.3698253447733592E-5</v>
      </c>
      <c r="AX131" s="421">
        <v>4.5483922727548981E-6</v>
      </c>
      <c r="AY131" s="421">
        <v>4.028012025442619E-4</v>
      </c>
      <c r="AZ131" s="421">
        <v>4.5756279889906636E-6</v>
      </c>
      <c r="BA131" s="421">
        <v>5.7573822210524179E-5</v>
      </c>
      <c r="BB131" s="421">
        <v>3.0844563321407343E-4</v>
      </c>
      <c r="BC131" s="421">
        <v>6.1968535550654578E-5</v>
      </c>
      <c r="BD131" s="421">
        <v>1.6228099745707828E-4</v>
      </c>
      <c r="BE131" s="421">
        <v>1.5524957971436274E-4</v>
      </c>
      <c r="BF131" s="421">
        <v>1.5079130449165536E-4</v>
      </c>
      <c r="BG131" s="421">
        <v>1.557807203171825E-4</v>
      </c>
      <c r="BH131" s="421">
        <v>4.8048690270132223E-5</v>
      </c>
      <c r="BI131" s="421">
        <v>4.3698253447733592E-5</v>
      </c>
      <c r="BJ131" s="421">
        <v>4.5483922727548981E-6</v>
      </c>
      <c r="BK131" s="421">
        <v>4.028012025442619E-4</v>
      </c>
      <c r="BL131" s="421">
        <v>4.5756279889906636E-6</v>
      </c>
      <c r="BM131" s="421">
        <v>5.7573822210524179E-5</v>
      </c>
      <c r="BN131" s="421">
        <v>3.0844563321407343E-4</v>
      </c>
      <c r="BO131" s="421">
        <v>6.1968535550654578E-5</v>
      </c>
      <c r="BP131" s="421">
        <v>1.6228099745707828E-4</v>
      </c>
      <c r="BQ131" s="421">
        <v>1.5524957971436274E-4</v>
      </c>
      <c r="BR131" s="421">
        <v>1.5079130449165536E-4</v>
      </c>
      <c r="BS131" s="421">
        <v>1.557807203171825E-4</v>
      </c>
      <c r="BT131" s="421">
        <v>4.8048690270132223E-5</v>
      </c>
      <c r="BU131" s="421">
        <v>4.3698253447733592E-5</v>
      </c>
      <c r="BV131" s="421">
        <v>4.5483922727548981E-6</v>
      </c>
      <c r="BW131" s="421">
        <v>4.028012025442619E-4</v>
      </c>
      <c r="BX131" s="421">
        <v>4.5756279889906636E-6</v>
      </c>
      <c r="BY131" s="421">
        <v>5.7573822210524179E-5</v>
      </c>
      <c r="BZ131" s="421">
        <v>3.0844563321407343E-4</v>
      </c>
      <c r="CA131" s="421">
        <v>6.1968535550654578E-5</v>
      </c>
      <c r="CB131" s="421">
        <v>1.6228099745707828E-4</v>
      </c>
      <c r="CC131" s="421">
        <v>1.5524957971436274E-4</v>
      </c>
      <c r="CD131" s="421">
        <v>1.5079130449165536E-4</v>
      </c>
      <c r="CE131" s="421">
        <v>1.557807203171825E-4</v>
      </c>
      <c r="CF131" s="421">
        <v>4.8048690270132223E-5</v>
      </c>
      <c r="CG131" s="421">
        <v>4.3698253447733592E-5</v>
      </c>
      <c r="CH131" s="421">
        <v>4.5483922727548981E-6</v>
      </c>
    </row>
    <row r="132" spans="1:86" hidden="1" x14ac:dyDescent="0.35">
      <c r="A132" s="588"/>
      <c r="B132" s="94" t="s">
        <v>9</v>
      </c>
      <c r="C132" s="346">
        <v>4.2069999999999998E-3</v>
      </c>
      <c r="D132" s="346">
        <v>3.7929999999999999E-3</v>
      </c>
      <c r="E132" s="421">
        <v>3.657674190126053E-3</v>
      </c>
      <c r="F132" s="421">
        <v>3.2276247303696993E-3</v>
      </c>
      <c r="G132" s="421">
        <v>2.8176465693672804E-3</v>
      </c>
      <c r="H132" s="421">
        <v>0</v>
      </c>
      <c r="I132" s="421">
        <v>0</v>
      </c>
      <c r="J132" s="421">
        <v>0</v>
      </c>
      <c r="K132" s="421">
        <v>9.3030628938403359E-3</v>
      </c>
      <c r="L132" s="421">
        <v>3.7568804775965805E-3</v>
      </c>
      <c r="M132" s="421">
        <v>2.9699402841275682E-3</v>
      </c>
      <c r="N132" s="421">
        <v>2.9110129505795254E-3</v>
      </c>
      <c r="O132" s="421">
        <v>3.8972984960143351E-3</v>
      </c>
      <c r="P132" s="421">
        <v>3.4666942568043462E-3</v>
      </c>
      <c r="Q132" s="421">
        <v>3.657674190126053E-3</v>
      </c>
      <c r="R132" s="421">
        <v>3.2276247303696993E-3</v>
      </c>
      <c r="S132" s="421">
        <v>2.8176465693672804E-3</v>
      </c>
      <c r="T132" s="421">
        <v>0</v>
      </c>
      <c r="U132" s="421">
        <v>0</v>
      </c>
      <c r="V132" s="421">
        <v>0</v>
      </c>
      <c r="W132" s="421">
        <v>9.3030628938403359E-3</v>
      </c>
      <c r="X132" s="421">
        <v>3.7568804775965805E-3</v>
      </c>
      <c r="Y132" s="421">
        <v>2.9699402841275682E-3</v>
      </c>
      <c r="Z132" s="421">
        <v>2.9110129505795254E-3</v>
      </c>
      <c r="AA132" s="421">
        <v>3.8972984960143351E-3</v>
      </c>
      <c r="AB132" s="421">
        <v>3.4666942568043462E-3</v>
      </c>
      <c r="AC132" s="421">
        <v>3.657674190126053E-3</v>
      </c>
      <c r="AD132" s="421">
        <v>3.2276247303696993E-3</v>
      </c>
      <c r="AE132" s="421">
        <v>2.8176465693672804E-3</v>
      </c>
      <c r="AF132" s="421">
        <v>0</v>
      </c>
      <c r="AG132" s="421">
        <v>0</v>
      </c>
      <c r="AH132" s="421">
        <v>0</v>
      </c>
      <c r="AI132" s="421">
        <v>9.3030628938403359E-3</v>
      </c>
      <c r="AJ132" s="421">
        <v>3.7568804775965805E-3</v>
      </c>
      <c r="AK132" s="421">
        <v>2.9699402841275682E-3</v>
      </c>
      <c r="AL132" s="421">
        <v>2.9110129505795254E-3</v>
      </c>
      <c r="AM132" s="421">
        <v>3.8972984960143351E-3</v>
      </c>
      <c r="AN132" s="421">
        <v>3.4666942568043462E-3</v>
      </c>
      <c r="AO132" s="421">
        <v>3.657674190126053E-3</v>
      </c>
      <c r="AP132" s="421">
        <v>3.2276247303696993E-3</v>
      </c>
      <c r="AQ132" s="421">
        <v>2.8176465693672804E-3</v>
      </c>
      <c r="AR132" s="421">
        <v>0</v>
      </c>
      <c r="AS132" s="421">
        <v>0</v>
      </c>
      <c r="AT132" s="421">
        <v>0</v>
      </c>
      <c r="AU132" s="421">
        <v>9.3030628938403359E-3</v>
      </c>
      <c r="AV132" s="421">
        <v>3.7568804775965805E-3</v>
      </c>
      <c r="AW132" s="421">
        <v>2.9699402841275682E-3</v>
      </c>
      <c r="AX132" s="421">
        <v>2.9110129505795254E-3</v>
      </c>
      <c r="AY132" s="421">
        <v>3.8972984960143351E-3</v>
      </c>
      <c r="AZ132" s="421">
        <v>3.4666942568043462E-3</v>
      </c>
      <c r="BA132" s="421">
        <v>3.657674190126053E-3</v>
      </c>
      <c r="BB132" s="421">
        <v>3.2276247303696993E-3</v>
      </c>
      <c r="BC132" s="421">
        <v>2.8176465693672804E-3</v>
      </c>
      <c r="BD132" s="421">
        <v>0</v>
      </c>
      <c r="BE132" s="421">
        <v>0</v>
      </c>
      <c r="BF132" s="421">
        <v>0</v>
      </c>
      <c r="BG132" s="421">
        <v>9.3030628938403359E-3</v>
      </c>
      <c r="BH132" s="421">
        <v>3.7568804775965805E-3</v>
      </c>
      <c r="BI132" s="421">
        <v>2.9699402841275682E-3</v>
      </c>
      <c r="BJ132" s="421">
        <v>2.9110129505795254E-3</v>
      </c>
      <c r="BK132" s="421">
        <v>3.8972984960143351E-3</v>
      </c>
      <c r="BL132" s="421">
        <v>3.4666942568043462E-3</v>
      </c>
      <c r="BM132" s="421">
        <v>3.657674190126053E-3</v>
      </c>
      <c r="BN132" s="421">
        <v>3.2276247303696993E-3</v>
      </c>
      <c r="BO132" s="421">
        <v>2.8176465693672804E-3</v>
      </c>
      <c r="BP132" s="421">
        <v>0</v>
      </c>
      <c r="BQ132" s="421">
        <v>0</v>
      </c>
      <c r="BR132" s="421">
        <v>0</v>
      </c>
      <c r="BS132" s="421">
        <v>9.3030628938403359E-3</v>
      </c>
      <c r="BT132" s="421">
        <v>3.7568804775965805E-3</v>
      </c>
      <c r="BU132" s="421">
        <v>2.9699402841275682E-3</v>
      </c>
      <c r="BV132" s="421">
        <v>2.9110129505795254E-3</v>
      </c>
      <c r="BW132" s="421">
        <v>3.8972984960143351E-3</v>
      </c>
      <c r="BX132" s="421">
        <v>3.4666942568043462E-3</v>
      </c>
      <c r="BY132" s="421">
        <v>3.657674190126053E-3</v>
      </c>
      <c r="BZ132" s="421">
        <v>3.2276247303696993E-3</v>
      </c>
      <c r="CA132" s="421">
        <v>2.8176465693672804E-3</v>
      </c>
      <c r="CB132" s="421">
        <v>0</v>
      </c>
      <c r="CC132" s="421">
        <v>0</v>
      </c>
      <c r="CD132" s="421">
        <v>0</v>
      </c>
      <c r="CE132" s="421">
        <v>9.3030628938403359E-3</v>
      </c>
      <c r="CF132" s="421">
        <v>3.7568804775965805E-3</v>
      </c>
      <c r="CG132" s="421">
        <v>2.9699402841275682E-3</v>
      </c>
      <c r="CH132" s="421">
        <v>2.9110129505795254E-3</v>
      </c>
    </row>
    <row r="133" spans="1:86" hidden="1" x14ac:dyDescent="0.35">
      <c r="A133" s="588"/>
      <c r="B133" s="94" t="s">
        <v>3</v>
      </c>
      <c r="C133" s="346">
        <v>4.2069999999999998E-3</v>
      </c>
      <c r="D133" s="346">
        <v>3.787E-3</v>
      </c>
      <c r="E133" s="421">
        <v>3.5869594089475093E-3</v>
      </c>
      <c r="F133" s="421">
        <v>2.4466934737691118E-3</v>
      </c>
      <c r="G133" s="421">
        <v>5.5928870581329381E-3</v>
      </c>
      <c r="H133" s="421">
        <v>1.6763782272094924E-2</v>
      </c>
      <c r="I133" s="421">
        <v>1.3657600974697079E-2</v>
      </c>
      <c r="J133" s="421">
        <v>1.5059605374347598E-2</v>
      </c>
      <c r="K133" s="421">
        <v>1.5757038811586303E-2</v>
      </c>
      <c r="L133" s="421">
        <v>3.218366832802941E-3</v>
      </c>
      <c r="M133" s="421">
        <v>2.9024951629601126E-3</v>
      </c>
      <c r="N133" s="421">
        <v>2.9730841769020663E-3</v>
      </c>
      <c r="O133" s="421">
        <v>3.9566344268990262E-3</v>
      </c>
      <c r="P133" s="421">
        <v>3.5176333574623809E-3</v>
      </c>
      <c r="Q133" s="421">
        <v>3.5869594089475093E-3</v>
      </c>
      <c r="R133" s="421">
        <v>2.4466934737691118E-3</v>
      </c>
      <c r="S133" s="421">
        <v>5.5928870581329381E-3</v>
      </c>
      <c r="T133" s="421">
        <v>1.6763782272094924E-2</v>
      </c>
      <c r="U133" s="421">
        <v>1.3657600974697079E-2</v>
      </c>
      <c r="V133" s="421">
        <v>1.5059605374347598E-2</v>
      </c>
      <c r="W133" s="421">
        <v>1.5757038811586303E-2</v>
      </c>
      <c r="X133" s="421">
        <v>3.218366832802941E-3</v>
      </c>
      <c r="Y133" s="421">
        <v>2.9024951629601126E-3</v>
      </c>
      <c r="Z133" s="421">
        <v>2.9730841769020663E-3</v>
      </c>
      <c r="AA133" s="421">
        <v>3.9566344268990262E-3</v>
      </c>
      <c r="AB133" s="421">
        <v>3.5176333574623809E-3</v>
      </c>
      <c r="AC133" s="421">
        <v>3.5869594089475093E-3</v>
      </c>
      <c r="AD133" s="421">
        <v>2.4466934737691118E-3</v>
      </c>
      <c r="AE133" s="421">
        <v>5.5928870581329381E-3</v>
      </c>
      <c r="AF133" s="421">
        <v>1.6763782272094924E-2</v>
      </c>
      <c r="AG133" s="421">
        <v>1.3657600974697079E-2</v>
      </c>
      <c r="AH133" s="421">
        <v>1.5059605374347598E-2</v>
      </c>
      <c r="AI133" s="421">
        <v>1.5757038811586303E-2</v>
      </c>
      <c r="AJ133" s="421">
        <v>3.218366832802941E-3</v>
      </c>
      <c r="AK133" s="421">
        <v>2.9024951629601126E-3</v>
      </c>
      <c r="AL133" s="421">
        <v>2.9730841769020663E-3</v>
      </c>
      <c r="AM133" s="421">
        <v>3.9566344268990262E-3</v>
      </c>
      <c r="AN133" s="421">
        <v>3.5176333574623809E-3</v>
      </c>
      <c r="AO133" s="421">
        <v>3.5869594089475093E-3</v>
      </c>
      <c r="AP133" s="421">
        <v>2.4466934737691118E-3</v>
      </c>
      <c r="AQ133" s="421">
        <v>5.5928870581329381E-3</v>
      </c>
      <c r="AR133" s="421">
        <v>1.6763782272094924E-2</v>
      </c>
      <c r="AS133" s="421">
        <v>1.3657600974697079E-2</v>
      </c>
      <c r="AT133" s="421">
        <v>1.5059605374347598E-2</v>
      </c>
      <c r="AU133" s="421">
        <v>1.5757038811586303E-2</v>
      </c>
      <c r="AV133" s="421">
        <v>3.218366832802941E-3</v>
      </c>
      <c r="AW133" s="421">
        <v>2.9024951629601126E-3</v>
      </c>
      <c r="AX133" s="421">
        <v>2.9730841769020663E-3</v>
      </c>
      <c r="AY133" s="421">
        <v>3.9566344268990262E-3</v>
      </c>
      <c r="AZ133" s="421">
        <v>3.5176333574623809E-3</v>
      </c>
      <c r="BA133" s="421">
        <v>3.5869594089475093E-3</v>
      </c>
      <c r="BB133" s="421">
        <v>2.4466934737691118E-3</v>
      </c>
      <c r="BC133" s="421">
        <v>5.5928870581329381E-3</v>
      </c>
      <c r="BD133" s="421">
        <v>1.6763782272094924E-2</v>
      </c>
      <c r="BE133" s="421">
        <v>1.3657600974697079E-2</v>
      </c>
      <c r="BF133" s="421">
        <v>1.5059605374347598E-2</v>
      </c>
      <c r="BG133" s="421">
        <v>1.5757038811586303E-2</v>
      </c>
      <c r="BH133" s="421">
        <v>3.218366832802941E-3</v>
      </c>
      <c r="BI133" s="421">
        <v>2.9024951629601126E-3</v>
      </c>
      <c r="BJ133" s="421">
        <v>2.9730841769020663E-3</v>
      </c>
      <c r="BK133" s="421">
        <v>3.9566344268990262E-3</v>
      </c>
      <c r="BL133" s="421">
        <v>3.5176333574623809E-3</v>
      </c>
      <c r="BM133" s="421">
        <v>3.5869594089475093E-3</v>
      </c>
      <c r="BN133" s="421">
        <v>2.4466934737691118E-3</v>
      </c>
      <c r="BO133" s="421">
        <v>5.5928870581329381E-3</v>
      </c>
      <c r="BP133" s="421">
        <v>1.6763782272094924E-2</v>
      </c>
      <c r="BQ133" s="421">
        <v>1.3657600974697079E-2</v>
      </c>
      <c r="BR133" s="421">
        <v>1.5059605374347598E-2</v>
      </c>
      <c r="BS133" s="421">
        <v>1.5757038811586303E-2</v>
      </c>
      <c r="BT133" s="421">
        <v>3.218366832802941E-3</v>
      </c>
      <c r="BU133" s="421">
        <v>2.9024951629601126E-3</v>
      </c>
      <c r="BV133" s="421">
        <v>2.9730841769020663E-3</v>
      </c>
      <c r="BW133" s="421">
        <v>3.9566344268990262E-3</v>
      </c>
      <c r="BX133" s="421">
        <v>3.5176333574623809E-3</v>
      </c>
      <c r="BY133" s="421">
        <v>3.5869594089475093E-3</v>
      </c>
      <c r="BZ133" s="421">
        <v>2.4466934737691118E-3</v>
      </c>
      <c r="CA133" s="421">
        <v>5.5928870581329381E-3</v>
      </c>
      <c r="CB133" s="421">
        <v>1.6763782272094924E-2</v>
      </c>
      <c r="CC133" s="421">
        <v>1.3657600974697079E-2</v>
      </c>
      <c r="CD133" s="421">
        <v>1.5059605374347598E-2</v>
      </c>
      <c r="CE133" s="421">
        <v>1.5757038811586303E-2</v>
      </c>
      <c r="CF133" s="421">
        <v>3.218366832802941E-3</v>
      </c>
      <c r="CG133" s="421">
        <v>2.9024951629601126E-3</v>
      </c>
      <c r="CH133" s="421">
        <v>2.9730841769020663E-3</v>
      </c>
    </row>
    <row r="134" spans="1:86" hidden="1" x14ac:dyDescent="0.35">
      <c r="A134" s="588"/>
      <c r="B134" s="94" t="s">
        <v>4</v>
      </c>
      <c r="C134" s="346">
        <v>3.1189999999999998E-3</v>
      </c>
      <c r="D134" s="346">
        <v>3.0799999999999998E-3</v>
      </c>
      <c r="E134" s="421">
        <v>2.9003478303446517E-3</v>
      </c>
      <c r="F134" s="421">
        <v>3.4959682632343747E-3</v>
      </c>
      <c r="G134" s="421">
        <v>3.9833738259187528E-3</v>
      </c>
      <c r="H134" s="421">
        <v>1.1308318196889659E-2</v>
      </c>
      <c r="I134" s="421">
        <v>9.9314286978645031E-3</v>
      </c>
      <c r="J134" s="421">
        <v>1.0438261586886658E-2</v>
      </c>
      <c r="K134" s="421">
        <v>9.2235229415686126E-3</v>
      </c>
      <c r="L134" s="421">
        <v>3.8013910003052006E-3</v>
      </c>
      <c r="M134" s="421">
        <v>3.649345445870443E-3</v>
      </c>
      <c r="N134" s="421">
        <v>2.2624713948155707E-3</v>
      </c>
      <c r="O134" s="421">
        <v>2.8722022775852555E-3</v>
      </c>
      <c r="P134" s="421">
        <v>2.8133763344654283E-3</v>
      </c>
      <c r="Q134" s="421">
        <v>2.9003478303446517E-3</v>
      </c>
      <c r="R134" s="421">
        <v>3.4959682632343747E-3</v>
      </c>
      <c r="S134" s="421">
        <v>3.9833738259187528E-3</v>
      </c>
      <c r="T134" s="421">
        <v>1.1308318196889659E-2</v>
      </c>
      <c r="U134" s="421">
        <v>9.9314286978645031E-3</v>
      </c>
      <c r="V134" s="421">
        <v>1.0438261586886658E-2</v>
      </c>
      <c r="W134" s="421">
        <v>9.2235229415686126E-3</v>
      </c>
      <c r="X134" s="421">
        <v>3.8013910003052006E-3</v>
      </c>
      <c r="Y134" s="421">
        <v>3.649345445870443E-3</v>
      </c>
      <c r="Z134" s="421">
        <v>2.2624713948155707E-3</v>
      </c>
      <c r="AA134" s="421">
        <v>2.8722022775852555E-3</v>
      </c>
      <c r="AB134" s="421">
        <v>2.8133763344654283E-3</v>
      </c>
      <c r="AC134" s="421">
        <v>2.9003478303446517E-3</v>
      </c>
      <c r="AD134" s="421">
        <v>3.4959682632343747E-3</v>
      </c>
      <c r="AE134" s="421">
        <v>3.9833738259187528E-3</v>
      </c>
      <c r="AF134" s="421">
        <v>1.1308318196889659E-2</v>
      </c>
      <c r="AG134" s="421">
        <v>9.9314286978645031E-3</v>
      </c>
      <c r="AH134" s="421">
        <v>1.0438261586886658E-2</v>
      </c>
      <c r="AI134" s="421">
        <v>9.2235229415686126E-3</v>
      </c>
      <c r="AJ134" s="421">
        <v>3.8013910003052006E-3</v>
      </c>
      <c r="AK134" s="421">
        <v>3.649345445870443E-3</v>
      </c>
      <c r="AL134" s="421">
        <v>2.2624713948155707E-3</v>
      </c>
      <c r="AM134" s="421">
        <v>2.8722022775852555E-3</v>
      </c>
      <c r="AN134" s="421">
        <v>2.8133763344654283E-3</v>
      </c>
      <c r="AO134" s="421">
        <v>2.9003478303446517E-3</v>
      </c>
      <c r="AP134" s="421">
        <v>3.4959682632343747E-3</v>
      </c>
      <c r="AQ134" s="421">
        <v>3.9833738259187528E-3</v>
      </c>
      <c r="AR134" s="421">
        <v>1.1308318196889659E-2</v>
      </c>
      <c r="AS134" s="421">
        <v>9.9314286978645031E-3</v>
      </c>
      <c r="AT134" s="421">
        <v>1.0438261586886658E-2</v>
      </c>
      <c r="AU134" s="421">
        <v>9.2235229415686126E-3</v>
      </c>
      <c r="AV134" s="421">
        <v>3.8013910003052006E-3</v>
      </c>
      <c r="AW134" s="421">
        <v>3.649345445870443E-3</v>
      </c>
      <c r="AX134" s="421">
        <v>2.2624713948155707E-3</v>
      </c>
      <c r="AY134" s="421">
        <v>2.8722022775852555E-3</v>
      </c>
      <c r="AZ134" s="421">
        <v>2.8133763344654283E-3</v>
      </c>
      <c r="BA134" s="421">
        <v>2.9003478303446517E-3</v>
      </c>
      <c r="BB134" s="421">
        <v>3.4959682632343747E-3</v>
      </c>
      <c r="BC134" s="421">
        <v>3.9833738259187528E-3</v>
      </c>
      <c r="BD134" s="421">
        <v>1.1308318196889659E-2</v>
      </c>
      <c r="BE134" s="421">
        <v>9.9314286978645031E-3</v>
      </c>
      <c r="BF134" s="421">
        <v>1.0438261586886658E-2</v>
      </c>
      <c r="BG134" s="421">
        <v>9.2235229415686126E-3</v>
      </c>
      <c r="BH134" s="421">
        <v>3.8013910003052006E-3</v>
      </c>
      <c r="BI134" s="421">
        <v>3.649345445870443E-3</v>
      </c>
      <c r="BJ134" s="421">
        <v>2.2624713948155707E-3</v>
      </c>
      <c r="BK134" s="421">
        <v>2.8722022775852555E-3</v>
      </c>
      <c r="BL134" s="421">
        <v>2.8133763344654283E-3</v>
      </c>
      <c r="BM134" s="421">
        <v>2.9003478303446517E-3</v>
      </c>
      <c r="BN134" s="421">
        <v>3.4959682632343747E-3</v>
      </c>
      <c r="BO134" s="421">
        <v>3.9833738259187528E-3</v>
      </c>
      <c r="BP134" s="421">
        <v>1.1308318196889659E-2</v>
      </c>
      <c r="BQ134" s="421">
        <v>9.9314286978645031E-3</v>
      </c>
      <c r="BR134" s="421">
        <v>1.0438261586886658E-2</v>
      </c>
      <c r="BS134" s="421">
        <v>9.2235229415686126E-3</v>
      </c>
      <c r="BT134" s="421">
        <v>3.8013910003052006E-3</v>
      </c>
      <c r="BU134" s="421">
        <v>3.649345445870443E-3</v>
      </c>
      <c r="BV134" s="421">
        <v>2.2624713948155707E-3</v>
      </c>
      <c r="BW134" s="421">
        <v>2.8722022775852555E-3</v>
      </c>
      <c r="BX134" s="421">
        <v>2.8133763344654283E-3</v>
      </c>
      <c r="BY134" s="421">
        <v>2.9003478303446517E-3</v>
      </c>
      <c r="BZ134" s="421">
        <v>3.4959682632343747E-3</v>
      </c>
      <c r="CA134" s="421">
        <v>3.9833738259187528E-3</v>
      </c>
      <c r="CB134" s="421">
        <v>1.1308318196889659E-2</v>
      </c>
      <c r="CC134" s="421">
        <v>9.9314286978645031E-3</v>
      </c>
      <c r="CD134" s="421">
        <v>1.0438261586886658E-2</v>
      </c>
      <c r="CE134" s="421">
        <v>9.2235229415686126E-3</v>
      </c>
      <c r="CF134" s="421">
        <v>3.8013910003052006E-3</v>
      </c>
      <c r="CG134" s="421">
        <v>3.649345445870443E-3</v>
      </c>
      <c r="CH134" s="421">
        <v>2.2624713948155707E-3</v>
      </c>
    </row>
    <row r="135" spans="1:86" hidden="1" x14ac:dyDescent="0.35">
      <c r="A135" s="588"/>
      <c r="B135" s="94" t="s">
        <v>5</v>
      </c>
      <c r="C135" s="346">
        <v>2.643E-3</v>
      </c>
      <c r="D135" s="346">
        <v>2.7320000000000001E-3</v>
      </c>
      <c r="E135" s="421">
        <v>2.4663552230189505E-3</v>
      </c>
      <c r="F135" s="421">
        <v>2.6618576910220812E-3</v>
      </c>
      <c r="G135" s="421">
        <v>3.2351217899887503E-3</v>
      </c>
      <c r="H135" s="421">
        <v>9.5463486409639135E-3</v>
      </c>
      <c r="I135" s="421">
        <v>8.5916486569736772E-3</v>
      </c>
      <c r="J135" s="421">
        <v>8.8404129173725865E-3</v>
      </c>
      <c r="K135" s="421">
        <v>8.4305106127225433E-3</v>
      </c>
      <c r="L135" s="421">
        <v>3.0629104514399231E-3</v>
      </c>
      <c r="M135" s="421">
        <v>3.1295768922189682E-3</v>
      </c>
      <c r="N135" s="421">
        <v>2.1082725198418198E-3</v>
      </c>
      <c r="O135" s="421">
        <v>2.4010320670554129E-3</v>
      </c>
      <c r="P135" s="421">
        <v>2.4658614444414456E-3</v>
      </c>
      <c r="Q135" s="421">
        <v>2.4663552230189505E-3</v>
      </c>
      <c r="R135" s="421">
        <v>2.6618576910220812E-3</v>
      </c>
      <c r="S135" s="421">
        <v>3.2351217899887503E-3</v>
      </c>
      <c r="T135" s="421">
        <v>9.5463486409639135E-3</v>
      </c>
      <c r="U135" s="421">
        <v>8.5916486569736772E-3</v>
      </c>
      <c r="V135" s="421">
        <v>8.8404129173725865E-3</v>
      </c>
      <c r="W135" s="421">
        <v>8.4305106127225433E-3</v>
      </c>
      <c r="X135" s="421">
        <v>3.0629104514399231E-3</v>
      </c>
      <c r="Y135" s="421">
        <v>3.1295768922189682E-3</v>
      </c>
      <c r="Z135" s="421">
        <v>2.1082725198418198E-3</v>
      </c>
      <c r="AA135" s="421">
        <v>2.4010320670554129E-3</v>
      </c>
      <c r="AB135" s="421">
        <v>2.4658614444414456E-3</v>
      </c>
      <c r="AC135" s="421">
        <v>2.4663552230189505E-3</v>
      </c>
      <c r="AD135" s="421">
        <v>2.6618576910220812E-3</v>
      </c>
      <c r="AE135" s="421">
        <v>3.2351217899887503E-3</v>
      </c>
      <c r="AF135" s="421">
        <v>9.5463486409639135E-3</v>
      </c>
      <c r="AG135" s="421">
        <v>8.5916486569736772E-3</v>
      </c>
      <c r="AH135" s="421">
        <v>8.8404129173725865E-3</v>
      </c>
      <c r="AI135" s="421">
        <v>8.4305106127225433E-3</v>
      </c>
      <c r="AJ135" s="421">
        <v>3.0629104514399231E-3</v>
      </c>
      <c r="AK135" s="421">
        <v>3.1295768922189682E-3</v>
      </c>
      <c r="AL135" s="421">
        <v>2.1082725198418198E-3</v>
      </c>
      <c r="AM135" s="421">
        <v>2.4010320670554129E-3</v>
      </c>
      <c r="AN135" s="421">
        <v>2.4658614444414456E-3</v>
      </c>
      <c r="AO135" s="421">
        <v>2.4663552230189505E-3</v>
      </c>
      <c r="AP135" s="421">
        <v>2.6618576910220812E-3</v>
      </c>
      <c r="AQ135" s="421">
        <v>3.2351217899887503E-3</v>
      </c>
      <c r="AR135" s="421">
        <v>9.5463486409639135E-3</v>
      </c>
      <c r="AS135" s="421">
        <v>8.5916486569736772E-3</v>
      </c>
      <c r="AT135" s="421">
        <v>8.8404129173725865E-3</v>
      </c>
      <c r="AU135" s="421">
        <v>8.4305106127225433E-3</v>
      </c>
      <c r="AV135" s="421">
        <v>3.0629104514399231E-3</v>
      </c>
      <c r="AW135" s="421">
        <v>3.1295768922189682E-3</v>
      </c>
      <c r="AX135" s="421">
        <v>2.1082725198418198E-3</v>
      </c>
      <c r="AY135" s="421">
        <v>2.4010320670554129E-3</v>
      </c>
      <c r="AZ135" s="421">
        <v>2.4658614444414456E-3</v>
      </c>
      <c r="BA135" s="421">
        <v>2.4663552230189505E-3</v>
      </c>
      <c r="BB135" s="421">
        <v>2.6618576910220812E-3</v>
      </c>
      <c r="BC135" s="421">
        <v>3.2351217899887503E-3</v>
      </c>
      <c r="BD135" s="421">
        <v>9.5463486409639135E-3</v>
      </c>
      <c r="BE135" s="421">
        <v>8.5916486569736772E-3</v>
      </c>
      <c r="BF135" s="421">
        <v>8.8404129173725865E-3</v>
      </c>
      <c r="BG135" s="421">
        <v>8.4305106127225433E-3</v>
      </c>
      <c r="BH135" s="421">
        <v>3.0629104514399231E-3</v>
      </c>
      <c r="BI135" s="421">
        <v>3.1295768922189682E-3</v>
      </c>
      <c r="BJ135" s="421">
        <v>2.1082725198418198E-3</v>
      </c>
      <c r="BK135" s="421">
        <v>2.4010320670554129E-3</v>
      </c>
      <c r="BL135" s="421">
        <v>2.4658614444414456E-3</v>
      </c>
      <c r="BM135" s="421">
        <v>2.4663552230189505E-3</v>
      </c>
      <c r="BN135" s="421">
        <v>2.6618576910220812E-3</v>
      </c>
      <c r="BO135" s="421">
        <v>3.2351217899887503E-3</v>
      </c>
      <c r="BP135" s="421">
        <v>9.5463486409639135E-3</v>
      </c>
      <c r="BQ135" s="421">
        <v>8.5916486569736772E-3</v>
      </c>
      <c r="BR135" s="421">
        <v>8.8404129173725865E-3</v>
      </c>
      <c r="BS135" s="421">
        <v>8.4305106127225433E-3</v>
      </c>
      <c r="BT135" s="421">
        <v>3.0629104514399231E-3</v>
      </c>
      <c r="BU135" s="421">
        <v>3.1295768922189682E-3</v>
      </c>
      <c r="BV135" s="421">
        <v>2.1082725198418198E-3</v>
      </c>
      <c r="BW135" s="421">
        <v>2.4010320670554129E-3</v>
      </c>
      <c r="BX135" s="421">
        <v>2.4658614444414456E-3</v>
      </c>
      <c r="BY135" s="421">
        <v>2.4663552230189505E-3</v>
      </c>
      <c r="BZ135" s="421">
        <v>2.6618576910220812E-3</v>
      </c>
      <c r="CA135" s="421">
        <v>3.2351217899887503E-3</v>
      </c>
      <c r="CB135" s="421">
        <v>9.5463486409639135E-3</v>
      </c>
      <c r="CC135" s="421">
        <v>8.5916486569736772E-3</v>
      </c>
      <c r="CD135" s="421">
        <v>8.8404129173725865E-3</v>
      </c>
      <c r="CE135" s="421">
        <v>8.4305106127225433E-3</v>
      </c>
      <c r="CF135" s="421">
        <v>3.0629104514399231E-3</v>
      </c>
      <c r="CG135" s="421">
        <v>3.1295768922189682E-3</v>
      </c>
      <c r="CH135" s="421">
        <v>2.1082725198418198E-3</v>
      </c>
    </row>
    <row r="136" spans="1:86" hidden="1" x14ac:dyDescent="0.35">
      <c r="A136" s="588"/>
      <c r="B136" s="94" t="s">
        <v>23</v>
      </c>
      <c r="C136" s="346">
        <v>2.643E-3</v>
      </c>
      <c r="D136" s="346">
        <v>2.7320000000000001E-3</v>
      </c>
      <c r="E136" s="421">
        <v>2.4663552230189505E-3</v>
      </c>
      <c r="F136" s="421">
        <v>2.6618576910220812E-3</v>
      </c>
      <c r="G136" s="421">
        <v>3.2351217899887503E-3</v>
      </c>
      <c r="H136" s="421">
        <v>9.5463486409639135E-3</v>
      </c>
      <c r="I136" s="421">
        <v>8.5916486569736772E-3</v>
      </c>
      <c r="J136" s="421">
        <v>8.8404129173725865E-3</v>
      </c>
      <c r="K136" s="421">
        <v>8.4305106127225433E-3</v>
      </c>
      <c r="L136" s="421">
        <v>3.0629104514399231E-3</v>
      </c>
      <c r="M136" s="421">
        <v>3.1295768922189682E-3</v>
      </c>
      <c r="N136" s="421">
        <v>2.1082725198418198E-3</v>
      </c>
      <c r="O136" s="421">
        <v>2.4010320670554129E-3</v>
      </c>
      <c r="P136" s="421">
        <v>2.4658614444414456E-3</v>
      </c>
      <c r="Q136" s="421">
        <v>2.4663552230189505E-3</v>
      </c>
      <c r="R136" s="421">
        <v>2.6618576910220812E-3</v>
      </c>
      <c r="S136" s="421">
        <v>3.2351217899887503E-3</v>
      </c>
      <c r="T136" s="421">
        <v>9.5463486409639135E-3</v>
      </c>
      <c r="U136" s="421">
        <v>8.5916486569736772E-3</v>
      </c>
      <c r="V136" s="421">
        <v>8.8404129173725865E-3</v>
      </c>
      <c r="W136" s="421">
        <v>8.4305106127225433E-3</v>
      </c>
      <c r="X136" s="421">
        <v>3.0629104514399231E-3</v>
      </c>
      <c r="Y136" s="421">
        <v>3.1295768922189682E-3</v>
      </c>
      <c r="Z136" s="421">
        <v>2.1082725198418198E-3</v>
      </c>
      <c r="AA136" s="421">
        <v>2.4010320670554129E-3</v>
      </c>
      <c r="AB136" s="421">
        <v>2.4658614444414456E-3</v>
      </c>
      <c r="AC136" s="421">
        <v>2.4663552230189505E-3</v>
      </c>
      <c r="AD136" s="421">
        <v>2.6618576910220812E-3</v>
      </c>
      <c r="AE136" s="421">
        <v>3.2351217899887503E-3</v>
      </c>
      <c r="AF136" s="421">
        <v>9.5463486409639135E-3</v>
      </c>
      <c r="AG136" s="421">
        <v>8.5916486569736772E-3</v>
      </c>
      <c r="AH136" s="421">
        <v>8.8404129173725865E-3</v>
      </c>
      <c r="AI136" s="421">
        <v>8.4305106127225433E-3</v>
      </c>
      <c r="AJ136" s="421">
        <v>3.0629104514399231E-3</v>
      </c>
      <c r="AK136" s="421">
        <v>3.1295768922189682E-3</v>
      </c>
      <c r="AL136" s="421">
        <v>2.1082725198418198E-3</v>
      </c>
      <c r="AM136" s="421">
        <v>2.4010320670554129E-3</v>
      </c>
      <c r="AN136" s="421">
        <v>2.4658614444414456E-3</v>
      </c>
      <c r="AO136" s="421">
        <v>2.4663552230189505E-3</v>
      </c>
      <c r="AP136" s="421">
        <v>2.6618576910220812E-3</v>
      </c>
      <c r="AQ136" s="421">
        <v>3.2351217899887503E-3</v>
      </c>
      <c r="AR136" s="421">
        <v>9.5463486409639135E-3</v>
      </c>
      <c r="AS136" s="421">
        <v>8.5916486569736772E-3</v>
      </c>
      <c r="AT136" s="421">
        <v>8.8404129173725865E-3</v>
      </c>
      <c r="AU136" s="421">
        <v>8.4305106127225433E-3</v>
      </c>
      <c r="AV136" s="421">
        <v>3.0629104514399231E-3</v>
      </c>
      <c r="AW136" s="421">
        <v>3.1295768922189682E-3</v>
      </c>
      <c r="AX136" s="421">
        <v>2.1082725198418198E-3</v>
      </c>
      <c r="AY136" s="421">
        <v>2.4010320670554129E-3</v>
      </c>
      <c r="AZ136" s="421">
        <v>2.4658614444414456E-3</v>
      </c>
      <c r="BA136" s="421">
        <v>2.4663552230189505E-3</v>
      </c>
      <c r="BB136" s="421">
        <v>2.6618576910220812E-3</v>
      </c>
      <c r="BC136" s="421">
        <v>3.2351217899887503E-3</v>
      </c>
      <c r="BD136" s="421">
        <v>9.5463486409639135E-3</v>
      </c>
      <c r="BE136" s="421">
        <v>8.5916486569736772E-3</v>
      </c>
      <c r="BF136" s="421">
        <v>8.8404129173725865E-3</v>
      </c>
      <c r="BG136" s="421">
        <v>8.4305106127225433E-3</v>
      </c>
      <c r="BH136" s="421">
        <v>3.0629104514399231E-3</v>
      </c>
      <c r="BI136" s="421">
        <v>3.1295768922189682E-3</v>
      </c>
      <c r="BJ136" s="421">
        <v>2.1082725198418198E-3</v>
      </c>
      <c r="BK136" s="421">
        <v>2.4010320670554129E-3</v>
      </c>
      <c r="BL136" s="421">
        <v>2.4658614444414456E-3</v>
      </c>
      <c r="BM136" s="421">
        <v>2.4663552230189505E-3</v>
      </c>
      <c r="BN136" s="421">
        <v>2.6618576910220812E-3</v>
      </c>
      <c r="BO136" s="421">
        <v>3.2351217899887503E-3</v>
      </c>
      <c r="BP136" s="421">
        <v>9.5463486409639135E-3</v>
      </c>
      <c r="BQ136" s="421">
        <v>8.5916486569736772E-3</v>
      </c>
      <c r="BR136" s="421">
        <v>8.8404129173725865E-3</v>
      </c>
      <c r="BS136" s="421">
        <v>8.4305106127225433E-3</v>
      </c>
      <c r="BT136" s="421">
        <v>3.0629104514399231E-3</v>
      </c>
      <c r="BU136" s="421">
        <v>3.1295768922189682E-3</v>
      </c>
      <c r="BV136" s="421">
        <v>2.1082725198418198E-3</v>
      </c>
      <c r="BW136" s="421">
        <v>2.4010320670554129E-3</v>
      </c>
      <c r="BX136" s="421">
        <v>2.4658614444414456E-3</v>
      </c>
      <c r="BY136" s="421">
        <v>2.4663552230189505E-3</v>
      </c>
      <c r="BZ136" s="421">
        <v>2.6618576910220812E-3</v>
      </c>
      <c r="CA136" s="421">
        <v>3.2351217899887503E-3</v>
      </c>
      <c r="CB136" s="421">
        <v>9.5463486409639135E-3</v>
      </c>
      <c r="CC136" s="421">
        <v>8.5916486569736772E-3</v>
      </c>
      <c r="CD136" s="421">
        <v>8.8404129173725865E-3</v>
      </c>
      <c r="CE136" s="421">
        <v>8.4305106127225433E-3</v>
      </c>
      <c r="CF136" s="421">
        <v>3.0629104514399231E-3</v>
      </c>
      <c r="CG136" s="421">
        <v>3.1295768922189682E-3</v>
      </c>
      <c r="CH136" s="421">
        <v>2.1082725198418198E-3</v>
      </c>
    </row>
    <row r="137" spans="1:86" hidden="1" x14ac:dyDescent="0.35">
      <c r="A137" s="588"/>
      <c r="B137" s="94" t="s">
        <v>24</v>
      </c>
      <c r="C137" s="346">
        <v>2.643E-3</v>
      </c>
      <c r="D137" s="346">
        <v>2.7320000000000001E-3</v>
      </c>
      <c r="E137" s="421">
        <v>2.4663552230189505E-3</v>
      </c>
      <c r="F137" s="421">
        <v>2.6618576910220812E-3</v>
      </c>
      <c r="G137" s="421">
        <v>3.2351217899887503E-3</v>
      </c>
      <c r="H137" s="421">
        <v>9.5463486409639135E-3</v>
      </c>
      <c r="I137" s="421">
        <v>8.5916486569736772E-3</v>
      </c>
      <c r="J137" s="421">
        <v>8.8404129173725865E-3</v>
      </c>
      <c r="K137" s="421">
        <v>8.4305106127225433E-3</v>
      </c>
      <c r="L137" s="421">
        <v>3.0629104514399231E-3</v>
      </c>
      <c r="M137" s="421">
        <v>3.1295768922189682E-3</v>
      </c>
      <c r="N137" s="421">
        <v>2.1082725198418198E-3</v>
      </c>
      <c r="O137" s="421">
        <v>2.4010320670554129E-3</v>
      </c>
      <c r="P137" s="421">
        <v>2.4658614444414456E-3</v>
      </c>
      <c r="Q137" s="421">
        <v>2.4663552230189505E-3</v>
      </c>
      <c r="R137" s="421">
        <v>2.6618576910220812E-3</v>
      </c>
      <c r="S137" s="421">
        <v>3.2351217899887503E-3</v>
      </c>
      <c r="T137" s="421">
        <v>9.5463486409639135E-3</v>
      </c>
      <c r="U137" s="421">
        <v>8.5916486569736772E-3</v>
      </c>
      <c r="V137" s="421">
        <v>8.8404129173725865E-3</v>
      </c>
      <c r="W137" s="421">
        <v>8.4305106127225433E-3</v>
      </c>
      <c r="X137" s="421">
        <v>3.0629104514399231E-3</v>
      </c>
      <c r="Y137" s="421">
        <v>3.1295768922189682E-3</v>
      </c>
      <c r="Z137" s="421">
        <v>2.1082725198418198E-3</v>
      </c>
      <c r="AA137" s="421">
        <v>2.4010320670554129E-3</v>
      </c>
      <c r="AB137" s="421">
        <v>2.4658614444414456E-3</v>
      </c>
      <c r="AC137" s="421">
        <v>2.4663552230189505E-3</v>
      </c>
      <c r="AD137" s="421">
        <v>2.6618576910220812E-3</v>
      </c>
      <c r="AE137" s="421">
        <v>3.2351217899887503E-3</v>
      </c>
      <c r="AF137" s="421">
        <v>9.5463486409639135E-3</v>
      </c>
      <c r="AG137" s="421">
        <v>8.5916486569736772E-3</v>
      </c>
      <c r="AH137" s="421">
        <v>8.8404129173725865E-3</v>
      </c>
      <c r="AI137" s="421">
        <v>8.4305106127225433E-3</v>
      </c>
      <c r="AJ137" s="421">
        <v>3.0629104514399231E-3</v>
      </c>
      <c r="AK137" s="421">
        <v>3.1295768922189682E-3</v>
      </c>
      <c r="AL137" s="421">
        <v>2.1082725198418198E-3</v>
      </c>
      <c r="AM137" s="421">
        <v>2.4010320670554129E-3</v>
      </c>
      <c r="AN137" s="421">
        <v>2.4658614444414456E-3</v>
      </c>
      <c r="AO137" s="421">
        <v>2.4663552230189505E-3</v>
      </c>
      <c r="AP137" s="421">
        <v>2.6618576910220812E-3</v>
      </c>
      <c r="AQ137" s="421">
        <v>3.2351217899887503E-3</v>
      </c>
      <c r="AR137" s="421">
        <v>9.5463486409639135E-3</v>
      </c>
      <c r="AS137" s="421">
        <v>8.5916486569736772E-3</v>
      </c>
      <c r="AT137" s="421">
        <v>8.8404129173725865E-3</v>
      </c>
      <c r="AU137" s="421">
        <v>8.4305106127225433E-3</v>
      </c>
      <c r="AV137" s="421">
        <v>3.0629104514399231E-3</v>
      </c>
      <c r="AW137" s="421">
        <v>3.1295768922189682E-3</v>
      </c>
      <c r="AX137" s="421">
        <v>2.1082725198418198E-3</v>
      </c>
      <c r="AY137" s="421">
        <v>2.4010320670554129E-3</v>
      </c>
      <c r="AZ137" s="421">
        <v>2.4658614444414456E-3</v>
      </c>
      <c r="BA137" s="421">
        <v>2.4663552230189505E-3</v>
      </c>
      <c r="BB137" s="421">
        <v>2.6618576910220812E-3</v>
      </c>
      <c r="BC137" s="421">
        <v>3.2351217899887503E-3</v>
      </c>
      <c r="BD137" s="421">
        <v>9.5463486409639135E-3</v>
      </c>
      <c r="BE137" s="421">
        <v>8.5916486569736772E-3</v>
      </c>
      <c r="BF137" s="421">
        <v>8.8404129173725865E-3</v>
      </c>
      <c r="BG137" s="421">
        <v>8.4305106127225433E-3</v>
      </c>
      <c r="BH137" s="421">
        <v>3.0629104514399231E-3</v>
      </c>
      <c r="BI137" s="421">
        <v>3.1295768922189682E-3</v>
      </c>
      <c r="BJ137" s="421">
        <v>2.1082725198418198E-3</v>
      </c>
      <c r="BK137" s="421">
        <v>2.4010320670554129E-3</v>
      </c>
      <c r="BL137" s="421">
        <v>2.4658614444414456E-3</v>
      </c>
      <c r="BM137" s="421">
        <v>2.4663552230189505E-3</v>
      </c>
      <c r="BN137" s="421">
        <v>2.6618576910220812E-3</v>
      </c>
      <c r="BO137" s="421">
        <v>3.2351217899887503E-3</v>
      </c>
      <c r="BP137" s="421">
        <v>9.5463486409639135E-3</v>
      </c>
      <c r="BQ137" s="421">
        <v>8.5916486569736772E-3</v>
      </c>
      <c r="BR137" s="421">
        <v>8.8404129173725865E-3</v>
      </c>
      <c r="BS137" s="421">
        <v>8.4305106127225433E-3</v>
      </c>
      <c r="BT137" s="421">
        <v>3.0629104514399231E-3</v>
      </c>
      <c r="BU137" s="421">
        <v>3.1295768922189682E-3</v>
      </c>
      <c r="BV137" s="421">
        <v>2.1082725198418198E-3</v>
      </c>
      <c r="BW137" s="421">
        <v>2.4010320670554129E-3</v>
      </c>
      <c r="BX137" s="421">
        <v>2.4658614444414456E-3</v>
      </c>
      <c r="BY137" s="421">
        <v>2.4663552230189505E-3</v>
      </c>
      <c r="BZ137" s="421">
        <v>2.6618576910220812E-3</v>
      </c>
      <c r="CA137" s="421">
        <v>3.2351217899887503E-3</v>
      </c>
      <c r="CB137" s="421">
        <v>9.5463486409639135E-3</v>
      </c>
      <c r="CC137" s="421">
        <v>8.5916486569736772E-3</v>
      </c>
      <c r="CD137" s="421">
        <v>8.8404129173725865E-3</v>
      </c>
      <c r="CE137" s="421">
        <v>8.4305106127225433E-3</v>
      </c>
      <c r="CF137" s="421">
        <v>3.0629104514399231E-3</v>
      </c>
      <c r="CG137" s="421">
        <v>3.1295768922189682E-3</v>
      </c>
      <c r="CH137" s="421">
        <v>2.1082725198418198E-3</v>
      </c>
    </row>
    <row r="138" spans="1:86" hidden="1" x14ac:dyDescent="0.35">
      <c r="A138" s="588"/>
      <c r="B138" s="94" t="s">
        <v>7</v>
      </c>
      <c r="C138" s="346">
        <v>2.2850000000000001E-3</v>
      </c>
      <c r="D138" s="346">
        <v>2.3549999999999999E-3</v>
      </c>
      <c r="E138" s="421">
        <v>2.3277733472704528E-3</v>
      </c>
      <c r="F138" s="421">
        <v>2.5467182195471351E-3</v>
      </c>
      <c r="G138" s="421">
        <v>2.7527721822669942E-3</v>
      </c>
      <c r="H138" s="421">
        <v>8.2874786513341108E-3</v>
      </c>
      <c r="I138" s="421">
        <v>7.3756610875113423E-3</v>
      </c>
      <c r="J138" s="421">
        <v>7.7022105998707764E-3</v>
      </c>
      <c r="K138" s="421">
        <v>7.2646149056279016E-3</v>
      </c>
      <c r="L138" s="421">
        <v>2.5843451861046435E-3</v>
      </c>
      <c r="M138" s="421">
        <v>2.6609978035167597E-3</v>
      </c>
      <c r="N138" s="421">
        <v>1.6973730480366906E-3</v>
      </c>
      <c r="O138" s="421">
        <v>1.9552426380463495E-3</v>
      </c>
      <c r="P138" s="421">
        <v>1.9886100137532902E-3</v>
      </c>
      <c r="Q138" s="421">
        <v>2.3277733472704528E-3</v>
      </c>
      <c r="R138" s="421">
        <v>2.5467182195471351E-3</v>
      </c>
      <c r="S138" s="421">
        <v>2.7527721822669942E-3</v>
      </c>
      <c r="T138" s="421">
        <v>8.2874786513341108E-3</v>
      </c>
      <c r="U138" s="421">
        <v>7.3756610875113423E-3</v>
      </c>
      <c r="V138" s="421">
        <v>7.7022105998707764E-3</v>
      </c>
      <c r="W138" s="421">
        <v>7.2646149056279016E-3</v>
      </c>
      <c r="X138" s="421">
        <v>2.5843451861046435E-3</v>
      </c>
      <c r="Y138" s="421">
        <v>2.6609978035167597E-3</v>
      </c>
      <c r="Z138" s="421">
        <v>1.6973730480366906E-3</v>
      </c>
      <c r="AA138" s="421">
        <v>1.9552426380463495E-3</v>
      </c>
      <c r="AB138" s="421">
        <v>1.9886100137532902E-3</v>
      </c>
      <c r="AC138" s="421">
        <v>2.3277733472704528E-3</v>
      </c>
      <c r="AD138" s="421">
        <v>2.5467182195471351E-3</v>
      </c>
      <c r="AE138" s="421">
        <v>2.7527721822669942E-3</v>
      </c>
      <c r="AF138" s="421">
        <v>8.2874786513341108E-3</v>
      </c>
      <c r="AG138" s="421">
        <v>7.3756610875113423E-3</v>
      </c>
      <c r="AH138" s="421">
        <v>7.7022105998707764E-3</v>
      </c>
      <c r="AI138" s="421">
        <v>7.2646149056279016E-3</v>
      </c>
      <c r="AJ138" s="421">
        <v>2.5843451861046435E-3</v>
      </c>
      <c r="AK138" s="421">
        <v>2.6609978035167597E-3</v>
      </c>
      <c r="AL138" s="421">
        <v>1.6973730480366906E-3</v>
      </c>
      <c r="AM138" s="421">
        <v>1.9552426380463495E-3</v>
      </c>
      <c r="AN138" s="421">
        <v>1.9886100137532902E-3</v>
      </c>
      <c r="AO138" s="421">
        <v>2.3277733472704528E-3</v>
      </c>
      <c r="AP138" s="421">
        <v>2.5467182195471351E-3</v>
      </c>
      <c r="AQ138" s="421">
        <v>2.7527721822669942E-3</v>
      </c>
      <c r="AR138" s="421">
        <v>8.2874786513341108E-3</v>
      </c>
      <c r="AS138" s="421">
        <v>7.3756610875113423E-3</v>
      </c>
      <c r="AT138" s="421">
        <v>7.7022105998707764E-3</v>
      </c>
      <c r="AU138" s="421">
        <v>7.2646149056279016E-3</v>
      </c>
      <c r="AV138" s="421">
        <v>2.5843451861046435E-3</v>
      </c>
      <c r="AW138" s="421">
        <v>2.6609978035167597E-3</v>
      </c>
      <c r="AX138" s="421">
        <v>1.6973730480366906E-3</v>
      </c>
      <c r="AY138" s="421">
        <v>1.9552426380463495E-3</v>
      </c>
      <c r="AZ138" s="421">
        <v>1.9886100137532902E-3</v>
      </c>
      <c r="BA138" s="421">
        <v>2.3277733472704528E-3</v>
      </c>
      <c r="BB138" s="421">
        <v>2.5467182195471351E-3</v>
      </c>
      <c r="BC138" s="421">
        <v>2.7527721822669942E-3</v>
      </c>
      <c r="BD138" s="421">
        <v>8.2874786513341108E-3</v>
      </c>
      <c r="BE138" s="421">
        <v>7.3756610875113423E-3</v>
      </c>
      <c r="BF138" s="421">
        <v>7.7022105998707764E-3</v>
      </c>
      <c r="BG138" s="421">
        <v>7.2646149056279016E-3</v>
      </c>
      <c r="BH138" s="421">
        <v>2.5843451861046435E-3</v>
      </c>
      <c r="BI138" s="421">
        <v>2.6609978035167597E-3</v>
      </c>
      <c r="BJ138" s="421">
        <v>1.6973730480366906E-3</v>
      </c>
      <c r="BK138" s="421">
        <v>1.9552426380463495E-3</v>
      </c>
      <c r="BL138" s="421">
        <v>1.9886100137532902E-3</v>
      </c>
      <c r="BM138" s="421">
        <v>2.3277733472704528E-3</v>
      </c>
      <c r="BN138" s="421">
        <v>2.5467182195471351E-3</v>
      </c>
      <c r="BO138" s="421">
        <v>2.7527721822669942E-3</v>
      </c>
      <c r="BP138" s="421">
        <v>8.2874786513341108E-3</v>
      </c>
      <c r="BQ138" s="421">
        <v>7.3756610875113423E-3</v>
      </c>
      <c r="BR138" s="421">
        <v>7.7022105998707764E-3</v>
      </c>
      <c r="BS138" s="421">
        <v>7.2646149056279016E-3</v>
      </c>
      <c r="BT138" s="421">
        <v>2.5843451861046435E-3</v>
      </c>
      <c r="BU138" s="421">
        <v>2.6609978035167597E-3</v>
      </c>
      <c r="BV138" s="421">
        <v>1.6973730480366906E-3</v>
      </c>
      <c r="BW138" s="421">
        <v>1.9552426380463495E-3</v>
      </c>
      <c r="BX138" s="421">
        <v>1.9886100137532902E-3</v>
      </c>
      <c r="BY138" s="421">
        <v>2.3277733472704528E-3</v>
      </c>
      <c r="BZ138" s="421">
        <v>2.5467182195471351E-3</v>
      </c>
      <c r="CA138" s="421">
        <v>2.7527721822669942E-3</v>
      </c>
      <c r="CB138" s="421">
        <v>8.2874786513341108E-3</v>
      </c>
      <c r="CC138" s="421">
        <v>7.3756610875113423E-3</v>
      </c>
      <c r="CD138" s="421">
        <v>7.7022105998707764E-3</v>
      </c>
      <c r="CE138" s="421">
        <v>7.2646149056279016E-3</v>
      </c>
      <c r="CF138" s="421">
        <v>2.5843451861046435E-3</v>
      </c>
      <c r="CG138" s="421">
        <v>2.6609978035167597E-3</v>
      </c>
      <c r="CH138" s="421">
        <v>1.6973730480366906E-3</v>
      </c>
    </row>
    <row r="139" spans="1:86" ht="15" hidden="1" thickBot="1" x14ac:dyDescent="0.4">
      <c r="A139" s="589"/>
      <c r="B139" s="96" t="s">
        <v>8</v>
      </c>
      <c r="C139" s="346">
        <v>2.1640000000000001E-3</v>
      </c>
      <c r="D139" s="346">
        <v>2.4910000000000002E-3</v>
      </c>
      <c r="E139" s="421">
        <v>2.8950514527520299E-3</v>
      </c>
      <c r="F139" s="421">
        <v>3.4443097564958781E-3</v>
      </c>
      <c r="G139" s="421">
        <v>3.7511394413520171E-3</v>
      </c>
      <c r="H139" s="421">
        <v>1.1706261613112848E-2</v>
      </c>
      <c r="I139" s="421">
        <v>9.9550598554302028E-3</v>
      </c>
      <c r="J139" s="421">
        <v>1.0848737169771392E-2</v>
      </c>
      <c r="K139" s="421">
        <v>9.7784147301704875E-3</v>
      </c>
      <c r="L139" s="421">
        <v>3.542453686102693E-3</v>
      </c>
      <c r="M139" s="421">
        <v>3.6351833956586271E-3</v>
      </c>
      <c r="N139" s="421">
        <v>1.9268149059281676E-3</v>
      </c>
      <c r="O139" s="421">
        <v>1.9644768883065786E-3</v>
      </c>
      <c r="P139" s="421">
        <v>2.2531034034520806E-3</v>
      </c>
      <c r="Q139" s="421">
        <v>2.8950514527520299E-3</v>
      </c>
      <c r="R139" s="421">
        <v>3.4443097564958781E-3</v>
      </c>
      <c r="S139" s="421">
        <v>3.7511394413520171E-3</v>
      </c>
      <c r="T139" s="421">
        <v>1.1706261613112848E-2</v>
      </c>
      <c r="U139" s="421">
        <v>9.9550598554302028E-3</v>
      </c>
      <c r="V139" s="421">
        <v>1.0848737169771392E-2</v>
      </c>
      <c r="W139" s="421">
        <v>9.7784147301704875E-3</v>
      </c>
      <c r="X139" s="421">
        <v>3.542453686102693E-3</v>
      </c>
      <c r="Y139" s="421">
        <v>3.6351833956586271E-3</v>
      </c>
      <c r="Z139" s="421">
        <v>1.9268149059281676E-3</v>
      </c>
      <c r="AA139" s="421">
        <v>1.9644768883065786E-3</v>
      </c>
      <c r="AB139" s="421">
        <v>2.2531034034520806E-3</v>
      </c>
      <c r="AC139" s="421">
        <v>2.8950514527520299E-3</v>
      </c>
      <c r="AD139" s="421">
        <v>3.4443097564958781E-3</v>
      </c>
      <c r="AE139" s="421">
        <v>3.7511394413520171E-3</v>
      </c>
      <c r="AF139" s="421">
        <v>1.1706261613112848E-2</v>
      </c>
      <c r="AG139" s="421">
        <v>9.9550598554302028E-3</v>
      </c>
      <c r="AH139" s="421">
        <v>1.0848737169771392E-2</v>
      </c>
      <c r="AI139" s="421">
        <v>9.7784147301704875E-3</v>
      </c>
      <c r="AJ139" s="421">
        <v>3.542453686102693E-3</v>
      </c>
      <c r="AK139" s="421">
        <v>3.6351833956586271E-3</v>
      </c>
      <c r="AL139" s="421">
        <v>1.9268149059281676E-3</v>
      </c>
      <c r="AM139" s="421">
        <v>1.9644768883065786E-3</v>
      </c>
      <c r="AN139" s="421">
        <v>2.2531034034520806E-3</v>
      </c>
      <c r="AO139" s="421">
        <v>2.8950514527520299E-3</v>
      </c>
      <c r="AP139" s="421">
        <v>3.4443097564958781E-3</v>
      </c>
      <c r="AQ139" s="421">
        <v>3.7511394413520171E-3</v>
      </c>
      <c r="AR139" s="421">
        <v>1.1706261613112848E-2</v>
      </c>
      <c r="AS139" s="421">
        <v>9.9550598554302028E-3</v>
      </c>
      <c r="AT139" s="421">
        <v>1.0848737169771392E-2</v>
      </c>
      <c r="AU139" s="421">
        <v>9.7784147301704875E-3</v>
      </c>
      <c r="AV139" s="421">
        <v>3.542453686102693E-3</v>
      </c>
      <c r="AW139" s="421">
        <v>3.6351833956586271E-3</v>
      </c>
      <c r="AX139" s="421">
        <v>1.9268149059281676E-3</v>
      </c>
      <c r="AY139" s="421">
        <v>1.9644768883065786E-3</v>
      </c>
      <c r="AZ139" s="421">
        <v>2.2531034034520806E-3</v>
      </c>
      <c r="BA139" s="421">
        <v>2.8950514527520299E-3</v>
      </c>
      <c r="BB139" s="421">
        <v>3.4443097564958781E-3</v>
      </c>
      <c r="BC139" s="421">
        <v>3.7511394413520171E-3</v>
      </c>
      <c r="BD139" s="421">
        <v>1.1706261613112848E-2</v>
      </c>
      <c r="BE139" s="421">
        <v>9.9550598554302028E-3</v>
      </c>
      <c r="BF139" s="421">
        <v>1.0848737169771392E-2</v>
      </c>
      <c r="BG139" s="421">
        <v>9.7784147301704875E-3</v>
      </c>
      <c r="BH139" s="421">
        <v>3.542453686102693E-3</v>
      </c>
      <c r="BI139" s="421">
        <v>3.6351833956586271E-3</v>
      </c>
      <c r="BJ139" s="421">
        <v>1.9268149059281676E-3</v>
      </c>
      <c r="BK139" s="421">
        <v>1.9644768883065786E-3</v>
      </c>
      <c r="BL139" s="421">
        <v>2.2531034034520806E-3</v>
      </c>
      <c r="BM139" s="421">
        <v>2.8950514527520299E-3</v>
      </c>
      <c r="BN139" s="421">
        <v>3.4443097564958781E-3</v>
      </c>
      <c r="BO139" s="421">
        <v>3.7511394413520171E-3</v>
      </c>
      <c r="BP139" s="421">
        <v>1.1706261613112848E-2</v>
      </c>
      <c r="BQ139" s="421">
        <v>9.9550598554302028E-3</v>
      </c>
      <c r="BR139" s="421">
        <v>1.0848737169771392E-2</v>
      </c>
      <c r="BS139" s="421">
        <v>9.7784147301704875E-3</v>
      </c>
      <c r="BT139" s="421">
        <v>3.542453686102693E-3</v>
      </c>
      <c r="BU139" s="421">
        <v>3.6351833956586271E-3</v>
      </c>
      <c r="BV139" s="421">
        <v>1.9268149059281676E-3</v>
      </c>
      <c r="BW139" s="421">
        <v>1.9644768883065786E-3</v>
      </c>
      <c r="BX139" s="421">
        <v>2.2531034034520806E-3</v>
      </c>
      <c r="BY139" s="421">
        <v>2.8950514527520299E-3</v>
      </c>
      <c r="BZ139" s="421">
        <v>3.4443097564958781E-3</v>
      </c>
      <c r="CA139" s="421">
        <v>3.7511394413520171E-3</v>
      </c>
      <c r="CB139" s="421">
        <v>1.1706261613112848E-2</v>
      </c>
      <c r="CC139" s="421">
        <v>9.9550598554302028E-3</v>
      </c>
      <c r="CD139" s="421">
        <v>1.0848737169771392E-2</v>
      </c>
      <c r="CE139" s="421">
        <v>9.7784147301704875E-3</v>
      </c>
      <c r="CF139" s="421">
        <v>3.542453686102693E-3</v>
      </c>
      <c r="CG139" s="421">
        <v>3.6351833956586271E-3</v>
      </c>
      <c r="CH139" s="421">
        <v>1.9268149059281676E-3</v>
      </c>
    </row>
    <row r="140" spans="1:86" hidden="1" x14ac:dyDescent="0.35"/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6" hidden="1" thickBot="1" x14ac:dyDescent="0.4">
      <c r="A142" s="577" t="s">
        <v>127</v>
      </c>
      <c r="B142" s="288" t="s">
        <v>143</v>
      </c>
      <c r="C142" s="176">
        <f>C$4</f>
        <v>44562</v>
      </c>
      <c r="D142" s="176">
        <f t="shared" ref="D142:BO142" si="111">D$4</f>
        <v>44593</v>
      </c>
      <c r="E142" s="176">
        <f t="shared" si="111"/>
        <v>44621</v>
      </c>
      <c r="F142" s="176">
        <f t="shared" si="111"/>
        <v>44652</v>
      </c>
      <c r="G142" s="176">
        <f t="shared" si="111"/>
        <v>44682</v>
      </c>
      <c r="H142" s="176">
        <f t="shared" si="111"/>
        <v>44713</v>
      </c>
      <c r="I142" s="176">
        <f t="shared" si="111"/>
        <v>44743</v>
      </c>
      <c r="J142" s="176">
        <f t="shared" si="111"/>
        <v>44774</v>
      </c>
      <c r="K142" s="176">
        <f t="shared" si="111"/>
        <v>44805</v>
      </c>
      <c r="L142" s="176">
        <f t="shared" si="111"/>
        <v>44835</v>
      </c>
      <c r="M142" s="176">
        <f t="shared" si="111"/>
        <v>44866</v>
      </c>
      <c r="N142" s="176">
        <f t="shared" si="111"/>
        <v>44896</v>
      </c>
      <c r="O142" s="176">
        <f t="shared" si="111"/>
        <v>44927</v>
      </c>
      <c r="P142" s="176">
        <f t="shared" si="111"/>
        <v>44958</v>
      </c>
      <c r="Q142" s="176">
        <f t="shared" si="111"/>
        <v>44986</v>
      </c>
      <c r="R142" s="176">
        <f t="shared" si="111"/>
        <v>45017</v>
      </c>
      <c r="S142" s="176">
        <f t="shared" si="111"/>
        <v>45047</v>
      </c>
      <c r="T142" s="176">
        <f t="shared" si="111"/>
        <v>45078</v>
      </c>
      <c r="U142" s="176">
        <f t="shared" si="111"/>
        <v>45108</v>
      </c>
      <c r="V142" s="176">
        <f t="shared" si="111"/>
        <v>45139</v>
      </c>
      <c r="W142" s="176">
        <f t="shared" si="111"/>
        <v>45170</v>
      </c>
      <c r="X142" s="176">
        <f t="shared" si="111"/>
        <v>45200</v>
      </c>
      <c r="Y142" s="176">
        <f t="shared" si="111"/>
        <v>45231</v>
      </c>
      <c r="Z142" s="176">
        <f t="shared" si="111"/>
        <v>45261</v>
      </c>
      <c r="AA142" s="176">
        <f t="shared" si="111"/>
        <v>45292</v>
      </c>
      <c r="AB142" s="176">
        <f t="shared" si="111"/>
        <v>45323</v>
      </c>
      <c r="AC142" s="176">
        <f t="shared" si="111"/>
        <v>45352</v>
      </c>
      <c r="AD142" s="176">
        <f t="shared" si="111"/>
        <v>45383</v>
      </c>
      <c r="AE142" s="176">
        <f t="shared" si="111"/>
        <v>45413</v>
      </c>
      <c r="AF142" s="176">
        <f t="shared" si="111"/>
        <v>45444</v>
      </c>
      <c r="AG142" s="176">
        <f t="shared" si="111"/>
        <v>45474</v>
      </c>
      <c r="AH142" s="176">
        <f t="shared" si="111"/>
        <v>45505</v>
      </c>
      <c r="AI142" s="176">
        <f t="shared" si="111"/>
        <v>45536</v>
      </c>
      <c r="AJ142" s="176">
        <f t="shared" si="111"/>
        <v>45566</v>
      </c>
      <c r="AK142" s="176">
        <f t="shared" si="111"/>
        <v>45597</v>
      </c>
      <c r="AL142" s="176">
        <f t="shared" si="111"/>
        <v>45627</v>
      </c>
      <c r="AM142" s="176">
        <f t="shared" si="111"/>
        <v>45658</v>
      </c>
      <c r="AN142" s="176">
        <f t="shared" si="111"/>
        <v>45689</v>
      </c>
      <c r="AO142" s="176">
        <f t="shared" si="111"/>
        <v>45717</v>
      </c>
      <c r="AP142" s="176">
        <f t="shared" si="111"/>
        <v>45748</v>
      </c>
      <c r="AQ142" s="176">
        <f t="shared" si="111"/>
        <v>45778</v>
      </c>
      <c r="AR142" s="176">
        <f t="shared" si="111"/>
        <v>45809</v>
      </c>
      <c r="AS142" s="176">
        <f t="shared" si="111"/>
        <v>45839</v>
      </c>
      <c r="AT142" s="176">
        <f t="shared" si="111"/>
        <v>45870</v>
      </c>
      <c r="AU142" s="176">
        <f t="shared" si="111"/>
        <v>45901</v>
      </c>
      <c r="AV142" s="176">
        <f t="shared" si="111"/>
        <v>45931</v>
      </c>
      <c r="AW142" s="176">
        <f t="shared" si="111"/>
        <v>45962</v>
      </c>
      <c r="AX142" s="176">
        <f t="shared" si="111"/>
        <v>45992</v>
      </c>
      <c r="AY142" s="176">
        <f t="shared" si="111"/>
        <v>46023</v>
      </c>
      <c r="AZ142" s="176">
        <f t="shared" si="111"/>
        <v>46054</v>
      </c>
      <c r="BA142" s="176">
        <f t="shared" si="111"/>
        <v>46082</v>
      </c>
      <c r="BB142" s="176">
        <f t="shared" si="111"/>
        <v>46113</v>
      </c>
      <c r="BC142" s="176">
        <f t="shared" si="111"/>
        <v>46143</v>
      </c>
      <c r="BD142" s="176">
        <f t="shared" si="111"/>
        <v>46174</v>
      </c>
      <c r="BE142" s="176">
        <f t="shared" si="111"/>
        <v>46204</v>
      </c>
      <c r="BF142" s="176">
        <f t="shared" si="111"/>
        <v>46235</v>
      </c>
      <c r="BG142" s="176">
        <f t="shared" si="111"/>
        <v>46266</v>
      </c>
      <c r="BH142" s="176">
        <f t="shared" si="111"/>
        <v>46296</v>
      </c>
      <c r="BI142" s="176">
        <f t="shared" si="111"/>
        <v>46327</v>
      </c>
      <c r="BJ142" s="176">
        <f t="shared" si="111"/>
        <v>46357</v>
      </c>
      <c r="BK142" s="176">
        <f t="shared" si="111"/>
        <v>46388</v>
      </c>
      <c r="BL142" s="176">
        <f t="shared" si="111"/>
        <v>46419</v>
      </c>
      <c r="BM142" s="176">
        <f t="shared" si="111"/>
        <v>46447</v>
      </c>
      <c r="BN142" s="176">
        <f t="shared" si="111"/>
        <v>46478</v>
      </c>
      <c r="BO142" s="176">
        <f t="shared" si="111"/>
        <v>46508</v>
      </c>
      <c r="BP142" s="176">
        <f t="shared" ref="BP142:CH142" si="112">BP$4</f>
        <v>46539</v>
      </c>
      <c r="BQ142" s="176">
        <f t="shared" si="112"/>
        <v>46569</v>
      </c>
      <c r="BR142" s="176">
        <f t="shared" si="112"/>
        <v>46600</v>
      </c>
      <c r="BS142" s="176">
        <f t="shared" si="112"/>
        <v>46631</v>
      </c>
      <c r="BT142" s="176">
        <f t="shared" si="112"/>
        <v>46661</v>
      </c>
      <c r="BU142" s="176">
        <f t="shared" si="112"/>
        <v>46692</v>
      </c>
      <c r="BV142" s="176">
        <f t="shared" si="112"/>
        <v>46722</v>
      </c>
      <c r="BW142" s="176">
        <f t="shared" si="112"/>
        <v>46753</v>
      </c>
      <c r="BX142" s="176">
        <f t="shared" si="112"/>
        <v>46784</v>
      </c>
      <c r="BY142" s="176">
        <f t="shared" si="112"/>
        <v>46813</v>
      </c>
      <c r="BZ142" s="176">
        <f t="shared" si="112"/>
        <v>46844</v>
      </c>
      <c r="CA142" s="176">
        <f t="shared" si="112"/>
        <v>46874</v>
      </c>
      <c r="CB142" s="176">
        <f t="shared" si="112"/>
        <v>46905</v>
      </c>
      <c r="CC142" s="176">
        <f t="shared" si="112"/>
        <v>46935</v>
      </c>
      <c r="CD142" s="176">
        <f t="shared" si="112"/>
        <v>46966</v>
      </c>
      <c r="CE142" s="176">
        <f t="shared" si="112"/>
        <v>46997</v>
      </c>
      <c r="CF142" s="176">
        <f t="shared" si="112"/>
        <v>47027</v>
      </c>
      <c r="CG142" s="176">
        <f t="shared" si="112"/>
        <v>47058</v>
      </c>
      <c r="CH142" s="177">
        <f t="shared" si="112"/>
        <v>47088</v>
      </c>
    </row>
    <row r="143" spans="1:86" hidden="1" x14ac:dyDescent="0.35">
      <c r="A143" s="578"/>
      <c r="B143" s="287" t="s">
        <v>20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4" si="113">IF(E23=0,0,((E5*0.5)+D23-E41)*E78*E110*E$2)</f>
        <v>0</v>
      </c>
      <c r="F143" s="30">
        <f t="shared" si="113"/>
        <v>26.373149407230464</v>
      </c>
      <c r="G143" s="30">
        <f t="shared" si="113"/>
        <v>58.329911826806992</v>
      </c>
      <c r="H143" s="30">
        <f t="shared" si="113"/>
        <v>298.65401739049474</v>
      </c>
      <c r="I143" s="30">
        <f t="shared" si="113"/>
        <v>992.14785976455687</v>
      </c>
      <c r="J143" s="30">
        <f t="shared" si="113"/>
        <v>1516.8128878184441</v>
      </c>
      <c r="K143" s="30">
        <f t="shared" si="113"/>
        <v>1452.5346777023892</v>
      </c>
      <c r="L143" s="30">
        <f t="shared" si="113"/>
        <v>1453.6035981185096</v>
      </c>
      <c r="M143" s="30">
        <f t="shared" si="113"/>
        <v>1972.0163214298143</v>
      </c>
      <c r="N143" s="30">
        <f t="shared" si="113"/>
        <v>3429.0760864637168</v>
      </c>
      <c r="O143" s="30">
        <f t="shared" si="113"/>
        <v>4843.7851264102901</v>
      </c>
      <c r="P143" s="30">
        <f t="shared" si="113"/>
        <v>4465.6923210587702</v>
      </c>
      <c r="Q143" s="30">
        <f t="shared" si="113"/>
        <v>4954.1811289979341</v>
      </c>
      <c r="R143" s="30">
        <f t="shared" si="113"/>
        <v>4770.1259018316714</v>
      </c>
      <c r="S143" s="30">
        <f t="shared" si="113"/>
        <v>5275.0814656274424</v>
      </c>
      <c r="T143" s="30">
        <f t="shared" si="113"/>
        <v>8726.0772825965632</v>
      </c>
      <c r="U143" s="30">
        <f t="shared" si="113"/>
        <v>8638.391660958272</v>
      </c>
      <c r="V143" s="30">
        <f t="shared" si="113"/>
        <v>8802.6440856724603</v>
      </c>
      <c r="W143" s="30">
        <f t="shared" si="113"/>
        <v>8429.6131003348473</v>
      </c>
      <c r="X143" s="30">
        <f t="shared" si="113"/>
        <v>5099.4720583125782</v>
      </c>
      <c r="Y143" s="30">
        <f t="shared" si="113"/>
        <v>4957.4765273476332</v>
      </c>
      <c r="Z143" s="30">
        <f t="shared" si="113"/>
        <v>4906.4381997687324</v>
      </c>
      <c r="AA143" s="30">
        <f t="shared" si="113"/>
        <v>4843.7851264102901</v>
      </c>
      <c r="AB143" s="30">
        <f t="shared" si="113"/>
        <v>4465.6923210587702</v>
      </c>
      <c r="AC143" s="30">
        <f t="shared" si="113"/>
        <v>4954.1811289979341</v>
      </c>
      <c r="AD143" s="30">
        <f t="shared" si="113"/>
        <v>4770.1259018316714</v>
      </c>
      <c r="AE143" s="30">
        <f t="shared" si="113"/>
        <v>5275.0814656274424</v>
      </c>
      <c r="AF143" s="30">
        <f t="shared" si="113"/>
        <v>8726.0772825965632</v>
      </c>
      <c r="AG143" s="30">
        <f t="shared" si="113"/>
        <v>8638.391660958272</v>
      </c>
      <c r="AH143" s="30">
        <f t="shared" si="113"/>
        <v>8802.6440856724603</v>
      </c>
      <c r="AI143" s="30">
        <f t="shared" si="113"/>
        <v>8429.6131003348473</v>
      </c>
      <c r="AJ143" s="30">
        <f t="shared" si="113"/>
        <v>5099.4720583125782</v>
      </c>
      <c r="AK143" s="30">
        <f t="shared" si="113"/>
        <v>4957.4765273476332</v>
      </c>
      <c r="AL143" s="30">
        <f t="shared" si="113"/>
        <v>4906.4381997687324</v>
      </c>
      <c r="AM143" s="30">
        <f t="shared" si="113"/>
        <v>4843.7851264102901</v>
      </c>
      <c r="AN143" s="30">
        <f t="shared" si="113"/>
        <v>4465.6923210587702</v>
      </c>
      <c r="AO143" s="30">
        <f t="shared" si="113"/>
        <v>4954.1811289979341</v>
      </c>
      <c r="AP143" s="30">
        <f t="shared" si="113"/>
        <v>4770.1259018316714</v>
      </c>
      <c r="AQ143" s="30">
        <f t="shared" si="113"/>
        <v>5275.0814656274424</v>
      </c>
      <c r="AR143" s="30">
        <f t="shared" si="113"/>
        <v>8726.0772825965632</v>
      </c>
      <c r="AS143" s="30">
        <f t="shared" si="113"/>
        <v>8638.391660958272</v>
      </c>
      <c r="AT143" s="30">
        <f t="shared" si="113"/>
        <v>8802.6440856724603</v>
      </c>
      <c r="AU143" s="30">
        <f t="shared" si="113"/>
        <v>8429.6131003348473</v>
      </c>
      <c r="AV143" s="30">
        <f t="shared" si="113"/>
        <v>5099.4720583125782</v>
      </c>
      <c r="AW143" s="30">
        <f t="shared" si="113"/>
        <v>4957.4765273476332</v>
      </c>
      <c r="AX143" s="30">
        <f t="shared" si="113"/>
        <v>4906.4381997687324</v>
      </c>
      <c r="AY143" s="30">
        <f t="shared" si="113"/>
        <v>4843.7851264102901</v>
      </c>
      <c r="AZ143" s="30">
        <f t="shared" si="113"/>
        <v>4465.6923210587702</v>
      </c>
      <c r="BA143" s="30">
        <f t="shared" si="113"/>
        <v>4954.1811289979341</v>
      </c>
      <c r="BB143" s="30">
        <f t="shared" si="113"/>
        <v>4770.1259018316714</v>
      </c>
      <c r="BC143" s="30">
        <f t="shared" si="113"/>
        <v>5275.0814656274424</v>
      </c>
      <c r="BD143" s="30">
        <f t="shared" si="113"/>
        <v>8726.0772825965632</v>
      </c>
      <c r="BE143" s="30">
        <f t="shared" si="113"/>
        <v>8638.391660958272</v>
      </c>
      <c r="BF143" s="30">
        <f t="shared" si="113"/>
        <v>8802.6440856724603</v>
      </c>
      <c r="BG143" s="30">
        <f t="shared" si="113"/>
        <v>8429.6131003348473</v>
      </c>
      <c r="BH143" s="30">
        <f t="shared" si="113"/>
        <v>5099.4720583125782</v>
      </c>
      <c r="BI143" s="30">
        <f t="shared" si="113"/>
        <v>4957.4765273476332</v>
      </c>
      <c r="BJ143" s="30">
        <f t="shared" si="113"/>
        <v>4906.4381997687324</v>
      </c>
      <c r="BK143" s="30">
        <f t="shared" si="113"/>
        <v>4843.7851264102901</v>
      </c>
      <c r="BL143" s="30">
        <f t="shared" si="113"/>
        <v>4465.6923210587702</v>
      </c>
      <c r="BM143" s="30">
        <f t="shared" si="113"/>
        <v>4954.1811289979341</v>
      </c>
      <c r="BN143" s="30">
        <f t="shared" si="113"/>
        <v>4770.1259018316714</v>
      </c>
      <c r="BO143" s="30">
        <f t="shared" si="113"/>
        <v>5275.0814656274424</v>
      </c>
      <c r="BP143" s="30">
        <f t="shared" si="113"/>
        <v>8726.0772825965632</v>
      </c>
      <c r="BQ143" s="30">
        <f t="shared" ref="BQ143:CH147" si="114">IF(BQ23=0,0,((BQ5*0.5)+BP23-BQ41)*BQ78*BQ110*BQ$2)</f>
        <v>8638.391660958272</v>
      </c>
      <c r="BR143" s="30">
        <f t="shared" si="114"/>
        <v>8802.6440856724603</v>
      </c>
      <c r="BS143" s="30">
        <f t="shared" si="114"/>
        <v>8429.6131003348473</v>
      </c>
      <c r="BT143" s="30">
        <f t="shared" si="114"/>
        <v>5099.4720583125782</v>
      </c>
      <c r="BU143" s="30">
        <f t="shared" si="114"/>
        <v>4957.4765273476332</v>
      </c>
      <c r="BV143" s="30">
        <f t="shared" si="114"/>
        <v>4906.4381997687324</v>
      </c>
      <c r="BW143" s="30">
        <f t="shared" si="114"/>
        <v>4843.7851264102901</v>
      </c>
      <c r="BX143" s="30">
        <f t="shared" si="114"/>
        <v>4465.6923210587702</v>
      </c>
      <c r="BY143" s="30">
        <f t="shared" si="114"/>
        <v>4954.1811289979341</v>
      </c>
      <c r="BZ143" s="30">
        <f t="shared" si="114"/>
        <v>4770.1259018316714</v>
      </c>
      <c r="CA143" s="30">
        <f t="shared" si="114"/>
        <v>5275.0814656274424</v>
      </c>
      <c r="CB143" s="30">
        <f t="shared" si="114"/>
        <v>8726.0772825965632</v>
      </c>
      <c r="CC143" s="30">
        <f t="shared" si="114"/>
        <v>8638.391660958272</v>
      </c>
      <c r="CD143" s="30">
        <f t="shared" si="114"/>
        <v>8802.6440856724603</v>
      </c>
      <c r="CE143" s="30">
        <f t="shared" si="114"/>
        <v>8429.6131003348473</v>
      </c>
      <c r="CF143" s="30">
        <f t="shared" si="114"/>
        <v>5099.4720583125782</v>
      </c>
      <c r="CG143" s="30">
        <f t="shared" si="114"/>
        <v>4957.4765273476332</v>
      </c>
      <c r="CH143" s="33">
        <f t="shared" si="114"/>
        <v>4906.4381997687324</v>
      </c>
    </row>
    <row r="144" spans="1:86" hidden="1" x14ac:dyDescent="0.35">
      <c r="A144" s="578"/>
      <c r="B144" s="287" t="s">
        <v>0</v>
      </c>
      <c r="C144" s="30">
        <f t="shared" ref="C144:C155" si="115">IF(C24=0,0,((C6*0.5)-C42)*C79*C111*C$2)</f>
        <v>0</v>
      </c>
      <c r="D144" s="30">
        <f t="shared" ref="D144:S155" si="116">IF(D24=0,0,((D6*0.5)+C24-D42)*D79*D111*D$2)</f>
        <v>0</v>
      </c>
      <c r="E144" s="30">
        <f t="shared" si="116"/>
        <v>0</v>
      </c>
      <c r="F144" s="30">
        <f t="shared" si="116"/>
        <v>0</v>
      </c>
      <c r="G144" s="30">
        <f t="shared" si="116"/>
        <v>0</v>
      </c>
      <c r="H144" s="30">
        <f t="shared" si="116"/>
        <v>0</v>
      </c>
      <c r="I144" s="30">
        <f t="shared" si="116"/>
        <v>0</v>
      </c>
      <c r="J144" s="30">
        <f t="shared" si="116"/>
        <v>0</v>
      </c>
      <c r="K144" s="30">
        <f t="shared" si="116"/>
        <v>0</v>
      </c>
      <c r="L144" s="30">
        <f t="shared" si="116"/>
        <v>0</v>
      </c>
      <c r="M144" s="30">
        <f t="shared" si="116"/>
        <v>0</v>
      </c>
      <c r="N144" s="30">
        <f t="shared" si="116"/>
        <v>37.115399573480772</v>
      </c>
      <c r="O144" s="30">
        <f t="shared" si="116"/>
        <v>76.634315049093274</v>
      </c>
      <c r="P144" s="30">
        <f t="shared" si="116"/>
        <v>64.337428513467131</v>
      </c>
      <c r="Q144" s="30">
        <f t="shared" si="116"/>
        <v>50.549255345009179</v>
      </c>
      <c r="R144" s="30">
        <f t="shared" si="116"/>
        <v>29.540878304025416</v>
      </c>
      <c r="S144" s="30">
        <f t="shared" si="116"/>
        <v>34.76460039601627</v>
      </c>
      <c r="T144" s="30">
        <f t="shared" si="113"/>
        <v>155.19866599146346</v>
      </c>
      <c r="U144" s="30">
        <f t="shared" si="113"/>
        <v>191.79168733897939</v>
      </c>
      <c r="V144" s="30">
        <f t="shared" si="113"/>
        <v>188.32302026473093</v>
      </c>
      <c r="W144" s="30">
        <f t="shared" si="113"/>
        <v>82.395932879665793</v>
      </c>
      <c r="X144" s="30">
        <f t="shared" si="113"/>
        <v>28.685376309221827</v>
      </c>
      <c r="Y144" s="30">
        <f t="shared" si="113"/>
        <v>45.874409926870825</v>
      </c>
      <c r="Z144" s="30">
        <f t="shared" si="113"/>
        <v>74.230799146961544</v>
      </c>
      <c r="AA144" s="30">
        <f t="shared" si="113"/>
        <v>76.634315049093274</v>
      </c>
      <c r="AB144" s="30">
        <f t="shared" si="113"/>
        <v>64.337428513467131</v>
      </c>
      <c r="AC144" s="30">
        <f t="shared" si="113"/>
        <v>50.549255345009179</v>
      </c>
      <c r="AD144" s="30">
        <f t="shared" si="113"/>
        <v>29.540878304025416</v>
      </c>
      <c r="AE144" s="30">
        <f t="shared" si="113"/>
        <v>34.76460039601627</v>
      </c>
      <c r="AF144" s="30">
        <f t="shared" si="113"/>
        <v>155.19866599146346</v>
      </c>
      <c r="AG144" s="30">
        <f t="shared" si="113"/>
        <v>191.79168733897939</v>
      </c>
      <c r="AH144" s="30">
        <f t="shared" si="113"/>
        <v>188.32302026473093</v>
      </c>
      <c r="AI144" s="30">
        <f t="shared" si="113"/>
        <v>82.395932879665793</v>
      </c>
      <c r="AJ144" s="30">
        <f t="shared" si="113"/>
        <v>28.685376309221827</v>
      </c>
      <c r="AK144" s="30">
        <f t="shared" si="113"/>
        <v>45.874409926870825</v>
      </c>
      <c r="AL144" s="30">
        <f t="shared" si="113"/>
        <v>74.230799146961544</v>
      </c>
      <c r="AM144" s="30">
        <f t="shared" si="113"/>
        <v>76.634315049093274</v>
      </c>
      <c r="AN144" s="30">
        <f t="shared" si="113"/>
        <v>64.337428513467131</v>
      </c>
      <c r="AO144" s="30">
        <f t="shared" si="113"/>
        <v>50.549255345009179</v>
      </c>
      <c r="AP144" s="30">
        <f t="shared" si="113"/>
        <v>29.540878304025416</v>
      </c>
      <c r="AQ144" s="30">
        <f t="shared" si="113"/>
        <v>34.76460039601627</v>
      </c>
      <c r="AR144" s="30">
        <f t="shared" si="113"/>
        <v>155.19866599146346</v>
      </c>
      <c r="AS144" s="30">
        <f t="shared" si="113"/>
        <v>191.79168733897939</v>
      </c>
      <c r="AT144" s="30">
        <f t="shared" si="113"/>
        <v>188.32302026473093</v>
      </c>
      <c r="AU144" s="30">
        <f t="shared" si="113"/>
        <v>82.395932879665793</v>
      </c>
      <c r="AV144" s="30">
        <f t="shared" si="113"/>
        <v>28.685376309221827</v>
      </c>
      <c r="AW144" s="30">
        <f t="shared" si="113"/>
        <v>45.874409926870825</v>
      </c>
      <c r="AX144" s="30">
        <f t="shared" si="113"/>
        <v>74.230799146961544</v>
      </c>
      <c r="AY144" s="30">
        <f t="shared" si="113"/>
        <v>76.634315049093274</v>
      </c>
      <c r="AZ144" s="30">
        <f t="shared" si="113"/>
        <v>64.337428513467131</v>
      </c>
      <c r="BA144" s="30">
        <f t="shared" si="113"/>
        <v>50.549255345009179</v>
      </c>
      <c r="BB144" s="30">
        <f t="shared" si="113"/>
        <v>29.540878304025416</v>
      </c>
      <c r="BC144" s="30">
        <f t="shared" si="113"/>
        <v>34.76460039601627</v>
      </c>
      <c r="BD144" s="30">
        <f t="shared" si="113"/>
        <v>155.19866599146346</v>
      </c>
      <c r="BE144" s="30">
        <f t="shared" si="113"/>
        <v>191.79168733897939</v>
      </c>
      <c r="BF144" s="30">
        <f t="shared" si="113"/>
        <v>188.32302026473093</v>
      </c>
      <c r="BG144" s="30">
        <f t="shared" si="113"/>
        <v>82.395932879665793</v>
      </c>
      <c r="BH144" s="30">
        <f t="shared" si="113"/>
        <v>28.685376309221827</v>
      </c>
      <c r="BI144" s="30">
        <f t="shared" si="113"/>
        <v>45.874409926870825</v>
      </c>
      <c r="BJ144" s="30">
        <f t="shared" si="113"/>
        <v>74.230799146961544</v>
      </c>
      <c r="BK144" s="30">
        <f t="shared" si="113"/>
        <v>76.634315049093274</v>
      </c>
      <c r="BL144" s="30">
        <f t="shared" si="113"/>
        <v>64.337428513467131</v>
      </c>
      <c r="BM144" s="30">
        <f t="shared" si="113"/>
        <v>50.549255345009179</v>
      </c>
      <c r="BN144" s="30">
        <f t="shared" si="113"/>
        <v>29.540878304025416</v>
      </c>
      <c r="BO144" s="30">
        <f t="shared" si="113"/>
        <v>34.76460039601627</v>
      </c>
      <c r="BP144" s="30">
        <f t="shared" si="113"/>
        <v>155.19866599146346</v>
      </c>
      <c r="BQ144" s="30">
        <f t="shared" si="114"/>
        <v>191.79168733897939</v>
      </c>
      <c r="BR144" s="30">
        <f t="shared" si="114"/>
        <v>188.32302026473093</v>
      </c>
      <c r="BS144" s="30">
        <f t="shared" si="114"/>
        <v>82.395932879665793</v>
      </c>
      <c r="BT144" s="30">
        <f t="shared" si="114"/>
        <v>28.685376309221827</v>
      </c>
      <c r="BU144" s="30">
        <f t="shared" si="114"/>
        <v>45.874409926870825</v>
      </c>
      <c r="BV144" s="30">
        <f t="shared" si="114"/>
        <v>74.230799146961544</v>
      </c>
      <c r="BW144" s="30">
        <f t="shared" si="114"/>
        <v>76.634315049093274</v>
      </c>
      <c r="BX144" s="30">
        <f t="shared" si="114"/>
        <v>64.337428513467131</v>
      </c>
      <c r="BY144" s="30">
        <f t="shared" si="114"/>
        <v>50.549255345009179</v>
      </c>
      <c r="BZ144" s="30">
        <f t="shared" si="114"/>
        <v>29.540878304025416</v>
      </c>
      <c r="CA144" s="30">
        <f t="shared" si="114"/>
        <v>34.76460039601627</v>
      </c>
      <c r="CB144" s="30">
        <f t="shared" si="114"/>
        <v>155.19866599146346</v>
      </c>
      <c r="CC144" s="30">
        <f t="shared" si="114"/>
        <v>191.79168733897939</v>
      </c>
      <c r="CD144" s="30">
        <f t="shared" si="114"/>
        <v>188.32302026473093</v>
      </c>
      <c r="CE144" s="30">
        <f t="shared" si="114"/>
        <v>82.395932879665793</v>
      </c>
      <c r="CF144" s="30">
        <f t="shared" si="114"/>
        <v>28.685376309221827</v>
      </c>
      <c r="CG144" s="30">
        <f t="shared" si="114"/>
        <v>45.874409926870825</v>
      </c>
      <c r="CH144" s="33">
        <f t="shared" si="114"/>
        <v>74.230799146961544</v>
      </c>
    </row>
    <row r="145" spans="1:86" hidden="1" x14ac:dyDescent="0.35">
      <c r="A145" s="578"/>
      <c r="B145" s="287" t="s">
        <v>21</v>
      </c>
      <c r="C145" s="30">
        <f t="shared" si="115"/>
        <v>0</v>
      </c>
      <c r="D145" s="30">
        <f t="shared" si="116"/>
        <v>0</v>
      </c>
      <c r="E145" s="30">
        <f t="shared" ref="E145:BP148" si="117">IF(E25=0,0,((E7*0.5)+D25-E43)*E80*E112*E$2)</f>
        <v>0</v>
      </c>
      <c r="F145" s="30">
        <f t="shared" si="117"/>
        <v>0</v>
      </c>
      <c r="G145" s="30">
        <f t="shared" si="117"/>
        <v>0</v>
      </c>
      <c r="H145" s="30">
        <f t="shared" si="117"/>
        <v>115.54473185644531</v>
      </c>
      <c r="I145" s="30">
        <f t="shared" si="117"/>
        <v>227.22502185973605</v>
      </c>
      <c r="J145" s="30">
        <f t="shared" si="117"/>
        <v>233.70748500974534</v>
      </c>
      <c r="K145" s="30">
        <f t="shared" si="117"/>
        <v>219.84168727553185</v>
      </c>
      <c r="L145" s="30">
        <f t="shared" si="117"/>
        <v>131.33793037801777</v>
      </c>
      <c r="M145" s="30">
        <f t="shared" si="117"/>
        <v>127.73415185679536</v>
      </c>
      <c r="N145" s="30">
        <f t="shared" si="117"/>
        <v>124.4618223026368</v>
      </c>
      <c r="O145" s="30">
        <f t="shared" si="117"/>
        <v>121.91558344794497</v>
      </c>
      <c r="P145" s="30">
        <f t="shared" si="117"/>
        <v>112.78018149364406</v>
      </c>
      <c r="Q145" s="30">
        <f t="shared" si="117"/>
        <v>119.60329452157356</v>
      </c>
      <c r="R145" s="30">
        <f t="shared" si="117"/>
        <v>112.38875415653885</v>
      </c>
      <c r="S145" s="30">
        <f t="shared" si="117"/>
        <v>136.22157065333889</v>
      </c>
      <c r="T145" s="30">
        <f t="shared" si="117"/>
        <v>231.08946371289062</v>
      </c>
      <c r="U145" s="30">
        <f t="shared" si="117"/>
        <v>227.22502185973605</v>
      </c>
      <c r="V145" s="30">
        <f t="shared" si="117"/>
        <v>233.70748500974534</v>
      </c>
      <c r="W145" s="30">
        <f t="shared" si="117"/>
        <v>219.84168727553185</v>
      </c>
      <c r="X145" s="30">
        <f t="shared" si="117"/>
        <v>131.33793037801777</v>
      </c>
      <c r="Y145" s="30">
        <f t="shared" si="117"/>
        <v>127.73415185679536</v>
      </c>
      <c r="Z145" s="30">
        <f t="shared" si="117"/>
        <v>124.4618223026368</v>
      </c>
      <c r="AA145" s="30">
        <f t="shared" si="117"/>
        <v>121.91558344794497</v>
      </c>
      <c r="AB145" s="30">
        <f t="shared" si="117"/>
        <v>112.78018149364406</v>
      </c>
      <c r="AC145" s="30">
        <f t="shared" si="117"/>
        <v>119.60329452157356</v>
      </c>
      <c r="AD145" s="30">
        <f t="shared" si="117"/>
        <v>112.38875415653885</v>
      </c>
      <c r="AE145" s="30">
        <f t="shared" si="117"/>
        <v>136.22157065333889</v>
      </c>
      <c r="AF145" s="30">
        <f t="shared" si="117"/>
        <v>231.08946371289062</v>
      </c>
      <c r="AG145" s="30">
        <f t="shared" si="117"/>
        <v>227.22502185973605</v>
      </c>
      <c r="AH145" s="30">
        <f t="shared" si="117"/>
        <v>233.70748500974534</v>
      </c>
      <c r="AI145" s="30">
        <f t="shared" si="117"/>
        <v>219.84168727553185</v>
      </c>
      <c r="AJ145" s="30">
        <f t="shared" si="117"/>
        <v>131.33793037801777</v>
      </c>
      <c r="AK145" s="30">
        <f t="shared" si="117"/>
        <v>127.73415185679536</v>
      </c>
      <c r="AL145" s="30">
        <f t="shared" si="117"/>
        <v>124.4618223026368</v>
      </c>
      <c r="AM145" s="30">
        <f t="shared" si="117"/>
        <v>121.91558344794497</v>
      </c>
      <c r="AN145" s="30">
        <f t="shared" si="117"/>
        <v>112.78018149364406</v>
      </c>
      <c r="AO145" s="30">
        <f t="shared" si="117"/>
        <v>119.60329452157356</v>
      </c>
      <c r="AP145" s="30">
        <f t="shared" si="117"/>
        <v>112.38875415653885</v>
      </c>
      <c r="AQ145" s="30">
        <f t="shared" si="117"/>
        <v>136.22157065333889</v>
      </c>
      <c r="AR145" s="30">
        <f t="shared" si="117"/>
        <v>231.08946371289062</v>
      </c>
      <c r="AS145" s="30">
        <f t="shared" si="117"/>
        <v>227.22502185973605</v>
      </c>
      <c r="AT145" s="30">
        <f t="shared" si="117"/>
        <v>233.70748500974534</v>
      </c>
      <c r="AU145" s="30">
        <f t="shared" si="117"/>
        <v>219.84168727553185</v>
      </c>
      <c r="AV145" s="30">
        <f t="shared" si="117"/>
        <v>131.33793037801777</v>
      </c>
      <c r="AW145" s="30">
        <f t="shared" si="117"/>
        <v>127.73415185679536</v>
      </c>
      <c r="AX145" s="30">
        <f t="shared" si="117"/>
        <v>124.4618223026368</v>
      </c>
      <c r="AY145" s="30">
        <f t="shared" si="117"/>
        <v>121.91558344794497</v>
      </c>
      <c r="AZ145" s="30">
        <f t="shared" si="117"/>
        <v>112.78018149364406</v>
      </c>
      <c r="BA145" s="30">
        <f t="shared" si="117"/>
        <v>119.60329452157356</v>
      </c>
      <c r="BB145" s="30">
        <f t="shared" si="117"/>
        <v>112.38875415653885</v>
      </c>
      <c r="BC145" s="30">
        <f t="shared" si="117"/>
        <v>136.22157065333889</v>
      </c>
      <c r="BD145" s="30">
        <f t="shared" si="117"/>
        <v>231.08946371289062</v>
      </c>
      <c r="BE145" s="30">
        <f t="shared" si="117"/>
        <v>227.22502185973605</v>
      </c>
      <c r="BF145" s="30">
        <f t="shared" si="117"/>
        <v>233.70748500974534</v>
      </c>
      <c r="BG145" s="30">
        <f t="shared" si="117"/>
        <v>219.84168727553185</v>
      </c>
      <c r="BH145" s="30">
        <f t="shared" si="117"/>
        <v>131.33793037801777</v>
      </c>
      <c r="BI145" s="30">
        <f t="shared" si="117"/>
        <v>127.73415185679536</v>
      </c>
      <c r="BJ145" s="30">
        <f t="shared" si="117"/>
        <v>124.4618223026368</v>
      </c>
      <c r="BK145" s="30">
        <f t="shared" si="117"/>
        <v>121.91558344794497</v>
      </c>
      <c r="BL145" s="30">
        <f t="shared" si="117"/>
        <v>112.78018149364406</v>
      </c>
      <c r="BM145" s="30">
        <f t="shared" si="117"/>
        <v>119.60329452157356</v>
      </c>
      <c r="BN145" s="30">
        <f t="shared" si="117"/>
        <v>112.38875415653885</v>
      </c>
      <c r="BO145" s="30">
        <f t="shared" si="117"/>
        <v>136.22157065333889</v>
      </c>
      <c r="BP145" s="30">
        <f t="shared" si="117"/>
        <v>231.08946371289062</v>
      </c>
      <c r="BQ145" s="30">
        <f t="shared" si="114"/>
        <v>227.22502185973605</v>
      </c>
      <c r="BR145" s="30">
        <f t="shared" si="114"/>
        <v>233.70748500974534</v>
      </c>
      <c r="BS145" s="30">
        <f t="shared" si="114"/>
        <v>219.84168727553185</v>
      </c>
      <c r="BT145" s="30">
        <f t="shared" si="114"/>
        <v>131.33793037801777</v>
      </c>
      <c r="BU145" s="30">
        <f t="shared" si="114"/>
        <v>127.73415185679536</v>
      </c>
      <c r="BV145" s="30">
        <f t="shared" si="114"/>
        <v>124.4618223026368</v>
      </c>
      <c r="BW145" s="30">
        <f t="shared" si="114"/>
        <v>121.91558344794497</v>
      </c>
      <c r="BX145" s="30">
        <f t="shared" si="114"/>
        <v>112.78018149364406</v>
      </c>
      <c r="BY145" s="30">
        <f t="shared" si="114"/>
        <v>119.60329452157356</v>
      </c>
      <c r="BZ145" s="30">
        <f t="shared" si="114"/>
        <v>112.38875415653885</v>
      </c>
      <c r="CA145" s="30">
        <f t="shared" si="114"/>
        <v>136.22157065333889</v>
      </c>
      <c r="CB145" s="30">
        <f t="shared" si="114"/>
        <v>231.08946371289062</v>
      </c>
      <c r="CC145" s="30">
        <f t="shared" si="114"/>
        <v>227.22502185973605</v>
      </c>
      <c r="CD145" s="30">
        <f t="shared" si="114"/>
        <v>233.70748500974534</v>
      </c>
      <c r="CE145" s="30">
        <f t="shared" si="114"/>
        <v>219.84168727553185</v>
      </c>
      <c r="CF145" s="30">
        <f t="shared" si="114"/>
        <v>131.33793037801777</v>
      </c>
      <c r="CG145" s="30">
        <f t="shared" si="114"/>
        <v>127.73415185679536</v>
      </c>
      <c r="CH145" s="33">
        <f t="shared" si="114"/>
        <v>124.4618223026368</v>
      </c>
    </row>
    <row r="146" spans="1:86" hidden="1" x14ac:dyDescent="0.35">
      <c r="A146" s="578"/>
      <c r="B146" s="287" t="s">
        <v>1</v>
      </c>
      <c r="C146" s="30">
        <f t="shared" si="115"/>
        <v>0</v>
      </c>
      <c r="D146" s="30">
        <f t="shared" si="116"/>
        <v>0</v>
      </c>
      <c r="E146" s="30">
        <f t="shared" si="117"/>
        <v>0</v>
      </c>
      <c r="F146" s="30">
        <f t="shared" si="117"/>
        <v>0</v>
      </c>
      <c r="G146" s="30">
        <f t="shared" si="117"/>
        <v>12.836247650272696</v>
      </c>
      <c r="H146" s="30">
        <f t="shared" si="117"/>
        <v>17416.610536899658</v>
      </c>
      <c r="I146" s="30">
        <f t="shared" si="117"/>
        <v>43940.011851815405</v>
      </c>
      <c r="J146" s="30">
        <f t="shared" si="117"/>
        <v>43914.911134132504</v>
      </c>
      <c r="K146" s="30">
        <f t="shared" si="117"/>
        <v>18540.503214456618</v>
      </c>
      <c r="L146" s="30">
        <f t="shared" si="117"/>
        <v>1985.4192086402056</v>
      </c>
      <c r="M146" s="30">
        <f t="shared" si="117"/>
        <v>644.88576361205185</v>
      </c>
      <c r="N146" s="30">
        <f t="shared" si="117"/>
        <v>9.530963802895748</v>
      </c>
      <c r="O146" s="30">
        <f t="shared" si="117"/>
        <v>1.0788155562893809</v>
      </c>
      <c r="P146" s="30">
        <f t="shared" si="117"/>
        <v>44.757929324400145</v>
      </c>
      <c r="Q146" s="30">
        <f t="shared" si="117"/>
        <v>1324.7185567115284</v>
      </c>
      <c r="R146" s="30">
        <f t="shared" si="117"/>
        <v>4585.1356252519108</v>
      </c>
      <c r="S146" s="30">
        <f t="shared" si="117"/>
        <v>14760.872562359771</v>
      </c>
      <c r="T146" s="30">
        <f t="shared" si="117"/>
        <v>82516.979704133541</v>
      </c>
      <c r="U146" s="30">
        <f t="shared" si="117"/>
        <v>102505.45138267991</v>
      </c>
      <c r="V146" s="30">
        <f t="shared" si="117"/>
        <v>100508.86825978462</v>
      </c>
      <c r="W146" s="30">
        <f t="shared" si="117"/>
        <v>42353.355838694515</v>
      </c>
      <c r="X146" s="30">
        <f t="shared" si="117"/>
        <v>4436.692663029251</v>
      </c>
      <c r="Y146" s="30">
        <f t="shared" si="117"/>
        <v>1269.1251750472106</v>
      </c>
      <c r="Z146" s="30">
        <f t="shared" si="117"/>
        <v>12.220296925250024</v>
      </c>
      <c r="AA146" s="30">
        <f t="shared" si="117"/>
        <v>1.0788155562893809</v>
      </c>
      <c r="AB146" s="30">
        <f t="shared" si="117"/>
        <v>44.757929324400145</v>
      </c>
      <c r="AC146" s="30">
        <f t="shared" si="117"/>
        <v>1324.7185567115284</v>
      </c>
      <c r="AD146" s="30">
        <f t="shared" si="117"/>
        <v>4585.1356252519108</v>
      </c>
      <c r="AE146" s="30">
        <f t="shared" si="117"/>
        <v>14760.872562359771</v>
      </c>
      <c r="AF146" s="30">
        <f t="shared" si="117"/>
        <v>82516.979704133541</v>
      </c>
      <c r="AG146" s="30">
        <f t="shared" si="117"/>
        <v>102505.45138267991</v>
      </c>
      <c r="AH146" s="30">
        <f t="shared" si="117"/>
        <v>100508.86825978462</v>
      </c>
      <c r="AI146" s="30">
        <f t="shared" si="117"/>
        <v>42353.355838694515</v>
      </c>
      <c r="AJ146" s="30">
        <f t="shared" si="117"/>
        <v>4436.692663029251</v>
      </c>
      <c r="AK146" s="30">
        <f t="shared" si="117"/>
        <v>1269.1251750472106</v>
      </c>
      <c r="AL146" s="30">
        <f t="shared" si="117"/>
        <v>12.220296925250024</v>
      </c>
      <c r="AM146" s="30">
        <f t="shared" si="117"/>
        <v>1.0788155562893809</v>
      </c>
      <c r="AN146" s="30">
        <f t="shared" si="117"/>
        <v>44.757929324400145</v>
      </c>
      <c r="AO146" s="30">
        <f t="shared" si="117"/>
        <v>1324.7185567115284</v>
      </c>
      <c r="AP146" s="30">
        <f t="shared" si="117"/>
        <v>4585.1356252519108</v>
      </c>
      <c r="AQ146" s="30">
        <f t="shared" si="117"/>
        <v>14760.872562359771</v>
      </c>
      <c r="AR146" s="30">
        <f t="shared" si="117"/>
        <v>82516.979704133541</v>
      </c>
      <c r="AS146" s="30">
        <f t="shared" si="117"/>
        <v>102505.45138267991</v>
      </c>
      <c r="AT146" s="30">
        <f t="shared" si="117"/>
        <v>100508.86825978462</v>
      </c>
      <c r="AU146" s="30">
        <f t="shared" si="117"/>
        <v>42353.355838694515</v>
      </c>
      <c r="AV146" s="30">
        <f t="shared" si="117"/>
        <v>4436.692663029251</v>
      </c>
      <c r="AW146" s="30">
        <f t="shared" si="117"/>
        <v>1269.1251750472106</v>
      </c>
      <c r="AX146" s="30">
        <f t="shared" si="117"/>
        <v>12.220296925250024</v>
      </c>
      <c r="AY146" s="30">
        <f t="shared" si="117"/>
        <v>1.0788155562893809</v>
      </c>
      <c r="AZ146" s="30">
        <f t="shared" si="117"/>
        <v>44.757929324400145</v>
      </c>
      <c r="BA146" s="30">
        <f t="shared" si="117"/>
        <v>1324.7185567115284</v>
      </c>
      <c r="BB146" s="30">
        <f t="shared" si="117"/>
        <v>4585.1356252519108</v>
      </c>
      <c r="BC146" s="30">
        <f t="shared" si="117"/>
        <v>14760.872562359771</v>
      </c>
      <c r="BD146" s="30">
        <f t="shared" si="117"/>
        <v>82516.979704133541</v>
      </c>
      <c r="BE146" s="30">
        <f t="shared" si="117"/>
        <v>102505.45138267991</v>
      </c>
      <c r="BF146" s="30">
        <f t="shared" si="117"/>
        <v>100508.86825978462</v>
      </c>
      <c r="BG146" s="30">
        <f t="shared" si="117"/>
        <v>42353.355838694515</v>
      </c>
      <c r="BH146" s="30">
        <f t="shared" si="117"/>
        <v>4436.692663029251</v>
      </c>
      <c r="BI146" s="30">
        <f t="shared" si="117"/>
        <v>1269.1251750472106</v>
      </c>
      <c r="BJ146" s="30">
        <f t="shared" si="117"/>
        <v>12.220296925250024</v>
      </c>
      <c r="BK146" s="30">
        <f t="shared" si="117"/>
        <v>1.0788155562893809</v>
      </c>
      <c r="BL146" s="30">
        <f t="shared" si="117"/>
        <v>44.757929324400145</v>
      </c>
      <c r="BM146" s="30">
        <f t="shared" si="117"/>
        <v>1324.7185567115284</v>
      </c>
      <c r="BN146" s="30">
        <f t="shared" si="117"/>
        <v>4585.1356252519108</v>
      </c>
      <c r="BO146" s="30">
        <f t="shared" si="117"/>
        <v>14760.872562359771</v>
      </c>
      <c r="BP146" s="30">
        <f t="shared" si="117"/>
        <v>82516.979704133541</v>
      </c>
      <c r="BQ146" s="30">
        <f t="shared" si="114"/>
        <v>102505.45138267991</v>
      </c>
      <c r="BR146" s="30">
        <f t="shared" si="114"/>
        <v>100508.86825978462</v>
      </c>
      <c r="BS146" s="30">
        <f t="shared" si="114"/>
        <v>42353.355838694515</v>
      </c>
      <c r="BT146" s="30">
        <f t="shared" si="114"/>
        <v>4436.692663029251</v>
      </c>
      <c r="BU146" s="30">
        <f t="shared" si="114"/>
        <v>1269.1251750472106</v>
      </c>
      <c r="BV146" s="30">
        <f t="shared" si="114"/>
        <v>12.220296925250024</v>
      </c>
      <c r="BW146" s="30">
        <f t="shared" si="114"/>
        <v>1.0788155562893809</v>
      </c>
      <c r="BX146" s="30">
        <f t="shared" si="114"/>
        <v>44.757929324400145</v>
      </c>
      <c r="BY146" s="30">
        <f t="shared" si="114"/>
        <v>1324.7185567115284</v>
      </c>
      <c r="BZ146" s="30">
        <f t="shared" si="114"/>
        <v>4585.1356252519108</v>
      </c>
      <c r="CA146" s="30">
        <f t="shared" si="114"/>
        <v>14760.872562359771</v>
      </c>
      <c r="CB146" s="30">
        <f t="shared" si="114"/>
        <v>82516.979704133541</v>
      </c>
      <c r="CC146" s="30">
        <f t="shared" si="114"/>
        <v>102505.45138267991</v>
      </c>
      <c r="CD146" s="30">
        <f t="shared" si="114"/>
        <v>100508.86825978462</v>
      </c>
      <c r="CE146" s="30">
        <f t="shared" si="114"/>
        <v>42353.355838694515</v>
      </c>
      <c r="CF146" s="30">
        <f t="shared" si="114"/>
        <v>4436.692663029251</v>
      </c>
      <c r="CG146" s="30">
        <f t="shared" si="114"/>
        <v>1269.1251750472106</v>
      </c>
      <c r="CH146" s="33">
        <f t="shared" si="114"/>
        <v>12.220296925250024</v>
      </c>
    </row>
    <row r="147" spans="1:86" hidden="1" x14ac:dyDescent="0.35">
      <c r="A147" s="578"/>
      <c r="B147" s="287" t="s">
        <v>22</v>
      </c>
      <c r="C147" s="30">
        <f t="shared" si="115"/>
        <v>0</v>
      </c>
      <c r="D147" s="30">
        <f t="shared" si="116"/>
        <v>0</v>
      </c>
      <c r="E147" s="30">
        <f t="shared" si="117"/>
        <v>0</v>
      </c>
      <c r="F147" s="30">
        <f t="shared" si="117"/>
        <v>0</v>
      </c>
      <c r="G147" s="30">
        <f t="shared" si="117"/>
        <v>151.84355653971929</v>
      </c>
      <c r="H147" s="30">
        <f t="shared" si="117"/>
        <v>386.2211150032656</v>
      </c>
      <c r="I147" s="30">
        <f t="shared" si="117"/>
        <v>492.23633739840113</v>
      </c>
      <c r="J147" s="30">
        <f t="shared" si="117"/>
        <v>397.12132075557219</v>
      </c>
      <c r="K147" s="30">
        <f t="shared" si="117"/>
        <v>473.1021469025826</v>
      </c>
      <c r="L147" s="30">
        <f t="shared" si="117"/>
        <v>369.24271752078937</v>
      </c>
      <c r="M147" s="30">
        <f t="shared" si="117"/>
        <v>319.44591988253177</v>
      </c>
      <c r="N147" s="30">
        <f t="shared" si="117"/>
        <v>348.21145764807676</v>
      </c>
      <c r="O147" s="30">
        <f t="shared" si="117"/>
        <v>392.03861659567178</v>
      </c>
      <c r="P147" s="30">
        <f t="shared" si="117"/>
        <v>296.78140604545337</v>
      </c>
      <c r="Q147" s="30">
        <f t="shared" si="117"/>
        <v>255.98757260220989</v>
      </c>
      <c r="R147" s="30">
        <f t="shared" si="117"/>
        <v>254.59602238097855</v>
      </c>
      <c r="S147" s="30">
        <f t="shared" si="117"/>
        <v>303.68711307943857</v>
      </c>
      <c r="T147" s="30">
        <f t="shared" si="117"/>
        <v>386.2211150032656</v>
      </c>
      <c r="U147" s="30">
        <f t="shared" si="117"/>
        <v>492.23633739840113</v>
      </c>
      <c r="V147" s="30">
        <f t="shared" si="117"/>
        <v>397.12132075557219</v>
      </c>
      <c r="W147" s="30">
        <f t="shared" si="117"/>
        <v>473.1021469025826</v>
      </c>
      <c r="X147" s="30">
        <f t="shared" si="117"/>
        <v>369.24271752078937</v>
      </c>
      <c r="Y147" s="30">
        <f t="shared" si="117"/>
        <v>319.44591988253177</v>
      </c>
      <c r="Z147" s="30">
        <f t="shared" si="117"/>
        <v>348.21145764807676</v>
      </c>
      <c r="AA147" s="30">
        <f t="shared" si="117"/>
        <v>392.03861659567178</v>
      </c>
      <c r="AB147" s="30">
        <f t="shared" si="117"/>
        <v>296.78140604545337</v>
      </c>
      <c r="AC147" s="30">
        <f t="shared" si="117"/>
        <v>255.98757260220989</v>
      </c>
      <c r="AD147" s="30">
        <f t="shared" si="117"/>
        <v>254.59602238097855</v>
      </c>
      <c r="AE147" s="30">
        <f t="shared" si="117"/>
        <v>303.68711307943857</v>
      </c>
      <c r="AF147" s="30">
        <f t="shared" si="117"/>
        <v>386.2211150032656</v>
      </c>
      <c r="AG147" s="30">
        <f t="shared" si="117"/>
        <v>492.23633739840113</v>
      </c>
      <c r="AH147" s="30">
        <f t="shared" si="117"/>
        <v>397.12132075557219</v>
      </c>
      <c r="AI147" s="30">
        <f t="shared" si="117"/>
        <v>473.1021469025826</v>
      </c>
      <c r="AJ147" s="30">
        <f t="shared" si="117"/>
        <v>369.24271752078937</v>
      </c>
      <c r="AK147" s="30">
        <f t="shared" si="117"/>
        <v>319.44591988253177</v>
      </c>
      <c r="AL147" s="30">
        <f t="shared" si="117"/>
        <v>348.21145764807676</v>
      </c>
      <c r="AM147" s="30">
        <f t="shared" si="117"/>
        <v>392.03861659567178</v>
      </c>
      <c r="AN147" s="30">
        <f t="shared" si="117"/>
        <v>296.78140604545337</v>
      </c>
      <c r="AO147" s="30">
        <f t="shared" si="117"/>
        <v>255.98757260220989</v>
      </c>
      <c r="AP147" s="30">
        <f t="shared" si="117"/>
        <v>254.59602238097855</v>
      </c>
      <c r="AQ147" s="30">
        <f t="shared" si="117"/>
        <v>303.68711307943857</v>
      </c>
      <c r="AR147" s="30">
        <f t="shared" si="117"/>
        <v>386.2211150032656</v>
      </c>
      <c r="AS147" s="30">
        <f t="shared" si="117"/>
        <v>492.23633739840113</v>
      </c>
      <c r="AT147" s="30">
        <f t="shared" si="117"/>
        <v>397.12132075557219</v>
      </c>
      <c r="AU147" s="30">
        <f t="shared" si="117"/>
        <v>473.1021469025826</v>
      </c>
      <c r="AV147" s="30">
        <f t="shared" si="117"/>
        <v>369.24271752078937</v>
      </c>
      <c r="AW147" s="30">
        <f t="shared" si="117"/>
        <v>319.44591988253177</v>
      </c>
      <c r="AX147" s="30">
        <f t="shared" si="117"/>
        <v>348.21145764807676</v>
      </c>
      <c r="AY147" s="30">
        <f t="shared" si="117"/>
        <v>392.03861659567178</v>
      </c>
      <c r="AZ147" s="30">
        <f t="shared" si="117"/>
        <v>296.78140604545337</v>
      </c>
      <c r="BA147" s="30">
        <f t="shared" si="117"/>
        <v>255.98757260220989</v>
      </c>
      <c r="BB147" s="30">
        <f t="shared" si="117"/>
        <v>254.59602238097855</v>
      </c>
      <c r="BC147" s="30">
        <f t="shared" si="117"/>
        <v>303.68711307943857</v>
      </c>
      <c r="BD147" s="30">
        <f t="shared" si="117"/>
        <v>386.2211150032656</v>
      </c>
      <c r="BE147" s="30">
        <f t="shared" si="117"/>
        <v>492.23633739840113</v>
      </c>
      <c r="BF147" s="30">
        <f t="shared" si="117"/>
        <v>397.12132075557219</v>
      </c>
      <c r="BG147" s="30">
        <f t="shared" si="117"/>
        <v>473.1021469025826</v>
      </c>
      <c r="BH147" s="30">
        <f t="shared" si="117"/>
        <v>369.24271752078937</v>
      </c>
      <c r="BI147" s="30">
        <f t="shared" si="117"/>
        <v>319.44591988253177</v>
      </c>
      <c r="BJ147" s="30">
        <f t="shared" si="117"/>
        <v>348.21145764807676</v>
      </c>
      <c r="BK147" s="30">
        <f t="shared" si="117"/>
        <v>392.03861659567178</v>
      </c>
      <c r="BL147" s="30">
        <f t="shared" si="117"/>
        <v>296.78140604545337</v>
      </c>
      <c r="BM147" s="30">
        <f t="shared" si="117"/>
        <v>255.98757260220989</v>
      </c>
      <c r="BN147" s="30">
        <f t="shared" si="117"/>
        <v>254.59602238097855</v>
      </c>
      <c r="BO147" s="30">
        <f t="shared" si="117"/>
        <v>303.68711307943857</v>
      </c>
      <c r="BP147" s="30">
        <f t="shared" si="117"/>
        <v>386.2211150032656</v>
      </c>
      <c r="BQ147" s="30">
        <f t="shared" si="114"/>
        <v>492.23633739840113</v>
      </c>
      <c r="BR147" s="30">
        <f t="shared" si="114"/>
        <v>397.12132075557219</v>
      </c>
      <c r="BS147" s="30">
        <f t="shared" si="114"/>
        <v>473.1021469025826</v>
      </c>
      <c r="BT147" s="30">
        <f t="shared" si="114"/>
        <v>369.24271752078937</v>
      </c>
      <c r="BU147" s="30">
        <f t="shared" si="114"/>
        <v>319.44591988253177</v>
      </c>
      <c r="BV147" s="30">
        <f t="shared" si="114"/>
        <v>348.21145764807676</v>
      </c>
      <c r="BW147" s="30">
        <f t="shared" si="114"/>
        <v>392.03861659567178</v>
      </c>
      <c r="BX147" s="30">
        <f t="shared" si="114"/>
        <v>296.78140604545337</v>
      </c>
      <c r="BY147" s="30">
        <f t="shared" si="114"/>
        <v>255.98757260220989</v>
      </c>
      <c r="BZ147" s="30">
        <f t="shared" si="114"/>
        <v>254.59602238097855</v>
      </c>
      <c r="CA147" s="30">
        <f t="shared" si="114"/>
        <v>303.68711307943857</v>
      </c>
      <c r="CB147" s="30">
        <f t="shared" si="114"/>
        <v>386.2211150032656</v>
      </c>
      <c r="CC147" s="30">
        <f t="shared" si="114"/>
        <v>492.23633739840113</v>
      </c>
      <c r="CD147" s="30">
        <f t="shared" si="114"/>
        <v>397.12132075557219</v>
      </c>
      <c r="CE147" s="30">
        <f t="shared" si="114"/>
        <v>473.1021469025826</v>
      </c>
      <c r="CF147" s="30">
        <f t="shared" si="114"/>
        <v>369.24271752078937</v>
      </c>
      <c r="CG147" s="30">
        <f t="shared" si="114"/>
        <v>319.44591988253177</v>
      </c>
      <c r="CH147" s="33">
        <f t="shared" si="114"/>
        <v>348.21145764807676</v>
      </c>
    </row>
    <row r="148" spans="1:86" hidden="1" x14ac:dyDescent="0.35">
      <c r="A148" s="578"/>
      <c r="B148" s="94" t="s">
        <v>9</v>
      </c>
      <c r="C148" s="30">
        <f t="shared" si="115"/>
        <v>0</v>
      </c>
      <c r="D148" s="30">
        <f t="shared" si="116"/>
        <v>0</v>
      </c>
      <c r="E148" s="30">
        <f t="shared" si="117"/>
        <v>0</v>
      </c>
      <c r="F148" s="30">
        <f t="shared" si="117"/>
        <v>0</v>
      </c>
      <c r="G148" s="30">
        <f t="shared" si="117"/>
        <v>0</v>
      </c>
      <c r="H148" s="30">
        <f t="shared" si="117"/>
        <v>0</v>
      </c>
      <c r="I148" s="30">
        <f t="shared" si="117"/>
        <v>0</v>
      </c>
      <c r="J148" s="30">
        <f t="shared" si="117"/>
        <v>0</v>
      </c>
      <c r="K148" s="30">
        <f t="shared" si="117"/>
        <v>0</v>
      </c>
      <c r="L148" s="30">
        <f t="shared" si="117"/>
        <v>0</v>
      </c>
      <c r="M148" s="30">
        <f t="shared" si="117"/>
        <v>0</v>
      </c>
      <c r="N148" s="30">
        <f t="shared" si="117"/>
        <v>0</v>
      </c>
      <c r="O148" s="30">
        <f t="shared" si="117"/>
        <v>0</v>
      </c>
      <c r="P148" s="30">
        <f t="shared" si="117"/>
        <v>0</v>
      </c>
      <c r="Q148" s="30">
        <f t="shared" si="117"/>
        <v>0</v>
      </c>
      <c r="R148" s="30">
        <f t="shared" si="117"/>
        <v>0</v>
      </c>
      <c r="S148" s="30">
        <f t="shared" si="117"/>
        <v>0</v>
      </c>
      <c r="T148" s="30">
        <f t="shared" si="117"/>
        <v>0</v>
      </c>
      <c r="U148" s="30">
        <f t="shared" si="117"/>
        <v>0</v>
      </c>
      <c r="V148" s="30">
        <f t="shared" si="117"/>
        <v>0</v>
      </c>
      <c r="W148" s="30">
        <f t="shared" si="117"/>
        <v>0</v>
      </c>
      <c r="X148" s="30">
        <f t="shared" si="117"/>
        <v>0</v>
      </c>
      <c r="Y148" s="30">
        <f t="shared" si="117"/>
        <v>0</v>
      </c>
      <c r="Z148" s="30">
        <f t="shared" si="117"/>
        <v>0</v>
      </c>
      <c r="AA148" s="30">
        <f t="shared" si="117"/>
        <v>0</v>
      </c>
      <c r="AB148" s="30">
        <f t="shared" si="117"/>
        <v>0</v>
      </c>
      <c r="AC148" s="30">
        <f t="shared" si="117"/>
        <v>0</v>
      </c>
      <c r="AD148" s="30">
        <f t="shared" si="117"/>
        <v>0</v>
      </c>
      <c r="AE148" s="30">
        <f t="shared" si="117"/>
        <v>0</v>
      </c>
      <c r="AF148" s="30">
        <f t="shared" si="117"/>
        <v>0</v>
      </c>
      <c r="AG148" s="30">
        <f t="shared" si="117"/>
        <v>0</v>
      </c>
      <c r="AH148" s="30">
        <f t="shared" si="117"/>
        <v>0</v>
      </c>
      <c r="AI148" s="30">
        <f t="shared" si="117"/>
        <v>0</v>
      </c>
      <c r="AJ148" s="30">
        <f t="shared" si="117"/>
        <v>0</v>
      </c>
      <c r="AK148" s="30">
        <f t="shared" si="117"/>
        <v>0</v>
      </c>
      <c r="AL148" s="30">
        <f t="shared" si="117"/>
        <v>0</v>
      </c>
      <c r="AM148" s="30">
        <f t="shared" si="117"/>
        <v>0</v>
      </c>
      <c r="AN148" s="30">
        <f t="shared" si="117"/>
        <v>0</v>
      </c>
      <c r="AO148" s="30">
        <f t="shared" si="117"/>
        <v>0</v>
      </c>
      <c r="AP148" s="30">
        <f t="shared" si="117"/>
        <v>0</v>
      </c>
      <c r="AQ148" s="30">
        <f t="shared" si="117"/>
        <v>0</v>
      </c>
      <c r="AR148" s="30">
        <f t="shared" si="117"/>
        <v>0</v>
      </c>
      <c r="AS148" s="30">
        <f t="shared" si="117"/>
        <v>0</v>
      </c>
      <c r="AT148" s="30">
        <f t="shared" si="117"/>
        <v>0</v>
      </c>
      <c r="AU148" s="30">
        <f t="shared" si="117"/>
        <v>0</v>
      </c>
      <c r="AV148" s="30">
        <f t="shared" si="117"/>
        <v>0</v>
      </c>
      <c r="AW148" s="30">
        <f t="shared" si="117"/>
        <v>0</v>
      </c>
      <c r="AX148" s="30">
        <f t="shared" si="117"/>
        <v>0</v>
      </c>
      <c r="AY148" s="30">
        <f t="shared" si="117"/>
        <v>0</v>
      </c>
      <c r="AZ148" s="30">
        <f t="shared" si="117"/>
        <v>0</v>
      </c>
      <c r="BA148" s="30">
        <f t="shared" si="117"/>
        <v>0</v>
      </c>
      <c r="BB148" s="30">
        <f t="shared" si="117"/>
        <v>0</v>
      </c>
      <c r="BC148" s="30">
        <f t="shared" si="117"/>
        <v>0</v>
      </c>
      <c r="BD148" s="30">
        <f t="shared" si="117"/>
        <v>0</v>
      </c>
      <c r="BE148" s="30">
        <f t="shared" si="117"/>
        <v>0</v>
      </c>
      <c r="BF148" s="30">
        <f t="shared" si="117"/>
        <v>0</v>
      </c>
      <c r="BG148" s="30">
        <f t="shared" si="117"/>
        <v>0</v>
      </c>
      <c r="BH148" s="30">
        <f t="shared" si="117"/>
        <v>0</v>
      </c>
      <c r="BI148" s="30">
        <f t="shared" si="117"/>
        <v>0</v>
      </c>
      <c r="BJ148" s="30">
        <f t="shared" si="117"/>
        <v>0</v>
      </c>
      <c r="BK148" s="30">
        <f t="shared" si="117"/>
        <v>0</v>
      </c>
      <c r="BL148" s="30">
        <f t="shared" si="117"/>
        <v>0</v>
      </c>
      <c r="BM148" s="30">
        <f t="shared" si="117"/>
        <v>0</v>
      </c>
      <c r="BN148" s="30">
        <f t="shared" si="117"/>
        <v>0</v>
      </c>
      <c r="BO148" s="30">
        <f t="shared" si="117"/>
        <v>0</v>
      </c>
      <c r="BP148" s="30">
        <f t="shared" ref="BP148:CH151" si="118">IF(BP28=0,0,((BP10*0.5)+BO28-BP46)*BP83*BP115*BP$2)</f>
        <v>0</v>
      </c>
      <c r="BQ148" s="30">
        <f t="shared" si="118"/>
        <v>0</v>
      </c>
      <c r="BR148" s="30">
        <f t="shared" si="118"/>
        <v>0</v>
      </c>
      <c r="BS148" s="30">
        <f t="shared" si="118"/>
        <v>0</v>
      </c>
      <c r="BT148" s="30">
        <f t="shared" si="118"/>
        <v>0</v>
      </c>
      <c r="BU148" s="30">
        <f t="shared" si="118"/>
        <v>0</v>
      </c>
      <c r="BV148" s="30">
        <f t="shared" si="118"/>
        <v>0</v>
      </c>
      <c r="BW148" s="30">
        <f t="shared" si="118"/>
        <v>0</v>
      </c>
      <c r="BX148" s="30">
        <f t="shared" si="118"/>
        <v>0</v>
      </c>
      <c r="BY148" s="30">
        <f t="shared" si="118"/>
        <v>0</v>
      </c>
      <c r="BZ148" s="30">
        <f t="shared" si="118"/>
        <v>0</v>
      </c>
      <c r="CA148" s="30">
        <f t="shared" si="118"/>
        <v>0</v>
      </c>
      <c r="CB148" s="30">
        <f t="shared" si="118"/>
        <v>0</v>
      </c>
      <c r="CC148" s="30">
        <f t="shared" si="118"/>
        <v>0</v>
      </c>
      <c r="CD148" s="30">
        <f t="shared" si="118"/>
        <v>0</v>
      </c>
      <c r="CE148" s="30">
        <f t="shared" si="118"/>
        <v>0</v>
      </c>
      <c r="CF148" s="30">
        <f t="shared" si="118"/>
        <v>0</v>
      </c>
      <c r="CG148" s="30">
        <f t="shared" si="118"/>
        <v>0</v>
      </c>
      <c r="CH148" s="33">
        <f t="shared" si="118"/>
        <v>0</v>
      </c>
    </row>
    <row r="149" spans="1:86" hidden="1" x14ac:dyDescent="0.35">
      <c r="A149" s="578"/>
      <c r="B149" s="94" t="s">
        <v>3</v>
      </c>
      <c r="C149" s="30">
        <f t="shared" si="115"/>
        <v>0</v>
      </c>
      <c r="D149" s="30">
        <f t="shared" si="116"/>
        <v>0</v>
      </c>
      <c r="E149" s="30">
        <f t="shared" ref="E149:BP152" si="119">IF(E29=0,0,((E11*0.5)+D29-E47)*E84*E116*E$2)</f>
        <v>0</v>
      </c>
      <c r="F149" s="30">
        <f t="shared" si="119"/>
        <v>0</v>
      </c>
      <c r="G149" s="30">
        <f t="shared" si="119"/>
        <v>0.8570989644562852</v>
      </c>
      <c r="H149" s="30">
        <f t="shared" si="119"/>
        <v>241.87250723476384</v>
      </c>
      <c r="I149" s="30">
        <f t="shared" si="119"/>
        <v>613.95061510513017</v>
      </c>
      <c r="J149" s="30">
        <f t="shared" si="119"/>
        <v>627.98821365382389</v>
      </c>
      <c r="K149" s="30">
        <f t="shared" si="119"/>
        <v>335.18527513386141</v>
      </c>
      <c r="L149" s="30">
        <f t="shared" si="119"/>
        <v>137.72804997834672</v>
      </c>
      <c r="M149" s="30">
        <f t="shared" si="119"/>
        <v>528.12099725843132</v>
      </c>
      <c r="N149" s="30">
        <f t="shared" si="119"/>
        <v>2981.7826129490459</v>
      </c>
      <c r="O149" s="30">
        <f t="shared" si="119"/>
        <v>4760.1282494486732</v>
      </c>
      <c r="P149" s="30">
        <f t="shared" si="119"/>
        <v>3996.3091047091311</v>
      </c>
      <c r="Q149" s="30">
        <f t="shared" si="119"/>
        <v>3139.8589287609157</v>
      </c>
      <c r="R149" s="30">
        <f t="shared" si="119"/>
        <v>1834.926941520052</v>
      </c>
      <c r="S149" s="30">
        <f t="shared" si="119"/>
        <v>2159.3976056269271</v>
      </c>
      <c r="T149" s="30">
        <f t="shared" si="119"/>
        <v>9640.1403703999767</v>
      </c>
      <c r="U149" s="30">
        <f t="shared" si="119"/>
        <v>11913.110051637437</v>
      </c>
      <c r="V149" s="30">
        <f t="shared" si="119"/>
        <v>11697.654349874001</v>
      </c>
      <c r="W149" s="30">
        <f t="shared" si="119"/>
        <v>5118.0102215164852</v>
      </c>
      <c r="X149" s="30">
        <f t="shared" si="119"/>
        <v>1781.7875716396597</v>
      </c>
      <c r="Y149" s="30">
        <f t="shared" si="119"/>
        <v>2849.4816516569122</v>
      </c>
      <c r="Z149" s="30">
        <f t="shared" si="119"/>
        <v>4610.8342427571924</v>
      </c>
      <c r="AA149" s="30">
        <f t="shared" si="119"/>
        <v>4760.1282494486732</v>
      </c>
      <c r="AB149" s="30">
        <f t="shared" si="119"/>
        <v>3996.3091047091311</v>
      </c>
      <c r="AC149" s="30">
        <f t="shared" si="119"/>
        <v>3139.8589287609157</v>
      </c>
      <c r="AD149" s="30">
        <f t="shared" si="119"/>
        <v>1834.926941520052</v>
      </c>
      <c r="AE149" s="30">
        <f t="shared" si="119"/>
        <v>2159.3976056269271</v>
      </c>
      <c r="AF149" s="30">
        <f t="shared" si="119"/>
        <v>9640.1403703999767</v>
      </c>
      <c r="AG149" s="30">
        <f t="shared" si="119"/>
        <v>11913.110051637437</v>
      </c>
      <c r="AH149" s="30">
        <f t="shared" si="119"/>
        <v>11697.654349874001</v>
      </c>
      <c r="AI149" s="30">
        <f t="shared" si="119"/>
        <v>5118.0102215164852</v>
      </c>
      <c r="AJ149" s="30">
        <f t="shared" si="119"/>
        <v>1781.7875716396597</v>
      </c>
      <c r="AK149" s="30">
        <f t="shared" si="119"/>
        <v>2849.4816516569122</v>
      </c>
      <c r="AL149" s="30">
        <f t="shared" si="119"/>
        <v>4610.8342427571924</v>
      </c>
      <c r="AM149" s="30">
        <f t="shared" si="119"/>
        <v>4760.1282494486732</v>
      </c>
      <c r="AN149" s="30">
        <f t="shared" si="119"/>
        <v>3996.3091047091311</v>
      </c>
      <c r="AO149" s="30">
        <f t="shared" si="119"/>
        <v>3139.8589287609157</v>
      </c>
      <c r="AP149" s="30">
        <f t="shared" si="119"/>
        <v>1834.926941520052</v>
      </c>
      <c r="AQ149" s="30">
        <f t="shared" si="119"/>
        <v>2159.3976056269271</v>
      </c>
      <c r="AR149" s="30">
        <f t="shared" si="119"/>
        <v>9640.1403703999767</v>
      </c>
      <c r="AS149" s="30">
        <f t="shared" si="119"/>
        <v>11913.110051637437</v>
      </c>
      <c r="AT149" s="30">
        <f t="shared" si="119"/>
        <v>11697.654349874001</v>
      </c>
      <c r="AU149" s="30">
        <f t="shared" si="119"/>
        <v>5118.0102215164852</v>
      </c>
      <c r="AV149" s="30">
        <f t="shared" si="119"/>
        <v>1781.7875716396597</v>
      </c>
      <c r="AW149" s="30">
        <f t="shared" si="119"/>
        <v>2849.4816516569122</v>
      </c>
      <c r="AX149" s="30">
        <f t="shared" si="119"/>
        <v>4610.8342427571924</v>
      </c>
      <c r="AY149" s="30">
        <f t="shared" si="119"/>
        <v>4760.1282494486732</v>
      </c>
      <c r="AZ149" s="30">
        <f t="shared" si="119"/>
        <v>3996.3091047091311</v>
      </c>
      <c r="BA149" s="30">
        <f t="shared" si="119"/>
        <v>3139.8589287609157</v>
      </c>
      <c r="BB149" s="30">
        <f t="shared" si="119"/>
        <v>1834.926941520052</v>
      </c>
      <c r="BC149" s="30">
        <f t="shared" si="119"/>
        <v>2159.3976056269271</v>
      </c>
      <c r="BD149" s="30">
        <f t="shared" si="119"/>
        <v>9640.1403703999767</v>
      </c>
      <c r="BE149" s="30">
        <f t="shared" si="119"/>
        <v>11913.110051637437</v>
      </c>
      <c r="BF149" s="30">
        <f t="shared" si="119"/>
        <v>11697.654349874001</v>
      </c>
      <c r="BG149" s="30">
        <f t="shared" si="119"/>
        <v>5118.0102215164852</v>
      </c>
      <c r="BH149" s="30">
        <f t="shared" si="119"/>
        <v>1781.7875716396597</v>
      </c>
      <c r="BI149" s="30">
        <f t="shared" si="119"/>
        <v>2849.4816516569122</v>
      </c>
      <c r="BJ149" s="30">
        <f t="shared" si="119"/>
        <v>4610.8342427571924</v>
      </c>
      <c r="BK149" s="30">
        <f t="shared" si="119"/>
        <v>4760.1282494486732</v>
      </c>
      <c r="BL149" s="30">
        <f t="shared" si="119"/>
        <v>3996.3091047091311</v>
      </c>
      <c r="BM149" s="30">
        <f t="shared" si="119"/>
        <v>3139.8589287609157</v>
      </c>
      <c r="BN149" s="30">
        <f t="shared" si="119"/>
        <v>1834.926941520052</v>
      </c>
      <c r="BO149" s="30">
        <f t="shared" si="119"/>
        <v>2159.3976056269271</v>
      </c>
      <c r="BP149" s="30">
        <f t="shared" si="119"/>
        <v>9640.1403703999767</v>
      </c>
      <c r="BQ149" s="30">
        <f t="shared" si="118"/>
        <v>11913.110051637437</v>
      </c>
      <c r="BR149" s="30">
        <f t="shared" si="118"/>
        <v>11697.654349874001</v>
      </c>
      <c r="BS149" s="30">
        <f t="shared" si="118"/>
        <v>5118.0102215164852</v>
      </c>
      <c r="BT149" s="30">
        <f t="shared" si="118"/>
        <v>1781.7875716396597</v>
      </c>
      <c r="BU149" s="30">
        <f t="shared" si="118"/>
        <v>2849.4816516569122</v>
      </c>
      <c r="BV149" s="30">
        <f t="shared" si="118"/>
        <v>4610.8342427571924</v>
      </c>
      <c r="BW149" s="30">
        <f t="shared" si="118"/>
        <v>4760.1282494486732</v>
      </c>
      <c r="BX149" s="30">
        <f t="shared" si="118"/>
        <v>3996.3091047091311</v>
      </c>
      <c r="BY149" s="30">
        <f t="shared" si="118"/>
        <v>3139.8589287609157</v>
      </c>
      <c r="BZ149" s="30">
        <f t="shared" si="118"/>
        <v>1834.926941520052</v>
      </c>
      <c r="CA149" s="30">
        <f t="shared" si="118"/>
        <v>2159.3976056269271</v>
      </c>
      <c r="CB149" s="30">
        <f t="shared" si="118"/>
        <v>9640.1403703999767</v>
      </c>
      <c r="CC149" s="30">
        <f t="shared" si="118"/>
        <v>11913.110051637437</v>
      </c>
      <c r="CD149" s="30">
        <f t="shared" si="118"/>
        <v>11697.654349874001</v>
      </c>
      <c r="CE149" s="30">
        <f t="shared" si="118"/>
        <v>5118.0102215164852</v>
      </c>
      <c r="CF149" s="30">
        <f t="shared" si="118"/>
        <v>1781.7875716396597</v>
      </c>
      <c r="CG149" s="30">
        <f t="shared" si="118"/>
        <v>2849.4816516569122</v>
      </c>
      <c r="CH149" s="33">
        <f t="shared" si="118"/>
        <v>4610.8342427571924</v>
      </c>
    </row>
    <row r="150" spans="1:86" ht="15.75" hidden="1" customHeight="1" x14ac:dyDescent="0.35">
      <c r="A150" s="578"/>
      <c r="B150" s="94" t="s">
        <v>4</v>
      </c>
      <c r="C150" s="30">
        <f t="shared" si="115"/>
        <v>0</v>
      </c>
      <c r="D150" s="30">
        <f t="shared" si="116"/>
        <v>297.13941614516051</v>
      </c>
      <c r="E150" s="30">
        <f t="shared" si="119"/>
        <v>781.99440012813261</v>
      </c>
      <c r="F150" s="30">
        <f t="shared" si="119"/>
        <v>1491.3996172826241</v>
      </c>
      <c r="G150" s="30">
        <f t="shared" si="119"/>
        <v>3415.9048298040802</v>
      </c>
      <c r="H150" s="30">
        <f t="shared" si="119"/>
        <v>8076.2547551580174</v>
      </c>
      <c r="I150" s="30">
        <f t="shared" si="119"/>
        <v>13522.465684259596</v>
      </c>
      <c r="J150" s="30">
        <f t="shared" si="119"/>
        <v>12948.228717577551</v>
      </c>
      <c r="K150" s="30">
        <f t="shared" si="119"/>
        <v>15128.059055282036</v>
      </c>
      <c r="L150" s="30">
        <f t="shared" si="119"/>
        <v>11995.168755149085</v>
      </c>
      <c r="M150" s="30">
        <f t="shared" si="119"/>
        <v>10982.242893809163</v>
      </c>
      <c r="N150" s="30">
        <f t="shared" si="119"/>
        <v>16271.450374850552</v>
      </c>
      <c r="O150" s="30">
        <f t="shared" si="119"/>
        <v>22786.746269553605</v>
      </c>
      <c r="P150" s="30">
        <f t="shared" si="119"/>
        <v>17672.313725329252</v>
      </c>
      <c r="Q150" s="30">
        <f t="shared" si="119"/>
        <v>19278.121767888446</v>
      </c>
      <c r="R150" s="30">
        <f t="shared" si="119"/>
        <v>19832.071874800389</v>
      </c>
      <c r="S150" s="30">
        <f t="shared" si="119"/>
        <v>25196.087526386011</v>
      </c>
      <c r="T150" s="30">
        <f t="shared" si="119"/>
        <v>34779.008481874458</v>
      </c>
      <c r="U150" s="30">
        <f t="shared" si="119"/>
        <v>42251.151626675957</v>
      </c>
      <c r="V150" s="30">
        <f t="shared" si="119"/>
        <v>34745.792570009216</v>
      </c>
      <c r="W150" s="30">
        <f t="shared" si="119"/>
        <v>34842.294630158991</v>
      </c>
      <c r="X150" s="30">
        <f t="shared" si="119"/>
        <v>24243.435104240154</v>
      </c>
      <c r="Y150" s="30">
        <f t="shared" si="119"/>
        <v>19789.397441049085</v>
      </c>
      <c r="Z150" s="30">
        <f t="shared" si="119"/>
        <v>20584.282163034168</v>
      </c>
      <c r="AA150" s="30">
        <f t="shared" si="119"/>
        <v>22786.746269553605</v>
      </c>
      <c r="AB150" s="30">
        <f t="shared" si="119"/>
        <v>17672.313725329252</v>
      </c>
      <c r="AC150" s="30">
        <f t="shared" si="119"/>
        <v>19278.121767888446</v>
      </c>
      <c r="AD150" s="30">
        <f t="shared" si="119"/>
        <v>19832.071874800389</v>
      </c>
      <c r="AE150" s="30">
        <f t="shared" si="119"/>
        <v>25196.087526386011</v>
      </c>
      <c r="AF150" s="30">
        <f t="shared" si="119"/>
        <v>34779.008481874458</v>
      </c>
      <c r="AG150" s="30">
        <f t="shared" si="119"/>
        <v>42251.151626675957</v>
      </c>
      <c r="AH150" s="30">
        <f t="shared" si="119"/>
        <v>34745.792570009216</v>
      </c>
      <c r="AI150" s="30">
        <f t="shared" si="119"/>
        <v>34842.294630158991</v>
      </c>
      <c r="AJ150" s="30">
        <f t="shared" si="119"/>
        <v>24243.435104240154</v>
      </c>
      <c r="AK150" s="30">
        <f t="shared" si="119"/>
        <v>19789.397441049085</v>
      </c>
      <c r="AL150" s="30">
        <f t="shared" si="119"/>
        <v>20584.282163034168</v>
      </c>
      <c r="AM150" s="30">
        <f t="shared" si="119"/>
        <v>22786.746269553605</v>
      </c>
      <c r="AN150" s="30">
        <f t="shared" si="119"/>
        <v>17672.313725329252</v>
      </c>
      <c r="AO150" s="30">
        <f t="shared" si="119"/>
        <v>19278.121767888446</v>
      </c>
      <c r="AP150" s="30">
        <f t="shared" si="119"/>
        <v>19832.071874800389</v>
      </c>
      <c r="AQ150" s="30">
        <f t="shared" si="119"/>
        <v>25196.087526386011</v>
      </c>
      <c r="AR150" s="30">
        <f t="shared" si="119"/>
        <v>34779.008481874458</v>
      </c>
      <c r="AS150" s="30">
        <f t="shared" si="119"/>
        <v>42251.151626675957</v>
      </c>
      <c r="AT150" s="30">
        <f t="shared" si="119"/>
        <v>34745.792570009216</v>
      </c>
      <c r="AU150" s="30">
        <f t="shared" si="119"/>
        <v>34842.294630158991</v>
      </c>
      <c r="AV150" s="30">
        <f t="shared" si="119"/>
        <v>24243.435104240154</v>
      </c>
      <c r="AW150" s="30">
        <f t="shared" si="119"/>
        <v>19789.397441049085</v>
      </c>
      <c r="AX150" s="30">
        <f t="shared" si="119"/>
        <v>20584.282163034168</v>
      </c>
      <c r="AY150" s="30">
        <f t="shared" si="119"/>
        <v>22786.746269553605</v>
      </c>
      <c r="AZ150" s="30">
        <f t="shared" si="119"/>
        <v>17672.313725329252</v>
      </c>
      <c r="BA150" s="30">
        <f t="shared" si="119"/>
        <v>19278.121767888446</v>
      </c>
      <c r="BB150" s="30">
        <f t="shared" si="119"/>
        <v>19832.071874800389</v>
      </c>
      <c r="BC150" s="30">
        <f t="shared" si="119"/>
        <v>25196.087526386011</v>
      </c>
      <c r="BD150" s="30">
        <f t="shared" si="119"/>
        <v>34779.008481874458</v>
      </c>
      <c r="BE150" s="30">
        <f t="shared" si="119"/>
        <v>42251.151626675957</v>
      </c>
      <c r="BF150" s="30">
        <f t="shared" si="119"/>
        <v>34745.792570009216</v>
      </c>
      <c r="BG150" s="30">
        <f t="shared" si="119"/>
        <v>34842.294630158991</v>
      </c>
      <c r="BH150" s="30">
        <f t="shared" si="119"/>
        <v>24243.435104240154</v>
      </c>
      <c r="BI150" s="30">
        <f t="shared" si="119"/>
        <v>19789.397441049085</v>
      </c>
      <c r="BJ150" s="30">
        <f t="shared" si="119"/>
        <v>20584.282163034168</v>
      </c>
      <c r="BK150" s="30">
        <f t="shared" si="119"/>
        <v>22786.746269553605</v>
      </c>
      <c r="BL150" s="30">
        <f t="shared" si="119"/>
        <v>17672.313725329252</v>
      </c>
      <c r="BM150" s="30">
        <f t="shared" si="119"/>
        <v>19278.121767888446</v>
      </c>
      <c r="BN150" s="30">
        <f t="shared" si="119"/>
        <v>19832.071874800389</v>
      </c>
      <c r="BO150" s="30">
        <f t="shared" si="119"/>
        <v>25196.087526386011</v>
      </c>
      <c r="BP150" s="30">
        <f t="shared" si="119"/>
        <v>34779.008481874458</v>
      </c>
      <c r="BQ150" s="30">
        <f t="shared" si="118"/>
        <v>42251.151626675957</v>
      </c>
      <c r="BR150" s="30">
        <f t="shared" si="118"/>
        <v>34745.792570009216</v>
      </c>
      <c r="BS150" s="30">
        <f t="shared" si="118"/>
        <v>34842.294630158991</v>
      </c>
      <c r="BT150" s="30">
        <f t="shared" si="118"/>
        <v>24243.435104240154</v>
      </c>
      <c r="BU150" s="30">
        <f t="shared" si="118"/>
        <v>19789.397441049085</v>
      </c>
      <c r="BV150" s="30">
        <f t="shared" si="118"/>
        <v>20584.282163034168</v>
      </c>
      <c r="BW150" s="30">
        <f t="shared" si="118"/>
        <v>22786.746269553605</v>
      </c>
      <c r="BX150" s="30">
        <f t="shared" si="118"/>
        <v>17672.313725329252</v>
      </c>
      <c r="BY150" s="30">
        <f t="shared" si="118"/>
        <v>19278.121767888446</v>
      </c>
      <c r="BZ150" s="30">
        <f t="shared" si="118"/>
        <v>19832.071874800389</v>
      </c>
      <c r="CA150" s="30">
        <f t="shared" si="118"/>
        <v>25196.087526386011</v>
      </c>
      <c r="CB150" s="30">
        <f t="shared" si="118"/>
        <v>34779.008481874458</v>
      </c>
      <c r="CC150" s="30">
        <f t="shared" si="118"/>
        <v>42251.151626675957</v>
      </c>
      <c r="CD150" s="30">
        <f t="shared" si="118"/>
        <v>34745.792570009216</v>
      </c>
      <c r="CE150" s="30">
        <f t="shared" si="118"/>
        <v>34842.294630158991</v>
      </c>
      <c r="CF150" s="30">
        <f t="shared" si="118"/>
        <v>24243.435104240154</v>
      </c>
      <c r="CG150" s="30">
        <f t="shared" si="118"/>
        <v>19789.397441049085</v>
      </c>
      <c r="CH150" s="33">
        <f t="shared" si="118"/>
        <v>20584.282163034168</v>
      </c>
    </row>
    <row r="151" spans="1:86" hidden="1" x14ac:dyDescent="0.35">
      <c r="A151" s="578"/>
      <c r="B151" s="94" t="s">
        <v>5</v>
      </c>
      <c r="C151" s="30">
        <f t="shared" si="115"/>
        <v>0</v>
      </c>
      <c r="D151" s="30">
        <f t="shared" si="116"/>
        <v>0</v>
      </c>
      <c r="E151" s="30">
        <f t="shared" si="119"/>
        <v>0</v>
      </c>
      <c r="F151" s="30">
        <f t="shared" si="119"/>
        <v>18.895188554839539</v>
      </c>
      <c r="G151" s="30">
        <f t="shared" si="119"/>
        <v>90.425127729418563</v>
      </c>
      <c r="H151" s="30">
        <f t="shared" si="119"/>
        <v>385.41298818193428</v>
      </c>
      <c r="I151" s="30">
        <f t="shared" si="119"/>
        <v>535.358557434148</v>
      </c>
      <c r="J151" s="30">
        <f t="shared" si="119"/>
        <v>545.53799182440275</v>
      </c>
      <c r="K151" s="30">
        <f t="shared" si="119"/>
        <v>523.64847736431761</v>
      </c>
      <c r="L151" s="30">
        <f t="shared" si="119"/>
        <v>317.52313429395764</v>
      </c>
      <c r="M151" s="30">
        <f t="shared" si="119"/>
        <v>324.87232084790907</v>
      </c>
      <c r="N151" s="30">
        <f t="shared" si="119"/>
        <v>3523.0132493325282</v>
      </c>
      <c r="O151" s="30">
        <f t="shared" si="119"/>
        <v>6622.8105393158066</v>
      </c>
      <c r="P151" s="30">
        <f t="shared" si="119"/>
        <v>6105.8518075032616</v>
      </c>
      <c r="Q151" s="30">
        <f t="shared" si="119"/>
        <v>6773.7527859999855</v>
      </c>
      <c r="R151" s="30">
        <f t="shared" si="119"/>
        <v>6522.0977545563728</v>
      </c>
      <c r="S151" s="30">
        <f t="shared" si="119"/>
        <v>7212.5133990404147</v>
      </c>
      <c r="T151" s="30">
        <f t="shared" si="119"/>
        <v>11930.990967985721</v>
      </c>
      <c r="U151" s="30">
        <f t="shared" si="119"/>
        <v>11811.100171020724</v>
      </c>
      <c r="V151" s="30">
        <f t="shared" si="119"/>
        <v>12035.679226679924</v>
      </c>
      <c r="W151" s="30">
        <f t="shared" si="119"/>
        <v>11525.6414201482</v>
      </c>
      <c r="X151" s="30">
        <f t="shared" si="119"/>
        <v>6972.4061681835847</v>
      </c>
      <c r="Y151" s="30">
        <f t="shared" si="119"/>
        <v>6778.2585182635057</v>
      </c>
      <c r="Z151" s="30">
        <f t="shared" si="119"/>
        <v>6708.4748336083821</v>
      </c>
      <c r="AA151" s="30">
        <f t="shared" si="119"/>
        <v>6622.8105393158066</v>
      </c>
      <c r="AB151" s="30">
        <f t="shared" si="119"/>
        <v>6105.8518075032616</v>
      </c>
      <c r="AC151" s="30">
        <f t="shared" si="119"/>
        <v>6773.7527859999855</v>
      </c>
      <c r="AD151" s="30">
        <f t="shared" si="119"/>
        <v>6522.0977545563728</v>
      </c>
      <c r="AE151" s="30">
        <f t="shared" si="119"/>
        <v>7212.5133990404147</v>
      </c>
      <c r="AF151" s="30">
        <f t="shared" si="119"/>
        <v>11930.990967985721</v>
      </c>
      <c r="AG151" s="30">
        <f t="shared" si="119"/>
        <v>11811.100171020724</v>
      </c>
      <c r="AH151" s="30">
        <f t="shared" si="119"/>
        <v>12035.679226679924</v>
      </c>
      <c r="AI151" s="30">
        <f t="shared" si="119"/>
        <v>11525.6414201482</v>
      </c>
      <c r="AJ151" s="30">
        <f t="shared" si="119"/>
        <v>6972.4061681835847</v>
      </c>
      <c r="AK151" s="30">
        <f t="shared" si="119"/>
        <v>6778.2585182635057</v>
      </c>
      <c r="AL151" s="30">
        <f t="shared" si="119"/>
        <v>6708.4748336083821</v>
      </c>
      <c r="AM151" s="30">
        <f t="shared" si="119"/>
        <v>6622.8105393158066</v>
      </c>
      <c r="AN151" s="30">
        <f t="shared" si="119"/>
        <v>6105.8518075032616</v>
      </c>
      <c r="AO151" s="30">
        <f t="shared" si="119"/>
        <v>6773.7527859999855</v>
      </c>
      <c r="AP151" s="30">
        <f t="shared" si="119"/>
        <v>6522.0977545563728</v>
      </c>
      <c r="AQ151" s="30">
        <f t="shared" si="119"/>
        <v>7212.5133990404147</v>
      </c>
      <c r="AR151" s="30">
        <f t="shared" si="119"/>
        <v>11930.990967985721</v>
      </c>
      <c r="AS151" s="30">
        <f t="shared" si="119"/>
        <v>11811.100171020724</v>
      </c>
      <c r="AT151" s="30">
        <f t="shared" si="119"/>
        <v>12035.679226679924</v>
      </c>
      <c r="AU151" s="30">
        <f t="shared" si="119"/>
        <v>11525.6414201482</v>
      </c>
      <c r="AV151" s="30">
        <f t="shared" si="119"/>
        <v>6972.4061681835847</v>
      </c>
      <c r="AW151" s="30">
        <f t="shared" si="119"/>
        <v>6778.2585182635057</v>
      </c>
      <c r="AX151" s="30">
        <f t="shared" si="119"/>
        <v>6708.4748336083821</v>
      </c>
      <c r="AY151" s="30">
        <f t="shared" si="119"/>
        <v>6622.8105393158066</v>
      </c>
      <c r="AZ151" s="30">
        <f t="shared" si="119"/>
        <v>6105.8518075032616</v>
      </c>
      <c r="BA151" s="30">
        <f t="shared" si="119"/>
        <v>6773.7527859999855</v>
      </c>
      <c r="BB151" s="30">
        <f t="shared" si="119"/>
        <v>6522.0977545563728</v>
      </c>
      <c r="BC151" s="30">
        <f t="shared" si="119"/>
        <v>7212.5133990404147</v>
      </c>
      <c r="BD151" s="30">
        <f t="shared" si="119"/>
        <v>11930.990967985721</v>
      </c>
      <c r="BE151" s="30">
        <f t="shared" si="119"/>
        <v>11811.100171020724</v>
      </c>
      <c r="BF151" s="30">
        <f t="shared" si="119"/>
        <v>12035.679226679924</v>
      </c>
      <c r="BG151" s="30">
        <f t="shared" si="119"/>
        <v>11525.6414201482</v>
      </c>
      <c r="BH151" s="30">
        <f t="shared" si="119"/>
        <v>6972.4061681835847</v>
      </c>
      <c r="BI151" s="30">
        <f t="shared" si="119"/>
        <v>6778.2585182635057</v>
      </c>
      <c r="BJ151" s="30">
        <f t="shared" si="119"/>
        <v>6708.4748336083821</v>
      </c>
      <c r="BK151" s="30">
        <f t="shared" si="119"/>
        <v>6622.8105393158066</v>
      </c>
      <c r="BL151" s="30">
        <f t="shared" si="119"/>
        <v>6105.8518075032616</v>
      </c>
      <c r="BM151" s="30">
        <f t="shared" si="119"/>
        <v>6773.7527859999855</v>
      </c>
      <c r="BN151" s="30">
        <f t="shared" si="119"/>
        <v>6522.0977545563728</v>
      </c>
      <c r="BO151" s="30">
        <f t="shared" si="119"/>
        <v>7212.5133990404147</v>
      </c>
      <c r="BP151" s="30">
        <f t="shared" si="119"/>
        <v>11930.990967985721</v>
      </c>
      <c r="BQ151" s="30">
        <f t="shared" si="118"/>
        <v>11811.100171020724</v>
      </c>
      <c r="BR151" s="30">
        <f t="shared" si="118"/>
        <v>12035.679226679924</v>
      </c>
      <c r="BS151" s="30">
        <f t="shared" si="118"/>
        <v>11525.6414201482</v>
      </c>
      <c r="BT151" s="30">
        <f t="shared" si="118"/>
        <v>6972.4061681835847</v>
      </c>
      <c r="BU151" s="30">
        <f t="shared" si="118"/>
        <v>6778.2585182635057</v>
      </c>
      <c r="BV151" s="30">
        <f t="shared" si="118"/>
        <v>6708.4748336083821</v>
      </c>
      <c r="BW151" s="30">
        <f t="shared" si="118"/>
        <v>6622.8105393158066</v>
      </c>
      <c r="BX151" s="30">
        <f t="shared" si="118"/>
        <v>6105.8518075032616</v>
      </c>
      <c r="BY151" s="30">
        <f t="shared" si="118"/>
        <v>6773.7527859999855</v>
      </c>
      <c r="BZ151" s="30">
        <f t="shared" si="118"/>
        <v>6522.0977545563728</v>
      </c>
      <c r="CA151" s="30">
        <f t="shared" si="118"/>
        <v>7212.5133990404147</v>
      </c>
      <c r="CB151" s="30">
        <f t="shared" si="118"/>
        <v>11930.990967985721</v>
      </c>
      <c r="CC151" s="30">
        <f t="shared" si="118"/>
        <v>11811.100171020724</v>
      </c>
      <c r="CD151" s="30">
        <f t="shared" si="118"/>
        <v>12035.679226679924</v>
      </c>
      <c r="CE151" s="30">
        <f t="shared" si="118"/>
        <v>11525.6414201482</v>
      </c>
      <c r="CF151" s="30">
        <f t="shared" si="118"/>
        <v>6972.4061681835847</v>
      </c>
      <c r="CG151" s="30">
        <f t="shared" si="118"/>
        <v>6778.2585182635057</v>
      </c>
      <c r="CH151" s="33">
        <f t="shared" si="118"/>
        <v>6708.4748336083821</v>
      </c>
    </row>
    <row r="152" spans="1:86" hidden="1" x14ac:dyDescent="0.35">
      <c r="A152" s="578"/>
      <c r="B152" s="94" t="s">
        <v>23</v>
      </c>
      <c r="C152" s="30">
        <f t="shared" si="115"/>
        <v>0</v>
      </c>
      <c r="D152" s="30">
        <f t="shared" si="116"/>
        <v>0</v>
      </c>
      <c r="E152" s="30">
        <f t="shared" si="119"/>
        <v>0</v>
      </c>
      <c r="F152" s="30">
        <f t="shared" si="119"/>
        <v>69.168017592627962</v>
      </c>
      <c r="G152" s="30">
        <f t="shared" si="119"/>
        <v>152.97999890399541</v>
      </c>
      <c r="H152" s="30">
        <f t="shared" si="119"/>
        <v>418.72940232858099</v>
      </c>
      <c r="I152" s="30">
        <f t="shared" si="119"/>
        <v>578.52576753733263</v>
      </c>
      <c r="J152" s="30">
        <f t="shared" si="119"/>
        <v>589.52599348299225</v>
      </c>
      <c r="K152" s="30">
        <f t="shared" si="119"/>
        <v>564.54356092173123</v>
      </c>
      <c r="L152" s="30">
        <f t="shared" si="119"/>
        <v>341.51912790710361</v>
      </c>
      <c r="M152" s="30">
        <f t="shared" si="119"/>
        <v>955.85416525950666</v>
      </c>
      <c r="N152" s="30">
        <f t="shared" si="119"/>
        <v>1563.4354993805196</v>
      </c>
      <c r="O152" s="30">
        <f t="shared" si="119"/>
        <v>1543.4711107455021</v>
      </c>
      <c r="P152" s="30">
        <f t="shared" si="119"/>
        <v>1422.9919179219175</v>
      </c>
      <c r="Q152" s="30">
        <f t="shared" si="119"/>
        <v>1578.648773727859</v>
      </c>
      <c r="R152" s="30">
        <f t="shared" si="119"/>
        <v>1519.9996143413521</v>
      </c>
      <c r="S152" s="30">
        <f t="shared" si="119"/>
        <v>1680.9035984341763</v>
      </c>
      <c r="T152" s="30">
        <f t="shared" si="119"/>
        <v>2780.5626889568121</v>
      </c>
      <c r="U152" s="30">
        <f t="shared" si="119"/>
        <v>2752.6216840826419</v>
      </c>
      <c r="V152" s="30">
        <f t="shared" si="119"/>
        <v>2804.9606846369734</v>
      </c>
      <c r="W152" s="30">
        <f t="shared" si="119"/>
        <v>2686.0944396951322</v>
      </c>
      <c r="X152" s="30">
        <f t="shared" si="119"/>
        <v>1624.9456977651794</v>
      </c>
      <c r="Y152" s="30">
        <f t="shared" si="119"/>
        <v>1579.6988517181944</v>
      </c>
      <c r="Z152" s="30">
        <f t="shared" si="119"/>
        <v>1563.4354993805196</v>
      </c>
      <c r="AA152" s="30">
        <f t="shared" si="119"/>
        <v>1543.4711107455021</v>
      </c>
      <c r="AB152" s="30">
        <f t="shared" si="119"/>
        <v>1422.9919179219175</v>
      </c>
      <c r="AC152" s="30">
        <f t="shared" si="119"/>
        <v>1578.648773727859</v>
      </c>
      <c r="AD152" s="30">
        <f t="shared" si="119"/>
        <v>1519.9996143413521</v>
      </c>
      <c r="AE152" s="30">
        <f t="shared" si="119"/>
        <v>1680.9035984341763</v>
      </c>
      <c r="AF152" s="30">
        <f t="shared" si="119"/>
        <v>2780.5626889568121</v>
      </c>
      <c r="AG152" s="30">
        <f t="shared" si="119"/>
        <v>2752.6216840826419</v>
      </c>
      <c r="AH152" s="30">
        <f t="shared" si="119"/>
        <v>2804.9606846369734</v>
      </c>
      <c r="AI152" s="30">
        <f t="shared" si="119"/>
        <v>2686.0944396951322</v>
      </c>
      <c r="AJ152" s="30">
        <f t="shared" si="119"/>
        <v>1624.9456977651794</v>
      </c>
      <c r="AK152" s="30">
        <f t="shared" si="119"/>
        <v>1579.6988517181944</v>
      </c>
      <c r="AL152" s="30">
        <f t="shared" si="119"/>
        <v>1563.4354993805196</v>
      </c>
      <c r="AM152" s="30">
        <f t="shared" si="119"/>
        <v>1543.4711107455021</v>
      </c>
      <c r="AN152" s="30">
        <f t="shared" si="119"/>
        <v>1422.9919179219175</v>
      </c>
      <c r="AO152" s="30">
        <f t="shared" si="119"/>
        <v>1578.648773727859</v>
      </c>
      <c r="AP152" s="30">
        <f t="shared" si="119"/>
        <v>1519.9996143413521</v>
      </c>
      <c r="AQ152" s="30">
        <f t="shared" si="119"/>
        <v>1680.9035984341763</v>
      </c>
      <c r="AR152" s="30">
        <f t="shared" si="119"/>
        <v>2780.5626889568121</v>
      </c>
      <c r="AS152" s="30">
        <f t="shared" si="119"/>
        <v>2752.6216840826419</v>
      </c>
      <c r="AT152" s="30">
        <f t="shared" si="119"/>
        <v>2804.9606846369734</v>
      </c>
      <c r="AU152" s="30">
        <f t="shared" si="119"/>
        <v>2686.0944396951322</v>
      </c>
      <c r="AV152" s="30">
        <f t="shared" si="119"/>
        <v>1624.9456977651794</v>
      </c>
      <c r="AW152" s="30">
        <f t="shared" si="119"/>
        <v>1579.6988517181944</v>
      </c>
      <c r="AX152" s="30">
        <f t="shared" si="119"/>
        <v>1563.4354993805196</v>
      </c>
      <c r="AY152" s="30">
        <f t="shared" si="119"/>
        <v>1543.4711107455021</v>
      </c>
      <c r="AZ152" s="30">
        <f t="shared" si="119"/>
        <v>1422.9919179219175</v>
      </c>
      <c r="BA152" s="30">
        <f t="shared" si="119"/>
        <v>1578.648773727859</v>
      </c>
      <c r="BB152" s="30">
        <f t="shared" si="119"/>
        <v>1519.9996143413521</v>
      </c>
      <c r="BC152" s="30">
        <f t="shared" si="119"/>
        <v>1680.9035984341763</v>
      </c>
      <c r="BD152" s="30">
        <f t="shared" si="119"/>
        <v>2780.5626889568121</v>
      </c>
      <c r="BE152" s="30">
        <f t="shared" si="119"/>
        <v>2752.6216840826419</v>
      </c>
      <c r="BF152" s="30">
        <f t="shared" si="119"/>
        <v>2804.9606846369734</v>
      </c>
      <c r="BG152" s="30">
        <f t="shared" si="119"/>
        <v>2686.0944396951322</v>
      </c>
      <c r="BH152" s="30">
        <f t="shared" si="119"/>
        <v>1624.9456977651794</v>
      </c>
      <c r="BI152" s="30">
        <f t="shared" si="119"/>
        <v>1579.6988517181944</v>
      </c>
      <c r="BJ152" s="30">
        <f t="shared" si="119"/>
        <v>1563.4354993805196</v>
      </c>
      <c r="BK152" s="30">
        <f t="shared" si="119"/>
        <v>1543.4711107455021</v>
      </c>
      <c r="BL152" s="30">
        <f t="shared" si="119"/>
        <v>1422.9919179219175</v>
      </c>
      <c r="BM152" s="30">
        <f t="shared" si="119"/>
        <v>1578.648773727859</v>
      </c>
      <c r="BN152" s="30">
        <f t="shared" si="119"/>
        <v>1519.9996143413521</v>
      </c>
      <c r="BO152" s="30">
        <f t="shared" si="119"/>
        <v>1680.9035984341763</v>
      </c>
      <c r="BP152" s="30">
        <f t="shared" ref="BP152:CH155" si="120">IF(BP32=0,0,((BP14*0.5)+BO32-BP50)*BP87*BP119*BP$2)</f>
        <v>2780.5626889568121</v>
      </c>
      <c r="BQ152" s="30">
        <f t="shared" si="120"/>
        <v>2752.6216840826419</v>
      </c>
      <c r="BR152" s="30">
        <f t="shared" si="120"/>
        <v>2804.9606846369734</v>
      </c>
      <c r="BS152" s="30">
        <f t="shared" si="120"/>
        <v>2686.0944396951322</v>
      </c>
      <c r="BT152" s="30">
        <f t="shared" si="120"/>
        <v>1624.9456977651794</v>
      </c>
      <c r="BU152" s="30">
        <f t="shared" si="120"/>
        <v>1579.6988517181944</v>
      </c>
      <c r="BV152" s="30">
        <f t="shared" si="120"/>
        <v>1563.4354993805196</v>
      </c>
      <c r="BW152" s="30">
        <f t="shared" si="120"/>
        <v>1543.4711107455021</v>
      </c>
      <c r="BX152" s="30">
        <f t="shared" si="120"/>
        <v>1422.9919179219175</v>
      </c>
      <c r="BY152" s="30">
        <f t="shared" si="120"/>
        <v>1578.648773727859</v>
      </c>
      <c r="BZ152" s="30">
        <f t="shared" si="120"/>
        <v>1519.9996143413521</v>
      </c>
      <c r="CA152" s="30">
        <f t="shared" si="120"/>
        <v>1680.9035984341763</v>
      </c>
      <c r="CB152" s="30">
        <f t="shared" si="120"/>
        <v>2780.5626889568121</v>
      </c>
      <c r="CC152" s="30">
        <f t="shared" si="120"/>
        <v>2752.6216840826419</v>
      </c>
      <c r="CD152" s="30">
        <f t="shared" si="120"/>
        <v>2804.9606846369734</v>
      </c>
      <c r="CE152" s="30">
        <f t="shared" si="120"/>
        <v>2686.0944396951322</v>
      </c>
      <c r="CF152" s="30">
        <f t="shared" si="120"/>
        <v>1624.9456977651794</v>
      </c>
      <c r="CG152" s="30">
        <f t="shared" si="120"/>
        <v>1579.6988517181944</v>
      </c>
      <c r="CH152" s="33">
        <f t="shared" si="120"/>
        <v>1563.4354993805196</v>
      </c>
    </row>
    <row r="153" spans="1:86" hidden="1" x14ac:dyDescent="0.35">
      <c r="A153" s="578"/>
      <c r="B153" s="94" t="s">
        <v>24</v>
      </c>
      <c r="C153" s="30">
        <f t="shared" si="115"/>
        <v>0</v>
      </c>
      <c r="D153" s="30">
        <f t="shared" si="116"/>
        <v>0</v>
      </c>
      <c r="E153" s="30">
        <f t="shared" ref="E153:BP155" si="121">IF(E33=0,0,((E15*0.5)+D33-E51)*E88*E120*E$2)</f>
        <v>0</v>
      </c>
      <c r="F153" s="30">
        <f t="shared" si="121"/>
        <v>0</v>
      </c>
      <c r="G153" s="30">
        <f t="shared" si="121"/>
        <v>0</v>
      </c>
      <c r="H153" s="30">
        <f t="shared" si="121"/>
        <v>0</v>
      </c>
      <c r="I153" s="30">
        <f t="shared" si="121"/>
        <v>0</v>
      </c>
      <c r="J153" s="30">
        <f t="shared" si="121"/>
        <v>0</v>
      </c>
      <c r="K153" s="30">
        <f t="shared" si="121"/>
        <v>0</v>
      </c>
      <c r="L153" s="30">
        <f t="shared" si="121"/>
        <v>0</v>
      </c>
      <c r="M153" s="30">
        <f t="shared" si="121"/>
        <v>211.05015659177289</v>
      </c>
      <c r="N153" s="30">
        <f t="shared" si="121"/>
        <v>417.75469622770618</v>
      </c>
      <c r="O153" s="30">
        <f t="shared" si="121"/>
        <v>412.42015117426564</v>
      </c>
      <c r="P153" s="30">
        <f t="shared" si="121"/>
        <v>380.22774629429574</v>
      </c>
      <c r="Q153" s="30">
        <f t="shared" si="121"/>
        <v>421.81972916710129</v>
      </c>
      <c r="R153" s="30">
        <f t="shared" si="121"/>
        <v>406.14849631276962</v>
      </c>
      <c r="S153" s="30">
        <f t="shared" si="121"/>
        <v>449.14252774109485</v>
      </c>
      <c r="T153" s="30">
        <f t="shared" si="121"/>
        <v>742.97476418279177</v>
      </c>
      <c r="U153" s="30">
        <f t="shared" si="121"/>
        <v>735.50884313383858</v>
      </c>
      <c r="V153" s="30">
        <f t="shared" si="121"/>
        <v>749.49398245432849</v>
      </c>
      <c r="W153" s="30">
        <f t="shared" si="121"/>
        <v>717.73256212897286</v>
      </c>
      <c r="X153" s="30">
        <f t="shared" si="121"/>
        <v>434.19040735955087</v>
      </c>
      <c r="Y153" s="30">
        <f t="shared" si="121"/>
        <v>422.10031318354578</v>
      </c>
      <c r="Z153" s="30">
        <f t="shared" si="121"/>
        <v>417.75469622770618</v>
      </c>
      <c r="AA153" s="30">
        <f t="shared" si="121"/>
        <v>412.42015117426564</v>
      </c>
      <c r="AB153" s="30">
        <f t="shared" si="121"/>
        <v>380.22774629429574</v>
      </c>
      <c r="AC153" s="30">
        <f t="shared" si="121"/>
        <v>421.81972916710129</v>
      </c>
      <c r="AD153" s="30">
        <f t="shared" si="121"/>
        <v>406.14849631276962</v>
      </c>
      <c r="AE153" s="30">
        <f t="shared" si="121"/>
        <v>449.14252774109485</v>
      </c>
      <c r="AF153" s="30">
        <f t="shared" si="121"/>
        <v>742.97476418279177</v>
      </c>
      <c r="AG153" s="30">
        <f t="shared" si="121"/>
        <v>735.50884313383858</v>
      </c>
      <c r="AH153" s="30">
        <f t="shared" si="121"/>
        <v>749.49398245432849</v>
      </c>
      <c r="AI153" s="30">
        <f t="shared" si="121"/>
        <v>717.73256212897286</v>
      </c>
      <c r="AJ153" s="30">
        <f t="shared" si="121"/>
        <v>434.19040735955087</v>
      </c>
      <c r="AK153" s="30">
        <f t="shared" si="121"/>
        <v>422.10031318354578</v>
      </c>
      <c r="AL153" s="30">
        <f t="shared" si="121"/>
        <v>417.75469622770618</v>
      </c>
      <c r="AM153" s="30">
        <f t="shared" si="121"/>
        <v>412.42015117426564</v>
      </c>
      <c r="AN153" s="30">
        <f t="shared" si="121"/>
        <v>380.22774629429574</v>
      </c>
      <c r="AO153" s="30">
        <f t="shared" si="121"/>
        <v>421.81972916710129</v>
      </c>
      <c r="AP153" s="30">
        <f t="shared" si="121"/>
        <v>406.14849631276962</v>
      </c>
      <c r="AQ153" s="30">
        <f t="shared" si="121"/>
        <v>449.14252774109485</v>
      </c>
      <c r="AR153" s="30">
        <f t="shared" si="121"/>
        <v>742.97476418279177</v>
      </c>
      <c r="AS153" s="30">
        <f t="shared" si="121"/>
        <v>735.50884313383858</v>
      </c>
      <c r="AT153" s="30">
        <f t="shared" si="121"/>
        <v>749.49398245432849</v>
      </c>
      <c r="AU153" s="30">
        <f t="shared" si="121"/>
        <v>717.73256212897286</v>
      </c>
      <c r="AV153" s="30">
        <f t="shared" si="121"/>
        <v>434.19040735955087</v>
      </c>
      <c r="AW153" s="30">
        <f t="shared" si="121"/>
        <v>422.10031318354578</v>
      </c>
      <c r="AX153" s="30">
        <f t="shared" si="121"/>
        <v>417.75469622770618</v>
      </c>
      <c r="AY153" s="30">
        <f t="shared" si="121"/>
        <v>412.42015117426564</v>
      </c>
      <c r="AZ153" s="30">
        <f t="shared" si="121"/>
        <v>380.22774629429574</v>
      </c>
      <c r="BA153" s="30">
        <f t="shared" si="121"/>
        <v>421.81972916710129</v>
      </c>
      <c r="BB153" s="30">
        <f t="shared" si="121"/>
        <v>406.14849631276962</v>
      </c>
      <c r="BC153" s="30">
        <f t="shared" si="121"/>
        <v>449.14252774109485</v>
      </c>
      <c r="BD153" s="30">
        <f t="shared" si="121"/>
        <v>742.97476418279177</v>
      </c>
      <c r="BE153" s="30">
        <f t="shared" si="121"/>
        <v>735.50884313383858</v>
      </c>
      <c r="BF153" s="30">
        <f t="shared" si="121"/>
        <v>749.49398245432849</v>
      </c>
      <c r="BG153" s="30">
        <f t="shared" si="121"/>
        <v>717.73256212897286</v>
      </c>
      <c r="BH153" s="30">
        <f t="shared" si="121"/>
        <v>434.19040735955087</v>
      </c>
      <c r="BI153" s="30">
        <f t="shared" si="121"/>
        <v>422.10031318354578</v>
      </c>
      <c r="BJ153" s="30">
        <f t="shared" si="121"/>
        <v>417.75469622770618</v>
      </c>
      <c r="BK153" s="30">
        <f t="shared" si="121"/>
        <v>412.42015117426564</v>
      </c>
      <c r="BL153" s="30">
        <f t="shared" si="121"/>
        <v>380.22774629429574</v>
      </c>
      <c r="BM153" s="30">
        <f t="shared" si="121"/>
        <v>421.81972916710129</v>
      </c>
      <c r="BN153" s="30">
        <f t="shared" si="121"/>
        <v>406.14849631276962</v>
      </c>
      <c r="BO153" s="30">
        <f t="shared" si="121"/>
        <v>449.14252774109485</v>
      </c>
      <c r="BP153" s="30">
        <f t="shared" si="121"/>
        <v>742.97476418279177</v>
      </c>
      <c r="BQ153" s="30">
        <f t="shared" si="120"/>
        <v>735.50884313383858</v>
      </c>
      <c r="BR153" s="30">
        <f t="shared" si="120"/>
        <v>749.49398245432849</v>
      </c>
      <c r="BS153" s="30">
        <f t="shared" si="120"/>
        <v>717.73256212897286</v>
      </c>
      <c r="BT153" s="30">
        <f t="shared" si="120"/>
        <v>434.19040735955087</v>
      </c>
      <c r="BU153" s="30">
        <f t="shared" si="120"/>
        <v>422.10031318354578</v>
      </c>
      <c r="BV153" s="30">
        <f t="shared" si="120"/>
        <v>417.75469622770618</v>
      </c>
      <c r="BW153" s="30">
        <f t="shared" si="120"/>
        <v>412.42015117426564</v>
      </c>
      <c r="BX153" s="30">
        <f t="shared" si="120"/>
        <v>380.22774629429574</v>
      </c>
      <c r="BY153" s="30">
        <f t="shared" si="120"/>
        <v>421.81972916710129</v>
      </c>
      <c r="BZ153" s="30">
        <f t="shared" si="120"/>
        <v>406.14849631276962</v>
      </c>
      <c r="CA153" s="30">
        <f t="shared" si="120"/>
        <v>449.14252774109485</v>
      </c>
      <c r="CB153" s="30">
        <f t="shared" si="120"/>
        <v>742.97476418279177</v>
      </c>
      <c r="CC153" s="30">
        <f t="shared" si="120"/>
        <v>735.50884313383858</v>
      </c>
      <c r="CD153" s="30">
        <f t="shared" si="120"/>
        <v>749.49398245432849</v>
      </c>
      <c r="CE153" s="30">
        <f t="shared" si="120"/>
        <v>717.73256212897286</v>
      </c>
      <c r="CF153" s="30">
        <f t="shared" si="120"/>
        <v>434.19040735955087</v>
      </c>
      <c r="CG153" s="30">
        <f t="shared" si="120"/>
        <v>422.10031318354578</v>
      </c>
      <c r="CH153" s="33">
        <f t="shared" si="120"/>
        <v>417.75469622770618</v>
      </c>
    </row>
    <row r="154" spans="1:86" ht="15.75" hidden="1" customHeight="1" x14ac:dyDescent="0.35">
      <c r="A154" s="578"/>
      <c r="B154" s="94" t="s">
        <v>7</v>
      </c>
      <c r="C154" s="30">
        <f t="shared" si="115"/>
        <v>0</v>
      </c>
      <c r="D154" s="30">
        <f t="shared" si="116"/>
        <v>83.007012407463833</v>
      </c>
      <c r="E154" s="30">
        <f t="shared" si="121"/>
        <v>216.6130885358981</v>
      </c>
      <c r="F154" s="30">
        <f t="shared" si="121"/>
        <v>217.69338519165487</v>
      </c>
      <c r="G154" s="30">
        <f t="shared" si="121"/>
        <v>234.50957890877098</v>
      </c>
      <c r="H154" s="30">
        <f t="shared" si="121"/>
        <v>398.30805524896141</v>
      </c>
      <c r="I154" s="30">
        <f t="shared" si="121"/>
        <v>398.23250004552955</v>
      </c>
      <c r="J154" s="30">
        <f t="shared" si="121"/>
        <v>405.80305005959758</v>
      </c>
      <c r="K154" s="30">
        <f t="shared" si="121"/>
        <v>378.16062788450085</v>
      </c>
      <c r="L154" s="30">
        <f t="shared" si="121"/>
        <v>225.91947725904541</v>
      </c>
      <c r="M154" s="30">
        <f t="shared" si="121"/>
        <v>217.41481305053142</v>
      </c>
      <c r="N154" s="30">
        <f t="shared" si="121"/>
        <v>213.46149816594178</v>
      </c>
      <c r="O154" s="30">
        <f t="shared" si="121"/>
        <v>212.26847787212961</v>
      </c>
      <c r="P154" s="30">
        <f t="shared" si="121"/>
        <v>195.23413823961332</v>
      </c>
      <c r="Q154" s="30">
        <f t="shared" si="121"/>
        <v>216.6130885358981</v>
      </c>
      <c r="R154" s="30">
        <f t="shared" si="121"/>
        <v>217.69338519165487</v>
      </c>
      <c r="S154" s="30">
        <f t="shared" si="121"/>
        <v>234.50957890877098</v>
      </c>
      <c r="T154" s="30">
        <f t="shared" si="121"/>
        <v>398.30805524896141</v>
      </c>
      <c r="U154" s="30">
        <f t="shared" si="121"/>
        <v>398.23250004552955</v>
      </c>
      <c r="V154" s="30">
        <f t="shared" si="121"/>
        <v>405.80305005959758</v>
      </c>
      <c r="W154" s="30">
        <f t="shared" si="121"/>
        <v>378.16062788450085</v>
      </c>
      <c r="X154" s="30">
        <f t="shared" si="121"/>
        <v>225.91947725904541</v>
      </c>
      <c r="Y154" s="30">
        <f t="shared" si="121"/>
        <v>217.41481305053142</v>
      </c>
      <c r="Z154" s="30">
        <f t="shared" si="121"/>
        <v>213.46149816594178</v>
      </c>
      <c r="AA154" s="30">
        <f t="shared" si="121"/>
        <v>212.26847787212961</v>
      </c>
      <c r="AB154" s="30">
        <f t="shared" si="121"/>
        <v>195.23413823961332</v>
      </c>
      <c r="AC154" s="30">
        <f t="shared" si="121"/>
        <v>216.6130885358981</v>
      </c>
      <c r="AD154" s="30">
        <f t="shared" si="121"/>
        <v>217.69338519165487</v>
      </c>
      <c r="AE154" s="30">
        <f t="shared" si="121"/>
        <v>234.50957890877098</v>
      </c>
      <c r="AF154" s="30">
        <f t="shared" si="121"/>
        <v>398.30805524896141</v>
      </c>
      <c r="AG154" s="30">
        <f t="shared" si="121"/>
        <v>398.23250004552955</v>
      </c>
      <c r="AH154" s="30">
        <f t="shared" si="121"/>
        <v>405.80305005959758</v>
      </c>
      <c r="AI154" s="30">
        <f t="shared" si="121"/>
        <v>378.16062788450085</v>
      </c>
      <c r="AJ154" s="30">
        <f t="shared" si="121"/>
        <v>225.91947725904541</v>
      </c>
      <c r="AK154" s="30">
        <f t="shared" si="121"/>
        <v>217.41481305053142</v>
      </c>
      <c r="AL154" s="30">
        <f t="shared" si="121"/>
        <v>213.46149816594178</v>
      </c>
      <c r="AM154" s="30">
        <f t="shared" si="121"/>
        <v>212.26847787212961</v>
      </c>
      <c r="AN154" s="30">
        <f t="shared" si="121"/>
        <v>195.23413823961332</v>
      </c>
      <c r="AO154" s="30">
        <f t="shared" si="121"/>
        <v>216.6130885358981</v>
      </c>
      <c r="AP154" s="30">
        <f t="shared" si="121"/>
        <v>217.69338519165487</v>
      </c>
      <c r="AQ154" s="30">
        <f t="shared" si="121"/>
        <v>234.50957890877098</v>
      </c>
      <c r="AR154" s="30">
        <f t="shared" si="121"/>
        <v>398.30805524896141</v>
      </c>
      <c r="AS154" s="30">
        <f t="shared" si="121"/>
        <v>398.23250004552955</v>
      </c>
      <c r="AT154" s="30">
        <f t="shared" si="121"/>
        <v>405.80305005959758</v>
      </c>
      <c r="AU154" s="30">
        <f t="shared" si="121"/>
        <v>378.16062788450085</v>
      </c>
      <c r="AV154" s="30">
        <f t="shared" si="121"/>
        <v>225.91947725904541</v>
      </c>
      <c r="AW154" s="30">
        <f t="shared" si="121"/>
        <v>217.41481305053142</v>
      </c>
      <c r="AX154" s="30">
        <f t="shared" si="121"/>
        <v>213.46149816594178</v>
      </c>
      <c r="AY154" s="30">
        <f t="shared" si="121"/>
        <v>212.26847787212961</v>
      </c>
      <c r="AZ154" s="30">
        <f t="shared" si="121"/>
        <v>195.23413823961332</v>
      </c>
      <c r="BA154" s="30">
        <f t="shared" si="121"/>
        <v>216.6130885358981</v>
      </c>
      <c r="BB154" s="30">
        <f t="shared" si="121"/>
        <v>217.69338519165487</v>
      </c>
      <c r="BC154" s="30">
        <f t="shared" si="121"/>
        <v>234.50957890877098</v>
      </c>
      <c r="BD154" s="30">
        <f t="shared" si="121"/>
        <v>398.30805524896141</v>
      </c>
      <c r="BE154" s="30">
        <f t="shared" si="121"/>
        <v>398.23250004552955</v>
      </c>
      <c r="BF154" s="30">
        <f t="shared" si="121"/>
        <v>405.80305005959758</v>
      </c>
      <c r="BG154" s="30">
        <f t="shared" si="121"/>
        <v>378.16062788450085</v>
      </c>
      <c r="BH154" s="30">
        <f t="shared" si="121"/>
        <v>225.91947725904541</v>
      </c>
      <c r="BI154" s="30">
        <f t="shared" si="121"/>
        <v>217.41481305053142</v>
      </c>
      <c r="BJ154" s="30">
        <f t="shared" si="121"/>
        <v>213.46149816594178</v>
      </c>
      <c r="BK154" s="30">
        <f t="shared" si="121"/>
        <v>212.26847787212961</v>
      </c>
      <c r="BL154" s="30">
        <f t="shared" si="121"/>
        <v>195.23413823961332</v>
      </c>
      <c r="BM154" s="30">
        <f t="shared" si="121"/>
        <v>216.6130885358981</v>
      </c>
      <c r="BN154" s="30">
        <f t="shared" si="121"/>
        <v>217.69338519165487</v>
      </c>
      <c r="BO154" s="30">
        <f t="shared" si="121"/>
        <v>234.50957890877098</v>
      </c>
      <c r="BP154" s="30">
        <f t="shared" si="121"/>
        <v>398.30805524896141</v>
      </c>
      <c r="BQ154" s="30">
        <f t="shared" si="120"/>
        <v>398.23250004552955</v>
      </c>
      <c r="BR154" s="30">
        <f t="shared" si="120"/>
        <v>405.80305005959758</v>
      </c>
      <c r="BS154" s="30">
        <f t="shared" si="120"/>
        <v>378.16062788450085</v>
      </c>
      <c r="BT154" s="30">
        <f t="shared" si="120"/>
        <v>225.91947725904541</v>
      </c>
      <c r="BU154" s="30">
        <f t="shared" si="120"/>
        <v>217.41481305053142</v>
      </c>
      <c r="BV154" s="30">
        <f t="shared" si="120"/>
        <v>213.46149816594178</v>
      </c>
      <c r="BW154" s="30">
        <f t="shared" si="120"/>
        <v>212.26847787212961</v>
      </c>
      <c r="BX154" s="30">
        <f t="shared" si="120"/>
        <v>195.23413823961332</v>
      </c>
      <c r="BY154" s="30">
        <f t="shared" si="120"/>
        <v>216.6130885358981</v>
      </c>
      <c r="BZ154" s="30">
        <f t="shared" si="120"/>
        <v>217.69338519165487</v>
      </c>
      <c r="CA154" s="30">
        <f t="shared" si="120"/>
        <v>234.50957890877098</v>
      </c>
      <c r="CB154" s="30">
        <f t="shared" si="120"/>
        <v>398.30805524896141</v>
      </c>
      <c r="CC154" s="30">
        <f t="shared" si="120"/>
        <v>398.23250004552955</v>
      </c>
      <c r="CD154" s="30">
        <f t="shared" si="120"/>
        <v>405.80305005959758</v>
      </c>
      <c r="CE154" s="30">
        <f t="shared" si="120"/>
        <v>378.16062788450085</v>
      </c>
      <c r="CF154" s="30">
        <f t="shared" si="120"/>
        <v>225.91947725904541</v>
      </c>
      <c r="CG154" s="30">
        <f t="shared" si="120"/>
        <v>217.41481305053142</v>
      </c>
      <c r="CH154" s="33">
        <f t="shared" si="120"/>
        <v>213.46149816594178</v>
      </c>
    </row>
    <row r="155" spans="1:86" ht="15.75" hidden="1" customHeight="1" x14ac:dyDescent="0.35">
      <c r="A155" s="578"/>
      <c r="B155" s="94" t="s">
        <v>8</v>
      </c>
      <c r="C155" s="30">
        <f t="shared" si="115"/>
        <v>0</v>
      </c>
      <c r="D155" s="30">
        <f t="shared" si="116"/>
        <v>0</v>
      </c>
      <c r="E155" s="30">
        <f t="shared" si="121"/>
        <v>0</v>
      </c>
      <c r="F155" s="30">
        <f t="shared" si="121"/>
        <v>0</v>
      </c>
      <c r="G155" s="30">
        <f t="shared" si="121"/>
        <v>0</v>
      </c>
      <c r="H155" s="30">
        <f t="shared" si="121"/>
        <v>0</v>
      </c>
      <c r="I155" s="30">
        <f t="shared" si="121"/>
        <v>0</v>
      </c>
      <c r="J155" s="30">
        <f t="shared" si="121"/>
        <v>0</v>
      </c>
      <c r="K155" s="30">
        <f t="shared" si="121"/>
        <v>0</v>
      </c>
      <c r="L155" s="30">
        <f t="shared" si="121"/>
        <v>0</v>
      </c>
      <c r="M155" s="30">
        <f t="shared" si="121"/>
        <v>0</v>
      </c>
      <c r="N155" s="30">
        <f t="shared" si="121"/>
        <v>0</v>
      </c>
      <c r="O155" s="30">
        <f t="shared" si="121"/>
        <v>0</v>
      </c>
      <c r="P155" s="30">
        <f t="shared" si="121"/>
        <v>0</v>
      </c>
      <c r="Q155" s="30">
        <f t="shared" si="121"/>
        <v>0</v>
      </c>
      <c r="R155" s="30">
        <f t="shared" si="121"/>
        <v>0</v>
      </c>
      <c r="S155" s="30">
        <f t="shared" si="121"/>
        <v>0</v>
      </c>
      <c r="T155" s="30">
        <f t="shared" si="121"/>
        <v>0</v>
      </c>
      <c r="U155" s="30">
        <f t="shared" si="121"/>
        <v>0</v>
      </c>
      <c r="V155" s="30">
        <f t="shared" si="121"/>
        <v>0</v>
      </c>
      <c r="W155" s="30">
        <f t="shared" si="121"/>
        <v>0</v>
      </c>
      <c r="X155" s="30">
        <f t="shared" si="121"/>
        <v>0</v>
      </c>
      <c r="Y155" s="30">
        <f t="shared" si="121"/>
        <v>0</v>
      </c>
      <c r="Z155" s="30">
        <f t="shared" si="121"/>
        <v>0</v>
      </c>
      <c r="AA155" s="30">
        <f t="shared" si="121"/>
        <v>0</v>
      </c>
      <c r="AB155" s="30">
        <f t="shared" si="121"/>
        <v>0</v>
      </c>
      <c r="AC155" s="30">
        <f t="shared" si="121"/>
        <v>0</v>
      </c>
      <c r="AD155" s="30">
        <f t="shared" si="121"/>
        <v>0</v>
      </c>
      <c r="AE155" s="30">
        <f t="shared" si="121"/>
        <v>0</v>
      </c>
      <c r="AF155" s="30">
        <f t="shared" si="121"/>
        <v>0</v>
      </c>
      <c r="AG155" s="30">
        <f t="shared" si="121"/>
        <v>0</v>
      </c>
      <c r="AH155" s="30">
        <f t="shared" si="121"/>
        <v>0</v>
      </c>
      <c r="AI155" s="30">
        <f t="shared" si="121"/>
        <v>0</v>
      </c>
      <c r="AJ155" s="30">
        <f t="shared" si="121"/>
        <v>0</v>
      </c>
      <c r="AK155" s="30">
        <f t="shared" si="121"/>
        <v>0</v>
      </c>
      <c r="AL155" s="30">
        <f t="shared" si="121"/>
        <v>0</v>
      </c>
      <c r="AM155" s="30">
        <f t="shared" si="121"/>
        <v>0</v>
      </c>
      <c r="AN155" s="30">
        <f t="shared" si="121"/>
        <v>0</v>
      </c>
      <c r="AO155" s="30">
        <f t="shared" si="121"/>
        <v>0</v>
      </c>
      <c r="AP155" s="30">
        <f t="shared" si="121"/>
        <v>0</v>
      </c>
      <c r="AQ155" s="30">
        <f t="shared" si="121"/>
        <v>0</v>
      </c>
      <c r="AR155" s="30">
        <f t="shared" si="121"/>
        <v>0</v>
      </c>
      <c r="AS155" s="30">
        <f t="shared" si="121"/>
        <v>0</v>
      </c>
      <c r="AT155" s="30">
        <f t="shared" si="121"/>
        <v>0</v>
      </c>
      <c r="AU155" s="30">
        <f t="shared" si="121"/>
        <v>0</v>
      </c>
      <c r="AV155" s="30">
        <f t="shared" si="121"/>
        <v>0</v>
      </c>
      <c r="AW155" s="30">
        <f t="shared" si="121"/>
        <v>0</v>
      </c>
      <c r="AX155" s="30">
        <f t="shared" si="121"/>
        <v>0</v>
      </c>
      <c r="AY155" s="30">
        <f t="shared" si="121"/>
        <v>0</v>
      </c>
      <c r="AZ155" s="30">
        <f t="shared" si="121"/>
        <v>0</v>
      </c>
      <c r="BA155" s="30">
        <f t="shared" si="121"/>
        <v>0</v>
      </c>
      <c r="BB155" s="30">
        <f t="shared" si="121"/>
        <v>0</v>
      </c>
      <c r="BC155" s="30">
        <f t="shared" si="121"/>
        <v>0</v>
      </c>
      <c r="BD155" s="30">
        <f t="shared" si="121"/>
        <v>0</v>
      </c>
      <c r="BE155" s="30">
        <f t="shared" si="121"/>
        <v>0</v>
      </c>
      <c r="BF155" s="30">
        <f t="shared" si="121"/>
        <v>0</v>
      </c>
      <c r="BG155" s="30">
        <f t="shared" si="121"/>
        <v>0</v>
      </c>
      <c r="BH155" s="30">
        <f t="shared" si="121"/>
        <v>0</v>
      </c>
      <c r="BI155" s="30">
        <f t="shared" si="121"/>
        <v>0</v>
      </c>
      <c r="BJ155" s="30">
        <f t="shared" si="121"/>
        <v>0</v>
      </c>
      <c r="BK155" s="30">
        <f t="shared" si="121"/>
        <v>0</v>
      </c>
      <c r="BL155" s="30">
        <f t="shared" si="121"/>
        <v>0</v>
      </c>
      <c r="BM155" s="30">
        <f t="shared" si="121"/>
        <v>0</v>
      </c>
      <c r="BN155" s="30">
        <f t="shared" si="121"/>
        <v>0</v>
      </c>
      <c r="BO155" s="30">
        <f t="shared" si="121"/>
        <v>0</v>
      </c>
      <c r="BP155" s="30">
        <f t="shared" si="121"/>
        <v>0</v>
      </c>
      <c r="BQ155" s="30">
        <f t="shared" si="120"/>
        <v>0</v>
      </c>
      <c r="BR155" s="30">
        <f t="shared" si="120"/>
        <v>0</v>
      </c>
      <c r="BS155" s="30">
        <f t="shared" si="120"/>
        <v>0</v>
      </c>
      <c r="BT155" s="30">
        <f t="shared" si="120"/>
        <v>0</v>
      </c>
      <c r="BU155" s="30">
        <f t="shared" si="120"/>
        <v>0</v>
      </c>
      <c r="BV155" s="30">
        <f t="shared" si="120"/>
        <v>0</v>
      </c>
      <c r="BW155" s="30">
        <f t="shared" si="120"/>
        <v>0</v>
      </c>
      <c r="BX155" s="30">
        <f t="shared" si="120"/>
        <v>0</v>
      </c>
      <c r="BY155" s="30">
        <f t="shared" si="120"/>
        <v>0</v>
      </c>
      <c r="BZ155" s="30">
        <f t="shared" si="120"/>
        <v>0</v>
      </c>
      <c r="CA155" s="30">
        <f t="shared" si="120"/>
        <v>0</v>
      </c>
      <c r="CB155" s="30">
        <f t="shared" si="120"/>
        <v>0</v>
      </c>
      <c r="CC155" s="30">
        <f t="shared" si="120"/>
        <v>0</v>
      </c>
      <c r="CD155" s="30">
        <f t="shared" si="120"/>
        <v>0</v>
      </c>
      <c r="CE155" s="30">
        <f t="shared" si="120"/>
        <v>0</v>
      </c>
      <c r="CF155" s="30">
        <f t="shared" si="120"/>
        <v>0</v>
      </c>
      <c r="CG155" s="30">
        <f t="shared" si="120"/>
        <v>0</v>
      </c>
      <c r="CH155" s="33">
        <f t="shared" si="120"/>
        <v>0</v>
      </c>
    </row>
    <row r="156" spans="1:86" ht="15.75" hidden="1" customHeight="1" x14ac:dyDescent="0.35">
      <c r="A156" s="578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380.14642855262434</v>
      </c>
      <c r="E157" s="30">
        <f t="shared" ref="E157:BP157" si="122">SUM(E143:E156)</f>
        <v>998.60748866403071</v>
      </c>
      <c r="F157" s="30">
        <f t="shared" si="122"/>
        <v>1823.529358028977</v>
      </c>
      <c r="G157" s="30">
        <f t="shared" si="122"/>
        <v>4117.6863503275199</v>
      </c>
      <c r="H157" s="30">
        <f t="shared" si="122"/>
        <v>27737.608109302124</v>
      </c>
      <c r="I157" s="30">
        <f t="shared" si="122"/>
        <v>61300.154195219846</v>
      </c>
      <c r="J157" s="30">
        <f t="shared" si="122"/>
        <v>61179.636794314632</v>
      </c>
      <c r="K157" s="30">
        <f t="shared" si="122"/>
        <v>37615.578722923565</v>
      </c>
      <c r="L157" s="30">
        <f t="shared" si="122"/>
        <v>16957.461999245061</v>
      </c>
      <c r="M157" s="30">
        <f t="shared" si="122"/>
        <v>16283.637503598509</v>
      </c>
      <c r="N157" s="30">
        <f t="shared" si="122"/>
        <v>28919.293660697105</v>
      </c>
      <c r="O157" s="30">
        <f t="shared" si="122"/>
        <v>41773.297255169266</v>
      </c>
      <c r="P157" s="30">
        <f t="shared" si="122"/>
        <v>34757.277706433204</v>
      </c>
      <c r="Q157" s="30">
        <f t="shared" si="122"/>
        <v>38113.854882258463</v>
      </c>
      <c r="R157" s="30">
        <f t="shared" si="122"/>
        <v>40084.725248647715</v>
      </c>
      <c r="S157" s="30">
        <f t="shared" si="122"/>
        <v>57443.1815482534</v>
      </c>
      <c r="T157" s="30">
        <f t="shared" si="122"/>
        <v>152287.55156008643</v>
      </c>
      <c r="U157" s="30">
        <f t="shared" si="122"/>
        <v>181916.82096683144</v>
      </c>
      <c r="V157" s="30">
        <f t="shared" si="122"/>
        <v>172570.04803520118</v>
      </c>
      <c r="W157" s="30">
        <f t="shared" si="122"/>
        <v>106826.24260761942</v>
      </c>
      <c r="X157" s="30">
        <f t="shared" si="122"/>
        <v>45348.115171997037</v>
      </c>
      <c r="Y157" s="30">
        <f t="shared" si="122"/>
        <v>38356.007772982819</v>
      </c>
      <c r="Z157" s="30">
        <f t="shared" si="122"/>
        <v>39563.805508965561</v>
      </c>
      <c r="AA157" s="30">
        <f t="shared" si="122"/>
        <v>41773.297255169266</v>
      </c>
      <c r="AB157" s="30">
        <f t="shared" si="122"/>
        <v>34757.277706433204</v>
      </c>
      <c r="AC157" s="30">
        <f t="shared" si="122"/>
        <v>38113.854882258463</v>
      </c>
      <c r="AD157" s="30">
        <f t="shared" si="122"/>
        <v>40084.725248647715</v>
      </c>
      <c r="AE157" s="30">
        <f t="shared" si="122"/>
        <v>57443.1815482534</v>
      </c>
      <c r="AF157" s="30">
        <f t="shared" si="122"/>
        <v>152287.55156008643</v>
      </c>
      <c r="AG157" s="30">
        <f t="shared" si="122"/>
        <v>181916.82096683144</v>
      </c>
      <c r="AH157" s="30">
        <f t="shared" si="122"/>
        <v>172570.04803520118</v>
      </c>
      <c r="AI157" s="30">
        <f t="shared" si="122"/>
        <v>106826.24260761942</v>
      </c>
      <c r="AJ157" s="30">
        <f t="shared" si="122"/>
        <v>45348.115171997037</v>
      </c>
      <c r="AK157" s="30">
        <f t="shared" si="122"/>
        <v>38356.007772982819</v>
      </c>
      <c r="AL157" s="30">
        <f t="shared" si="122"/>
        <v>39563.805508965561</v>
      </c>
      <c r="AM157" s="30">
        <f t="shared" si="122"/>
        <v>41773.297255169266</v>
      </c>
      <c r="AN157" s="30">
        <f t="shared" si="122"/>
        <v>34757.277706433204</v>
      </c>
      <c r="AO157" s="30">
        <f t="shared" si="122"/>
        <v>38113.854882258463</v>
      </c>
      <c r="AP157" s="30">
        <f t="shared" si="122"/>
        <v>40084.725248647715</v>
      </c>
      <c r="AQ157" s="30">
        <f t="shared" si="122"/>
        <v>57443.1815482534</v>
      </c>
      <c r="AR157" s="30">
        <f t="shared" si="122"/>
        <v>152287.55156008643</v>
      </c>
      <c r="AS157" s="30">
        <f t="shared" si="122"/>
        <v>181916.82096683144</v>
      </c>
      <c r="AT157" s="30">
        <f t="shared" si="122"/>
        <v>172570.04803520118</v>
      </c>
      <c r="AU157" s="30">
        <f t="shared" si="122"/>
        <v>106826.24260761942</v>
      </c>
      <c r="AV157" s="30">
        <f t="shared" si="122"/>
        <v>45348.115171997037</v>
      </c>
      <c r="AW157" s="30">
        <f t="shared" si="122"/>
        <v>38356.007772982819</v>
      </c>
      <c r="AX157" s="30">
        <f t="shared" si="122"/>
        <v>39563.805508965561</v>
      </c>
      <c r="AY157" s="30">
        <f t="shared" si="122"/>
        <v>41773.297255169266</v>
      </c>
      <c r="AZ157" s="30">
        <f t="shared" si="122"/>
        <v>34757.277706433204</v>
      </c>
      <c r="BA157" s="30">
        <f t="shared" si="122"/>
        <v>38113.854882258463</v>
      </c>
      <c r="BB157" s="30">
        <f t="shared" si="122"/>
        <v>40084.725248647715</v>
      </c>
      <c r="BC157" s="30">
        <f t="shared" si="122"/>
        <v>57443.1815482534</v>
      </c>
      <c r="BD157" s="30">
        <f t="shared" si="122"/>
        <v>152287.55156008643</v>
      </c>
      <c r="BE157" s="30">
        <f t="shared" si="122"/>
        <v>181916.82096683144</v>
      </c>
      <c r="BF157" s="30">
        <f t="shared" si="122"/>
        <v>172570.04803520118</v>
      </c>
      <c r="BG157" s="30">
        <f t="shared" si="122"/>
        <v>106826.24260761942</v>
      </c>
      <c r="BH157" s="30">
        <f t="shared" si="122"/>
        <v>45348.115171997037</v>
      </c>
      <c r="BI157" s="30">
        <f t="shared" si="122"/>
        <v>38356.007772982819</v>
      </c>
      <c r="BJ157" s="30">
        <f t="shared" si="122"/>
        <v>39563.805508965561</v>
      </c>
      <c r="BK157" s="30">
        <f t="shared" si="122"/>
        <v>41773.297255169266</v>
      </c>
      <c r="BL157" s="30">
        <f t="shared" si="122"/>
        <v>34757.277706433204</v>
      </c>
      <c r="BM157" s="30">
        <f t="shared" si="122"/>
        <v>38113.854882258463</v>
      </c>
      <c r="BN157" s="30">
        <f t="shared" si="122"/>
        <v>40084.725248647715</v>
      </c>
      <c r="BO157" s="30">
        <f t="shared" si="122"/>
        <v>57443.1815482534</v>
      </c>
      <c r="BP157" s="30">
        <f t="shared" si="122"/>
        <v>152287.55156008643</v>
      </c>
      <c r="BQ157" s="30">
        <f t="shared" ref="BQ157:CH157" si="123">SUM(BQ143:BQ156)</f>
        <v>181916.82096683144</v>
      </c>
      <c r="BR157" s="30">
        <f t="shared" si="123"/>
        <v>172570.04803520118</v>
      </c>
      <c r="BS157" s="30">
        <f t="shared" si="123"/>
        <v>106826.24260761942</v>
      </c>
      <c r="BT157" s="30">
        <f t="shared" si="123"/>
        <v>45348.115171997037</v>
      </c>
      <c r="BU157" s="30">
        <f t="shared" si="123"/>
        <v>38356.007772982819</v>
      </c>
      <c r="BV157" s="30">
        <f t="shared" si="123"/>
        <v>39563.805508965561</v>
      </c>
      <c r="BW157" s="30">
        <f t="shared" si="123"/>
        <v>41773.297255169266</v>
      </c>
      <c r="BX157" s="30">
        <f t="shared" si="123"/>
        <v>34757.277706433204</v>
      </c>
      <c r="BY157" s="30">
        <f t="shared" si="123"/>
        <v>38113.854882258463</v>
      </c>
      <c r="BZ157" s="30">
        <f t="shared" si="123"/>
        <v>40084.725248647715</v>
      </c>
      <c r="CA157" s="30">
        <f t="shared" si="123"/>
        <v>57443.1815482534</v>
      </c>
      <c r="CB157" s="30">
        <f t="shared" si="123"/>
        <v>152287.55156008643</v>
      </c>
      <c r="CC157" s="30">
        <f t="shared" si="123"/>
        <v>181916.82096683144</v>
      </c>
      <c r="CD157" s="30">
        <f t="shared" si="123"/>
        <v>172570.04803520118</v>
      </c>
      <c r="CE157" s="30">
        <f t="shared" si="123"/>
        <v>106826.24260761942</v>
      </c>
      <c r="CF157" s="30">
        <f t="shared" si="123"/>
        <v>45348.115171997037</v>
      </c>
      <c r="CG157" s="30">
        <f t="shared" si="123"/>
        <v>38356.007772982819</v>
      </c>
      <c r="CH157" s="33">
        <f t="shared" si="123"/>
        <v>39563.805508965561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380.14642855262434</v>
      </c>
      <c r="E158" s="31">
        <f t="shared" ref="E158:BP158" si="124">D158+E157</f>
        <v>1378.7539172166551</v>
      </c>
      <c r="F158" s="31">
        <f t="shared" si="124"/>
        <v>3202.283275245632</v>
      </c>
      <c r="G158" s="31">
        <f t="shared" si="124"/>
        <v>7319.9696255731524</v>
      </c>
      <c r="H158" s="31">
        <f t="shared" si="124"/>
        <v>35057.577734875274</v>
      </c>
      <c r="I158" s="31">
        <f t="shared" si="124"/>
        <v>96357.73193009512</v>
      </c>
      <c r="J158" s="31">
        <f t="shared" si="124"/>
        <v>157537.36872440975</v>
      </c>
      <c r="K158" s="31">
        <f t="shared" si="124"/>
        <v>195152.94744733331</v>
      </c>
      <c r="L158" s="31">
        <f t="shared" si="124"/>
        <v>212110.40944657836</v>
      </c>
      <c r="M158" s="31">
        <f t="shared" si="124"/>
        <v>228394.04695017685</v>
      </c>
      <c r="N158" s="31">
        <f t="shared" si="124"/>
        <v>257313.34061087394</v>
      </c>
      <c r="O158" s="31">
        <f t="shared" si="124"/>
        <v>299086.63786604319</v>
      </c>
      <c r="P158" s="31">
        <f t="shared" si="124"/>
        <v>333843.9155724764</v>
      </c>
      <c r="Q158" s="31">
        <f t="shared" si="124"/>
        <v>371957.77045473485</v>
      </c>
      <c r="R158" s="31">
        <f t="shared" si="124"/>
        <v>412042.49570338259</v>
      </c>
      <c r="S158" s="31">
        <f t="shared" si="124"/>
        <v>469485.67725163599</v>
      </c>
      <c r="T158" s="31">
        <f t="shared" si="124"/>
        <v>621773.22881172248</v>
      </c>
      <c r="U158" s="31">
        <f t="shared" si="124"/>
        <v>803690.04977855389</v>
      </c>
      <c r="V158" s="31">
        <f t="shared" si="124"/>
        <v>976260.09781375504</v>
      </c>
      <c r="W158" s="31">
        <f t="shared" si="124"/>
        <v>1083086.3404213744</v>
      </c>
      <c r="X158" s="31">
        <f t="shared" si="124"/>
        <v>1128434.4555933715</v>
      </c>
      <c r="Y158" s="31">
        <f t="shared" si="124"/>
        <v>1166790.4633663544</v>
      </c>
      <c r="Z158" s="31">
        <f t="shared" si="124"/>
        <v>1206354.26887532</v>
      </c>
      <c r="AA158" s="31">
        <f t="shared" si="124"/>
        <v>1248127.5661304893</v>
      </c>
      <c r="AB158" s="31">
        <f t="shared" si="124"/>
        <v>1282884.8438369227</v>
      </c>
      <c r="AC158" s="31">
        <f t="shared" si="124"/>
        <v>1320998.6987191811</v>
      </c>
      <c r="AD158" s="31">
        <f t="shared" si="124"/>
        <v>1361083.4239678287</v>
      </c>
      <c r="AE158" s="31">
        <f t="shared" si="124"/>
        <v>1418526.6055160821</v>
      </c>
      <c r="AF158" s="31">
        <f t="shared" si="124"/>
        <v>1570814.1570761686</v>
      </c>
      <c r="AG158" s="31">
        <f t="shared" si="124"/>
        <v>1752730.978043</v>
      </c>
      <c r="AH158" s="31">
        <f t="shared" si="124"/>
        <v>1925301.0260782011</v>
      </c>
      <c r="AI158" s="31">
        <f t="shared" si="124"/>
        <v>2032127.2686858205</v>
      </c>
      <c r="AJ158" s="31">
        <f t="shared" si="124"/>
        <v>2077475.3838578176</v>
      </c>
      <c r="AK158" s="31">
        <f t="shared" si="124"/>
        <v>2115831.3916308004</v>
      </c>
      <c r="AL158" s="31">
        <f t="shared" si="124"/>
        <v>2155395.1971397661</v>
      </c>
      <c r="AM158" s="31">
        <f t="shared" si="124"/>
        <v>2197168.4943949352</v>
      </c>
      <c r="AN158" s="31">
        <f t="shared" si="124"/>
        <v>2231925.7721013683</v>
      </c>
      <c r="AO158" s="31">
        <f t="shared" si="124"/>
        <v>2270039.6269836267</v>
      </c>
      <c r="AP158" s="31">
        <f t="shared" si="124"/>
        <v>2310124.3522322746</v>
      </c>
      <c r="AQ158" s="31">
        <f t="shared" si="124"/>
        <v>2367567.5337805282</v>
      </c>
      <c r="AR158" s="31">
        <f t="shared" si="124"/>
        <v>2519855.0853406144</v>
      </c>
      <c r="AS158" s="31">
        <f t="shared" si="124"/>
        <v>2701771.9063074458</v>
      </c>
      <c r="AT158" s="31">
        <f t="shared" si="124"/>
        <v>2874341.954342647</v>
      </c>
      <c r="AU158" s="31">
        <f t="shared" si="124"/>
        <v>2981168.1969502666</v>
      </c>
      <c r="AV158" s="31">
        <f t="shared" si="124"/>
        <v>3026516.3121222635</v>
      </c>
      <c r="AW158" s="31">
        <f t="shared" si="124"/>
        <v>3064872.3198952461</v>
      </c>
      <c r="AX158" s="31">
        <f t="shared" si="124"/>
        <v>3104436.1254042117</v>
      </c>
      <c r="AY158" s="31">
        <f t="shared" si="124"/>
        <v>3146209.4226593808</v>
      </c>
      <c r="AZ158" s="31">
        <f t="shared" si="124"/>
        <v>3180966.7003658139</v>
      </c>
      <c r="BA158" s="31">
        <f t="shared" si="124"/>
        <v>3219080.5552480724</v>
      </c>
      <c r="BB158" s="31">
        <f t="shared" si="124"/>
        <v>3259165.2804967202</v>
      </c>
      <c r="BC158" s="31">
        <f t="shared" si="124"/>
        <v>3316608.4620449739</v>
      </c>
      <c r="BD158" s="31">
        <f t="shared" si="124"/>
        <v>3468896.0136050601</v>
      </c>
      <c r="BE158" s="31">
        <f t="shared" si="124"/>
        <v>3650812.8345718915</v>
      </c>
      <c r="BF158" s="31">
        <f t="shared" si="124"/>
        <v>3823382.8826070926</v>
      </c>
      <c r="BG158" s="31">
        <f t="shared" si="124"/>
        <v>3930209.1252147122</v>
      </c>
      <c r="BH158" s="31">
        <f t="shared" si="124"/>
        <v>3975557.2403867091</v>
      </c>
      <c r="BI158" s="31">
        <f t="shared" si="124"/>
        <v>4013913.2481596917</v>
      </c>
      <c r="BJ158" s="31">
        <f t="shared" si="124"/>
        <v>4053477.0536686573</v>
      </c>
      <c r="BK158" s="31">
        <f t="shared" si="124"/>
        <v>4095250.3509238265</v>
      </c>
      <c r="BL158" s="31">
        <f t="shared" si="124"/>
        <v>4130007.6286302595</v>
      </c>
      <c r="BM158" s="31">
        <f t="shared" si="124"/>
        <v>4168121.483512518</v>
      </c>
      <c r="BN158" s="31">
        <f t="shared" si="124"/>
        <v>4208206.2087611658</v>
      </c>
      <c r="BO158" s="31">
        <f t="shared" si="124"/>
        <v>4265649.3903094195</v>
      </c>
      <c r="BP158" s="31">
        <f t="shared" si="124"/>
        <v>4417936.9418695057</v>
      </c>
      <c r="BQ158" s="31">
        <f t="shared" ref="BQ158:CH158" si="125">BP158+BQ157</f>
        <v>4599853.7628363371</v>
      </c>
      <c r="BR158" s="31">
        <f t="shared" si="125"/>
        <v>4772423.8108715387</v>
      </c>
      <c r="BS158" s="31">
        <f t="shared" si="125"/>
        <v>4879250.0534791583</v>
      </c>
      <c r="BT158" s="31">
        <f t="shared" si="125"/>
        <v>4924598.1686511552</v>
      </c>
      <c r="BU158" s="31">
        <f t="shared" si="125"/>
        <v>4962954.1764241382</v>
      </c>
      <c r="BV158" s="31">
        <f t="shared" si="125"/>
        <v>5002517.9819331039</v>
      </c>
      <c r="BW158" s="31">
        <f t="shared" si="125"/>
        <v>5044291.2791882735</v>
      </c>
      <c r="BX158" s="31">
        <f t="shared" si="125"/>
        <v>5079048.5568947066</v>
      </c>
      <c r="BY158" s="31">
        <f t="shared" si="125"/>
        <v>5117162.4117769655</v>
      </c>
      <c r="BZ158" s="31">
        <f t="shared" si="125"/>
        <v>5157247.1370256133</v>
      </c>
      <c r="CA158" s="31">
        <f t="shared" si="125"/>
        <v>5214690.318573867</v>
      </c>
      <c r="CB158" s="31">
        <f t="shared" si="125"/>
        <v>5366977.8701339532</v>
      </c>
      <c r="CC158" s="31">
        <f t="shared" si="125"/>
        <v>5548894.6911007846</v>
      </c>
      <c r="CD158" s="31">
        <f t="shared" si="125"/>
        <v>5721464.7391359862</v>
      </c>
      <c r="CE158" s="31">
        <f t="shared" si="125"/>
        <v>5828290.9817436058</v>
      </c>
      <c r="CF158" s="31">
        <f t="shared" si="125"/>
        <v>5873639.0969156027</v>
      </c>
      <c r="CG158" s="31">
        <f t="shared" si="125"/>
        <v>5911995.1046885857</v>
      </c>
      <c r="CH158" s="34">
        <f t="shared" si="125"/>
        <v>5951558.9101975514</v>
      </c>
    </row>
    <row r="159" spans="1:86" hidden="1" x14ac:dyDescent="0.35">
      <c r="A159" s="116"/>
      <c r="B159" s="116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6" hidden="1" thickBot="1" x14ac:dyDescent="0.4">
      <c r="A161" s="577" t="s">
        <v>128</v>
      </c>
      <c r="B161" s="288" t="s">
        <v>143</v>
      </c>
      <c r="C161" s="176">
        <f>C$4</f>
        <v>44562</v>
      </c>
      <c r="D161" s="176">
        <f t="shared" ref="D161:BO161" si="126">D$4</f>
        <v>44593</v>
      </c>
      <c r="E161" s="176">
        <f t="shared" si="126"/>
        <v>44621</v>
      </c>
      <c r="F161" s="176">
        <f t="shared" si="126"/>
        <v>44652</v>
      </c>
      <c r="G161" s="176">
        <f t="shared" si="126"/>
        <v>44682</v>
      </c>
      <c r="H161" s="176">
        <f t="shared" si="126"/>
        <v>44713</v>
      </c>
      <c r="I161" s="176">
        <f t="shared" si="126"/>
        <v>44743</v>
      </c>
      <c r="J161" s="176">
        <f t="shared" si="126"/>
        <v>44774</v>
      </c>
      <c r="K161" s="176">
        <f t="shared" si="126"/>
        <v>44805</v>
      </c>
      <c r="L161" s="176">
        <f t="shared" si="126"/>
        <v>44835</v>
      </c>
      <c r="M161" s="176">
        <f t="shared" si="126"/>
        <v>44866</v>
      </c>
      <c r="N161" s="176">
        <f t="shared" si="126"/>
        <v>44896</v>
      </c>
      <c r="O161" s="176">
        <f t="shared" si="126"/>
        <v>44927</v>
      </c>
      <c r="P161" s="176">
        <f t="shared" si="126"/>
        <v>44958</v>
      </c>
      <c r="Q161" s="176">
        <f t="shared" si="126"/>
        <v>44986</v>
      </c>
      <c r="R161" s="176">
        <f t="shared" si="126"/>
        <v>45017</v>
      </c>
      <c r="S161" s="176">
        <f t="shared" si="126"/>
        <v>45047</v>
      </c>
      <c r="T161" s="176">
        <f t="shared" si="126"/>
        <v>45078</v>
      </c>
      <c r="U161" s="176">
        <f t="shared" si="126"/>
        <v>45108</v>
      </c>
      <c r="V161" s="176">
        <f t="shared" si="126"/>
        <v>45139</v>
      </c>
      <c r="W161" s="176">
        <f t="shared" si="126"/>
        <v>45170</v>
      </c>
      <c r="X161" s="176">
        <f t="shared" si="126"/>
        <v>45200</v>
      </c>
      <c r="Y161" s="176">
        <f t="shared" si="126"/>
        <v>45231</v>
      </c>
      <c r="Z161" s="176">
        <f t="shared" si="126"/>
        <v>45261</v>
      </c>
      <c r="AA161" s="176">
        <f t="shared" si="126"/>
        <v>45292</v>
      </c>
      <c r="AB161" s="176">
        <f t="shared" si="126"/>
        <v>45323</v>
      </c>
      <c r="AC161" s="176">
        <f t="shared" si="126"/>
        <v>45352</v>
      </c>
      <c r="AD161" s="176">
        <f t="shared" si="126"/>
        <v>45383</v>
      </c>
      <c r="AE161" s="176">
        <f t="shared" si="126"/>
        <v>45413</v>
      </c>
      <c r="AF161" s="176">
        <f t="shared" si="126"/>
        <v>45444</v>
      </c>
      <c r="AG161" s="176">
        <f t="shared" si="126"/>
        <v>45474</v>
      </c>
      <c r="AH161" s="176">
        <f t="shared" si="126"/>
        <v>45505</v>
      </c>
      <c r="AI161" s="176">
        <f t="shared" si="126"/>
        <v>45536</v>
      </c>
      <c r="AJ161" s="176">
        <f t="shared" si="126"/>
        <v>45566</v>
      </c>
      <c r="AK161" s="176">
        <f t="shared" si="126"/>
        <v>45597</v>
      </c>
      <c r="AL161" s="176">
        <f t="shared" si="126"/>
        <v>45627</v>
      </c>
      <c r="AM161" s="176">
        <f t="shared" si="126"/>
        <v>45658</v>
      </c>
      <c r="AN161" s="176">
        <f t="shared" si="126"/>
        <v>45689</v>
      </c>
      <c r="AO161" s="176">
        <f t="shared" si="126"/>
        <v>45717</v>
      </c>
      <c r="AP161" s="176">
        <f t="shared" si="126"/>
        <v>45748</v>
      </c>
      <c r="AQ161" s="176">
        <f t="shared" si="126"/>
        <v>45778</v>
      </c>
      <c r="AR161" s="176">
        <f t="shared" si="126"/>
        <v>45809</v>
      </c>
      <c r="AS161" s="176">
        <f t="shared" si="126"/>
        <v>45839</v>
      </c>
      <c r="AT161" s="176">
        <f t="shared" si="126"/>
        <v>45870</v>
      </c>
      <c r="AU161" s="176">
        <f t="shared" si="126"/>
        <v>45901</v>
      </c>
      <c r="AV161" s="176">
        <f t="shared" si="126"/>
        <v>45931</v>
      </c>
      <c r="AW161" s="176">
        <f t="shared" si="126"/>
        <v>45962</v>
      </c>
      <c r="AX161" s="176">
        <f t="shared" si="126"/>
        <v>45992</v>
      </c>
      <c r="AY161" s="176">
        <f t="shared" si="126"/>
        <v>46023</v>
      </c>
      <c r="AZ161" s="176">
        <f t="shared" si="126"/>
        <v>46054</v>
      </c>
      <c r="BA161" s="176">
        <f t="shared" si="126"/>
        <v>46082</v>
      </c>
      <c r="BB161" s="176">
        <f t="shared" si="126"/>
        <v>46113</v>
      </c>
      <c r="BC161" s="176">
        <f t="shared" si="126"/>
        <v>46143</v>
      </c>
      <c r="BD161" s="176">
        <f t="shared" si="126"/>
        <v>46174</v>
      </c>
      <c r="BE161" s="176">
        <f t="shared" si="126"/>
        <v>46204</v>
      </c>
      <c r="BF161" s="176">
        <f t="shared" si="126"/>
        <v>46235</v>
      </c>
      <c r="BG161" s="176">
        <f t="shared" si="126"/>
        <v>46266</v>
      </c>
      <c r="BH161" s="176">
        <f t="shared" si="126"/>
        <v>46296</v>
      </c>
      <c r="BI161" s="176">
        <f t="shared" si="126"/>
        <v>46327</v>
      </c>
      <c r="BJ161" s="176">
        <f t="shared" si="126"/>
        <v>46357</v>
      </c>
      <c r="BK161" s="176">
        <f t="shared" si="126"/>
        <v>46388</v>
      </c>
      <c r="BL161" s="176">
        <f t="shared" si="126"/>
        <v>46419</v>
      </c>
      <c r="BM161" s="176">
        <f t="shared" si="126"/>
        <v>46447</v>
      </c>
      <c r="BN161" s="176">
        <f t="shared" si="126"/>
        <v>46478</v>
      </c>
      <c r="BO161" s="176">
        <f t="shared" si="126"/>
        <v>46508</v>
      </c>
      <c r="BP161" s="176">
        <f t="shared" ref="BP161:CH161" si="127">BP$4</f>
        <v>46539</v>
      </c>
      <c r="BQ161" s="176">
        <f t="shared" si="127"/>
        <v>46569</v>
      </c>
      <c r="BR161" s="176">
        <f t="shared" si="127"/>
        <v>46600</v>
      </c>
      <c r="BS161" s="176">
        <f t="shared" si="127"/>
        <v>46631</v>
      </c>
      <c r="BT161" s="176">
        <f t="shared" si="127"/>
        <v>46661</v>
      </c>
      <c r="BU161" s="176">
        <f t="shared" si="127"/>
        <v>46692</v>
      </c>
      <c r="BV161" s="176">
        <f t="shared" si="127"/>
        <v>46722</v>
      </c>
      <c r="BW161" s="176">
        <f t="shared" si="127"/>
        <v>46753</v>
      </c>
      <c r="BX161" s="176">
        <f t="shared" si="127"/>
        <v>46784</v>
      </c>
      <c r="BY161" s="176">
        <f t="shared" si="127"/>
        <v>46813</v>
      </c>
      <c r="BZ161" s="176">
        <f t="shared" si="127"/>
        <v>46844</v>
      </c>
      <c r="CA161" s="176">
        <f t="shared" si="127"/>
        <v>46874</v>
      </c>
      <c r="CB161" s="176">
        <f t="shared" si="127"/>
        <v>46905</v>
      </c>
      <c r="CC161" s="176">
        <f t="shared" si="127"/>
        <v>46935</v>
      </c>
      <c r="CD161" s="176">
        <f t="shared" si="127"/>
        <v>46966</v>
      </c>
      <c r="CE161" s="176">
        <f t="shared" si="127"/>
        <v>46997</v>
      </c>
      <c r="CF161" s="176">
        <f t="shared" si="127"/>
        <v>47027</v>
      </c>
      <c r="CG161" s="176">
        <f t="shared" si="127"/>
        <v>47058</v>
      </c>
      <c r="CH161" s="177">
        <f t="shared" si="127"/>
        <v>47088</v>
      </c>
    </row>
    <row r="162" spans="1:86" hidden="1" x14ac:dyDescent="0.35">
      <c r="A162" s="578"/>
      <c r="B162" s="287" t="s">
        <v>20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128">IF(E23=0,0,((E5*0.5)+D23-E41)*E78*E127*E$2)</f>
        <v>0</v>
      </c>
      <c r="F162" s="30">
        <f t="shared" si="128"/>
        <v>1.8847523106774338</v>
      </c>
      <c r="G162" s="30">
        <f t="shared" si="128"/>
        <v>4.8993239066472158</v>
      </c>
      <c r="H162" s="30">
        <f t="shared" si="128"/>
        <v>42.996206852065136</v>
      </c>
      <c r="I162" s="30">
        <f t="shared" si="128"/>
        <v>133.18859136813552</v>
      </c>
      <c r="J162" s="30">
        <f t="shared" si="128"/>
        <v>205.85173309208528</v>
      </c>
      <c r="K162" s="30">
        <f t="shared" si="128"/>
        <v>192.37385022627876</v>
      </c>
      <c r="L162" s="30">
        <f t="shared" si="128"/>
        <v>119.49319198176657</v>
      </c>
      <c r="M162" s="30">
        <f t="shared" si="128"/>
        <v>165.01136189813346</v>
      </c>
      <c r="N162" s="30">
        <f t="shared" si="128"/>
        <v>201.57049569683011</v>
      </c>
      <c r="O162" s="30">
        <f t="shared" si="128"/>
        <v>327.96660501801568</v>
      </c>
      <c r="P162" s="30">
        <f t="shared" si="128"/>
        <v>307.55989051806472</v>
      </c>
      <c r="Q162" s="30">
        <f t="shared" si="128"/>
        <v>340.95456011157177</v>
      </c>
      <c r="R162" s="30">
        <f t="shared" si="128"/>
        <v>340.8961772777385</v>
      </c>
      <c r="S162" s="30">
        <f t="shared" si="128"/>
        <v>443.07169211565201</v>
      </c>
      <c r="T162" s="30">
        <f t="shared" si="128"/>
        <v>1256.2637768206007</v>
      </c>
      <c r="U162" s="30">
        <f t="shared" si="128"/>
        <v>1159.6408798203834</v>
      </c>
      <c r="V162" s="30">
        <f t="shared" si="128"/>
        <v>1194.6361712647602</v>
      </c>
      <c r="W162" s="30">
        <f t="shared" si="128"/>
        <v>1116.4188731069676</v>
      </c>
      <c r="X162" s="30">
        <f t="shared" si="128"/>
        <v>419.20107686739505</v>
      </c>
      <c r="Y162" s="30">
        <f t="shared" si="128"/>
        <v>414.8241292255334</v>
      </c>
      <c r="Z162" s="30">
        <f t="shared" si="128"/>
        <v>288.41389199186864</v>
      </c>
      <c r="AA162" s="30">
        <f t="shared" si="128"/>
        <v>327.96660501801568</v>
      </c>
      <c r="AB162" s="30">
        <f t="shared" si="128"/>
        <v>307.55989051806472</v>
      </c>
      <c r="AC162" s="30">
        <f t="shared" si="128"/>
        <v>340.95456011157177</v>
      </c>
      <c r="AD162" s="30">
        <f t="shared" si="128"/>
        <v>340.8961772777385</v>
      </c>
      <c r="AE162" s="30">
        <f t="shared" si="128"/>
        <v>443.07169211565201</v>
      </c>
      <c r="AF162" s="30">
        <f t="shared" si="128"/>
        <v>1256.2637768206007</v>
      </c>
      <c r="AG162" s="30">
        <f t="shared" si="128"/>
        <v>1159.6408798203834</v>
      </c>
      <c r="AH162" s="30">
        <f t="shared" si="128"/>
        <v>1194.6361712647602</v>
      </c>
      <c r="AI162" s="30">
        <f t="shared" si="128"/>
        <v>1116.4188731069676</v>
      </c>
      <c r="AJ162" s="30">
        <f t="shared" si="128"/>
        <v>419.20107686739505</v>
      </c>
      <c r="AK162" s="30">
        <f t="shared" si="128"/>
        <v>414.8241292255334</v>
      </c>
      <c r="AL162" s="30">
        <f t="shared" si="128"/>
        <v>288.41389199186864</v>
      </c>
      <c r="AM162" s="30">
        <f t="shared" si="128"/>
        <v>327.96660501801568</v>
      </c>
      <c r="AN162" s="30">
        <f t="shared" si="128"/>
        <v>307.55989051806472</v>
      </c>
      <c r="AO162" s="30">
        <f t="shared" si="128"/>
        <v>340.95456011157177</v>
      </c>
      <c r="AP162" s="30">
        <f t="shared" si="128"/>
        <v>340.8961772777385</v>
      </c>
      <c r="AQ162" s="30">
        <f t="shared" si="128"/>
        <v>443.07169211565201</v>
      </c>
      <c r="AR162" s="30">
        <f t="shared" si="128"/>
        <v>1256.2637768206007</v>
      </c>
      <c r="AS162" s="30">
        <f t="shared" si="128"/>
        <v>1159.6408798203834</v>
      </c>
      <c r="AT162" s="30">
        <f t="shared" si="128"/>
        <v>1194.6361712647602</v>
      </c>
      <c r="AU162" s="30">
        <f t="shared" si="128"/>
        <v>1116.4188731069676</v>
      </c>
      <c r="AV162" s="30">
        <f t="shared" si="128"/>
        <v>419.20107686739505</v>
      </c>
      <c r="AW162" s="30">
        <f t="shared" si="128"/>
        <v>414.8241292255334</v>
      </c>
      <c r="AX162" s="30">
        <f t="shared" si="128"/>
        <v>288.41389199186864</v>
      </c>
      <c r="AY162" s="30">
        <f t="shared" si="128"/>
        <v>327.96660501801568</v>
      </c>
      <c r="AZ162" s="30">
        <f t="shared" si="128"/>
        <v>307.55989051806472</v>
      </c>
      <c r="BA162" s="30">
        <f t="shared" si="128"/>
        <v>340.95456011157177</v>
      </c>
      <c r="BB162" s="30">
        <f t="shared" si="128"/>
        <v>340.8961772777385</v>
      </c>
      <c r="BC162" s="30">
        <f t="shared" si="128"/>
        <v>443.07169211565201</v>
      </c>
      <c r="BD162" s="30">
        <f t="shared" si="128"/>
        <v>1256.2637768206007</v>
      </c>
      <c r="BE162" s="30">
        <f t="shared" si="128"/>
        <v>1159.6408798203834</v>
      </c>
      <c r="BF162" s="30">
        <f t="shared" si="128"/>
        <v>1194.6361712647602</v>
      </c>
      <c r="BG162" s="30">
        <f t="shared" si="128"/>
        <v>1116.4188731069676</v>
      </c>
      <c r="BH162" s="30">
        <f t="shared" si="128"/>
        <v>419.20107686739505</v>
      </c>
      <c r="BI162" s="30">
        <f t="shared" si="128"/>
        <v>414.8241292255334</v>
      </c>
      <c r="BJ162" s="30">
        <f t="shared" si="128"/>
        <v>288.41389199186864</v>
      </c>
      <c r="BK162" s="30">
        <f t="shared" si="128"/>
        <v>327.96660501801568</v>
      </c>
      <c r="BL162" s="30">
        <f t="shared" si="128"/>
        <v>307.55989051806472</v>
      </c>
      <c r="BM162" s="30">
        <f t="shared" si="128"/>
        <v>340.95456011157177</v>
      </c>
      <c r="BN162" s="30">
        <f t="shared" si="128"/>
        <v>340.8961772777385</v>
      </c>
      <c r="BO162" s="30">
        <f t="shared" si="128"/>
        <v>443.07169211565201</v>
      </c>
      <c r="BP162" s="30">
        <f t="shared" si="128"/>
        <v>1256.2637768206007</v>
      </c>
      <c r="BQ162" s="30">
        <f t="shared" ref="BQ162:CH166" si="129">IF(BQ23=0,0,((BQ5*0.5)+BP23-BQ41)*BQ78*BQ127*BQ$2)</f>
        <v>1159.6408798203834</v>
      </c>
      <c r="BR162" s="30">
        <f t="shared" si="129"/>
        <v>1194.6361712647602</v>
      </c>
      <c r="BS162" s="30">
        <f t="shared" si="129"/>
        <v>1116.4188731069676</v>
      </c>
      <c r="BT162" s="30">
        <f t="shared" si="129"/>
        <v>419.20107686739505</v>
      </c>
      <c r="BU162" s="30">
        <f t="shared" si="129"/>
        <v>414.8241292255334</v>
      </c>
      <c r="BV162" s="30">
        <f t="shared" si="129"/>
        <v>288.41389199186864</v>
      </c>
      <c r="BW162" s="30">
        <f t="shared" si="129"/>
        <v>327.96660501801568</v>
      </c>
      <c r="BX162" s="30">
        <f t="shared" si="129"/>
        <v>307.55989051806472</v>
      </c>
      <c r="BY162" s="30">
        <f t="shared" si="129"/>
        <v>340.95456011157177</v>
      </c>
      <c r="BZ162" s="30">
        <f t="shared" si="129"/>
        <v>340.8961772777385</v>
      </c>
      <c r="CA162" s="30">
        <f t="shared" si="129"/>
        <v>443.07169211565201</v>
      </c>
      <c r="CB162" s="30">
        <f t="shared" si="129"/>
        <v>1256.2637768206007</v>
      </c>
      <c r="CC162" s="30">
        <f t="shared" si="129"/>
        <v>1159.6408798203834</v>
      </c>
      <c r="CD162" s="30">
        <f t="shared" si="129"/>
        <v>1194.6361712647602</v>
      </c>
      <c r="CE162" s="30">
        <f t="shared" si="129"/>
        <v>1116.4188731069676</v>
      </c>
      <c r="CF162" s="30">
        <f t="shared" si="129"/>
        <v>419.20107686739505</v>
      </c>
      <c r="CG162" s="30">
        <f t="shared" si="129"/>
        <v>414.8241292255334</v>
      </c>
      <c r="CH162" s="33">
        <f t="shared" si="129"/>
        <v>288.41389199186864</v>
      </c>
    </row>
    <row r="163" spans="1:86" hidden="1" x14ac:dyDescent="0.35">
      <c r="A163" s="578"/>
      <c r="B163" s="287" t="s">
        <v>0</v>
      </c>
      <c r="C163" s="30">
        <f t="shared" ref="C163:C174" si="130">IF(C24=0,0,((C6*0.5)-C42)*C79*C128*C$2)</f>
        <v>0</v>
      </c>
      <c r="D163" s="30">
        <f t="shared" ref="D163:S174" si="131">IF(D24=0,0,((D6*0.5)+C24-D42)*D79*D128*D$2)</f>
        <v>0</v>
      </c>
      <c r="E163" s="30">
        <f t="shared" si="131"/>
        <v>0</v>
      </c>
      <c r="F163" s="30">
        <f t="shared" si="131"/>
        <v>0</v>
      </c>
      <c r="G163" s="30">
        <f t="shared" si="131"/>
        <v>0</v>
      </c>
      <c r="H163" s="30">
        <f t="shared" si="131"/>
        <v>0</v>
      </c>
      <c r="I163" s="30">
        <f t="shared" si="131"/>
        <v>0</v>
      </c>
      <c r="J163" s="30">
        <f t="shared" si="131"/>
        <v>0</v>
      </c>
      <c r="K163" s="30">
        <f t="shared" si="131"/>
        <v>0</v>
      </c>
      <c r="L163" s="30">
        <f t="shared" si="131"/>
        <v>0</v>
      </c>
      <c r="M163" s="30">
        <f t="shared" si="131"/>
        <v>0</v>
      </c>
      <c r="N163" s="30">
        <f t="shared" si="131"/>
        <v>2.7251716021504002</v>
      </c>
      <c r="O163" s="30">
        <f t="shared" si="131"/>
        <v>7.5237354361260387</v>
      </c>
      <c r="P163" s="30">
        <f t="shared" si="131"/>
        <v>5.6484880184443904</v>
      </c>
      <c r="Q163" s="30">
        <f t="shared" si="131"/>
        <v>4.4998905339026241</v>
      </c>
      <c r="R163" s="30">
        <f t="shared" si="131"/>
        <v>1.7768366785083485</v>
      </c>
      <c r="S163" s="30">
        <f t="shared" si="131"/>
        <v>4.3817325011630146</v>
      </c>
      <c r="T163" s="30">
        <f t="shared" si="128"/>
        <v>31.375751933861796</v>
      </c>
      <c r="U163" s="30">
        <f t="shared" si="128"/>
        <v>34.414467362938531</v>
      </c>
      <c r="V163" s="30">
        <f t="shared" si="128"/>
        <v>35.454183585978704</v>
      </c>
      <c r="W163" s="30">
        <f t="shared" si="128"/>
        <v>16.06459293226531</v>
      </c>
      <c r="X163" s="30">
        <f t="shared" si="128"/>
        <v>2.1578286816783341</v>
      </c>
      <c r="Y163" s="30">
        <f t="shared" si="128"/>
        <v>3.1789465725952533</v>
      </c>
      <c r="Z163" s="30">
        <f t="shared" si="128"/>
        <v>5.4503432043008004</v>
      </c>
      <c r="AA163" s="30">
        <f t="shared" si="128"/>
        <v>7.5237354361260387</v>
      </c>
      <c r="AB163" s="30">
        <f t="shared" si="128"/>
        <v>5.6484880184443904</v>
      </c>
      <c r="AC163" s="30">
        <f t="shared" si="128"/>
        <v>4.4998905339026241</v>
      </c>
      <c r="AD163" s="30">
        <f t="shared" si="128"/>
        <v>1.7768366785083485</v>
      </c>
      <c r="AE163" s="30">
        <f t="shared" si="128"/>
        <v>4.3817325011630146</v>
      </c>
      <c r="AF163" s="30">
        <f t="shared" si="128"/>
        <v>31.375751933861796</v>
      </c>
      <c r="AG163" s="30">
        <f t="shared" si="128"/>
        <v>34.414467362938531</v>
      </c>
      <c r="AH163" s="30">
        <f t="shared" si="128"/>
        <v>35.454183585978704</v>
      </c>
      <c r="AI163" s="30">
        <f t="shared" si="128"/>
        <v>16.06459293226531</v>
      </c>
      <c r="AJ163" s="30">
        <f t="shared" si="128"/>
        <v>2.1578286816783341</v>
      </c>
      <c r="AK163" s="30">
        <f t="shared" si="128"/>
        <v>3.1789465725952533</v>
      </c>
      <c r="AL163" s="30">
        <f t="shared" si="128"/>
        <v>5.4503432043008004</v>
      </c>
      <c r="AM163" s="30">
        <f t="shared" si="128"/>
        <v>7.5237354361260387</v>
      </c>
      <c r="AN163" s="30">
        <f t="shared" si="128"/>
        <v>5.6484880184443904</v>
      </c>
      <c r="AO163" s="30">
        <f t="shared" si="128"/>
        <v>4.4998905339026241</v>
      </c>
      <c r="AP163" s="30">
        <f t="shared" si="128"/>
        <v>1.7768366785083485</v>
      </c>
      <c r="AQ163" s="30">
        <f t="shared" si="128"/>
        <v>4.3817325011630146</v>
      </c>
      <c r="AR163" s="30">
        <f t="shared" si="128"/>
        <v>31.375751933861796</v>
      </c>
      <c r="AS163" s="30">
        <f t="shared" si="128"/>
        <v>34.414467362938531</v>
      </c>
      <c r="AT163" s="30">
        <f t="shared" si="128"/>
        <v>35.454183585978704</v>
      </c>
      <c r="AU163" s="30">
        <f t="shared" si="128"/>
        <v>16.06459293226531</v>
      </c>
      <c r="AV163" s="30">
        <f t="shared" si="128"/>
        <v>2.1578286816783341</v>
      </c>
      <c r="AW163" s="30">
        <f t="shared" si="128"/>
        <v>3.1789465725952533</v>
      </c>
      <c r="AX163" s="30">
        <f t="shared" si="128"/>
        <v>5.4503432043008004</v>
      </c>
      <c r="AY163" s="30">
        <f t="shared" si="128"/>
        <v>7.5237354361260387</v>
      </c>
      <c r="AZ163" s="30">
        <f t="shared" si="128"/>
        <v>5.6484880184443904</v>
      </c>
      <c r="BA163" s="30">
        <f t="shared" si="128"/>
        <v>4.4998905339026241</v>
      </c>
      <c r="BB163" s="30">
        <f t="shared" si="128"/>
        <v>1.7768366785083485</v>
      </c>
      <c r="BC163" s="30">
        <f t="shared" si="128"/>
        <v>4.3817325011630146</v>
      </c>
      <c r="BD163" s="30">
        <f t="shared" si="128"/>
        <v>31.375751933861796</v>
      </c>
      <c r="BE163" s="30">
        <f t="shared" si="128"/>
        <v>34.414467362938531</v>
      </c>
      <c r="BF163" s="30">
        <f t="shared" si="128"/>
        <v>35.454183585978704</v>
      </c>
      <c r="BG163" s="30">
        <f t="shared" si="128"/>
        <v>16.06459293226531</v>
      </c>
      <c r="BH163" s="30">
        <f t="shared" si="128"/>
        <v>2.1578286816783341</v>
      </c>
      <c r="BI163" s="30">
        <f t="shared" si="128"/>
        <v>3.1789465725952533</v>
      </c>
      <c r="BJ163" s="30">
        <f t="shared" si="128"/>
        <v>5.4503432043008004</v>
      </c>
      <c r="BK163" s="30">
        <f t="shared" si="128"/>
        <v>7.5237354361260387</v>
      </c>
      <c r="BL163" s="30">
        <f t="shared" si="128"/>
        <v>5.6484880184443904</v>
      </c>
      <c r="BM163" s="30">
        <f t="shared" si="128"/>
        <v>4.4998905339026241</v>
      </c>
      <c r="BN163" s="30">
        <f t="shared" si="128"/>
        <v>1.7768366785083485</v>
      </c>
      <c r="BO163" s="30">
        <f t="shared" si="128"/>
        <v>4.3817325011630146</v>
      </c>
      <c r="BP163" s="30">
        <f t="shared" si="128"/>
        <v>31.375751933861796</v>
      </c>
      <c r="BQ163" s="30">
        <f t="shared" si="129"/>
        <v>34.414467362938531</v>
      </c>
      <c r="BR163" s="30">
        <f t="shared" si="129"/>
        <v>35.454183585978704</v>
      </c>
      <c r="BS163" s="30">
        <f t="shared" si="129"/>
        <v>16.06459293226531</v>
      </c>
      <c r="BT163" s="30">
        <f t="shared" si="129"/>
        <v>2.1578286816783341</v>
      </c>
      <c r="BU163" s="30">
        <f t="shared" si="129"/>
        <v>3.1789465725952533</v>
      </c>
      <c r="BV163" s="30">
        <f t="shared" si="129"/>
        <v>5.4503432043008004</v>
      </c>
      <c r="BW163" s="30">
        <f t="shared" si="129"/>
        <v>7.5237354361260387</v>
      </c>
      <c r="BX163" s="30">
        <f t="shared" si="129"/>
        <v>5.6484880184443904</v>
      </c>
      <c r="BY163" s="30">
        <f t="shared" si="129"/>
        <v>4.4998905339026241</v>
      </c>
      <c r="BZ163" s="30">
        <f t="shared" si="129"/>
        <v>1.7768366785083485</v>
      </c>
      <c r="CA163" s="30">
        <f t="shared" si="129"/>
        <v>4.3817325011630146</v>
      </c>
      <c r="CB163" s="30">
        <f t="shared" si="129"/>
        <v>31.375751933861796</v>
      </c>
      <c r="CC163" s="30">
        <f t="shared" si="129"/>
        <v>34.414467362938531</v>
      </c>
      <c r="CD163" s="30">
        <f t="shared" si="129"/>
        <v>35.454183585978704</v>
      </c>
      <c r="CE163" s="30">
        <f t="shared" si="129"/>
        <v>16.06459293226531</v>
      </c>
      <c r="CF163" s="30">
        <f t="shared" si="129"/>
        <v>2.1578286816783341</v>
      </c>
      <c r="CG163" s="30">
        <f t="shared" si="129"/>
        <v>3.1789465725952533</v>
      </c>
      <c r="CH163" s="33">
        <f t="shared" si="129"/>
        <v>5.4503432043008004</v>
      </c>
    </row>
    <row r="164" spans="1:86" hidden="1" x14ac:dyDescent="0.35">
      <c r="A164" s="578"/>
      <c r="B164" s="287" t="s">
        <v>21</v>
      </c>
      <c r="C164" s="30">
        <f t="shared" si="130"/>
        <v>0</v>
      </c>
      <c r="D164" s="30">
        <f t="shared" si="131"/>
        <v>0</v>
      </c>
      <c r="E164" s="30">
        <f t="shared" ref="E164:BP167" si="132">IF(E25=0,0,((E7*0.5)+D25-E43)*E80*E129*E$2)</f>
        <v>0</v>
      </c>
      <c r="F164" s="30">
        <f t="shared" si="132"/>
        <v>0</v>
      </c>
      <c r="G164" s="30">
        <f t="shared" si="132"/>
        <v>0</v>
      </c>
      <c r="H164" s="30">
        <f t="shared" si="132"/>
        <v>18.985519894425895</v>
      </c>
      <c r="I164" s="30">
        <f t="shared" si="132"/>
        <v>34.358009629029411</v>
      </c>
      <c r="J164" s="30">
        <f t="shared" si="132"/>
        <v>36.265371157213615</v>
      </c>
      <c r="K164" s="30">
        <f t="shared" si="132"/>
        <v>32.962306855628739</v>
      </c>
      <c r="L164" s="30">
        <f t="shared" si="132"/>
        <v>12.323450689803309</v>
      </c>
      <c r="M164" s="30">
        <f t="shared" si="132"/>
        <v>12.26206186552259</v>
      </c>
      <c r="N164" s="30">
        <f t="shared" si="132"/>
        <v>7.1208333099145653</v>
      </c>
      <c r="O164" s="30">
        <f t="shared" si="132"/>
        <v>7.75242408108815</v>
      </c>
      <c r="P164" s="30">
        <f t="shared" si="132"/>
        <v>7.5941733244075298</v>
      </c>
      <c r="Q164" s="30">
        <f t="shared" si="132"/>
        <v>9.7836604588011156</v>
      </c>
      <c r="R164" s="30">
        <f t="shared" si="132"/>
        <v>10.379621896534406</v>
      </c>
      <c r="S164" s="30">
        <f t="shared" si="132"/>
        <v>13.06497376103837</v>
      </c>
      <c r="T164" s="30">
        <f t="shared" si="132"/>
        <v>37.97103978885179</v>
      </c>
      <c r="U164" s="30">
        <f t="shared" si="132"/>
        <v>34.358009629029411</v>
      </c>
      <c r="V164" s="30">
        <f t="shared" si="132"/>
        <v>36.265371157213615</v>
      </c>
      <c r="W164" s="30">
        <f t="shared" si="132"/>
        <v>32.962306855628739</v>
      </c>
      <c r="X164" s="30">
        <f t="shared" si="132"/>
        <v>12.323450689803309</v>
      </c>
      <c r="Y164" s="30">
        <f t="shared" si="132"/>
        <v>12.26206186552259</v>
      </c>
      <c r="Z164" s="30">
        <f t="shared" si="132"/>
        <v>7.1208333099145653</v>
      </c>
      <c r="AA164" s="30">
        <f t="shared" si="132"/>
        <v>7.75242408108815</v>
      </c>
      <c r="AB164" s="30">
        <f t="shared" si="132"/>
        <v>7.5941733244075298</v>
      </c>
      <c r="AC164" s="30">
        <f t="shared" si="132"/>
        <v>9.7836604588011156</v>
      </c>
      <c r="AD164" s="30">
        <f t="shared" si="132"/>
        <v>10.379621896534406</v>
      </c>
      <c r="AE164" s="30">
        <f t="shared" si="132"/>
        <v>13.06497376103837</v>
      </c>
      <c r="AF164" s="30">
        <f t="shared" si="132"/>
        <v>37.97103978885179</v>
      </c>
      <c r="AG164" s="30">
        <f t="shared" si="132"/>
        <v>34.358009629029411</v>
      </c>
      <c r="AH164" s="30">
        <f t="shared" si="132"/>
        <v>36.265371157213615</v>
      </c>
      <c r="AI164" s="30">
        <f t="shared" si="132"/>
        <v>32.962306855628739</v>
      </c>
      <c r="AJ164" s="30">
        <f t="shared" si="132"/>
        <v>12.323450689803309</v>
      </c>
      <c r="AK164" s="30">
        <f t="shared" si="132"/>
        <v>12.26206186552259</v>
      </c>
      <c r="AL164" s="30">
        <f t="shared" si="132"/>
        <v>7.1208333099145653</v>
      </c>
      <c r="AM164" s="30">
        <f t="shared" si="132"/>
        <v>7.75242408108815</v>
      </c>
      <c r="AN164" s="30">
        <f t="shared" si="132"/>
        <v>7.5941733244075298</v>
      </c>
      <c r="AO164" s="30">
        <f t="shared" si="132"/>
        <v>9.7836604588011156</v>
      </c>
      <c r="AP164" s="30">
        <f t="shared" si="132"/>
        <v>10.379621896534406</v>
      </c>
      <c r="AQ164" s="30">
        <f t="shared" si="132"/>
        <v>13.06497376103837</v>
      </c>
      <c r="AR164" s="30">
        <f t="shared" si="132"/>
        <v>37.97103978885179</v>
      </c>
      <c r="AS164" s="30">
        <f t="shared" si="132"/>
        <v>34.358009629029411</v>
      </c>
      <c r="AT164" s="30">
        <f t="shared" si="132"/>
        <v>36.265371157213615</v>
      </c>
      <c r="AU164" s="30">
        <f t="shared" si="132"/>
        <v>32.962306855628739</v>
      </c>
      <c r="AV164" s="30">
        <f t="shared" si="132"/>
        <v>12.323450689803309</v>
      </c>
      <c r="AW164" s="30">
        <f t="shared" si="132"/>
        <v>12.26206186552259</v>
      </c>
      <c r="AX164" s="30">
        <f t="shared" si="132"/>
        <v>7.1208333099145653</v>
      </c>
      <c r="AY164" s="30">
        <f t="shared" si="132"/>
        <v>7.75242408108815</v>
      </c>
      <c r="AZ164" s="30">
        <f t="shared" si="132"/>
        <v>7.5941733244075298</v>
      </c>
      <c r="BA164" s="30">
        <f t="shared" si="132"/>
        <v>9.7836604588011156</v>
      </c>
      <c r="BB164" s="30">
        <f t="shared" si="132"/>
        <v>10.379621896534406</v>
      </c>
      <c r="BC164" s="30">
        <f t="shared" si="132"/>
        <v>13.06497376103837</v>
      </c>
      <c r="BD164" s="30">
        <f t="shared" si="132"/>
        <v>37.97103978885179</v>
      </c>
      <c r="BE164" s="30">
        <f t="shared" si="132"/>
        <v>34.358009629029411</v>
      </c>
      <c r="BF164" s="30">
        <f t="shared" si="132"/>
        <v>36.265371157213615</v>
      </c>
      <c r="BG164" s="30">
        <f t="shared" si="132"/>
        <v>32.962306855628739</v>
      </c>
      <c r="BH164" s="30">
        <f t="shared" si="132"/>
        <v>12.323450689803309</v>
      </c>
      <c r="BI164" s="30">
        <f t="shared" si="132"/>
        <v>12.26206186552259</v>
      </c>
      <c r="BJ164" s="30">
        <f t="shared" si="132"/>
        <v>7.1208333099145653</v>
      </c>
      <c r="BK164" s="30">
        <f t="shared" si="132"/>
        <v>7.75242408108815</v>
      </c>
      <c r="BL164" s="30">
        <f t="shared" si="132"/>
        <v>7.5941733244075298</v>
      </c>
      <c r="BM164" s="30">
        <f t="shared" si="132"/>
        <v>9.7836604588011156</v>
      </c>
      <c r="BN164" s="30">
        <f t="shared" si="132"/>
        <v>10.379621896534406</v>
      </c>
      <c r="BO164" s="30">
        <f t="shared" si="132"/>
        <v>13.06497376103837</v>
      </c>
      <c r="BP164" s="30">
        <f t="shared" si="132"/>
        <v>37.97103978885179</v>
      </c>
      <c r="BQ164" s="30">
        <f t="shared" si="129"/>
        <v>34.358009629029411</v>
      </c>
      <c r="BR164" s="30">
        <f t="shared" si="129"/>
        <v>36.265371157213615</v>
      </c>
      <c r="BS164" s="30">
        <f t="shared" si="129"/>
        <v>32.962306855628739</v>
      </c>
      <c r="BT164" s="30">
        <f t="shared" si="129"/>
        <v>12.323450689803309</v>
      </c>
      <c r="BU164" s="30">
        <f t="shared" si="129"/>
        <v>12.26206186552259</v>
      </c>
      <c r="BV164" s="30">
        <f t="shared" si="129"/>
        <v>7.1208333099145653</v>
      </c>
      <c r="BW164" s="30">
        <f t="shared" si="129"/>
        <v>7.75242408108815</v>
      </c>
      <c r="BX164" s="30">
        <f t="shared" si="129"/>
        <v>7.5941733244075298</v>
      </c>
      <c r="BY164" s="30">
        <f t="shared" si="129"/>
        <v>9.7836604588011156</v>
      </c>
      <c r="BZ164" s="30">
        <f t="shared" si="129"/>
        <v>10.379621896534406</v>
      </c>
      <c r="CA164" s="30">
        <f t="shared" si="129"/>
        <v>13.06497376103837</v>
      </c>
      <c r="CB164" s="30">
        <f t="shared" si="129"/>
        <v>37.97103978885179</v>
      </c>
      <c r="CC164" s="30">
        <f t="shared" si="129"/>
        <v>34.358009629029411</v>
      </c>
      <c r="CD164" s="30">
        <f t="shared" si="129"/>
        <v>36.265371157213615</v>
      </c>
      <c r="CE164" s="30">
        <f t="shared" si="129"/>
        <v>32.962306855628739</v>
      </c>
      <c r="CF164" s="30">
        <f t="shared" si="129"/>
        <v>12.323450689803309</v>
      </c>
      <c r="CG164" s="30">
        <f t="shared" si="129"/>
        <v>12.26206186552259</v>
      </c>
      <c r="CH164" s="33">
        <f t="shared" si="129"/>
        <v>7.1208333099145653</v>
      </c>
    </row>
    <row r="165" spans="1:86" hidden="1" x14ac:dyDescent="0.35">
      <c r="A165" s="578"/>
      <c r="B165" s="287" t="s">
        <v>1</v>
      </c>
      <c r="C165" s="30">
        <f t="shared" si="130"/>
        <v>0</v>
      </c>
      <c r="D165" s="30">
        <f t="shared" si="131"/>
        <v>0</v>
      </c>
      <c r="E165" s="30">
        <f t="shared" si="132"/>
        <v>0</v>
      </c>
      <c r="F165" s="30">
        <f t="shared" si="132"/>
        <v>0</v>
      </c>
      <c r="G165" s="30">
        <f t="shared" si="132"/>
        <v>2.1076910175596626</v>
      </c>
      <c r="H165" s="30">
        <f t="shared" si="132"/>
        <v>3563.6117480386965</v>
      </c>
      <c r="I165" s="30">
        <f t="shared" si="132"/>
        <v>7936.9557164657563</v>
      </c>
      <c r="J165" s="30">
        <f t="shared" si="132"/>
        <v>8333.330411699133</v>
      </c>
      <c r="K165" s="30">
        <f t="shared" si="132"/>
        <v>3803.4739520943463</v>
      </c>
      <c r="L165" s="30">
        <f t="shared" si="132"/>
        <v>140.21623475796247</v>
      </c>
      <c r="M165" s="30">
        <f t="shared" si="132"/>
        <v>0</v>
      </c>
      <c r="N165" s="30">
        <f t="shared" si="132"/>
        <v>0</v>
      </c>
      <c r="O165" s="30">
        <f t="shared" si="132"/>
        <v>0</v>
      </c>
      <c r="P165" s="30">
        <f t="shared" si="132"/>
        <v>0</v>
      </c>
      <c r="Q165" s="30">
        <f t="shared" si="132"/>
        <v>0</v>
      </c>
      <c r="R165" s="30">
        <f t="shared" si="132"/>
        <v>338.89496774615901</v>
      </c>
      <c r="S165" s="30">
        <f t="shared" si="132"/>
        <v>2423.7113024511982</v>
      </c>
      <c r="T165" s="30">
        <f t="shared" si="132"/>
        <v>16883.794792523764</v>
      </c>
      <c r="U165" s="30">
        <f t="shared" si="132"/>
        <v>18515.726191982136</v>
      </c>
      <c r="V165" s="30">
        <f t="shared" si="132"/>
        <v>19072.647237209767</v>
      </c>
      <c r="W165" s="30">
        <f t="shared" si="132"/>
        <v>8688.539024693282</v>
      </c>
      <c r="X165" s="30">
        <f t="shared" si="132"/>
        <v>313.33248780961816</v>
      </c>
      <c r="Y165" s="30">
        <f t="shared" si="132"/>
        <v>0</v>
      </c>
      <c r="Z165" s="30">
        <f t="shared" si="132"/>
        <v>0</v>
      </c>
      <c r="AA165" s="30">
        <f t="shared" si="132"/>
        <v>0</v>
      </c>
      <c r="AB165" s="30">
        <f t="shared" si="132"/>
        <v>0</v>
      </c>
      <c r="AC165" s="30">
        <f t="shared" si="132"/>
        <v>0</v>
      </c>
      <c r="AD165" s="30">
        <f t="shared" si="132"/>
        <v>338.89496774615901</v>
      </c>
      <c r="AE165" s="30">
        <f t="shared" si="132"/>
        <v>2423.7113024511982</v>
      </c>
      <c r="AF165" s="30">
        <f t="shared" si="132"/>
        <v>16883.794792523764</v>
      </c>
      <c r="AG165" s="30">
        <f t="shared" si="132"/>
        <v>18515.726191982136</v>
      </c>
      <c r="AH165" s="30">
        <f t="shared" si="132"/>
        <v>19072.647237209767</v>
      </c>
      <c r="AI165" s="30">
        <f t="shared" si="132"/>
        <v>8688.539024693282</v>
      </c>
      <c r="AJ165" s="30">
        <f t="shared" si="132"/>
        <v>313.33248780961816</v>
      </c>
      <c r="AK165" s="30">
        <f t="shared" si="132"/>
        <v>0</v>
      </c>
      <c r="AL165" s="30">
        <f t="shared" si="132"/>
        <v>0</v>
      </c>
      <c r="AM165" s="30">
        <f t="shared" si="132"/>
        <v>0</v>
      </c>
      <c r="AN165" s="30">
        <f t="shared" si="132"/>
        <v>0</v>
      </c>
      <c r="AO165" s="30">
        <f t="shared" si="132"/>
        <v>0</v>
      </c>
      <c r="AP165" s="30">
        <f t="shared" si="132"/>
        <v>338.89496774615901</v>
      </c>
      <c r="AQ165" s="30">
        <f t="shared" si="132"/>
        <v>2423.7113024511982</v>
      </c>
      <c r="AR165" s="30">
        <f t="shared" si="132"/>
        <v>16883.794792523764</v>
      </c>
      <c r="AS165" s="30">
        <f t="shared" si="132"/>
        <v>18515.726191982136</v>
      </c>
      <c r="AT165" s="30">
        <f t="shared" si="132"/>
        <v>19072.647237209767</v>
      </c>
      <c r="AU165" s="30">
        <f t="shared" si="132"/>
        <v>8688.539024693282</v>
      </c>
      <c r="AV165" s="30">
        <f t="shared" si="132"/>
        <v>313.33248780961816</v>
      </c>
      <c r="AW165" s="30">
        <f t="shared" si="132"/>
        <v>0</v>
      </c>
      <c r="AX165" s="30">
        <f t="shared" si="132"/>
        <v>0</v>
      </c>
      <c r="AY165" s="30">
        <f t="shared" si="132"/>
        <v>0</v>
      </c>
      <c r="AZ165" s="30">
        <f t="shared" si="132"/>
        <v>0</v>
      </c>
      <c r="BA165" s="30">
        <f t="shared" si="132"/>
        <v>0</v>
      </c>
      <c r="BB165" s="30">
        <f t="shared" si="132"/>
        <v>338.89496774615901</v>
      </c>
      <c r="BC165" s="30">
        <f t="shared" si="132"/>
        <v>2423.7113024511982</v>
      </c>
      <c r="BD165" s="30">
        <f t="shared" si="132"/>
        <v>16883.794792523764</v>
      </c>
      <c r="BE165" s="30">
        <f t="shared" si="132"/>
        <v>18515.726191982136</v>
      </c>
      <c r="BF165" s="30">
        <f t="shared" si="132"/>
        <v>19072.647237209767</v>
      </c>
      <c r="BG165" s="30">
        <f t="shared" si="132"/>
        <v>8688.539024693282</v>
      </c>
      <c r="BH165" s="30">
        <f t="shared" si="132"/>
        <v>313.33248780961816</v>
      </c>
      <c r="BI165" s="30">
        <f t="shared" si="132"/>
        <v>0</v>
      </c>
      <c r="BJ165" s="30">
        <f t="shared" si="132"/>
        <v>0</v>
      </c>
      <c r="BK165" s="30">
        <f t="shared" si="132"/>
        <v>0</v>
      </c>
      <c r="BL165" s="30">
        <f t="shared" si="132"/>
        <v>0</v>
      </c>
      <c r="BM165" s="30">
        <f t="shared" si="132"/>
        <v>0</v>
      </c>
      <c r="BN165" s="30">
        <f t="shared" si="132"/>
        <v>338.89496774615901</v>
      </c>
      <c r="BO165" s="30">
        <f t="shared" si="132"/>
        <v>2423.7113024511982</v>
      </c>
      <c r="BP165" s="30">
        <f t="shared" si="132"/>
        <v>16883.794792523764</v>
      </c>
      <c r="BQ165" s="30">
        <f t="shared" si="129"/>
        <v>18515.726191982136</v>
      </c>
      <c r="BR165" s="30">
        <f t="shared" si="129"/>
        <v>19072.647237209767</v>
      </c>
      <c r="BS165" s="30">
        <f t="shared" si="129"/>
        <v>8688.539024693282</v>
      </c>
      <c r="BT165" s="30">
        <f t="shared" si="129"/>
        <v>313.33248780961816</v>
      </c>
      <c r="BU165" s="30">
        <f t="shared" si="129"/>
        <v>0</v>
      </c>
      <c r="BV165" s="30">
        <f t="shared" si="129"/>
        <v>0</v>
      </c>
      <c r="BW165" s="30">
        <f t="shared" si="129"/>
        <v>0</v>
      </c>
      <c r="BX165" s="30">
        <f t="shared" si="129"/>
        <v>0</v>
      </c>
      <c r="BY165" s="30">
        <f t="shared" si="129"/>
        <v>0</v>
      </c>
      <c r="BZ165" s="30">
        <f t="shared" si="129"/>
        <v>338.89496774615901</v>
      </c>
      <c r="CA165" s="30">
        <f t="shared" si="129"/>
        <v>2423.7113024511982</v>
      </c>
      <c r="CB165" s="30">
        <f t="shared" si="129"/>
        <v>16883.794792523764</v>
      </c>
      <c r="CC165" s="30">
        <f t="shared" si="129"/>
        <v>18515.726191982136</v>
      </c>
      <c r="CD165" s="30">
        <f t="shared" si="129"/>
        <v>19072.647237209767</v>
      </c>
      <c r="CE165" s="30">
        <f t="shared" si="129"/>
        <v>8688.539024693282</v>
      </c>
      <c r="CF165" s="30">
        <f t="shared" si="129"/>
        <v>313.33248780961816</v>
      </c>
      <c r="CG165" s="30">
        <f t="shared" si="129"/>
        <v>0</v>
      </c>
      <c r="CH165" s="33">
        <f t="shared" si="129"/>
        <v>0</v>
      </c>
    </row>
    <row r="166" spans="1:86" hidden="1" x14ac:dyDescent="0.35">
      <c r="A166" s="578"/>
      <c r="B166" s="287" t="s">
        <v>22</v>
      </c>
      <c r="C166" s="30">
        <f t="shared" si="130"/>
        <v>0</v>
      </c>
      <c r="D166" s="30">
        <f t="shared" si="131"/>
        <v>0</v>
      </c>
      <c r="E166" s="30">
        <f t="shared" si="132"/>
        <v>0</v>
      </c>
      <c r="F166" s="30">
        <f t="shared" si="132"/>
        <v>0</v>
      </c>
      <c r="G166" s="30">
        <f t="shared" si="132"/>
        <v>0.34678776710301917</v>
      </c>
      <c r="H166" s="30">
        <f t="shared" si="132"/>
        <v>1.490341125517499</v>
      </c>
      <c r="I166" s="30">
        <f t="shared" si="132"/>
        <v>1.8416108278019541</v>
      </c>
      <c r="J166" s="30">
        <f t="shared" si="132"/>
        <v>1.4309681162497225</v>
      </c>
      <c r="K166" s="30">
        <f t="shared" si="132"/>
        <v>1.7660300012234857</v>
      </c>
      <c r="L166" s="30">
        <f t="shared" si="132"/>
        <v>0.66033724695835672</v>
      </c>
      <c r="M166" s="30">
        <f t="shared" si="132"/>
        <v>0.52134762639916687</v>
      </c>
      <c r="N166" s="30">
        <f t="shared" si="132"/>
        <v>6.014371938334942E-2</v>
      </c>
      <c r="O166" s="30">
        <f t="shared" si="132"/>
        <v>5.8528707780855553</v>
      </c>
      <c r="P166" s="30">
        <f t="shared" si="132"/>
        <v>5.140550630453343E-2</v>
      </c>
      <c r="Q166" s="30">
        <f t="shared" si="132"/>
        <v>0.55805832349443518</v>
      </c>
      <c r="R166" s="30">
        <f t="shared" si="132"/>
        <v>2.8741334274761963</v>
      </c>
      <c r="S166" s="30">
        <f t="shared" si="132"/>
        <v>0.69357553420603835</v>
      </c>
      <c r="T166" s="30">
        <f t="shared" si="132"/>
        <v>1.490341125517499</v>
      </c>
      <c r="U166" s="30">
        <f t="shared" si="132"/>
        <v>1.8416108278019541</v>
      </c>
      <c r="V166" s="30">
        <f t="shared" si="132"/>
        <v>1.4309681162497225</v>
      </c>
      <c r="W166" s="30">
        <f t="shared" si="132"/>
        <v>1.7660300012234857</v>
      </c>
      <c r="X166" s="30">
        <f t="shared" si="132"/>
        <v>0.66033724695835672</v>
      </c>
      <c r="Y166" s="30">
        <f t="shared" si="132"/>
        <v>0.52134762639916687</v>
      </c>
      <c r="Z166" s="30">
        <f t="shared" si="132"/>
        <v>6.014371938334942E-2</v>
      </c>
      <c r="AA166" s="30">
        <f t="shared" si="132"/>
        <v>5.8528707780855553</v>
      </c>
      <c r="AB166" s="30">
        <f t="shared" si="132"/>
        <v>5.140550630453343E-2</v>
      </c>
      <c r="AC166" s="30">
        <f t="shared" si="132"/>
        <v>0.55805832349443518</v>
      </c>
      <c r="AD166" s="30">
        <f t="shared" si="132"/>
        <v>2.8741334274761963</v>
      </c>
      <c r="AE166" s="30">
        <f t="shared" si="132"/>
        <v>0.69357553420603835</v>
      </c>
      <c r="AF166" s="30">
        <f t="shared" si="132"/>
        <v>1.490341125517499</v>
      </c>
      <c r="AG166" s="30">
        <f t="shared" si="132"/>
        <v>1.8416108278019541</v>
      </c>
      <c r="AH166" s="30">
        <f t="shared" si="132"/>
        <v>1.4309681162497225</v>
      </c>
      <c r="AI166" s="30">
        <f t="shared" si="132"/>
        <v>1.7660300012234857</v>
      </c>
      <c r="AJ166" s="30">
        <f t="shared" si="132"/>
        <v>0.66033724695835672</v>
      </c>
      <c r="AK166" s="30">
        <f t="shared" si="132"/>
        <v>0.52134762639916687</v>
      </c>
      <c r="AL166" s="30">
        <f t="shared" si="132"/>
        <v>6.014371938334942E-2</v>
      </c>
      <c r="AM166" s="30">
        <f t="shared" si="132"/>
        <v>5.8528707780855553</v>
      </c>
      <c r="AN166" s="30">
        <f t="shared" si="132"/>
        <v>5.140550630453343E-2</v>
      </c>
      <c r="AO166" s="30">
        <f t="shared" si="132"/>
        <v>0.55805832349443518</v>
      </c>
      <c r="AP166" s="30">
        <f t="shared" si="132"/>
        <v>2.8741334274761963</v>
      </c>
      <c r="AQ166" s="30">
        <f t="shared" si="132"/>
        <v>0.69357553420603835</v>
      </c>
      <c r="AR166" s="30">
        <f t="shared" si="132"/>
        <v>1.490341125517499</v>
      </c>
      <c r="AS166" s="30">
        <f t="shared" si="132"/>
        <v>1.8416108278019541</v>
      </c>
      <c r="AT166" s="30">
        <f t="shared" si="132"/>
        <v>1.4309681162497225</v>
      </c>
      <c r="AU166" s="30">
        <f t="shared" si="132"/>
        <v>1.7660300012234857</v>
      </c>
      <c r="AV166" s="30">
        <f t="shared" si="132"/>
        <v>0.66033724695835672</v>
      </c>
      <c r="AW166" s="30">
        <f t="shared" si="132"/>
        <v>0.52134762639916687</v>
      </c>
      <c r="AX166" s="30">
        <f t="shared" si="132"/>
        <v>6.014371938334942E-2</v>
      </c>
      <c r="AY166" s="30">
        <f t="shared" si="132"/>
        <v>5.8528707780855553</v>
      </c>
      <c r="AZ166" s="30">
        <f t="shared" si="132"/>
        <v>5.140550630453343E-2</v>
      </c>
      <c r="BA166" s="30">
        <f t="shared" si="132"/>
        <v>0.55805832349443518</v>
      </c>
      <c r="BB166" s="30">
        <f t="shared" si="132"/>
        <v>2.8741334274761963</v>
      </c>
      <c r="BC166" s="30">
        <f t="shared" si="132"/>
        <v>0.69357553420603835</v>
      </c>
      <c r="BD166" s="30">
        <f t="shared" si="132"/>
        <v>1.490341125517499</v>
      </c>
      <c r="BE166" s="30">
        <f t="shared" si="132"/>
        <v>1.8416108278019541</v>
      </c>
      <c r="BF166" s="30">
        <f t="shared" si="132"/>
        <v>1.4309681162497225</v>
      </c>
      <c r="BG166" s="30">
        <f t="shared" si="132"/>
        <v>1.7660300012234857</v>
      </c>
      <c r="BH166" s="30">
        <f t="shared" si="132"/>
        <v>0.66033724695835672</v>
      </c>
      <c r="BI166" s="30">
        <f t="shared" si="132"/>
        <v>0.52134762639916687</v>
      </c>
      <c r="BJ166" s="30">
        <f t="shared" si="132"/>
        <v>6.014371938334942E-2</v>
      </c>
      <c r="BK166" s="30">
        <f t="shared" si="132"/>
        <v>5.8528707780855553</v>
      </c>
      <c r="BL166" s="30">
        <f t="shared" si="132"/>
        <v>5.140550630453343E-2</v>
      </c>
      <c r="BM166" s="30">
        <f t="shared" si="132"/>
        <v>0.55805832349443518</v>
      </c>
      <c r="BN166" s="30">
        <f t="shared" si="132"/>
        <v>2.8741334274761963</v>
      </c>
      <c r="BO166" s="30">
        <f t="shared" si="132"/>
        <v>0.69357553420603835</v>
      </c>
      <c r="BP166" s="30">
        <f t="shared" si="132"/>
        <v>1.490341125517499</v>
      </c>
      <c r="BQ166" s="30">
        <f t="shared" si="129"/>
        <v>1.8416108278019541</v>
      </c>
      <c r="BR166" s="30">
        <f t="shared" si="129"/>
        <v>1.4309681162497225</v>
      </c>
      <c r="BS166" s="30">
        <f t="shared" si="129"/>
        <v>1.7660300012234857</v>
      </c>
      <c r="BT166" s="30">
        <f t="shared" si="129"/>
        <v>0.66033724695835672</v>
      </c>
      <c r="BU166" s="30">
        <f t="shared" si="129"/>
        <v>0.52134762639916687</v>
      </c>
      <c r="BV166" s="30">
        <f t="shared" si="129"/>
        <v>6.014371938334942E-2</v>
      </c>
      <c r="BW166" s="30">
        <f t="shared" si="129"/>
        <v>5.8528707780855553</v>
      </c>
      <c r="BX166" s="30">
        <f t="shared" si="129"/>
        <v>5.140550630453343E-2</v>
      </c>
      <c r="BY166" s="30">
        <f t="shared" si="129"/>
        <v>0.55805832349443518</v>
      </c>
      <c r="BZ166" s="30">
        <f t="shared" si="129"/>
        <v>2.8741334274761963</v>
      </c>
      <c r="CA166" s="30">
        <f t="shared" si="129"/>
        <v>0.69357553420603835</v>
      </c>
      <c r="CB166" s="30">
        <f t="shared" si="129"/>
        <v>1.490341125517499</v>
      </c>
      <c r="CC166" s="30">
        <f t="shared" si="129"/>
        <v>1.8416108278019541</v>
      </c>
      <c r="CD166" s="30">
        <f t="shared" si="129"/>
        <v>1.4309681162497225</v>
      </c>
      <c r="CE166" s="30">
        <f t="shared" si="129"/>
        <v>1.7660300012234857</v>
      </c>
      <c r="CF166" s="30">
        <f t="shared" si="129"/>
        <v>0.66033724695835672</v>
      </c>
      <c r="CG166" s="30">
        <f t="shared" si="129"/>
        <v>0.52134762639916687</v>
      </c>
      <c r="CH166" s="33">
        <f t="shared" si="129"/>
        <v>6.014371938334942E-2</v>
      </c>
    </row>
    <row r="167" spans="1:86" hidden="1" x14ac:dyDescent="0.35">
      <c r="A167" s="578"/>
      <c r="B167" s="94" t="s">
        <v>9</v>
      </c>
      <c r="C167" s="30">
        <f t="shared" si="130"/>
        <v>0</v>
      </c>
      <c r="D167" s="30">
        <f t="shared" si="131"/>
        <v>0</v>
      </c>
      <c r="E167" s="30">
        <f t="shared" si="132"/>
        <v>0</v>
      </c>
      <c r="F167" s="30">
        <f t="shared" si="132"/>
        <v>0</v>
      </c>
      <c r="G167" s="30">
        <f t="shared" si="132"/>
        <v>0</v>
      </c>
      <c r="H167" s="30">
        <f t="shared" si="132"/>
        <v>0</v>
      </c>
      <c r="I167" s="30">
        <f t="shared" si="132"/>
        <v>0</v>
      </c>
      <c r="J167" s="30">
        <f t="shared" si="132"/>
        <v>0</v>
      </c>
      <c r="K167" s="30">
        <f t="shared" si="132"/>
        <v>0</v>
      </c>
      <c r="L167" s="30">
        <f t="shared" si="132"/>
        <v>0</v>
      </c>
      <c r="M167" s="30">
        <f t="shared" si="132"/>
        <v>0</v>
      </c>
      <c r="N167" s="30">
        <f t="shared" si="132"/>
        <v>0</v>
      </c>
      <c r="O167" s="30">
        <f t="shared" si="132"/>
        <v>0</v>
      </c>
      <c r="P167" s="30">
        <f t="shared" si="132"/>
        <v>0</v>
      </c>
      <c r="Q167" s="30">
        <f t="shared" si="132"/>
        <v>0</v>
      </c>
      <c r="R167" s="30">
        <f t="shared" si="132"/>
        <v>0</v>
      </c>
      <c r="S167" s="30">
        <f t="shared" si="132"/>
        <v>0</v>
      </c>
      <c r="T167" s="30">
        <f t="shared" si="132"/>
        <v>0</v>
      </c>
      <c r="U167" s="30">
        <f t="shared" si="132"/>
        <v>0</v>
      </c>
      <c r="V167" s="30">
        <f t="shared" si="132"/>
        <v>0</v>
      </c>
      <c r="W167" s="30">
        <f t="shared" si="132"/>
        <v>0</v>
      </c>
      <c r="X167" s="30">
        <f t="shared" si="132"/>
        <v>0</v>
      </c>
      <c r="Y167" s="30">
        <f t="shared" si="132"/>
        <v>0</v>
      </c>
      <c r="Z167" s="30">
        <f t="shared" si="132"/>
        <v>0</v>
      </c>
      <c r="AA167" s="30">
        <f t="shared" si="132"/>
        <v>0</v>
      </c>
      <c r="AB167" s="30">
        <f t="shared" si="132"/>
        <v>0</v>
      </c>
      <c r="AC167" s="30">
        <f t="shared" si="132"/>
        <v>0</v>
      </c>
      <c r="AD167" s="30">
        <f t="shared" si="132"/>
        <v>0</v>
      </c>
      <c r="AE167" s="30">
        <f t="shared" si="132"/>
        <v>0</v>
      </c>
      <c r="AF167" s="30">
        <f t="shared" si="132"/>
        <v>0</v>
      </c>
      <c r="AG167" s="30">
        <f t="shared" si="132"/>
        <v>0</v>
      </c>
      <c r="AH167" s="30">
        <f t="shared" si="132"/>
        <v>0</v>
      </c>
      <c r="AI167" s="30">
        <f t="shared" si="132"/>
        <v>0</v>
      </c>
      <c r="AJ167" s="30">
        <f t="shared" si="132"/>
        <v>0</v>
      </c>
      <c r="AK167" s="30">
        <f t="shared" si="132"/>
        <v>0</v>
      </c>
      <c r="AL167" s="30">
        <f t="shared" si="132"/>
        <v>0</v>
      </c>
      <c r="AM167" s="30">
        <f t="shared" si="132"/>
        <v>0</v>
      </c>
      <c r="AN167" s="30">
        <f t="shared" si="132"/>
        <v>0</v>
      </c>
      <c r="AO167" s="30">
        <f t="shared" si="132"/>
        <v>0</v>
      </c>
      <c r="AP167" s="30">
        <f t="shared" si="132"/>
        <v>0</v>
      </c>
      <c r="AQ167" s="30">
        <f t="shared" si="132"/>
        <v>0</v>
      </c>
      <c r="AR167" s="30">
        <f t="shared" si="132"/>
        <v>0</v>
      </c>
      <c r="AS167" s="30">
        <f t="shared" si="132"/>
        <v>0</v>
      </c>
      <c r="AT167" s="30">
        <f t="shared" si="132"/>
        <v>0</v>
      </c>
      <c r="AU167" s="30">
        <f t="shared" si="132"/>
        <v>0</v>
      </c>
      <c r="AV167" s="30">
        <f t="shared" si="132"/>
        <v>0</v>
      </c>
      <c r="AW167" s="30">
        <f t="shared" si="132"/>
        <v>0</v>
      </c>
      <c r="AX167" s="30">
        <f t="shared" si="132"/>
        <v>0</v>
      </c>
      <c r="AY167" s="30">
        <f t="shared" si="132"/>
        <v>0</v>
      </c>
      <c r="AZ167" s="30">
        <f t="shared" si="132"/>
        <v>0</v>
      </c>
      <c r="BA167" s="30">
        <f t="shared" si="132"/>
        <v>0</v>
      </c>
      <c r="BB167" s="30">
        <f t="shared" si="132"/>
        <v>0</v>
      </c>
      <c r="BC167" s="30">
        <f t="shared" si="132"/>
        <v>0</v>
      </c>
      <c r="BD167" s="30">
        <f t="shared" si="132"/>
        <v>0</v>
      </c>
      <c r="BE167" s="30">
        <f t="shared" si="132"/>
        <v>0</v>
      </c>
      <c r="BF167" s="30">
        <f t="shared" si="132"/>
        <v>0</v>
      </c>
      <c r="BG167" s="30">
        <f t="shared" si="132"/>
        <v>0</v>
      </c>
      <c r="BH167" s="30">
        <f t="shared" si="132"/>
        <v>0</v>
      </c>
      <c r="BI167" s="30">
        <f t="shared" si="132"/>
        <v>0</v>
      </c>
      <c r="BJ167" s="30">
        <f t="shared" si="132"/>
        <v>0</v>
      </c>
      <c r="BK167" s="30">
        <f t="shared" si="132"/>
        <v>0</v>
      </c>
      <c r="BL167" s="30">
        <f t="shared" si="132"/>
        <v>0</v>
      </c>
      <c r="BM167" s="30">
        <f t="shared" si="132"/>
        <v>0</v>
      </c>
      <c r="BN167" s="30">
        <f t="shared" si="132"/>
        <v>0</v>
      </c>
      <c r="BO167" s="30">
        <f t="shared" si="132"/>
        <v>0</v>
      </c>
      <c r="BP167" s="30">
        <f t="shared" ref="BP167:CH170" si="133">IF(BP28=0,0,((BP10*0.5)+BO28-BP46)*BP83*BP132*BP$2)</f>
        <v>0</v>
      </c>
      <c r="BQ167" s="30">
        <f t="shared" si="133"/>
        <v>0</v>
      </c>
      <c r="BR167" s="30">
        <f t="shared" si="133"/>
        <v>0</v>
      </c>
      <c r="BS167" s="30">
        <f t="shared" si="133"/>
        <v>0</v>
      </c>
      <c r="BT167" s="30">
        <f t="shared" si="133"/>
        <v>0</v>
      </c>
      <c r="BU167" s="30">
        <f t="shared" si="133"/>
        <v>0</v>
      </c>
      <c r="BV167" s="30">
        <f t="shared" si="133"/>
        <v>0</v>
      </c>
      <c r="BW167" s="30">
        <f t="shared" si="133"/>
        <v>0</v>
      </c>
      <c r="BX167" s="30">
        <f t="shared" si="133"/>
        <v>0</v>
      </c>
      <c r="BY167" s="30">
        <f t="shared" si="133"/>
        <v>0</v>
      </c>
      <c r="BZ167" s="30">
        <f t="shared" si="133"/>
        <v>0</v>
      </c>
      <c r="CA167" s="30">
        <f t="shared" si="133"/>
        <v>0</v>
      </c>
      <c r="CB167" s="30">
        <f t="shared" si="133"/>
        <v>0</v>
      </c>
      <c r="CC167" s="30">
        <f t="shared" si="133"/>
        <v>0</v>
      </c>
      <c r="CD167" s="30">
        <f t="shared" si="133"/>
        <v>0</v>
      </c>
      <c r="CE167" s="30">
        <f t="shared" si="133"/>
        <v>0</v>
      </c>
      <c r="CF167" s="30">
        <f t="shared" si="133"/>
        <v>0</v>
      </c>
      <c r="CG167" s="30">
        <f t="shared" si="133"/>
        <v>0</v>
      </c>
      <c r="CH167" s="33">
        <f t="shared" si="133"/>
        <v>0</v>
      </c>
    </row>
    <row r="168" spans="1:86" hidden="1" x14ac:dyDescent="0.35">
      <c r="A168" s="578"/>
      <c r="B168" s="94" t="s">
        <v>3</v>
      </c>
      <c r="C168" s="30">
        <f t="shared" si="130"/>
        <v>0</v>
      </c>
      <c r="D168" s="30">
        <f t="shared" si="131"/>
        <v>0</v>
      </c>
      <c r="E168" s="30">
        <f t="shared" ref="E168:BP171" si="134">IF(E29=0,0,((E11*0.5)+D29-E47)*E84*E133*E$2)</f>
        <v>0</v>
      </c>
      <c r="F168" s="30">
        <f t="shared" si="134"/>
        <v>0</v>
      </c>
      <c r="G168" s="30">
        <f t="shared" si="134"/>
        <v>0.1080288093776457</v>
      </c>
      <c r="H168" s="30">
        <f t="shared" si="134"/>
        <v>48.89817665724371</v>
      </c>
      <c r="I168" s="30">
        <f t="shared" si="134"/>
        <v>110.16527201540167</v>
      </c>
      <c r="J168" s="30">
        <f t="shared" si="134"/>
        <v>118.22670104491328</v>
      </c>
      <c r="K168" s="30">
        <f t="shared" si="134"/>
        <v>65.350495027208851</v>
      </c>
      <c r="L168" s="30">
        <f t="shared" si="134"/>
        <v>10.360454515611888</v>
      </c>
      <c r="M168" s="30">
        <f t="shared" si="134"/>
        <v>36.597057854838674</v>
      </c>
      <c r="N168" s="30">
        <f t="shared" si="134"/>
        <v>218.93525043444643</v>
      </c>
      <c r="O168" s="30">
        <f t="shared" si="134"/>
        <v>467.33562592604312</v>
      </c>
      <c r="P168" s="30">
        <f t="shared" si="134"/>
        <v>350.85493184149794</v>
      </c>
      <c r="Q168" s="30">
        <f t="shared" si="134"/>
        <v>279.50998239019287</v>
      </c>
      <c r="R168" s="30">
        <f t="shared" si="134"/>
        <v>110.36792672585145</v>
      </c>
      <c r="S168" s="30">
        <f t="shared" si="134"/>
        <v>272.17061504303541</v>
      </c>
      <c r="T168" s="30">
        <f t="shared" si="134"/>
        <v>1948.8998242157122</v>
      </c>
      <c r="U168" s="30">
        <f t="shared" si="134"/>
        <v>2137.649148153916</v>
      </c>
      <c r="V168" s="30">
        <f t="shared" si="134"/>
        <v>2202.2309554230628</v>
      </c>
      <c r="W168" s="30">
        <f t="shared" si="134"/>
        <v>997.84962629054507</v>
      </c>
      <c r="X168" s="30">
        <f t="shared" si="134"/>
        <v>134.03318420145723</v>
      </c>
      <c r="Y168" s="30">
        <f t="shared" si="134"/>
        <v>197.45975903881643</v>
      </c>
      <c r="Z168" s="30">
        <f t="shared" si="134"/>
        <v>338.54719833226739</v>
      </c>
      <c r="AA168" s="30">
        <f t="shared" si="134"/>
        <v>467.33562592604312</v>
      </c>
      <c r="AB168" s="30">
        <f t="shared" si="134"/>
        <v>350.85493184149794</v>
      </c>
      <c r="AC168" s="30">
        <f t="shared" si="134"/>
        <v>279.50998239019287</v>
      </c>
      <c r="AD168" s="30">
        <f t="shared" si="134"/>
        <v>110.36792672585145</v>
      </c>
      <c r="AE168" s="30">
        <f t="shared" si="134"/>
        <v>272.17061504303541</v>
      </c>
      <c r="AF168" s="30">
        <f t="shared" si="134"/>
        <v>1948.8998242157122</v>
      </c>
      <c r="AG168" s="30">
        <f t="shared" si="134"/>
        <v>2137.649148153916</v>
      </c>
      <c r="AH168" s="30">
        <f t="shared" si="134"/>
        <v>2202.2309554230628</v>
      </c>
      <c r="AI168" s="30">
        <f t="shared" si="134"/>
        <v>997.84962629054507</v>
      </c>
      <c r="AJ168" s="30">
        <f t="shared" si="134"/>
        <v>134.03318420145723</v>
      </c>
      <c r="AK168" s="30">
        <f t="shared" si="134"/>
        <v>197.45975903881643</v>
      </c>
      <c r="AL168" s="30">
        <f t="shared" si="134"/>
        <v>338.54719833226739</v>
      </c>
      <c r="AM168" s="30">
        <f t="shared" si="134"/>
        <v>467.33562592604312</v>
      </c>
      <c r="AN168" s="30">
        <f t="shared" si="134"/>
        <v>350.85493184149794</v>
      </c>
      <c r="AO168" s="30">
        <f t="shared" si="134"/>
        <v>279.50998239019287</v>
      </c>
      <c r="AP168" s="30">
        <f t="shared" si="134"/>
        <v>110.36792672585145</v>
      </c>
      <c r="AQ168" s="30">
        <f t="shared" si="134"/>
        <v>272.17061504303541</v>
      </c>
      <c r="AR168" s="30">
        <f t="shared" si="134"/>
        <v>1948.8998242157122</v>
      </c>
      <c r="AS168" s="30">
        <f t="shared" si="134"/>
        <v>2137.649148153916</v>
      </c>
      <c r="AT168" s="30">
        <f t="shared" si="134"/>
        <v>2202.2309554230628</v>
      </c>
      <c r="AU168" s="30">
        <f t="shared" si="134"/>
        <v>997.84962629054507</v>
      </c>
      <c r="AV168" s="30">
        <f t="shared" si="134"/>
        <v>134.03318420145723</v>
      </c>
      <c r="AW168" s="30">
        <f t="shared" si="134"/>
        <v>197.45975903881643</v>
      </c>
      <c r="AX168" s="30">
        <f t="shared" si="134"/>
        <v>338.54719833226739</v>
      </c>
      <c r="AY168" s="30">
        <f t="shared" si="134"/>
        <v>467.33562592604312</v>
      </c>
      <c r="AZ168" s="30">
        <f t="shared" si="134"/>
        <v>350.85493184149794</v>
      </c>
      <c r="BA168" s="30">
        <f t="shared" si="134"/>
        <v>279.50998239019287</v>
      </c>
      <c r="BB168" s="30">
        <f t="shared" si="134"/>
        <v>110.36792672585145</v>
      </c>
      <c r="BC168" s="30">
        <f t="shared" si="134"/>
        <v>272.17061504303541</v>
      </c>
      <c r="BD168" s="30">
        <f t="shared" si="134"/>
        <v>1948.8998242157122</v>
      </c>
      <c r="BE168" s="30">
        <f t="shared" si="134"/>
        <v>2137.649148153916</v>
      </c>
      <c r="BF168" s="30">
        <f t="shared" si="134"/>
        <v>2202.2309554230628</v>
      </c>
      <c r="BG168" s="30">
        <f t="shared" si="134"/>
        <v>997.84962629054507</v>
      </c>
      <c r="BH168" s="30">
        <f t="shared" si="134"/>
        <v>134.03318420145723</v>
      </c>
      <c r="BI168" s="30">
        <f t="shared" si="134"/>
        <v>197.45975903881643</v>
      </c>
      <c r="BJ168" s="30">
        <f t="shared" si="134"/>
        <v>338.54719833226739</v>
      </c>
      <c r="BK168" s="30">
        <f t="shared" si="134"/>
        <v>467.33562592604312</v>
      </c>
      <c r="BL168" s="30">
        <f t="shared" si="134"/>
        <v>350.85493184149794</v>
      </c>
      <c r="BM168" s="30">
        <f t="shared" si="134"/>
        <v>279.50998239019287</v>
      </c>
      <c r="BN168" s="30">
        <f t="shared" si="134"/>
        <v>110.36792672585145</v>
      </c>
      <c r="BO168" s="30">
        <f t="shared" si="134"/>
        <v>272.17061504303541</v>
      </c>
      <c r="BP168" s="30">
        <f t="shared" si="134"/>
        <v>1948.8998242157122</v>
      </c>
      <c r="BQ168" s="30">
        <f t="shared" si="133"/>
        <v>2137.649148153916</v>
      </c>
      <c r="BR168" s="30">
        <f t="shared" si="133"/>
        <v>2202.2309554230628</v>
      </c>
      <c r="BS168" s="30">
        <f t="shared" si="133"/>
        <v>997.84962629054507</v>
      </c>
      <c r="BT168" s="30">
        <f t="shared" si="133"/>
        <v>134.03318420145723</v>
      </c>
      <c r="BU168" s="30">
        <f t="shared" si="133"/>
        <v>197.45975903881643</v>
      </c>
      <c r="BV168" s="30">
        <f t="shared" si="133"/>
        <v>338.54719833226739</v>
      </c>
      <c r="BW168" s="30">
        <f t="shared" si="133"/>
        <v>467.33562592604312</v>
      </c>
      <c r="BX168" s="30">
        <f t="shared" si="133"/>
        <v>350.85493184149794</v>
      </c>
      <c r="BY168" s="30">
        <f t="shared" si="133"/>
        <v>279.50998239019287</v>
      </c>
      <c r="BZ168" s="30">
        <f t="shared" si="133"/>
        <v>110.36792672585145</v>
      </c>
      <c r="CA168" s="30">
        <f t="shared" si="133"/>
        <v>272.17061504303541</v>
      </c>
      <c r="CB168" s="30">
        <f t="shared" si="133"/>
        <v>1948.8998242157122</v>
      </c>
      <c r="CC168" s="30">
        <f t="shared" si="133"/>
        <v>2137.649148153916</v>
      </c>
      <c r="CD168" s="30">
        <f t="shared" si="133"/>
        <v>2202.2309554230628</v>
      </c>
      <c r="CE168" s="30">
        <f t="shared" si="133"/>
        <v>997.84962629054507</v>
      </c>
      <c r="CF168" s="30">
        <f t="shared" si="133"/>
        <v>134.03318420145723</v>
      </c>
      <c r="CG168" s="30">
        <f t="shared" si="133"/>
        <v>197.45975903881643</v>
      </c>
      <c r="CH168" s="33">
        <f t="shared" si="133"/>
        <v>338.54719833226739</v>
      </c>
    </row>
    <row r="169" spans="1:86" ht="15.75" hidden="1" customHeight="1" x14ac:dyDescent="0.35">
      <c r="A169" s="578"/>
      <c r="B169" s="94" t="s">
        <v>4</v>
      </c>
      <c r="C169" s="30">
        <f t="shared" si="130"/>
        <v>0</v>
      </c>
      <c r="D169" s="30">
        <f t="shared" si="131"/>
        <v>29.021385816619453</v>
      </c>
      <c r="E169" s="30">
        <f t="shared" si="134"/>
        <v>60.211538617707483</v>
      </c>
      <c r="F169" s="30">
        <f t="shared" si="134"/>
        <v>131.39295448924128</v>
      </c>
      <c r="G169" s="30">
        <f t="shared" si="134"/>
        <v>332.36516515376388</v>
      </c>
      <c r="H169" s="30">
        <f t="shared" si="134"/>
        <v>1296.3764397292084</v>
      </c>
      <c r="I169" s="30">
        <f t="shared" si="134"/>
        <v>1996.7715643359081</v>
      </c>
      <c r="J169" s="30">
        <f t="shared" si="134"/>
        <v>1957.9022171380734</v>
      </c>
      <c r="K169" s="30">
        <f t="shared" si="134"/>
        <v>2128.0567455990572</v>
      </c>
      <c r="L169" s="30">
        <f t="shared" si="134"/>
        <v>1155.4186438883282</v>
      </c>
      <c r="M169" s="30">
        <f t="shared" si="134"/>
        <v>1014.4547793848672</v>
      </c>
      <c r="N169" s="30">
        <f t="shared" si="134"/>
        <v>982.06952450220399</v>
      </c>
      <c r="O169" s="30">
        <f t="shared" si="134"/>
        <v>1754.882518568171</v>
      </c>
      <c r="P169" s="30">
        <f t="shared" si="134"/>
        <v>1325.7469495349135</v>
      </c>
      <c r="Q169" s="30">
        <f t="shared" si="134"/>
        <v>1484.3653268027069</v>
      </c>
      <c r="R169" s="30">
        <f t="shared" si="134"/>
        <v>1747.2141517783455</v>
      </c>
      <c r="S169" s="30">
        <f t="shared" si="134"/>
        <v>2451.5617996348819</v>
      </c>
      <c r="T169" s="30">
        <f t="shared" si="134"/>
        <v>5582.6232034408131</v>
      </c>
      <c r="U169" s="30">
        <f t="shared" si="134"/>
        <v>6238.9434071032529</v>
      </c>
      <c r="V169" s="30">
        <f t="shared" si="134"/>
        <v>5253.9127777909671</v>
      </c>
      <c r="W169" s="30">
        <f t="shared" si="134"/>
        <v>4901.2487225828927</v>
      </c>
      <c r="X169" s="30">
        <f t="shared" si="134"/>
        <v>2335.2165761996152</v>
      </c>
      <c r="Y169" s="30">
        <f t="shared" si="134"/>
        <v>1827.9916961712531</v>
      </c>
      <c r="Z169" s="30">
        <f t="shared" si="134"/>
        <v>1242.3721137554605</v>
      </c>
      <c r="AA169" s="30">
        <f t="shared" si="134"/>
        <v>1754.882518568171</v>
      </c>
      <c r="AB169" s="30">
        <f t="shared" si="134"/>
        <v>1325.7469495349135</v>
      </c>
      <c r="AC169" s="30">
        <f t="shared" si="134"/>
        <v>1484.3653268027069</v>
      </c>
      <c r="AD169" s="30">
        <f t="shared" si="134"/>
        <v>1747.2141517783455</v>
      </c>
      <c r="AE169" s="30">
        <f t="shared" si="134"/>
        <v>2451.5617996348819</v>
      </c>
      <c r="AF169" s="30">
        <f t="shared" si="134"/>
        <v>5582.6232034408131</v>
      </c>
      <c r="AG169" s="30">
        <f t="shared" si="134"/>
        <v>6238.9434071032529</v>
      </c>
      <c r="AH169" s="30">
        <f t="shared" si="134"/>
        <v>5253.9127777909671</v>
      </c>
      <c r="AI169" s="30">
        <f t="shared" si="134"/>
        <v>4901.2487225828927</v>
      </c>
      <c r="AJ169" s="30">
        <f t="shared" si="134"/>
        <v>2335.2165761996152</v>
      </c>
      <c r="AK169" s="30">
        <f t="shared" si="134"/>
        <v>1827.9916961712531</v>
      </c>
      <c r="AL169" s="30">
        <f t="shared" si="134"/>
        <v>1242.3721137554605</v>
      </c>
      <c r="AM169" s="30">
        <f t="shared" si="134"/>
        <v>1754.882518568171</v>
      </c>
      <c r="AN169" s="30">
        <f t="shared" si="134"/>
        <v>1325.7469495349135</v>
      </c>
      <c r="AO169" s="30">
        <f t="shared" si="134"/>
        <v>1484.3653268027069</v>
      </c>
      <c r="AP169" s="30">
        <f t="shared" si="134"/>
        <v>1747.2141517783455</v>
      </c>
      <c r="AQ169" s="30">
        <f t="shared" si="134"/>
        <v>2451.5617996348819</v>
      </c>
      <c r="AR169" s="30">
        <f t="shared" si="134"/>
        <v>5582.6232034408131</v>
      </c>
      <c r="AS169" s="30">
        <f t="shared" si="134"/>
        <v>6238.9434071032529</v>
      </c>
      <c r="AT169" s="30">
        <f t="shared" si="134"/>
        <v>5253.9127777909671</v>
      </c>
      <c r="AU169" s="30">
        <f t="shared" si="134"/>
        <v>4901.2487225828927</v>
      </c>
      <c r="AV169" s="30">
        <f t="shared" si="134"/>
        <v>2335.2165761996152</v>
      </c>
      <c r="AW169" s="30">
        <f t="shared" si="134"/>
        <v>1827.9916961712531</v>
      </c>
      <c r="AX169" s="30">
        <f t="shared" si="134"/>
        <v>1242.3721137554605</v>
      </c>
      <c r="AY169" s="30">
        <f t="shared" si="134"/>
        <v>1754.882518568171</v>
      </c>
      <c r="AZ169" s="30">
        <f t="shared" si="134"/>
        <v>1325.7469495349135</v>
      </c>
      <c r="BA169" s="30">
        <f t="shared" si="134"/>
        <v>1484.3653268027069</v>
      </c>
      <c r="BB169" s="30">
        <f t="shared" si="134"/>
        <v>1747.2141517783455</v>
      </c>
      <c r="BC169" s="30">
        <f t="shared" si="134"/>
        <v>2451.5617996348819</v>
      </c>
      <c r="BD169" s="30">
        <f t="shared" si="134"/>
        <v>5582.6232034408131</v>
      </c>
      <c r="BE169" s="30">
        <f t="shared" si="134"/>
        <v>6238.9434071032529</v>
      </c>
      <c r="BF169" s="30">
        <f t="shared" si="134"/>
        <v>5253.9127777909671</v>
      </c>
      <c r="BG169" s="30">
        <f t="shared" si="134"/>
        <v>4901.2487225828927</v>
      </c>
      <c r="BH169" s="30">
        <f t="shared" si="134"/>
        <v>2335.2165761996152</v>
      </c>
      <c r="BI169" s="30">
        <f t="shared" si="134"/>
        <v>1827.9916961712531</v>
      </c>
      <c r="BJ169" s="30">
        <f t="shared" si="134"/>
        <v>1242.3721137554605</v>
      </c>
      <c r="BK169" s="30">
        <f t="shared" si="134"/>
        <v>1754.882518568171</v>
      </c>
      <c r="BL169" s="30">
        <f t="shared" si="134"/>
        <v>1325.7469495349135</v>
      </c>
      <c r="BM169" s="30">
        <f t="shared" si="134"/>
        <v>1484.3653268027069</v>
      </c>
      <c r="BN169" s="30">
        <f t="shared" si="134"/>
        <v>1747.2141517783455</v>
      </c>
      <c r="BO169" s="30">
        <f t="shared" si="134"/>
        <v>2451.5617996348819</v>
      </c>
      <c r="BP169" s="30">
        <f t="shared" si="134"/>
        <v>5582.6232034408131</v>
      </c>
      <c r="BQ169" s="30">
        <f t="shared" si="133"/>
        <v>6238.9434071032529</v>
      </c>
      <c r="BR169" s="30">
        <f t="shared" si="133"/>
        <v>5253.9127777909671</v>
      </c>
      <c r="BS169" s="30">
        <f t="shared" si="133"/>
        <v>4901.2487225828927</v>
      </c>
      <c r="BT169" s="30">
        <f t="shared" si="133"/>
        <v>2335.2165761996152</v>
      </c>
      <c r="BU169" s="30">
        <f t="shared" si="133"/>
        <v>1827.9916961712531</v>
      </c>
      <c r="BV169" s="30">
        <f t="shared" si="133"/>
        <v>1242.3721137554605</v>
      </c>
      <c r="BW169" s="30">
        <f t="shared" si="133"/>
        <v>1754.882518568171</v>
      </c>
      <c r="BX169" s="30">
        <f t="shared" si="133"/>
        <v>1325.7469495349135</v>
      </c>
      <c r="BY169" s="30">
        <f t="shared" si="133"/>
        <v>1484.3653268027069</v>
      </c>
      <c r="BZ169" s="30">
        <f t="shared" si="133"/>
        <v>1747.2141517783455</v>
      </c>
      <c r="CA169" s="30">
        <f t="shared" si="133"/>
        <v>2451.5617996348819</v>
      </c>
      <c r="CB169" s="30">
        <f t="shared" si="133"/>
        <v>5582.6232034408131</v>
      </c>
      <c r="CC169" s="30">
        <f t="shared" si="133"/>
        <v>6238.9434071032529</v>
      </c>
      <c r="CD169" s="30">
        <f t="shared" si="133"/>
        <v>5253.9127777909671</v>
      </c>
      <c r="CE169" s="30">
        <f t="shared" si="133"/>
        <v>4901.2487225828927</v>
      </c>
      <c r="CF169" s="30">
        <f t="shared" si="133"/>
        <v>2335.2165761996152</v>
      </c>
      <c r="CG169" s="30">
        <f t="shared" si="133"/>
        <v>1827.9916961712531</v>
      </c>
      <c r="CH169" s="33">
        <f t="shared" si="133"/>
        <v>1242.3721137554605</v>
      </c>
    </row>
    <row r="170" spans="1:86" hidden="1" x14ac:dyDescent="0.35">
      <c r="A170" s="578"/>
      <c r="B170" s="94" t="s">
        <v>5</v>
      </c>
      <c r="C170" s="30">
        <f t="shared" si="130"/>
        <v>0</v>
      </c>
      <c r="D170" s="30">
        <f t="shared" si="131"/>
        <v>0</v>
      </c>
      <c r="E170" s="30">
        <f t="shared" si="134"/>
        <v>0</v>
      </c>
      <c r="F170" s="30">
        <f t="shared" si="134"/>
        <v>1.3503412026951933</v>
      </c>
      <c r="G170" s="30">
        <f t="shared" si="134"/>
        <v>7.5951081730037258</v>
      </c>
      <c r="H170" s="30">
        <f t="shared" si="134"/>
        <v>55.486601881788033</v>
      </c>
      <c r="I170" s="30">
        <f t="shared" si="134"/>
        <v>71.867969516612249</v>
      </c>
      <c r="J170" s="30">
        <f t="shared" si="134"/>
        <v>74.036779346030301</v>
      </c>
      <c r="K170" s="30">
        <f t="shared" si="134"/>
        <v>69.352061126035366</v>
      </c>
      <c r="L170" s="30">
        <f t="shared" si="134"/>
        <v>26.101925513909467</v>
      </c>
      <c r="M170" s="30">
        <f t="shared" si="134"/>
        <v>27.184168570801958</v>
      </c>
      <c r="N170" s="30">
        <f t="shared" si="134"/>
        <v>207.09237972809029</v>
      </c>
      <c r="O170" s="30">
        <f t="shared" si="134"/>
        <v>448.42218049970433</v>
      </c>
      <c r="P170" s="30">
        <f t="shared" si="134"/>
        <v>420.52048784901422</v>
      </c>
      <c r="Q170" s="30">
        <f t="shared" si="134"/>
        <v>466.18035177133345</v>
      </c>
      <c r="R170" s="30">
        <f t="shared" si="134"/>
        <v>466.10052609014912</v>
      </c>
      <c r="S170" s="30">
        <f t="shared" si="134"/>
        <v>605.80306426405946</v>
      </c>
      <c r="T170" s="30">
        <f t="shared" si="134"/>
        <v>1717.6643397999098</v>
      </c>
      <c r="U170" s="30">
        <f t="shared" si="134"/>
        <v>1585.5537849565112</v>
      </c>
      <c r="V170" s="30">
        <f t="shared" si="134"/>
        <v>1633.4021471269464</v>
      </c>
      <c r="W170" s="30">
        <f t="shared" si="134"/>
        <v>1526.4571995131912</v>
      </c>
      <c r="X170" s="30">
        <f t="shared" si="134"/>
        <v>573.1652493898747</v>
      </c>
      <c r="Y170" s="30">
        <f t="shared" si="134"/>
        <v>567.1807364075579</v>
      </c>
      <c r="Z170" s="30">
        <f t="shared" si="134"/>
        <v>394.34254693795913</v>
      </c>
      <c r="AA170" s="30">
        <f t="shared" si="134"/>
        <v>448.42218049970433</v>
      </c>
      <c r="AB170" s="30">
        <f t="shared" si="134"/>
        <v>420.52048784901422</v>
      </c>
      <c r="AC170" s="30">
        <f t="shared" si="134"/>
        <v>466.18035177133345</v>
      </c>
      <c r="AD170" s="30">
        <f t="shared" si="134"/>
        <v>466.10052609014912</v>
      </c>
      <c r="AE170" s="30">
        <f t="shared" si="134"/>
        <v>605.80306426405946</v>
      </c>
      <c r="AF170" s="30">
        <f t="shared" si="134"/>
        <v>1717.6643397999098</v>
      </c>
      <c r="AG170" s="30">
        <f t="shared" si="134"/>
        <v>1585.5537849565112</v>
      </c>
      <c r="AH170" s="30">
        <f t="shared" si="134"/>
        <v>1633.4021471269464</v>
      </c>
      <c r="AI170" s="30">
        <f t="shared" si="134"/>
        <v>1526.4571995131912</v>
      </c>
      <c r="AJ170" s="30">
        <f t="shared" si="134"/>
        <v>573.1652493898747</v>
      </c>
      <c r="AK170" s="30">
        <f t="shared" si="134"/>
        <v>567.1807364075579</v>
      </c>
      <c r="AL170" s="30">
        <f t="shared" si="134"/>
        <v>394.34254693795913</v>
      </c>
      <c r="AM170" s="30">
        <f t="shared" si="134"/>
        <v>448.42218049970433</v>
      </c>
      <c r="AN170" s="30">
        <f t="shared" si="134"/>
        <v>420.52048784901422</v>
      </c>
      <c r="AO170" s="30">
        <f t="shared" si="134"/>
        <v>466.18035177133345</v>
      </c>
      <c r="AP170" s="30">
        <f t="shared" si="134"/>
        <v>466.10052609014912</v>
      </c>
      <c r="AQ170" s="30">
        <f t="shared" si="134"/>
        <v>605.80306426405946</v>
      </c>
      <c r="AR170" s="30">
        <f t="shared" si="134"/>
        <v>1717.6643397999098</v>
      </c>
      <c r="AS170" s="30">
        <f t="shared" si="134"/>
        <v>1585.5537849565112</v>
      </c>
      <c r="AT170" s="30">
        <f t="shared" si="134"/>
        <v>1633.4021471269464</v>
      </c>
      <c r="AU170" s="30">
        <f t="shared" si="134"/>
        <v>1526.4571995131912</v>
      </c>
      <c r="AV170" s="30">
        <f t="shared" si="134"/>
        <v>573.1652493898747</v>
      </c>
      <c r="AW170" s="30">
        <f t="shared" si="134"/>
        <v>567.1807364075579</v>
      </c>
      <c r="AX170" s="30">
        <f t="shared" si="134"/>
        <v>394.34254693795913</v>
      </c>
      <c r="AY170" s="30">
        <f t="shared" si="134"/>
        <v>448.42218049970433</v>
      </c>
      <c r="AZ170" s="30">
        <f t="shared" si="134"/>
        <v>420.52048784901422</v>
      </c>
      <c r="BA170" s="30">
        <f t="shared" si="134"/>
        <v>466.18035177133345</v>
      </c>
      <c r="BB170" s="30">
        <f t="shared" si="134"/>
        <v>466.10052609014912</v>
      </c>
      <c r="BC170" s="30">
        <f t="shared" si="134"/>
        <v>605.80306426405946</v>
      </c>
      <c r="BD170" s="30">
        <f t="shared" si="134"/>
        <v>1717.6643397999098</v>
      </c>
      <c r="BE170" s="30">
        <f t="shared" si="134"/>
        <v>1585.5537849565112</v>
      </c>
      <c r="BF170" s="30">
        <f t="shared" si="134"/>
        <v>1633.4021471269464</v>
      </c>
      <c r="BG170" s="30">
        <f t="shared" si="134"/>
        <v>1526.4571995131912</v>
      </c>
      <c r="BH170" s="30">
        <f t="shared" si="134"/>
        <v>573.1652493898747</v>
      </c>
      <c r="BI170" s="30">
        <f t="shared" si="134"/>
        <v>567.1807364075579</v>
      </c>
      <c r="BJ170" s="30">
        <f t="shared" si="134"/>
        <v>394.34254693795913</v>
      </c>
      <c r="BK170" s="30">
        <f t="shared" si="134"/>
        <v>448.42218049970433</v>
      </c>
      <c r="BL170" s="30">
        <f t="shared" si="134"/>
        <v>420.52048784901422</v>
      </c>
      <c r="BM170" s="30">
        <f t="shared" si="134"/>
        <v>466.18035177133345</v>
      </c>
      <c r="BN170" s="30">
        <f t="shared" si="134"/>
        <v>466.10052609014912</v>
      </c>
      <c r="BO170" s="30">
        <f t="shared" si="134"/>
        <v>605.80306426405946</v>
      </c>
      <c r="BP170" s="30">
        <f t="shared" si="134"/>
        <v>1717.6643397999098</v>
      </c>
      <c r="BQ170" s="30">
        <f t="shared" si="133"/>
        <v>1585.5537849565112</v>
      </c>
      <c r="BR170" s="30">
        <f t="shared" si="133"/>
        <v>1633.4021471269464</v>
      </c>
      <c r="BS170" s="30">
        <f t="shared" si="133"/>
        <v>1526.4571995131912</v>
      </c>
      <c r="BT170" s="30">
        <f t="shared" si="133"/>
        <v>573.1652493898747</v>
      </c>
      <c r="BU170" s="30">
        <f t="shared" si="133"/>
        <v>567.1807364075579</v>
      </c>
      <c r="BV170" s="30">
        <f t="shared" si="133"/>
        <v>394.34254693795913</v>
      </c>
      <c r="BW170" s="30">
        <f t="shared" si="133"/>
        <v>448.42218049970433</v>
      </c>
      <c r="BX170" s="30">
        <f t="shared" si="133"/>
        <v>420.52048784901422</v>
      </c>
      <c r="BY170" s="30">
        <f t="shared" si="133"/>
        <v>466.18035177133345</v>
      </c>
      <c r="BZ170" s="30">
        <f t="shared" si="133"/>
        <v>466.10052609014912</v>
      </c>
      <c r="CA170" s="30">
        <f t="shared" si="133"/>
        <v>605.80306426405946</v>
      </c>
      <c r="CB170" s="30">
        <f t="shared" si="133"/>
        <v>1717.6643397999098</v>
      </c>
      <c r="CC170" s="30">
        <f t="shared" si="133"/>
        <v>1585.5537849565112</v>
      </c>
      <c r="CD170" s="30">
        <f t="shared" si="133"/>
        <v>1633.4021471269464</v>
      </c>
      <c r="CE170" s="30">
        <f t="shared" si="133"/>
        <v>1526.4571995131912</v>
      </c>
      <c r="CF170" s="30">
        <f t="shared" si="133"/>
        <v>573.1652493898747</v>
      </c>
      <c r="CG170" s="30">
        <f t="shared" si="133"/>
        <v>567.1807364075579</v>
      </c>
      <c r="CH170" s="33">
        <f t="shared" si="133"/>
        <v>394.34254693795913</v>
      </c>
    </row>
    <row r="171" spans="1:86" hidden="1" x14ac:dyDescent="0.35">
      <c r="A171" s="578"/>
      <c r="B171" s="94" t="s">
        <v>23</v>
      </c>
      <c r="C171" s="30">
        <f t="shared" si="130"/>
        <v>0</v>
      </c>
      <c r="D171" s="30">
        <f t="shared" si="131"/>
        <v>0</v>
      </c>
      <c r="E171" s="30">
        <f t="shared" si="134"/>
        <v>0</v>
      </c>
      <c r="F171" s="30">
        <f t="shared" si="134"/>
        <v>4.9430797577380794</v>
      </c>
      <c r="G171" s="30">
        <f t="shared" si="134"/>
        <v>12.849300511453171</v>
      </c>
      <c r="H171" s="30">
        <f t="shared" si="134"/>
        <v>60.2830531290696</v>
      </c>
      <c r="I171" s="30">
        <f t="shared" si="134"/>
        <v>77.662851650712568</v>
      </c>
      <c r="J171" s="30">
        <f t="shared" si="134"/>
        <v>80.006537679044939</v>
      </c>
      <c r="K171" s="30">
        <f t="shared" si="134"/>
        <v>74.768210427000227</v>
      </c>
      <c r="L171" s="30">
        <f t="shared" si="134"/>
        <v>28.074511351836879</v>
      </c>
      <c r="M171" s="30">
        <f t="shared" si="134"/>
        <v>79.982501093659621</v>
      </c>
      <c r="N171" s="30">
        <f t="shared" si="134"/>
        <v>91.90302596205953</v>
      </c>
      <c r="O171" s="30">
        <f t="shared" si="134"/>
        <v>104.50648964062034</v>
      </c>
      <c r="P171" s="30">
        <f t="shared" si="134"/>
        <v>98.00389436153371</v>
      </c>
      <c r="Q171" s="30">
        <f t="shared" si="134"/>
        <v>108.64509879676599</v>
      </c>
      <c r="R171" s="30">
        <f t="shared" si="134"/>
        <v>108.62649511905663</v>
      </c>
      <c r="S171" s="30">
        <f t="shared" si="134"/>
        <v>141.18470141066035</v>
      </c>
      <c r="T171" s="30">
        <f t="shared" si="134"/>
        <v>400.3081879966922</v>
      </c>
      <c r="U171" s="30">
        <f t="shared" si="134"/>
        <v>369.51932221005126</v>
      </c>
      <c r="V171" s="30">
        <f t="shared" si="134"/>
        <v>380.67056446107676</v>
      </c>
      <c r="W171" s="30">
        <f t="shared" si="134"/>
        <v>355.74663887055613</v>
      </c>
      <c r="X171" s="30">
        <f t="shared" si="134"/>
        <v>133.57833488739749</v>
      </c>
      <c r="Y171" s="30">
        <f t="shared" si="134"/>
        <v>132.18362144281789</v>
      </c>
      <c r="Z171" s="30">
        <f t="shared" si="134"/>
        <v>91.90302596205953</v>
      </c>
      <c r="AA171" s="30">
        <f t="shared" si="134"/>
        <v>104.50648964062034</v>
      </c>
      <c r="AB171" s="30">
        <f t="shared" si="134"/>
        <v>98.00389436153371</v>
      </c>
      <c r="AC171" s="30">
        <f t="shared" si="134"/>
        <v>108.64509879676599</v>
      </c>
      <c r="AD171" s="30">
        <f t="shared" si="134"/>
        <v>108.62649511905663</v>
      </c>
      <c r="AE171" s="30">
        <f t="shared" si="134"/>
        <v>141.18470141066035</v>
      </c>
      <c r="AF171" s="30">
        <f t="shared" si="134"/>
        <v>400.3081879966922</v>
      </c>
      <c r="AG171" s="30">
        <f t="shared" si="134"/>
        <v>369.51932221005126</v>
      </c>
      <c r="AH171" s="30">
        <f t="shared" si="134"/>
        <v>380.67056446107676</v>
      </c>
      <c r="AI171" s="30">
        <f t="shared" si="134"/>
        <v>355.74663887055613</v>
      </c>
      <c r="AJ171" s="30">
        <f t="shared" si="134"/>
        <v>133.57833488739749</v>
      </c>
      <c r="AK171" s="30">
        <f t="shared" si="134"/>
        <v>132.18362144281789</v>
      </c>
      <c r="AL171" s="30">
        <f t="shared" si="134"/>
        <v>91.90302596205953</v>
      </c>
      <c r="AM171" s="30">
        <f t="shared" si="134"/>
        <v>104.50648964062034</v>
      </c>
      <c r="AN171" s="30">
        <f t="shared" si="134"/>
        <v>98.00389436153371</v>
      </c>
      <c r="AO171" s="30">
        <f t="shared" si="134"/>
        <v>108.64509879676599</v>
      </c>
      <c r="AP171" s="30">
        <f t="shared" si="134"/>
        <v>108.62649511905663</v>
      </c>
      <c r="AQ171" s="30">
        <f t="shared" si="134"/>
        <v>141.18470141066035</v>
      </c>
      <c r="AR171" s="30">
        <f t="shared" si="134"/>
        <v>400.3081879966922</v>
      </c>
      <c r="AS171" s="30">
        <f t="shared" si="134"/>
        <v>369.51932221005126</v>
      </c>
      <c r="AT171" s="30">
        <f t="shared" si="134"/>
        <v>380.67056446107676</v>
      </c>
      <c r="AU171" s="30">
        <f t="shared" si="134"/>
        <v>355.74663887055613</v>
      </c>
      <c r="AV171" s="30">
        <f t="shared" si="134"/>
        <v>133.57833488739749</v>
      </c>
      <c r="AW171" s="30">
        <f t="shared" si="134"/>
        <v>132.18362144281789</v>
      </c>
      <c r="AX171" s="30">
        <f t="shared" si="134"/>
        <v>91.90302596205953</v>
      </c>
      <c r="AY171" s="30">
        <f t="shared" si="134"/>
        <v>104.50648964062034</v>
      </c>
      <c r="AZ171" s="30">
        <f t="shared" si="134"/>
        <v>98.00389436153371</v>
      </c>
      <c r="BA171" s="30">
        <f t="shared" si="134"/>
        <v>108.64509879676599</v>
      </c>
      <c r="BB171" s="30">
        <f t="shared" si="134"/>
        <v>108.62649511905663</v>
      </c>
      <c r="BC171" s="30">
        <f t="shared" si="134"/>
        <v>141.18470141066035</v>
      </c>
      <c r="BD171" s="30">
        <f t="shared" si="134"/>
        <v>400.3081879966922</v>
      </c>
      <c r="BE171" s="30">
        <f t="shared" si="134"/>
        <v>369.51932221005126</v>
      </c>
      <c r="BF171" s="30">
        <f t="shared" si="134"/>
        <v>380.67056446107676</v>
      </c>
      <c r="BG171" s="30">
        <f t="shared" si="134"/>
        <v>355.74663887055613</v>
      </c>
      <c r="BH171" s="30">
        <f t="shared" si="134"/>
        <v>133.57833488739749</v>
      </c>
      <c r="BI171" s="30">
        <f t="shared" si="134"/>
        <v>132.18362144281789</v>
      </c>
      <c r="BJ171" s="30">
        <f t="shared" si="134"/>
        <v>91.90302596205953</v>
      </c>
      <c r="BK171" s="30">
        <f t="shared" si="134"/>
        <v>104.50648964062034</v>
      </c>
      <c r="BL171" s="30">
        <f t="shared" si="134"/>
        <v>98.00389436153371</v>
      </c>
      <c r="BM171" s="30">
        <f t="shared" si="134"/>
        <v>108.64509879676599</v>
      </c>
      <c r="BN171" s="30">
        <f t="shared" si="134"/>
        <v>108.62649511905663</v>
      </c>
      <c r="BO171" s="30">
        <f t="shared" si="134"/>
        <v>141.18470141066035</v>
      </c>
      <c r="BP171" s="30">
        <f t="shared" ref="BP171:CH174" si="135">IF(BP32=0,0,((BP14*0.5)+BO32-BP50)*BP87*BP136*BP$2)</f>
        <v>400.3081879966922</v>
      </c>
      <c r="BQ171" s="30">
        <f t="shared" si="135"/>
        <v>369.51932221005126</v>
      </c>
      <c r="BR171" s="30">
        <f t="shared" si="135"/>
        <v>380.67056446107676</v>
      </c>
      <c r="BS171" s="30">
        <f t="shared" si="135"/>
        <v>355.74663887055613</v>
      </c>
      <c r="BT171" s="30">
        <f t="shared" si="135"/>
        <v>133.57833488739749</v>
      </c>
      <c r="BU171" s="30">
        <f t="shared" si="135"/>
        <v>132.18362144281789</v>
      </c>
      <c r="BV171" s="30">
        <f t="shared" si="135"/>
        <v>91.90302596205953</v>
      </c>
      <c r="BW171" s="30">
        <f t="shared" si="135"/>
        <v>104.50648964062034</v>
      </c>
      <c r="BX171" s="30">
        <f t="shared" si="135"/>
        <v>98.00389436153371</v>
      </c>
      <c r="BY171" s="30">
        <f t="shared" si="135"/>
        <v>108.64509879676599</v>
      </c>
      <c r="BZ171" s="30">
        <f t="shared" si="135"/>
        <v>108.62649511905663</v>
      </c>
      <c r="CA171" s="30">
        <f t="shared" si="135"/>
        <v>141.18470141066035</v>
      </c>
      <c r="CB171" s="30">
        <f t="shared" si="135"/>
        <v>400.3081879966922</v>
      </c>
      <c r="CC171" s="30">
        <f t="shared" si="135"/>
        <v>369.51932221005126</v>
      </c>
      <c r="CD171" s="30">
        <f t="shared" si="135"/>
        <v>380.67056446107676</v>
      </c>
      <c r="CE171" s="30">
        <f t="shared" si="135"/>
        <v>355.74663887055613</v>
      </c>
      <c r="CF171" s="30">
        <f t="shared" si="135"/>
        <v>133.57833488739749</v>
      </c>
      <c r="CG171" s="30">
        <f t="shared" si="135"/>
        <v>132.18362144281789</v>
      </c>
      <c r="CH171" s="33">
        <f t="shared" si="135"/>
        <v>91.90302596205953</v>
      </c>
    </row>
    <row r="172" spans="1:86" hidden="1" x14ac:dyDescent="0.35">
      <c r="A172" s="578"/>
      <c r="B172" s="94" t="s">
        <v>24</v>
      </c>
      <c r="C172" s="30">
        <f t="shared" si="130"/>
        <v>0</v>
      </c>
      <c r="D172" s="30">
        <f t="shared" si="131"/>
        <v>0</v>
      </c>
      <c r="E172" s="30">
        <f t="shared" ref="E172:BP174" si="136">IF(E33=0,0,((E15*0.5)+D33-E51)*E88*E137*E$2)</f>
        <v>0</v>
      </c>
      <c r="F172" s="30">
        <f t="shared" si="136"/>
        <v>0</v>
      </c>
      <c r="G172" s="30">
        <f t="shared" si="136"/>
        <v>0</v>
      </c>
      <c r="H172" s="30">
        <f t="shared" si="136"/>
        <v>0</v>
      </c>
      <c r="I172" s="30">
        <f t="shared" si="136"/>
        <v>0</v>
      </c>
      <c r="J172" s="30">
        <f t="shared" si="136"/>
        <v>0</v>
      </c>
      <c r="K172" s="30">
        <f t="shared" si="136"/>
        <v>0</v>
      </c>
      <c r="L172" s="30">
        <f t="shared" si="136"/>
        <v>0</v>
      </c>
      <c r="M172" s="30">
        <f t="shared" si="136"/>
        <v>17.659931811706482</v>
      </c>
      <c r="N172" s="30">
        <f t="shared" si="136"/>
        <v>24.556766626061393</v>
      </c>
      <c r="O172" s="30">
        <f t="shared" si="136"/>
        <v>27.924450257743235</v>
      </c>
      <c r="P172" s="30">
        <f t="shared" si="136"/>
        <v>26.186937122994216</v>
      </c>
      <c r="Q172" s="30">
        <f t="shared" si="136"/>
        <v>29.030299147266263</v>
      </c>
      <c r="R172" s="30">
        <f t="shared" si="136"/>
        <v>29.025328188289528</v>
      </c>
      <c r="S172" s="30">
        <f t="shared" si="136"/>
        <v>37.724979427152384</v>
      </c>
      <c r="T172" s="30">
        <f t="shared" si="136"/>
        <v>106.96355912366292</v>
      </c>
      <c r="U172" s="30">
        <f t="shared" si="136"/>
        <v>98.736681021566469</v>
      </c>
      <c r="V172" s="30">
        <f t="shared" si="136"/>
        <v>101.71632669353986</v>
      </c>
      <c r="W172" s="30">
        <f t="shared" si="136"/>
        <v>95.056578358545877</v>
      </c>
      <c r="X172" s="30">
        <f t="shared" si="136"/>
        <v>35.692535276062479</v>
      </c>
      <c r="Y172" s="30">
        <f t="shared" si="136"/>
        <v>35.319863623412964</v>
      </c>
      <c r="Z172" s="30">
        <f t="shared" si="136"/>
        <v>24.556766626061393</v>
      </c>
      <c r="AA172" s="30">
        <f t="shared" si="136"/>
        <v>27.924450257743235</v>
      </c>
      <c r="AB172" s="30">
        <f t="shared" si="136"/>
        <v>26.186937122994216</v>
      </c>
      <c r="AC172" s="30">
        <f t="shared" si="136"/>
        <v>29.030299147266263</v>
      </c>
      <c r="AD172" s="30">
        <f t="shared" si="136"/>
        <v>29.025328188289528</v>
      </c>
      <c r="AE172" s="30">
        <f t="shared" si="136"/>
        <v>37.724979427152384</v>
      </c>
      <c r="AF172" s="30">
        <f t="shared" si="136"/>
        <v>106.96355912366292</v>
      </c>
      <c r="AG172" s="30">
        <f t="shared" si="136"/>
        <v>98.736681021566469</v>
      </c>
      <c r="AH172" s="30">
        <f t="shared" si="136"/>
        <v>101.71632669353986</v>
      </c>
      <c r="AI172" s="30">
        <f t="shared" si="136"/>
        <v>95.056578358545877</v>
      </c>
      <c r="AJ172" s="30">
        <f t="shared" si="136"/>
        <v>35.692535276062479</v>
      </c>
      <c r="AK172" s="30">
        <f t="shared" si="136"/>
        <v>35.319863623412964</v>
      </c>
      <c r="AL172" s="30">
        <f t="shared" si="136"/>
        <v>24.556766626061393</v>
      </c>
      <c r="AM172" s="30">
        <f t="shared" si="136"/>
        <v>27.924450257743235</v>
      </c>
      <c r="AN172" s="30">
        <f t="shared" si="136"/>
        <v>26.186937122994216</v>
      </c>
      <c r="AO172" s="30">
        <f t="shared" si="136"/>
        <v>29.030299147266263</v>
      </c>
      <c r="AP172" s="30">
        <f t="shared" si="136"/>
        <v>29.025328188289528</v>
      </c>
      <c r="AQ172" s="30">
        <f t="shared" si="136"/>
        <v>37.724979427152384</v>
      </c>
      <c r="AR172" s="30">
        <f t="shared" si="136"/>
        <v>106.96355912366292</v>
      </c>
      <c r="AS172" s="30">
        <f t="shared" si="136"/>
        <v>98.736681021566469</v>
      </c>
      <c r="AT172" s="30">
        <f t="shared" si="136"/>
        <v>101.71632669353986</v>
      </c>
      <c r="AU172" s="30">
        <f t="shared" si="136"/>
        <v>95.056578358545877</v>
      </c>
      <c r="AV172" s="30">
        <f t="shared" si="136"/>
        <v>35.692535276062479</v>
      </c>
      <c r="AW172" s="30">
        <f t="shared" si="136"/>
        <v>35.319863623412964</v>
      </c>
      <c r="AX172" s="30">
        <f t="shared" si="136"/>
        <v>24.556766626061393</v>
      </c>
      <c r="AY172" s="30">
        <f t="shared" si="136"/>
        <v>27.924450257743235</v>
      </c>
      <c r="AZ172" s="30">
        <f t="shared" si="136"/>
        <v>26.186937122994216</v>
      </c>
      <c r="BA172" s="30">
        <f t="shared" si="136"/>
        <v>29.030299147266263</v>
      </c>
      <c r="BB172" s="30">
        <f t="shared" si="136"/>
        <v>29.025328188289528</v>
      </c>
      <c r="BC172" s="30">
        <f t="shared" si="136"/>
        <v>37.724979427152384</v>
      </c>
      <c r="BD172" s="30">
        <f t="shared" si="136"/>
        <v>106.96355912366292</v>
      </c>
      <c r="BE172" s="30">
        <f t="shared" si="136"/>
        <v>98.736681021566469</v>
      </c>
      <c r="BF172" s="30">
        <f t="shared" si="136"/>
        <v>101.71632669353986</v>
      </c>
      <c r="BG172" s="30">
        <f t="shared" si="136"/>
        <v>95.056578358545877</v>
      </c>
      <c r="BH172" s="30">
        <f t="shared" si="136"/>
        <v>35.692535276062479</v>
      </c>
      <c r="BI172" s="30">
        <f t="shared" si="136"/>
        <v>35.319863623412964</v>
      </c>
      <c r="BJ172" s="30">
        <f t="shared" si="136"/>
        <v>24.556766626061393</v>
      </c>
      <c r="BK172" s="30">
        <f t="shared" si="136"/>
        <v>27.924450257743235</v>
      </c>
      <c r="BL172" s="30">
        <f t="shared" si="136"/>
        <v>26.186937122994216</v>
      </c>
      <c r="BM172" s="30">
        <f t="shared" si="136"/>
        <v>29.030299147266263</v>
      </c>
      <c r="BN172" s="30">
        <f t="shared" si="136"/>
        <v>29.025328188289528</v>
      </c>
      <c r="BO172" s="30">
        <f t="shared" si="136"/>
        <v>37.724979427152384</v>
      </c>
      <c r="BP172" s="30">
        <f t="shared" si="136"/>
        <v>106.96355912366292</v>
      </c>
      <c r="BQ172" s="30">
        <f t="shared" si="135"/>
        <v>98.736681021566469</v>
      </c>
      <c r="BR172" s="30">
        <f t="shared" si="135"/>
        <v>101.71632669353986</v>
      </c>
      <c r="BS172" s="30">
        <f t="shared" si="135"/>
        <v>95.056578358545877</v>
      </c>
      <c r="BT172" s="30">
        <f t="shared" si="135"/>
        <v>35.692535276062479</v>
      </c>
      <c r="BU172" s="30">
        <f t="shared" si="135"/>
        <v>35.319863623412964</v>
      </c>
      <c r="BV172" s="30">
        <f t="shared" si="135"/>
        <v>24.556766626061393</v>
      </c>
      <c r="BW172" s="30">
        <f t="shared" si="135"/>
        <v>27.924450257743235</v>
      </c>
      <c r="BX172" s="30">
        <f t="shared" si="135"/>
        <v>26.186937122994216</v>
      </c>
      <c r="BY172" s="30">
        <f t="shared" si="135"/>
        <v>29.030299147266263</v>
      </c>
      <c r="BZ172" s="30">
        <f t="shared" si="135"/>
        <v>29.025328188289528</v>
      </c>
      <c r="CA172" s="30">
        <f t="shared" si="135"/>
        <v>37.724979427152384</v>
      </c>
      <c r="CB172" s="30">
        <f t="shared" si="135"/>
        <v>106.96355912366292</v>
      </c>
      <c r="CC172" s="30">
        <f t="shared" si="135"/>
        <v>98.736681021566469</v>
      </c>
      <c r="CD172" s="30">
        <f t="shared" si="135"/>
        <v>101.71632669353986</v>
      </c>
      <c r="CE172" s="30">
        <f t="shared" si="135"/>
        <v>95.056578358545877</v>
      </c>
      <c r="CF172" s="30">
        <f t="shared" si="135"/>
        <v>35.692535276062479</v>
      </c>
      <c r="CG172" s="30">
        <f t="shared" si="135"/>
        <v>35.319863623412964</v>
      </c>
      <c r="CH172" s="33">
        <f t="shared" si="135"/>
        <v>24.556766626061393</v>
      </c>
    </row>
    <row r="173" spans="1:86" ht="15.75" hidden="1" customHeight="1" x14ac:dyDescent="0.35">
      <c r="A173" s="578"/>
      <c r="B173" s="94" t="s">
        <v>7</v>
      </c>
      <c r="C173" s="30">
        <f t="shared" si="130"/>
        <v>0</v>
      </c>
      <c r="D173" s="30">
        <f t="shared" si="131"/>
        <v>6.6936554656751577</v>
      </c>
      <c r="E173" s="30">
        <f t="shared" si="136"/>
        <v>14.481460413381784</v>
      </c>
      <c r="F173" s="30">
        <f t="shared" si="136"/>
        <v>15.356342190656749</v>
      </c>
      <c r="G173" s="30">
        <f t="shared" si="136"/>
        <v>17.492630282079315</v>
      </c>
      <c r="H173" s="30">
        <f t="shared" si="136"/>
        <v>52.14481681452019</v>
      </c>
      <c r="I173" s="30">
        <f t="shared" si="136"/>
        <v>48.148463979181159</v>
      </c>
      <c r="J173" s="30">
        <f t="shared" si="136"/>
        <v>50.149680464432222</v>
      </c>
      <c r="K173" s="30">
        <f t="shared" si="136"/>
        <v>45.179722052534707</v>
      </c>
      <c r="L173" s="30">
        <f t="shared" si="136"/>
        <v>16.312398085790058</v>
      </c>
      <c r="M173" s="30">
        <f t="shared" si="136"/>
        <v>16.110778789402332</v>
      </c>
      <c r="N173" s="30">
        <f t="shared" si="136"/>
        <v>10.53087650752812</v>
      </c>
      <c r="O173" s="30">
        <f t="shared" si="136"/>
        <v>12.184317892035637</v>
      </c>
      <c r="P173" s="30">
        <f t="shared" si="136"/>
        <v>11.304518291003024</v>
      </c>
      <c r="Q173" s="30">
        <f t="shared" si="136"/>
        <v>14.481460413381784</v>
      </c>
      <c r="R173" s="30">
        <f t="shared" si="136"/>
        <v>15.356342190656749</v>
      </c>
      <c r="S173" s="30">
        <f t="shared" si="136"/>
        <v>17.492630282079315</v>
      </c>
      <c r="T173" s="30">
        <f t="shared" si="136"/>
        <v>52.14481681452019</v>
      </c>
      <c r="U173" s="30">
        <f t="shared" si="136"/>
        <v>48.148463979181159</v>
      </c>
      <c r="V173" s="30">
        <f t="shared" si="136"/>
        <v>50.149680464432222</v>
      </c>
      <c r="W173" s="30">
        <f t="shared" si="136"/>
        <v>45.179722052534707</v>
      </c>
      <c r="X173" s="30">
        <f t="shared" si="136"/>
        <v>16.312398085790058</v>
      </c>
      <c r="Y173" s="30">
        <f t="shared" si="136"/>
        <v>16.110778789402332</v>
      </c>
      <c r="Z173" s="30">
        <f t="shared" si="136"/>
        <v>10.53087650752812</v>
      </c>
      <c r="AA173" s="30">
        <f t="shared" si="136"/>
        <v>12.184317892035637</v>
      </c>
      <c r="AB173" s="30">
        <f t="shared" si="136"/>
        <v>11.304518291003024</v>
      </c>
      <c r="AC173" s="30">
        <f t="shared" si="136"/>
        <v>14.481460413381784</v>
      </c>
      <c r="AD173" s="30">
        <f t="shared" si="136"/>
        <v>15.356342190656749</v>
      </c>
      <c r="AE173" s="30">
        <f t="shared" si="136"/>
        <v>17.492630282079315</v>
      </c>
      <c r="AF173" s="30">
        <f t="shared" si="136"/>
        <v>52.14481681452019</v>
      </c>
      <c r="AG173" s="30">
        <f t="shared" si="136"/>
        <v>48.148463979181159</v>
      </c>
      <c r="AH173" s="30">
        <f t="shared" si="136"/>
        <v>50.149680464432222</v>
      </c>
      <c r="AI173" s="30">
        <f t="shared" si="136"/>
        <v>45.179722052534707</v>
      </c>
      <c r="AJ173" s="30">
        <f t="shared" si="136"/>
        <v>16.312398085790058</v>
      </c>
      <c r="AK173" s="30">
        <f t="shared" si="136"/>
        <v>16.110778789402332</v>
      </c>
      <c r="AL173" s="30">
        <f t="shared" si="136"/>
        <v>10.53087650752812</v>
      </c>
      <c r="AM173" s="30">
        <f t="shared" si="136"/>
        <v>12.184317892035637</v>
      </c>
      <c r="AN173" s="30">
        <f t="shared" si="136"/>
        <v>11.304518291003024</v>
      </c>
      <c r="AO173" s="30">
        <f t="shared" si="136"/>
        <v>14.481460413381784</v>
      </c>
      <c r="AP173" s="30">
        <f t="shared" si="136"/>
        <v>15.356342190656749</v>
      </c>
      <c r="AQ173" s="30">
        <f t="shared" si="136"/>
        <v>17.492630282079315</v>
      </c>
      <c r="AR173" s="30">
        <f t="shared" si="136"/>
        <v>52.14481681452019</v>
      </c>
      <c r="AS173" s="30">
        <f t="shared" si="136"/>
        <v>48.148463979181159</v>
      </c>
      <c r="AT173" s="30">
        <f t="shared" si="136"/>
        <v>50.149680464432222</v>
      </c>
      <c r="AU173" s="30">
        <f t="shared" si="136"/>
        <v>45.179722052534707</v>
      </c>
      <c r="AV173" s="30">
        <f t="shared" si="136"/>
        <v>16.312398085790058</v>
      </c>
      <c r="AW173" s="30">
        <f t="shared" si="136"/>
        <v>16.110778789402332</v>
      </c>
      <c r="AX173" s="30">
        <f t="shared" si="136"/>
        <v>10.53087650752812</v>
      </c>
      <c r="AY173" s="30">
        <f t="shared" si="136"/>
        <v>12.184317892035637</v>
      </c>
      <c r="AZ173" s="30">
        <f t="shared" si="136"/>
        <v>11.304518291003024</v>
      </c>
      <c r="BA173" s="30">
        <f t="shared" si="136"/>
        <v>14.481460413381784</v>
      </c>
      <c r="BB173" s="30">
        <f t="shared" si="136"/>
        <v>15.356342190656749</v>
      </c>
      <c r="BC173" s="30">
        <f t="shared" si="136"/>
        <v>17.492630282079315</v>
      </c>
      <c r="BD173" s="30">
        <f t="shared" si="136"/>
        <v>52.14481681452019</v>
      </c>
      <c r="BE173" s="30">
        <f t="shared" si="136"/>
        <v>48.148463979181159</v>
      </c>
      <c r="BF173" s="30">
        <f t="shared" si="136"/>
        <v>50.149680464432222</v>
      </c>
      <c r="BG173" s="30">
        <f t="shared" si="136"/>
        <v>45.179722052534707</v>
      </c>
      <c r="BH173" s="30">
        <f t="shared" si="136"/>
        <v>16.312398085790058</v>
      </c>
      <c r="BI173" s="30">
        <f t="shared" si="136"/>
        <v>16.110778789402332</v>
      </c>
      <c r="BJ173" s="30">
        <f t="shared" si="136"/>
        <v>10.53087650752812</v>
      </c>
      <c r="BK173" s="30">
        <f t="shared" si="136"/>
        <v>12.184317892035637</v>
      </c>
      <c r="BL173" s="30">
        <f t="shared" si="136"/>
        <v>11.304518291003024</v>
      </c>
      <c r="BM173" s="30">
        <f t="shared" si="136"/>
        <v>14.481460413381784</v>
      </c>
      <c r="BN173" s="30">
        <f t="shared" si="136"/>
        <v>15.356342190656749</v>
      </c>
      <c r="BO173" s="30">
        <f t="shared" si="136"/>
        <v>17.492630282079315</v>
      </c>
      <c r="BP173" s="30">
        <f t="shared" si="136"/>
        <v>52.14481681452019</v>
      </c>
      <c r="BQ173" s="30">
        <f t="shared" si="135"/>
        <v>48.148463979181159</v>
      </c>
      <c r="BR173" s="30">
        <f t="shared" si="135"/>
        <v>50.149680464432222</v>
      </c>
      <c r="BS173" s="30">
        <f t="shared" si="135"/>
        <v>45.179722052534707</v>
      </c>
      <c r="BT173" s="30">
        <f t="shared" si="135"/>
        <v>16.312398085790058</v>
      </c>
      <c r="BU173" s="30">
        <f t="shared" si="135"/>
        <v>16.110778789402332</v>
      </c>
      <c r="BV173" s="30">
        <f t="shared" si="135"/>
        <v>10.53087650752812</v>
      </c>
      <c r="BW173" s="30">
        <f t="shared" si="135"/>
        <v>12.184317892035637</v>
      </c>
      <c r="BX173" s="30">
        <f t="shared" si="135"/>
        <v>11.304518291003024</v>
      </c>
      <c r="BY173" s="30">
        <f t="shared" si="135"/>
        <v>14.481460413381784</v>
      </c>
      <c r="BZ173" s="30">
        <f t="shared" si="135"/>
        <v>15.356342190656749</v>
      </c>
      <c r="CA173" s="30">
        <f t="shared" si="135"/>
        <v>17.492630282079315</v>
      </c>
      <c r="CB173" s="30">
        <f t="shared" si="135"/>
        <v>52.14481681452019</v>
      </c>
      <c r="CC173" s="30">
        <f t="shared" si="135"/>
        <v>48.148463979181159</v>
      </c>
      <c r="CD173" s="30">
        <f t="shared" si="135"/>
        <v>50.149680464432222</v>
      </c>
      <c r="CE173" s="30">
        <f t="shared" si="135"/>
        <v>45.179722052534707</v>
      </c>
      <c r="CF173" s="30">
        <f t="shared" si="135"/>
        <v>16.312398085790058</v>
      </c>
      <c r="CG173" s="30">
        <f t="shared" si="135"/>
        <v>16.110778789402332</v>
      </c>
      <c r="CH173" s="33">
        <f t="shared" si="135"/>
        <v>10.53087650752812</v>
      </c>
    </row>
    <row r="174" spans="1:86" ht="15.75" hidden="1" customHeight="1" x14ac:dyDescent="0.35">
      <c r="A174" s="578"/>
      <c r="B174" s="94" t="s">
        <v>8</v>
      </c>
      <c r="C174" s="30">
        <f t="shared" si="130"/>
        <v>0</v>
      </c>
      <c r="D174" s="30">
        <f t="shared" si="131"/>
        <v>0</v>
      </c>
      <c r="E174" s="30">
        <f t="shared" si="136"/>
        <v>0</v>
      </c>
      <c r="F174" s="30">
        <f t="shared" si="136"/>
        <v>0</v>
      </c>
      <c r="G174" s="30">
        <f t="shared" si="136"/>
        <v>0</v>
      </c>
      <c r="H174" s="30">
        <f t="shared" si="136"/>
        <v>0</v>
      </c>
      <c r="I174" s="30">
        <f t="shared" si="136"/>
        <v>0</v>
      </c>
      <c r="J174" s="30">
        <f t="shared" si="136"/>
        <v>0</v>
      </c>
      <c r="K174" s="30">
        <f t="shared" si="136"/>
        <v>0</v>
      </c>
      <c r="L174" s="30">
        <f t="shared" si="136"/>
        <v>0</v>
      </c>
      <c r="M174" s="30">
        <f t="shared" si="136"/>
        <v>0</v>
      </c>
      <c r="N174" s="30">
        <f t="shared" si="136"/>
        <v>0</v>
      </c>
      <c r="O174" s="30">
        <f t="shared" si="136"/>
        <v>0</v>
      </c>
      <c r="P174" s="30">
        <f t="shared" si="136"/>
        <v>0</v>
      </c>
      <c r="Q174" s="30">
        <f t="shared" si="136"/>
        <v>0</v>
      </c>
      <c r="R174" s="30">
        <f t="shared" si="136"/>
        <v>0</v>
      </c>
      <c r="S174" s="30">
        <f t="shared" si="136"/>
        <v>0</v>
      </c>
      <c r="T174" s="30">
        <f t="shared" si="136"/>
        <v>0</v>
      </c>
      <c r="U174" s="30">
        <f t="shared" si="136"/>
        <v>0</v>
      </c>
      <c r="V174" s="30">
        <f t="shared" si="136"/>
        <v>0</v>
      </c>
      <c r="W174" s="30">
        <f t="shared" si="136"/>
        <v>0</v>
      </c>
      <c r="X174" s="30">
        <f t="shared" si="136"/>
        <v>0</v>
      </c>
      <c r="Y174" s="30">
        <f t="shared" si="136"/>
        <v>0</v>
      </c>
      <c r="Z174" s="30">
        <f t="shared" si="136"/>
        <v>0</v>
      </c>
      <c r="AA174" s="30">
        <f t="shared" si="136"/>
        <v>0</v>
      </c>
      <c r="AB174" s="30">
        <f t="shared" si="136"/>
        <v>0</v>
      </c>
      <c r="AC174" s="30">
        <f t="shared" si="136"/>
        <v>0</v>
      </c>
      <c r="AD174" s="30">
        <f t="shared" si="136"/>
        <v>0</v>
      </c>
      <c r="AE174" s="30">
        <f t="shared" si="136"/>
        <v>0</v>
      </c>
      <c r="AF174" s="30">
        <f t="shared" si="136"/>
        <v>0</v>
      </c>
      <c r="AG174" s="30">
        <f t="shared" si="136"/>
        <v>0</v>
      </c>
      <c r="AH174" s="30">
        <f t="shared" si="136"/>
        <v>0</v>
      </c>
      <c r="AI174" s="30">
        <f t="shared" si="136"/>
        <v>0</v>
      </c>
      <c r="AJ174" s="30">
        <f t="shared" si="136"/>
        <v>0</v>
      </c>
      <c r="AK174" s="30">
        <f t="shared" si="136"/>
        <v>0</v>
      </c>
      <c r="AL174" s="30">
        <f t="shared" si="136"/>
        <v>0</v>
      </c>
      <c r="AM174" s="30">
        <f t="shared" si="136"/>
        <v>0</v>
      </c>
      <c r="AN174" s="30">
        <f t="shared" si="136"/>
        <v>0</v>
      </c>
      <c r="AO174" s="30">
        <f t="shared" si="136"/>
        <v>0</v>
      </c>
      <c r="AP174" s="30">
        <f t="shared" si="136"/>
        <v>0</v>
      </c>
      <c r="AQ174" s="30">
        <f t="shared" si="136"/>
        <v>0</v>
      </c>
      <c r="AR174" s="30">
        <f t="shared" si="136"/>
        <v>0</v>
      </c>
      <c r="AS174" s="30">
        <f t="shared" si="136"/>
        <v>0</v>
      </c>
      <c r="AT174" s="30">
        <f t="shared" si="136"/>
        <v>0</v>
      </c>
      <c r="AU174" s="30">
        <f t="shared" si="136"/>
        <v>0</v>
      </c>
      <c r="AV174" s="30">
        <f t="shared" si="136"/>
        <v>0</v>
      </c>
      <c r="AW174" s="30">
        <f t="shared" si="136"/>
        <v>0</v>
      </c>
      <c r="AX174" s="30">
        <f t="shared" si="136"/>
        <v>0</v>
      </c>
      <c r="AY174" s="30">
        <f t="shared" si="136"/>
        <v>0</v>
      </c>
      <c r="AZ174" s="30">
        <f t="shared" si="136"/>
        <v>0</v>
      </c>
      <c r="BA174" s="30">
        <f t="shared" si="136"/>
        <v>0</v>
      </c>
      <c r="BB174" s="30">
        <f t="shared" si="136"/>
        <v>0</v>
      </c>
      <c r="BC174" s="30">
        <f t="shared" si="136"/>
        <v>0</v>
      </c>
      <c r="BD174" s="30">
        <f t="shared" si="136"/>
        <v>0</v>
      </c>
      <c r="BE174" s="30">
        <f t="shared" si="136"/>
        <v>0</v>
      </c>
      <c r="BF174" s="30">
        <f t="shared" si="136"/>
        <v>0</v>
      </c>
      <c r="BG174" s="30">
        <f t="shared" si="136"/>
        <v>0</v>
      </c>
      <c r="BH174" s="30">
        <f t="shared" si="136"/>
        <v>0</v>
      </c>
      <c r="BI174" s="30">
        <f t="shared" si="136"/>
        <v>0</v>
      </c>
      <c r="BJ174" s="30">
        <f t="shared" si="136"/>
        <v>0</v>
      </c>
      <c r="BK174" s="30">
        <f t="shared" si="136"/>
        <v>0</v>
      </c>
      <c r="BL174" s="30">
        <f t="shared" si="136"/>
        <v>0</v>
      </c>
      <c r="BM174" s="30">
        <f t="shared" si="136"/>
        <v>0</v>
      </c>
      <c r="BN174" s="30">
        <f t="shared" si="136"/>
        <v>0</v>
      </c>
      <c r="BO174" s="30">
        <f t="shared" si="136"/>
        <v>0</v>
      </c>
      <c r="BP174" s="30">
        <f t="shared" si="136"/>
        <v>0</v>
      </c>
      <c r="BQ174" s="30">
        <f t="shared" si="135"/>
        <v>0</v>
      </c>
      <c r="BR174" s="30">
        <f t="shared" si="135"/>
        <v>0</v>
      </c>
      <c r="BS174" s="30">
        <f t="shared" si="135"/>
        <v>0</v>
      </c>
      <c r="BT174" s="30">
        <f t="shared" si="135"/>
        <v>0</v>
      </c>
      <c r="BU174" s="30">
        <f t="shared" si="135"/>
        <v>0</v>
      </c>
      <c r="BV174" s="30">
        <f t="shared" si="135"/>
        <v>0</v>
      </c>
      <c r="BW174" s="30">
        <f t="shared" si="135"/>
        <v>0</v>
      </c>
      <c r="BX174" s="30">
        <f t="shared" si="135"/>
        <v>0</v>
      </c>
      <c r="BY174" s="30">
        <f t="shared" si="135"/>
        <v>0</v>
      </c>
      <c r="BZ174" s="30">
        <f t="shared" si="135"/>
        <v>0</v>
      </c>
      <c r="CA174" s="30">
        <f t="shared" si="135"/>
        <v>0</v>
      </c>
      <c r="CB174" s="30">
        <f t="shared" si="135"/>
        <v>0</v>
      </c>
      <c r="CC174" s="30">
        <f t="shared" si="135"/>
        <v>0</v>
      </c>
      <c r="CD174" s="30">
        <f t="shared" si="135"/>
        <v>0</v>
      </c>
      <c r="CE174" s="30">
        <f t="shared" si="135"/>
        <v>0</v>
      </c>
      <c r="CF174" s="30">
        <f t="shared" si="135"/>
        <v>0</v>
      </c>
      <c r="CG174" s="30">
        <f t="shared" si="135"/>
        <v>0</v>
      </c>
      <c r="CH174" s="33">
        <f t="shared" si="135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35.715041282294614</v>
      </c>
      <c r="E176" s="30">
        <f t="shared" ref="E176:BP176" si="137">SUM(E162:E175)</f>
        <v>74.692999031089272</v>
      </c>
      <c r="F176" s="30">
        <f t="shared" si="137"/>
        <v>154.92746995100876</v>
      </c>
      <c r="G176" s="30">
        <f t="shared" si="137"/>
        <v>377.76403562098761</v>
      </c>
      <c r="H176" s="30">
        <f t="shared" si="137"/>
        <v>5140.2729041225348</v>
      </c>
      <c r="I176" s="30">
        <f t="shared" si="137"/>
        <v>10410.960049788539</v>
      </c>
      <c r="J176" s="30">
        <f t="shared" si="137"/>
        <v>10857.200399737176</v>
      </c>
      <c r="K176" s="30">
        <f t="shared" si="137"/>
        <v>6413.2833734093147</v>
      </c>
      <c r="L176" s="30">
        <f t="shared" si="137"/>
        <v>1508.9611480319675</v>
      </c>
      <c r="M176" s="30">
        <f t="shared" si="137"/>
        <v>1369.7839888953315</v>
      </c>
      <c r="N176" s="30">
        <f t="shared" si="137"/>
        <v>1746.5644680886678</v>
      </c>
      <c r="O176" s="30">
        <f t="shared" si="137"/>
        <v>3164.3512180976327</v>
      </c>
      <c r="P176" s="30">
        <f t="shared" si="137"/>
        <v>2553.4716763681777</v>
      </c>
      <c r="Q176" s="30">
        <f t="shared" si="137"/>
        <v>2738.0086887494172</v>
      </c>
      <c r="R176" s="30">
        <f t="shared" si="137"/>
        <v>3171.5125071187658</v>
      </c>
      <c r="S176" s="30">
        <f t="shared" si="137"/>
        <v>6410.8610664251264</v>
      </c>
      <c r="T176" s="30">
        <f t="shared" si="137"/>
        <v>28019.499633583906</v>
      </c>
      <c r="U176" s="30">
        <f t="shared" si="137"/>
        <v>30224.531967046769</v>
      </c>
      <c r="V176" s="30">
        <f t="shared" si="137"/>
        <v>29962.516383293994</v>
      </c>
      <c r="W176" s="30">
        <f t="shared" si="137"/>
        <v>17777.289315257633</v>
      </c>
      <c r="X176" s="30">
        <f t="shared" si="137"/>
        <v>3975.6734593356505</v>
      </c>
      <c r="Y176" s="30">
        <f t="shared" si="137"/>
        <v>3207.0329407633117</v>
      </c>
      <c r="Z176" s="30">
        <f t="shared" si="137"/>
        <v>2403.2977403468035</v>
      </c>
      <c r="AA176" s="30">
        <f t="shared" si="137"/>
        <v>3164.3512180976327</v>
      </c>
      <c r="AB176" s="30">
        <f t="shared" si="137"/>
        <v>2553.4716763681777</v>
      </c>
      <c r="AC176" s="30">
        <f t="shared" si="137"/>
        <v>2738.0086887494172</v>
      </c>
      <c r="AD176" s="30">
        <f t="shared" si="137"/>
        <v>3171.5125071187658</v>
      </c>
      <c r="AE176" s="30">
        <f t="shared" si="137"/>
        <v>6410.8610664251264</v>
      </c>
      <c r="AF176" s="30">
        <f t="shared" si="137"/>
        <v>28019.499633583906</v>
      </c>
      <c r="AG176" s="30">
        <f t="shared" si="137"/>
        <v>30224.531967046769</v>
      </c>
      <c r="AH176" s="30">
        <f t="shared" si="137"/>
        <v>29962.516383293994</v>
      </c>
      <c r="AI176" s="30">
        <f t="shared" si="137"/>
        <v>17777.289315257633</v>
      </c>
      <c r="AJ176" s="30">
        <f t="shared" si="137"/>
        <v>3975.6734593356505</v>
      </c>
      <c r="AK176" s="30">
        <f t="shared" si="137"/>
        <v>3207.0329407633117</v>
      </c>
      <c r="AL176" s="30">
        <f t="shared" si="137"/>
        <v>2403.2977403468035</v>
      </c>
      <c r="AM176" s="30">
        <f t="shared" si="137"/>
        <v>3164.3512180976327</v>
      </c>
      <c r="AN176" s="30">
        <f t="shared" si="137"/>
        <v>2553.4716763681777</v>
      </c>
      <c r="AO176" s="30">
        <f t="shared" si="137"/>
        <v>2738.0086887494172</v>
      </c>
      <c r="AP176" s="30">
        <f t="shared" si="137"/>
        <v>3171.5125071187658</v>
      </c>
      <c r="AQ176" s="30">
        <f t="shared" si="137"/>
        <v>6410.8610664251264</v>
      </c>
      <c r="AR176" s="30">
        <f t="shared" si="137"/>
        <v>28019.499633583906</v>
      </c>
      <c r="AS176" s="30">
        <f t="shared" si="137"/>
        <v>30224.531967046769</v>
      </c>
      <c r="AT176" s="30">
        <f t="shared" si="137"/>
        <v>29962.516383293994</v>
      </c>
      <c r="AU176" s="30">
        <f t="shared" si="137"/>
        <v>17777.289315257633</v>
      </c>
      <c r="AV176" s="30">
        <f t="shared" si="137"/>
        <v>3975.6734593356505</v>
      </c>
      <c r="AW176" s="30">
        <f t="shared" si="137"/>
        <v>3207.0329407633117</v>
      </c>
      <c r="AX176" s="30">
        <f t="shared" si="137"/>
        <v>2403.2977403468035</v>
      </c>
      <c r="AY176" s="30">
        <f t="shared" si="137"/>
        <v>3164.3512180976327</v>
      </c>
      <c r="AZ176" s="30">
        <f t="shared" si="137"/>
        <v>2553.4716763681777</v>
      </c>
      <c r="BA176" s="30">
        <f t="shared" si="137"/>
        <v>2738.0086887494172</v>
      </c>
      <c r="BB176" s="30">
        <f t="shared" si="137"/>
        <v>3171.5125071187658</v>
      </c>
      <c r="BC176" s="30">
        <f t="shared" si="137"/>
        <v>6410.8610664251264</v>
      </c>
      <c r="BD176" s="30">
        <f t="shared" si="137"/>
        <v>28019.499633583906</v>
      </c>
      <c r="BE176" s="30">
        <f t="shared" si="137"/>
        <v>30224.531967046769</v>
      </c>
      <c r="BF176" s="30">
        <f t="shared" si="137"/>
        <v>29962.516383293994</v>
      </c>
      <c r="BG176" s="30">
        <f t="shared" si="137"/>
        <v>17777.289315257633</v>
      </c>
      <c r="BH176" s="30">
        <f t="shared" si="137"/>
        <v>3975.6734593356505</v>
      </c>
      <c r="BI176" s="30">
        <f t="shared" si="137"/>
        <v>3207.0329407633117</v>
      </c>
      <c r="BJ176" s="30">
        <f t="shared" si="137"/>
        <v>2403.2977403468035</v>
      </c>
      <c r="BK176" s="30">
        <f t="shared" si="137"/>
        <v>3164.3512180976327</v>
      </c>
      <c r="BL176" s="30">
        <f t="shared" si="137"/>
        <v>2553.4716763681777</v>
      </c>
      <c r="BM176" s="30">
        <f t="shared" si="137"/>
        <v>2738.0086887494172</v>
      </c>
      <c r="BN176" s="30">
        <f t="shared" si="137"/>
        <v>3171.5125071187658</v>
      </c>
      <c r="BO176" s="30">
        <f t="shared" si="137"/>
        <v>6410.8610664251264</v>
      </c>
      <c r="BP176" s="30">
        <f t="shared" si="137"/>
        <v>28019.499633583906</v>
      </c>
      <c r="BQ176" s="30">
        <f t="shared" ref="BQ176:CH176" si="138">SUM(BQ162:BQ175)</f>
        <v>30224.531967046769</v>
      </c>
      <c r="BR176" s="30">
        <f t="shared" si="138"/>
        <v>29962.516383293994</v>
      </c>
      <c r="BS176" s="30">
        <f t="shared" si="138"/>
        <v>17777.289315257633</v>
      </c>
      <c r="BT176" s="30">
        <f t="shared" si="138"/>
        <v>3975.6734593356505</v>
      </c>
      <c r="BU176" s="30">
        <f t="shared" si="138"/>
        <v>3207.0329407633117</v>
      </c>
      <c r="BV176" s="30">
        <f t="shared" si="138"/>
        <v>2403.2977403468035</v>
      </c>
      <c r="BW176" s="30">
        <f t="shared" si="138"/>
        <v>3164.3512180976327</v>
      </c>
      <c r="BX176" s="30">
        <f t="shared" si="138"/>
        <v>2553.4716763681777</v>
      </c>
      <c r="BY176" s="30">
        <f t="shared" si="138"/>
        <v>2738.0086887494172</v>
      </c>
      <c r="BZ176" s="30">
        <f t="shared" si="138"/>
        <v>3171.5125071187658</v>
      </c>
      <c r="CA176" s="30">
        <f t="shared" si="138"/>
        <v>6410.8610664251264</v>
      </c>
      <c r="CB176" s="30">
        <f t="shared" si="138"/>
        <v>28019.499633583906</v>
      </c>
      <c r="CC176" s="30">
        <f t="shared" si="138"/>
        <v>30224.531967046769</v>
      </c>
      <c r="CD176" s="30">
        <f t="shared" si="138"/>
        <v>29962.516383293994</v>
      </c>
      <c r="CE176" s="30">
        <f t="shared" si="138"/>
        <v>17777.289315257633</v>
      </c>
      <c r="CF176" s="30">
        <f t="shared" si="138"/>
        <v>3975.6734593356505</v>
      </c>
      <c r="CG176" s="30">
        <f t="shared" si="138"/>
        <v>3207.0329407633117</v>
      </c>
      <c r="CH176" s="33">
        <f t="shared" si="138"/>
        <v>2403.2977403468035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35.715041282294614</v>
      </c>
      <c r="E177" s="31">
        <f t="shared" ref="E177:BP177" si="139">D177+E176</f>
        <v>110.40804031338388</v>
      </c>
      <c r="F177" s="31">
        <f t="shared" si="139"/>
        <v>265.33551026439261</v>
      </c>
      <c r="G177" s="31">
        <f t="shared" si="139"/>
        <v>643.09954588538017</v>
      </c>
      <c r="H177" s="31">
        <f t="shared" si="139"/>
        <v>5783.3724500079152</v>
      </c>
      <c r="I177" s="31">
        <f t="shared" si="139"/>
        <v>16194.332499796454</v>
      </c>
      <c r="J177" s="31">
        <f t="shared" si="139"/>
        <v>27051.532899533631</v>
      </c>
      <c r="K177" s="31">
        <f t="shared" si="139"/>
        <v>33464.816272942946</v>
      </c>
      <c r="L177" s="31">
        <f t="shared" si="139"/>
        <v>34973.777420974911</v>
      </c>
      <c r="M177" s="31">
        <f t="shared" si="139"/>
        <v>36343.561409870243</v>
      </c>
      <c r="N177" s="31">
        <f t="shared" si="139"/>
        <v>38090.125877958912</v>
      </c>
      <c r="O177" s="31">
        <f t="shared" si="139"/>
        <v>41254.477096056544</v>
      </c>
      <c r="P177" s="31">
        <f t="shared" si="139"/>
        <v>43807.948772424723</v>
      </c>
      <c r="Q177" s="31">
        <f t="shared" si="139"/>
        <v>46545.957461174141</v>
      </c>
      <c r="R177" s="31">
        <f t="shared" si="139"/>
        <v>49717.469968292906</v>
      </c>
      <c r="S177" s="31">
        <f t="shared" si="139"/>
        <v>56128.33103471803</v>
      </c>
      <c r="T177" s="31">
        <f t="shared" si="139"/>
        <v>84147.830668301933</v>
      </c>
      <c r="U177" s="31">
        <f t="shared" si="139"/>
        <v>114372.36263534871</v>
      </c>
      <c r="V177" s="31">
        <f t="shared" si="139"/>
        <v>144334.87901864271</v>
      </c>
      <c r="W177" s="31">
        <f t="shared" si="139"/>
        <v>162112.16833390034</v>
      </c>
      <c r="X177" s="31">
        <f t="shared" si="139"/>
        <v>166087.84179323597</v>
      </c>
      <c r="Y177" s="31">
        <f t="shared" si="139"/>
        <v>169294.87473399928</v>
      </c>
      <c r="Z177" s="31">
        <f t="shared" si="139"/>
        <v>171698.17247434609</v>
      </c>
      <c r="AA177" s="31">
        <f t="shared" si="139"/>
        <v>174862.52369244373</v>
      </c>
      <c r="AB177" s="31">
        <f t="shared" si="139"/>
        <v>177415.99536881191</v>
      </c>
      <c r="AC177" s="31">
        <f t="shared" si="139"/>
        <v>180154.00405756134</v>
      </c>
      <c r="AD177" s="31">
        <f t="shared" si="139"/>
        <v>183325.51656468012</v>
      </c>
      <c r="AE177" s="31">
        <f t="shared" si="139"/>
        <v>189736.37763110525</v>
      </c>
      <c r="AF177" s="31">
        <f t="shared" si="139"/>
        <v>217755.87726468916</v>
      </c>
      <c r="AG177" s="31">
        <f t="shared" si="139"/>
        <v>247980.40923173592</v>
      </c>
      <c r="AH177" s="31">
        <f t="shared" si="139"/>
        <v>277942.92561502993</v>
      </c>
      <c r="AI177" s="31">
        <f t="shared" si="139"/>
        <v>295720.21493028756</v>
      </c>
      <c r="AJ177" s="31">
        <f t="shared" si="139"/>
        <v>299695.8883896232</v>
      </c>
      <c r="AK177" s="31">
        <f t="shared" si="139"/>
        <v>302902.92133038654</v>
      </c>
      <c r="AL177" s="31">
        <f t="shared" si="139"/>
        <v>305306.21907073335</v>
      </c>
      <c r="AM177" s="31">
        <f t="shared" si="139"/>
        <v>308470.57028883096</v>
      </c>
      <c r="AN177" s="31">
        <f t="shared" si="139"/>
        <v>311024.04196519911</v>
      </c>
      <c r="AO177" s="31">
        <f t="shared" si="139"/>
        <v>313762.05065394851</v>
      </c>
      <c r="AP177" s="31">
        <f t="shared" si="139"/>
        <v>316933.56316106726</v>
      </c>
      <c r="AQ177" s="31">
        <f t="shared" si="139"/>
        <v>323344.42422749236</v>
      </c>
      <c r="AR177" s="31">
        <f t="shared" si="139"/>
        <v>351363.92386107624</v>
      </c>
      <c r="AS177" s="31">
        <f t="shared" si="139"/>
        <v>381588.45582812303</v>
      </c>
      <c r="AT177" s="31">
        <f t="shared" si="139"/>
        <v>411550.97221141704</v>
      </c>
      <c r="AU177" s="31">
        <f t="shared" si="139"/>
        <v>429328.26152667467</v>
      </c>
      <c r="AV177" s="31">
        <f t="shared" si="139"/>
        <v>433303.93498601031</v>
      </c>
      <c r="AW177" s="31">
        <f t="shared" si="139"/>
        <v>436510.96792677365</v>
      </c>
      <c r="AX177" s="31">
        <f t="shared" si="139"/>
        <v>438914.26566712046</v>
      </c>
      <c r="AY177" s="31">
        <f t="shared" si="139"/>
        <v>442078.61688521807</v>
      </c>
      <c r="AZ177" s="31">
        <f t="shared" si="139"/>
        <v>444632.08856158622</v>
      </c>
      <c r="BA177" s="31">
        <f t="shared" si="139"/>
        <v>447370.09725033562</v>
      </c>
      <c r="BB177" s="31">
        <f t="shared" si="139"/>
        <v>450541.60975745437</v>
      </c>
      <c r="BC177" s="31">
        <f t="shared" si="139"/>
        <v>456952.47082387947</v>
      </c>
      <c r="BD177" s="31">
        <f t="shared" si="139"/>
        <v>484971.97045746335</v>
      </c>
      <c r="BE177" s="31">
        <f t="shared" si="139"/>
        <v>515196.50242451014</v>
      </c>
      <c r="BF177" s="31">
        <f t="shared" si="139"/>
        <v>545159.0188078041</v>
      </c>
      <c r="BG177" s="31">
        <f t="shared" si="139"/>
        <v>562936.30812306178</v>
      </c>
      <c r="BH177" s="31">
        <f t="shared" si="139"/>
        <v>566911.98158239748</v>
      </c>
      <c r="BI177" s="31">
        <f t="shared" si="139"/>
        <v>570119.01452316076</v>
      </c>
      <c r="BJ177" s="31">
        <f t="shared" si="139"/>
        <v>572522.31226350751</v>
      </c>
      <c r="BK177" s="31">
        <f t="shared" si="139"/>
        <v>575686.66348160512</v>
      </c>
      <c r="BL177" s="31">
        <f t="shared" si="139"/>
        <v>578240.13515797327</v>
      </c>
      <c r="BM177" s="31">
        <f t="shared" si="139"/>
        <v>580978.14384672267</v>
      </c>
      <c r="BN177" s="31">
        <f t="shared" si="139"/>
        <v>584149.65635384142</v>
      </c>
      <c r="BO177" s="31">
        <f t="shared" si="139"/>
        <v>590560.51742026652</v>
      </c>
      <c r="BP177" s="31">
        <f t="shared" si="139"/>
        <v>618580.01705385046</v>
      </c>
      <c r="BQ177" s="31">
        <f t="shared" ref="BQ177:CH177" si="140">BP177+BQ176</f>
        <v>648804.54902089725</v>
      </c>
      <c r="BR177" s="31">
        <f t="shared" si="140"/>
        <v>678767.06540419126</v>
      </c>
      <c r="BS177" s="31">
        <f t="shared" si="140"/>
        <v>696544.35471944895</v>
      </c>
      <c r="BT177" s="31">
        <f t="shared" si="140"/>
        <v>700520.02817878465</v>
      </c>
      <c r="BU177" s="31">
        <f t="shared" si="140"/>
        <v>703727.06111954793</v>
      </c>
      <c r="BV177" s="31">
        <f t="shared" si="140"/>
        <v>706130.35885989468</v>
      </c>
      <c r="BW177" s="31">
        <f t="shared" si="140"/>
        <v>709294.71007799229</v>
      </c>
      <c r="BX177" s="31">
        <f t="shared" si="140"/>
        <v>711848.18175436044</v>
      </c>
      <c r="BY177" s="31">
        <f t="shared" si="140"/>
        <v>714586.19044310984</v>
      </c>
      <c r="BZ177" s="31">
        <f t="shared" si="140"/>
        <v>717757.70295022859</v>
      </c>
      <c r="CA177" s="31">
        <f t="shared" si="140"/>
        <v>724168.56401665369</v>
      </c>
      <c r="CB177" s="31">
        <f t="shared" si="140"/>
        <v>752188.06365023763</v>
      </c>
      <c r="CC177" s="31">
        <f t="shared" si="140"/>
        <v>782412.59561728442</v>
      </c>
      <c r="CD177" s="31">
        <f t="shared" si="140"/>
        <v>812375.11200057843</v>
      </c>
      <c r="CE177" s="31">
        <f t="shared" si="140"/>
        <v>830152.40131583612</v>
      </c>
      <c r="CF177" s="31">
        <f t="shared" si="140"/>
        <v>834128.07477517182</v>
      </c>
      <c r="CG177" s="31">
        <f t="shared" si="140"/>
        <v>837335.1077159351</v>
      </c>
      <c r="CH177" s="34">
        <f t="shared" si="140"/>
        <v>839738.40545628185</v>
      </c>
    </row>
    <row r="178" spans="1:86" ht="14.4" hidden="1" customHeight="1" x14ac:dyDescent="0.35">
      <c r="A178" s="116"/>
      <c r="B178" s="250" t="s">
        <v>129</v>
      </c>
      <c r="C178" s="121">
        <f t="shared" ref="C178:BN178" si="141">C157+C176</f>
        <v>0</v>
      </c>
      <c r="D178" s="121">
        <f t="shared" si="141"/>
        <v>415.86146983491898</v>
      </c>
      <c r="E178" s="121">
        <f t="shared" si="141"/>
        <v>1073.30048769512</v>
      </c>
      <c r="F178" s="121">
        <f t="shared" si="141"/>
        <v>1978.4568279799857</v>
      </c>
      <c r="G178" s="121">
        <f t="shared" si="141"/>
        <v>4495.4503859485076</v>
      </c>
      <c r="H178" s="121">
        <f t="shared" si="141"/>
        <v>32877.88101342466</v>
      </c>
      <c r="I178" s="121">
        <f t="shared" si="141"/>
        <v>71711.114245008386</v>
      </c>
      <c r="J178" s="121">
        <f t="shared" si="141"/>
        <v>72036.837194051812</v>
      </c>
      <c r="K178" s="121">
        <f t="shared" si="141"/>
        <v>44028.862096332879</v>
      </c>
      <c r="L178" s="121">
        <f t="shared" si="141"/>
        <v>18466.42314727703</v>
      </c>
      <c r="M178" s="121">
        <f t="shared" si="141"/>
        <v>17653.421492493842</v>
      </c>
      <c r="N178" s="121">
        <f t="shared" si="141"/>
        <v>30665.858128785774</v>
      </c>
      <c r="O178" s="121">
        <f t="shared" si="141"/>
        <v>44937.648473266898</v>
      </c>
      <c r="P178" s="121">
        <f t="shared" si="141"/>
        <v>37310.749382801383</v>
      </c>
      <c r="Q178" s="121">
        <f t="shared" si="141"/>
        <v>40851.863571007882</v>
      </c>
      <c r="R178" s="121">
        <f t="shared" si="141"/>
        <v>43256.23775576648</v>
      </c>
      <c r="S178" s="121">
        <f t="shared" si="141"/>
        <v>63854.042614678525</v>
      </c>
      <c r="T178" s="121">
        <f t="shared" si="141"/>
        <v>180307.05119367034</v>
      </c>
      <c r="U178" s="121">
        <f t="shared" si="141"/>
        <v>212141.3529338782</v>
      </c>
      <c r="V178" s="121">
        <f t="shared" si="141"/>
        <v>202532.56441849517</v>
      </c>
      <c r="W178" s="121">
        <f t="shared" si="141"/>
        <v>124603.53192287705</v>
      </c>
      <c r="X178" s="121">
        <f t="shared" si="141"/>
        <v>49323.788631332689</v>
      </c>
      <c r="Y178" s="121">
        <f t="shared" si="141"/>
        <v>41563.04071374613</v>
      </c>
      <c r="Z178" s="121">
        <f t="shared" si="141"/>
        <v>41967.103249312364</v>
      </c>
      <c r="AA178" s="121">
        <f t="shared" si="141"/>
        <v>44937.648473266898</v>
      </c>
      <c r="AB178" s="121">
        <f t="shared" si="141"/>
        <v>37310.749382801383</v>
      </c>
      <c r="AC178" s="121">
        <f t="shared" si="141"/>
        <v>40851.863571007882</v>
      </c>
      <c r="AD178" s="121">
        <f t="shared" si="141"/>
        <v>43256.23775576648</v>
      </c>
      <c r="AE178" s="121">
        <f t="shared" si="141"/>
        <v>63854.042614678525</v>
      </c>
      <c r="AF178" s="121">
        <f t="shared" si="141"/>
        <v>180307.05119367034</v>
      </c>
      <c r="AG178" s="121">
        <f t="shared" si="141"/>
        <v>212141.3529338782</v>
      </c>
      <c r="AH178" s="121">
        <f t="shared" si="141"/>
        <v>202532.56441849517</v>
      </c>
      <c r="AI178" s="121">
        <f t="shared" si="141"/>
        <v>124603.53192287705</v>
      </c>
      <c r="AJ178" s="121">
        <f t="shared" si="141"/>
        <v>49323.788631332689</v>
      </c>
      <c r="AK178" s="121">
        <f t="shared" si="141"/>
        <v>41563.04071374613</v>
      </c>
      <c r="AL178" s="121">
        <f t="shared" si="141"/>
        <v>41967.103249312364</v>
      </c>
      <c r="AM178" s="121">
        <f t="shared" si="141"/>
        <v>44937.648473266898</v>
      </c>
      <c r="AN178" s="121">
        <f t="shared" si="141"/>
        <v>37310.749382801383</v>
      </c>
      <c r="AO178" s="121">
        <f t="shared" si="141"/>
        <v>40851.863571007882</v>
      </c>
      <c r="AP178" s="121">
        <f t="shared" si="141"/>
        <v>43256.23775576648</v>
      </c>
      <c r="AQ178" s="121">
        <f t="shared" si="141"/>
        <v>63854.042614678525</v>
      </c>
      <c r="AR178" s="121">
        <f t="shared" si="141"/>
        <v>180307.05119367034</v>
      </c>
      <c r="AS178" s="121">
        <f t="shared" si="141"/>
        <v>212141.3529338782</v>
      </c>
      <c r="AT178" s="121">
        <f t="shared" si="141"/>
        <v>202532.56441849517</v>
      </c>
      <c r="AU178" s="121">
        <f t="shared" si="141"/>
        <v>124603.53192287705</v>
      </c>
      <c r="AV178" s="121">
        <f t="shared" si="141"/>
        <v>49323.788631332689</v>
      </c>
      <c r="AW178" s="121">
        <f t="shared" si="141"/>
        <v>41563.04071374613</v>
      </c>
      <c r="AX178" s="121">
        <f t="shared" si="141"/>
        <v>41967.103249312364</v>
      </c>
      <c r="AY178" s="121">
        <f t="shared" si="141"/>
        <v>44937.648473266898</v>
      </c>
      <c r="AZ178" s="121">
        <f t="shared" si="141"/>
        <v>37310.749382801383</v>
      </c>
      <c r="BA178" s="121">
        <f t="shared" si="141"/>
        <v>40851.863571007882</v>
      </c>
      <c r="BB178" s="121">
        <f t="shared" si="141"/>
        <v>43256.23775576648</v>
      </c>
      <c r="BC178" s="121">
        <f t="shared" si="141"/>
        <v>63854.042614678525</v>
      </c>
      <c r="BD178" s="121">
        <f t="shared" si="141"/>
        <v>180307.05119367034</v>
      </c>
      <c r="BE178" s="121">
        <f t="shared" si="141"/>
        <v>212141.3529338782</v>
      </c>
      <c r="BF178" s="121">
        <f t="shared" si="141"/>
        <v>202532.56441849517</v>
      </c>
      <c r="BG178" s="121">
        <f t="shared" si="141"/>
        <v>124603.53192287705</v>
      </c>
      <c r="BH178" s="121">
        <f t="shared" si="141"/>
        <v>49323.788631332689</v>
      </c>
      <c r="BI178" s="121">
        <f t="shared" si="141"/>
        <v>41563.04071374613</v>
      </c>
      <c r="BJ178" s="121">
        <f t="shared" si="141"/>
        <v>41967.103249312364</v>
      </c>
      <c r="BK178" s="121">
        <f t="shared" si="141"/>
        <v>44937.648473266898</v>
      </c>
      <c r="BL178" s="121">
        <f t="shared" si="141"/>
        <v>37310.749382801383</v>
      </c>
      <c r="BM178" s="121">
        <f t="shared" si="141"/>
        <v>40851.863571007882</v>
      </c>
      <c r="BN178" s="121">
        <f t="shared" si="141"/>
        <v>43256.23775576648</v>
      </c>
      <c r="BO178" s="121">
        <f t="shared" ref="BO178:CH178" si="142">BO157+BO176</f>
        <v>63854.042614678525</v>
      </c>
      <c r="BP178" s="121">
        <f t="shared" si="142"/>
        <v>180307.05119367034</v>
      </c>
      <c r="BQ178" s="121">
        <f t="shared" si="142"/>
        <v>212141.3529338782</v>
      </c>
      <c r="BR178" s="121">
        <f t="shared" si="142"/>
        <v>202532.56441849517</v>
      </c>
      <c r="BS178" s="121">
        <f t="shared" si="142"/>
        <v>124603.53192287705</v>
      </c>
      <c r="BT178" s="121">
        <f t="shared" si="142"/>
        <v>49323.788631332689</v>
      </c>
      <c r="BU178" s="121">
        <f t="shared" si="142"/>
        <v>41563.04071374613</v>
      </c>
      <c r="BV178" s="121">
        <f t="shared" si="142"/>
        <v>41967.103249312364</v>
      </c>
      <c r="BW178" s="121">
        <f t="shared" si="142"/>
        <v>44937.648473266898</v>
      </c>
      <c r="BX178" s="121">
        <f t="shared" si="142"/>
        <v>37310.749382801383</v>
      </c>
      <c r="BY178" s="121">
        <f t="shared" si="142"/>
        <v>40851.863571007882</v>
      </c>
      <c r="BZ178" s="121">
        <f t="shared" si="142"/>
        <v>43256.23775576648</v>
      </c>
      <c r="CA178" s="121">
        <f t="shared" si="142"/>
        <v>63854.042614678525</v>
      </c>
      <c r="CB178" s="121">
        <f t="shared" si="142"/>
        <v>180307.05119367034</v>
      </c>
      <c r="CC178" s="121">
        <f t="shared" si="142"/>
        <v>212141.3529338782</v>
      </c>
      <c r="CD178" s="121">
        <f t="shared" si="142"/>
        <v>202532.56441849517</v>
      </c>
      <c r="CE178" s="121">
        <f t="shared" si="142"/>
        <v>124603.53192287705</v>
      </c>
      <c r="CF178" s="121">
        <f t="shared" si="142"/>
        <v>49323.788631332689</v>
      </c>
      <c r="CG178" s="121">
        <f t="shared" si="142"/>
        <v>41563.04071374613</v>
      </c>
      <c r="CH178" s="121">
        <f t="shared" si="142"/>
        <v>41967.103249312364</v>
      </c>
    </row>
    <row r="179" spans="1:86" hidden="1" x14ac:dyDescent="0.35">
      <c r="A179" s="116"/>
      <c r="B179" s="251" t="s">
        <v>188</v>
      </c>
      <c r="C179" s="119"/>
      <c r="D179" s="119">
        <f>D178-D73</f>
        <v>0</v>
      </c>
      <c r="E179" s="119">
        <f t="shared" ref="E179:BP179" si="143">E178-E73</f>
        <v>6.7747736115961743E-3</v>
      </c>
      <c r="F179" s="119">
        <f t="shared" si="143"/>
        <v>-1.3605932744667371E-2</v>
      </c>
      <c r="G179" s="119">
        <f t="shared" si="143"/>
        <v>-2.2077264758081583E-2</v>
      </c>
      <c r="H179" s="119">
        <f t="shared" si="143"/>
        <v>-8.5253385987016372E-3</v>
      </c>
      <c r="I179" s="119">
        <f t="shared" si="143"/>
        <v>-6.7503248210414313E-2</v>
      </c>
      <c r="J179" s="119">
        <f t="shared" si="143"/>
        <v>-0.30945378317846917</v>
      </c>
      <c r="K179" s="119">
        <f t="shared" si="143"/>
        <v>7.8022369591053575E-2</v>
      </c>
      <c r="L179" s="119">
        <f t="shared" si="143"/>
        <v>8.6459548907441786E-2</v>
      </c>
      <c r="M179" s="119">
        <f t="shared" si="143"/>
        <v>0.12535910693259211</v>
      </c>
      <c r="N179" s="119">
        <f t="shared" si="143"/>
        <v>7.3351582475879695E-2</v>
      </c>
      <c r="O179" s="119">
        <f t="shared" si="143"/>
        <v>9.835111827851506E-2</v>
      </c>
      <c r="P179" s="119">
        <f t="shared" si="143"/>
        <v>-0.17755742660665419</v>
      </c>
      <c r="Q179" s="119">
        <f t="shared" si="143"/>
        <v>0.35127646249748068</v>
      </c>
      <c r="R179" s="119">
        <f t="shared" si="143"/>
        <v>-0.23666566221800167</v>
      </c>
      <c r="S179" s="119">
        <f t="shared" si="143"/>
        <v>-0.46084259453346021</v>
      </c>
      <c r="T179" s="119">
        <f t="shared" si="143"/>
        <v>-9.4313578738365322E-2</v>
      </c>
      <c r="U179" s="119">
        <f t="shared" si="143"/>
        <v>-0.30323802240309305</v>
      </c>
      <c r="V179" s="119">
        <f t="shared" si="143"/>
        <v>-0.77818148725782521</v>
      </c>
      <c r="W179" s="119">
        <f t="shared" si="143"/>
        <v>8.9052363531664014E-2</v>
      </c>
      <c r="X179" s="119">
        <f t="shared" si="143"/>
        <v>0.29948896276619053</v>
      </c>
      <c r="Y179" s="119">
        <f t="shared" si="143"/>
        <v>0.30359377137938282</v>
      </c>
      <c r="Z179" s="119">
        <f t="shared" si="143"/>
        <v>7.5398762586701196E-2</v>
      </c>
      <c r="AA179" s="119">
        <f t="shared" si="143"/>
        <v>9.835111827851506E-2</v>
      </c>
      <c r="AB179" s="119">
        <f t="shared" si="143"/>
        <v>-0.17755742660665419</v>
      </c>
      <c r="AC179" s="119">
        <f t="shared" si="143"/>
        <v>0.35127646249748068</v>
      </c>
      <c r="AD179" s="119">
        <f t="shared" si="143"/>
        <v>-0.23666566221800167</v>
      </c>
      <c r="AE179" s="119">
        <f t="shared" si="143"/>
        <v>-0.46084259453346021</v>
      </c>
      <c r="AF179" s="119">
        <f t="shared" si="143"/>
        <v>-9.4313578738365322E-2</v>
      </c>
      <c r="AG179" s="119">
        <f t="shared" si="143"/>
        <v>-0.30323802240309305</v>
      </c>
      <c r="AH179" s="119">
        <f t="shared" si="143"/>
        <v>-0.77818148725782521</v>
      </c>
      <c r="AI179" s="119">
        <f t="shared" si="143"/>
        <v>8.9052363531664014E-2</v>
      </c>
      <c r="AJ179" s="119">
        <f t="shared" si="143"/>
        <v>0.29948896276619053</v>
      </c>
      <c r="AK179" s="119">
        <f t="shared" si="143"/>
        <v>0.30359377137938282</v>
      </c>
      <c r="AL179" s="119">
        <f t="shared" si="143"/>
        <v>7.5398762586701196E-2</v>
      </c>
      <c r="AM179" s="119">
        <f t="shared" si="143"/>
        <v>9.835111827851506E-2</v>
      </c>
      <c r="AN179" s="119">
        <f t="shared" si="143"/>
        <v>-0.17755742660665419</v>
      </c>
      <c r="AO179" s="119">
        <f t="shared" si="143"/>
        <v>0.35127646249748068</v>
      </c>
      <c r="AP179" s="119">
        <f t="shared" si="143"/>
        <v>-0.23666566221800167</v>
      </c>
      <c r="AQ179" s="119">
        <f t="shared" si="143"/>
        <v>-0.46084259453346021</v>
      </c>
      <c r="AR179" s="119">
        <f t="shared" si="143"/>
        <v>-9.4313578738365322E-2</v>
      </c>
      <c r="AS179" s="119">
        <f t="shared" si="143"/>
        <v>-0.30323802240309305</v>
      </c>
      <c r="AT179" s="119">
        <f t="shared" si="143"/>
        <v>-0.77818148725782521</v>
      </c>
      <c r="AU179" s="119">
        <f t="shared" si="143"/>
        <v>8.9052363531664014E-2</v>
      </c>
      <c r="AV179" s="119">
        <f t="shared" si="143"/>
        <v>0.29948896276619053</v>
      </c>
      <c r="AW179" s="119">
        <f t="shared" si="143"/>
        <v>0.30359377137938282</v>
      </c>
      <c r="AX179" s="119">
        <f t="shared" si="143"/>
        <v>7.5398762586701196E-2</v>
      </c>
      <c r="AY179" s="119">
        <f t="shared" si="143"/>
        <v>9.835111827851506E-2</v>
      </c>
      <c r="AZ179" s="119">
        <f t="shared" si="143"/>
        <v>-0.17755742660665419</v>
      </c>
      <c r="BA179" s="119">
        <f t="shared" si="143"/>
        <v>0.35127646249748068</v>
      </c>
      <c r="BB179" s="119">
        <f t="shared" si="143"/>
        <v>-0.23666566221800167</v>
      </c>
      <c r="BC179" s="119">
        <f t="shared" si="143"/>
        <v>-0.46084259453346021</v>
      </c>
      <c r="BD179" s="119">
        <f t="shared" si="143"/>
        <v>-9.4313578738365322E-2</v>
      </c>
      <c r="BE179" s="119">
        <f t="shared" si="143"/>
        <v>-0.30323802240309305</v>
      </c>
      <c r="BF179" s="119">
        <f t="shared" si="143"/>
        <v>-0.77818148725782521</v>
      </c>
      <c r="BG179" s="119">
        <f t="shared" si="143"/>
        <v>8.9052363531664014E-2</v>
      </c>
      <c r="BH179" s="119">
        <f t="shared" si="143"/>
        <v>0.29948896276619053</v>
      </c>
      <c r="BI179" s="119">
        <f t="shared" si="143"/>
        <v>0.30359377137938282</v>
      </c>
      <c r="BJ179" s="119">
        <f t="shared" si="143"/>
        <v>7.5398762586701196E-2</v>
      </c>
      <c r="BK179" s="119">
        <f t="shared" si="143"/>
        <v>9.835111827851506E-2</v>
      </c>
      <c r="BL179" s="119">
        <f t="shared" si="143"/>
        <v>-0.17755742660665419</v>
      </c>
      <c r="BM179" s="119">
        <f t="shared" si="143"/>
        <v>0.35127646249748068</v>
      </c>
      <c r="BN179" s="119">
        <f t="shared" si="143"/>
        <v>-0.23666566221800167</v>
      </c>
      <c r="BO179" s="119">
        <f t="shared" si="143"/>
        <v>-0.46084259453346021</v>
      </c>
      <c r="BP179" s="119">
        <f t="shared" si="143"/>
        <v>-9.4313578738365322E-2</v>
      </c>
      <c r="BQ179" s="119">
        <f t="shared" ref="BQ179:CH179" si="144">BQ178-BQ73</f>
        <v>-0.30323802240309305</v>
      </c>
      <c r="BR179" s="119">
        <f t="shared" si="144"/>
        <v>-0.77818148725782521</v>
      </c>
      <c r="BS179" s="119">
        <f t="shared" si="144"/>
        <v>8.9052363531664014E-2</v>
      </c>
      <c r="BT179" s="119">
        <f t="shared" si="144"/>
        <v>0.29948896276619053</v>
      </c>
      <c r="BU179" s="119">
        <f t="shared" si="144"/>
        <v>0.30359377137938282</v>
      </c>
      <c r="BV179" s="119">
        <f t="shared" si="144"/>
        <v>7.5398762586701196E-2</v>
      </c>
      <c r="BW179" s="119">
        <f t="shared" si="144"/>
        <v>9.835111827851506E-2</v>
      </c>
      <c r="BX179" s="119">
        <f t="shared" si="144"/>
        <v>-0.17755742660665419</v>
      </c>
      <c r="BY179" s="119">
        <f t="shared" si="144"/>
        <v>0.35127646249748068</v>
      </c>
      <c r="BZ179" s="119">
        <f t="shared" si="144"/>
        <v>-0.23666566221800167</v>
      </c>
      <c r="CA179" s="119">
        <f t="shared" si="144"/>
        <v>-0.46084259453346021</v>
      </c>
      <c r="CB179" s="119">
        <f t="shared" si="144"/>
        <v>-9.4313578738365322E-2</v>
      </c>
      <c r="CC179" s="119">
        <f t="shared" si="144"/>
        <v>-0.30323802240309305</v>
      </c>
      <c r="CD179" s="119">
        <f t="shared" si="144"/>
        <v>-0.77818148725782521</v>
      </c>
      <c r="CE179" s="119">
        <f t="shared" si="144"/>
        <v>8.9052363531664014E-2</v>
      </c>
      <c r="CF179" s="119">
        <f t="shared" si="144"/>
        <v>0.29948896276619053</v>
      </c>
      <c r="CG179" s="119">
        <f t="shared" si="144"/>
        <v>0.30359377137938282</v>
      </c>
      <c r="CH179" s="119">
        <f t="shared" si="144"/>
        <v>7.5398762586701196E-2</v>
      </c>
    </row>
    <row r="180" spans="1:86" ht="15" hidden="1" thickBot="1" x14ac:dyDescent="0.4">
      <c r="A180" s="116"/>
      <c r="B180" s="116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</row>
    <row r="181" spans="1:86" ht="15" hidden="1" thickBot="1" x14ac:dyDescent="0.4">
      <c r="A181" s="116"/>
      <c r="B181" s="304" t="s">
        <v>39</v>
      </c>
      <c r="C181" s="176">
        <f>C$4</f>
        <v>44562</v>
      </c>
      <c r="D181" s="176">
        <f t="shared" ref="D181:BO181" si="145">D$4</f>
        <v>44593</v>
      </c>
      <c r="E181" s="176">
        <f t="shared" si="145"/>
        <v>44621</v>
      </c>
      <c r="F181" s="176">
        <f t="shared" si="145"/>
        <v>44652</v>
      </c>
      <c r="G181" s="176">
        <f t="shared" si="145"/>
        <v>44682</v>
      </c>
      <c r="H181" s="176">
        <f t="shared" si="145"/>
        <v>44713</v>
      </c>
      <c r="I181" s="176">
        <f t="shared" si="145"/>
        <v>44743</v>
      </c>
      <c r="J181" s="176">
        <f t="shared" si="145"/>
        <v>44774</v>
      </c>
      <c r="K181" s="176">
        <f t="shared" si="145"/>
        <v>44805</v>
      </c>
      <c r="L181" s="176">
        <f t="shared" si="145"/>
        <v>44835</v>
      </c>
      <c r="M181" s="176">
        <f t="shared" si="145"/>
        <v>44866</v>
      </c>
      <c r="N181" s="176">
        <f t="shared" si="145"/>
        <v>44896</v>
      </c>
      <c r="O181" s="176">
        <f t="shared" si="145"/>
        <v>44927</v>
      </c>
      <c r="P181" s="176">
        <f t="shared" si="145"/>
        <v>44958</v>
      </c>
      <c r="Q181" s="176">
        <f t="shared" si="145"/>
        <v>44986</v>
      </c>
      <c r="R181" s="176">
        <f t="shared" si="145"/>
        <v>45017</v>
      </c>
      <c r="S181" s="176">
        <f t="shared" si="145"/>
        <v>45047</v>
      </c>
      <c r="T181" s="176">
        <f t="shared" si="145"/>
        <v>45078</v>
      </c>
      <c r="U181" s="176">
        <f t="shared" si="145"/>
        <v>45108</v>
      </c>
      <c r="V181" s="176">
        <f t="shared" si="145"/>
        <v>45139</v>
      </c>
      <c r="W181" s="176">
        <f t="shared" si="145"/>
        <v>45170</v>
      </c>
      <c r="X181" s="176">
        <f t="shared" si="145"/>
        <v>45200</v>
      </c>
      <c r="Y181" s="176">
        <f t="shared" si="145"/>
        <v>45231</v>
      </c>
      <c r="Z181" s="176">
        <f t="shared" si="145"/>
        <v>45261</v>
      </c>
      <c r="AA181" s="176">
        <f t="shared" si="145"/>
        <v>45292</v>
      </c>
      <c r="AB181" s="176">
        <f t="shared" si="145"/>
        <v>45323</v>
      </c>
      <c r="AC181" s="176">
        <f t="shared" si="145"/>
        <v>45352</v>
      </c>
      <c r="AD181" s="176">
        <f t="shared" si="145"/>
        <v>45383</v>
      </c>
      <c r="AE181" s="176">
        <f t="shared" si="145"/>
        <v>45413</v>
      </c>
      <c r="AF181" s="176">
        <f t="shared" si="145"/>
        <v>45444</v>
      </c>
      <c r="AG181" s="176">
        <f t="shared" si="145"/>
        <v>45474</v>
      </c>
      <c r="AH181" s="176">
        <f t="shared" si="145"/>
        <v>45505</v>
      </c>
      <c r="AI181" s="176">
        <f t="shared" si="145"/>
        <v>45536</v>
      </c>
      <c r="AJ181" s="176">
        <f t="shared" si="145"/>
        <v>45566</v>
      </c>
      <c r="AK181" s="176">
        <f t="shared" si="145"/>
        <v>45597</v>
      </c>
      <c r="AL181" s="176">
        <f t="shared" si="145"/>
        <v>45627</v>
      </c>
      <c r="AM181" s="176">
        <f t="shared" si="145"/>
        <v>45658</v>
      </c>
      <c r="AN181" s="176">
        <f t="shared" si="145"/>
        <v>45689</v>
      </c>
      <c r="AO181" s="176">
        <f t="shared" si="145"/>
        <v>45717</v>
      </c>
      <c r="AP181" s="176">
        <f t="shared" si="145"/>
        <v>45748</v>
      </c>
      <c r="AQ181" s="176">
        <f t="shared" si="145"/>
        <v>45778</v>
      </c>
      <c r="AR181" s="176">
        <f t="shared" si="145"/>
        <v>45809</v>
      </c>
      <c r="AS181" s="176">
        <f t="shared" si="145"/>
        <v>45839</v>
      </c>
      <c r="AT181" s="176">
        <f t="shared" si="145"/>
        <v>45870</v>
      </c>
      <c r="AU181" s="176">
        <f t="shared" si="145"/>
        <v>45901</v>
      </c>
      <c r="AV181" s="176">
        <f t="shared" si="145"/>
        <v>45931</v>
      </c>
      <c r="AW181" s="176">
        <f t="shared" si="145"/>
        <v>45962</v>
      </c>
      <c r="AX181" s="176">
        <f t="shared" si="145"/>
        <v>45992</v>
      </c>
      <c r="AY181" s="176">
        <f t="shared" si="145"/>
        <v>46023</v>
      </c>
      <c r="AZ181" s="176">
        <f t="shared" si="145"/>
        <v>46054</v>
      </c>
      <c r="BA181" s="176">
        <f t="shared" si="145"/>
        <v>46082</v>
      </c>
      <c r="BB181" s="176">
        <f t="shared" si="145"/>
        <v>46113</v>
      </c>
      <c r="BC181" s="176">
        <f t="shared" si="145"/>
        <v>46143</v>
      </c>
      <c r="BD181" s="176">
        <f t="shared" si="145"/>
        <v>46174</v>
      </c>
      <c r="BE181" s="176">
        <f t="shared" si="145"/>
        <v>46204</v>
      </c>
      <c r="BF181" s="176">
        <f t="shared" si="145"/>
        <v>46235</v>
      </c>
      <c r="BG181" s="176">
        <f t="shared" si="145"/>
        <v>46266</v>
      </c>
      <c r="BH181" s="176">
        <f t="shared" si="145"/>
        <v>46296</v>
      </c>
      <c r="BI181" s="176">
        <f t="shared" si="145"/>
        <v>46327</v>
      </c>
      <c r="BJ181" s="176">
        <f t="shared" si="145"/>
        <v>46357</v>
      </c>
      <c r="BK181" s="176">
        <f t="shared" si="145"/>
        <v>46388</v>
      </c>
      <c r="BL181" s="176">
        <f t="shared" si="145"/>
        <v>46419</v>
      </c>
      <c r="BM181" s="176">
        <f t="shared" si="145"/>
        <v>46447</v>
      </c>
      <c r="BN181" s="176">
        <f t="shared" si="145"/>
        <v>46478</v>
      </c>
      <c r="BO181" s="176">
        <f t="shared" si="145"/>
        <v>46508</v>
      </c>
      <c r="BP181" s="176">
        <f t="shared" ref="BP181:CH181" si="146">BP$4</f>
        <v>46539</v>
      </c>
      <c r="BQ181" s="176">
        <f t="shared" si="146"/>
        <v>46569</v>
      </c>
      <c r="BR181" s="176">
        <f t="shared" si="146"/>
        <v>46600</v>
      </c>
      <c r="BS181" s="176">
        <f t="shared" si="146"/>
        <v>46631</v>
      </c>
      <c r="BT181" s="176">
        <f t="shared" si="146"/>
        <v>46661</v>
      </c>
      <c r="BU181" s="176">
        <f t="shared" si="146"/>
        <v>46692</v>
      </c>
      <c r="BV181" s="176">
        <f t="shared" si="146"/>
        <v>46722</v>
      </c>
      <c r="BW181" s="176">
        <f t="shared" si="146"/>
        <v>46753</v>
      </c>
      <c r="BX181" s="176">
        <f t="shared" si="146"/>
        <v>46784</v>
      </c>
      <c r="BY181" s="176">
        <f t="shared" si="146"/>
        <v>46813</v>
      </c>
      <c r="BZ181" s="176">
        <f t="shared" si="146"/>
        <v>46844</v>
      </c>
      <c r="CA181" s="176">
        <f t="shared" si="146"/>
        <v>46874</v>
      </c>
      <c r="CB181" s="176">
        <f t="shared" si="146"/>
        <v>46905</v>
      </c>
      <c r="CC181" s="176">
        <f t="shared" si="146"/>
        <v>46935</v>
      </c>
      <c r="CD181" s="176">
        <f t="shared" si="146"/>
        <v>46966</v>
      </c>
      <c r="CE181" s="176">
        <f t="shared" si="146"/>
        <v>46997</v>
      </c>
      <c r="CF181" s="176">
        <f t="shared" si="146"/>
        <v>47027</v>
      </c>
      <c r="CG181" s="176">
        <f t="shared" si="146"/>
        <v>47058</v>
      </c>
      <c r="CH181" s="177">
        <f t="shared" si="146"/>
        <v>47088</v>
      </c>
    </row>
    <row r="182" spans="1:86" hidden="1" x14ac:dyDescent="0.35">
      <c r="A182" s="116"/>
      <c r="B182" s="298" t="s">
        <v>130</v>
      </c>
      <c r="C182" s="129">
        <f>C157*'YTD PROGRAM SUMMARY'!C43</f>
        <v>0</v>
      </c>
      <c r="D182" s="129">
        <f>D157*'YTD PROGRAM SUMMARY'!D43</f>
        <v>269.95987135384894</v>
      </c>
      <c r="E182" s="129">
        <f>E157*'YTD PROGRAM SUMMARY'!E43</f>
        <v>998.60748866403071</v>
      </c>
      <c r="F182" s="129">
        <f>F157*'YTD PROGRAM SUMMARY'!F43</f>
        <v>1760.3759218774155</v>
      </c>
      <c r="G182" s="129">
        <f>G157*'YTD PROGRAM SUMMARY'!G43</f>
        <v>3554.5294652733078</v>
      </c>
      <c r="H182" s="129">
        <f>H157*'YTD PROGRAM SUMMARY'!H43</f>
        <v>26956.783517565618</v>
      </c>
      <c r="I182" s="129">
        <f>I157*'YTD PROGRAM SUMMARY'!I43</f>
        <v>33005.195732111926</v>
      </c>
      <c r="J182" s="129">
        <f>J157*'YTD PROGRAM SUMMARY'!J43</f>
        <v>30080.684793445122</v>
      </c>
      <c r="K182" s="129">
        <f>K157*'YTD PROGRAM SUMMARY'!K43</f>
        <v>37217.448835831412</v>
      </c>
      <c r="L182" s="129">
        <f>L157*'YTD PROGRAM SUMMARY'!L43</f>
        <v>4989.4609241792614</v>
      </c>
      <c r="M182" s="129">
        <f>M157*'YTD PROGRAM SUMMARY'!M43</f>
        <v>13497.887950417808</v>
      </c>
      <c r="N182" s="129">
        <f>N157*'YTD PROGRAM SUMMARY'!N43</f>
        <v>14783.658428373494</v>
      </c>
      <c r="O182" s="261">
        <f>O157*'YTD PROGRAM SUMMARY'!O43</f>
        <v>0</v>
      </c>
      <c r="P182" s="261">
        <f>P157*'YTD PROGRAM SUMMARY'!P43</f>
        <v>0</v>
      </c>
      <c r="Q182" s="261">
        <f>Q157*'YTD PROGRAM SUMMARY'!Q43</f>
        <v>0</v>
      </c>
      <c r="R182" s="261">
        <f>R157*'YTD PROGRAM SUMMARY'!R43</f>
        <v>0</v>
      </c>
      <c r="S182" s="261">
        <f>S157*'YTD PROGRAM SUMMARY'!S43</f>
        <v>0</v>
      </c>
      <c r="T182" s="261">
        <f>T157*'YTD PROGRAM SUMMARY'!T43</f>
        <v>0</v>
      </c>
      <c r="U182" s="261">
        <f>U157*'YTD PROGRAM SUMMARY'!U43</f>
        <v>0</v>
      </c>
      <c r="V182" s="261">
        <f>V157*'YTD PROGRAM SUMMARY'!V43</f>
        <v>0</v>
      </c>
      <c r="W182" s="261">
        <f>W157*'YTD PROGRAM SUMMARY'!W43</f>
        <v>0</v>
      </c>
      <c r="X182" s="261">
        <f>X157*'YTD PROGRAM SUMMARY'!X43</f>
        <v>0</v>
      </c>
      <c r="Y182" s="261">
        <f>Y157*'YTD PROGRAM SUMMARY'!Y43</f>
        <v>0</v>
      </c>
      <c r="Z182" s="261">
        <f>Z157*'YTD PROGRAM SUMMARY'!Z43</f>
        <v>0</v>
      </c>
      <c r="AA182" s="261">
        <f>AA157*'YTD PROGRAM SUMMARY'!AA43</f>
        <v>0</v>
      </c>
      <c r="AB182" s="261">
        <f>AB157*'YTD PROGRAM SUMMARY'!AB43</f>
        <v>0</v>
      </c>
      <c r="AC182" s="261">
        <f>AC157*'YTD PROGRAM SUMMARY'!AC43</f>
        <v>0</v>
      </c>
      <c r="AD182" s="261">
        <f>AD157*'YTD PROGRAM SUMMARY'!AD43</f>
        <v>0</v>
      </c>
      <c r="AE182" s="261">
        <f>AE157*'YTD PROGRAM SUMMARY'!AE43</f>
        <v>0</v>
      </c>
      <c r="AF182" s="261">
        <f>AF157*'YTD PROGRAM SUMMARY'!AF43</f>
        <v>0</v>
      </c>
      <c r="AG182" s="261">
        <f>AG157*'YTD PROGRAM SUMMARY'!AG43</f>
        <v>0</v>
      </c>
      <c r="AH182" s="261">
        <f>AH157*'YTD PROGRAM SUMMARY'!AH43</f>
        <v>0</v>
      </c>
      <c r="AI182" s="261">
        <f>AI157*'YTD PROGRAM SUMMARY'!AI43</f>
        <v>0</v>
      </c>
      <c r="AJ182" s="261">
        <f>AJ157*'YTD PROGRAM SUMMARY'!AJ43</f>
        <v>0</v>
      </c>
      <c r="AK182" s="261">
        <f>AK157*'YTD PROGRAM SUMMARY'!AK43</f>
        <v>0</v>
      </c>
      <c r="AL182" s="261">
        <f>AL157*'YTD PROGRAM SUMMARY'!AL43</f>
        <v>0</v>
      </c>
      <c r="AM182" s="261">
        <f>AM157*'YTD PROGRAM SUMMARY'!AM43</f>
        <v>0</v>
      </c>
      <c r="AN182" s="261">
        <f>AN157*'YTD PROGRAM SUMMARY'!AN43</f>
        <v>0</v>
      </c>
      <c r="AO182" s="261">
        <f>AO157*'YTD PROGRAM SUMMARY'!AO43</f>
        <v>0</v>
      </c>
      <c r="AP182" s="261">
        <f>AP157*'YTD PROGRAM SUMMARY'!AP43</f>
        <v>0</v>
      </c>
      <c r="AQ182" s="261">
        <f>AQ157*'YTD PROGRAM SUMMARY'!AQ43</f>
        <v>0</v>
      </c>
      <c r="AR182" s="261">
        <f>AR157*'YTD PROGRAM SUMMARY'!AR43</f>
        <v>0</v>
      </c>
      <c r="AS182" s="261">
        <f>AS157*'YTD PROGRAM SUMMARY'!AS43</f>
        <v>0</v>
      </c>
      <c r="AT182" s="261">
        <f>AT157*'YTD PROGRAM SUMMARY'!AT43</f>
        <v>0</v>
      </c>
      <c r="AU182" s="261">
        <f>AU157*'YTD PROGRAM SUMMARY'!AU43</f>
        <v>0</v>
      </c>
      <c r="AV182" s="261">
        <f>AV157*'YTD PROGRAM SUMMARY'!AV43</f>
        <v>0</v>
      </c>
      <c r="AW182" s="261">
        <f>AW157*'YTD PROGRAM SUMMARY'!AW43</f>
        <v>0</v>
      </c>
      <c r="AX182" s="261">
        <f>AX157*'YTD PROGRAM SUMMARY'!AX43</f>
        <v>0</v>
      </c>
      <c r="AY182" s="261">
        <f>AY157*'YTD PROGRAM SUMMARY'!AY43</f>
        <v>0</v>
      </c>
      <c r="AZ182" s="261">
        <f>AZ157*'YTD PROGRAM SUMMARY'!AZ43</f>
        <v>0</v>
      </c>
      <c r="BA182" s="261">
        <f>BA157*'YTD PROGRAM SUMMARY'!BA43</f>
        <v>0</v>
      </c>
      <c r="BB182" s="261">
        <f>BB157*'YTD PROGRAM SUMMARY'!BB43</f>
        <v>0</v>
      </c>
      <c r="BC182" s="261">
        <f>BC157*'YTD PROGRAM SUMMARY'!BC43</f>
        <v>0</v>
      </c>
      <c r="BD182" s="261">
        <f>BD157*'YTD PROGRAM SUMMARY'!BD43</f>
        <v>0</v>
      </c>
      <c r="BE182" s="261">
        <f>BE157*'YTD PROGRAM SUMMARY'!BE43</f>
        <v>0</v>
      </c>
      <c r="BF182" s="261">
        <f>BF157*'YTD PROGRAM SUMMARY'!BF43</f>
        <v>0</v>
      </c>
      <c r="BG182" s="261">
        <f>BG157*'YTD PROGRAM SUMMARY'!BG43</f>
        <v>0</v>
      </c>
      <c r="BH182" s="261">
        <f>BH157*'YTD PROGRAM SUMMARY'!BH43</f>
        <v>0</v>
      </c>
      <c r="BI182" s="261">
        <f>BI157*'YTD PROGRAM SUMMARY'!BI43</f>
        <v>0</v>
      </c>
      <c r="BJ182" s="261">
        <f>BJ157*'YTD PROGRAM SUMMARY'!BJ43</f>
        <v>0</v>
      </c>
      <c r="BK182" s="261">
        <f>BK157*'YTD PROGRAM SUMMARY'!BK43</f>
        <v>0</v>
      </c>
      <c r="BL182" s="261">
        <f>BL157*'YTD PROGRAM SUMMARY'!BL43</f>
        <v>0</v>
      </c>
      <c r="BM182" s="261">
        <f>BM157*'YTD PROGRAM SUMMARY'!BM43</f>
        <v>0</v>
      </c>
      <c r="BN182" s="261">
        <f>BN157*'YTD PROGRAM SUMMARY'!BN43</f>
        <v>0</v>
      </c>
      <c r="BO182" s="261">
        <f>BO157*'YTD PROGRAM SUMMARY'!BO43</f>
        <v>0</v>
      </c>
      <c r="BP182" s="261">
        <f>BP157*'YTD PROGRAM SUMMARY'!BP43</f>
        <v>0</v>
      </c>
      <c r="BQ182" s="261">
        <f>BQ157*'YTD PROGRAM SUMMARY'!BQ43</f>
        <v>0</v>
      </c>
      <c r="BR182" s="261">
        <f>BR157*'YTD PROGRAM SUMMARY'!BR43</f>
        <v>0</v>
      </c>
      <c r="BS182" s="261">
        <f>BS157*'YTD PROGRAM SUMMARY'!BS43</f>
        <v>0</v>
      </c>
      <c r="BT182" s="261">
        <f>BT157*'YTD PROGRAM SUMMARY'!BT43</f>
        <v>0</v>
      </c>
      <c r="BU182" s="261">
        <f>BU157*'YTD PROGRAM SUMMARY'!BU43</f>
        <v>0</v>
      </c>
      <c r="BV182" s="261">
        <f>BV157*'YTD PROGRAM SUMMARY'!BV43</f>
        <v>0</v>
      </c>
      <c r="BW182" s="261">
        <f>BW157*'YTD PROGRAM SUMMARY'!BW43</f>
        <v>0</v>
      </c>
      <c r="BX182" s="261">
        <f>BX157*'YTD PROGRAM SUMMARY'!BX43</f>
        <v>0</v>
      </c>
      <c r="BY182" s="261">
        <f>BY157*'YTD PROGRAM SUMMARY'!BY43</f>
        <v>0</v>
      </c>
      <c r="BZ182" s="261">
        <f>BZ157*'YTD PROGRAM SUMMARY'!BZ43</f>
        <v>0</v>
      </c>
      <c r="CA182" s="261">
        <f>CA157*'YTD PROGRAM SUMMARY'!CA43</f>
        <v>0</v>
      </c>
      <c r="CB182" s="261">
        <f>CB157*'YTD PROGRAM SUMMARY'!CB43</f>
        <v>0</v>
      </c>
      <c r="CC182" s="261">
        <f>CC157*'YTD PROGRAM SUMMARY'!CC43</f>
        <v>0</v>
      </c>
      <c r="CD182" s="261">
        <f>CD157*'YTD PROGRAM SUMMARY'!CD43</f>
        <v>0</v>
      </c>
      <c r="CE182" s="261">
        <f>CE157*'YTD PROGRAM SUMMARY'!CE43</f>
        <v>0</v>
      </c>
      <c r="CF182" s="261">
        <f>CF157*'YTD PROGRAM SUMMARY'!CF43</f>
        <v>0</v>
      </c>
      <c r="CG182" s="261">
        <f>CG157*'YTD PROGRAM SUMMARY'!CG43</f>
        <v>0</v>
      </c>
      <c r="CH182" s="262">
        <f>CH157*'YTD PROGRAM SUMMARY'!CH43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SUMMARY'!C43</f>
        <v>0</v>
      </c>
      <c r="D183" s="122">
        <f>D176*'YTD PROGRAM SUMMARY'!D43</f>
        <v>25.362931822548873</v>
      </c>
      <c r="E183" s="122">
        <f>E176*'YTD PROGRAM SUMMARY'!E43</f>
        <v>74.692999031089272</v>
      </c>
      <c r="F183" s="122">
        <f>F176*'YTD PROGRAM SUMMARY'!F43</f>
        <v>149.56193961907618</v>
      </c>
      <c r="G183" s="122">
        <f>G176*'YTD PROGRAM SUMMARY'!G43</f>
        <v>326.09899863513209</v>
      </c>
      <c r="H183" s="122">
        <f>H176*'YTD PROGRAM SUMMARY'!H43</f>
        <v>4995.5721975598199</v>
      </c>
      <c r="I183" s="122">
        <f>I176*'YTD PROGRAM SUMMARY'!I43</f>
        <v>5605.4634562283609</v>
      </c>
      <c r="J183" s="122">
        <f>J176*'YTD PROGRAM SUMMARY'!J43</f>
        <v>5338.2471697528981</v>
      </c>
      <c r="K183" s="122">
        <f>K176*'YTD PROGRAM SUMMARY'!K43</f>
        <v>6345.4040565934492</v>
      </c>
      <c r="L183" s="122">
        <f>L176*'YTD PROGRAM SUMMARY'!L43</f>
        <v>443.9875899203173</v>
      </c>
      <c r="M183" s="122">
        <f>M176*'YTD PROGRAM SUMMARY'!M43</f>
        <v>1135.445983386674</v>
      </c>
      <c r="N183" s="122">
        <f>N176*'YTD PROGRAM SUMMARY'!N43</f>
        <v>892.85073218950436</v>
      </c>
      <c r="O183" s="253">
        <f>O176*'YTD PROGRAM SUMMARY'!O43</f>
        <v>0</v>
      </c>
      <c r="P183" s="253">
        <f>P176*'YTD PROGRAM SUMMARY'!P43</f>
        <v>0</v>
      </c>
      <c r="Q183" s="253">
        <f>Q176*'YTD PROGRAM SUMMARY'!Q43</f>
        <v>0</v>
      </c>
      <c r="R183" s="253">
        <f>R176*'YTD PROGRAM SUMMARY'!R43</f>
        <v>0</v>
      </c>
      <c r="S183" s="253">
        <f>S176*'YTD PROGRAM SUMMARY'!S43</f>
        <v>0</v>
      </c>
      <c r="T183" s="253">
        <f>T176*'YTD PROGRAM SUMMARY'!T43</f>
        <v>0</v>
      </c>
      <c r="U183" s="253">
        <f>U176*'YTD PROGRAM SUMMARY'!U43</f>
        <v>0</v>
      </c>
      <c r="V183" s="253">
        <f>V176*'YTD PROGRAM SUMMARY'!V43</f>
        <v>0</v>
      </c>
      <c r="W183" s="253">
        <f>W176*'YTD PROGRAM SUMMARY'!W43</f>
        <v>0</v>
      </c>
      <c r="X183" s="253">
        <f>X176*'YTD PROGRAM SUMMARY'!X43</f>
        <v>0</v>
      </c>
      <c r="Y183" s="253">
        <f>Y176*'YTD PROGRAM SUMMARY'!Y43</f>
        <v>0</v>
      </c>
      <c r="Z183" s="253">
        <f>Z176*'YTD PROGRAM SUMMARY'!Z43</f>
        <v>0</v>
      </c>
      <c r="AA183" s="253">
        <f>AA176*'YTD PROGRAM SUMMARY'!AA43</f>
        <v>0</v>
      </c>
      <c r="AB183" s="253">
        <f>AB176*'YTD PROGRAM SUMMARY'!AB43</f>
        <v>0</v>
      </c>
      <c r="AC183" s="253">
        <f>AC176*'YTD PROGRAM SUMMARY'!AC43</f>
        <v>0</v>
      </c>
      <c r="AD183" s="253">
        <f>AD176*'YTD PROGRAM SUMMARY'!AD43</f>
        <v>0</v>
      </c>
      <c r="AE183" s="253">
        <f>AE176*'YTD PROGRAM SUMMARY'!AE43</f>
        <v>0</v>
      </c>
      <c r="AF183" s="253">
        <f>AF176*'YTD PROGRAM SUMMARY'!AF43</f>
        <v>0</v>
      </c>
      <c r="AG183" s="253">
        <f>AG176*'YTD PROGRAM SUMMARY'!AG43</f>
        <v>0</v>
      </c>
      <c r="AH183" s="253">
        <f>AH176*'YTD PROGRAM SUMMARY'!AH43</f>
        <v>0</v>
      </c>
      <c r="AI183" s="253">
        <f>AI176*'YTD PROGRAM SUMMARY'!AI43</f>
        <v>0</v>
      </c>
      <c r="AJ183" s="253">
        <f>AJ176*'YTD PROGRAM SUMMARY'!AJ43</f>
        <v>0</v>
      </c>
      <c r="AK183" s="253">
        <f>AK176*'YTD PROGRAM SUMMARY'!AK43</f>
        <v>0</v>
      </c>
      <c r="AL183" s="253">
        <f>AL176*'YTD PROGRAM SUMMARY'!AL43</f>
        <v>0</v>
      </c>
      <c r="AM183" s="253">
        <f>AM176*'YTD PROGRAM SUMMARY'!AM43</f>
        <v>0</v>
      </c>
      <c r="AN183" s="253">
        <f>AN176*'YTD PROGRAM SUMMARY'!AN43</f>
        <v>0</v>
      </c>
      <c r="AO183" s="253">
        <f>AO176*'YTD PROGRAM SUMMARY'!AO43</f>
        <v>0</v>
      </c>
      <c r="AP183" s="253">
        <f>AP176*'YTD PROGRAM SUMMARY'!AP43</f>
        <v>0</v>
      </c>
      <c r="AQ183" s="253">
        <f>AQ176*'YTD PROGRAM SUMMARY'!AQ43</f>
        <v>0</v>
      </c>
      <c r="AR183" s="253">
        <f>AR176*'YTD PROGRAM SUMMARY'!AR43</f>
        <v>0</v>
      </c>
      <c r="AS183" s="253">
        <f>AS176*'YTD PROGRAM SUMMARY'!AS43</f>
        <v>0</v>
      </c>
      <c r="AT183" s="253">
        <f>AT176*'YTD PROGRAM SUMMARY'!AT43</f>
        <v>0</v>
      </c>
      <c r="AU183" s="253">
        <f>AU176*'YTD PROGRAM SUMMARY'!AU43</f>
        <v>0</v>
      </c>
      <c r="AV183" s="253">
        <f>AV176*'YTD PROGRAM SUMMARY'!AV43</f>
        <v>0</v>
      </c>
      <c r="AW183" s="253">
        <f>AW176*'YTD PROGRAM SUMMARY'!AW43</f>
        <v>0</v>
      </c>
      <c r="AX183" s="253">
        <f>AX176*'YTD PROGRAM SUMMARY'!AX43</f>
        <v>0</v>
      </c>
      <c r="AY183" s="253">
        <f>AY176*'YTD PROGRAM SUMMARY'!AY43</f>
        <v>0</v>
      </c>
      <c r="AZ183" s="253">
        <f>AZ176*'YTD PROGRAM SUMMARY'!AZ43</f>
        <v>0</v>
      </c>
      <c r="BA183" s="253">
        <f>BA176*'YTD PROGRAM SUMMARY'!BA43</f>
        <v>0</v>
      </c>
      <c r="BB183" s="253">
        <f>BB176*'YTD PROGRAM SUMMARY'!BB43</f>
        <v>0</v>
      </c>
      <c r="BC183" s="253">
        <f>BC176*'YTD PROGRAM SUMMARY'!BC43</f>
        <v>0</v>
      </c>
      <c r="BD183" s="253">
        <f>BD176*'YTD PROGRAM SUMMARY'!BD43</f>
        <v>0</v>
      </c>
      <c r="BE183" s="253">
        <f>BE176*'YTD PROGRAM SUMMARY'!BE43</f>
        <v>0</v>
      </c>
      <c r="BF183" s="253">
        <f>BF176*'YTD PROGRAM SUMMARY'!BF43</f>
        <v>0</v>
      </c>
      <c r="BG183" s="253">
        <f>BG176*'YTD PROGRAM SUMMARY'!BG43</f>
        <v>0</v>
      </c>
      <c r="BH183" s="253">
        <f>BH176*'YTD PROGRAM SUMMARY'!BH43</f>
        <v>0</v>
      </c>
      <c r="BI183" s="253">
        <f>BI176*'YTD PROGRAM SUMMARY'!BI43</f>
        <v>0</v>
      </c>
      <c r="BJ183" s="253">
        <f>BJ176*'YTD PROGRAM SUMMARY'!BJ43</f>
        <v>0</v>
      </c>
      <c r="BK183" s="253">
        <f>BK176*'YTD PROGRAM SUMMARY'!BK43</f>
        <v>0</v>
      </c>
      <c r="BL183" s="253">
        <f>BL176*'YTD PROGRAM SUMMARY'!BL43</f>
        <v>0</v>
      </c>
      <c r="BM183" s="253">
        <f>BM176*'YTD PROGRAM SUMMARY'!BM43</f>
        <v>0</v>
      </c>
      <c r="BN183" s="253">
        <f>BN176*'YTD PROGRAM SUMMARY'!BN43</f>
        <v>0</v>
      </c>
      <c r="BO183" s="253">
        <f>BO176*'YTD PROGRAM SUMMARY'!BO43</f>
        <v>0</v>
      </c>
      <c r="BP183" s="253">
        <f>BP176*'YTD PROGRAM SUMMARY'!BP43</f>
        <v>0</v>
      </c>
      <c r="BQ183" s="253">
        <f>BQ176*'YTD PROGRAM SUMMARY'!BQ43</f>
        <v>0</v>
      </c>
      <c r="BR183" s="253">
        <f>BR176*'YTD PROGRAM SUMMARY'!BR43</f>
        <v>0</v>
      </c>
      <c r="BS183" s="253">
        <f>BS176*'YTD PROGRAM SUMMARY'!BS43</f>
        <v>0</v>
      </c>
      <c r="BT183" s="253">
        <f>BT176*'YTD PROGRAM SUMMARY'!BT43</f>
        <v>0</v>
      </c>
      <c r="BU183" s="253">
        <f>BU176*'YTD PROGRAM SUMMARY'!BU43</f>
        <v>0</v>
      </c>
      <c r="BV183" s="253">
        <f>BV176*'YTD PROGRAM SUMMARY'!BV43</f>
        <v>0</v>
      </c>
      <c r="BW183" s="253">
        <f>BW176*'YTD PROGRAM SUMMARY'!BW43</f>
        <v>0</v>
      </c>
      <c r="BX183" s="253">
        <f>BX176*'YTD PROGRAM SUMMARY'!BX43</f>
        <v>0</v>
      </c>
      <c r="BY183" s="253">
        <f>BY176*'YTD PROGRAM SUMMARY'!BY43</f>
        <v>0</v>
      </c>
      <c r="BZ183" s="253">
        <f>BZ176*'YTD PROGRAM SUMMARY'!BZ43</f>
        <v>0</v>
      </c>
      <c r="CA183" s="253">
        <f>CA176*'YTD PROGRAM SUMMARY'!CA43</f>
        <v>0</v>
      </c>
      <c r="CB183" s="253">
        <f>CB176*'YTD PROGRAM SUMMARY'!CB43</f>
        <v>0</v>
      </c>
      <c r="CC183" s="253">
        <f>CC176*'YTD PROGRAM SUMMARY'!CC43</f>
        <v>0</v>
      </c>
      <c r="CD183" s="253">
        <f>CD176*'YTD PROGRAM SUMMARY'!CD43</f>
        <v>0</v>
      </c>
      <c r="CE183" s="253">
        <f>CE176*'YTD PROGRAM SUMMARY'!CE43</f>
        <v>0</v>
      </c>
      <c r="CF183" s="253">
        <f>CF176*'YTD PROGRAM SUMMARY'!CF43</f>
        <v>0</v>
      </c>
      <c r="CG183" s="253">
        <f>CG176*'YTD PROGRAM SUMMARY'!CG43</f>
        <v>0</v>
      </c>
      <c r="CH183" s="254">
        <f>CH176*'YTD PROGRAM SUMMARY'!CH43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N184" si="147">IFERROR(D182/D73,0)</f>
        <v>0.6491581714964183</v>
      </c>
      <c r="E184" s="123">
        <f t="shared" si="147"/>
        <v>0.93041399259278101</v>
      </c>
      <c r="F184" s="123">
        <f t="shared" si="147"/>
        <v>0.8897660999644057</v>
      </c>
      <c r="G184" s="123">
        <f t="shared" si="147"/>
        <v>0.7906909661576722</v>
      </c>
      <c r="H184" s="123">
        <f t="shared" si="147"/>
        <v>0.81990614044077814</v>
      </c>
      <c r="I184" s="123">
        <f t="shared" si="147"/>
        <v>0.46025173379483919</v>
      </c>
      <c r="J184" s="123">
        <f t="shared" si="147"/>
        <v>0.41757185276228831</v>
      </c>
      <c r="K184" s="123">
        <f t="shared" si="147"/>
        <v>0.84529812981685759</v>
      </c>
      <c r="L184" s="123">
        <f t="shared" si="147"/>
        <v>0.27019224270372083</v>
      </c>
      <c r="M184" s="123">
        <f t="shared" si="147"/>
        <v>0.76461006762866457</v>
      </c>
      <c r="N184" s="123">
        <f t="shared" si="147"/>
        <v>0.48208968189731599</v>
      </c>
      <c r="O184" s="255">
        <f t="shared" ref="O184:BZ184" si="148">IFERROR(O182/O73,0)</f>
        <v>0</v>
      </c>
      <c r="P184" s="255">
        <f t="shared" si="148"/>
        <v>0</v>
      </c>
      <c r="Q184" s="255">
        <f t="shared" si="148"/>
        <v>0</v>
      </c>
      <c r="R184" s="255">
        <f t="shared" si="148"/>
        <v>0</v>
      </c>
      <c r="S184" s="255">
        <f t="shared" si="148"/>
        <v>0</v>
      </c>
      <c r="T184" s="255">
        <f t="shared" si="148"/>
        <v>0</v>
      </c>
      <c r="U184" s="255">
        <f t="shared" si="148"/>
        <v>0</v>
      </c>
      <c r="V184" s="255">
        <f t="shared" si="148"/>
        <v>0</v>
      </c>
      <c r="W184" s="255">
        <f t="shared" si="148"/>
        <v>0</v>
      </c>
      <c r="X184" s="255">
        <f t="shared" si="148"/>
        <v>0</v>
      </c>
      <c r="Y184" s="255">
        <f t="shared" si="148"/>
        <v>0</v>
      </c>
      <c r="Z184" s="255">
        <f t="shared" si="148"/>
        <v>0</v>
      </c>
      <c r="AA184" s="255">
        <f t="shared" si="148"/>
        <v>0</v>
      </c>
      <c r="AB184" s="255">
        <f t="shared" si="148"/>
        <v>0</v>
      </c>
      <c r="AC184" s="255">
        <f t="shared" si="148"/>
        <v>0</v>
      </c>
      <c r="AD184" s="255">
        <f t="shared" si="148"/>
        <v>0</v>
      </c>
      <c r="AE184" s="255">
        <f t="shared" si="148"/>
        <v>0</v>
      </c>
      <c r="AF184" s="255">
        <f t="shared" si="148"/>
        <v>0</v>
      </c>
      <c r="AG184" s="255">
        <f t="shared" si="148"/>
        <v>0</v>
      </c>
      <c r="AH184" s="255">
        <f t="shared" si="148"/>
        <v>0</v>
      </c>
      <c r="AI184" s="255">
        <f t="shared" si="148"/>
        <v>0</v>
      </c>
      <c r="AJ184" s="255">
        <f t="shared" si="148"/>
        <v>0</v>
      </c>
      <c r="AK184" s="255">
        <f t="shared" si="148"/>
        <v>0</v>
      </c>
      <c r="AL184" s="255">
        <f t="shared" si="148"/>
        <v>0</v>
      </c>
      <c r="AM184" s="255">
        <f t="shared" si="148"/>
        <v>0</v>
      </c>
      <c r="AN184" s="255">
        <f t="shared" si="148"/>
        <v>0</v>
      </c>
      <c r="AO184" s="255">
        <f t="shared" si="148"/>
        <v>0</v>
      </c>
      <c r="AP184" s="255">
        <f t="shared" si="148"/>
        <v>0</v>
      </c>
      <c r="AQ184" s="255">
        <f t="shared" si="148"/>
        <v>0</v>
      </c>
      <c r="AR184" s="255">
        <f t="shared" si="148"/>
        <v>0</v>
      </c>
      <c r="AS184" s="255">
        <f t="shared" si="148"/>
        <v>0</v>
      </c>
      <c r="AT184" s="255">
        <f t="shared" si="148"/>
        <v>0</v>
      </c>
      <c r="AU184" s="255">
        <f t="shared" si="148"/>
        <v>0</v>
      </c>
      <c r="AV184" s="255">
        <f t="shared" si="148"/>
        <v>0</v>
      </c>
      <c r="AW184" s="255">
        <f t="shared" si="148"/>
        <v>0</v>
      </c>
      <c r="AX184" s="255">
        <f t="shared" si="148"/>
        <v>0</v>
      </c>
      <c r="AY184" s="255">
        <f t="shared" si="148"/>
        <v>0</v>
      </c>
      <c r="AZ184" s="255">
        <f t="shared" si="148"/>
        <v>0</v>
      </c>
      <c r="BA184" s="255">
        <f t="shared" si="148"/>
        <v>0</v>
      </c>
      <c r="BB184" s="255">
        <f t="shared" si="148"/>
        <v>0</v>
      </c>
      <c r="BC184" s="255">
        <f t="shared" si="148"/>
        <v>0</v>
      </c>
      <c r="BD184" s="255">
        <f t="shared" si="148"/>
        <v>0</v>
      </c>
      <c r="BE184" s="255">
        <f t="shared" si="148"/>
        <v>0</v>
      </c>
      <c r="BF184" s="255">
        <f t="shared" si="148"/>
        <v>0</v>
      </c>
      <c r="BG184" s="255">
        <f t="shared" si="148"/>
        <v>0</v>
      </c>
      <c r="BH184" s="255">
        <f t="shared" si="148"/>
        <v>0</v>
      </c>
      <c r="BI184" s="255">
        <f t="shared" si="148"/>
        <v>0</v>
      </c>
      <c r="BJ184" s="255">
        <f t="shared" si="148"/>
        <v>0</v>
      </c>
      <c r="BK184" s="255">
        <f t="shared" si="148"/>
        <v>0</v>
      </c>
      <c r="BL184" s="255">
        <f t="shared" si="148"/>
        <v>0</v>
      </c>
      <c r="BM184" s="255">
        <f t="shared" si="148"/>
        <v>0</v>
      </c>
      <c r="BN184" s="255">
        <f t="shared" si="148"/>
        <v>0</v>
      </c>
      <c r="BO184" s="255">
        <f t="shared" si="148"/>
        <v>0</v>
      </c>
      <c r="BP184" s="255">
        <f t="shared" si="148"/>
        <v>0</v>
      </c>
      <c r="BQ184" s="255">
        <f t="shared" si="148"/>
        <v>0</v>
      </c>
      <c r="BR184" s="255">
        <f t="shared" si="148"/>
        <v>0</v>
      </c>
      <c r="BS184" s="255">
        <f t="shared" si="148"/>
        <v>0</v>
      </c>
      <c r="BT184" s="255">
        <f t="shared" si="148"/>
        <v>0</v>
      </c>
      <c r="BU184" s="255">
        <f t="shared" si="148"/>
        <v>0</v>
      </c>
      <c r="BV184" s="255">
        <f t="shared" si="148"/>
        <v>0</v>
      </c>
      <c r="BW184" s="255">
        <f t="shared" si="148"/>
        <v>0</v>
      </c>
      <c r="BX184" s="255">
        <f t="shared" si="148"/>
        <v>0</v>
      </c>
      <c r="BY184" s="255">
        <f t="shared" si="148"/>
        <v>0</v>
      </c>
      <c r="BZ184" s="255">
        <f t="shared" si="148"/>
        <v>0</v>
      </c>
      <c r="CA184" s="255">
        <f t="shared" ref="CA184:CH184" si="149">IFERROR(CA182/CA73,0)</f>
        <v>0</v>
      </c>
      <c r="CB184" s="255">
        <f t="shared" si="149"/>
        <v>0</v>
      </c>
      <c r="CC184" s="255">
        <f t="shared" si="149"/>
        <v>0</v>
      </c>
      <c r="CD184" s="255">
        <f t="shared" si="149"/>
        <v>0</v>
      </c>
      <c r="CE184" s="255">
        <f t="shared" si="149"/>
        <v>0</v>
      </c>
      <c r="CF184" s="255">
        <f t="shared" si="149"/>
        <v>0</v>
      </c>
      <c r="CG184" s="255">
        <f t="shared" si="149"/>
        <v>0</v>
      </c>
      <c r="CH184" s="263">
        <f t="shared" si="149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N185" si="150">IFERROR(D183/D73,0)</f>
        <v>6.0988895731592982E-2</v>
      </c>
      <c r="E185" s="124">
        <f t="shared" si="150"/>
        <v>6.9592319541101871E-2</v>
      </c>
      <c r="F185" s="124">
        <f t="shared" si="150"/>
        <v>7.5594730684599806E-2</v>
      </c>
      <c r="G185" s="124">
        <f t="shared" si="150"/>
        <v>7.2539427458097175E-2</v>
      </c>
      <c r="H185" s="124">
        <f t="shared" si="150"/>
        <v>0.1519432137415635</v>
      </c>
      <c r="I185" s="124">
        <f t="shared" si="150"/>
        <v>7.8167216319296504E-2</v>
      </c>
      <c r="J185" s="124">
        <f t="shared" si="150"/>
        <v>7.4104089600463566E-2</v>
      </c>
      <c r="K185" s="124">
        <f t="shared" si="150"/>
        <v>0.14411944799415538</v>
      </c>
      <c r="L185" s="124">
        <f t="shared" si="150"/>
        <v>2.4043078896929842E-2</v>
      </c>
      <c r="M185" s="124">
        <f t="shared" si="150"/>
        <v>6.4319205592391016E-2</v>
      </c>
      <c r="N185" s="124">
        <f t="shared" si="150"/>
        <v>2.9115535071949063E-2</v>
      </c>
      <c r="O185" s="256">
        <f>IFERROR(O183/O73,0)</f>
        <v>0</v>
      </c>
      <c r="P185" s="256">
        <f t="shared" ref="P185:Z185" si="151">IFERROR(P183/P73,0)</f>
        <v>0</v>
      </c>
      <c r="Q185" s="256">
        <f t="shared" si="151"/>
        <v>0</v>
      </c>
      <c r="R185" s="256">
        <f t="shared" si="151"/>
        <v>0</v>
      </c>
      <c r="S185" s="256">
        <f t="shared" si="151"/>
        <v>0</v>
      </c>
      <c r="T185" s="256">
        <f t="shared" si="151"/>
        <v>0</v>
      </c>
      <c r="U185" s="256">
        <f t="shared" si="151"/>
        <v>0</v>
      </c>
      <c r="V185" s="256">
        <f t="shared" si="151"/>
        <v>0</v>
      </c>
      <c r="W185" s="256">
        <f t="shared" si="151"/>
        <v>0</v>
      </c>
      <c r="X185" s="256">
        <f t="shared" si="151"/>
        <v>0</v>
      </c>
      <c r="Y185" s="256">
        <f t="shared" si="151"/>
        <v>0</v>
      </c>
      <c r="Z185" s="256">
        <f t="shared" si="151"/>
        <v>0</v>
      </c>
      <c r="AA185" s="256">
        <f>IFERROR(AA183/AA73,0)</f>
        <v>0</v>
      </c>
      <c r="AB185" s="256">
        <f t="shared" ref="AB185:AL185" si="152">IFERROR(AB183/AB73,0)</f>
        <v>0</v>
      </c>
      <c r="AC185" s="256">
        <f t="shared" si="152"/>
        <v>0</v>
      </c>
      <c r="AD185" s="256">
        <f t="shared" si="152"/>
        <v>0</v>
      </c>
      <c r="AE185" s="256">
        <f t="shared" si="152"/>
        <v>0</v>
      </c>
      <c r="AF185" s="256">
        <f t="shared" si="152"/>
        <v>0</v>
      </c>
      <c r="AG185" s="256">
        <f t="shared" si="152"/>
        <v>0</v>
      </c>
      <c r="AH185" s="256">
        <f t="shared" si="152"/>
        <v>0</v>
      </c>
      <c r="AI185" s="256">
        <f t="shared" si="152"/>
        <v>0</v>
      </c>
      <c r="AJ185" s="256">
        <f t="shared" si="152"/>
        <v>0</v>
      </c>
      <c r="AK185" s="256">
        <f t="shared" si="152"/>
        <v>0</v>
      </c>
      <c r="AL185" s="256">
        <f t="shared" si="152"/>
        <v>0</v>
      </c>
      <c r="AM185" s="256">
        <f>IFERROR(AM183/AM73,0)</f>
        <v>0</v>
      </c>
      <c r="AN185" s="256">
        <f t="shared" ref="AN185:AX185" si="153">IFERROR(AN183/AN73,0)</f>
        <v>0</v>
      </c>
      <c r="AO185" s="256">
        <f t="shared" si="153"/>
        <v>0</v>
      </c>
      <c r="AP185" s="256">
        <f t="shared" si="153"/>
        <v>0</v>
      </c>
      <c r="AQ185" s="256">
        <f t="shared" si="153"/>
        <v>0</v>
      </c>
      <c r="AR185" s="256">
        <f t="shared" si="153"/>
        <v>0</v>
      </c>
      <c r="AS185" s="256">
        <f t="shared" si="153"/>
        <v>0</v>
      </c>
      <c r="AT185" s="256">
        <f t="shared" si="153"/>
        <v>0</v>
      </c>
      <c r="AU185" s="256">
        <f t="shared" si="153"/>
        <v>0</v>
      </c>
      <c r="AV185" s="256">
        <f t="shared" si="153"/>
        <v>0</v>
      </c>
      <c r="AW185" s="256">
        <f t="shared" si="153"/>
        <v>0</v>
      </c>
      <c r="AX185" s="256">
        <f t="shared" si="153"/>
        <v>0</v>
      </c>
      <c r="AY185" s="256">
        <f>IFERROR(AY183/AY73,0)</f>
        <v>0</v>
      </c>
      <c r="AZ185" s="256">
        <f t="shared" ref="AZ185:BJ185" si="154">IFERROR(AZ183/AZ73,0)</f>
        <v>0</v>
      </c>
      <c r="BA185" s="256">
        <f t="shared" si="154"/>
        <v>0</v>
      </c>
      <c r="BB185" s="256">
        <f t="shared" si="154"/>
        <v>0</v>
      </c>
      <c r="BC185" s="256">
        <f t="shared" si="154"/>
        <v>0</v>
      </c>
      <c r="BD185" s="256">
        <f t="shared" si="154"/>
        <v>0</v>
      </c>
      <c r="BE185" s="256">
        <f t="shared" si="154"/>
        <v>0</v>
      </c>
      <c r="BF185" s="256">
        <f t="shared" si="154"/>
        <v>0</v>
      </c>
      <c r="BG185" s="256">
        <f t="shared" si="154"/>
        <v>0</v>
      </c>
      <c r="BH185" s="256">
        <f t="shared" si="154"/>
        <v>0</v>
      </c>
      <c r="BI185" s="256">
        <f t="shared" si="154"/>
        <v>0</v>
      </c>
      <c r="BJ185" s="256">
        <f t="shared" si="154"/>
        <v>0</v>
      </c>
      <c r="BK185" s="256">
        <f>IFERROR(BK183/BK73,0)</f>
        <v>0</v>
      </c>
      <c r="BL185" s="256">
        <f t="shared" ref="BL185:BV185" si="155">IFERROR(BL183/BL73,0)</f>
        <v>0</v>
      </c>
      <c r="BM185" s="256">
        <f t="shared" si="155"/>
        <v>0</v>
      </c>
      <c r="BN185" s="256">
        <f t="shared" si="155"/>
        <v>0</v>
      </c>
      <c r="BO185" s="256">
        <f t="shared" si="155"/>
        <v>0</v>
      </c>
      <c r="BP185" s="256">
        <f t="shared" si="155"/>
        <v>0</v>
      </c>
      <c r="BQ185" s="256">
        <f t="shared" si="155"/>
        <v>0</v>
      </c>
      <c r="BR185" s="256">
        <f t="shared" si="155"/>
        <v>0</v>
      </c>
      <c r="BS185" s="256">
        <f t="shared" si="155"/>
        <v>0</v>
      </c>
      <c r="BT185" s="256">
        <f t="shared" si="155"/>
        <v>0</v>
      </c>
      <c r="BU185" s="256">
        <f t="shared" si="155"/>
        <v>0</v>
      </c>
      <c r="BV185" s="256">
        <f t="shared" si="155"/>
        <v>0</v>
      </c>
      <c r="BW185" s="256">
        <f>IFERROR(BW183/BW73,0)</f>
        <v>0</v>
      </c>
      <c r="BX185" s="256">
        <f t="shared" ref="BX185:CH185" si="156">IFERROR(BX183/BX73,0)</f>
        <v>0</v>
      </c>
      <c r="BY185" s="256">
        <f t="shared" si="156"/>
        <v>0</v>
      </c>
      <c r="BZ185" s="256">
        <f t="shared" si="156"/>
        <v>0</v>
      </c>
      <c r="CA185" s="256">
        <f t="shared" si="156"/>
        <v>0</v>
      </c>
      <c r="CB185" s="256">
        <f t="shared" si="156"/>
        <v>0</v>
      </c>
      <c r="CC185" s="256">
        <f t="shared" si="156"/>
        <v>0</v>
      </c>
      <c r="CD185" s="256">
        <f t="shared" si="156"/>
        <v>0</v>
      </c>
      <c r="CE185" s="256">
        <f t="shared" si="156"/>
        <v>0</v>
      </c>
      <c r="CF185" s="256">
        <f t="shared" si="156"/>
        <v>0</v>
      </c>
      <c r="CG185" s="256">
        <f t="shared" si="156"/>
        <v>0</v>
      </c>
      <c r="CH185" s="257">
        <f t="shared" si="156"/>
        <v>0</v>
      </c>
    </row>
    <row r="186" spans="1:86" s="1" customFormat="1" ht="15" hidden="1" thickBot="1" x14ac:dyDescent="0.4">
      <c r="A186" s="125"/>
      <c r="B186" s="305" t="s">
        <v>134</v>
      </c>
      <c r="C186" s="126">
        <f>C184+C185</f>
        <v>0</v>
      </c>
      <c r="D186" s="126">
        <f t="shared" ref="D186:N186" si="157">D184+D185</f>
        <v>0.71014706722801124</v>
      </c>
      <c r="E186" s="127">
        <f t="shared" si="157"/>
        <v>1.0000063121338829</v>
      </c>
      <c r="F186" s="127">
        <f t="shared" si="157"/>
        <v>0.96536083064900546</v>
      </c>
      <c r="G186" s="127">
        <f t="shared" si="157"/>
        <v>0.86323039361576936</v>
      </c>
      <c r="H186" s="127">
        <f t="shared" si="157"/>
        <v>0.97184935418234164</v>
      </c>
      <c r="I186" s="127">
        <f t="shared" si="157"/>
        <v>0.53841895011413565</v>
      </c>
      <c r="J186" s="127">
        <f t="shared" si="157"/>
        <v>0.49167594236275186</v>
      </c>
      <c r="K186" s="127">
        <f t="shared" si="157"/>
        <v>0.98941757781101303</v>
      </c>
      <c r="L186" s="127">
        <f t="shared" si="157"/>
        <v>0.29423532160065069</v>
      </c>
      <c r="M186" s="128">
        <f t="shared" si="157"/>
        <v>0.82892927322105558</v>
      </c>
      <c r="N186" s="128">
        <f t="shared" si="157"/>
        <v>0.51120521696926502</v>
      </c>
      <c r="O186" s="258">
        <f>O184+O185</f>
        <v>0</v>
      </c>
      <c r="P186" s="258">
        <f t="shared" ref="P186:Z186" si="158">P184+P185</f>
        <v>0</v>
      </c>
      <c r="Q186" s="259">
        <f t="shared" si="158"/>
        <v>0</v>
      </c>
      <c r="R186" s="259">
        <f t="shared" si="158"/>
        <v>0</v>
      </c>
      <c r="S186" s="259">
        <f t="shared" si="158"/>
        <v>0</v>
      </c>
      <c r="T186" s="259">
        <f t="shared" si="158"/>
        <v>0</v>
      </c>
      <c r="U186" s="259">
        <f t="shared" si="158"/>
        <v>0</v>
      </c>
      <c r="V186" s="259">
        <f t="shared" si="158"/>
        <v>0</v>
      </c>
      <c r="W186" s="259">
        <f t="shared" si="158"/>
        <v>0</v>
      </c>
      <c r="X186" s="259">
        <f t="shared" si="158"/>
        <v>0</v>
      </c>
      <c r="Y186" s="260">
        <f t="shared" si="158"/>
        <v>0</v>
      </c>
      <c r="Z186" s="260">
        <f t="shared" si="158"/>
        <v>0</v>
      </c>
      <c r="AA186" s="258">
        <f>AA184+AA185</f>
        <v>0</v>
      </c>
      <c r="AB186" s="258">
        <f t="shared" ref="AB186:AL186" si="159">AB184+AB185</f>
        <v>0</v>
      </c>
      <c r="AC186" s="259">
        <f t="shared" si="159"/>
        <v>0</v>
      </c>
      <c r="AD186" s="259">
        <f t="shared" si="159"/>
        <v>0</v>
      </c>
      <c r="AE186" s="259">
        <f t="shared" si="159"/>
        <v>0</v>
      </c>
      <c r="AF186" s="259">
        <f t="shared" si="159"/>
        <v>0</v>
      </c>
      <c r="AG186" s="259">
        <f t="shared" si="159"/>
        <v>0</v>
      </c>
      <c r="AH186" s="259">
        <f t="shared" si="159"/>
        <v>0</v>
      </c>
      <c r="AI186" s="259">
        <f t="shared" si="159"/>
        <v>0</v>
      </c>
      <c r="AJ186" s="259">
        <f t="shared" si="159"/>
        <v>0</v>
      </c>
      <c r="AK186" s="260">
        <f t="shared" si="159"/>
        <v>0</v>
      </c>
      <c r="AL186" s="260">
        <f t="shared" si="159"/>
        <v>0</v>
      </c>
      <c r="AM186" s="258">
        <f>AM184+AM185</f>
        <v>0</v>
      </c>
      <c r="AN186" s="258">
        <f t="shared" ref="AN186:AX186" si="160">AN184+AN185</f>
        <v>0</v>
      </c>
      <c r="AO186" s="259">
        <f t="shared" si="160"/>
        <v>0</v>
      </c>
      <c r="AP186" s="259">
        <f t="shared" si="160"/>
        <v>0</v>
      </c>
      <c r="AQ186" s="259">
        <f t="shared" si="160"/>
        <v>0</v>
      </c>
      <c r="AR186" s="259">
        <f t="shared" si="160"/>
        <v>0</v>
      </c>
      <c r="AS186" s="259">
        <f t="shared" si="160"/>
        <v>0</v>
      </c>
      <c r="AT186" s="259">
        <f t="shared" si="160"/>
        <v>0</v>
      </c>
      <c r="AU186" s="259">
        <f t="shared" si="160"/>
        <v>0</v>
      </c>
      <c r="AV186" s="259">
        <f t="shared" si="160"/>
        <v>0</v>
      </c>
      <c r="AW186" s="260">
        <f t="shared" si="160"/>
        <v>0</v>
      </c>
      <c r="AX186" s="260">
        <f t="shared" si="160"/>
        <v>0</v>
      </c>
      <c r="AY186" s="258">
        <f>AY184+AY185</f>
        <v>0</v>
      </c>
      <c r="AZ186" s="258">
        <f t="shared" ref="AZ186:BJ186" si="161">AZ184+AZ185</f>
        <v>0</v>
      </c>
      <c r="BA186" s="259">
        <f t="shared" si="161"/>
        <v>0</v>
      </c>
      <c r="BB186" s="259">
        <f t="shared" si="161"/>
        <v>0</v>
      </c>
      <c r="BC186" s="259">
        <f t="shared" si="161"/>
        <v>0</v>
      </c>
      <c r="BD186" s="259">
        <f t="shared" si="161"/>
        <v>0</v>
      </c>
      <c r="BE186" s="259">
        <f t="shared" si="161"/>
        <v>0</v>
      </c>
      <c r="BF186" s="259">
        <f t="shared" si="161"/>
        <v>0</v>
      </c>
      <c r="BG186" s="259">
        <f t="shared" si="161"/>
        <v>0</v>
      </c>
      <c r="BH186" s="259">
        <f t="shared" si="161"/>
        <v>0</v>
      </c>
      <c r="BI186" s="260">
        <f t="shared" si="161"/>
        <v>0</v>
      </c>
      <c r="BJ186" s="260">
        <f t="shared" si="161"/>
        <v>0</v>
      </c>
      <c r="BK186" s="258">
        <f>BK184+BK185</f>
        <v>0</v>
      </c>
      <c r="BL186" s="258">
        <f t="shared" ref="BL186:BV186" si="162">BL184+BL185</f>
        <v>0</v>
      </c>
      <c r="BM186" s="259">
        <f t="shared" si="162"/>
        <v>0</v>
      </c>
      <c r="BN186" s="259">
        <f t="shared" si="162"/>
        <v>0</v>
      </c>
      <c r="BO186" s="259">
        <f t="shared" si="162"/>
        <v>0</v>
      </c>
      <c r="BP186" s="259">
        <f t="shared" si="162"/>
        <v>0</v>
      </c>
      <c r="BQ186" s="259">
        <f t="shared" si="162"/>
        <v>0</v>
      </c>
      <c r="BR186" s="259">
        <f t="shared" si="162"/>
        <v>0</v>
      </c>
      <c r="BS186" s="259">
        <f t="shared" si="162"/>
        <v>0</v>
      </c>
      <c r="BT186" s="259">
        <f t="shared" si="162"/>
        <v>0</v>
      </c>
      <c r="BU186" s="260">
        <f t="shared" si="162"/>
        <v>0</v>
      </c>
      <c r="BV186" s="260">
        <f t="shared" si="162"/>
        <v>0</v>
      </c>
      <c r="BW186" s="258">
        <f>BW184+BW185</f>
        <v>0</v>
      </c>
      <c r="BX186" s="258">
        <f t="shared" ref="BX186:CH186" si="163">BX184+BX185</f>
        <v>0</v>
      </c>
      <c r="BY186" s="259">
        <f t="shared" si="163"/>
        <v>0</v>
      </c>
      <c r="BZ186" s="259">
        <f t="shared" si="163"/>
        <v>0</v>
      </c>
      <c r="CA186" s="259">
        <f t="shared" si="163"/>
        <v>0</v>
      </c>
      <c r="CB186" s="259">
        <f t="shared" si="163"/>
        <v>0</v>
      </c>
      <c r="CC186" s="259">
        <f t="shared" si="163"/>
        <v>0</v>
      </c>
      <c r="CD186" s="259">
        <f t="shared" si="163"/>
        <v>0</v>
      </c>
      <c r="CE186" s="259">
        <f t="shared" si="163"/>
        <v>0</v>
      </c>
      <c r="CF186" s="259">
        <f t="shared" si="163"/>
        <v>0</v>
      </c>
      <c r="CG186" s="260">
        <f t="shared" si="163"/>
        <v>0</v>
      </c>
      <c r="CH186" s="264">
        <f t="shared" si="163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304" t="s">
        <v>37</v>
      </c>
      <c r="C188" s="176">
        <f>C$4</f>
        <v>44562</v>
      </c>
      <c r="D188" s="176">
        <f t="shared" ref="D188:BO188" si="164">D$4</f>
        <v>44593</v>
      </c>
      <c r="E188" s="176">
        <f t="shared" si="164"/>
        <v>44621</v>
      </c>
      <c r="F188" s="176">
        <f t="shared" si="164"/>
        <v>44652</v>
      </c>
      <c r="G188" s="176">
        <f t="shared" si="164"/>
        <v>44682</v>
      </c>
      <c r="H188" s="176">
        <f t="shared" si="164"/>
        <v>44713</v>
      </c>
      <c r="I188" s="176">
        <f t="shared" si="164"/>
        <v>44743</v>
      </c>
      <c r="J188" s="176">
        <f t="shared" si="164"/>
        <v>44774</v>
      </c>
      <c r="K188" s="176">
        <f t="shared" si="164"/>
        <v>44805</v>
      </c>
      <c r="L188" s="176">
        <f t="shared" si="164"/>
        <v>44835</v>
      </c>
      <c r="M188" s="176">
        <f t="shared" si="164"/>
        <v>44866</v>
      </c>
      <c r="N188" s="176">
        <f t="shared" si="164"/>
        <v>44896</v>
      </c>
      <c r="O188" s="176">
        <f t="shared" si="164"/>
        <v>44927</v>
      </c>
      <c r="P188" s="176">
        <f t="shared" si="164"/>
        <v>44958</v>
      </c>
      <c r="Q188" s="176">
        <f t="shared" si="164"/>
        <v>44986</v>
      </c>
      <c r="R188" s="176">
        <f t="shared" si="164"/>
        <v>45017</v>
      </c>
      <c r="S188" s="176">
        <f t="shared" si="164"/>
        <v>45047</v>
      </c>
      <c r="T188" s="176">
        <f t="shared" si="164"/>
        <v>45078</v>
      </c>
      <c r="U188" s="176">
        <f t="shared" si="164"/>
        <v>45108</v>
      </c>
      <c r="V188" s="176">
        <f t="shared" si="164"/>
        <v>45139</v>
      </c>
      <c r="W188" s="176">
        <f t="shared" si="164"/>
        <v>45170</v>
      </c>
      <c r="X188" s="176">
        <f t="shared" si="164"/>
        <v>45200</v>
      </c>
      <c r="Y188" s="176">
        <f t="shared" si="164"/>
        <v>45231</v>
      </c>
      <c r="Z188" s="176">
        <f t="shared" si="164"/>
        <v>45261</v>
      </c>
      <c r="AA188" s="176">
        <f t="shared" si="164"/>
        <v>45292</v>
      </c>
      <c r="AB188" s="176">
        <f t="shared" si="164"/>
        <v>45323</v>
      </c>
      <c r="AC188" s="176">
        <f t="shared" si="164"/>
        <v>45352</v>
      </c>
      <c r="AD188" s="176">
        <f t="shared" si="164"/>
        <v>45383</v>
      </c>
      <c r="AE188" s="176">
        <f t="shared" si="164"/>
        <v>45413</v>
      </c>
      <c r="AF188" s="176">
        <f t="shared" si="164"/>
        <v>45444</v>
      </c>
      <c r="AG188" s="176">
        <f t="shared" si="164"/>
        <v>45474</v>
      </c>
      <c r="AH188" s="176">
        <f t="shared" si="164"/>
        <v>45505</v>
      </c>
      <c r="AI188" s="176">
        <f t="shared" si="164"/>
        <v>45536</v>
      </c>
      <c r="AJ188" s="176">
        <f t="shared" si="164"/>
        <v>45566</v>
      </c>
      <c r="AK188" s="176">
        <f t="shared" si="164"/>
        <v>45597</v>
      </c>
      <c r="AL188" s="176">
        <f t="shared" si="164"/>
        <v>45627</v>
      </c>
      <c r="AM188" s="176">
        <f t="shared" si="164"/>
        <v>45658</v>
      </c>
      <c r="AN188" s="176">
        <f t="shared" si="164"/>
        <v>45689</v>
      </c>
      <c r="AO188" s="176">
        <f t="shared" si="164"/>
        <v>45717</v>
      </c>
      <c r="AP188" s="176">
        <f t="shared" si="164"/>
        <v>45748</v>
      </c>
      <c r="AQ188" s="176">
        <f t="shared" si="164"/>
        <v>45778</v>
      </c>
      <c r="AR188" s="176">
        <f t="shared" si="164"/>
        <v>45809</v>
      </c>
      <c r="AS188" s="176">
        <f t="shared" si="164"/>
        <v>45839</v>
      </c>
      <c r="AT188" s="176">
        <f t="shared" si="164"/>
        <v>45870</v>
      </c>
      <c r="AU188" s="176">
        <f t="shared" si="164"/>
        <v>45901</v>
      </c>
      <c r="AV188" s="176">
        <f t="shared" si="164"/>
        <v>45931</v>
      </c>
      <c r="AW188" s="176">
        <f t="shared" si="164"/>
        <v>45962</v>
      </c>
      <c r="AX188" s="176">
        <f t="shared" si="164"/>
        <v>45992</v>
      </c>
      <c r="AY188" s="176">
        <f t="shared" si="164"/>
        <v>46023</v>
      </c>
      <c r="AZ188" s="176">
        <f t="shared" si="164"/>
        <v>46054</v>
      </c>
      <c r="BA188" s="176">
        <f t="shared" si="164"/>
        <v>46082</v>
      </c>
      <c r="BB188" s="176">
        <f t="shared" si="164"/>
        <v>46113</v>
      </c>
      <c r="BC188" s="176">
        <f t="shared" si="164"/>
        <v>46143</v>
      </c>
      <c r="BD188" s="176">
        <f t="shared" si="164"/>
        <v>46174</v>
      </c>
      <c r="BE188" s="176">
        <f t="shared" si="164"/>
        <v>46204</v>
      </c>
      <c r="BF188" s="176">
        <f t="shared" si="164"/>
        <v>46235</v>
      </c>
      <c r="BG188" s="176">
        <f t="shared" si="164"/>
        <v>46266</v>
      </c>
      <c r="BH188" s="176">
        <f t="shared" si="164"/>
        <v>46296</v>
      </c>
      <c r="BI188" s="176">
        <f t="shared" si="164"/>
        <v>46327</v>
      </c>
      <c r="BJ188" s="176">
        <f t="shared" si="164"/>
        <v>46357</v>
      </c>
      <c r="BK188" s="176">
        <f t="shared" si="164"/>
        <v>46388</v>
      </c>
      <c r="BL188" s="176">
        <f t="shared" si="164"/>
        <v>46419</v>
      </c>
      <c r="BM188" s="176">
        <f t="shared" si="164"/>
        <v>46447</v>
      </c>
      <c r="BN188" s="176">
        <f t="shared" si="164"/>
        <v>46478</v>
      </c>
      <c r="BO188" s="176">
        <f t="shared" si="164"/>
        <v>46508</v>
      </c>
      <c r="BP188" s="176">
        <f t="shared" ref="BP188:CH188" si="165">BP$4</f>
        <v>46539</v>
      </c>
      <c r="BQ188" s="176">
        <f t="shared" si="165"/>
        <v>46569</v>
      </c>
      <c r="BR188" s="176">
        <f t="shared" si="165"/>
        <v>46600</v>
      </c>
      <c r="BS188" s="176">
        <f t="shared" si="165"/>
        <v>46631</v>
      </c>
      <c r="BT188" s="176">
        <f t="shared" si="165"/>
        <v>46661</v>
      </c>
      <c r="BU188" s="176">
        <f t="shared" si="165"/>
        <v>46692</v>
      </c>
      <c r="BV188" s="176">
        <f t="shared" si="165"/>
        <v>46722</v>
      </c>
      <c r="BW188" s="176">
        <f t="shared" si="165"/>
        <v>46753</v>
      </c>
      <c r="BX188" s="176">
        <f t="shared" si="165"/>
        <v>46784</v>
      </c>
      <c r="BY188" s="176">
        <f t="shared" si="165"/>
        <v>46813</v>
      </c>
      <c r="BZ188" s="176">
        <f t="shared" si="165"/>
        <v>46844</v>
      </c>
      <c r="CA188" s="176">
        <f t="shared" si="165"/>
        <v>46874</v>
      </c>
      <c r="CB188" s="176">
        <f t="shared" si="165"/>
        <v>46905</v>
      </c>
      <c r="CC188" s="176">
        <f t="shared" si="165"/>
        <v>46935</v>
      </c>
      <c r="CD188" s="176">
        <f t="shared" si="165"/>
        <v>46966</v>
      </c>
      <c r="CE188" s="176">
        <f t="shared" si="165"/>
        <v>46997</v>
      </c>
      <c r="CF188" s="176">
        <f t="shared" si="165"/>
        <v>47027</v>
      </c>
      <c r="CG188" s="176">
        <f t="shared" si="165"/>
        <v>47058</v>
      </c>
      <c r="CH188" s="177">
        <f t="shared" si="165"/>
        <v>47088</v>
      </c>
    </row>
    <row r="189" spans="1:86" hidden="1" x14ac:dyDescent="0.35">
      <c r="A189" s="116"/>
      <c r="B189" s="298" t="s">
        <v>135</v>
      </c>
      <c r="C189" s="129">
        <f>C157*'YTD PROGRAM SUMMARY'!C44</f>
        <v>0</v>
      </c>
      <c r="D189" s="129">
        <f>D157*'YTD PROGRAM SUMMARY'!D44</f>
        <v>110.1865571987754</v>
      </c>
      <c r="E189" s="129">
        <f>E157*'YTD PROGRAM SUMMARY'!E44</f>
        <v>0</v>
      </c>
      <c r="F189" s="129">
        <f>F157*'YTD PROGRAM SUMMARY'!F44</f>
        <v>63.1534361515615</v>
      </c>
      <c r="G189" s="129">
        <f>G157*'YTD PROGRAM SUMMARY'!G44</f>
        <v>563.1568850542119</v>
      </c>
      <c r="H189" s="129">
        <f>H157*'YTD PROGRAM SUMMARY'!H44</f>
        <v>780.8245917365075</v>
      </c>
      <c r="I189" s="129">
        <f>I157*'YTD PROGRAM SUMMARY'!I44</f>
        <v>28294.958463107912</v>
      </c>
      <c r="J189" s="129">
        <f>J157*'YTD PROGRAM SUMMARY'!J44</f>
        <v>31098.952000869511</v>
      </c>
      <c r="K189" s="129">
        <f>K157*'YTD PROGRAM SUMMARY'!K44</f>
        <v>398.12988709215432</v>
      </c>
      <c r="L189" s="129">
        <f>L157*'YTD PROGRAM SUMMARY'!L44</f>
        <v>11968.0010750658</v>
      </c>
      <c r="M189" s="129">
        <f>M157*'YTD PROGRAM SUMMARY'!M44</f>
        <v>2785.7495531807012</v>
      </c>
      <c r="N189" s="129">
        <f>N157*'YTD PROGRAM SUMMARY'!N44</f>
        <v>14135.635232323613</v>
      </c>
      <c r="O189" s="261">
        <f>O157*'YTD PROGRAM SUMMARY'!O44</f>
        <v>0</v>
      </c>
      <c r="P189" s="261">
        <f>P157*'YTD PROGRAM SUMMARY'!P44</f>
        <v>0</v>
      </c>
      <c r="Q189" s="261">
        <f>Q157*'YTD PROGRAM SUMMARY'!Q44</f>
        <v>0</v>
      </c>
      <c r="R189" s="261">
        <f>R157*'YTD PROGRAM SUMMARY'!R44</f>
        <v>0</v>
      </c>
      <c r="S189" s="261">
        <f>S157*'YTD PROGRAM SUMMARY'!S44</f>
        <v>0</v>
      </c>
      <c r="T189" s="261">
        <f>T157*'YTD PROGRAM SUMMARY'!T44</f>
        <v>0</v>
      </c>
      <c r="U189" s="261">
        <f>U157*'YTD PROGRAM SUMMARY'!U44</f>
        <v>0</v>
      </c>
      <c r="V189" s="261">
        <f>V157*'YTD PROGRAM SUMMARY'!V44</f>
        <v>0</v>
      </c>
      <c r="W189" s="261">
        <f>W157*'YTD PROGRAM SUMMARY'!W44</f>
        <v>0</v>
      </c>
      <c r="X189" s="261">
        <f>X157*'YTD PROGRAM SUMMARY'!X44</f>
        <v>0</v>
      </c>
      <c r="Y189" s="261">
        <f>Y157*'YTD PROGRAM SUMMARY'!Y44</f>
        <v>0</v>
      </c>
      <c r="Z189" s="261">
        <f>Z157*'YTD PROGRAM SUMMARY'!Z44</f>
        <v>0</v>
      </c>
      <c r="AA189" s="261">
        <f>AA157*'YTD PROGRAM SUMMARY'!AA44</f>
        <v>0</v>
      </c>
      <c r="AB189" s="261">
        <f>AB157*'YTD PROGRAM SUMMARY'!AB44</f>
        <v>0</v>
      </c>
      <c r="AC189" s="261">
        <f>AC157*'YTD PROGRAM SUMMARY'!AC44</f>
        <v>0</v>
      </c>
      <c r="AD189" s="261">
        <f>AD157*'YTD PROGRAM SUMMARY'!AD44</f>
        <v>0</v>
      </c>
      <c r="AE189" s="261">
        <f>AE157*'YTD PROGRAM SUMMARY'!AE44</f>
        <v>0</v>
      </c>
      <c r="AF189" s="261">
        <f>AF157*'YTD PROGRAM SUMMARY'!AF44</f>
        <v>0</v>
      </c>
      <c r="AG189" s="261">
        <f>AG157*'YTD PROGRAM SUMMARY'!AG44</f>
        <v>0</v>
      </c>
      <c r="AH189" s="261">
        <f>AH157*'YTD PROGRAM SUMMARY'!AH44</f>
        <v>0</v>
      </c>
      <c r="AI189" s="261">
        <f>AI157*'YTD PROGRAM SUMMARY'!AI44</f>
        <v>0</v>
      </c>
      <c r="AJ189" s="261">
        <f>AJ157*'YTD PROGRAM SUMMARY'!AJ44</f>
        <v>0</v>
      </c>
      <c r="AK189" s="261">
        <f>AK157*'YTD PROGRAM SUMMARY'!AK44</f>
        <v>0</v>
      </c>
      <c r="AL189" s="261">
        <f>AL157*'YTD PROGRAM SUMMARY'!AL44</f>
        <v>0</v>
      </c>
      <c r="AM189" s="261">
        <f>AM157*'YTD PROGRAM SUMMARY'!AM44</f>
        <v>0</v>
      </c>
      <c r="AN189" s="261">
        <f>AN157*'YTD PROGRAM SUMMARY'!AN44</f>
        <v>0</v>
      </c>
      <c r="AO189" s="261">
        <f>AO157*'YTD PROGRAM SUMMARY'!AO44</f>
        <v>0</v>
      </c>
      <c r="AP189" s="261">
        <f>AP157*'YTD PROGRAM SUMMARY'!AP44</f>
        <v>0</v>
      </c>
      <c r="AQ189" s="261">
        <f>AQ157*'YTD PROGRAM SUMMARY'!AQ44</f>
        <v>0</v>
      </c>
      <c r="AR189" s="261">
        <f>AR157*'YTD PROGRAM SUMMARY'!AR44</f>
        <v>0</v>
      </c>
      <c r="AS189" s="261">
        <f>AS157*'YTD PROGRAM SUMMARY'!AS44</f>
        <v>0</v>
      </c>
      <c r="AT189" s="261">
        <f>AT157*'YTD PROGRAM SUMMARY'!AT44</f>
        <v>0</v>
      </c>
      <c r="AU189" s="261">
        <f>AU157*'YTD PROGRAM SUMMARY'!AU44</f>
        <v>0</v>
      </c>
      <c r="AV189" s="261">
        <f>AV157*'YTD PROGRAM SUMMARY'!AV44</f>
        <v>0</v>
      </c>
      <c r="AW189" s="261">
        <f>AW157*'YTD PROGRAM SUMMARY'!AW44</f>
        <v>0</v>
      </c>
      <c r="AX189" s="261">
        <f>AX157*'YTD PROGRAM SUMMARY'!AX44</f>
        <v>0</v>
      </c>
      <c r="AY189" s="261">
        <f>AY157*'YTD PROGRAM SUMMARY'!AY44</f>
        <v>0</v>
      </c>
      <c r="AZ189" s="261">
        <f>AZ157*'YTD PROGRAM SUMMARY'!AZ44</f>
        <v>0</v>
      </c>
      <c r="BA189" s="261">
        <f>BA157*'YTD PROGRAM SUMMARY'!BA44</f>
        <v>0</v>
      </c>
      <c r="BB189" s="261">
        <f>BB157*'YTD PROGRAM SUMMARY'!BB44</f>
        <v>0</v>
      </c>
      <c r="BC189" s="261">
        <f>BC157*'YTD PROGRAM SUMMARY'!BC44</f>
        <v>0</v>
      </c>
      <c r="BD189" s="261">
        <f>BD157*'YTD PROGRAM SUMMARY'!BD44</f>
        <v>0</v>
      </c>
      <c r="BE189" s="261">
        <f>BE157*'YTD PROGRAM SUMMARY'!BE44</f>
        <v>0</v>
      </c>
      <c r="BF189" s="261">
        <f>BF157*'YTD PROGRAM SUMMARY'!BF44</f>
        <v>0</v>
      </c>
      <c r="BG189" s="261">
        <f>BG157*'YTD PROGRAM SUMMARY'!BG44</f>
        <v>0</v>
      </c>
      <c r="BH189" s="261">
        <f>BH157*'YTD PROGRAM SUMMARY'!BH44</f>
        <v>0</v>
      </c>
      <c r="BI189" s="261">
        <f>BI157*'YTD PROGRAM SUMMARY'!BI44</f>
        <v>0</v>
      </c>
      <c r="BJ189" s="261">
        <f>BJ157*'YTD PROGRAM SUMMARY'!BJ44</f>
        <v>0</v>
      </c>
      <c r="BK189" s="261">
        <f>BK157*'YTD PROGRAM SUMMARY'!BK44</f>
        <v>0</v>
      </c>
      <c r="BL189" s="261">
        <f>BL157*'YTD PROGRAM SUMMARY'!BL44</f>
        <v>0</v>
      </c>
      <c r="BM189" s="261">
        <f>BM157*'YTD PROGRAM SUMMARY'!BM44</f>
        <v>0</v>
      </c>
      <c r="BN189" s="261">
        <f>BN157*'YTD PROGRAM SUMMARY'!BN44</f>
        <v>0</v>
      </c>
      <c r="BO189" s="261">
        <f>BO157*'YTD PROGRAM SUMMARY'!BO44</f>
        <v>0</v>
      </c>
      <c r="BP189" s="261">
        <f>BP157*'YTD PROGRAM SUMMARY'!BP44</f>
        <v>0</v>
      </c>
      <c r="BQ189" s="261">
        <f>BQ157*'YTD PROGRAM SUMMARY'!BQ44</f>
        <v>0</v>
      </c>
      <c r="BR189" s="261">
        <f>BR157*'YTD PROGRAM SUMMARY'!BR44</f>
        <v>0</v>
      </c>
      <c r="BS189" s="261">
        <f>BS157*'YTD PROGRAM SUMMARY'!BS44</f>
        <v>0</v>
      </c>
      <c r="BT189" s="261">
        <f>BT157*'YTD PROGRAM SUMMARY'!BT44</f>
        <v>0</v>
      </c>
      <c r="BU189" s="261">
        <f>BU157*'YTD PROGRAM SUMMARY'!BU44</f>
        <v>0</v>
      </c>
      <c r="BV189" s="261">
        <f>BV157*'YTD PROGRAM SUMMARY'!BV44</f>
        <v>0</v>
      </c>
      <c r="BW189" s="261">
        <f>BW157*'YTD PROGRAM SUMMARY'!BW44</f>
        <v>0</v>
      </c>
      <c r="BX189" s="261">
        <f>BX157*'YTD PROGRAM SUMMARY'!BX44</f>
        <v>0</v>
      </c>
      <c r="BY189" s="261">
        <f>BY157*'YTD PROGRAM SUMMARY'!BY44</f>
        <v>0</v>
      </c>
      <c r="BZ189" s="261">
        <f>BZ157*'YTD PROGRAM SUMMARY'!BZ44</f>
        <v>0</v>
      </c>
      <c r="CA189" s="261">
        <f>CA157*'YTD PROGRAM SUMMARY'!CA44</f>
        <v>0</v>
      </c>
      <c r="CB189" s="261">
        <f>CB157*'YTD PROGRAM SUMMARY'!CB44</f>
        <v>0</v>
      </c>
      <c r="CC189" s="261">
        <f>CC157*'YTD PROGRAM SUMMARY'!CC44</f>
        <v>0</v>
      </c>
      <c r="CD189" s="261">
        <f>CD157*'YTD PROGRAM SUMMARY'!CD44</f>
        <v>0</v>
      </c>
      <c r="CE189" s="261">
        <f>CE157*'YTD PROGRAM SUMMARY'!CE44</f>
        <v>0</v>
      </c>
      <c r="CF189" s="261">
        <f>CF157*'YTD PROGRAM SUMMARY'!CF44</f>
        <v>0</v>
      </c>
      <c r="CG189" s="261">
        <f>CG157*'YTD PROGRAM SUMMARY'!CG44</f>
        <v>0</v>
      </c>
      <c r="CH189" s="262">
        <f>CH157*'YTD PROGRAM SUMMARY'!CH44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SUMMARY'!C44</f>
        <v>0</v>
      </c>
      <c r="D190" s="122">
        <f>D176*'YTD PROGRAM SUMMARY'!D44</f>
        <v>10.352109459745741</v>
      </c>
      <c r="E190" s="122">
        <f>E176*'YTD PROGRAM SUMMARY'!E44</f>
        <v>0</v>
      </c>
      <c r="F190" s="122">
        <f>F176*'YTD PROGRAM SUMMARY'!F44</f>
        <v>5.3655303319325656</v>
      </c>
      <c r="G190" s="122">
        <f>G176*'YTD PROGRAM SUMMARY'!G44</f>
        <v>51.665036985855522</v>
      </c>
      <c r="H190" s="122">
        <f>H176*'YTD PROGRAM SUMMARY'!H44</f>
        <v>144.70070656271497</v>
      </c>
      <c r="I190" s="122">
        <f>I176*'YTD PROGRAM SUMMARY'!I44</f>
        <v>4805.4965935601776</v>
      </c>
      <c r="J190" s="122">
        <f>J176*'YTD PROGRAM SUMMARY'!J44</f>
        <v>5518.9532299842776</v>
      </c>
      <c r="K190" s="122">
        <f>K176*'YTD PROGRAM SUMMARY'!K44</f>
        <v>67.879316815865039</v>
      </c>
      <c r="L190" s="122">
        <f>L176*'YTD PROGRAM SUMMARY'!L44</f>
        <v>1064.9735581116502</v>
      </c>
      <c r="M190" s="122">
        <f>M176*'YTD PROGRAM SUMMARY'!M44</f>
        <v>234.33800550865743</v>
      </c>
      <c r="N190" s="122">
        <f>N176*'YTD PROGRAM SUMMARY'!N44</f>
        <v>853.71373589916357</v>
      </c>
      <c r="O190" s="253">
        <f>O176*'YTD PROGRAM SUMMARY'!O44</f>
        <v>0</v>
      </c>
      <c r="P190" s="253">
        <f>P176*'YTD PROGRAM SUMMARY'!P44</f>
        <v>0</v>
      </c>
      <c r="Q190" s="253">
        <f>Q176*'YTD PROGRAM SUMMARY'!Q44</f>
        <v>0</v>
      </c>
      <c r="R190" s="253">
        <f>R176*'YTD PROGRAM SUMMARY'!R44</f>
        <v>0</v>
      </c>
      <c r="S190" s="253">
        <f>S176*'YTD PROGRAM SUMMARY'!S44</f>
        <v>0</v>
      </c>
      <c r="T190" s="253">
        <f>T176*'YTD PROGRAM SUMMARY'!T44</f>
        <v>0</v>
      </c>
      <c r="U190" s="253">
        <f>U176*'YTD PROGRAM SUMMARY'!U44</f>
        <v>0</v>
      </c>
      <c r="V190" s="253">
        <f>V176*'YTD PROGRAM SUMMARY'!V44</f>
        <v>0</v>
      </c>
      <c r="W190" s="253">
        <f>W176*'YTD PROGRAM SUMMARY'!W44</f>
        <v>0</v>
      </c>
      <c r="X190" s="253">
        <f>X176*'YTD PROGRAM SUMMARY'!X44</f>
        <v>0</v>
      </c>
      <c r="Y190" s="253">
        <f>Y176*'YTD PROGRAM SUMMARY'!Y44</f>
        <v>0</v>
      </c>
      <c r="Z190" s="253">
        <f>Z176*'YTD PROGRAM SUMMARY'!Z44</f>
        <v>0</v>
      </c>
      <c r="AA190" s="253">
        <f>AA176*'YTD PROGRAM SUMMARY'!AA44</f>
        <v>0</v>
      </c>
      <c r="AB190" s="253">
        <f>AB176*'YTD PROGRAM SUMMARY'!AB44</f>
        <v>0</v>
      </c>
      <c r="AC190" s="253">
        <f>AC176*'YTD PROGRAM SUMMARY'!AC44</f>
        <v>0</v>
      </c>
      <c r="AD190" s="253">
        <f>AD176*'YTD PROGRAM SUMMARY'!AD44</f>
        <v>0</v>
      </c>
      <c r="AE190" s="253">
        <f>AE176*'YTD PROGRAM SUMMARY'!AE44</f>
        <v>0</v>
      </c>
      <c r="AF190" s="253">
        <f>AF176*'YTD PROGRAM SUMMARY'!AF44</f>
        <v>0</v>
      </c>
      <c r="AG190" s="253">
        <f>AG176*'YTD PROGRAM SUMMARY'!AG44</f>
        <v>0</v>
      </c>
      <c r="AH190" s="253">
        <f>AH176*'YTD PROGRAM SUMMARY'!AH44</f>
        <v>0</v>
      </c>
      <c r="AI190" s="253">
        <f>AI176*'YTD PROGRAM SUMMARY'!AI44</f>
        <v>0</v>
      </c>
      <c r="AJ190" s="253">
        <f>AJ176*'YTD PROGRAM SUMMARY'!AJ44</f>
        <v>0</v>
      </c>
      <c r="AK190" s="253">
        <f>AK176*'YTD PROGRAM SUMMARY'!AK44</f>
        <v>0</v>
      </c>
      <c r="AL190" s="253">
        <f>AL176*'YTD PROGRAM SUMMARY'!AL44</f>
        <v>0</v>
      </c>
      <c r="AM190" s="253">
        <f>AM176*'YTD PROGRAM SUMMARY'!AM44</f>
        <v>0</v>
      </c>
      <c r="AN190" s="253">
        <f>AN176*'YTD PROGRAM SUMMARY'!AN44</f>
        <v>0</v>
      </c>
      <c r="AO190" s="253">
        <f>AO176*'YTD PROGRAM SUMMARY'!AO44</f>
        <v>0</v>
      </c>
      <c r="AP190" s="253">
        <f>AP176*'YTD PROGRAM SUMMARY'!AP44</f>
        <v>0</v>
      </c>
      <c r="AQ190" s="253">
        <f>AQ176*'YTD PROGRAM SUMMARY'!AQ44</f>
        <v>0</v>
      </c>
      <c r="AR190" s="253">
        <f>AR176*'YTD PROGRAM SUMMARY'!AR44</f>
        <v>0</v>
      </c>
      <c r="AS190" s="253">
        <f>AS176*'YTD PROGRAM SUMMARY'!AS44</f>
        <v>0</v>
      </c>
      <c r="AT190" s="253">
        <f>AT176*'YTD PROGRAM SUMMARY'!AT44</f>
        <v>0</v>
      </c>
      <c r="AU190" s="253">
        <f>AU176*'YTD PROGRAM SUMMARY'!AU44</f>
        <v>0</v>
      </c>
      <c r="AV190" s="253">
        <f>AV176*'YTD PROGRAM SUMMARY'!AV44</f>
        <v>0</v>
      </c>
      <c r="AW190" s="253">
        <f>AW176*'YTD PROGRAM SUMMARY'!AW44</f>
        <v>0</v>
      </c>
      <c r="AX190" s="253">
        <f>AX176*'YTD PROGRAM SUMMARY'!AX44</f>
        <v>0</v>
      </c>
      <c r="AY190" s="253">
        <f>AY176*'YTD PROGRAM SUMMARY'!AY44</f>
        <v>0</v>
      </c>
      <c r="AZ190" s="253">
        <f>AZ176*'YTD PROGRAM SUMMARY'!AZ44</f>
        <v>0</v>
      </c>
      <c r="BA190" s="253">
        <f>BA176*'YTD PROGRAM SUMMARY'!BA44</f>
        <v>0</v>
      </c>
      <c r="BB190" s="253">
        <f>BB176*'YTD PROGRAM SUMMARY'!BB44</f>
        <v>0</v>
      </c>
      <c r="BC190" s="253">
        <f>BC176*'YTD PROGRAM SUMMARY'!BC44</f>
        <v>0</v>
      </c>
      <c r="BD190" s="253">
        <f>BD176*'YTD PROGRAM SUMMARY'!BD44</f>
        <v>0</v>
      </c>
      <c r="BE190" s="253">
        <f>BE176*'YTD PROGRAM SUMMARY'!BE44</f>
        <v>0</v>
      </c>
      <c r="BF190" s="253">
        <f>BF176*'YTD PROGRAM SUMMARY'!BF44</f>
        <v>0</v>
      </c>
      <c r="BG190" s="253">
        <f>BG176*'YTD PROGRAM SUMMARY'!BG44</f>
        <v>0</v>
      </c>
      <c r="BH190" s="253">
        <f>BH176*'YTD PROGRAM SUMMARY'!BH44</f>
        <v>0</v>
      </c>
      <c r="BI190" s="253">
        <f>BI176*'YTD PROGRAM SUMMARY'!BI44</f>
        <v>0</v>
      </c>
      <c r="BJ190" s="253">
        <f>BJ176*'YTD PROGRAM SUMMARY'!BJ44</f>
        <v>0</v>
      </c>
      <c r="BK190" s="253">
        <f>BK176*'YTD PROGRAM SUMMARY'!BK44</f>
        <v>0</v>
      </c>
      <c r="BL190" s="253">
        <f>BL176*'YTD PROGRAM SUMMARY'!BL44</f>
        <v>0</v>
      </c>
      <c r="BM190" s="253">
        <f>BM176*'YTD PROGRAM SUMMARY'!BM44</f>
        <v>0</v>
      </c>
      <c r="BN190" s="253">
        <f>BN176*'YTD PROGRAM SUMMARY'!BN44</f>
        <v>0</v>
      </c>
      <c r="BO190" s="253">
        <f>BO176*'YTD PROGRAM SUMMARY'!BO44</f>
        <v>0</v>
      </c>
      <c r="BP190" s="253">
        <f>BP176*'YTD PROGRAM SUMMARY'!BP44</f>
        <v>0</v>
      </c>
      <c r="BQ190" s="253">
        <f>BQ176*'YTD PROGRAM SUMMARY'!BQ44</f>
        <v>0</v>
      </c>
      <c r="BR190" s="253">
        <f>BR176*'YTD PROGRAM SUMMARY'!BR44</f>
        <v>0</v>
      </c>
      <c r="BS190" s="253">
        <f>BS176*'YTD PROGRAM SUMMARY'!BS44</f>
        <v>0</v>
      </c>
      <c r="BT190" s="253">
        <f>BT176*'YTD PROGRAM SUMMARY'!BT44</f>
        <v>0</v>
      </c>
      <c r="BU190" s="253">
        <f>BU176*'YTD PROGRAM SUMMARY'!BU44</f>
        <v>0</v>
      </c>
      <c r="BV190" s="253">
        <f>BV176*'YTD PROGRAM SUMMARY'!BV44</f>
        <v>0</v>
      </c>
      <c r="BW190" s="253">
        <f>BW176*'YTD PROGRAM SUMMARY'!BW44</f>
        <v>0</v>
      </c>
      <c r="BX190" s="253">
        <f>BX176*'YTD PROGRAM SUMMARY'!BX44</f>
        <v>0</v>
      </c>
      <c r="BY190" s="253">
        <f>BY176*'YTD PROGRAM SUMMARY'!BY44</f>
        <v>0</v>
      </c>
      <c r="BZ190" s="253">
        <f>BZ176*'YTD PROGRAM SUMMARY'!BZ44</f>
        <v>0</v>
      </c>
      <c r="CA190" s="253">
        <f>CA176*'YTD PROGRAM SUMMARY'!CA44</f>
        <v>0</v>
      </c>
      <c r="CB190" s="253">
        <f>CB176*'YTD PROGRAM SUMMARY'!CB44</f>
        <v>0</v>
      </c>
      <c r="CC190" s="253">
        <f>CC176*'YTD PROGRAM SUMMARY'!CC44</f>
        <v>0</v>
      </c>
      <c r="CD190" s="253">
        <f>CD176*'YTD PROGRAM SUMMARY'!CD44</f>
        <v>0</v>
      </c>
      <c r="CE190" s="253">
        <f>CE176*'YTD PROGRAM SUMMARY'!CE44</f>
        <v>0</v>
      </c>
      <c r="CF190" s="253">
        <f>CF176*'YTD PROGRAM SUMMARY'!CF44</f>
        <v>0</v>
      </c>
      <c r="CG190" s="253">
        <f>CG176*'YTD PROGRAM SUMMARY'!CG44</f>
        <v>0</v>
      </c>
      <c r="CH190" s="254">
        <f>CH176*'YTD PROGRAM SUMMARY'!CH44</f>
        <v>0</v>
      </c>
    </row>
    <row r="191" spans="1:86" hidden="1" x14ac:dyDescent="0.35">
      <c r="A191" s="116"/>
      <c r="B191" s="298" t="s">
        <v>137</v>
      </c>
      <c r="C191" s="123">
        <f t="shared" ref="C191" si="166">IFERROR(C189/C73,0)</f>
        <v>0</v>
      </c>
      <c r="D191" s="123">
        <f t="shared" ref="D191:N191" si="167">IFERROR(D189/D73,0)</f>
        <v>0.26495976470846228</v>
      </c>
      <c r="E191" s="123">
        <f t="shared" si="167"/>
        <v>0</v>
      </c>
      <c r="F191" s="123">
        <f t="shared" si="167"/>
        <v>3.1920333541030403E-2</v>
      </c>
      <c r="G191" s="123">
        <f t="shared" si="167"/>
        <v>0.12527201304480456</v>
      </c>
      <c r="H191" s="123">
        <f t="shared" si="167"/>
        <v>2.3749230947926567E-2</v>
      </c>
      <c r="I191" s="123">
        <f t="shared" si="167"/>
        <v>0.39456829148957379</v>
      </c>
      <c r="J191" s="123">
        <f t="shared" si="167"/>
        <v>0.4317071600975767</v>
      </c>
      <c r="K191" s="123">
        <f t="shared" si="167"/>
        <v>9.0424910763681771E-3</v>
      </c>
      <c r="L191" s="123">
        <f t="shared" si="167"/>
        <v>0.64809828161636318</v>
      </c>
      <c r="M191" s="123">
        <f t="shared" si="167"/>
        <v>0.15780336613240936</v>
      </c>
      <c r="N191" s="123">
        <f t="shared" si="167"/>
        <v>0.46095788302903412</v>
      </c>
      <c r="O191" s="255">
        <f>IFERROR(O189/O73,0)</f>
        <v>0</v>
      </c>
      <c r="P191" s="255">
        <f t="shared" ref="P191:Y191" si="168">IFERROR(P189/P73,0)</f>
        <v>0</v>
      </c>
      <c r="Q191" s="255">
        <f t="shared" si="168"/>
        <v>0</v>
      </c>
      <c r="R191" s="255">
        <f t="shared" si="168"/>
        <v>0</v>
      </c>
      <c r="S191" s="255">
        <f t="shared" si="168"/>
        <v>0</v>
      </c>
      <c r="T191" s="255">
        <f t="shared" si="168"/>
        <v>0</v>
      </c>
      <c r="U191" s="255">
        <f t="shared" si="168"/>
        <v>0</v>
      </c>
      <c r="V191" s="255">
        <f t="shared" si="168"/>
        <v>0</v>
      </c>
      <c r="W191" s="255">
        <f t="shared" si="168"/>
        <v>0</v>
      </c>
      <c r="X191" s="255">
        <f t="shared" si="168"/>
        <v>0</v>
      </c>
      <c r="Y191" s="255">
        <f t="shared" si="168"/>
        <v>0</v>
      </c>
      <c r="Z191" s="255">
        <f>IFERROR(Z189/Z80,0)</f>
        <v>0</v>
      </c>
      <c r="AA191" s="255">
        <f>IFERROR(AA189/AA73,0)</f>
        <v>0</v>
      </c>
      <c r="AB191" s="255">
        <f t="shared" ref="AB191:AK191" si="169">IFERROR(AB189/AB73,0)</f>
        <v>0</v>
      </c>
      <c r="AC191" s="255">
        <f t="shared" si="169"/>
        <v>0</v>
      </c>
      <c r="AD191" s="255">
        <f t="shared" si="169"/>
        <v>0</v>
      </c>
      <c r="AE191" s="255">
        <f t="shared" si="169"/>
        <v>0</v>
      </c>
      <c r="AF191" s="255">
        <f t="shared" si="169"/>
        <v>0</v>
      </c>
      <c r="AG191" s="255">
        <f t="shared" si="169"/>
        <v>0</v>
      </c>
      <c r="AH191" s="255">
        <f t="shared" si="169"/>
        <v>0</v>
      </c>
      <c r="AI191" s="255">
        <f t="shared" si="169"/>
        <v>0</v>
      </c>
      <c r="AJ191" s="255">
        <f t="shared" si="169"/>
        <v>0</v>
      </c>
      <c r="AK191" s="255">
        <f t="shared" si="169"/>
        <v>0</v>
      </c>
      <c r="AL191" s="255">
        <f>IFERROR(AL189/AL80,0)</f>
        <v>0</v>
      </c>
      <c r="AM191" s="255">
        <f>IFERROR(AM189/AM73,0)</f>
        <v>0</v>
      </c>
      <c r="AN191" s="255">
        <f t="shared" ref="AN191:AW191" si="170">IFERROR(AN189/AN73,0)</f>
        <v>0</v>
      </c>
      <c r="AO191" s="255">
        <f t="shared" si="170"/>
        <v>0</v>
      </c>
      <c r="AP191" s="255">
        <f t="shared" si="170"/>
        <v>0</v>
      </c>
      <c r="AQ191" s="255">
        <f t="shared" si="170"/>
        <v>0</v>
      </c>
      <c r="AR191" s="255">
        <f t="shared" si="170"/>
        <v>0</v>
      </c>
      <c r="AS191" s="255">
        <f t="shared" si="170"/>
        <v>0</v>
      </c>
      <c r="AT191" s="255">
        <f t="shared" si="170"/>
        <v>0</v>
      </c>
      <c r="AU191" s="255">
        <f t="shared" si="170"/>
        <v>0</v>
      </c>
      <c r="AV191" s="255">
        <f t="shared" si="170"/>
        <v>0</v>
      </c>
      <c r="AW191" s="255">
        <f t="shared" si="170"/>
        <v>0</v>
      </c>
      <c r="AX191" s="255">
        <f>IFERROR(AX189/AX80,0)</f>
        <v>0</v>
      </c>
      <c r="AY191" s="255">
        <f>IFERROR(AY189/AY73,0)</f>
        <v>0</v>
      </c>
      <c r="AZ191" s="255">
        <f t="shared" ref="AZ191:BI191" si="171">IFERROR(AZ189/AZ73,0)</f>
        <v>0</v>
      </c>
      <c r="BA191" s="255">
        <f t="shared" si="171"/>
        <v>0</v>
      </c>
      <c r="BB191" s="255">
        <f t="shared" si="171"/>
        <v>0</v>
      </c>
      <c r="BC191" s="255">
        <f t="shared" si="171"/>
        <v>0</v>
      </c>
      <c r="BD191" s="255">
        <f t="shared" si="171"/>
        <v>0</v>
      </c>
      <c r="BE191" s="255">
        <f t="shared" si="171"/>
        <v>0</v>
      </c>
      <c r="BF191" s="255">
        <f t="shared" si="171"/>
        <v>0</v>
      </c>
      <c r="BG191" s="255">
        <f t="shared" si="171"/>
        <v>0</v>
      </c>
      <c r="BH191" s="255">
        <f t="shared" si="171"/>
        <v>0</v>
      </c>
      <c r="BI191" s="255">
        <f t="shared" si="171"/>
        <v>0</v>
      </c>
      <c r="BJ191" s="255">
        <f>IFERROR(BJ189/BJ80,0)</f>
        <v>0</v>
      </c>
      <c r="BK191" s="255">
        <f>IFERROR(BK189/BK73,0)</f>
        <v>0</v>
      </c>
      <c r="BL191" s="255">
        <f t="shared" ref="BL191:BU191" si="172">IFERROR(BL189/BL73,0)</f>
        <v>0</v>
      </c>
      <c r="BM191" s="255">
        <f t="shared" si="172"/>
        <v>0</v>
      </c>
      <c r="BN191" s="255">
        <f t="shared" si="172"/>
        <v>0</v>
      </c>
      <c r="BO191" s="255">
        <f t="shared" si="172"/>
        <v>0</v>
      </c>
      <c r="BP191" s="255">
        <f t="shared" si="172"/>
        <v>0</v>
      </c>
      <c r="BQ191" s="255">
        <f t="shared" si="172"/>
        <v>0</v>
      </c>
      <c r="BR191" s="255">
        <f t="shared" si="172"/>
        <v>0</v>
      </c>
      <c r="BS191" s="255">
        <f t="shared" si="172"/>
        <v>0</v>
      </c>
      <c r="BT191" s="255">
        <f t="shared" si="172"/>
        <v>0</v>
      </c>
      <c r="BU191" s="255">
        <f t="shared" si="172"/>
        <v>0</v>
      </c>
      <c r="BV191" s="255">
        <f>IFERROR(BV189/BV80,0)</f>
        <v>0</v>
      </c>
      <c r="BW191" s="255">
        <f>IFERROR(BW189/BW73,0)</f>
        <v>0</v>
      </c>
      <c r="BX191" s="255">
        <f t="shared" ref="BX191:CG191" si="173">IFERROR(BX189/BX73,0)</f>
        <v>0</v>
      </c>
      <c r="BY191" s="255">
        <f t="shared" si="173"/>
        <v>0</v>
      </c>
      <c r="BZ191" s="255">
        <f t="shared" si="173"/>
        <v>0</v>
      </c>
      <c r="CA191" s="255">
        <f t="shared" si="173"/>
        <v>0</v>
      </c>
      <c r="CB191" s="255">
        <f t="shared" si="173"/>
        <v>0</v>
      </c>
      <c r="CC191" s="255">
        <f t="shared" si="173"/>
        <v>0</v>
      </c>
      <c r="CD191" s="255">
        <f t="shared" si="173"/>
        <v>0</v>
      </c>
      <c r="CE191" s="255">
        <f t="shared" si="173"/>
        <v>0</v>
      </c>
      <c r="CF191" s="255">
        <f t="shared" si="173"/>
        <v>0</v>
      </c>
      <c r="CG191" s="255">
        <f t="shared" si="173"/>
        <v>0</v>
      </c>
      <c r="CH191" s="263">
        <f>IFERROR(CH189/CH80,0)</f>
        <v>0</v>
      </c>
    </row>
    <row r="192" spans="1:86" ht="15" hidden="1" thickBot="1" x14ac:dyDescent="0.4">
      <c r="A192" s="116"/>
      <c r="B192" s="96" t="s">
        <v>138</v>
      </c>
      <c r="C192" s="124">
        <f>IFERROR(C190/C73,0)</f>
        <v>0</v>
      </c>
      <c r="D192" s="124">
        <f t="shared" ref="D192:N192" si="174">IFERROR(D190/D73,0)</f>
        <v>2.4893168063526372E-2</v>
      </c>
      <c r="E192" s="124">
        <f t="shared" si="174"/>
        <v>0</v>
      </c>
      <c r="F192" s="124">
        <f t="shared" si="174"/>
        <v>2.7119588142246846E-3</v>
      </c>
      <c r="G192" s="124">
        <f t="shared" si="174"/>
        <v>1.149268233953912E-2</v>
      </c>
      <c r="H192" s="124">
        <f t="shared" si="174"/>
        <v>4.4011555666342832E-3</v>
      </c>
      <c r="I192" s="124">
        <f t="shared" si="174"/>
        <v>6.7011817075194227E-2</v>
      </c>
      <c r="J192" s="124">
        <f t="shared" si="174"/>
        <v>7.6612601786749765E-2</v>
      </c>
      <c r="K192" s="124">
        <f t="shared" si="174"/>
        <v>1.5417031890282411E-3</v>
      </c>
      <c r="L192" s="124">
        <f t="shared" si="174"/>
        <v>5.7671078791679486E-2</v>
      </c>
      <c r="M192" s="124">
        <f t="shared" si="174"/>
        <v>1.3274461819368914E-2</v>
      </c>
      <c r="N192" s="124">
        <f t="shared" si="174"/>
        <v>2.7839291969915851E-2</v>
      </c>
      <c r="O192" s="256">
        <f>IFERROR(O190/O73,0)</f>
        <v>0</v>
      </c>
      <c r="P192" s="256">
        <f t="shared" ref="P192:Y192" si="175">IFERROR(P190/P73,0)</f>
        <v>0</v>
      </c>
      <c r="Q192" s="256">
        <f t="shared" si="175"/>
        <v>0</v>
      </c>
      <c r="R192" s="256">
        <f t="shared" si="175"/>
        <v>0</v>
      </c>
      <c r="S192" s="256">
        <f t="shared" si="175"/>
        <v>0</v>
      </c>
      <c r="T192" s="256">
        <f t="shared" si="175"/>
        <v>0</v>
      </c>
      <c r="U192" s="256">
        <f t="shared" si="175"/>
        <v>0</v>
      </c>
      <c r="V192" s="256">
        <f t="shared" si="175"/>
        <v>0</v>
      </c>
      <c r="W192" s="256">
        <f t="shared" si="175"/>
        <v>0</v>
      </c>
      <c r="X192" s="256">
        <f t="shared" si="175"/>
        <v>0</v>
      </c>
      <c r="Y192" s="256">
        <f t="shared" si="175"/>
        <v>0</v>
      </c>
      <c r="Z192" s="256">
        <f>IFERROR(Z190/Z81,0)</f>
        <v>0</v>
      </c>
      <c r="AA192" s="256">
        <f>IFERROR(AA190/AA73,0)</f>
        <v>0</v>
      </c>
      <c r="AB192" s="256">
        <f t="shared" ref="AB192:AK192" si="176">IFERROR(AB190/AB73,0)</f>
        <v>0</v>
      </c>
      <c r="AC192" s="256">
        <f t="shared" si="176"/>
        <v>0</v>
      </c>
      <c r="AD192" s="256">
        <f t="shared" si="176"/>
        <v>0</v>
      </c>
      <c r="AE192" s="256">
        <f t="shared" si="176"/>
        <v>0</v>
      </c>
      <c r="AF192" s="256">
        <f t="shared" si="176"/>
        <v>0</v>
      </c>
      <c r="AG192" s="256">
        <f t="shared" si="176"/>
        <v>0</v>
      </c>
      <c r="AH192" s="256">
        <f t="shared" si="176"/>
        <v>0</v>
      </c>
      <c r="AI192" s="256">
        <f t="shared" si="176"/>
        <v>0</v>
      </c>
      <c r="AJ192" s="256">
        <f t="shared" si="176"/>
        <v>0</v>
      </c>
      <c r="AK192" s="256">
        <f t="shared" si="176"/>
        <v>0</v>
      </c>
      <c r="AL192" s="256">
        <f>IFERROR(AL190/AL81,0)</f>
        <v>0</v>
      </c>
      <c r="AM192" s="256">
        <f>IFERROR(AM190/AM73,0)</f>
        <v>0</v>
      </c>
      <c r="AN192" s="256">
        <f t="shared" ref="AN192:AW192" si="177">IFERROR(AN190/AN73,0)</f>
        <v>0</v>
      </c>
      <c r="AO192" s="256">
        <f t="shared" si="177"/>
        <v>0</v>
      </c>
      <c r="AP192" s="256">
        <f t="shared" si="177"/>
        <v>0</v>
      </c>
      <c r="AQ192" s="256">
        <f t="shared" si="177"/>
        <v>0</v>
      </c>
      <c r="AR192" s="256">
        <f t="shared" si="177"/>
        <v>0</v>
      </c>
      <c r="AS192" s="256">
        <f t="shared" si="177"/>
        <v>0</v>
      </c>
      <c r="AT192" s="256">
        <f t="shared" si="177"/>
        <v>0</v>
      </c>
      <c r="AU192" s="256">
        <f t="shared" si="177"/>
        <v>0</v>
      </c>
      <c r="AV192" s="256">
        <f t="shared" si="177"/>
        <v>0</v>
      </c>
      <c r="AW192" s="256">
        <f t="shared" si="177"/>
        <v>0</v>
      </c>
      <c r="AX192" s="256">
        <f>IFERROR(AX190/AX81,0)</f>
        <v>0</v>
      </c>
      <c r="AY192" s="256">
        <f>IFERROR(AY190/AY73,0)</f>
        <v>0</v>
      </c>
      <c r="AZ192" s="256">
        <f t="shared" ref="AZ192:BI192" si="178">IFERROR(AZ190/AZ73,0)</f>
        <v>0</v>
      </c>
      <c r="BA192" s="256">
        <f t="shared" si="178"/>
        <v>0</v>
      </c>
      <c r="BB192" s="256">
        <f t="shared" si="178"/>
        <v>0</v>
      </c>
      <c r="BC192" s="256">
        <f t="shared" si="178"/>
        <v>0</v>
      </c>
      <c r="BD192" s="256">
        <f t="shared" si="178"/>
        <v>0</v>
      </c>
      <c r="BE192" s="256">
        <f t="shared" si="178"/>
        <v>0</v>
      </c>
      <c r="BF192" s="256">
        <f t="shared" si="178"/>
        <v>0</v>
      </c>
      <c r="BG192" s="256">
        <f t="shared" si="178"/>
        <v>0</v>
      </c>
      <c r="BH192" s="256">
        <f t="shared" si="178"/>
        <v>0</v>
      </c>
      <c r="BI192" s="256">
        <f t="shared" si="178"/>
        <v>0</v>
      </c>
      <c r="BJ192" s="256">
        <f>IFERROR(BJ190/BJ81,0)</f>
        <v>0</v>
      </c>
      <c r="BK192" s="256">
        <f>IFERROR(BK190/BK73,0)</f>
        <v>0</v>
      </c>
      <c r="BL192" s="256">
        <f t="shared" ref="BL192:BU192" si="179">IFERROR(BL190/BL73,0)</f>
        <v>0</v>
      </c>
      <c r="BM192" s="256">
        <f t="shared" si="179"/>
        <v>0</v>
      </c>
      <c r="BN192" s="256">
        <f t="shared" si="179"/>
        <v>0</v>
      </c>
      <c r="BO192" s="256">
        <f t="shared" si="179"/>
        <v>0</v>
      </c>
      <c r="BP192" s="256">
        <f t="shared" si="179"/>
        <v>0</v>
      </c>
      <c r="BQ192" s="256">
        <f t="shared" si="179"/>
        <v>0</v>
      </c>
      <c r="BR192" s="256">
        <f t="shared" si="179"/>
        <v>0</v>
      </c>
      <c r="BS192" s="256">
        <f t="shared" si="179"/>
        <v>0</v>
      </c>
      <c r="BT192" s="256">
        <f t="shared" si="179"/>
        <v>0</v>
      </c>
      <c r="BU192" s="256">
        <f t="shared" si="179"/>
        <v>0</v>
      </c>
      <c r="BV192" s="256">
        <f>IFERROR(BV190/BV81,0)</f>
        <v>0</v>
      </c>
      <c r="BW192" s="256">
        <f>IFERROR(BW190/BW73,0)</f>
        <v>0</v>
      </c>
      <c r="BX192" s="256">
        <f t="shared" ref="BX192:CG192" si="180">IFERROR(BX190/BX73,0)</f>
        <v>0</v>
      </c>
      <c r="BY192" s="256">
        <f t="shared" si="180"/>
        <v>0</v>
      </c>
      <c r="BZ192" s="256">
        <f t="shared" si="180"/>
        <v>0</v>
      </c>
      <c r="CA192" s="256">
        <f t="shared" si="180"/>
        <v>0</v>
      </c>
      <c r="CB192" s="256">
        <f t="shared" si="180"/>
        <v>0</v>
      </c>
      <c r="CC192" s="256">
        <f t="shared" si="180"/>
        <v>0</v>
      </c>
      <c r="CD192" s="256">
        <f t="shared" si="180"/>
        <v>0</v>
      </c>
      <c r="CE192" s="256">
        <f t="shared" si="180"/>
        <v>0</v>
      </c>
      <c r="CF192" s="256">
        <f t="shared" si="180"/>
        <v>0</v>
      </c>
      <c r="CG192" s="256">
        <f t="shared" si="180"/>
        <v>0</v>
      </c>
      <c r="CH192" s="257">
        <f>IFERROR(CH190/CH81,0)</f>
        <v>0</v>
      </c>
    </row>
    <row r="193" spans="1:86" s="1" customFormat="1" ht="15" hidden="1" thickBot="1" x14ac:dyDescent="0.4">
      <c r="A193" s="125"/>
      <c r="B193" s="305" t="s">
        <v>139</v>
      </c>
      <c r="C193" s="126">
        <f>C191+C192</f>
        <v>0</v>
      </c>
      <c r="D193" s="126">
        <f t="shared" ref="D193:N193" si="181">D191+D192</f>
        <v>0.28985293277198865</v>
      </c>
      <c r="E193" s="127">
        <f t="shared" si="181"/>
        <v>0</v>
      </c>
      <c r="F193" s="127">
        <f t="shared" si="181"/>
        <v>3.4632292355255084E-2</v>
      </c>
      <c r="G193" s="127">
        <f t="shared" si="181"/>
        <v>0.13676469538434369</v>
      </c>
      <c r="H193" s="127">
        <f t="shared" si="181"/>
        <v>2.8150386514560852E-2</v>
      </c>
      <c r="I193" s="127">
        <f t="shared" si="181"/>
        <v>0.461580108564768</v>
      </c>
      <c r="J193" s="127">
        <f t="shared" si="181"/>
        <v>0.50831976188432648</v>
      </c>
      <c r="K193" s="127">
        <f t="shared" si="181"/>
        <v>1.0584194265396418E-2</v>
      </c>
      <c r="L193" s="127">
        <f t="shared" si="181"/>
        <v>0.70576936040804261</v>
      </c>
      <c r="M193" s="128">
        <f t="shared" si="181"/>
        <v>0.17107782795177828</v>
      </c>
      <c r="N193" s="128">
        <f t="shared" si="181"/>
        <v>0.48879717499894998</v>
      </c>
      <c r="O193" s="258">
        <f>O191+O192</f>
        <v>0</v>
      </c>
      <c r="P193" s="258">
        <f t="shared" ref="P193:X193" si="182">P191+P192</f>
        <v>0</v>
      </c>
      <c r="Q193" s="259">
        <f t="shared" si="182"/>
        <v>0</v>
      </c>
      <c r="R193" s="259">
        <f t="shared" si="182"/>
        <v>0</v>
      </c>
      <c r="S193" s="259">
        <f t="shared" si="182"/>
        <v>0</v>
      </c>
      <c r="T193" s="259">
        <f t="shared" si="182"/>
        <v>0</v>
      </c>
      <c r="U193" s="259">
        <f t="shared" si="182"/>
        <v>0</v>
      </c>
      <c r="V193" s="259">
        <f t="shared" si="182"/>
        <v>0</v>
      </c>
      <c r="W193" s="259">
        <f t="shared" si="182"/>
        <v>0</v>
      </c>
      <c r="X193" s="259">
        <f t="shared" si="182"/>
        <v>0</v>
      </c>
      <c r="Y193" s="260">
        <f>Y191+Y192</f>
        <v>0</v>
      </c>
      <c r="Z193" s="260">
        <f>Z191+Z192</f>
        <v>0</v>
      </c>
      <c r="AA193" s="258">
        <f>AA191+AA192</f>
        <v>0</v>
      </c>
      <c r="AB193" s="258">
        <f t="shared" ref="AB193:AJ193" si="183">AB191+AB192</f>
        <v>0</v>
      </c>
      <c r="AC193" s="259">
        <f t="shared" si="183"/>
        <v>0</v>
      </c>
      <c r="AD193" s="259">
        <f t="shared" si="183"/>
        <v>0</v>
      </c>
      <c r="AE193" s="259">
        <f t="shared" si="183"/>
        <v>0</v>
      </c>
      <c r="AF193" s="259">
        <f t="shared" si="183"/>
        <v>0</v>
      </c>
      <c r="AG193" s="259">
        <f t="shared" si="183"/>
        <v>0</v>
      </c>
      <c r="AH193" s="259">
        <f t="shared" si="183"/>
        <v>0</v>
      </c>
      <c r="AI193" s="259">
        <f t="shared" si="183"/>
        <v>0</v>
      </c>
      <c r="AJ193" s="259">
        <f t="shared" si="183"/>
        <v>0</v>
      </c>
      <c r="AK193" s="260">
        <f>AK191+AK192</f>
        <v>0</v>
      </c>
      <c r="AL193" s="260">
        <f>AL191+AL192</f>
        <v>0</v>
      </c>
      <c r="AM193" s="258">
        <f>AM191+AM192</f>
        <v>0</v>
      </c>
      <c r="AN193" s="258">
        <f t="shared" ref="AN193:AV193" si="184">AN191+AN192</f>
        <v>0</v>
      </c>
      <c r="AO193" s="259">
        <f t="shared" si="184"/>
        <v>0</v>
      </c>
      <c r="AP193" s="259">
        <f t="shared" si="184"/>
        <v>0</v>
      </c>
      <c r="AQ193" s="259">
        <f t="shared" si="184"/>
        <v>0</v>
      </c>
      <c r="AR193" s="259">
        <f t="shared" si="184"/>
        <v>0</v>
      </c>
      <c r="AS193" s="259">
        <f t="shared" si="184"/>
        <v>0</v>
      </c>
      <c r="AT193" s="259">
        <f t="shared" si="184"/>
        <v>0</v>
      </c>
      <c r="AU193" s="259">
        <f t="shared" si="184"/>
        <v>0</v>
      </c>
      <c r="AV193" s="259">
        <f t="shared" si="184"/>
        <v>0</v>
      </c>
      <c r="AW193" s="260">
        <f>AW191+AW192</f>
        <v>0</v>
      </c>
      <c r="AX193" s="260">
        <f>AX191+AX192</f>
        <v>0</v>
      </c>
      <c r="AY193" s="258">
        <f>AY191+AY192</f>
        <v>0</v>
      </c>
      <c r="AZ193" s="258">
        <f t="shared" ref="AZ193:BH193" si="185">AZ191+AZ192</f>
        <v>0</v>
      </c>
      <c r="BA193" s="259">
        <f t="shared" si="185"/>
        <v>0</v>
      </c>
      <c r="BB193" s="259">
        <f t="shared" si="185"/>
        <v>0</v>
      </c>
      <c r="BC193" s="259">
        <f t="shared" si="185"/>
        <v>0</v>
      </c>
      <c r="BD193" s="259">
        <f t="shared" si="185"/>
        <v>0</v>
      </c>
      <c r="BE193" s="259">
        <f t="shared" si="185"/>
        <v>0</v>
      </c>
      <c r="BF193" s="259">
        <f t="shared" si="185"/>
        <v>0</v>
      </c>
      <c r="BG193" s="259">
        <f t="shared" si="185"/>
        <v>0</v>
      </c>
      <c r="BH193" s="259">
        <f t="shared" si="185"/>
        <v>0</v>
      </c>
      <c r="BI193" s="260">
        <f>BI191+BI192</f>
        <v>0</v>
      </c>
      <c r="BJ193" s="260">
        <f>BJ191+BJ192</f>
        <v>0</v>
      </c>
      <c r="BK193" s="258">
        <f>BK191+BK192</f>
        <v>0</v>
      </c>
      <c r="BL193" s="258">
        <f t="shared" ref="BL193:BT193" si="186">BL191+BL192</f>
        <v>0</v>
      </c>
      <c r="BM193" s="259">
        <f t="shared" si="186"/>
        <v>0</v>
      </c>
      <c r="BN193" s="259">
        <f t="shared" si="186"/>
        <v>0</v>
      </c>
      <c r="BO193" s="259">
        <f t="shared" si="186"/>
        <v>0</v>
      </c>
      <c r="BP193" s="259">
        <f t="shared" si="186"/>
        <v>0</v>
      </c>
      <c r="BQ193" s="259">
        <f t="shared" si="186"/>
        <v>0</v>
      </c>
      <c r="BR193" s="259">
        <f t="shared" si="186"/>
        <v>0</v>
      </c>
      <c r="BS193" s="259">
        <f t="shared" si="186"/>
        <v>0</v>
      </c>
      <c r="BT193" s="259">
        <f t="shared" si="186"/>
        <v>0</v>
      </c>
      <c r="BU193" s="260">
        <f>BU191+BU192</f>
        <v>0</v>
      </c>
      <c r="BV193" s="260">
        <f>BV191+BV192</f>
        <v>0</v>
      </c>
      <c r="BW193" s="258">
        <f>BW191+BW192</f>
        <v>0</v>
      </c>
      <c r="BX193" s="258">
        <f t="shared" ref="BX193:CF193" si="187">BX191+BX192</f>
        <v>0</v>
      </c>
      <c r="BY193" s="259">
        <f t="shared" si="187"/>
        <v>0</v>
      </c>
      <c r="BZ193" s="259">
        <f t="shared" si="187"/>
        <v>0</v>
      </c>
      <c r="CA193" s="259">
        <f t="shared" si="187"/>
        <v>0</v>
      </c>
      <c r="CB193" s="259">
        <f t="shared" si="187"/>
        <v>0</v>
      </c>
      <c r="CC193" s="259">
        <f t="shared" si="187"/>
        <v>0</v>
      </c>
      <c r="CD193" s="259">
        <f t="shared" si="187"/>
        <v>0</v>
      </c>
      <c r="CE193" s="259">
        <f t="shared" si="187"/>
        <v>0</v>
      </c>
      <c r="CF193" s="259">
        <f t="shared" si="187"/>
        <v>0</v>
      </c>
      <c r="CG193" s="260">
        <f>CG191+CG192</f>
        <v>0</v>
      </c>
      <c r="CH193" s="264">
        <f>CH191+CH192</f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N194" si="188">D186+D193</f>
        <v>0.99999999999999989</v>
      </c>
      <c r="E194" s="130">
        <f t="shared" si="188"/>
        <v>1.0000063121338829</v>
      </c>
      <c r="F194" s="130">
        <f t="shared" si="188"/>
        <v>0.99999312300426058</v>
      </c>
      <c r="G194" s="130">
        <f t="shared" si="188"/>
        <v>0.99999508900011302</v>
      </c>
      <c r="H194" s="130">
        <f t="shared" si="188"/>
        <v>0.99999974069690245</v>
      </c>
      <c r="I194" s="130">
        <f t="shared" si="188"/>
        <v>0.9999990586789036</v>
      </c>
      <c r="J194" s="130">
        <f t="shared" si="188"/>
        <v>0.9999957042470784</v>
      </c>
      <c r="K194" s="130">
        <f t="shared" si="188"/>
        <v>1.0000017720764094</v>
      </c>
      <c r="L194" s="130">
        <f t="shared" si="188"/>
        <v>1.0000046820086932</v>
      </c>
      <c r="M194" s="130">
        <f t="shared" si="188"/>
        <v>1.0000071011728338</v>
      </c>
      <c r="N194" s="130">
        <f t="shared" si="188"/>
        <v>1.0000023919682151</v>
      </c>
      <c r="O194" s="265">
        <f>O186+O193</f>
        <v>0</v>
      </c>
      <c r="P194" s="265">
        <f t="shared" ref="P194:Z194" si="189">P186+P193</f>
        <v>0</v>
      </c>
      <c r="Q194" s="265">
        <f t="shared" si="189"/>
        <v>0</v>
      </c>
      <c r="R194" s="265">
        <f t="shared" si="189"/>
        <v>0</v>
      </c>
      <c r="S194" s="265">
        <f t="shared" si="189"/>
        <v>0</v>
      </c>
      <c r="T194" s="265">
        <f t="shared" si="189"/>
        <v>0</v>
      </c>
      <c r="U194" s="265">
        <f t="shared" si="189"/>
        <v>0</v>
      </c>
      <c r="V194" s="265">
        <f t="shared" si="189"/>
        <v>0</v>
      </c>
      <c r="W194" s="265">
        <f t="shared" si="189"/>
        <v>0</v>
      </c>
      <c r="X194" s="265">
        <f t="shared" si="189"/>
        <v>0</v>
      </c>
      <c r="Y194" s="265">
        <f t="shared" si="189"/>
        <v>0</v>
      </c>
      <c r="Z194" s="265">
        <f t="shared" si="189"/>
        <v>0</v>
      </c>
      <c r="AA194" s="265">
        <f>AA186+AA193</f>
        <v>0</v>
      </c>
      <c r="AB194" s="265">
        <f t="shared" ref="AB194:AL194" si="190">AB186+AB193</f>
        <v>0</v>
      </c>
      <c r="AC194" s="265">
        <f t="shared" si="190"/>
        <v>0</v>
      </c>
      <c r="AD194" s="265">
        <f t="shared" si="190"/>
        <v>0</v>
      </c>
      <c r="AE194" s="265">
        <f t="shared" si="190"/>
        <v>0</v>
      </c>
      <c r="AF194" s="265">
        <f t="shared" si="190"/>
        <v>0</v>
      </c>
      <c r="AG194" s="265">
        <f t="shared" si="190"/>
        <v>0</v>
      </c>
      <c r="AH194" s="265">
        <f t="shared" si="190"/>
        <v>0</v>
      </c>
      <c r="AI194" s="265">
        <f t="shared" si="190"/>
        <v>0</v>
      </c>
      <c r="AJ194" s="265">
        <f t="shared" si="190"/>
        <v>0</v>
      </c>
      <c r="AK194" s="265">
        <f t="shared" si="190"/>
        <v>0</v>
      </c>
      <c r="AL194" s="265">
        <f t="shared" si="190"/>
        <v>0</v>
      </c>
      <c r="AM194" s="265">
        <f>AM186+AM193</f>
        <v>0</v>
      </c>
      <c r="AN194" s="265">
        <f t="shared" ref="AN194:AX194" si="191">AN186+AN193</f>
        <v>0</v>
      </c>
      <c r="AO194" s="265">
        <f t="shared" si="191"/>
        <v>0</v>
      </c>
      <c r="AP194" s="265">
        <f t="shared" si="191"/>
        <v>0</v>
      </c>
      <c r="AQ194" s="265">
        <f t="shared" si="191"/>
        <v>0</v>
      </c>
      <c r="AR194" s="265">
        <f t="shared" si="191"/>
        <v>0</v>
      </c>
      <c r="AS194" s="265">
        <f t="shared" si="191"/>
        <v>0</v>
      </c>
      <c r="AT194" s="265">
        <f t="shared" si="191"/>
        <v>0</v>
      </c>
      <c r="AU194" s="265">
        <f t="shared" si="191"/>
        <v>0</v>
      </c>
      <c r="AV194" s="265">
        <f t="shared" si="191"/>
        <v>0</v>
      </c>
      <c r="AW194" s="265">
        <f t="shared" si="191"/>
        <v>0</v>
      </c>
      <c r="AX194" s="265">
        <f t="shared" si="191"/>
        <v>0</v>
      </c>
      <c r="AY194" s="265">
        <f>AY186+AY193</f>
        <v>0</v>
      </c>
      <c r="AZ194" s="265">
        <f t="shared" ref="AZ194:BJ194" si="192">AZ186+AZ193</f>
        <v>0</v>
      </c>
      <c r="BA194" s="265">
        <f t="shared" si="192"/>
        <v>0</v>
      </c>
      <c r="BB194" s="265">
        <f t="shared" si="192"/>
        <v>0</v>
      </c>
      <c r="BC194" s="265">
        <f t="shared" si="192"/>
        <v>0</v>
      </c>
      <c r="BD194" s="265">
        <f t="shared" si="192"/>
        <v>0</v>
      </c>
      <c r="BE194" s="265">
        <f t="shared" si="192"/>
        <v>0</v>
      </c>
      <c r="BF194" s="265">
        <f t="shared" si="192"/>
        <v>0</v>
      </c>
      <c r="BG194" s="265">
        <f t="shared" si="192"/>
        <v>0</v>
      </c>
      <c r="BH194" s="265">
        <f t="shared" si="192"/>
        <v>0</v>
      </c>
      <c r="BI194" s="265">
        <f t="shared" si="192"/>
        <v>0</v>
      </c>
      <c r="BJ194" s="265">
        <f t="shared" si="192"/>
        <v>0</v>
      </c>
      <c r="BK194" s="265">
        <f>BK186+BK193</f>
        <v>0</v>
      </c>
      <c r="BL194" s="265">
        <f t="shared" ref="BL194:BV194" si="193">BL186+BL193</f>
        <v>0</v>
      </c>
      <c r="BM194" s="265">
        <f t="shared" si="193"/>
        <v>0</v>
      </c>
      <c r="BN194" s="265">
        <f t="shared" si="193"/>
        <v>0</v>
      </c>
      <c r="BO194" s="265">
        <f t="shared" si="193"/>
        <v>0</v>
      </c>
      <c r="BP194" s="265">
        <f t="shared" si="193"/>
        <v>0</v>
      </c>
      <c r="BQ194" s="265">
        <f t="shared" si="193"/>
        <v>0</v>
      </c>
      <c r="BR194" s="265">
        <f t="shared" si="193"/>
        <v>0</v>
      </c>
      <c r="BS194" s="265">
        <f t="shared" si="193"/>
        <v>0</v>
      </c>
      <c r="BT194" s="265">
        <f t="shared" si="193"/>
        <v>0</v>
      </c>
      <c r="BU194" s="265">
        <f t="shared" si="193"/>
        <v>0</v>
      </c>
      <c r="BV194" s="265">
        <f t="shared" si="193"/>
        <v>0</v>
      </c>
      <c r="BW194" s="265">
        <f>BW186+BW193</f>
        <v>0</v>
      </c>
      <c r="BX194" s="265">
        <f t="shared" ref="BX194:CH194" si="194">BX186+BX193</f>
        <v>0</v>
      </c>
      <c r="BY194" s="265">
        <f t="shared" si="194"/>
        <v>0</v>
      </c>
      <c r="BZ194" s="265">
        <f t="shared" si="194"/>
        <v>0</v>
      </c>
      <c r="CA194" s="265">
        <f t="shared" si="194"/>
        <v>0</v>
      </c>
      <c r="CB194" s="265">
        <f t="shared" si="194"/>
        <v>0</v>
      </c>
      <c r="CC194" s="265">
        <f t="shared" si="194"/>
        <v>0</v>
      </c>
      <c r="CD194" s="265">
        <f t="shared" si="194"/>
        <v>0</v>
      </c>
      <c r="CE194" s="265">
        <f t="shared" si="194"/>
        <v>0</v>
      </c>
      <c r="CF194" s="265">
        <f t="shared" si="194"/>
        <v>0</v>
      </c>
      <c r="CG194" s="265">
        <f t="shared" si="194"/>
        <v>0</v>
      </c>
      <c r="CH194" s="265">
        <f t="shared" si="194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1">
        <f t="shared" ref="C196" si="195">SUM(C182:C183)</f>
        <v>0</v>
      </c>
      <c r="D196" s="131">
        <f t="shared" ref="D196:N196" si="196">SUM(D182:D183)</f>
        <v>295.32280317639783</v>
      </c>
      <c r="E196" s="132">
        <f t="shared" si="196"/>
        <v>1073.30048769512</v>
      </c>
      <c r="F196" s="132">
        <f t="shared" si="196"/>
        <v>1909.9378614964917</v>
      </c>
      <c r="G196" s="132">
        <f t="shared" si="196"/>
        <v>3880.6284639084397</v>
      </c>
      <c r="H196" s="132">
        <f t="shared" si="196"/>
        <v>31952.355715125439</v>
      </c>
      <c r="I196" s="132">
        <f t="shared" si="196"/>
        <v>38610.659188340287</v>
      </c>
      <c r="J196" s="132">
        <f t="shared" si="196"/>
        <v>35418.931963198018</v>
      </c>
      <c r="K196" s="132">
        <f t="shared" si="196"/>
        <v>43562.85289242486</v>
      </c>
      <c r="L196" s="132">
        <f t="shared" si="196"/>
        <v>5433.4485140995785</v>
      </c>
      <c r="M196" s="133">
        <f t="shared" si="196"/>
        <v>14633.333933804483</v>
      </c>
      <c r="N196" s="133">
        <f t="shared" si="196"/>
        <v>15676.509160562999</v>
      </c>
      <c r="O196" s="271">
        <f t="shared" ref="O196:P196" si="197">SUM(O182:O183)</f>
        <v>0</v>
      </c>
      <c r="P196" s="271">
        <f t="shared" si="197"/>
        <v>0</v>
      </c>
      <c r="Q196" s="272">
        <f>SUM(Q182:Q183)</f>
        <v>0</v>
      </c>
      <c r="R196" s="272">
        <f t="shared" ref="R196:AB196" si="198">SUM(R182:R183)</f>
        <v>0</v>
      </c>
      <c r="S196" s="272">
        <f t="shared" si="198"/>
        <v>0</v>
      </c>
      <c r="T196" s="272">
        <f t="shared" si="198"/>
        <v>0</v>
      </c>
      <c r="U196" s="272">
        <f t="shared" si="198"/>
        <v>0</v>
      </c>
      <c r="V196" s="272">
        <f t="shared" si="198"/>
        <v>0</v>
      </c>
      <c r="W196" s="272">
        <f t="shared" si="198"/>
        <v>0</v>
      </c>
      <c r="X196" s="272">
        <f t="shared" si="198"/>
        <v>0</v>
      </c>
      <c r="Y196" s="273">
        <f t="shared" si="198"/>
        <v>0</v>
      </c>
      <c r="Z196" s="273">
        <f t="shared" si="198"/>
        <v>0</v>
      </c>
      <c r="AA196" s="271">
        <f t="shared" si="198"/>
        <v>0</v>
      </c>
      <c r="AB196" s="271">
        <f t="shared" si="198"/>
        <v>0</v>
      </c>
      <c r="AC196" s="272">
        <f>SUM(AC182:AC183)</f>
        <v>0</v>
      </c>
      <c r="AD196" s="272">
        <f t="shared" ref="AD196:AN196" si="199">SUM(AD182:AD183)</f>
        <v>0</v>
      </c>
      <c r="AE196" s="272">
        <f t="shared" si="199"/>
        <v>0</v>
      </c>
      <c r="AF196" s="272">
        <f t="shared" si="199"/>
        <v>0</v>
      </c>
      <c r="AG196" s="272">
        <f t="shared" si="199"/>
        <v>0</v>
      </c>
      <c r="AH196" s="272">
        <f t="shared" si="199"/>
        <v>0</v>
      </c>
      <c r="AI196" s="272">
        <f t="shared" si="199"/>
        <v>0</v>
      </c>
      <c r="AJ196" s="272">
        <f t="shared" si="199"/>
        <v>0</v>
      </c>
      <c r="AK196" s="273">
        <f t="shared" si="199"/>
        <v>0</v>
      </c>
      <c r="AL196" s="273">
        <f t="shared" si="199"/>
        <v>0</v>
      </c>
      <c r="AM196" s="271">
        <f t="shared" si="199"/>
        <v>0</v>
      </c>
      <c r="AN196" s="271">
        <f t="shared" si="199"/>
        <v>0</v>
      </c>
      <c r="AO196" s="272">
        <f>SUM(AO182:AO183)</f>
        <v>0</v>
      </c>
      <c r="AP196" s="272">
        <f t="shared" ref="AP196:AZ196" si="200">SUM(AP182:AP183)</f>
        <v>0</v>
      </c>
      <c r="AQ196" s="272">
        <f t="shared" si="200"/>
        <v>0</v>
      </c>
      <c r="AR196" s="272">
        <f t="shared" si="200"/>
        <v>0</v>
      </c>
      <c r="AS196" s="272">
        <f t="shared" si="200"/>
        <v>0</v>
      </c>
      <c r="AT196" s="272">
        <f t="shared" si="200"/>
        <v>0</v>
      </c>
      <c r="AU196" s="272">
        <f t="shared" si="200"/>
        <v>0</v>
      </c>
      <c r="AV196" s="272">
        <f t="shared" si="200"/>
        <v>0</v>
      </c>
      <c r="AW196" s="273">
        <f t="shared" si="200"/>
        <v>0</v>
      </c>
      <c r="AX196" s="273">
        <f t="shared" si="200"/>
        <v>0</v>
      </c>
      <c r="AY196" s="271">
        <f t="shared" si="200"/>
        <v>0</v>
      </c>
      <c r="AZ196" s="271">
        <f t="shared" si="200"/>
        <v>0</v>
      </c>
      <c r="BA196" s="272">
        <f>SUM(BA182:BA183)</f>
        <v>0</v>
      </c>
      <c r="BB196" s="272">
        <f t="shared" ref="BB196:BL196" si="201">SUM(BB182:BB183)</f>
        <v>0</v>
      </c>
      <c r="BC196" s="272">
        <f t="shared" si="201"/>
        <v>0</v>
      </c>
      <c r="BD196" s="272">
        <f t="shared" si="201"/>
        <v>0</v>
      </c>
      <c r="BE196" s="272">
        <f t="shared" si="201"/>
        <v>0</v>
      </c>
      <c r="BF196" s="272">
        <f t="shared" si="201"/>
        <v>0</v>
      </c>
      <c r="BG196" s="272">
        <f t="shared" si="201"/>
        <v>0</v>
      </c>
      <c r="BH196" s="272">
        <f t="shared" si="201"/>
        <v>0</v>
      </c>
      <c r="BI196" s="273">
        <f t="shared" si="201"/>
        <v>0</v>
      </c>
      <c r="BJ196" s="273">
        <f t="shared" si="201"/>
        <v>0</v>
      </c>
      <c r="BK196" s="271">
        <f t="shared" si="201"/>
        <v>0</v>
      </c>
      <c r="BL196" s="271">
        <f t="shared" si="201"/>
        <v>0</v>
      </c>
      <c r="BM196" s="272">
        <f>SUM(BM182:BM183)</f>
        <v>0</v>
      </c>
      <c r="BN196" s="272">
        <f t="shared" ref="BN196:BX196" si="202">SUM(BN182:BN183)</f>
        <v>0</v>
      </c>
      <c r="BO196" s="272">
        <f t="shared" si="202"/>
        <v>0</v>
      </c>
      <c r="BP196" s="272">
        <f t="shared" si="202"/>
        <v>0</v>
      </c>
      <c r="BQ196" s="272">
        <f t="shared" si="202"/>
        <v>0</v>
      </c>
      <c r="BR196" s="272">
        <f t="shared" si="202"/>
        <v>0</v>
      </c>
      <c r="BS196" s="272">
        <f t="shared" si="202"/>
        <v>0</v>
      </c>
      <c r="BT196" s="272">
        <f t="shared" si="202"/>
        <v>0</v>
      </c>
      <c r="BU196" s="273">
        <f t="shared" si="202"/>
        <v>0</v>
      </c>
      <c r="BV196" s="273">
        <f t="shared" si="202"/>
        <v>0</v>
      </c>
      <c r="BW196" s="271">
        <f t="shared" si="202"/>
        <v>0</v>
      </c>
      <c r="BX196" s="271">
        <f t="shared" si="202"/>
        <v>0</v>
      </c>
      <c r="BY196" s="272">
        <f>SUM(BY182:BY183)</f>
        <v>0</v>
      </c>
      <c r="BZ196" s="272">
        <f t="shared" ref="BZ196:CH196" si="203">SUM(BZ182:BZ183)</f>
        <v>0</v>
      </c>
      <c r="CA196" s="272">
        <f t="shared" si="203"/>
        <v>0</v>
      </c>
      <c r="CB196" s="272">
        <f t="shared" si="203"/>
        <v>0</v>
      </c>
      <c r="CC196" s="272">
        <f t="shared" si="203"/>
        <v>0</v>
      </c>
      <c r="CD196" s="272">
        <f t="shared" si="203"/>
        <v>0</v>
      </c>
      <c r="CE196" s="272">
        <f t="shared" si="203"/>
        <v>0</v>
      </c>
      <c r="CF196" s="272">
        <f t="shared" si="203"/>
        <v>0</v>
      </c>
      <c r="CG196" s="273">
        <f t="shared" si="203"/>
        <v>0</v>
      </c>
      <c r="CH196" s="273">
        <f t="shared" si="203"/>
        <v>0</v>
      </c>
    </row>
    <row r="197" spans="1:86" hidden="1" x14ac:dyDescent="0.35">
      <c r="A197" s="116"/>
      <c r="B197" s="116" t="s">
        <v>142</v>
      </c>
      <c r="C197" s="131">
        <f t="shared" ref="C197" si="204">SUM(C189:C190)</f>
        <v>0</v>
      </c>
      <c r="D197" s="131">
        <f t="shared" ref="D197:N197" si="205">SUM(D189:D190)</f>
        <v>120.53866665852115</v>
      </c>
      <c r="E197" s="132">
        <f t="shared" si="205"/>
        <v>0</v>
      </c>
      <c r="F197" s="132">
        <f t="shared" si="205"/>
        <v>68.518966483494069</v>
      </c>
      <c r="G197" s="132">
        <f t="shared" si="205"/>
        <v>614.82192204006742</v>
      </c>
      <c r="H197" s="132">
        <f t="shared" si="205"/>
        <v>925.52529829922241</v>
      </c>
      <c r="I197" s="132">
        <f t="shared" si="205"/>
        <v>33100.455056668092</v>
      </c>
      <c r="J197" s="132">
        <f t="shared" si="205"/>
        <v>36617.905230853787</v>
      </c>
      <c r="K197" s="132">
        <f t="shared" si="205"/>
        <v>466.00920390801934</v>
      </c>
      <c r="L197" s="132">
        <f t="shared" si="205"/>
        <v>13032.974633177451</v>
      </c>
      <c r="M197" s="133">
        <f t="shared" si="205"/>
        <v>3020.0875586893585</v>
      </c>
      <c r="N197" s="133">
        <f t="shared" si="205"/>
        <v>14989.348968222777</v>
      </c>
      <c r="O197" s="271">
        <f t="shared" ref="O197:P197" si="206">SUM(O189:O190)</f>
        <v>0</v>
      </c>
      <c r="P197" s="271">
        <f t="shared" si="206"/>
        <v>0</v>
      </c>
      <c r="Q197" s="272">
        <f>SUM(Q189:Q190)</f>
        <v>0</v>
      </c>
      <c r="R197" s="272">
        <f t="shared" ref="R197:AB197" si="207">SUM(R189:R190)</f>
        <v>0</v>
      </c>
      <c r="S197" s="272">
        <f t="shared" si="207"/>
        <v>0</v>
      </c>
      <c r="T197" s="272">
        <f t="shared" si="207"/>
        <v>0</v>
      </c>
      <c r="U197" s="272">
        <f t="shared" si="207"/>
        <v>0</v>
      </c>
      <c r="V197" s="272">
        <f t="shared" si="207"/>
        <v>0</v>
      </c>
      <c r="W197" s="272">
        <f t="shared" si="207"/>
        <v>0</v>
      </c>
      <c r="X197" s="272">
        <f t="shared" si="207"/>
        <v>0</v>
      </c>
      <c r="Y197" s="273">
        <f t="shared" si="207"/>
        <v>0</v>
      </c>
      <c r="Z197" s="273">
        <f t="shared" si="207"/>
        <v>0</v>
      </c>
      <c r="AA197" s="271">
        <f t="shared" si="207"/>
        <v>0</v>
      </c>
      <c r="AB197" s="271">
        <f t="shared" si="207"/>
        <v>0</v>
      </c>
      <c r="AC197" s="272">
        <f>SUM(AC189:AC190)</f>
        <v>0</v>
      </c>
      <c r="AD197" s="272">
        <f t="shared" ref="AD197:AN197" si="208">SUM(AD189:AD190)</f>
        <v>0</v>
      </c>
      <c r="AE197" s="272">
        <f t="shared" si="208"/>
        <v>0</v>
      </c>
      <c r="AF197" s="272">
        <f t="shared" si="208"/>
        <v>0</v>
      </c>
      <c r="AG197" s="272">
        <f t="shared" si="208"/>
        <v>0</v>
      </c>
      <c r="AH197" s="272">
        <f t="shared" si="208"/>
        <v>0</v>
      </c>
      <c r="AI197" s="272">
        <f t="shared" si="208"/>
        <v>0</v>
      </c>
      <c r="AJ197" s="272">
        <f t="shared" si="208"/>
        <v>0</v>
      </c>
      <c r="AK197" s="273">
        <f t="shared" si="208"/>
        <v>0</v>
      </c>
      <c r="AL197" s="273">
        <f t="shared" si="208"/>
        <v>0</v>
      </c>
      <c r="AM197" s="271">
        <f t="shared" si="208"/>
        <v>0</v>
      </c>
      <c r="AN197" s="271">
        <f t="shared" si="208"/>
        <v>0</v>
      </c>
      <c r="AO197" s="272">
        <f>SUM(AO189:AO190)</f>
        <v>0</v>
      </c>
      <c r="AP197" s="272">
        <f t="shared" ref="AP197:AZ197" si="209">SUM(AP189:AP190)</f>
        <v>0</v>
      </c>
      <c r="AQ197" s="272">
        <f t="shared" si="209"/>
        <v>0</v>
      </c>
      <c r="AR197" s="272">
        <f t="shared" si="209"/>
        <v>0</v>
      </c>
      <c r="AS197" s="272">
        <f t="shared" si="209"/>
        <v>0</v>
      </c>
      <c r="AT197" s="272">
        <f t="shared" si="209"/>
        <v>0</v>
      </c>
      <c r="AU197" s="272">
        <f t="shared" si="209"/>
        <v>0</v>
      </c>
      <c r="AV197" s="272">
        <f t="shared" si="209"/>
        <v>0</v>
      </c>
      <c r="AW197" s="273">
        <f t="shared" si="209"/>
        <v>0</v>
      </c>
      <c r="AX197" s="273">
        <f t="shared" si="209"/>
        <v>0</v>
      </c>
      <c r="AY197" s="271">
        <f t="shared" si="209"/>
        <v>0</v>
      </c>
      <c r="AZ197" s="271">
        <f t="shared" si="209"/>
        <v>0</v>
      </c>
      <c r="BA197" s="272">
        <f>SUM(BA189:BA190)</f>
        <v>0</v>
      </c>
      <c r="BB197" s="272">
        <f t="shared" ref="BB197:BL197" si="210">SUM(BB189:BB190)</f>
        <v>0</v>
      </c>
      <c r="BC197" s="272">
        <f t="shared" si="210"/>
        <v>0</v>
      </c>
      <c r="BD197" s="272">
        <f t="shared" si="210"/>
        <v>0</v>
      </c>
      <c r="BE197" s="272">
        <f t="shared" si="210"/>
        <v>0</v>
      </c>
      <c r="BF197" s="272">
        <f t="shared" si="210"/>
        <v>0</v>
      </c>
      <c r="BG197" s="272">
        <f t="shared" si="210"/>
        <v>0</v>
      </c>
      <c r="BH197" s="272">
        <f t="shared" si="210"/>
        <v>0</v>
      </c>
      <c r="BI197" s="273">
        <f t="shared" si="210"/>
        <v>0</v>
      </c>
      <c r="BJ197" s="273">
        <f t="shared" si="210"/>
        <v>0</v>
      </c>
      <c r="BK197" s="271">
        <f t="shared" si="210"/>
        <v>0</v>
      </c>
      <c r="BL197" s="271">
        <f t="shared" si="210"/>
        <v>0</v>
      </c>
      <c r="BM197" s="272">
        <f>SUM(BM189:BM190)</f>
        <v>0</v>
      </c>
      <c r="BN197" s="272">
        <f t="shared" ref="BN197:BX197" si="211">SUM(BN189:BN190)</f>
        <v>0</v>
      </c>
      <c r="BO197" s="272">
        <f t="shared" si="211"/>
        <v>0</v>
      </c>
      <c r="BP197" s="272">
        <f t="shared" si="211"/>
        <v>0</v>
      </c>
      <c r="BQ197" s="272">
        <f t="shared" si="211"/>
        <v>0</v>
      </c>
      <c r="BR197" s="272">
        <f t="shared" si="211"/>
        <v>0</v>
      </c>
      <c r="BS197" s="272">
        <f t="shared" si="211"/>
        <v>0</v>
      </c>
      <c r="BT197" s="272">
        <f t="shared" si="211"/>
        <v>0</v>
      </c>
      <c r="BU197" s="273">
        <f t="shared" si="211"/>
        <v>0</v>
      </c>
      <c r="BV197" s="273">
        <f t="shared" si="211"/>
        <v>0</v>
      </c>
      <c r="BW197" s="271">
        <f t="shared" si="211"/>
        <v>0</v>
      </c>
      <c r="BX197" s="271">
        <f t="shared" si="211"/>
        <v>0</v>
      </c>
      <c r="BY197" s="272">
        <f>SUM(BY189:BY190)</f>
        <v>0</v>
      </c>
      <c r="BZ197" s="272">
        <f t="shared" ref="BZ197:CH197" si="212">SUM(BZ189:BZ190)</f>
        <v>0</v>
      </c>
      <c r="CA197" s="272">
        <f t="shared" si="212"/>
        <v>0</v>
      </c>
      <c r="CB197" s="272">
        <f t="shared" si="212"/>
        <v>0</v>
      </c>
      <c r="CC197" s="272">
        <f t="shared" si="212"/>
        <v>0</v>
      </c>
      <c r="CD197" s="272">
        <f t="shared" si="212"/>
        <v>0</v>
      </c>
      <c r="CE197" s="272">
        <f t="shared" si="212"/>
        <v>0</v>
      </c>
      <c r="CF197" s="272">
        <f t="shared" si="212"/>
        <v>0</v>
      </c>
      <c r="CG197" s="273">
        <f t="shared" si="212"/>
        <v>0</v>
      </c>
      <c r="CH197" s="273">
        <f t="shared" si="212"/>
        <v>0</v>
      </c>
    </row>
    <row r="198" spans="1:86" hidden="1" x14ac:dyDescent="0.35">
      <c r="A198" s="116"/>
      <c r="B198" s="116" t="s">
        <v>129</v>
      </c>
      <c r="C198" s="134">
        <f t="shared" ref="C198" si="213">SUM(C196:C197)</f>
        <v>0</v>
      </c>
      <c r="D198" s="134">
        <f t="shared" ref="D198:N198" si="214">SUM(D196:D197)</f>
        <v>415.86146983491898</v>
      </c>
      <c r="E198" s="134">
        <f t="shared" si="214"/>
        <v>1073.30048769512</v>
      </c>
      <c r="F198" s="134">
        <f t="shared" si="214"/>
        <v>1978.4568279799857</v>
      </c>
      <c r="G198" s="134">
        <f t="shared" si="214"/>
        <v>4495.4503859485067</v>
      </c>
      <c r="H198" s="134">
        <f t="shared" si="214"/>
        <v>32877.88101342466</v>
      </c>
      <c r="I198" s="134">
        <f t="shared" si="214"/>
        <v>71711.114245008386</v>
      </c>
      <c r="J198" s="134">
        <f t="shared" si="214"/>
        <v>72036.837194051797</v>
      </c>
      <c r="K198" s="134">
        <f t="shared" si="214"/>
        <v>44028.862096332879</v>
      </c>
      <c r="L198" s="134">
        <f t="shared" si="214"/>
        <v>18466.42314727703</v>
      </c>
      <c r="M198" s="135">
        <f t="shared" si="214"/>
        <v>17653.421492493842</v>
      </c>
      <c r="N198" s="135">
        <f t="shared" si="214"/>
        <v>30665.858128785774</v>
      </c>
      <c r="O198" s="274">
        <f t="shared" ref="O198:Q198" si="215">SUM(O196:O197)</f>
        <v>0</v>
      </c>
      <c r="P198" s="274">
        <f t="shared" si="215"/>
        <v>0</v>
      </c>
      <c r="Q198" s="274">
        <f t="shared" si="215"/>
        <v>0</v>
      </c>
      <c r="R198" s="274">
        <f>SUM(R196:R197)</f>
        <v>0</v>
      </c>
      <c r="S198" s="274">
        <f t="shared" ref="S198:X198" si="216">SUM(S196:S197)</f>
        <v>0</v>
      </c>
      <c r="T198" s="274">
        <f t="shared" si="216"/>
        <v>0</v>
      </c>
      <c r="U198" s="274">
        <f t="shared" si="216"/>
        <v>0</v>
      </c>
      <c r="V198" s="274">
        <f t="shared" si="216"/>
        <v>0</v>
      </c>
      <c r="W198" s="274">
        <f t="shared" si="216"/>
        <v>0</v>
      </c>
      <c r="X198" s="274">
        <f t="shared" si="216"/>
        <v>0</v>
      </c>
      <c r="Y198" s="275">
        <f>SUM(Y196:Y197)</f>
        <v>0</v>
      </c>
      <c r="Z198" s="275">
        <f t="shared" ref="Z198:AC198" si="217">SUM(Z196:Z197)</f>
        <v>0</v>
      </c>
      <c r="AA198" s="274">
        <f t="shared" si="217"/>
        <v>0</v>
      </c>
      <c r="AB198" s="274">
        <f t="shared" si="217"/>
        <v>0</v>
      </c>
      <c r="AC198" s="274">
        <f t="shared" si="217"/>
        <v>0</v>
      </c>
      <c r="AD198" s="274">
        <f>SUM(AD196:AD197)</f>
        <v>0</v>
      </c>
      <c r="AE198" s="274">
        <f t="shared" ref="AE198:AJ198" si="218">SUM(AE196:AE197)</f>
        <v>0</v>
      </c>
      <c r="AF198" s="274">
        <f t="shared" si="218"/>
        <v>0</v>
      </c>
      <c r="AG198" s="274">
        <f t="shared" si="218"/>
        <v>0</v>
      </c>
      <c r="AH198" s="274">
        <f t="shared" si="218"/>
        <v>0</v>
      </c>
      <c r="AI198" s="274">
        <f t="shared" si="218"/>
        <v>0</v>
      </c>
      <c r="AJ198" s="274">
        <f t="shared" si="218"/>
        <v>0</v>
      </c>
      <c r="AK198" s="275">
        <f>SUM(AK196:AK197)</f>
        <v>0</v>
      </c>
      <c r="AL198" s="275">
        <f t="shared" ref="AL198:AO198" si="219">SUM(AL196:AL197)</f>
        <v>0</v>
      </c>
      <c r="AM198" s="274">
        <f t="shared" si="219"/>
        <v>0</v>
      </c>
      <c r="AN198" s="274">
        <f t="shared" si="219"/>
        <v>0</v>
      </c>
      <c r="AO198" s="274">
        <f t="shared" si="219"/>
        <v>0</v>
      </c>
      <c r="AP198" s="274">
        <f>SUM(AP196:AP197)</f>
        <v>0</v>
      </c>
      <c r="AQ198" s="274">
        <f t="shared" ref="AQ198:AV198" si="220">SUM(AQ196:AQ197)</f>
        <v>0</v>
      </c>
      <c r="AR198" s="274">
        <f t="shared" si="220"/>
        <v>0</v>
      </c>
      <c r="AS198" s="274">
        <f t="shared" si="220"/>
        <v>0</v>
      </c>
      <c r="AT198" s="274">
        <f t="shared" si="220"/>
        <v>0</v>
      </c>
      <c r="AU198" s="274">
        <f t="shared" si="220"/>
        <v>0</v>
      </c>
      <c r="AV198" s="274">
        <f t="shared" si="220"/>
        <v>0</v>
      </c>
      <c r="AW198" s="275">
        <f>SUM(AW196:AW197)</f>
        <v>0</v>
      </c>
      <c r="AX198" s="275">
        <f t="shared" ref="AX198:BA198" si="221">SUM(AX196:AX197)</f>
        <v>0</v>
      </c>
      <c r="AY198" s="274">
        <f t="shared" si="221"/>
        <v>0</v>
      </c>
      <c r="AZ198" s="274">
        <f t="shared" si="221"/>
        <v>0</v>
      </c>
      <c r="BA198" s="274">
        <f t="shared" si="221"/>
        <v>0</v>
      </c>
      <c r="BB198" s="274">
        <f>SUM(BB196:BB197)</f>
        <v>0</v>
      </c>
      <c r="BC198" s="274">
        <f t="shared" ref="BC198:BH198" si="222">SUM(BC196:BC197)</f>
        <v>0</v>
      </c>
      <c r="BD198" s="274">
        <f t="shared" si="222"/>
        <v>0</v>
      </c>
      <c r="BE198" s="274">
        <f t="shared" si="222"/>
        <v>0</v>
      </c>
      <c r="BF198" s="274">
        <f t="shared" si="222"/>
        <v>0</v>
      </c>
      <c r="BG198" s="274">
        <f t="shared" si="222"/>
        <v>0</v>
      </c>
      <c r="BH198" s="274">
        <f t="shared" si="222"/>
        <v>0</v>
      </c>
      <c r="BI198" s="275">
        <f>SUM(BI196:BI197)</f>
        <v>0</v>
      </c>
      <c r="BJ198" s="275">
        <f t="shared" ref="BJ198:BM198" si="223">SUM(BJ196:BJ197)</f>
        <v>0</v>
      </c>
      <c r="BK198" s="274">
        <f t="shared" si="223"/>
        <v>0</v>
      </c>
      <c r="BL198" s="274">
        <f t="shared" si="223"/>
        <v>0</v>
      </c>
      <c r="BM198" s="274">
        <f t="shared" si="223"/>
        <v>0</v>
      </c>
      <c r="BN198" s="274">
        <f>SUM(BN196:BN197)</f>
        <v>0</v>
      </c>
      <c r="BO198" s="274">
        <f t="shared" ref="BO198:BT198" si="224">SUM(BO196:BO197)</f>
        <v>0</v>
      </c>
      <c r="BP198" s="274">
        <f t="shared" si="224"/>
        <v>0</v>
      </c>
      <c r="BQ198" s="274">
        <f t="shared" si="224"/>
        <v>0</v>
      </c>
      <c r="BR198" s="274">
        <f t="shared" si="224"/>
        <v>0</v>
      </c>
      <c r="BS198" s="274">
        <f t="shared" si="224"/>
        <v>0</v>
      </c>
      <c r="BT198" s="274">
        <f t="shared" si="224"/>
        <v>0</v>
      </c>
      <c r="BU198" s="275">
        <f>SUM(BU196:BU197)</f>
        <v>0</v>
      </c>
      <c r="BV198" s="275">
        <f t="shared" ref="BV198:BY198" si="225">SUM(BV196:BV197)</f>
        <v>0</v>
      </c>
      <c r="BW198" s="274">
        <f t="shared" si="225"/>
        <v>0</v>
      </c>
      <c r="BX198" s="274">
        <f t="shared" si="225"/>
        <v>0</v>
      </c>
      <c r="BY198" s="274">
        <f t="shared" si="225"/>
        <v>0</v>
      </c>
      <c r="BZ198" s="274">
        <f>SUM(BZ196:BZ197)</f>
        <v>0</v>
      </c>
      <c r="CA198" s="274">
        <f t="shared" ref="CA198:CF198" si="226">SUM(CA196:CA197)</f>
        <v>0</v>
      </c>
      <c r="CB198" s="274">
        <f t="shared" si="226"/>
        <v>0</v>
      </c>
      <c r="CC198" s="274">
        <f t="shared" si="226"/>
        <v>0</v>
      </c>
      <c r="CD198" s="274">
        <f t="shared" si="226"/>
        <v>0</v>
      </c>
      <c r="CE198" s="274">
        <f t="shared" si="226"/>
        <v>0</v>
      </c>
      <c r="CF198" s="274">
        <f t="shared" si="226"/>
        <v>0</v>
      </c>
      <c r="CG198" s="275">
        <f>SUM(CG196:CG197)</f>
        <v>0</v>
      </c>
      <c r="CH198" s="275">
        <f t="shared" ref="CH198" si="227">SUM(CH196:CH197)</f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0</v>
      </c>
      <c r="E200" s="420">
        <f>IF('YTD PROGRAM SUMMARY'!E4=0,0,E198-E73)</f>
        <v>6.7747736115961743E-3</v>
      </c>
      <c r="F200" s="420">
        <f>IF('YTD PROGRAM SUMMARY'!F4=0,0,F198-F73)</f>
        <v>-1.3605932744667371E-2</v>
      </c>
      <c r="G200" s="420">
        <f>IF('YTD PROGRAM SUMMARY'!G4=0,0,G198-G73)</f>
        <v>-2.2077264758991078E-2</v>
      </c>
      <c r="H200" s="420">
        <f>IF('YTD PROGRAM SUMMARY'!H4=0,0,H198-H73)</f>
        <v>-8.5253385987016372E-3</v>
      </c>
      <c r="I200" s="420">
        <f>IF('YTD PROGRAM SUMMARY'!I4=0,0,I198-I73)</f>
        <v>-6.7503248210414313E-2</v>
      </c>
      <c r="J200" s="420">
        <f>IF('YTD PROGRAM SUMMARY'!J4=0,0,J198-J73)</f>
        <v>-0.30945378319302108</v>
      </c>
      <c r="K200" s="420">
        <f>IF('YTD PROGRAM SUMMARY'!K4=0,0,K198-K73)</f>
        <v>7.8022369591053575E-2</v>
      </c>
      <c r="L200" s="420">
        <f>IF('YTD PROGRAM SUMMARY'!L4=0,0,L198-L73)</f>
        <v>8.6459548907441786E-2</v>
      </c>
      <c r="M200" s="420">
        <f>IF('YTD PROGRAM SUMMARY'!M4=0,0,M198-M73)</f>
        <v>0.12535910693259211</v>
      </c>
      <c r="N200" s="420">
        <f>IF('YTD PROGRAM SUMMARY'!N4=0,0,N198-N73)</f>
        <v>7.3351582475879695E-2</v>
      </c>
      <c r="BW200" s="345">
        <f>BW93-BW110-BW127</f>
        <v>-2.1389621849979626E-7</v>
      </c>
      <c r="BX200" s="345">
        <f t="shared" ref="BX200:CH200" si="228">BX93-BX110-BX127</f>
        <v>4.5004894469761678E-7</v>
      </c>
      <c r="BY200" s="345">
        <f t="shared" si="228"/>
        <v>-3.0223228489681397E-7</v>
      </c>
      <c r="BZ200" s="345">
        <f t="shared" si="228"/>
        <v>3.5520246399137895E-8</v>
      </c>
      <c r="CA200" s="345">
        <f t="shared" si="228"/>
        <v>4.6811861089367246E-7</v>
      </c>
      <c r="CB200" s="345">
        <f t="shared" si="228"/>
        <v>1.8869309340377449E-7</v>
      </c>
      <c r="CC200" s="345">
        <f t="shared" si="228"/>
        <v>4.8055294139814908E-7</v>
      </c>
      <c r="CD200" s="345">
        <f t="shared" si="228"/>
        <v>2.4531679480854773E-7</v>
      </c>
      <c r="CE200" s="345">
        <f t="shared" si="228"/>
        <v>2.2126578549767906E-7</v>
      </c>
      <c r="CF200" s="345">
        <f t="shared" si="228"/>
        <v>-4.1937482050339453E-7</v>
      </c>
      <c r="CG200" s="345">
        <f t="shared" si="228"/>
        <v>-4.9668121690580463E-7</v>
      </c>
      <c r="CH200" s="345">
        <f t="shared" si="228"/>
        <v>2.2614998570038083E-7</v>
      </c>
    </row>
    <row r="201" spans="1:86" x14ac:dyDescent="0.35"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BW201" s="345">
        <f t="shared" ref="BW201:CH201" si="229">BW94-BW111-BW128</f>
        <v>3.7788164739416957E-7</v>
      </c>
      <c r="BX201" s="345">
        <f t="shared" si="229"/>
        <v>-1.9345873550607323E-7</v>
      </c>
      <c r="BY201" s="345">
        <f t="shared" si="229"/>
        <v>1.4328199530230096E-7</v>
      </c>
      <c r="BZ201" s="345">
        <f t="shared" si="229"/>
        <v>-3.0612669079310359E-7</v>
      </c>
      <c r="CA201" s="345">
        <f t="shared" si="229"/>
        <v>2.3033163579471577E-7</v>
      </c>
      <c r="CB201" s="345">
        <f t="shared" si="229"/>
        <v>-3.4680156402872031E-8</v>
      </c>
      <c r="CC201" s="345">
        <f t="shared" si="229"/>
        <v>-3.5593463959537885E-7</v>
      </c>
      <c r="CD201" s="345">
        <f t="shared" si="229"/>
        <v>-1.5015300419696231E-7</v>
      </c>
      <c r="CE201" s="345">
        <f t="shared" si="229"/>
        <v>4.8556466348756433E-7</v>
      </c>
      <c r="CF201" s="345">
        <f t="shared" si="229"/>
        <v>-1.4502795849967096E-7</v>
      </c>
      <c r="CG201" s="345">
        <f t="shared" si="229"/>
        <v>4.8101680949789657E-7</v>
      </c>
      <c r="CH201" s="345">
        <f t="shared" si="229"/>
        <v>7.7766279891772899E-8</v>
      </c>
    </row>
    <row r="202" spans="1:86" x14ac:dyDescent="0.35">
      <c r="BW202" s="345">
        <f t="shared" ref="BW202:CH202" si="230">BW95-BW112-BW129</f>
        <v>-2.7618544909705986E-7</v>
      </c>
      <c r="BX202" s="345">
        <f t="shared" si="230"/>
        <v>1.9947288750713638E-7</v>
      </c>
      <c r="BY202" s="345">
        <f t="shared" si="230"/>
        <v>1.2386385439327671E-7</v>
      </c>
      <c r="BZ202" s="345">
        <f t="shared" si="230"/>
        <v>2.8904394590084301E-7</v>
      </c>
      <c r="CA202" s="345">
        <f t="shared" si="230"/>
        <v>-4.8515802780193726E-7</v>
      </c>
      <c r="CB202" s="345">
        <f t="shared" si="230"/>
        <v>-3.0163898150255275E-7</v>
      </c>
      <c r="CC202" s="345">
        <f t="shared" si="230"/>
        <v>2.4691046490027402E-7</v>
      </c>
      <c r="CD202" s="345">
        <f t="shared" si="230"/>
        <v>1.3734893122147041E-8</v>
      </c>
      <c r="CE202" s="345">
        <f t="shared" si="230"/>
        <v>-6.1403970593940094E-8</v>
      </c>
      <c r="CF202" s="345">
        <f t="shared" si="230"/>
        <v>2.987205428984889E-7</v>
      </c>
      <c r="CG202" s="345">
        <f t="shared" si="230"/>
        <v>-7.5704303697382569E-8</v>
      </c>
      <c r="CH202" s="345">
        <f t="shared" si="230"/>
        <v>-3.0594995710031894E-7</v>
      </c>
    </row>
    <row r="203" spans="1:86" x14ac:dyDescent="0.35">
      <c r="BW203" s="345">
        <f t="shared" ref="BW203:CH203" si="231">BW96-BW113-BW130</f>
        <v>-3.6581886089792626E-7</v>
      </c>
      <c r="BX203" s="345">
        <f t="shared" si="231"/>
        <v>-1.0527852500191726E-7</v>
      </c>
      <c r="BY203" s="345">
        <f t="shared" si="231"/>
        <v>-1.5313961990170988E-7</v>
      </c>
      <c r="BZ203" s="345">
        <f t="shared" si="231"/>
        <v>3.6114450109809085E-7</v>
      </c>
      <c r="CA203" s="345">
        <f t="shared" si="231"/>
        <v>4.4476317410252486E-7</v>
      </c>
      <c r="CB203" s="345">
        <f t="shared" si="231"/>
        <v>-1.3729239500478996E-7</v>
      </c>
      <c r="CC203" s="345">
        <f t="shared" si="231"/>
        <v>-4.2482889914263744E-9</v>
      </c>
      <c r="CD203" s="345">
        <f t="shared" si="231"/>
        <v>4.8961943210565351E-7</v>
      </c>
      <c r="CE203" s="345">
        <f t="shared" si="231"/>
        <v>-1.1871354399506373E-7</v>
      </c>
      <c r="CF203" s="345">
        <f t="shared" si="231"/>
        <v>-4.6503633249978318E-7</v>
      </c>
      <c r="CG203" s="345">
        <f t="shared" si="231"/>
        <v>-4.8691882580109702E-7</v>
      </c>
      <c r="CH203" s="345">
        <f t="shared" si="231"/>
        <v>3.1015180902704831E-8</v>
      </c>
    </row>
    <row r="204" spans="1:86" x14ac:dyDescent="0.35">
      <c r="BW204" s="345">
        <f t="shared" ref="BW204:CH204" si="232">BW97-BW114-BW131</f>
        <v>-3.4326402099742713E-7</v>
      </c>
      <c r="BX204" s="345">
        <f t="shared" si="232"/>
        <v>-2.2640599759940256E-7</v>
      </c>
      <c r="BY204" s="345">
        <f t="shared" si="232"/>
        <v>-3.2773613140080259E-7</v>
      </c>
      <c r="BZ204" s="345">
        <f t="shared" si="232"/>
        <v>-1.2682343370032682E-7</v>
      </c>
      <c r="CA204" s="345">
        <f t="shared" si="232"/>
        <v>-3.4440452750073925E-7</v>
      </c>
      <c r="CB204" s="345">
        <f t="shared" si="232"/>
        <v>-3.1571976030295309E-7</v>
      </c>
      <c r="CC204" s="345">
        <f t="shared" si="232"/>
        <v>-2.5044350659950729E-7</v>
      </c>
      <c r="CD204" s="345">
        <f t="shared" si="232"/>
        <v>-2.9392748619435152E-7</v>
      </c>
      <c r="CE204" s="345">
        <f t="shared" si="232"/>
        <v>8.9487419300686476E-8</v>
      </c>
      <c r="CF204" s="345">
        <f t="shared" si="232"/>
        <v>4.240721254978363E-7</v>
      </c>
      <c r="CG204" s="345">
        <f t="shared" si="232"/>
        <v>2.1562992998492116E-8</v>
      </c>
      <c r="CH204" s="345">
        <f t="shared" si="232"/>
        <v>-1.7590134399990184E-7</v>
      </c>
    </row>
    <row r="205" spans="1:86" x14ac:dyDescent="0.35">
      <c r="BW205" s="345">
        <f t="shared" ref="BW205:CH205" si="233">BW98-BW115-BW132</f>
        <v>2.1383578090086036E-7</v>
      </c>
      <c r="BX205" s="345">
        <f t="shared" si="233"/>
        <v>-2.8401799980447284E-7</v>
      </c>
      <c r="BY205" s="345">
        <f t="shared" si="233"/>
        <v>-5.1005841001771496E-8</v>
      </c>
      <c r="BZ205" s="345">
        <f t="shared" si="233"/>
        <v>-1.8534104850040714E-7</v>
      </c>
      <c r="CA205" s="345">
        <f t="shared" si="233"/>
        <v>-1.8376673201810773E-8</v>
      </c>
      <c r="CB205" s="345">
        <f t="shared" si="233"/>
        <v>2.2234234489659777E-7</v>
      </c>
      <c r="CC205" s="345">
        <f t="shared" si="233"/>
        <v>4.7432821969478622E-7</v>
      </c>
      <c r="CD205" s="345">
        <f t="shared" si="233"/>
        <v>3.8240286320129213E-7</v>
      </c>
      <c r="CE205" s="345">
        <f t="shared" si="233"/>
        <v>2.6543989720129169E-7</v>
      </c>
      <c r="CF205" s="345">
        <f t="shared" si="233"/>
        <v>-1.2024380540180332E-7</v>
      </c>
      <c r="CG205" s="345">
        <f t="shared" si="233"/>
        <v>-1.9524635420454031E-7</v>
      </c>
      <c r="CH205" s="345">
        <f t="shared" si="233"/>
        <v>-3.1273969880061744E-7</v>
      </c>
    </row>
    <row r="206" spans="1:86" x14ac:dyDescent="0.35">
      <c r="BW206" s="345">
        <f t="shared" ref="BW206:CH206" si="234">BW99-BW116-BW133</f>
        <v>3.7788164739416957E-7</v>
      </c>
      <c r="BX206" s="345">
        <f t="shared" si="234"/>
        <v>-1.9345873550607323E-7</v>
      </c>
      <c r="BY206" s="345">
        <f t="shared" si="234"/>
        <v>1.4328199530230096E-7</v>
      </c>
      <c r="BZ206" s="345">
        <f t="shared" si="234"/>
        <v>-3.0612669079310359E-7</v>
      </c>
      <c r="CA206" s="345">
        <f t="shared" si="234"/>
        <v>2.3033163579471577E-7</v>
      </c>
      <c r="CB206" s="345">
        <f t="shared" si="234"/>
        <v>-3.4680156402872031E-8</v>
      </c>
      <c r="CC206" s="345">
        <f t="shared" si="234"/>
        <v>-3.5593463959537885E-7</v>
      </c>
      <c r="CD206" s="345">
        <f t="shared" si="234"/>
        <v>-1.5015300419696231E-7</v>
      </c>
      <c r="CE206" s="345">
        <f t="shared" si="234"/>
        <v>4.8556466348756433E-7</v>
      </c>
      <c r="CF206" s="345">
        <f t="shared" si="234"/>
        <v>-1.4502795849967096E-7</v>
      </c>
      <c r="CG206" s="345">
        <f t="shared" si="234"/>
        <v>4.8101680949789657E-7</v>
      </c>
      <c r="CH206" s="345">
        <f t="shared" si="234"/>
        <v>7.7766279891772899E-8</v>
      </c>
    </row>
    <row r="207" spans="1:86" x14ac:dyDescent="0.35">
      <c r="BW207" s="345">
        <f t="shared" ref="BW207:CH207" si="235">BW100-BW117-BW134</f>
        <v>-8.8882056698599138E-8</v>
      </c>
      <c r="BX207" s="345">
        <f t="shared" si="235"/>
        <v>9.0299320297613367E-8</v>
      </c>
      <c r="BY207" s="345">
        <f t="shared" si="235"/>
        <v>-4.7280807589922258E-7</v>
      </c>
      <c r="BZ207" s="345">
        <f t="shared" si="235"/>
        <v>4.0839487729701224E-7</v>
      </c>
      <c r="CA207" s="345">
        <f t="shared" si="235"/>
        <v>2.3986813059689166E-7</v>
      </c>
      <c r="CB207" s="345">
        <f t="shared" si="235"/>
        <v>3.4640054228859962E-7</v>
      </c>
      <c r="CC207" s="345">
        <f t="shared" si="235"/>
        <v>3.0153667349673563E-7</v>
      </c>
      <c r="CD207" s="345">
        <f t="shared" si="235"/>
        <v>2.0187474849761577E-7</v>
      </c>
      <c r="CE207" s="345">
        <f t="shared" si="235"/>
        <v>-2.6308271519615012E-7</v>
      </c>
      <c r="CF207" s="345">
        <f t="shared" si="235"/>
        <v>-1.5712136579911634E-7</v>
      </c>
      <c r="CG207" s="345">
        <f t="shared" si="235"/>
        <v>-2.7951962729838575E-7</v>
      </c>
      <c r="CH207" s="345">
        <f t="shared" si="235"/>
        <v>-3.0117241790013002E-7</v>
      </c>
    </row>
    <row r="208" spans="1:86" x14ac:dyDescent="0.35">
      <c r="BW208" s="345">
        <f t="shared" ref="BW208:CH208" si="236">BW101-BW118-BW135</f>
        <v>-2.1389621849979626E-7</v>
      </c>
      <c r="BX208" s="345">
        <f t="shared" si="236"/>
        <v>4.5004894469761678E-7</v>
      </c>
      <c r="BY208" s="345">
        <f t="shared" si="236"/>
        <v>-3.0223228489681397E-7</v>
      </c>
      <c r="BZ208" s="345">
        <f t="shared" si="236"/>
        <v>3.5520246399137895E-8</v>
      </c>
      <c r="CA208" s="345">
        <f t="shared" si="236"/>
        <v>4.6811861089367246E-7</v>
      </c>
      <c r="CB208" s="345">
        <f t="shared" si="236"/>
        <v>1.8869309340377449E-7</v>
      </c>
      <c r="CC208" s="345">
        <f t="shared" si="236"/>
        <v>4.8055294139814908E-7</v>
      </c>
      <c r="CD208" s="345">
        <f t="shared" si="236"/>
        <v>2.4531679480854773E-7</v>
      </c>
      <c r="CE208" s="345">
        <f t="shared" si="236"/>
        <v>2.2126578549767906E-7</v>
      </c>
      <c r="CF208" s="345">
        <f t="shared" si="236"/>
        <v>-4.1937482050339453E-7</v>
      </c>
      <c r="CG208" s="345">
        <f t="shared" si="236"/>
        <v>-4.9668121690580463E-7</v>
      </c>
      <c r="CH208" s="345">
        <f t="shared" si="236"/>
        <v>2.2614998570038083E-7</v>
      </c>
    </row>
    <row r="209" spans="75:86" x14ac:dyDescent="0.35">
      <c r="BW209" s="345">
        <f t="shared" ref="BW209:CH209" si="237">BW102-BW119-BW136</f>
        <v>-2.1389621849979626E-7</v>
      </c>
      <c r="BX209" s="345">
        <f t="shared" si="237"/>
        <v>4.5004894469761678E-7</v>
      </c>
      <c r="BY209" s="345">
        <f t="shared" si="237"/>
        <v>-3.0223228489681397E-7</v>
      </c>
      <c r="BZ209" s="345">
        <f t="shared" si="237"/>
        <v>3.5520246399137895E-8</v>
      </c>
      <c r="CA209" s="345">
        <f t="shared" si="237"/>
        <v>4.6811861089367246E-7</v>
      </c>
      <c r="CB209" s="345">
        <f t="shared" si="237"/>
        <v>1.8869309340377449E-7</v>
      </c>
      <c r="CC209" s="345">
        <f t="shared" si="237"/>
        <v>4.8055294139814908E-7</v>
      </c>
      <c r="CD209" s="345">
        <f t="shared" si="237"/>
        <v>2.4531679480854773E-7</v>
      </c>
      <c r="CE209" s="345">
        <f t="shared" si="237"/>
        <v>2.2126578549767906E-7</v>
      </c>
      <c r="CF209" s="345">
        <f t="shared" si="237"/>
        <v>-4.1937482050339453E-7</v>
      </c>
      <c r="CG209" s="345">
        <f t="shared" si="237"/>
        <v>-4.9668121690580463E-7</v>
      </c>
      <c r="CH209" s="345">
        <f t="shared" si="237"/>
        <v>2.2614998570038083E-7</v>
      </c>
    </row>
    <row r="210" spans="75:86" x14ac:dyDescent="0.35">
      <c r="BW210" s="345">
        <f t="shared" ref="BW210:CH210" si="238">BW103-BW120-BW137</f>
        <v>-2.1389621849979626E-7</v>
      </c>
      <c r="BX210" s="345">
        <f t="shared" si="238"/>
        <v>4.5004894469761678E-7</v>
      </c>
      <c r="BY210" s="345">
        <f t="shared" si="238"/>
        <v>-3.0223228489681397E-7</v>
      </c>
      <c r="BZ210" s="345">
        <f t="shared" si="238"/>
        <v>3.5520246399137895E-8</v>
      </c>
      <c r="CA210" s="345">
        <f t="shared" si="238"/>
        <v>4.6811861089367246E-7</v>
      </c>
      <c r="CB210" s="345">
        <f t="shared" si="238"/>
        <v>1.8869309340377449E-7</v>
      </c>
      <c r="CC210" s="345">
        <f t="shared" si="238"/>
        <v>4.8055294139814908E-7</v>
      </c>
      <c r="CD210" s="345">
        <f t="shared" si="238"/>
        <v>2.4531679480854773E-7</v>
      </c>
      <c r="CE210" s="345">
        <f t="shared" si="238"/>
        <v>2.2126578549767906E-7</v>
      </c>
      <c r="CF210" s="345">
        <f t="shared" si="238"/>
        <v>-4.1937482050339453E-7</v>
      </c>
      <c r="CG210" s="345">
        <f t="shared" si="238"/>
        <v>-4.9668121690580463E-7</v>
      </c>
      <c r="CH210" s="345">
        <f t="shared" si="238"/>
        <v>2.2614998570038083E-7</v>
      </c>
    </row>
    <row r="211" spans="75:86" x14ac:dyDescent="0.35">
      <c r="BW211" s="345">
        <f t="shared" ref="BW211:CH211" si="239">BW104-BW121-BW138</f>
        <v>-4.0336041040069104E-7</v>
      </c>
      <c r="BX211" s="345">
        <f t="shared" si="239"/>
        <v>1.9659953840074629E-7</v>
      </c>
      <c r="BY211" s="345">
        <f t="shared" si="239"/>
        <v>4.8877889870322516E-7</v>
      </c>
      <c r="BZ211" s="345">
        <f t="shared" si="239"/>
        <v>-3.0719934959863235E-7</v>
      </c>
      <c r="CA211" s="345">
        <f t="shared" si="239"/>
        <v>3.2457441199573028E-8</v>
      </c>
      <c r="CB211" s="345">
        <f t="shared" si="239"/>
        <v>-3.6398804489738701E-7</v>
      </c>
      <c r="CC211" s="345">
        <f t="shared" si="239"/>
        <v>-2.2613661019958708E-7</v>
      </c>
      <c r="CD211" s="345">
        <f t="shared" si="239"/>
        <v>-2.4487094028597528E-7</v>
      </c>
      <c r="CE211" s="345">
        <f t="shared" si="239"/>
        <v>-4.6339794339267382E-7</v>
      </c>
      <c r="CF211" s="345">
        <f t="shared" si="239"/>
        <v>-3.7959031000010454E-7</v>
      </c>
      <c r="CG211" s="345">
        <f t="shared" si="239"/>
        <v>-1.3892965739772598E-7</v>
      </c>
      <c r="CH211" s="345">
        <f t="shared" si="239"/>
        <v>-2.2649446079357934E-7</v>
      </c>
    </row>
    <row r="212" spans="75:86" x14ac:dyDescent="0.35">
      <c r="BW212" s="345">
        <f t="shared" ref="BW212:CH212" si="240">BW105-BW122-BW139</f>
        <v>4.7320602001525019E-8</v>
      </c>
      <c r="BX212" s="345">
        <f t="shared" si="240"/>
        <v>-2.5226490907043903E-8</v>
      </c>
      <c r="BY212" s="345">
        <f t="shared" si="240"/>
        <v>9.4270751700969296E-8</v>
      </c>
      <c r="BZ212" s="345">
        <f t="shared" si="240"/>
        <v>-2.2437032320141506E-7</v>
      </c>
      <c r="CA212" s="345">
        <f t="shared" si="240"/>
        <v>-4.6926706389390643E-7</v>
      </c>
      <c r="CB212" s="345">
        <f t="shared" si="240"/>
        <v>-3.0129260819578008E-7</v>
      </c>
      <c r="CC212" s="345">
        <f t="shared" si="240"/>
        <v>-4.287158155997367E-7</v>
      </c>
      <c r="CD212" s="345">
        <f t="shared" si="240"/>
        <v>5.1369789696303902E-8</v>
      </c>
      <c r="CE212" s="345">
        <f t="shared" si="240"/>
        <v>3.5912868229757977E-7</v>
      </c>
      <c r="CF212" s="345">
        <f t="shared" si="240"/>
        <v>2.2856389040801228E-7</v>
      </c>
      <c r="CG212" s="345">
        <f t="shared" si="240"/>
        <v>2.0163875060321204E-7</v>
      </c>
      <c r="CH212" s="345">
        <f t="shared" si="240"/>
        <v>2.4647723099731171E-7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0.34998626667073579"/>
  </sheetPr>
  <dimension ref="A1:CJ212"/>
  <sheetViews>
    <sheetView zoomScale="80" zoomScaleNormal="80" workbookViewId="0">
      <selection activeCell="C28" sqref="C28"/>
    </sheetView>
  </sheetViews>
  <sheetFormatPr defaultRowHeight="14.5" x14ac:dyDescent="0.35"/>
  <cols>
    <col min="1" max="1" width="9.089843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16" width="14.08984375" bestFit="1" customWidth="1"/>
    <col min="17" max="84" width="14.08984375" customWidth="1"/>
    <col min="85" max="86" width="14.08984375" bestFit="1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ENTRY'!AY148</f>
        <v>0</v>
      </c>
      <c r="D5" s="3">
        <f>'BIZ kWh ENTRY'!AZ148</f>
        <v>0</v>
      </c>
      <c r="E5" s="3">
        <f>'BIZ kWh ENTRY'!BA148</f>
        <v>441497.15232034831</v>
      </c>
      <c r="F5" s="3">
        <f>'BIZ kWh ENTRY'!BB148</f>
        <v>0</v>
      </c>
      <c r="G5" s="3">
        <f>'BIZ kWh ENTRY'!BC148</f>
        <v>0</v>
      </c>
      <c r="H5" s="3">
        <f>'BIZ kWh ENTRY'!BD148</f>
        <v>0</v>
      </c>
      <c r="I5" s="3">
        <f>'BIZ kWh ENTRY'!BE148</f>
        <v>0</v>
      </c>
      <c r="J5" s="3">
        <f>'BIZ kWh ENTRY'!BF148</f>
        <v>0</v>
      </c>
      <c r="K5" s="3">
        <f>'BIZ kWh ENTRY'!BG148</f>
        <v>0</v>
      </c>
      <c r="L5" s="3">
        <f>'BIZ kWh ENTRY'!BH148</f>
        <v>0</v>
      </c>
      <c r="M5" s="3">
        <f>'BIZ kWh ENTRY'!BI148</f>
        <v>0</v>
      </c>
      <c r="N5" s="3">
        <f>'BIZ kWh ENTRY'!BJ148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ENTRY'!AY149</f>
        <v>0</v>
      </c>
      <c r="D6" s="3">
        <f>'BIZ kWh ENTRY'!AZ149</f>
        <v>0</v>
      </c>
      <c r="E6" s="3">
        <f>'BIZ kWh ENTRY'!BA149</f>
        <v>0</v>
      </c>
      <c r="F6" s="3">
        <f>'BIZ kWh ENTRY'!BB149</f>
        <v>0</v>
      </c>
      <c r="G6" s="3">
        <f>'BIZ kWh ENTRY'!BC149</f>
        <v>0</v>
      </c>
      <c r="H6" s="3">
        <f>'BIZ kWh ENTRY'!BD149</f>
        <v>0</v>
      </c>
      <c r="I6" s="3">
        <f>'BIZ kWh ENTRY'!BE149</f>
        <v>0</v>
      </c>
      <c r="J6" s="3">
        <f>'BIZ kWh ENTRY'!BF149</f>
        <v>0</v>
      </c>
      <c r="K6" s="3">
        <f>'BIZ kWh ENTRY'!BG149</f>
        <v>0</v>
      </c>
      <c r="L6" s="3">
        <f>'BIZ kWh ENTRY'!BH149</f>
        <v>0</v>
      </c>
      <c r="M6" s="3">
        <f>'BIZ kWh ENTRY'!BI149</f>
        <v>0</v>
      </c>
      <c r="N6" s="3">
        <f>'BIZ kWh ENTRY'!BJ149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ENTRY'!AY150</f>
        <v>0</v>
      </c>
      <c r="D7" s="3">
        <f>'BIZ kWh ENTRY'!AZ150</f>
        <v>0</v>
      </c>
      <c r="E7" s="3">
        <f>'BIZ kWh ENTRY'!BA150</f>
        <v>0</v>
      </c>
      <c r="F7" s="3">
        <f>'BIZ kWh ENTRY'!BB150</f>
        <v>0</v>
      </c>
      <c r="G7" s="3">
        <f>'BIZ kWh ENTRY'!BC150</f>
        <v>0</v>
      </c>
      <c r="H7" s="3">
        <f>'BIZ kWh ENTRY'!BD150</f>
        <v>0</v>
      </c>
      <c r="I7" s="3">
        <f>'BIZ kWh ENTRY'!BE150</f>
        <v>0</v>
      </c>
      <c r="J7" s="3">
        <f>'BIZ kWh ENTRY'!BF150</f>
        <v>0</v>
      </c>
      <c r="K7" s="3">
        <f>'BIZ kWh ENTRY'!BG150</f>
        <v>0</v>
      </c>
      <c r="L7" s="3">
        <f>'BIZ kWh ENTRY'!BH150</f>
        <v>0</v>
      </c>
      <c r="M7" s="3">
        <f>'BIZ kWh ENTRY'!BI150</f>
        <v>0</v>
      </c>
      <c r="N7" s="3">
        <f>'BIZ kWh ENTRY'!BJ150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ENTRY'!AY151</f>
        <v>0</v>
      </c>
      <c r="D8" s="3">
        <f>'BIZ kWh ENTRY'!AZ151</f>
        <v>0</v>
      </c>
      <c r="E8" s="3">
        <f>'BIZ kWh ENTRY'!BA151</f>
        <v>0</v>
      </c>
      <c r="F8" s="3">
        <f>'BIZ kWh ENTRY'!BB151</f>
        <v>0</v>
      </c>
      <c r="G8" s="3">
        <f>'BIZ kWh ENTRY'!BC151</f>
        <v>0</v>
      </c>
      <c r="H8" s="3">
        <f>'BIZ kWh ENTRY'!BD151</f>
        <v>201655.59300567603</v>
      </c>
      <c r="I8" s="3">
        <f>'BIZ kWh ENTRY'!BE151</f>
        <v>292395.35011811269</v>
      </c>
      <c r="J8" s="3">
        <f>'BIZ kWh ENTRY'!BF151</f>
        <v>0</v>
      </c>
      <c r="K8" s="3">
        <f>'BIZ kWh ENTRY'!BG151</f>
        <v>0</v>
      </c>
      <c r="L8" s="3">
        <f>'BIZ kWh ENTRY'!BH151</f>
        <v>34001.517303141554</v>
      </c>
      <c r="M8" s="3">
        <f>'BIZ kWh ENTRY'!BI151</f>
        <v>284109.12710583198</v>
      </c>
      <c r="N8" s="3">
        <f>'BIZ kWh ENTRY'!BJ151</f>
        <v>1415839.5896752991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ENTRY'!AY152</f>
        <v>0</v>
      </c>
      <c r="D9" s="3">
        <f>'BIZ kWh ENTRY'!AZ152</f>
        <v>0</v>
      </c>
      <c r="E9" s="3">
        <f>'BIZ kWh ENTRY'!BA152</f>
        <v>0</v>
      </c>
      <c r="F9" s="3">
        <f>'BIZ kWh ENTRY'!BB152</f>
        <v>0</v>
      </c>
      <c r="G9" s="3">
        <f>'BIZ kWh ENTRY'!BC152</f>
        <v>20472.21</v>
      </c>
      <c r="H9" s="3">
        <f>'BIZ kWh ENTRY'!BD152</f>
        <v>0</v>
      </c>
      <c r="I9" s="3">
        <f>'BIZ kWh ENTRY'!BE152</f>
        <v>0</v>
      </c>
      <c r="J9" s="3">
        <f>'BIZ kWh ENTRY'!BF152</f>
        <v>0</v>
      </c>
      <c r="K9" s="3">
        <f>'BIZ kWh ENTRY'!BG152</f>
        <v>0</v>
      </c>
      <c r="L9" s="3">
        <f>'BIZ kWh ENTRY'!BH152</f>
        <v>0</v>
      </c>
      <c r="M9" s="3">
        <f>'BIZ kWh ENTRY'!BI152</f>
        <v>0</v>
      </c>
      <c r="N9" s="3">
        <f>'BIZ kWh ENTRY'!BJ152</f>
        <v>0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ENTRY'!AY153</f>
        <v>0</v>
      </c>
      <c r="D10" s="3">
        <f>'BIZ kWh ENTRY'!AZ153</f>
        <v>0</v>
      </c>
      <c r="E10" s="3">
        <f>'BIZ kWh ENTRY'!BA153</f>
        <v>0</v>
      </c>
      <c r="F10" s="3">
        <f>'BIZ kWh ENTRY'!BB153</f>
        <v>0</v>
      </c>
      <c r="G10" s="3">
        <f>'BIZ kWh ENTRY'!BC153</f>
        <v>0</v>
      </c>
      <c r="H10" s="3">
        <f>'BIZ kWh ENTRY'!BD153</f>
        <v>0</v>
      </c>
      <c r="I10" s="3">
        <f>'BIZ kWh ENTRY'!BE153</f>
        <v>0</v>
      </c>
      <c r="J10" s="3">
        <f>'BIZ kWh ENTRY'!BF153</f>
        <v>0</v>
      </c>
      <c r="K10" s="3">
        <f>'BIZ kWh ENTRY'!BG153</f>
        <v>0</v>
      </c>
      <c r="L10" s="3">
        <f>'BIZ kWh ENTRY'!BH153</f>
        <v>0</v>
      </c>
      <c r="M10" s="3">
        <f>'BIZ kWh ENTRY'!BI153</f>
        <v>0</v>
      </c>
      <c r="N10" s="3">
        <f>'BIZ kWh ENTRY'!BJ153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ENTRY'!AY154</f>
        <v>0</v>
      </c>
      <c r="D11" s="3">
        <f>'BIZ kWh ENTRY'!AZ154</f>
        <v>0</v>
      </c>
      <c r="E11" s="3">
        <f>'BIZ kWh ENTRY'!BA154</f>
        <v>0</v>
      </c>
      <c r="F11" s="3">
        <f>'BIZ kWh ENTRY'!BB154</f>
        <v>0</v>
      </c>
      <c r="G11" s="3">
        <f>'BIZ kWh ENTRY'!BC154</f>
        <v>0</v>
      </c>
      <c r="H11" s="3">
        <f>'BIZ kWh ENTRY'!BD154</f>
        <v>0</v>
      </c>
      <c r="I11" s="3">
        <f>'BIZ kWh ENTRY'!BE154</f>
        <v>0</v>
      </c>
      <c r="J11" s="3">
        <f>'BIZ kWh ENTRY'!BF154</f>
        <v>0</v>
      </c>
      <c r="K11" s="3">
        <f>'BIZ kWh ENTRY'!BG154</f>
        <v>0</v>
      </c>
      <c r="L11" s="3">
        <f>'BIZ kWh ENTRY'!BH154</f>
        <v>0</v>
      </c>
      <c r="M11" s="3">
        <f>'BIZ kWh ENTRY'!BI154</f>
        <v>0</v>
      </c>
      <c r="N11" s="3">
        <f>'BIZ kWh ENTRY'!BJ154</f>
        <v>84297.226736164157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ENTRY'!AY155</f>
        <v>0</v>
      </c>
      <c r="D12" s="3">
        <f>'BIZ kWh ENTRY'!AZ155</f>
        <v>0</v>
      </c>
      <c r="E12" s="3">
        <f>'BIZ kWh ENTRY'!BA155</f>
        <v>2942.2673280000004</v>
      </c>
      <c r="F12" s="3">
        <f>'BIZ kWh ENTRY'!BB155</f>
        <v>0</v>
      </c>
      <c r="G12" s="3">
        <f>'BIZ kWh ENTRY'!BC155</f>
        <v>30246.435507703092</v>
      </c>
      <c r="H12" s="3">
        <f>'BIZ kWh ENTRY'!BD155</f>
        <v>23784.99552</v>
      </c>
      <c r="I12" s="3">
        <f>'BIZ kWh ENTRY'!BE155</f>
        <v>24264.310409833517</v>
      </c>
      <c r="J12" s="3">
        <f>'BIZ kWh ENTRY'!BF155</f>
        <v>0</v>
      </c>
      <c r="K12" s="3">
        <f>'BIZ kWh ENTRY'!BG155</f>
        <v>0</v>
      </c>
      <c r="L12" s="3">
        <f>'BIZ kWh ENTRY'!BH155</f>
        <v>15081.066000000001</v>
      </c>
      <c r="M12" s="3">
        <f>'BIZ kWh ENTRY'!BI155</f>
        <v>0</v>
      </c>
      <c r="N12" s="3">
        <f>'BIZ kWh ENTRY'!BJ155</f>
        <v>0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ENTRY'!AY156</f>
        <v>0</v>
      </c>
      <c r="D13" s="3">
        <f>'BIZ kWh ENTRY'!AZ156</f>
        <v>0</v>
      </c>
      <c r="E13" s="3">
        <f>'BIZ kWh ENTRY'!BA156</f>
        <v>0</v>
      </c>
      <c r="F13" s="3">
        <f>'BIZ kWh ENTRY'!BB156</f>
        <v>0</v>
      </c>
      <c r="G13" s="3">
        <f>'BIZ kWh ENTRY'!BC156</f>
        <v>85347.343224000011</v>
      </c>
      <c r="H13" s="3">
        <f>'BIZ kWh ENTRY'!BD156</f>
        <v>0</v>
      </c>
      <c r="I13" s="3">
        <f>'BIZ kWh ENTRY'!BE156</f>
        <v>0</v>
      </c>
      <c r="J13" s="3">
        <f>'BIZ kWh ENTRY'!BF156</f>
        <v>0</v>
      </c>
      <c r="K13" s="3">
        <f>'BIZ kWh ENTRY'!BG156</f>
        <v>357860.08169999998</v>
      </c>
      <c r="L13" s="3">
        <f>'BIZ kWh ENTRY'!BH156</f>
        <v>0</v>
      </c>
      <c r="M13" s="3">
        <f>'BIZ kWh ENTRY'!BI156</f>
        <v>0</v>
      </c>
      <c r="N13" s="3">
        <f>'BIZ kWh ENTRY'!BJ156</f>
        <v>159376.16376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ENTRY'!AY157</f>
        <v>0</v>
      </c>
      <c r="D14" s="3">
        <f>'BIZ kWh ENTRY'!AZ157</f>
        <v>0</v>
      </c>
      <c r="E14" s="3">
        <f>'BIZ kWh ENTRY'!BA157</f>
        <v>0</v>
      </c>
      <c r="F14" s="3">
        <f>'BIZ kWh ENTRY'!BB157</f>
        <v>0</v>
      </c>
      <c r="G14" s="3">
        <f>'BIZ kWh ENTRY'!BC157</f>
        <v>0</v>
      </c>
      <c r="H14" s="3">
        <f>'BIZ kWh ENTRY'!BD157</f>
        <v>0</v>
      </c>
      <c r="I14" s="3">
        <f>'BIZ kWh ENTRY'!BE157</f>
        <v>133017.08799999999</v>
      </c>
      <c r="J14" s="3">
        <f>'BIZ kWh ENTRY'!BF157</f>
        <v>0</v>
      </c>
      <c r="K14" s="3">
        <f>'BIZ kWh ENTRY'!BG157</f>
        <v>0</v>
      </c>
      <c r="L14" s="3">
        <f>'BIZ kWh ENTRY'!BH157</f>
        <v>0</v>
      </c>
      <c r="M14" s="3">
        <f>'BIZ kWh ENTRY'!BI157</f>
        <v>0</v>
      </c>
      <c r="N14" s="3">
        <f>'BIZ kWh ENTRY'!BJ157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ENTRY'!AY158</f>
        <v>0</v>
      </c>
      <c r="D15" s="3">
        <f>'BIZ kWh ENTRY'!AZ158</f>
        <v>0</v>
      </c>
      <c r="E15" s="3">
        <f>'BIZ kWh ENTRY'!BA158</f>
        <v>0</v>
      </c>
      <c r="F15" s="3">
        <f>'BIZ kWh ENTRY'!BB158</f>
        <v>0</v>
      </c>
      <c r="G15" s="3">
        <f>'BIZ kWh ENTRY'!BC158</f>
        <v>0</v>
      </c>
      <c r="H15" s="3">
        <f>'BIZ kWh ENTRY'!BD158</f>
        <v>0</v>
      </c>
      <c r="I15" s="3">
        <f>'BIZ kWh ENTRY'!BE158</f>
        <v>0</v>
      </c>
      <c r="J15" s="3">
        <f>'BIZ kWh ENTRY'!BF158</f>
        <v>0</v>
      </c>
      <c r="K15" s="3">
        <f>'BIZ kWh ENTRY'!BG158</f>
        <v>0</v>
      </c>
      <c r="L15" s="3">
        <f>'BIZ kWh ENTRY'!BH158</f>
        <v>0</v>
      </c>
      <c r="M15" s="3">
        <f>'BIZ kWh ENTRY'!BI158</f>
        <v>0</v>
      </c>
      <c r="N15" s="3">
        <f>'BIZ kWh ENTRY'!BJ158</f>
        <v>141130.19976603394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ENTRY'!AY159</f>
        <v>0</v>
      </c>
      <c r="D16" s="3">
        <f>'BIZ kWh ENTRY'!AZ159</f>
        <v>0</v>
      </c>
      <c r="E16" s="3">
        <f>'BIZ kWh ENTRY'!BA159</f>
        <v>0</v>
      </c>
      <c r="F16" s="3">
        <f>'BIZ kWh ENTRY'!BB159</f>
        <v>0</v>
      </c>
      <c r="G16" s="3">
        <f>'BIZ kWh ENTRY'!BC159</f>
        <v>0</v>
      </c>
      <c r="H16" s="3">
        <f>'BIZ kWh ENTRY'!BD159</f>
        <v>0</v>
      </c>
      <c r="I16" s="3">
        <f>'BIZ kWh ENTRY'!BE159</f>
        <v>0</v>
      </c>
      <c r="J16" s="3">
        <f>'BIZ kWh ENTRY'!BF159</f>
        <v>0</v>
      </c>
      <c r="K16" s="3">
        <f>'BIZ kWh ENTRY'!BG159</f>
        <v>0</v>
      </c>
      <c r="L16" s="3">
        <f>'BIZ kWh ENTRY'!BH159</f>
        <v>0</v>
      </c>
      <c r="M16" s="3">
        <f>'BIZ kWh ENTRY'!BI159</f>
        <v>0</v>
      </c>
      <c r="N16" s="3">
        <f>'BIZ kWh ENTRY'!BJ159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ENTRY'!AY160</f>
        <v>0</v>
      </c>
      <c r="D17" s="3">
        <f>'BIZ kWh ENTRY'!AZ160</f>
        <v>0</v>
      </c>
      <c r="E17" s="3">
        <f>'BIZ kWh ENTRY'!BA160</f>
        <v>0</v>
      </c>
      <c r="F17" s="3">
        <f>'BIZ kWh ENTRY'!BB160</f>
        <v>0</v>
      </c>
      <c r="G17" s="3">
        <f>'BIZ kWh ENTRY'!BC160</f>
        <v>0</v>
      </c>
      <c r="H17" s="3">
        <f>'BIZ kWh ENTRY'!BD160</f>
        <v>0</v>
      </c>
      <c r="I17" s="3">
        <f>'BIZ kWh ENTRY'!BE160</f>
        <v>0</v>
      </c>
      <c r="J17" s="3">
        <f>'BIZ kWh ENTRY'!BF160</f>
        <v>0</v>
      </c>
      <c r="K17" s="3">
        <f>'BIZ kWh ENTRY'!BG160</f>
        <v>0</v>
      </c>
      <c r="L17" s="3">
        <f>'BIZ kWh ENTRY'!BH160</f>
        <v>0</v>
      </c>
      <c r="M17" s="3">
        <f>'BIZ kWh ENTRY'!BI160</f>
        <v>0</v>
      </c>
      <c r="N17" s="3">
        <f>'BIZ kWh ENTRY'!BJ160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1M - RES'!B16</f>
        <v>Monthly kWh</v>
      </c>
      <c r="C19" s="279">
        <f>SUM(C5:C18)</f>
        <v>0</v>
      </c>
      <c r="D19" s="279">
        <f t="shared" ref="D19:BO19" si="2">SUM(D5:D18)</f>
        <v>0</v>
      </c>
      <c r="E19" s="279">
        <f t="shared" si="2"/>
        <v>444439.4196483483</v>
      </c>
      <c r="F19" s="279">
        <f t="shared" si="2"/>
        <v>0</v>
      </c>
      <c r="G19" s="279">
        <f t="shared" si="2"/>
        <v>136065.98873170311</v>
      </c>
      <c r="H19" s="279">
        <f t="shared" si="2"/>
        <v>225440.58852567602</v>
      </c>
      <c r="I19" s="279">
        <f t="shared" si="2"/>
        <v>449676.74852794618</v>
      </c>
      <c r="J19" s="279">
        <f t="shared" si="2"/>
        <v>0</v>
      </c>
      <c r="K19" s="279">
        <f t="shared" si="2"/>
        <v>357860.08169999998</v>
      </c>
      <c r="L19" s="279">
        <f t="shared" si="2"/>
        <v>49082.583303141553</v>
      </c>
      <c r="M19" s="279">
        <f t="shared" si="2"/>
        <v>284109.12710583198</v>
      </c>
      <c r="N19" s="279">
        <f t="shared" si="2"/>
        <v>1800643.1799374972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150"/>
    </row>
    <row r="21" spans="1:86" ht="15" thickBot="1" x14ac:dyDescent="0.4"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</row>
    <row r="22" spans="1:86" ht="16" thickBot="1" x14ac:dyDescent="0.4">
      <c r="A22" s="571" t="s">
        <v>15</v>
      </c>
      <c r="B22" s="18" t="s">
        <v>10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441497.15232034831</v>
      </c>
      <c r="F23" s="3">
        <f t="shared" si="7"/>
        <v>441497.15232034831</v>
      </c>
      <c r="G23" s="3">
        <f t="shared" si="7"/>
        <v>441497.15232034831</v>
      </c>
      <c r="H23" s="3">
        <f t="shared" si="7"/>
        <v>441497.15232034831</v>
      </c>
      <c r="I23" s="3">
        <f t="shared" si="7"/>
        <v>441497.15232034831</v>
      </c>
      <c r="J23" s="3">
        <f t="shared" si="7"/>
        <v>441497.15232034831</v>
      </c>
      <c r="K23" s="3">
        <f t="shared" si="7"/>
        <v>441497.15232034831</v>
      </c>
      <c r="L23" s="3">
        <f t="shared" si="7"/>
        <v>441497.15232034831</v>
      </c>
      <c r="M23" s="3">
        <f t="shared" si="7"/>
        <v>441497.15232034831</v>
      </c>
      <c r="N23" s="3">
        <f t="shared" si="7"/>
        <v>441497.15232034831</v>
      </c>
      <c r="O23" s="3">
        <f t="shared" si="7"/>
        <v>441497.15232034831</v>
      </c>
      <c r="P23" s="3">
        <f t="shared" si="7"/>
        <v>441497.15232034831</v>
      </c>
      <c r="Q23" s="3">
        <f t="shared" si="7"/>
        <v>441497.15232034831</v>
      </c>
      <c r="R23" s="3">
        <f t="shared" si="7"/>
        <v>441497.15232034831</v>
      </c>
      <c r="S23" s="3">
        <f t="shared" si="7"/>
        <v>441497.15232034831</v>
      </c>
      <c r="T23" s="3">
        <f t="shared" si="7"/>
        <v>441497.15232034831</v>
      </c>
      <c r="U23" s="3">
        <f t="shared" si="7"/>
        <v>441497.15232034831</v>
      </c>
      <c r="V23" s="3">
        <f t="shared" si="7"/>
        <v>441497.15232034831</v>
      </c>
      <c r="W23" s="3">
        <f t="shared" si="7"/>
        <v>441497.15232034831</v>
      </c>
      <c r="X23" s="3">
        <f t="shared" si="7"/>
        <v>441497.15232034831</v>
      </c>
      <c r="Y23" s="3">
        <f t="shared" si="7"/>
        <v>441497.15232034831</v>
      </c>
      <c r="Z23" s="3">
        <f t="shared" si="7"/>
        <v>441497.15232034831</v>
      </c>
      <c r="AA23" s="3">
        <f t="shared" si="7"/>
        <v>441497.15232034831</v>
      </c>
      <c r="AB23" s="3">
        <f t="shared" si="7"/>
        <v>441497.15232034831</v>
      </c>
      <c r="AC23" s="3">
        <f t="shared" si="7"/>
        <v>441497.15232034831</v>
      </c>
      <c r="AD23" s="3">
        <f t="shared" si="7"/>
        <v>441497.15232034831</v>
      </c>
      <c r="AE23" s="3">
        <f t="shared" si="7"/>
        <v>441497.15232034831</v>
      </c>
      <c r="AF23" s="3">
        <f t="shared" si="7"/>
        <v>441497.15232034831</v>
      </c>
      <c r="AG23" s="3">
        <f t="shared" si="7"/>
        <v>441497.15232034831</v>
      </c>
      <c r="AH23" s="3">
        <f t="shared" si="7"/>
        <v>441497.15232034831</v>
      </c>
      <c r="AI23" s="3">
        <f t="shared" si="7"/>
        <v>441497.15232034831</v>
      </c>
      <c r="AJ23" s="3">
        <f t="shared" si="7"/>
        <v>441497.15232034831</v>
      </c>
      <c r="AK23" s="3">
        <f t="shared" si="7"/>
        <v>441497.15232034831</v>
      </c>
      <c r="AL23" s="3">
        <f t="shared" si="7"/>
        <v>441497.15232034831</v>
      </c>
      <c r="AM23" s="3">
        <f t="shared" si="7"/>
        <v>441497.15232034831</v>
      </c>
      <c r="AN23" s="3">
        <f t="shared" si="7"/>
        <v>441497.15232034831</v>
      </c>
      <c r="AO23" s="3">
        <f t="shared" si="7"/>
        <v>441497.15232034831</v>
      </c>
      <c r="AP23" s="3">
        <f t="shared" si="7"/>
        <v>441497.15232034831</v>
      </c>
      <c r="AQ23" s="3">
        <f t="shared" si="7"/>
        <v>441497.15232034831</v>
      </c>
      <c r="AR23" s="3">
        <f t="shared" si="7"/>
        <v>441497.15232034831</v>
      </c>
      <c r="AS23" s="3">
        <f t="shared" si="7"/>
        <v>441497.15232034831</v>
      </c>
      <c r="AT23" s="3">
        <f t="shared" si="7"/>
        <v>441497.15232034831</v>
      </c>
      <c r="AU23" s="3">
        <f t="shared" si="7"/>
        <v>441497.15232034831</v>
      </c>
      <c r="AV23" s="3">
        <f t="shared" si="7"/>
        <v>441497.15232034831</v>
      </c>
      <c r="AW23" s="3">
        <f t="shared" si="7"/>
        <v>441497.15232034831</v>
      </c>
      <c r="AX23" s="3">
        <f t="shared" si="7"/>
        <v>441497.15232034831</v>
      </c>
      <c r="AY23" s="3">
        <f t="shared" si="7"/>
        <v>441497.15232034831</v>
      </c>
      <c r="AZ23" s="3">
        <f t="shared" si="7"/>
        <v>441497.15232034831</v>
      </c>
      <c r="BA23" s="3">
        <f t="shared" si="7"/>
        <v>441497.15232034831</v>
      </c>
      <c r="BB23" s="3">
        <f t="shared" si="7"/>
        <v>441497.15232034831</v>
      </c>
      <c r="BC23" s="3">
        <f t="shared" si="7"/>
        <v>441497.15232034831</v>
      </c>
      <c r="BD23" s="3">
        <f t="shared" si="7"/>
        <v>441497.15232034831</v>
      </c>
      <c r="BE23" s="3">
        <f t="shared" si="7"/>
        <v>441497.15232034831</v>
      </c>
      <c r="BF23" s="3">
        <f t="shared" si="7"/>
        <v>441497.15232034831</v>
      </c>
      <c r="BG23" s="3">
        <f t="shared" si="7"/>
        <v>441497.15232034831</v>
      </c>
      <c r="BH23" s="3">
        <f t="shared" si="7"/>
        <v>441497.15232034831</v>
      </c>
      <c r="BI23" s="3">
        <f t="shared" si="7"/>
        <v>441497.15232034831</v>
      </c>
      <c r="BJ23" s="3">
        <f t="shared" si="7"/>
        <v>441497.15232034831</v>
      </c>
      <c r="BK23" s="3">
        <f t="shared" si="7"/>
        <v>441497.15232034831</v>
      </c>
      <c r="BL23" s="3">
        <f t="shared" si="7"/>
        <v>441497.15232034831</v>
      </c>
      <c r="BM23" s="3">
        <f t="shared" si="7"/>
        <v>441497.15232034831</v>
      </c>
      <c r="BN23" s="3">
        <f t="shared" si="7"/>
        <v>441497.15232034831</v>
      </c>
      <c r="BO23" s="3">
        <f t="shared" si="7"/>
        <v>441497.15232034831</v>
      </c>
      <c r="BP23" s="3">
        <f t="shared" si="7"/>
        <v>441497.15232034831</v>
      </c>
      <c r="BQ23" s="3">
        <f t="shared" ref="BQ23:CH23" si="8">IF(SUM($C$19:$N$19)=0,0,BP23+BQ5)</f>
        <v>441497.15232034831</v>
      </c>
      <c r="BR23" s="3">
        <f t="shared" si="8"/>
        <v>441497.15232034831</v>
      </c>
      <c r="BS23" s="3">
        <f t="shared" si="8"/>
        <v>441497.15232034831</v>
      </c>
      <c r="BT23" s="3">
        <f t="shared" si="8"/>
        <v>441497.15232034831</v>
      </c>
      <c r="BU23" s="3">
        <f t="shared" si="8"/>
        <v>441497.15232034831</v>
      </c>
      <c r="BV23" s="3">
        <f t="shared" si="8"/>
        <v>441497.15232034831</v>
      </c>
      <c r="BW23" s="3">
        <f t="shared" si="8"/>
        <v>441497.15232034831</v>
      </c>
      <c r="BX23" s="3">
        <f t="shared" si="8"/>
        <v>441497.15232034831</v>
      </c>
      <c r="BY23" s="3">
        <f t="shared" si="8"/>
        <v>441497.15232034831</v>
      </c>
      <c r="BZ23" s="3">
        <f t="shared" si="8"/>
        <v>441497.15232034831</v>
      </c>
      <c r="CA23" s="3">
        <f t="shared" si="8"/>
        <v>441497.15232034831</v>
      </c>
      <c r="CB23" s="3">
        <f t="shared" si="8"/>
        <v>441497.15232034831</v>
      </c>
      <c r="CC23" s="3">
        <f t="shared" si="8"/>
        <v>441497.15232034831</v>
      </c>
      <c r="CD23" s="3">
        <f t="shared" si="8"/>
        <v>441497.15232034831</v>
      </c>
      <c r="CE23" s="3">
        <f t="shared" si="8"/>
        <v>441497.15232034831</v>
      </c>
      <c r="CF23" s="3">
        <f t="shared" si="8"/>
        <v>441497.15232034831</v>
      </c>
      <c r="CG23" s="3">
        <f t="shared" si="8"/>
        <v>441497.15232034831</v>
      </c>
      <c r="CH23" s="12">
        <f t="shared" si="8"/>
        <v>441497.15232034831</v>
      </c>
    </row>
    <row r="24" spans="1:86" x14ac:dyDescent="0.35">
      <c r="A24" s="572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35">
      <c r="A25" s="572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3">
        <f t="shared" si="11"/>
        <v>0</v>
      </c>
      <c r="K25" s="3">
        <f t="shared" si="11"/>
        <v>0</v>
      </c>
      <c r="L25" s="3">
        <f t="shared" si="11"/>
        <v>0</v>
      </c>
      <c r="M25" s="3">
        <f t="shared" si="11"/>
        <v>0</v>
      </c>
      <c r="N25" s="3">
        <f t="shared" si="11"/>
        <v>0</v>
      </c>
      <c r="O25" s="3">
        <f t="shared" si="11"/>
        <v>0</v>
      </c>
      <c r="P25" s="3">
        <f t="shared" si="11"/>
        <v>0</v>
      </c>
      <c r="Q25" s="3">
        <f t="shared" si="11"/>
        <v>0</v>
      </c>
      <c r="R25" s="3">
        <f t="shared" si="11"/>
        <v>0</v>
      </c>
      <c r="S25" s="3">
        <f t="shared" si="11"/>
        <v>0</v>
      </c>
      <c r="T25" s="3">
        <f t="shared" si="11"/>
        <v>0</v>
      </c>
      <c r="U25" s="3">
        <f t="shared" si="11"/>
        <v>0</v>
      </c>
      <c r="V25" s="3">
        <f t="shared" si="11"/>
        <v>0</v>
      </c>
      <c r="W25" s="3">
        <f t="shared" si="11"/>
        <v>0</v>
      </c>
      <c r="X25" s="3">
        <f t="shared" si="11"/>
        <v>0</v>
      </c>
      <c r="Y25" s="3">
        <f t="shared" si="11"/>
        <v>0</v>
      </c>
      <c r="Z25" s="3">
        <f t="shared" si="11"/>
        <v>0</v>
      </c>
      <c r="AA25" s="3">
        <f t="shared" si="11"/>
        <v>0</v>
      </c>
      <c r="AB25" s="3">
        <f t="shared" si="11"/>
        <v>0</v>
      </c>
      <c r="AC25" s="3">
        <f t="shared" si="11"/>
        <v>0</v>
      </c>
      <c r="AD25" s="3">
        <f t="shared" si="11"/>
        <v>0</v>
      </c>
      <c r="AE25" s="3">
        <f t="shared" si="11"/>
        <v>0</v>
      </c>
      <c r="AF25" s="3">
        <f t="shared" si="11"/>
        <v>0</v>
      </c>
      <c r="AG25" s="3">
        <f t="shared" si="11"/>
        <v>0</v>
      </c>
      <c r="AH25" s="3">
        <f t="shared" si="11"/>
        <v>0</v>
      </c>
      <c r="AI25" s="3">
        <f t="shared" si="11"/>
        <v>0</v>
      </c>
      <c r="AJ25" s="3">
        <f t="shared" si="11"/>
        <v>0</v>
      </c>
      <c r="AK25" s="3">
        <f t="shared" si="11"/>
        <v>0</v>
      </c>
      <c r="AL25" s="3">
        <f t="shared" si="11"/>
        <v>0</v>
      </c>
      <c r="AM25" s="3">
        <f t="shared" si="11"/>
        <v>0</v>
      </c>
      <c r="AN25" s="3">
        <f t="shared" si="11"/>
        <v>0</v>
      </c>
      <c r="AO25" s="3">
        <f t="shared" si="11"/>
        <v>0</v>
      </c>
      <c r="AP25" s="3">
        <f t="shared" si="11"/>
        <v>0</v>
      </c>
      <c r="AQ25" s="3">
        <f t="shared" si="11"/>
        <v>0</v>
      </c>
      <c r="AR25" s="3">
        <f t="shared" si="11"/>
        <v>0</v>
      </c>
      <c r="AS25" s="3">
        <f t="shared" si="11"/>
        <v>0</v>
      </c>
      <c r="AT25" s="3">
        <f t="shared" si="11"/>
        <v>0</v>
      </c>
      <c r="AU25" s="3">
        <f t="shared" si="11"/>
        <v>0</v>
      </c>
      <c r="AV25" s="3">
        <f t="shared" si="11"/>
        <v>0</v>
      </c>
      <c r="AW25" s="3">
        <f t="shared" si="11"/>
        <v>0</v>
      </c>
      <c r="AX25" s="3">
        <f t="shared" si="11"/>
        <v>0</v>
      </c>
      <c r="AY25" s="3">
        <f t="shared" si="11"/>
        <v>0</v>
      </c>
      <c r="AZ25" s="3">
        <f t="shared" si="11"/>
        <v>0</v>
      </c>
      <c r="BA25" s="3">
        <f t="shared" si="11"/>
        <v>0</v>
      </c>
      <c r="BB25" s="3">
        <f t="shared" si="11"/>
        <v>0</v>
      </c>
      <c r="BC25" s="3">
        <f t="shared" si="11"/>
        <v>0</v>
      </c>
      <c r="BD25" s="3">
        <f t="shared" si="11"/>
        <v>0</v>
      </c>
      <c r="BE25" s="3">
        <f t="shared" si="11"/>
        <v>0</v>
      </c>
      <c r="BF25" s="3">
        <f t="shared" si="11"/>
        <v>0</v>
      </c>
      <c r="BG25" s="3">
        <f t="shared" si="11"/>
        <v>0</v>
      </c>
      <c r="BH25" s="3">
        <f t="shared" si="11"/>
        <v>0</v>
      </c>
      <c r="BI25" s="3">
        <f t="shared" si="11"/>
        <v>0</v>
      </c>
      <c r="BJ25" s="3">
        <f t="shared" si="11"/>
        <v>0</v>
      </c>
      <c r="BK25" s="3">
        <f t="shared" si="11"/>
        <v>0</v>
      </c>
      <c r="BL25" s="3">
        <f t="shared" si="11"/>
        <v>0</v>
      </c>
      <c r="BM25" s="3">
        <f t="shared" si="11"/>
        <v>0</v>
      </c>
      <c r="BN25" s="3">
        <f t="shared" si="11"/>
        <v>0</v>
      </c>
      <c r="BO25" s="3">
        <f t="shared" si="11"/>
        <v>0</v>
      </c>
      <c r="BP25" s="3">
        <f t="shared" ref="BP25:CH25" si="12">IF(SUM($C$19:$N$19)=0,0,BO25+BP7)</f>
        <v>0</v>
      </c>
      <c r="BQ25" s="3">
        <f t="shared" si="12"/>
        <v>0</v>
      </c>
      <c r="BR25" s="3">
        <f t="shared" si="12"/>
        <v>0</v>
      </c>
      <c r="BS25" s="3">
        <f t="shared" si="12"/>
        <v>0</v>
      </c>
      <c r="BT25" s="3">
        <f t="shared" si="12"/>
        <v>0</v>
      </c>
      <c r="BU25" s="3">
        <f t="shared" si="12"/>
        <v>0</v>
      </c>
      <c r="BV25" s="3">
        <f t="shared" si="12"/>
        <v>0</v>
      </c>
      <c r="BW25" s="3">
        <f t="shared" si="12"/>
        <v>0</v>
      </c>
      <c r="BX25" s="3">
        <f t="shared" si="12"/>
        <v>0</v>
      </c>
      <c r="BY25" s="3">
        <f t="shared" si="12"/>
        <v>0</v>
      </c>
      <c r="BZ25" s="3">
        <f t="shared" si="12"/>
        <v>0</v>
      </c>
      <c r="CA25" s="3">
        <f t="shared" si="12"/>
        <v>0</v>
      </c>
      <c r="CB25" s="3">
        <f t="shared" si="12"/>
        <v>0</v>
      </c>
      <c r="CC25" s="3">
        <f t="shared" si="12"/>
        <v>0</v>
      </c>
      <c r="CD25" s="3">
        <f t="shared" si="12"/>
        <v>0</v>
      </c>
      <c r="CE25" s="3">
        <f t="shared" si="12"/>
        <v>0</v>
      </c>
      <c r="CF25" s="3">
        <f t="shared" si="12"/>
        <v>0</v>
      </c>
      <c r="CG25" s="3">
        <f t="shared" si="12"/>
        <v>0</v>
      </c>
      <c r="CH25" s="12">
        <f t="shared" si="12"/>
        <v>0</v>
      </c>
    </row>
    <row r="26" spans="1:86" x14ac:dyDescent="0.35">
      <c r="A26" s="572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0</v>
      </c>
      <c r="E26" s="3">
        <f t="shared" si="13"/>
        <v>0</v>
      </c>
      <c r="F26" s="3">
        <f t="shared" si="13"/>
        <v>0</v>
      </c>
      <c r="G26" s="3">
        <f t="shared" si="13"/>
        <v>0</v>
      </c>
      <c r="H26" s="3">
        <f t="shared" si="13"/>
        <v>201655.59300567603</v>
      </c>
      <c r="I26" s="3">
        <f t="shared" si="13"/>
        <v>494050.94312378869</v>
      </c>
      <c r="J26" s="3">
        <f t="shared" si="13"/>
        <v>494050.94312378869</v>
      </c>
      <c r="K26" s="3">
        <f t="shared" si="13"/>
        <v>494050.94312378869</v>
      </c>
      <c r="L26" s="3">
        <f t="shared" si="13"/>
        <v>528052.46042693022</v>
      </c>
      <c r="M26" s="3">
        <f t="shared" si="13"/>
        <v>812161.58753276221</v>
      </c>
      <c r="N26" s="3">
        <f t="shared" si="13"/>
        <v>2228001.1772080613</v>
      </c>
      <c r="O26" s="3">
        <f t="shared" si="13"/>
        <v>2228001.1772080613</v>
      </c>
      <c r="P26" s="3">
        <f t="shared" si="13"/>
        <v>2228001.1772080613</v>
      </c>
      <c r="Q26" s="3">
        <f t="shared" si="13"/>
        <v>2228001.1772080613</v>
      </c>
      <c r="R26" s="3">
        <f t="shared" si="13"/>
        <v>2228001.1772080613</v>
      </c>
      <c r="S26" s="3">
        <f t="shared" si="13"/>
        <v>2228001.1772080613</v>
      </c>
      <c r="T26" s="3">
        <f t="shared" si="13"/>
        <v>2228001.1772080613</v>
      </c>
      <c r="U26" s="3">
        <f t="shared" si="13"/>
        <v>2228001.1772080613</v>
      </c>
      <c r="V26" s="3">
        <f t="shared" si="13"/>
        <v>2228001.1772080613</v>
      </c>
      <c r="W26" s="3">
        <f t="shared" si="13"/>
        <v>2228001.1772080613</v>
      </c>
      <c r="X26" s="3">
        <f t="shared" si="13"/>
        <v>2228001.1772080613</v>
      </c>
      <c r="Y26" s="3">
        <f t="shared" si="13"/>
        <v>2228001.1772080613</v>
      </c>
      <c r="Z26" s="3">
        <f t="shared" si="13"/>
        <v>2228001.1772080613</v>
      </c>
      <c r="AA26" s="3">
        <f t="shared" si="13"/>
        <v>2228001.1772080613</v>
      </c>
      <c r="AB26" s="3">
        <f t="shared" si="13"/>
        <v>2228001.1772080613</v>
      </c>
      <c r="AC26" s="3">
        <f t="shared" si="13"/>
        <v>2228001.1772080613</v>
      </c>
      <c r="AD26" s="3">
        <f t="shared" si="13"/>
        <v>2228001.1772080613</v>
      </c>
      <c r="AE26" s="3">
        <f t="shared" si="13"/>
        <v>2228001.1772080613</v>
      </c>
      <c r="AF26" s="3">
        <f t="shared" si="13"/>
        <v>2228001.1772080613</v>
      </c>
      <c r="AG26" s="3">
        <f t="shared" si="13"/>
        <v>2228001.1772080613</v>
      </c>
      <c r="AH26" s="3">
        <f t="shared" si="13"/>
        <v>2228001.1772080613</v>
      </c>
      <c r="AI26" s="3">
        <f t="shared" si="13"/>
        <v>2228001.1772080613</v>
      </c>
      <c r="AJ26" s="3">
        <f t="shared" si="13"/>
        <v>2228001.1772080613</v>
      </c>
      <c r="AK26" s="3">
        <f t="shared" si="13"/>
        <v>2228001.1772080613</v>
      </c>
      <c r="AL26" s="3">
        <f t="shared" si="13"/>
        <v>2228001.1772080613</v>
      </c>
      <c r="AM26" s="3">
        <f t="shared" si="13"/>
        <v>2228001.1772080613</v>
      </c>
      <c r="AN26" s="3">
        <f t="shared" si="13"/>
        <v>2228001.1772080613</v>
      </c>
      <c r="AO26" s="3">
        <f t="shared" si="13"/>
        <v>2228001.1772080613</v>
      </c>
      <c r="AP26" s="3">
        <f t="shared" si="13"/>
        <v>2228001.1772080613</v>
      </c>
      <c r="AQ26" s="3">
        <f t="shared" si="13"/>
        <v>2228001.1772080613</v>
      </c>
      <c r="AR26" s="3">
        <f t="shared" si="13"/>
        <v>2228001.1772080613</v>
      </c>
      <c r="AS26" s="3">
        <f t="shared" si="13"/>
        <v>2228001.1772080613</v>
      </c>
      <c r="AT26" s="3">
        <f t="shared" si="13"/>
        <v>2228001.1772080613</v>
      </c>
      <c r="AU26" s="3">
        <f t="shared" si="13"/>
        <v>2228001.1772080613</v>
      </c>
      <c r="AV26" s="3">
        <f t="shared" si="13"/>
        <v>2228001.1772080613</v>
      </c>
      <c r="AW26" s="3">
        <f t="shared" si="13"/>
        <v>2228001.1772080613</v>
      </c>
      <c r="AX26" s="3">
        <f t="shared" si="13"/>
        <v>2228001.1772080613</v>
      </c>
      <c r="AY26" s="3">
        <f t="shared" si="13"/>
        <v>2228001.1772080613</v>
      </c>
      <c r="AZ26" s="3">
        <f t="shared" si="13"/>
        <v>2228001.1772080613</v>
      </c>
      <c r="BA26" s="3">
        <f t="shared" si="13"/>
        <v>2228001.1772080613</v>
      </c>
      <c r="BB26" s="3">
        <f t="shared" si="13"/>
        <v>2228001.1772080613</v>
      </c>
      <c r="BC26" s="3">
        <f t="shared" si="13"/>
        <v>2228001.1772080613</v>
      </c>
      <c r="BD26" s="3">
        <f t="shared" si="13"/>
        <v>2228001.1772080613</v>
      </c>
      <c r="BE26" s="3">
        <f t="shared" si="13"/>
        <v>2228001.1772080613</v>
      </c>
      <c r="BF26" s="3">
        <f t="shared" si="13"/>
        <v>2228001.1772080613</v>
      </c>
      <c r="BG26" s="3">
        <f t="shared" si="13"/>
        <v>2228001.1772080613</v>
      </c>
      <c r="BH26" s="3">
        <f t="shared" si="13"/>
        <v>2228001.1772080613</v>
      </c>
      <c r="BI26" s="3">
        <f t="shared" si="13"/>
        <v>2228001.1772080613</v>
      </c>
      <c r="BJ26" s="3">
        <f t="shared" si="13"/>
        <v>2228001.1772080613</v>
      </c>
      <c r="BK26" s="3">
        <f t="shared" si="13"/>
        <v>2228001.1772080613</v>
      </c>
      <c r="BL26" s="3">
        <f t="shared" si="13"/>
        <v>2228001.1772080613</v>
      </c>
      <c r="BM26" s="3">
        <f t="shared" si="13"/>
        <v>2228001.1772080613</v>
      </c>
      <c r="BN26" s="3">
        <f t="shared" si="13"/>
        <v>2228001.1772080613</v>
      </c>
      <c r="BO26" s="3">
        <f t="shared" si="13"/>
        <v>2228001.1772080613</v>
      </c>
      <c r="BP26" s="3">
        <f t="shared" ref="BP26:CH26" si="14">IF(SUM($C$19:$N$19)=0,0,BO26+BP8)</f>
        <v>2228001.1772080613</v>
      </c>
      <c r="BQ26" s="3">
        <f t="shared" si="14"/>
        <v>2228001.1772080613</v>
      </c>
      <c r="BR26" s="3">
        <f t="shared" si="14"/>
        <v>2228001.1772080613</v>
      </c>
      <c r="BS26" s="3">
        <f t="shared" si="14"/>
        <v>2228001.1772080613</v>
      </c>
      <c r="BT26" s="3">
        <f t="shared" si="14"/>
        <v>2228001.1772080613</v>
      </c>
      <c r="BU26" s="3">
        <f t="shared" si="14"/>
        <v>2228001.1772080613</v>
      </c>
      <c r="BV26" s="3">
        <f t="shared" si="14"/>
        <v>2228001.1772080613</v>
      </c>
      <c r="BW26" s="3">
        <f t="shared" si="14"/>
        <v>2228001.1772080613</v>
      </c>
      <c r="BX26" s="3">
        <f t="shared" si="14"/>
        <v>2228001.1772080613</v>
      </c>
      <c r="BY26" s="3">
        <f t="shared" si="14"/>
        <v>2228001.1772080613</v>
      </c>
      <c r="BZ26" s="3">
        <f t="shared" si="14"/>
        <v>2228001.1772080613</v>
      </c>
      <c r="CA26" s="3">
        <f t="shared" si="14"/>
        <v>2228001.1772080613</v>
      </c>
      <c r="CB26" s="3">
        <f t="shared" si="14"/>
        <v>2228001.1772080613</v>
      </c>
      <c r="CC26" s="3">
        <f t="shared" si="14"/>
        <v>2228001.1772080613</v>
      </c>
      <c r="CD26" s="3">
        <f t="shared" si="14"/>
        <v>2228001.1772080613</v>
      </c>
      <c r="CE26" s="3">
        <f t="shared" si="14"/>
        <v>2228001.1772080613</v>
      </c>
      <c r="CF26" s="3">
        <f t="shared" si="14"/>
        <v>2228001.1772080613</v>
      </c>
      <c r="CG26" s="3">
        <f t="shared" si="14"/>
        <v>2228001.1772080613</v>
      </c>
      <c r="CH26" s="12">
        <f t="shared" si="14"/>
        <v>2228001.1772080613</v>
      </c>
    </row>
    <row r="27" spans="1:86" x14ac:dyDescent="0.35">
      <c r="A27" s="572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20472.21</v>
      </c>
      <c r="H27" s="3">
        <f t="shared" si="15"/>
        <v>20472.21</v>
      </c>
      <c r="I27" s="3">
        <f t="shared" si="15"/>
        <v>20472.21</v>
      </c>
      <c r="J27" s="3">
        <f t="shared" si="15"/>
        <v>20472.21</v>
      </c>
      <c r="K27" s="3">
        <f t="shared" si="15"/>
        <v>20472.21</v>
      </c>
      <c r="L27" s="3">
        <f t="shared" si="15"/>
        <v>20472.21</v>
      </c>
      <c r="M27" s="3">
        <f t="shared" si="15"/>
        <v>20472.21</v>
      </c>
      <c r="N27" s="3">
        <f t="shared" si="15"/>
        <v>20472.21</v>
      </c>
      <c r="O27" s="3">
        <f t="shared" si="15"/>
        <v>20472.21</v>
      </c>
      <c r="P27" s="3">
        <f t="shared" si="15"/>
        <v>20472.21</v>
      </c>
      <c r="Q27" s="3">
        <f t="shared" si="15"/>
        <v>20472.21</v>
      </c>
      <c r="R27" s="3">
        <f t="shared" si="15"/>
        <v>20472.21</v>
      </c>
      <c r="S27" s="3">
        <f t="shared" si="15"/>
        <v>20472.21</v>
      </c>
      <c r="T27" s="3">
        <f t="shared" si="15"/>
        <v>20472.21</v>
      </c>
      <c r="U27" s="3">
        <f t="shared" si="15"/>
        <v>20472.21</v>
      </c>
      <c r="V27" s="3">
        <f t="shared" si="15"/>
        <v>20472.21</v>
      </c>
      <c r="W27" s="3">
        <f t="shared" si="15"/>
        <v>20472.21</v>
      </c>
      <c r="X27" s="3">
        <f t="shared" si="15"/>
        <v>20472.21</v>
      </c>
      <c r="Y27" s="3">
        <f t="shared" si="15"/>
        <v>20472.21</v>
      </c>
      <c r="Z27" s="3">
        <f t="shared" si="15"/>
        <v>20472.21</v>
      </c>
      <c r="AA27" s="3">
        <f t="shared" si="15"/>
        <v>20472.21</v>
      </c>
      <c r="AB27" s="3">
        <f t="shared" si="15"/>
        <v>20472.21</v>
      </c>
      <c r="AC27" s="3">
        <f t="shared" si="15"/>
        <v>20472.21</v>
      </c>
      <c r="AD27" s="3">
        <f t="shared" si="15"/>
        <v>20472.21</v>
      </c>
      <c r="AE27" s="3">
        <f t="shared" si="15"/>
        <v>20472.21</v>
      </c>
      <c r="AF27" s="3">
        <f t="shared" si="15"/>
        <v>20472.21</v>
      </c>
      <c r="AG27" s="3">
        <f t="shared" si="15"/>
        <v>20472.21</v>
      </c>
      <c r="AH27" s="3">
        <f t="shared" si="15"/>
        <v>20472.21</v>
      </c>
      <c r="AI27" s="3">
        <f t="shared" si="15"/>
        <v>20472.21</v>
      </c>
      <c r="AJ27" s="3">
        <f t="shared" si="15"/>
        <v>20472.21</v>
      </c>
      <c r="AK27" s="3">
        <f t="shared" si="15"/>
        <v>20472.21</v>
      </c>
      <c r="AL27" s="3">
        <f t="shared" si="15"/>
        <v>20472.21</v>
      </c>
      <c r="AM27" s="3">
        <f t="shared" si="15"/>
        <v>20472.21</v>
      </c>
      <c r="AN27" s="3">
        <f t="shared" si="15"/>
        <v>20472.21</v>
      </c>
      <c r="AO27" s="3">
        <f t="shared" si="15"/>
        <v>20472.21</v>
      </c>
      <c r="AP27" s="3">
        <f t="shared" si="15"/>
        <v>20472.21</v>
      </c>
      <c r="AQ27" s="3">
        <f t="shared" si="15"/>
        <v>20472.21</v>
      </c>
      <c r="AR27" s="3">
        <f t="shared" si="15"/>
        <v>20472.21</v>
      </c>
      <c r="AS27" s="3">
        <f t="shared" si="15"/>
        <v>20472.21</v>
      </c>
      <c r="AT27" s="3">
        <f t="shared" si="15"/>
        <v>20472.21</v>
      </c>
      <c r="AU27" s="3">
        <f t="shared" si="15"/>
        <v>20472.21</v>
      </c>
      <c r="AV27" s="3">
        <f t="shared" si="15"/>
        <v>20472.21</v>
      </c>
      <c r="AW27" s="3">
        <f t="shared" si="15"/>
        <v>20472.21</v>
      </c>
      <c r="AX27" s="3">
        <f t="shared" si="15"/>
        <v>20472.21</v>
      </c>
      <c r="AY27" s="3">
        <f t="shared" si="15"/>
        <v>20472.21</v>
      </c>
      <c r="AZ27" s="3">
        <f t="shared" si="15"/>
        <v>20472.21</v>
      </c>
      <c r="BA27" s="3">
        <f t="shared" si="15"/>
        <v>20472.21</v>
      </c>
      <c r="BB27" s="3">
        <f t="shared" si="15"/>
        <v>20472.21</v>
      </c>
      <c r="BC27" s="3">
        <f t="shared" si="15"/>
        <v>20472.21</v>
      </c>
      <c r="BD27" s="3">
        <f t="shared" si="15"/>
        <v>20472.21</v>
      </c>
      <c r="BE27" s="3">
        <f t="shared" si="15"/>
        <v>20472.21</v>
      </c>
      <c r="BF27" s="3">
        <f t="shared" si="15"/>
        <v>20472.21</v>
      </c>
      <c r="BG27" s="3">
        <f t="shared" si="15"/>
        <v>20472.21</v>
      </c>
      <c r="BH27" s="3">
        <f t="shared" si="15"/>
        <v>20472.21</v>
      </c>
      <c r="BI27" s="3">
        <f t="shared" si="15"/>
        <v>20472.21</v>
      </c>
      <c r="BJ27" s="3">
        <f t="shared" si="15"/>
        <v>20472.21</v>
      </c>
      <c r="BK27" s="3">
        <f t="shared" si="15"/>
        <v>20472.21</v>
      </c>
      <c r="BL27" s="3">
        <f t="shared" si="15"/>
        <v>20472.21</v>
      </c>
      <c r="BM27" s="3">
        <f t="shared" si="15"/>
        <v>20472.21</v>
      </c>
      <c r="BN27" s="3">
        <f t="shared" si="15"/>
        <v>20472.21</v>
      </c>
      <c r="BO27" s="3">
        <f t="shared" si="15"/>
        <v>20472.21</v>
      </c>
      <c r="BP27" s="3">
        <f t="shared" ref="BP27:CH27" si="16">IF(SUM($C$19:$N$19)=0,0,BO27+BP9)</f>
        <v>20472.21</v>
      </c>
      <c r="BQ27" s="3">
        <f t="shared" si="16"/>
        <v>20472.21</v>
      </c>
      <c r="BR27" s="3">
        <f t="shared" si="16"/>
        <v>20472.21</v>
      </c>
      <c r="BS27" s="3">
        <f t="shared" si="16"/>
        <v>20472.21</v>
      </c>
      <c r="BT27" s="3">
        <f t="shared" si="16"/>
        <v>20472.21</v>
      </c>
      <c r="BU27" s="3">
        <f t="shared" si="16"/>
        <v>20472.21</v>
      </c>
      <c r="BV27" s="3">
        <f t="shared" si="16"/>
        <v>20472.21</v>
      </c>
      <c r="BW27" s="3">
        <f t="shared" si="16"/>
        <v>20472.21</v>
      </c>
      <c r="BX27" s="3">
        <f t="shared" si="16"/>
        <v>20472.21</v>
      </c>
      <c r="BY27" s="3">
        <f t="shared" si="16"/>
        <v>20472.21</v>
      </c>
      <c r="BZ27" s="3">
        <f t="shared" si="16"/>
        <v>20472.21</v>
      </c>
      <c r="CA27" s="3">
        <f t="shared" si="16"/>
        <v>20472.21</v>
      </c>
      <c r="CB27" s="3">
        <f t="shared" si="16"/>
        <v>20472.21</v>
      </c>
      <c r="CC27" s="3">
        <f t="shared" si="16"/>
        <v>20472.21</v>
      </c>
      <c r="CD27" s="3">
        <f t="shared" si="16"/>
        <v>20472.21</v>
      </c>
      <c r="CE27" s="3">
        <f t="shared" si="16"/>
        <v>20472.21</v>
      </c>
      <c r="CF27" s="3">
        <f t="shared" si="16"/>
        <v>20472.21</v>
      </c>
      <c r="CG27" s="3">
        <f t="shared" si="16"/>
        <v>20472.21</v>
      </c>
      <c r="CH27" s="12">
        <f t="shared" si="16"/>
        <v>20472.21</v>
      </c>
    </row>
    <row r="28" spans="1:86" x14ac:dyDescent="0.35">
      <c r="A28" s="572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35">
      <c r="A29" s="572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0</v>
      </c>
      <c r="F29" s="3">
        <f t="shared" si="19"/>
        <v>0</v>
      </c>
      <c r="G29" s="3">
        <f t="shared" si="19"/>
        <v>0</v>
      </c>
      <c r="H29" s="3">
        <f t="shared" si="19"/>
        <v>0</v>
      </c>
      <c r="I29" s="3">
        <f t="shared" si="19"/>
        <v>0</v>
      </c>
      <c r="J29" s="3">
        <f t="shared" si="19"/>
        <v>0</v>
      </c>
      <c r="K29" s="3">
        <f t="shared" si="19"/>
        <v>0</v>
      </c>
      <c r="L29" s="3">
        <f t="shared" si="19"/>
        <v>0</v>
      </c>
      <c r="M29" s="3">
        <f t="shared" si="19"/>
        <v>0</v>
      </c>
      <c r="N29" s="3">
        <f t="shared" si="19"/>
        <v>84297.226736164157</v>
      </c>
      <c r="O29" s="3">
        <f t="shared" si="19"/>
        <v>84297.226736164157</v>
      </c>
      <c r="P29" s="3">
        <f t="shared" si="19"/>
        <v>84297.226736164157</v>
      </c>
      <c r="Q29" s="3">
        <f t="shared" si="19"/>
        <v>84297.226736164157</v>
      </c>
      <c r="R29" s="3">
        <f t="shared" si="19"/>
        <v>84297.226736164157</v>
      </c>
      <c r="S29" s="3">
        <f t="shared" si="19"/>
        <v>84297.226736164157</v>
      </c>
      <c r="T29" s="3">
        <f t="shared" si="19"/>
        <v>84297.226736164157</v>
      </c>
      <c r="U29" s="3">
        <f t="shared" si="19"/>
        <v>84297.226736164157</v>
      </c>
      <c r="V29" s="3">
        <f t="shared" si="19"/>
        <v>84297.226736164157</v>
      </c>
      <c r="W29" s="3">
        <f t="shared" si="19"/>
        <v>84297.226736164157</v>
      </c>
      <c r="X29" s="3">
        <f t="shared" si="19"/>
        <v>84297.226736164157</v>
      </c>
      <c r="Y29" s="3">
        <f t="shared" si="19"/>
        <v>84297.226736164157</v>
      </c>
      <c r="Z29" s="3">
        <f t="shared" si="19"/>
        <v>84297.226736164157</v>
      </c>
      <c r="AA29" s="3">
        <f t="shared" si="19"/>
        <v>84297.226736164157</v>
      </c>
      <c r="AB29" s="3">
        <f t="shared" si="19"/>
        <v>84297.226736164157</v>
      </c>
      <c r="AC29" s="3">
        <f t="shared" si="19"/>
        <v>84297.226736164157</v>
      </c>
      <c r="AD29" s="3">
        <f t="shared" si="19"/>
        <v>84297.226736164157</v>
      </c>
      <c r="AE29" s="3">
        <f t="shared" si="19"/>
        <v>84297.226736164157</v>
      </c>
      <c r="AF29" s="3">
        <f t="shared" si="19"/>
        <v>84297.226736164157</v>
      </c>
      <c r="AG29" s="3">
        <f t="shared" si="19"/>
        <v>84297.226736164157</v>
      </c>
      <c r="AH29" s="3">
        <f t="shared" si="19"/>
        <v>84297.226736164157</v>
      </c>
      <c r="AI29" s="3">
        <f t="shared" si="19"/>
        <v>84297.226736164157</v>
      </c>
      <c r="AJ29" s="3">
        <f t="shared" si="19"/>
        <v>84297.226736164157</v>
      </c>
      <c r="AK29" s="3">
        <f t="shared" si="19"/>
        <v>84297.226736164157</v>
      </c>
      <c r="AL29" s="3">
        <f t="shared" si="19"/>
        <v>84297.226736164157</v>
      </c>
      <c r="AM29" s="3">
        <f t="shared" si="19"/>
        <v>84297.226736164157</v>
      </c>
      <c r="AN29" s="3">
        <f t="shared" si="19"/>
        <v>84297.226736164157</v>
      </c>
      <c r="AO29" s="3">
        <f t="shared" si="19"/>
        <v>84297.226736164157</v>
      </c>
      <c r="AP29" s="3">
        <f t="shared" si="19"/>
        <v>84297.226736164157</v>
      </c>
      <c r="AQ29" s="3">
        <f t="shared" si="19"/>
        <v>84297.226736164157</v>
      </c>
      <c r="AR29" s="3">
        <f t="shared" si="19"/>
        <v>84297.226736164157</v>
      </c>
      <c r="AS29" s="3">
        <f t="shared" si="19"/>
        <v>84297.226736164157</v>
      </c>
      <c r="AT29" s="3">
        <f t="shared" si="19"/>
        <v>84297.226736164157</v>
      </c>
      <c r="AU29" s="3">
        <f t="shared" si="19"/>
        <v>84297.226736164157</v>
      </c>
      <c r="AV29" s="3">
        <f t="shared" si="19"/>
        <v>84297.226736164157</v>
      </c>
      <c r="AW29" s="3">
        <f t="shared" si="19"/>
        <v>84297.226736164157</v>
      </c>
      <c r="AX29" s="3">
        <f t="shared" si="19"/>
        <v>84297.226736164157</v>
      </c>
      <c r="AY29" s="3">
        <f t="shared" si="19"/>
        <v>84297.226736164157</v>
      </c>
      <c r="AZ29" s="3">
        <f t="shared" si="19"/>
        <v>84297.226736164157</v>
      </c>
      <c r="BA29" s="3">
        <f t="shared" si="19"/>
        <v>84297.226736164157</v>
      </c>
      <c r="BB29" s="3">
        <f t="shared" si="19"/>
        <v>84297.226736164157</v>
      </c>
      <c r="BC29" s="3">
        <f t="shared" si="19"/>
        <v>84297.226736164157</v>
      </c>
      <c r="BD29" s="3">
        <f t="shared" si="19"/>
        <v>84297.226736164157</v>
      </c>
      <c r="BE29" s="3">
        <f t="shared" si="19"/>
        <v>84297.226736164157</v>
      </c>
      <c r="BF29" s="3">
        <f t="shared" si="19"/>
        <v>84297.226736164157</v>
      </c>
      <c r="BG29" s="3">
        <f t="shared" si="19"/>
        <v>84297.226736164157</v>
      </c>
      <c r="BH29" s="3">
        <f t="shared" si="19"/>
        <v>84297.226736164157</v>
      </c>
      <c r="BI29" s="3">
        <f t="shared" si="19"/>
        <v>84297.226736164157</v>
      </c>
      <c r="BJ29" s="3">
        <f t="shared" si="19"/>
        <v>84297.226736164157</v>
      </c>
      <c r="BK29" s="3">
        <f t="shared" si="19"/>
        <v>84297.226736164157</v>
      </c>
      <c r="BL29" s="3">
        <f t="shared" si="19"/>
        <v>84297.226736164157</v>
      </c>
      <c r="BM29" s="3">
        <f t="shared" si="19"/>
        <v>84297.226736164157</v>
      </c>
      <c r="BN29" s="3">
        <f t="shared" si="19"/>
        <v>84297.226736164157</v>
      </c>
      <c r="BO29" s="3">
        <f t="shared" si="19"/>
        <v>84297.226736164157</v>
      </c>
      <c r="BP29" s="3">
        <f t="shared" ref="BP29:CH29" si="20">IF(SUM($C$19:$N$19)=0,0,BO29+BP11)</f>
        <v>84297.226736164157</v>
      </c>
      <c r="BQ29" s="3">
        <f t="shared" si="20"/>
        <v>84297.226736164157</v>
      </c>
      <c r="BR29" s="3">
        <f t="shared" si="20"/>
        <v>84297.226736164157</v>
      </c>
      <c r="BS29" s="3">
        <f t="shared" si="20"/>
        <v>84297.226736164157</v>
      </c>
      <c r="BT29" s="3">
        <f t="shared" si="20"/>
        <v>84297.226736164157</v>
      </c>
      <c r="BU29" s="3">
        <f t="shared" si="20"/>
        <v>84297.226736164157</v>
      </c>
      <c r="BV29" s="3">
        <f t="shared" si="20"/>
        <v>84297.226736164157</v>
      </c>
      <c r="BW29" s="3">
        <f t="shared" si="20"/>
        <v>84297.226736164157</v>
      </c>
      <c r="BX29" s="3">
        <f t="shared" si="20"/>
        <v>84297.226736164157</v>
      </c>
      <c r="BY29" s="3">
        <f t="shared" si="20"/>
        <v>84297.226736164157</v>
      </c>
      <c r="BZ29" s="3">
        <f t="shared" si="20"/>
        <v>84297.226736164157</v>
      </c>
      <c r="CA29" s="3">
        <f t="shared" si="20"/>
        <v>84297.226736164157</v>
      </c>
      <c r="CB29" s="3">
        <f t="shared" si="20"/>
        <v>84297.226736164157</v>
      </c>
      <c r="CC29" s="3">
        <f t="shared" si="20"/>
        <v>84297.226736164157</v>
      </c>
      <c r="CD29" s="3">
        <f t="shared" si="20"/>
        <v>84297.226736164157</v>
      </c>
      <c r="CE29" s="3">
        <f t="shared" si="20"/>
        <v>84297.226736164157</v>
      </c>
      <c r="CF29" s="3">
        <f t="shared" si="20"/>
        <v>84297.226736164157</v>
      </c>
      <c r="CG29" s="3">
        <f t="shared" si="20"/>
        <v>84297.226736164157</v>
      </c>
      <c r="CH29" s="12">
        <f t="shared" si="20"/>
        <v>84297.226736164157</v>
      </c>
    </row>
    <row r="30" spans="1:86" x14ac:dyDescent="0.35">
      <c r="A30" s="572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0</v>
      </c>
      <c r="E30" s="3">
        <f t="shared" si="21"/>
        <v>2942.2673280000004</v>
      </c>
      <c r="F30" s="3">
        <f t="shared" si="21"/>
        <v>2942.2673280000004</v>
      </c>
      <c r="G30" s="3">
        <f t="shared" si="21"/>
        <v>33188.702835703094</v>
      </c>
      <c r="H30" s="3">
        <f t="shared" si="21"/>
        <v>56973.698355703091</v>
      </c>
      <c r="I30" s="3">
        <f t="shared" si="21"/>
        <v>81238.008765536608</v>
      </c>
      <c r="J30" s="3">
        <f t="shared" si="21"/>
        <v>81238.008765536608</v>
      </c>
      <c r="K30" s="3">
        <f t="shared" si="21"/>
        <v>81238.008765536608</v>
      </c>
      <c r="L30" s="3">
        <f t="shared" si="21"/>
        <v>96319.074765536614</v>
      </c>
      <c r="M30" s="3">
        <f t="shared" si="21"/>
        <v>96319.074765536614</v>
      </c>
      <c r="N30" s="3">
        <f t="shared" si="21"/>
        <v>96319.074765536614</v>
      </c>
      <c r="O30" s="3">
        <f t="shared" si="21"/>
        <v>96319.074765536614</v>
      </c>
      <c r="P30" s="3">
        <f t="shared" si="21"/>
        <v>96319.074765536614</v>
      </c>
      <c r="Q30" s="3">
        <f t="shared" si="21"/>
        <v>96319.074765536614</v>
      </c>
      <c r="R30" s="3">
        <f t="shared" si="21"/>
        <v>96319.074765536614</v>
      </c>
      <c r="S30" s="3">
        <f t="shared" si="21"/>
        <v>96319.074765536614</v>
      </c>
      <c r="T30" s="3">
        <f t="shared" si="21"/>
        <v>96319.074765536614</v>
      </c>
      <c r="U30" s="3">
        <f t="shared" si="21"/>
        <v>96319.074765536614</v>
      </c>
      <c r="V30" s="3">
        <f t="shared" si="21"/>
        <v>96319.074765536614</v>
      </c>
      <c r="W30" s="3">
        <f t="shared" si="21"/>
        <v>96319.074765536614</v>
      </c>
      <c r="X30" s="3">
        <f t="shared" si="21"/>
        <v>96319.074765536614</v>
      </c>
      <c r="Y30" s="3">
        <f t="shared" si="21"/>
        <v>96319.074765536614</v>
      </c>
      <c r="Z30" s="3">
        <f t="shared" si="21"/>
        <v>96319.074765536614</v>
      </c>
      <c r="AA30" s="3">
        <f t="shared" si="21"/>
        <v>96319.074765536614</v>
      </c>
      <c r="AB30" s="3">
        <f t="shared" si="21"/>
        <v>96319.074765536614</v>
      </c>
      <c r="AC30" s="3">
        <f t="shared" si="21"/>
        <v>96319.074765536614</v>
      </c>
      <c r="AD30" s="3">
        <f t="shared" si="21"/>
        <v>96319.074765536614</v>
      </c>
      <c r="AE30" s="3">
        <f t="shared" si="21"/>
        <v>96319.074765536614</v>
      </c>
      <c r="AF30" s="3">
        <f t="shared" si="21"/>
        <v>96319.074765536614</v>
      </c>
      <c r="AG30" s="3">
        <f t="shared" si="21"/>
        <v>96319.074765536614</v>
      </c>
      <c r="AH30" s="3">
        <f t="shared" si="21"/>
        <v>96319.074765536614</v>
      </c>
      <c r="AI30" s="3">
        <f t="shared" si="21"/>
        <v>96319.074765536614</v>
      </c>
      <c r="AJ30" s="3">
        <f t="shared" si="21"/>
        <v>96319.074765536614</v>
      </c>
      <c r="AK30" s="3">
        <f t="shared" si="21"/>
        <v>96319.074765536614</v>
      </c>
      <c r="AL30" s="3">
        <f t="shared" si="21"/>
        <v>96319.074765536614</v>
      </c>
      <c r="AM30" s="3">
        <f t="shared" si="21"/>
        <v>96319.074765536614</v>
      </c>
      <c r="AN30" s="3">
        <f t="shared" si="21"/>
        <v>96319.074765536614</v>
      </c>
      <c r="AO30" s="3">
        <f t="shared" si="21"/>
        <v>96319.074765536614</v>
      </c>
      <c r="AP30" s="3">
        <f t="shared" si="21"/>
        <v>96319.074765536614</v>
      </c>
      <c r="AQ30" s="3">
        <f t="shared" si="21"/>
        <v>96319.074765536614</v>
      </c>
      <c r="AR30" s="3">
        <f t="shared" si="21"/>
        <v>96319.074765536614</v>
      </c>
      <c r="AS30" s="3">
        <f t="shared" si="21"/>
        <v>96319.074765536614</v>
      </c>
      <c r="AT30" s="3">
        <f t="shared" si="21"/>
        <v>96319.074765536614</v>
      </c>
      <c r="AU30" s="3">
        <f t="shared" si="21"/>
        <v>96319.074765536614</v>
      </c>
      <c r="AV30" s="3">
        <f t="shared" si="21"/>
        <v>96319.074765536614</v>
      </c>
      <c r="AW30" s="3">
        <f t="shared" si="21"/>
        <v>96319.074765536614</v>
      </c>
      <c r="AX30" s="3">
        <f t="shared" si="21"/>
        <v>96319.074765536614</v>
      </c>
      <c r="AY30" s="3">
        <f t="shared" si="21"/>
        <v>96319.074765536614</v>
      </c>
      <c r="AZ30" s="3">
        <f t="shared" si="21"/>
        <v>96319.074765536614</v>
      </c>
      <c r="BA30" s="3">
        <f t="shared" si="21"/>
        <v>96319.074765536614</v>
      </c>
      <c r="BB30" s="3">
        <f t="shared" si="21"/>
        <v>96319.074765536614</v>
      </c>
      <c r="BC30" s="3">
        <f t="shared" si="21"/>
        <v>96319.074765536614</v>
      </c>
      <c r="BD30" s="3">
        <f t="shared" si="21"/>
        <v>96319.074765536614</v>
      </c>
      <c r="BE30" s="3">
        <f t="shared" si="21"/>
        <v>96319.074765536614</v>
      </c>
      <c r="BF30" s="3">
        <f t="shared" si="21"/>
        <v>96319.074765536614</v>
      </c>
      <c r="BG30" s="3">
        <f t="shared" si="21"/>
        <v>96319.074765536614</v>
      </c>
      <c r="BH30" s="3">
        <f t="shared" si="21"/>
        <v>96319.074765536614</v>
      </c>
      <c r="BI30" s="3">
        <f t="shared" si="21"/>
        <v>96319.074765536614</v>
      </c>
      <c r="BJ30" s="3">
        <f t="shared" si="21"/>
        <v>96319.074765536614</v>
      </c>
      <c r="BK30" s="3">
        <f t="shared" si="21"/>
        <v>96319.074765536614</v>
      </c>
      <c r="BL30" s="3">
        <f t="shared" si="21"/>
        <v>96319.074765536614</v>
      </c>
      <c r="BM30" s="3">
        <f t="shared" si="21"/>
        <v>96319.074765536614</v>
      </c>
      <c r="BN30" s="3">
        <f t="shared" si="21"/>
        <v>96319.074765536614</v>
      </c>
      <c r="BO30" s="3">
        <f t="shared" si="21"/>
        <v>96319.074765536614</v>
      </c>
      <c r="BP30" s="3">
        <f t="shared" ref="BP30:CH30" si="22">IF(SUM($C$19:$N$19)=0,0,BO30+BP12)</f>
        <v>96319.074765536614</v>
      </c>
      <c r="BQ30" s="3">
        <f t="shared" si="22"/>
        <v>96319.074765536614</v>
      </c>
      <c r="BR30" s="3">
        <f t="shared" si="22"/>
        <v>96319.074765536614</v>
      </c>
      <c r="BS30" s="3">
        <f t="shared" si="22"/>
        <v>96319.074765536614</v>
      </c>
      <c r="BT30" s="3">
        <f t="shared" si="22"/>
        <v>96319.074765536614</v>
      </c>
      <c r="BU30" s="3">
        <f t="shared" si="22"/>
        <v>96319.074765536614</v>
      </c>
      <c r="BV30" s="3">
        <f t="shared" si="22"/>
        <v>96319.074765536614</v>
      </c>
      <c r="BW30" s="3">
        <f t="shared" si="22"/>
        <v>96319.074765536614</v>
      </c>
      <c r="BX30" s="3">
        <f t="shared" si="22"/>
        <v>96319.074765536614</v>
      </c>
      <c r="BY30" s="3">
        <f t="shared" si="22"/>
        <v>96319.074765536614</v>
      </c>
      <c r="BZ30" s="3">
        <f t="shared" si="22"/>
        <v>96319.074765536614</v>
      </c>
      <c r="CA30" s="3">
        <f t="shared" si="22"/>
        <v>96319.074765536614</v>
      </c>
      <c r="CB30" s="3">
        <f t="shared" si="22"/>
        <v>96319.074765536614</v>
      </c>
      <c r="CC30" s="3">
        <f t="shared" si="22"/>
        <v>96319.074765536614</v>
      </c>
      <c r="CD30" s="3">
        <f t="shared" si="22"/>
        <v>96319.074765536614</v>
      </c>
      <c r="CE30" s="3">
        <f t="shared" si="22"/>
        <v>96319.074765536614</v>
      </c>
      <c r="CF30" s="3">
        <f t="shared" si="22"/>
        <v>96319.074765536614</v>
      </c>
      <c r="CG30" s="3">
        <f t="shared" si="22"/>
        <v>96319.074765536614</v>
      </c>
      <c r="CH30" s="12">
        <f t="shared" si="22"/>
        <v>96319.074765536614</v>
      </c>
    </row>
    <row r="31" spans="1:86" x14ac:dyDescent="0.35">
      <c r="A31" s="572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0</v>
      </c>
      <c r="G31" s="3">
        <f t="shared" si="23"/>
        <v>85347.343224000011</v>
      </c>
      <c r="H31" s="3">
        <f t="shared" si="23"/>
        <v>85347.343224000011</v>
      </c>
      <c r="I31" s="3">
        <f t="shared" si="23"/>
        <v>85347.343224000011</v>
      </c>
      <c r="J31" s="3">
        <f t="shared" si="23"/>
        <v>85347.343224000011</v>
      </c>
      <c r="K31" s="3">
        <f t="shared" si="23"/>
        <v>443207.42492399999</v>
      </c>
      <c r="L31" s="3">
        <f t="shared" si="23"/>
        <v>443207.42492399999</v>
      </c>
      <c r="M31" s="3">
        <f t="shared" si="23"/>
        <v>443207.42492399999</v>
      </c>
      <c r="N31" s="3">
        <f t="shared" si="23"/>
        <v>602583.58868399996</v>
      </c>
      <c r="O31" s="3">
        <f t="shared" si="23"/>
        <v>602583.58868399996</v>
      </c>
      <c r="P31" s="3">
        <f t="shared" si="23"/>
        <v>602583.58868399996</v>
      </c>
      <c r="Q31" s="3">
        <f t="shared" si="23"/>
        <v>602583.58868399996</v>
      </c>
      <c r="R31" s="3">
        <f t="shared" si="23"/>
        <v>602583.58868399996</v>
      </c>
      <c r="S31" s="3">
        <f t="shared" si="23"/>
        <v>602583.58868399996</v>
      </c>
      <c r="T31" s="3">
        <f t="shared" si="23"/>
        <v>602583.58868399996</v>
      </c>
      <c r="U31" s="3">
        <f t="shared" si="23"/>
        <v>602583.58868399996</v>
      </c>
      <c r="V31" s="3">
        <f t="shared" si="23"/>
        <v>602583.58868399996</v>
      </c>
      <c r="W31" s="3">
        <f t="shared" si="23"/>
        <v>602583.58868399996</v>
      </c>
      <c r="X31" s="3">
        <f t="shared" si="23"/>
        <v>602583.58868399996</v>
      </c>
      <c r="Y31" s="3">
        <f t="shared" si="23"/>
        <v>602583.58868399996</v>
      </c>
      <c r="Z31" s="3">
        <f t="shared" si="23"/>
        <v>602583.58868399996</v>
      </c>
      <c r="AA31" s="3">
        <f t="shared" si="23"/>
        <v>602583.58868399996</v>
      </c>
      <c r="AB31" s="3">
        <f t="shared" si="23"/>
        <v>602583.58868399996</v>
      </c>
      <c r="AC31" s="3">
        <f t="shared" si="23"/>
        <v>602583.58868399996</v>
      </c>
      <c r="AD31" s="3">
        <f t="shared" si="23"/>
        <v>602583.58868399996</v>
      </c>
      <c r="AE31" s="3">
        <f t="shared" si="23"/>
        <v>602583.58868399996</v>
      </c>
      <c r="AF31" s="3">
        <f t="shared" si="23"/>
        <v>602583.58868399996</v>
      </c>
      <c r="AG31" s="3">
        <f t="shared" si="23"/>
        <v>602583.58868399996</v>
      </c>
      <c r="AH31" s="3">
        <f t="shared" si="23"/>
        <v>602583.58868399996</v>
      </c>
      <c r="AI31" s="3">
        <f t="shared" si="23"/>
        <v>602583.58868399996</v>
      </c>
      <c r="AJ31" s="3">
        <f t="shared" si="23"/>
        <v>602583.58868399996</v>
      </c>
      <c r="AK31" s="3">
        <f t="shared" si="23"/>
        <v>602583.58868399996</v>
      </c>
      <c r="AL31" s="3">
        <f t="shared" si="23"/>
        <v>602583.58868399996</v>
      </c>
      <c r="AM31" s="3">
        <f t="shared" si="23"/>
        <v>602583.58868399996</v>
      </c>
      <c r="AN31" s="3">
        <f t="shared" si="23"/>
        <v>602583.58868399996</v>
      </c>
      <c r="AO31" s="3">
        <f t="shared" si="23"/>
        <v>602583.58868399996</v>
      </c>
      <c r="AP31" s="3">
        <f t="shared" si="23"/>
        <v>602583.58868399996</v>
      </c>
      <c r="AQ31" s="3">
        <f t="shared" si="23"/>
        <v>602583.58868399996</v>
      </c>
      <c r="AR31" s="3">
        <f t="shared" si="23"/>
        <v>602583.58868399996</v>
      </c>
      <c r="AS31" s="3">
        <f t="shared" si="23"/>
        <v>602583.58868399996</v>
      </c>
      <c r="AT31" s="3">
        <f t="shared" si="23"/>
        <v>602583.58868399996</v>
      </c>
      <c r="AU31" s="3">
        <f t="shared" si="23"/>
        <v>602583.58868399996</v>
      </c>
      <c r="AV31" s="3">
        <f t="shared" si="23"/>
        <v>602583.58868399996</v>
      </c>
      <c r="AW31" s="3">
        <f t="shared" si="23"/>
        <v>602583.58868399996</v>
      </c>
      <c r="AX31" s="3">
        <f t="shared" si="23"/>
        <v>602583.58868399996</v>
      </c>
      <c r="AY31" s="3">
        <f t="shared" si="23"/>
        <v>602583.58868399996</v>
      </c>
      <c r="AZ31" s="3">
        <f t="shared" si="23"/>
        <v>602583.58868399996</v>
      </c>
      <c r="BA31" s="3">
        <f t="shared" si="23"/>
        <v>602583.58868399996</v>
      </c>
      <c r="BB31" s="3">
        <f t="shared" si="23"/>
        <v>602583.58868399996</v>
      </c>
      <c r="BC31" s="3">
        <f t="shared" si="23"/>
        <v>602583.58868399996</v>
      </c>
      <c r="BD31" s="3">
        <f t="shared" si="23"/>
        <v>602583.58868399996</v>
      </c>
      <c r="BE31" s="3">
        <f t="shared" si="23"/>
        <v>602583.58868399996</v>
      </c>
      <c r="BF31" s="3">
        <f t="shared" si="23"/>
        <v>602583.58868399996</v>
      </c>
      <c r="BG31" s="3">
        <f t="shared" si="23"/>
        <v>602583.58868399996</v>
      </c>
      <c r="BH31" s="3">
        <f t="shared" si="23"/>
        <v>602583.58868399996</v>
      </c>
      <c r="BI31" s="3">
        <f t="shared" si="23"/>
        <v>602583.58868399996</v>
      </c>
      <c r="BJ31" s="3">
        <f t="shared" si="23"/>
        <v>602583.58868399996</v>
      </c>
      <c r="BK31" s="3">
        <f t="shared" si="23"/>
        <v>602583.58868399996</v>
      </c>
      <c r="BL31" s="3">
        <f t="shared" si="23"/>
        <v>602583.58868399996</v>
      </c>
      <c r="BM31" s="3">
        <f t="shared" si="23"/>
        <v>602583.58868399996</v>
      </c>
      <c r="BN31" s="3">
        <f t="shared" si="23"/>
        <v>602583.58868399996</v>
      </c>
      <c r="BO31" s="3">
        <f t="shared" si="23"/>
        <v>602583.58868399996</v>
      </c>
      <c r="BP31" s="3">
        <f t="shared" ref="BP31:CH31" si="24">IF(SUM($C$19:$N$19)=0,0,BO31+BP13)</f>
        <v>602583.58868399996</v>
      </c>
      <c r="BQ31" s="3">
        <f t="shared" si="24"/>
        <v>602583.58868399996</v>
      </c>
      <c r="BR31" s="3">
        <f t="shared" si="24"/>
        <v>602583.58868399996</v>
      </c>
      <c r="BS31" s="3">
        <f t="shared" si="24"/>
        <v>602583.58868399996</v>
      </c>
      <c r="BT31" s="3">
        <f t="shared" si="24"/>
        <v>602583.58868399996</v>
      </c>
      <c r="BU31" s="3">
        <f t="shared" si="24"/>
        <v>602583.58868399996</v>
      </c>
      <c r="BV31" s="3">
        <f t="shared" si="24"/>
        <v>602583.58868399996</v>
      </c>
      <c r="BW31" s="3">
        <f t="shared" si="24"/>
        <v>602583.58868399996</v>
      </c>
      <c r="BX31" s="3">
        <f t="shared" si="24"/>
        <v>602583.58868399996</v>
      </c>
      <c r="BY31" s="3">
        <f t="shared" si="24"/>
        <v>602583.58868399996</v>
      </c>
      <c r="BZ31" s="3">
        <f t="shared" si="24"/>
        <v>602583.58868399996</v>
      </c>
      <c r="CA31" s="3">
        <f t="shared" si="24"/>
        <v>602583.58868399996</v>
      </c>
      <c r="CB31" s="3">
        <f t="shared" si="24"/>
        <v>602583.58868399996</v>
      </c>
      <c r="CC31" s="3">
        <f t="shared" si="24"/>
        <v>602583.58868399996</v>
      </c>
      <c r="CD31" s="3">
        <f t="shared" si="24"/>
        <v>602583.58868399996</v>
      </c>
      <c r="CE31" s="3">
        <f t="shared" si="24"/>
        <v>602583.58868399996</v>
      </c>
      <c r="CF31" s="3">
        <f t="shared" si="24"/>
        <v>602583.58868399996</v>
      </c>
      <c r="CG31" s="3">
        <f t="shared" si="24"/>
        <v>602583.58868399996</v>
      </c>
      <c r="CH31" s="12">
        <f t="shared" si="24"/>
        <v>602583.58868399996</v>
      </c>
    </row>
    <row r="32" spans="1:86" ht="15" customHeight="1" x14ac:dyDescent="0.35">
      <c r="A32" s="572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133017.08799999999</v>
      </c>
      <c r="J32" s="3">
        <f t="shared" si="25"/>
        <v>133017.08799999999</v>
      </c>
      <c r="K32" s="3">
        <f t="shared" si="25"/>
        <v>133017.08799999999</v>
      </c>
      <c r="L32" s="3">
        <f t="shared" si="25"/>
        <v>133017.08799999999</v>
      </c>
      <c r="M32" s="3">
        <f t="shared" si="25"/>
        <v>133017.08799999999</v>
      </c>
      <c r="N32" s="3">
        <f t="shared" si="25"/>
        <v>133017.08799999999</v>
      </c>
      <c r="O32" s="3">
        <f t="shared" si="25"/>
        <v>133017.08799999999</v>
      </c>
      <c r="P32" s="3">
        <f t="shared" si="25"/>
        <v>133017.08799999999</v>
      </c>
      <c r="Q32" s="3">
        <f t="shared" si="25"/>
        <v>133017.08799999999</v>
      </c>
      <c r="R32" s="3">
        <f t="shared" si="25"/>
        <v>133017.08799999999</v>
      </c>
      <c r="S32" s="3">
        <f t="shared" si="25"/>
        <v>133017.08799999999</v>
      </c>
      <c r="T32" s="3">
        <f t="shared" si="25"/>
        <v>133017.08799999999</v>
      </c>
      <c r="U32" s="3">
        <f t="shared" si="25"/>
        <v>133017.08799999999</v>
      </c>
      <c r="V32" s="3">
        <f t="shared" si="25"/>
        <v>133017.08799999999</v>
      </c>
      <c r="W32" s="3">
        <f t="shared" si="25"/>
        <v>133017.08799999999</v>
      </c>
      <c r="X32" s="3">
        <f t="shared" si="25"/>
        <v>133017.08799999999</v>
      </c>
      <c r="Y32" s="3">
        <f t="shared" si="25"/>
        <v>133017.08799999999</v>
      </c>
      <c r="Z32" s="3">
        <f t="shared" si="25"/>
        <v>133017.08799999999</v>
      </c>
      <c r="AA32" s="3">
        <f t="shared" si="25"/>
        <v>133017.08799999999</v>
      </c>
      <c r="AB32" s="3">
        <f t="shared" si="25"/>
        <v>133017.08799999999</v>
      </c>
      <c r="AC32" s="3">
        <f t="shared" si="25"/>
        <v>133017.08799999999</v>
      </c>
      <c r="AD32" s="3">
        <f t="shared" si="25"/>
        <v>133017.08799999999</v>
      </c>
      <c r="AE32" s="3">
        <f t="shared" si="25"/>
        <v>133017.08799999999</v>
      </c>
      <c r="AF32" s="3">
        <f t="shared" si="25"/>
        <v>133017.08799999999</v>
      </c>
      <c r="AG32" s="3">
        <f t="shared" si="25"/>
        <v>133017.08799999999</v>
      </c>
      <c r="AH32" s="3">
        <f t="shared" si="25"/>
        <v>133017.08799999999</v>
      </c>
      <c r="AI32" s="3">
        <f t="shared" si="25"/>
        <v>133017.08799999999</v>
      </c>
      <c r="AJ32" s="3">
        <f t="shared" si="25"/>
        <v>133017.08799999999</v>
      </c>
      <c r="AK32" s="3">
        <f t="shared" si="25"/>
        <v>133017.08799999999</v>
      </c>
      <c r="AL32" s="3">
        <f t="shared" si="25"/>
        <v>133017.08799999999</v>
      </c>
      <c r="AM32" s="3">
        <f t="shared" si="25"/>
        <v>133017.08799999999</v>
      </c>
      <c r="AN32" s="3">
        <f t="shared" si="25"/>
        <v>133017.08799999999</v>
      </c>
      <c r="AO32" s="3">
        <f t="shared" si="25"/>
        <v>133017.08799999999</v>
      </c>
      <c r="AP32" s="3">
        <f t="shared" si="25"/>
        <v>133017.08799999999</v>
      </c>
      <c r="AQ32" s="3">
        <f t="shared" si="25"/>
        <v>133017.08799999999</v>
      </c>
      <c r="AR32" s="3">
        <f t="shared" si="25"/>
        <v>133017.08799999999</v>
      </c>
      <c r="AS32" s="3">
        <f t="shared" si="25"/>
        <v>133017.08799999999</v>
      </c>
      <c r="AT32" s="3">
        <f t="shared" si="25"/>
        <v>133017.08799999999</v>
      </c>
      <c r="AU32" s="3">
        <f t="shared" si="25"/>
        <v>133017.08799999999</v>
      </c>
      <c r="AV32" s="3">
        <f t="shared" si="25"/>
        <v>133017.08799999999</v>
      </c>
      <c r="AW32" s="3">
        <f t="shared" si="25"/>
        <v>133017.08799999999</v>
      </c>
      <c r="AX32" s="3">
        <f t="shared" si="25"/>
        <v>133017.08799999999</v>
      </c>
      <c r="AY32" s="3">
        <f t="shared" si="25"/>
        <v>133017.08799999999</v>
      </c>
      <c r="AZ32" s="3">
        <f t="shared" si="25"/>
        <v>133017.08799999999</v>
      </c>
      <c r="BA32" s="3">
        <f t="shared" si="25"/>
        <v>133017.08799999999</v>
      </c>
      <c r="BB32" s="3">
        <f t="shared" si="25"/>
        <v>133017.08799999999</v>
      </c>
      <c r="BC32" s="3">
        <f t="shared" si="25"/>
        <v>133017.08799999999</v>
      </c>
      <c r="BD32" s="3">
        <f t="shared" si="25"/>
        <v>133017.08799999999</v>
      </c>
      <c r="BE32" s="3">
        <f t="shared" si="25"/>
        <v>133017.08799999999</v>
      </c>
      <c r="BF32" s="3">
        <f t="shared" si="25"/>
        <v>133017.08799999999</v>
      </c>
      <c r="BG32" s="3">
        <f t="shared" si="25"/>
        <v>133017.08799999999</v>
      </c>
      <c r="BH32" s="3">
        <f t="shared" si="25"/>
        <v>133017.08799999999</v>
      </c>
      <c r="BI32" s="3">
        <f t="shared" si="25"/>
        <v>133017.08799999999</v>
      </c>
      <c r="BJ32" s="3">
        <f t="shared" si="25"/>
        <v>133017.08799999999</v>
      </c>
      <c r="BK32" s="3">
        <f t="shared" si="25"/>
        <v>133017.08799999999</v>
      </c>
      <c r="BL32" s="3">
        <f t="shared" si="25"/>
        <v>133017.08799999999</v>
      </c>
      <c r="BM32" s="3">
        <f t="shared" si="25"/>
        <v>133017.08799999999</v>
      </c>
      <c r="BN32" s="3">
        <f t="shared" si="25"/>
        <v>133017.08799999999</v>
      </c>
      <c r="BO32" s="3">
        <f t="shared" si="25"/>
        <v>133017.08799999999</v>
      </c>
      <c r="BP32" s="3">
        <f t="shared" ref="BP32:CH32" si="26">IF(SUM($C$19:$N$19)=0,0,BO32+BP14)</f>
        <v>133017.08799999999</v>
      </c>
      <c r="BQ32" s="3">
        <f t="shared" si="26"/>
        <v>133017.08799999999</v>
      </c>
      <c r="BR32" s="3">
        <f t="shared" si="26"/>
        <v>133017.08799999999</v>
      </c>
      <c r="BS32" s="3">
        <f t="shared" si="26"/>
        <v>133017.08799999999</v>
      </c>
      <c r="BT32" s="3">
        <f t="shared" si="26"/>
        <v>133017.08799999999</v>
      </c>
      <c r="BU32" s="3">
        <f t="shared" si="26"/>
        <v>133017.08799999999</v>
      </c>
      <c r="BV32" s="3">
        <f t="shared" si="26"/>
        <v>133017.08799999999</v>
      </c>
      <c r="BW32" s="3">
        <f t="shared" si="26"/>
        <v>133017.08799999999</v>
      </c>
      <c r="BX32" s="3">
        <f t="shared" si="26"/>
        <v>133017.08799999999</v>
      </c>
      <c r="BY32" s="3">
        <f t="shared" si="26"/>
        <v>133017.08799999999</v>
      </c>
      <c r="BZ32" s="3">
        <f t="shared" si="26"/>
        <v>133017.08799999999</v>
      </c>
      <c r="CA32" s="3">
        <f t="shared" si="26"/>
        <v>133017.08799999999</v>
      </c>
      <c r="CB32" s="3">
        <f t="shared" si="26"/>
        <v>133017.08799999999</v>
      </c>
      <c r="CC32" s="3">
        <f t="shared" si="26"/>
        <v>133017.08799999999</v>
      </c>
      <c r="CD32" s="3">
        <f t="shared" si="26"/>
        <v>133017.08799999999</v>
      </c>
      <c r="CE32" s="3">
        <f t="shared" si="26"/>
        <v>133017.08799999999</v>
      </c>
      <c r="CF32" s="3">
        <f t="shared" si="26"/>
        <v>133017.08799999999</v>
      </c>
      <c r="CG32" s="3">
        <f t="shared" si="26"/>
        <v>133017.08799999999</v>
      </c>
      <c r="CH32" s="12">
        <f t="shared" si="26"/>
        <v>133017.08799999999</v>
      </c>
    </row>
    <row r="33" spans="1:86" x14ac:dyDescent="0.35">
      <c r="A33" s="572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0</v>
      </c>
      <c r="N33" s="3">
        <f t="shared" si="27"/>
        <v>141130.19976603394</v>
      </c>
      <c r="O33" s="3">
        <f t="shared" si="27"/>
        <v>141130.19976603394</v>
      </c>
      <c r="P33" s="3">
        <f t="shared" si="27"/>
        <v>141130.19976603394</v>
      </c>
      <c r="Q33" s="3">
        <f t="shared" si="27"/>
        <v>141130.19976603394</v>
      </c>
      <c r="R33" s="3">
        <f t="shared" si="27"/>
        <v>141130.19976603394</v>
      </c>
      <c r="S33" s="3">
        <f t="shared" si="27"/>
        <v>141130.19976603394</v>
      </c>
      <c r="T33" s="3">
        <f t="shared" si="27"/>
        <v>141130.19976603394</v>
      </c>
      <c r="U33" s="3">
        <f t="shared" si="27"/>
        <v>141130.19976603394</v>
      </c>
      <c r="V33" s="3">
        <f t="shared" si="27"/>
        <v>141130.19976603394</v>
      </c>
      <c r="W33" s="3">
        <f t="shared" si="27"/>
        <v>141130.19976603394</v>
      </c>
      <c r="X33" s="3">
        <f t="shared" si="27"/>
        <v>141130.19976603394</v>
      </c>
      <c r="Y33" s="3">
        <f t="shared" si="27"/>
        <v>141130.19976603394</v>
      </c>
      <c r="Z33" s="3">
        <f t="shared" si="27"/>
        <v>141130.19976603394</v>
      </c>
      <c r="AA33" s="3">
        <f t="shared" si="27"/>
        <v>141130.19976603394</v>
      </c>
      <c r="AB33" s="3">
        <f t="shared" si="27"/>
        <v>141130.19976603394</v>
      </c>
      <c r="AC33" s="3">
        <f t="shared" si="27"/>
        <v>141130.19976603394</v>
      </c>
      <c r="AD33" s="3">
        <f t="shared" si="27"/>
        <v>141130.19976603394</v>
      </c>
      <c r="AE33" s="3">
        <f t="shared" si="27"/>
        <v>141130.19976603394</v>
      </c>
      <c r="AF33" s="3">
        <f t="shared" si="27"/>
        <v>141130.19976603394</v>
      </c>
      <c r="AG33" s="3">
        <f t="shared" si="27"/>
        <v>141130.19976603394</v>
      </c>
      <c r="AH33" s="3">
        <f t="shared" si="27"/>
        <v>141130.19976603394</v>
      </c>
      <c r="AI33" s="3">
        <f t="shared" si="27"/>
        <v>141130.19976603394</v>
      </c>
      <c r="AJ33" s="3">
        <f t="shared" si="27"/>
        <v>141130.19976603394</v>
      </c>
      <c r="AK33" s="3">
        <f t="shared" si="27"/>
        <v>141130.19976603394</v>
      </c>
      <c r="AL33" s="3">
        <f t="shared" si="27"/>
        <v>141130.19976603394</v>
      </c>
      <c r="AM33" s="3">
        <f t="shared" si="27"/>
        <v>141130.19976603394</v>
      </c>
      <c r="AN33" s="3">
        <f t="shared" si="27"/>
        <v>141130.19976603394</v>
      </c>
      <c r="AO33" s="3">
        <f t="shared" si="27"/>
        <v>141130.19976603394</v>
      </c>
      <c r="AP33" s="3">
        <f t="shared" si="27"/>
        <v>141130.19976603394</v>
      </c>
      <c r="AQ33" s="3">
        <f t="shared" si="27"/>
        <v>141130.19976603394</v>
      </c>
      <c r="AR33" s="3">
        <f t="shared" si="27"/>
        <v>141130.19976603394</v>
      </c>
      <c r="AS33" s="3">
        <f t="shared" si="27"/>
        <v>141130.19976603394</v>
      </c>
      <c r="AT33" s="3">
        <f t="shared" si="27"/>
        <v>141130.19976603394</v>
      </c>
      <c r="AU33" s="3">
        <f t="shared" si="27"/>
        <v>141130.19976603394</v>
      </c>
      <c r="AV33" s="3">
        <f t="shared" si="27"/>
        <v>141130.19976603394</v>
      </c>
      <c r="AW33" s="3">
        <f t="shared" si="27"/>
        <v>141130.19976603394</v>
      </c>
      <c r="AX33" s="3">
        <f t="shared" si="27"/>
        <v>141130.19976603394</v>
      </c>
      <c r="AY33" s="3">
        <f t="shared" si="27"/>
        <v>141130.19976603394</v>
      </c>
      <c r="AZ33" s="3">
        <f t="shared" si="27"/>
        <v>141130.19976603394</v>
      </c>
      <c r="BA33" s="3">
        <f t="shared" si="27"/>
        <v>141130.19976603394</v>
      </c>
      <c r="BB33" s="3">
        <f t="shared" si="27"/>
        <v>141130.19976603394</v>
      </c>
      <c r="BC33" s="3">
        <f t="shared" si="27"/>
        <v>141130.19976603394</v>
      </c>
      <c r="BD33" s="3">
        <f t="shared" si="27"/>
        <v>141130.19976603394</v>
      </c>
      <c r="BE33" s="3">
        <f t="shared" si="27"/>
        <v>141130.19976603394</v>
      </c>
      <c r="BF33" s="3">
        <f t="shared" si="27"/>
        <v>141130.19976603394</v>
      </c>
      <c r="BG33" s="3">
        <f t="shared" si="27"/>
        <v>141130.19976603394</v>
      </c>
      <c r="BH33" s="3">
        <f t="shared" si="27"/>
        <v>141130.19976603394</v>
      </c>
      <c r="BI33" s="3">
        <f t="shared" si="27"/>
        <v>141130.19976603394</v>
      </c>
      <c r="BJ33" s="3">
        <f t="shared" si="27"/>
        <v>141130.19976603394</v>
      </c>
      <c r="BK33" s="3">
        <f t="shared" si="27"/>
        <v>141130.19976603394</v>
      </c>
      <c r="BL33" s="3">
        <f t="shared" si="27"/>
        <v>141130.19976603394</v>
      </c>
      <c r="BM33" s="3">
        <f t="shared" si="27"/>
        <v>141130.19976603394</v>
      </c>
      <c r="BN33" s="3">
        <f t="shared" si="27"/>
        <v>141130.19976603394</v>
      </c>
      <c r="BO33" s="3">
        <f t="shared" si="27"/>
        <v>141130.19976603394</v>
      </c>
      <c r="BP33" s="3">
        <f t="shared" ref="BP33:CH33" si="28">IF(SUM($C$19:$N$19)=0,0,BO33+BP15)</f>
        <v>141130.19976603394</v>
      </c>
      <c r="BQ33" s="3">
        <f t="shared" si="28"/>
        <v>141130.19976603394</v>
      </c>
      <c r="BR33" s="3">
        <f t="shared" si="28"/>
        <v>141130.19976603394</v>
      </c>
      <c r="BS33" s="3">
        <f t="shared" si="28"/>
        <v>141130.19976603394</v>
      </c>
      <c r="BT33" s="3">
        <f t="shared" si="28"/>
        <v>141130.19976603394</v>
      </c>
      <c r="BU33" s="3">
        <f t="shared" si="28"/>
        <v>141130.19976603394</v>
      </c>
      <c r="BV33" s="3">
        <f t="shared" si="28"/>
        <v>141130.19976603394</v>
      </c>
      <c r="BW33" s="3">
        <f t="shared" si="28"/>
        <v>141130.19976603394</v>
      </c>
      <c r="BX33" s="3">
        <f t="shared" si="28"/>
        <v>141130.19976603394</v>
      </c>
      <c r="BY33" s="3">
        <f t="shared" si="28"/>
        <v>141130.19976603394</v>
      </c>
      <c r="BZ33" s="3">
        <f t="shared" si="28"/>
        <v>141130.19976603394</v>
      </c>
      <c r="CA33" s="3">
        <f t="shared" si="28"/>
        <v>141130.19976603394</v>
      </c>
      <c r="CB33" s="3">
        <f t="shared" si="28"/>
        <v>141130.19976603394</v>
      </c>
      <c r="CC33" s="3">
        <f t="shared" si="28"/>
        <v>141130.19976603394</v>
      </c>
      <c r="CD33" s="3">
        <f t="shared" si="28"/>
        <v>141130.19976603394</v>
      </c>
      <c r="CE33" s="3">
        <f t="shared" si="28"/>
        <v>141130.19976603394</v>
      </c>
      <c r="CF33" s="3">
        <f t="shared" si="28"/>
        <v>141130.19976603394</v>
      </c>
      <c r="CG33" s="3">
        <f t="shared" si="28"/>
        <v>141130.19976603394</v>
      </c>
      <c r="CH33" s="12">
        <f t="shared" si="28"/>
        <v>141130.19976603394</v>
      </c>
    </row>
    <row r="34" spans="1:86" x14ac:dyDescent="0.35">
      <c r="A34" s="572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0</v>
      </c>
      <c r="K34" s="3">
        <f t="shared" si="29"/>
        <v>0</v>
      </c>
      <c r="L34" s="3">
        <f t="shared" si="29"/>
        <v>0</v>
      </c>
      <c r="M34" s="3">
        <f t="shared" si="29"/>
        <v>0</v>
      </c>
      <c r="N34" s="3">
        <f t="shared" si="29"/>
        <v>0</v>
      </c>
      <c r="O34" s="3">
        <f t="shared" si="29"/>
        <v>0</v>
      </c>
      <c r="P34" s="3">
        <f t="shared" si="29"/>
        <v>0</v>
      </c>
      <c r="Q34" s="3">
        <f t="shared" si="29"/>
        <v>0</v>
      </c>
      <c r="R34" s="3">
        <f t="shared" si="29"/>
        <v>0</v>
      </c>
      <c r="S34" s="3">
        <f t="shared" si="29"/>
        <v>0</v>
      </c>
      <c r="T34" s="3">
        <f t="shared" si="29"/>
        <v>0</v>
      </c>
      <c r="U34" s="3">
        <f t="shared" si="29"/>
        <v>0</v>
      </c>
      <c r="V34" s="3">
        <f t="shared" si="29"/>
        <v>0</v>
      </c>
      <c r="W34" s="3">
        <f t="shared" si="29"/>
        <v>0</v>
      </c>
      <c r="X34" s="3">
        <f t="shared" si="29"/>
        <v>0</v>
      </c>
      <c r="Y34" s="3">
        <f t="shared" si="29"/>
        <v>0</v>
      </c>
      <c r="Z34" s="3">
        <f t="shared" si="29"/>
        <v>0</v>
      </c>
      <c r="AA34" s="3">
        <f t="shared" si="29"/>
        <v>0</v>
      </c>
      <c r="AB34" s="3">
        <f t="shared" si="29"/>
        <v>0</v>
      </c>
      <c r="AC34" s="3">
        <f t="shared" si="29"/>
        <v>0</v>
      </c>
      <c r="AD34" s="3">
        <f t="shared" si="29"/>
        <v>0</v>
      </c>
      <c r="AE34" s="3">
        <f t="shared" si="29"/>
        <v>0</v>
      </c>
      <c r="AF34" s="3">
        <f t="shared" si="29"/>
        <v>0</v>
      </c>
      <c r="AG34" s="3">
        <f t="shared" si="29"/>
        <v>0</v>
      </c>
      <c r="AH34" s="3">
        <f t="shared" si="29"/>
        <v>0</v>
      </c>
      <c r="AI34" s="3">
        <f t="shared" si="29"/>
        <v>0</v>
      </c>
      <c r="AJ34" s="3">
        <f t="shared" si="29"/>
        <v>0</v>
      </c>
      <c r="AK34" s="3">
        <f t="shared" si="29"/>
        <v>0</v>
      </c>
      <c r="AL34" s="3">
        <f t="shared" si="29"/>
        <v>0</v>
      </c>
      <c r="AM34" s="3">
        <f t="shared" si="29"/>
        <v>0</v>
      </c>
      <c r="AN34" s="3">
        <f t="shared" si="29"/>
        <v>0</v>
      </c>
      <c r="AO34" s="3">
        <f t="shared" si="29"/>
        <v>0</v>
      </c>
      <c r="AP34" s="3">
        <f t="shared" si="29"/>
        <v>0</v>
      </c>
      <c r="AQ34" s="3">
        <f t="shared" si="29"/>
        <v>0</v>
      </c>
      <c r="AR34" s="3">
        <f t="shared" si="29"/>
        <v>0</v>
      </c>
      <c r="AS34" s="3">
        <f t="shared" si="29"/>
        <v>0</v>
      </c>
      <c r="AT34" s="3">
        <f t="shared" si="29"/>
        <v>0</v>
      </c>
      <c r="AU34" s="3">
        <f t="shared" si="29"/>
        <v>0</v>
      </c>
      <c r="AV34" s="3">
        <f t="shared" si="29"/>
        <v>0</v>
      </c>
      <c r="AW34" s="3">
        <f t="shared" si="29"/>
        <v>0</v>
      </c>
      <c r="AX34" s="3">
        <f t="shared" si="29"/>
        <v>0</v>
      </c>
      <c r="AY34" s="3">
        <f t="shared" si="29"/>
        <v>0</v>
      </c>
      <c r="AZ34" s="3">
        <f t="shared" si="29"/>
        <v>0</v>
      </c>
      <c r="BA34" s="3">
        <f t="shared" si="29"/>
        <v>0</v>
      </c>
      <c r="BB34" s="3">
        <f t="shared" si="29"/>
        <v>0</v>
      </c>
      <c r="BC34" s="3">
        <f t="shared" si="29"/>
        <v>0</v>
      </c>
      <c r="BD34" s="3">
        <f t="shared" si="29"/>
        <v>0</v>
      </c>
      <c r="BE34" s="3">
        <f t="shared" si="29"/>
        <v>0</v>
      </c>
      <c r="BF34" s="3">
        <f t="shared" si="29"/>
        <v>0</v>
      </c>
      <c r="BG34" s="3">
        <f t="shared" si="29"/>
        <v>0</v>
      </c>
      <c r="BH34" s="3">
        <f t="shared" si="29"/>
        <v>0</v>
      </c>
      <c r="BI34" s="3">
        <f t="shared" si="29"/>
        <v>0</v>
      </c>
      <c r="BJ34" s="3">
        <f t="shared" si="29"/>
        <v>0</v>
      </c>
      <c r="BK34" s="3">
        <f t="shared" si="29"/>
        <v>0</v>
      </c>
      <c r="BL34" s="3">
        <f t="shared" si="29"/>
        <v>0</v>
      </c>
      <c r="BM34" s="3">
        <f t="shared" si="29"/>
        <v>0</v>
      </c>
      <c r="BN34" s="3">
        <f t="shared" si="29"/>
        <v>0</v>
      </c>
      <c r="BO34" s="3">
        <f t="shared" si="29"/>
        <v>0</v>
      </c>
      <c r="BP34" s="3">
        <f t="shared" ref="BP34:CH34" si="30">IF(SUM($C$19:$N$19)=0,0,BO34+BP16)</f>
        <v>0</v>
      </c>
      <c r="BQ34" s="3">
        <f t="shared" si="30"/>
        <v>0</v>
      </c>
      <c r="BR34" s="3">
        <f t="shared" si="30"/>
        <v>0</v>
      </c>
      <c r="BS34" s="3">
        <f t="shared" si="30"/>
        <v>0</v>
      </c>
      <c r="BT34" s="3">
        <f t="shared" si="30"/>
        <v>0</v>
      </c>
      <c r="BU34" s="3">
        <f t="shared" si="30"/>
        <v>0</v>
      </c>
      <c r="BV34" s="3">
        <f t="shared" si="30"/>
        <v>0</v>
      </c>
      <c r="BW34" s="3">
        <f t="shared" si="30"/>
        <v>0</v>
      </c>
      <c r="BX34" s="3">
        <f t="shared" si="30"/>
        <v>0</v>
      </c>
      <c r="BY34" s="3">
        <f t="shared" si="30"/>
        <v>0</v>
      </c>
      <c r="BZ34" s="3">
        <f t="shared" si="30"/>
        <v>0</v>
      </c>
      <c r="CA34" s="3">
        <f t="shared" si="30"/>
        <v>0</v>
      </c>
      <c r="CB34" s="3">
        <f t="shared" si="30"/>
        <v>0</v>
      </c>
      <c r="CC34" s="3">
        <f t="shared" si="30"/>
        <v>0</v>
      </c>
      <c r="CD34" s="3">
        <f t="shared" si="30"/>
        <v>0</v>
      </c>
      <c r="CE34" s="3">
        <f t="shared" si="30"/>
        <v>0</v>
      </c>
      <c r="CF34" s="3">
        <f t="shared" si="30"/>
        <v>0</v>
      </c>
      <c r="CG34" s="3">
        <f t="shared" si="30"/>
        <v>0</v>
      </c>
      <c r="CH34" s="12">
        <f t="shared" si="30"/>
        <v>0</v>
      </c>
    </row>
    <row r="35" spans="1:86" x14ac:dyDescent="0.35">
      <c r="A35" s="572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6"/>
        <v>Monthly kWh</v>
      </c>
      <c r="C37" s="279">
        <f>SUM(C23:C36)</f>
        <v>0</v>
      </c>
      <c r="D37" s="279">
        <f t="shared" ref="D37:BO37" si="33">SUM(D23:D36)</f>
        <v>0</v>
      </c>
      <c r="E37" s="279">
        <f t="shared" si="33"/>
        <v>444439.4196483483</v>
      </c>
      <c r="F37" s="279">
        <f t="shared" si="33"/>
        <v>444439.4196483483</v>
      </c>
      <c r="G37" s="279">
        <f t="shared" si="33"/>
        <v>580505.40838005138</v>
      </c>
      <c r="H37" s="279">
        <f t="shared" si="33"/>
        <v>805945.99690572731</v>
      </c>
      <c r="I37" s="279">
        <f t="shared" si="33"/>
        <v>1255622.7454336735</v>
      </c>
      <c r="J37" s="279">
        <f t="shared" si="33"/>
        <v>1255622.7454336735</v>
      </c>
      <c r="K37" s="279">
        <f t="shared" si="33"/>
        <v>1613482.8271336735</v>
      </c>
      <c r="L37" s="279">
        <f t="shared" si="33"/>
        <v>1662565.4104368151</v>
      </c>
      <c r="M37" s="279">
        <f t="shared" si="33"/>
        <v>1946674.5375426472</v>
      </c>
      <c r="N37" s="279">
        <f t="shared" si="33"/>
        <v>3747317.717480144</v>
      </c>
      <c r="O37" s="279">
        <f t="shared" si="33"/>
        <v>3747317.717480144</v>
      </c>
      <c r="P37" s="279">
        <f t="shared" si="33"/>
        <v>3747317.717480144</v>
      </c>
      <c r="Q37" s="279">
        <f t="shared" si="33"/>
        <v>3747317.717480144</v>
      </c>
      <c r="R37" s="279">
        <f t="shared" si="33"/>
        <v>3747317.717480144</v>
      </c>
      <c r="S37" s="279">
        <f t="shared" si="33"/>
        <v>3747317.717480144</v>
      </c>
      <c r="T37" s="279">
        <f t="shared" si="33"/>
        <v>3747317.717480144</v>
      </c>
      <c r="U37" s="279">
        <f t="shared" si="33"/>
        <v>3747317.717480144</v>
      </c>
      <c r="V37" s="279">
        <f t="shared" si="33"/>
        <v>3747317.717480144</v>
      </c>
      <c r="W37" s="279">
        <f t="shared" si="33"/>
        <v>3747317.717480144</v>
      </c>
      <c r="X37" s="279">
        <f t="shared" si="33"/>
        <v>3747317.717480144</v>
      </c>
      <c r="Y37" s="279">
        <f t="shared" si="33"/>
        <v>3747317.717480144</v>
      </c>
      <c r="Z37" s="279">
        <f t="shared" si="33"/>
        <v>3747317.717480144</v>
      </c>
      <c r="AA37" s="279">
        <f t="shared" si="33"/>
        <v>3747317.717480144</v>
      </c>
      <c r="AB37" s="279">
        <f t="shared" si="33"/>
        <v>3747317.717480144</v>
      </c>
      <c r="AC37" s="279">
        <f t="shared" si="33"/>
        <v>3747317.717480144</v>
      </c>
      <c r="AD37" s="279">
        <f t="shared" si="33"/>
        <v>3747317.717480144</v>
      </c>
      <c r="AE37" s="279">
        <f t="shared" si="33"/>
        <v>3747317.717480144</v>
      </c>
      <c r="AF37" s="279">
        <f t="shared" si="33"/>
        <v>3747317.717480144</v>
      </c>
      <c r="AG37" s="279">
        <f t="shared" si="33"/>
        <v>3747317.717480144</v>
      </c>
      <c r="AH37" s="279">
        <f t="shared" si="33"/>
        <v>3747317.717480144</v>
      </c>
      <c r="AI37" s="279">
        <f t="shared" si="33"/>
        <v>3747317.717480144</v>
      </c>
      <c r="AJ37" s="279">
        <f t="shared" si="33"/>
        <v>3747317.717480144</v>
      </c>
      <c r="AK37" s="279">
        <f t="shared" si="33"/>
        <v>3747317.717480144</v>
      </c>
      <c r="AL37" s="279">
        <f t="shared" si="33"/>
        <v>3747317.717480144</v>
      </c>
      <c r="AM37" s="279">
        <f t="shared" si="33"/>
        <v>3747317.717480144</v>
      </c>
      <c r="AN37" s="279">
        <f t="shared" si="33"/>
        <v>3747317.717480144</v>
      </c>
      <c r="AO37" s="279">
        <f t="shared" si="33"/>
        <v>3747317.717480144</v>
      </c>
      <c r="AP37" s="279">
        <f t="shared" si="33"/>
        <v>3747317.717480144</v>
      </c>
      <c r="AQ37" s="279">
        <f t="shared" si="33"/>
        <v>3747317.717480144</v>
      </c>
      <c r="AR37" s="279">
        <f t="shared" si="33"/>
        <v>3747317.717480144</v>
      </c>
      <c r="AS37" s="279">
        <f t="shared" si="33"/>
        <v>3747317.717480144</v>
      </c>
      <c r="AT37" s="279">
        <f t="shared" si="33"/>
        <v>3747317.717480144</v>
      </c>
      <c r="AU37" s="279">
        <f t="shared" si="33"/>
        <v>3747317.717480144</v>
      </c>
      <c r="AV37" s="279">
        <f t="shared" si="33"/>
        <v>3747317.717480144</v>
      </c>
      <c r="AW37" s="279">
        <f t="shared" si="33"/>
        <v>3747317.717480144</v>
      </c>
      <c r="AX37" s="279">
        <f t="shared" si="33"/>
        <v>3747317.717480144</v>
      </c>
      <c r="AY37" s="279">
        <f t="shared" si="33"/>
        <v>3747317.717480144</v>
      </c>
      <c r="AZ37" s="279">
        <f t="shared" si="33"/>
        <v>3747317.717480144</v>
      </c>
      <c r="BA37" s="279">
        <f t="shared" si="33"/>
        <v>3747317.717480144</v>
      </c>
      <c r="BB37" s="279">
        <f t="shared" si="33"/>
        <v>3747317.717480144</v>
      </c>
      <c r="BC37" s="279">
        <f t="shared" si="33"/>
        <v>3747317.717480144</v>
      </c>
      <c r="BD37" s="279">
        <f t="shared" si="33"/>
        <v>3747317.717480144</v>
      </c>
      <c r="BE37" s="279">
        <f t="shared" si="33"/>
        <v>3747317.717480144</v>
      </c>
      <c r="BF37" s="279">
        <f t="shared" si="33"/>
        <v>3747317.717480144</v>
      </c>
      <c r="BG37" s="279">
        <f t="shared" si="33"/>
        <v>3747317.717480144</v>
      </c>
      <c r="BH37" s="279">
        <f t="shared" si="33"/>
        <v>3747317.717480144</v>
      </c>
      <c r="BI37" s="279">
        <f t="shared" si="33"/>
        <v>3747317.717480144</v>
      </c>
      <c r="BJ37" s="279">
        <f t="shared" si="33"/>
        <v>3747317.717480144</v>
      </c>
      <c r="BK37" s="279">
        <f t="shared" si="33"/>
        <v>3747317.717480144</v>
      </c>
      <c r="BL37" s="279">
        <f t="shared" si="33"/>
        <v>3747317.717480144</v>
      </c>
      <c r="BM37" s="279">
        <f t="shared" si="33"/>
        <v>3747317.717480144</v>
      </c>
      <c r="BN37" s="279">
        <f t="shared" si="33"/>
        <v>3747317.717480144</v>
      </c>
      <c r="BO37" s="279">
        <f t="shared" si="33"/>
        <v>3747317.717480144</v>
      </c>
      <c r="BP37" s="279">
        <f t="shared" ref="BP37:CH37" si="34">SUM(BP23:BP36)</f>
        <v>3747317.717480144</v>
      </c>
      <c r="BQ37" s="279">
        <f t="shared" si="34"/>
        <v>3747317.717480144</v>
      </c>
      <c r="BR37" s="279">
        <f t="shared" si="34"/>
        <v>3747317.717480144</v>
      </c>
      <c r="BS37" s="279">
        <f t="shared" si="34"/>
        <v>3747317.717480144</v>
      </c>
      <c r="BT37" s="279">
        <f t="shared" si="34"/>
        <v>3747317.717480144</v>
      </c>
      <c r="BU37" s="279">
        <f t="shared" si="34"/>
        <v>3747317.717480144</v>
      </c>
      <c r="BV37" s="279">
        <f t="shared" si="34"/>
        <v>3747317.717480144</v>
      </c>
      <c r="BW37" s="279">
        <f t="shared" si="34"/>
        <v>3747317.717480144</v>
      </c>
      <c r="BX37" s="279">
        <f t="shared" si="34"/>
        <v>3747317.717480144</v>
      </c>
      <c r="BY37" s="279">
        <f t="shared" si="34"/>
        <v>3747317.717480144</v>
      </c>
      <c r="BZ37" s="279">
        <f t="shared" si="34"/>
        <v>3747317.717480144</v>
      </c>
      <c r="CA37" s="279">
        <f t="shared" si="34"/>
        <v>3747317.717480144</v>
      </c>
      <c r="CB37" s="279">
        <f t="shared" si="34"/>
        <v>3747317.717480144</v>
      </c>
      <c r="CC37" s="279">
        <f t="shared" si="34"/>
        <v>3747317.717480144</v>
      </c>
      <c r="CD37" s="279">
        <f t="shared" si="34"/>
        <v>3747317.717480144</v>
      </c>
      <c r="CE37" s="279">
        <f t="shared" si="34"/>
        <v>3747317.717480144</v>
      </c>
      <c r="CF37" s="279">
        <f t="shared" si="34"/>
        <v>3747317.717480144</v>
      </c>
      <c r="CG37" s="279">
        <f t="shared" si="34"/>
        <v>3747317.717480144</v>
      </c>
      <c r="CH37" s="282">
        <f t="shared" si="34"/>
        <v>3747317.717480144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3747317.7174801449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150"/>
    </row>
    <row r="39" spans="1:86" ht="15" thickBot="1" x14ac:dyDescent="0.4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</row>
    <row r="40" spans="1:86" ht="16" thickBot="1" x14ac:dyDescent="0.4">
      <c r="A40" s="574" t="s">
        <v>16</v>
      </c>
      <c r="B40" s="18" t="s">
        <v>10</v>
      </c>
      <c r="C40" s="176">
        <f>C$4</f>
        <v>44562</v>
      </c>
      <c r="D40" s="176">
        <f t="shared" ref="D40:BO40" si="35">D$4</f>
        <v>44593</v>
      </c>
      <c r="E40" s="176">
        <f t="shared" si="35"/>
        <v>44621</v>
      </c>
      <c r="F40" s="176">
        <f t="shared" si="35"/>
        <v>44652</v>
      </c>
      <c r="G40" s="176">
        <f t="shared" si="35"/>
        <v>44682</v>
      </c>
      <c r="H40" s="176">
        <f t="shared" si="35"/>
        <v>44713</v>
      </c>
      <c r="I40" s="176">
        <f t="shared" si="35"/>
        <v>44743</v>
      </c>
      <c r="J40" s="176">
        <f t="shared" si="35"/>
        <v>44774</v>
      </c>
      <c r="K40" s="176">
        <f t="shared" si="35"/>
        <v>44805</v>
      </c>
      <c r="L40" s="176">
        <f t="shared" si="35"/>
        <v>44835</v>
      </c>
      <c r="M40" s="176">
        <f t="shared" si="35"/>
        <v>44866</v>
      </c>
      <c r="N40" s="176">
        <f t="shared" si="35"/>
        <v>44896</v>
      </c>
      <c r="O40" s="176">
        <f t="shared" si="35"/>
        <v>44927</v>
      </c>
      <c r="P40" s="176">
        <f t="shared" si="35"/>
        <v>44958</v>
      </c>
      <c r="Q40" s="176">
        <f t="shared" si="35"/>
        <v>44986</v>
      </c>
      <c r="R40" s="176">
        <f t="shared" si="35"/>
        <v>45017</v>
      </c>
      <c r="S40" s="176">
        <f t="shared" si="35"/>
        <v>45047</v>
      </c>
      <c r="T40" s="176">
        <f t="shared" si="35"/>
        <v>45078</v>
      </c>
      <c r="U40" s="176">
        <f t="shared" si="35"/>
        <v>45108</v>
      </c>
      <c r="V40" s="176">
        <f t="shared" si="35"/>
        <v>45139</v>
      </c>
      <c r="W40" s="176">
        <f t="shared" si="35"/>
        <v>45170</v>
      </c>
      <c r="X40" s="176">
        <f t="shared" si="35"/>
        <v>45200</v>
      </c>
      <c r="Y40" s="176">
        <f t="shared" si="35"/>
        <v>45231</v>
      </c>
      <c r="Z40" s="176">
        <f t="shared" si="35"/>
        <v>45261</v>
      </c>
      <c r="AA40" s="176">
        <f t="shared" si="35"/>
        <v>45292</v>
      </c>
      <c r="AB40" s="176">
        <f t="shared" si="35"/>
        <v>45323</v>
      </c>
      <c r="AC40" s="176">
        <f t="shared" si="35"/>
        <v>45352</v>
      </c>
      <c r="AD40" s="176">
        <f t="shared" si="35"/>
        <v>45383</v>
      </c>
      <c r="AE40" s="176">
        <f t="shared" si="35"/>
        <v>45413</v>
      </c>
      <c r="AF40" s="176">
        <f t="shared" si="35"/>
        <v>45444</v>
      </c>
      <c r="AG40" s="176">
        <f t="shared" si="35"/>
        <v>45474</v>
      </c>
      <c r="AH40" s="176">
        <f t="shared" si="35"/>
        <v>45505</v>
      </c>
      <c r="AI40" s="176">
        <f t="shared" si="35"/>
        <v>45536</v>
      </c>
      <c r="AJ40" s="176">
        <f t="shared" si="35"/>
        <v>45566</v>
      </c>
      <c r="AK40" s="176">
        <f t="shared" si="35"/>
        <v>45597</v>
      </c>
      <c r="AL40" s="176">
        <f t="shared" si="35"/>
        <v>45627</v>
      </c>
      <c r="AM40" s="176">
        <f t="shared" si="35"/>
        <v>45658</v>
      </c>
      <c r="AN40" s="176">
        <f t="shared" si="35"/>
        <v>45689</v>
      </c>
      <c r="AO40" s="176">
        <f t="shared" si="35"/>
        <v>45717</v>
      </c>
      <c r="AP40" s="176">
        <f t="shared" si="35"/>
        <v>45748</v>
      </c>
      <c r="AQ40" s="176">
        <f t="shared" si="35"/>
        <v>45778</v>
      </c>
      <c r="AR40" s="176">
        <f t="shared" si="35"/>
        <v>45809</v>
      </c>
      <c r="AS40" s="176">
        <f t="shared" si="35"/>
        <v>45839</v>
      </c>
      <c r="AT40" s="176">
        <f t="shared" si="35"/>
        <v>45870</v>
      </c>
      <c r="AU40" s="176">
        <f t="shared" si="35"/>
        <v>45901</v>
      </c>
      <c r="AV40" s="176">
        <f t="shared" si="35"/>
        <v>45931</v>
      </c>
      <c r="AW40" s="176">
        <f t="shared" si="35"/>
        <v>45962</v>
      </c>
      <c r="AX40" s="176">
        <f t="shared" si="35"/>
        <v>45992</v>
      </c>
      <c r="AY40" s="176">
        <f t="shared" si="35"/>
        <v>46023</v>
      </c>
      <c r="AZ40" s="176">
        <f t="shared" si="35"/>
        <v>46054</v>
      </c>
      <c r="BA40" s="176">
        <f t="shared" si="35"/>
        <v>46082</v>
      </c>
      <c r="BB40" s="176">
        <f t="shared" si="35"/>
        <v>46113</v>
      </c>
      <c r="BC40" s="176">
        <f t="shared" si="35"/>
        <v>46143</v>
      </c>
      <c r="BD40" s="176">
        <f t="shared" si="35"/>
        <v>46174</v>
      </c>
      <c r="BE40" s="176">
        <f t="shared" si="35"/>
        <v>46204</v>
      </c>
      <c r="BF40" s="176">
        <f t="shared" si="35"/>
        <v>46235</v>
      </c>
      <c r="BG40" s="176">
        <f t="shared" si="35"/>
        <v>46266</v>
      </c>
      <c r="BH40" s="176">
        <f t="shared" si="35"/>
        <v>46296</v>
      </c>
      <c r="BI40" s="176">
        <f t="shared" si="35"/>
        <v>46327</v>
      </c>
      <c r="BJ40" s="176">
        <f t="shared" si="35"/>
        <v>46357</v>
      </c>
      <c r="BK40" s="176">
        <f t="shared" si="35"/>
        <v>46388</v>
      </c>
      <c r="BL40" s="176">
        <f t="shared" si="35"/>
        <v>46419</v>
      </c>
      <c r="BM40" s="176">
        <f t="shared" si="35"/>
        <v>46447</v>
      </c>
      <c r="BN40" s="176">
        <f t="shared" si="35"/>
        <v>46478</v>
      </c>
      <c r="BO40" s="176">
        <f t="shared" si="35"/>
        <v>46508</v>
      </c>
      <c r="BP40" s="176">
        <f t="shared" ref="BP40:CH40" si="36">BP$4</f>
        <v>46539</v>
      </c>
      <c r="BQ40" s="176">
        <f t="shared" si="36"/>
        <v>46569</v>
      </c>
      <c r="BR40" s="176">
        <f t="shared" si="36"/>
        <v>46600</v>
      </c>
      <c r="BS40" s="176">
        <f t="shared" si="36"/>
        <v>46631</v>
      </c>
      <c r="BT40" s="176">
        <f t="shared" si="36"/>
        <v>46661</v>
      </c>
      <c r="BU40" s="176">
        <f t="shared" si="36"/>
        <v>46692</v>
      </c>
      <c r="BV40" s="176">
        <f t="shared" si="36"/>
        <v>46722</v>
      </c>
      <c r="BW40" s="176">
        <f t="shared" si="36"/>
        <v>46753</v>
      </c>
      <c r="BX40" s="176">
        <f t="shared" si="36"/>
        <v>46784</v>
      </c>
      <c r="BY40" s="176">
        <f t="shared" si="36"/>
        <v>46813</v>
      </c>
      <c r="BZ40" s="176">
        <f t="shared" si="36"/>
        <v>46844</v>
      </c>
      <c r="CA40" s="176">
        <f t="shared" si="36"/>
        <v>46874</v>
      </c>
      <c r="CB40" s="176">
        <f t="shared" si="36"/>
        <v>46905</v>
      </c>
      <c r="CC40" s="176">
        <f t="shared" si="36"/>
        <v>46935</v>
      </c>
      <c r="CD40" s="176">
        <f t="shared" si="36"/>
        <v>46966</v>
      </c>
      <c r="CE40" s="176">
        <f t="shared" si="36"/>
        <v>46997</v>
      </c>
      <c r="CF40" s="176">
        <f t="shared" si="36"/>
        <v>47027</v>
      </c>
      <c r="CG40" s="176">
        <f t="shared" si="36"/>
        <v>47058</v>
      </c>
      <c r="CH40" s="177">
        <f t="shared" si="36"/>
        <v>47088</v>
      </c>
    </row>
    <row r="41" spans="1:86" ht="15" customHeight="1" x14ac:dyDescent="0.35">
      <c r="A41" s="575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3">
        <f t="shared" si="38"/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35">
      <c r="A42" s="575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3">
        <f t="shared" si="40"/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35">
      <c r="A43" s="575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3">
        <f t="shared" si="42"/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35">
      <c r="A44" s="575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3">
        <f t="shared" si="44"/>
        <v>0</v>
      </c>
      <c r="U44" s="3">
        <f t="shared" si="44"/>
        <v>0</v>
      </c>
      <c r="V44" s="3">
        <f t="shared" si="44"/>
        <v>0</v>
      </c>
      <c r="W44" s="3">
        <f t="shared" si="44"/>
        <v>0</v>
      </c>
      <c r="X44" s="3">
        <f t="shared" si="44"/>
        <v>0</v>
      </c>
      <c r="Y44" s="3">
        <f t="shared" si="44"/>
        <v>0</v>
      </c>
      <c r="Z44" s="3">
        <f t="shared" si="44"/>
        <v>0</v>
      </c>
      <c r="AA44" s="3">
        <f t="shared" si="44"/>
        <v>0</v>
      </c>
      <c r="AB44" s="3">
        <f t="shared" si="44"/>
        <v>0</v>
      </c>
      <c r="AC44" s="3">
        <f t="shared" si="44"/>
        <v>0</v>
      </c>
      <c r="AD44" s="3">
        <f t="shared" si="44"/>
        <v>0</v>
      </c>
      <c r="AE44" s="3">
        <f t="shared" si="44"/>
        <v>0</v>
      </c>
      <c r="AF44" s="3">
        <f t="shared" si="44"/>
        <v>0</v>
      </c>
      <c r="AG44" s="3">
        <f t="shared" si="44"/>
        <v>0</v>
      </c>
      <c r="AH44" s="3">
        <f t="shared" si="44"/>
        <v>0</v>
      </c>
      <c r="AI44" s="3">
        <f t="shared" si="44"/>
        <v>0</v>
      </c>
      <c r="AJ44" s="3">
        <f t="shared" si="44"/>
        <v>0</v>
      </c>
      <c r="AK44" s="3">
        <f t="shared" si="44"/>
        <v>0</v>
      </c>
      <c r="AL44" s="3">
        <f t="shared" si="44"/>
        <v>0</v>
      </c>
      <c r="AM44" s="3">
        <f t="shared" si="44"/>
        <v>0</v>
      </c>
      <c r="AN44" s="3">
        <f t="shared" si="44"/>
        <v>0</v>
      </c>
      <c r="AO44" s="3">
        <f t="shared" si="44"/>
        <v>0</v>
      </c>
      <c r="AP44" s="3">
        <f t="shared" si="44"/>
        <v>0</v>
      </c>
      <c r="AQ44" s="3">
        <f t="shared" si="44"/>
        <v>0</v>
      </c>
      <c r="AR44" s="3">
        <f t="shared" si="44"/>
        <v>0</v>
      </c>
      <c r="AS44" s="3">
        <f t="shared" si="44"/>
        <v>0</v>
      </c>
      <c r="AT44" s="3">
        <f t="shared" si="44"/>
        <v>0</v>
      </c>
      <c r="AU44" s="3">
        <f t="shared" si="44"/>
        <v>0</v>
      </c>
      <c r="AV44" s="3">
        <f t="shared" si="44"/>
        <v>0</v>
      </c>
      <c r="AW44" s="3">
        <f t="shared" si="44"/>
        <v>0</v>
      </c>
      <c r="AX44" s="3">
        <f t="shared" si="44"/>
        <v>0</v>
      </c>
      <c r="AY44" s="3">
        <f t="shared" si="44"/>
        <v>0</v>
      </c>
      <c r="AZ44" s="3">
        <f t="shared" si="44"/>
        <v>0</v>
      </c>
      <c r="BA44" s="3">
        <f t="shared" si="44"/>
        <v>0</v>
      </c>
      <c r="BB44" s="3">
        <f t="shared" si="44"/>
        <v>0</v>
      </c>
      <c r="BC44" s="3">
        <f t="shared" si="44"/>
        <v>0</v>
      </c>
      <c r="BD44" s="3">
        <f t="shared" si="44"/>
        <v>0</v>
      </c>
      <c r="BE44" s="3">
        <f t="shared" si="44"/>
        <v>0</v>
      </c>
      <c r="BF44" s="3">
        <f t="shared" si="44"/>
        <v>0</v>
      </c>
      <c r="BG44" s="3">
        <f t="shared" si="44"/>
        <v>0</v>
      </c>
      <c r="BH44" s="3">
        <f t="shared" si="44"/>
        <v>0</v>
      </c>
      <c r="BI44" s="3">
        <f t="shared" si="44"/>
        <v>0</v>
      </c>
      <c r="BJ44" s="3">
        <f t="shared" si="44"/>
        <v>0</v>
      </c>
      <c r="BK44" s="3">
        <f t="shared" si="44"/>
        <v>0</v>
      </c>
      <c r="BL44" s="3">
        <f t="shared" si="44"/>
        <v>0</v>
      </c>
      <c r="BM44" s="3">
        <f t="shared" si="44"/>
        <v>0</v>
      </c>
      <c r="BN44" s="3">
        <f t="shared" si="44"/>
        <v>0</v>
      </c>
      <c r="BO44" s="3">
        <f t="shared" si="44"/>
        <v>0</v>
      </c>
      <c r="BP44" s="3">
        <f t="shared" si="44"/>
        <v>0</v>
      </c>
      <c r="BQ44" s="3">
        <f t="shared" si="44"/>
        <v>0</v>
      </c>
      <c r="BR44" s="3">
        <f t="shared" si="44"/>
        <v>0</v>
      </c>
      <c r="BS44" s="3">
        <f t="shared" ref="BS44:CH44" si="45">BR44</f>
        <v>0</v>
      </c>
      <c r="BT44" s="3">
        <f t="shared" si="45"/>
        <v>0</v>
      </c>
      <c r="BU44" s="3">
        <f t="shared" si="45"/>
        <v>0</v>
      </c>
      <c r="BV44" s="3">
        <f t="shared" si="45"/>
        <v>0</v>
      </c>
      <c r="BW44" s="3">
        <f t="shared" si="45"/>
        <v>0</v>
      </c>
      <c r="BX44" s="3">
        <f t="shared" si="45"/>
        <v>0</v>
      </c>
      <c r="BY44" s="3">
        <f t="shared" si="45"/>
        <v>0</v>
      </c>
      <c r="BZ44" s="3">
        <f t="shared" si="45"/>
        <v>0</v>
      </c>
      <c r="CA44" s="3">
        <f t="shared" si="45"/>
        <v>0</v>
      </c>
      <c r="CB44" s="3">
        <f t="shared" si="45"/>
        <v>0</v>
      </c>
      <c r="CC44" s="3">
        <f t="shared" si="45"/>
        <v>0</v>
      </c>
      <c r="CD44" s="3">
        <f t="shared" si="45"/>
        <v>0</v>
      </c>
      <c r="CE44" s="3">
        <f t="shared" si="45"/>
        <v>0</v>
      </c>
      <c r="CF44" s="3">
        <f t="shared" si="45"/>
        <v>0</v>
      </c>
      <c r="CG44" s="3">
        <f t="shared" si="45"/>
        <v>0</v>
      </c>
      <c r="CH44" s="12">
        <f t="shared" si="45"/>
        <v>0</v>
      </c>
    </row>
    <row r="45" spans="1:86" x14ac:dyDescent="0.35">
      <c r="A45" s="575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3">
        <f t="shared" si="46"/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35">
      <c r="A46" s="575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3">
        <f t="shared" si="48"/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35">
      <c r="A47" s="575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3">
        <f t="shared" si="50"/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35">
      <c r="A48" s="575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3">
        <f t="shared" si="52"/>
        <v>0</v>
      </c>
      <c r="U48" s="3">
        <f t="shared" si="52"/>
        <v>0</v>
      </c>
      <c r="V48" s="3">
        <f t="shared" si="52"/>
        <v>0</v>
      </c>
      <c r="W48" s="3">
        <f t="shared" si="52"/>
        <v>0</v>
      </c>
      <c r="X48" s="3">
        <f t="shared" si="52"/>
        <v>0</v>
      </c>
      <c r="Y48" s="3">
        <f t="shared" si="52"/>
        <v>0</v>
      </c>
      <c r="Z48" s="3">
        <f t="shared" si="52"/>
        <v>0</v>
      </c>
      <c r="AA48" s="3">
        <f t="shared" si="52"/>
        <v>0</v>
      </c>
      <c r="AB48" s="3">
        <f t="shared" si="52"/>
        <v>0</v>
      </c>
      <c r="AC48" s="3">
        <f t="shared" si="52"/>
        <v>0</v>
      </c>
      <c r="AD48" s="3">
        <f t="shared" si="52"/>
        <v>0</v>
      </c>
      <c r="AE48" s="3">
        <f t="shared" si="52"/>
        <v>0</v>
      </c>
      <c r="AF48" s="3">
        <f t="shared" si="52"/>
        <v>0</v>
      </c>
      <c r="AG48" s="3">
        <f t="shared" si="52"/>
        <v>0</v>
      </c>
      <c r="AH48" s="3">
        <f t="shared" si="52"/>
        <v>0</v>
      </c>
      <c r="AI48" s="3">
        <f t="shared" si="52"/>
        <v>0</v>
      </c>
      <c r="AJ48" s="3">
        <f t="shared" si="52"/>
        <v>0</v>
      </c>
      <c r="AK48" s="3">
        <f t="shared" si="52"/>
        <v>0</v>
      </c>
      <c r="AL48" s="3">
        <f t="shared" si="52"/>
        <v>0</v>
      </c>
      <c r="AM48" s="3">
        <f t="shared" si="52"/>
        <v>0</v>
      </c>
      <c r="AN48" s="3">
        <f t="shared" si="52"/>
        <v>0</v>
      </c>
      <c r="AO48" s="3">
        <f t="shared" si="52"/>
        <v>0</v>
      </c>
      <c r="AP48" s="3">
        <f t="shared" si="52"/>
        <v>0</v>
      </c>
      <c r="AQ48" s="3">
        <f t="shared" si="52"/>
        <v>0</v>
      </c>
      <c r="AR48" s="3">
        <f t="shared" si="52"/>
        <v>0</v>
      </c>
      <c r="AS48" s="3">
        <f t="shared" si="52"/>
        <v>0</v>
      </c>
      <c r="AT48" s="3">
        <f t="shared" si="52"/>
        <v>0</v>
      </c>
      <c r="AU48" s="3">
        <f t="shared" si="52"/>
        <v>0</v>
      </c>
      <c r="AV48" s="3">
        <f t="shared" si="52"/>
        <v>0</v>
      </c>
      <c r="AW48" s="3">
        <f t="shared" si="52"/>
        <v>0</v>
      </c>
      <c r="AX48" s="3">
        <f t="shared" si="52"/>
        <v>0</v>
      </c>
      <c r="AY48" s="3">
        <f t="shared" si="52"/>
        <v>0</v>
      </c>
      <c r="AZ48" s="3">
        <f t="shared" si="52"/>
        <v>0</v>
      </c>
      <c r="BA48" s="3">
        <f t="shared" si="52"/>
        <v>0</v>
      </c>
      <c r="BB48" s="3">
        <f t="shared" si="52"/>
        <v>0</v>
      </c>
      <c r="BC48" s="3">
        <f t="shared" si="52"/>
        <v>0</v>
      </c>
      <c r="BD48" s="3">
        <f t="shared" si="52"/>
        <v>0</v>
      </c>
      <c r="BE48" s="3">
        <f t="shared" si="52"/>
        <v>0</v>
      </c>
      <c r="BF48" s="3">
        <f t="shared" si="52"/>
        <v>0</v>
      </c>
      <c r="BG48" s="3">
        <f t="shared" si="52"/>
        <v>0</v>
      </c>
      <c r="BH48" s="3">
        <f t="shared" si="52"/>
        <v>0</v>
      </c>
      <c r="BI48" s="3">
        <f t="shared" si="52"/>
        <v>0</v>
      </c>
      <c r="BJ48" s="3">
        <f t="shared" si="52"/>
        <v>0</v>
      </c>
      <c r="BK48" s="3">
        <f t="shared" si="52"/>
        <v>0</v>
      </c>
      <c r="BL48" s="3">
        <f t="shared" si="52"/>
        <v>0</v>
      </c>
      <c r="BM48" s="3">
        <f t="shared" si="52"/>
        <v>0</v>
      </c>
      <c r="BN48" s="3">
        <f t="shared" si="52"/>
        <v>0</v>
      </c>
      <c r="BO48" s="3">
        <f t="shared" si="52"/>
        <v>0</v>
      </c>
      <c r="BP48" s="3">
        <f t="shared" si="52"/>
        <v>0</v>
      </c>
      <c r="BQ48" s="3">
        <f t="shared" si="52"/>
        <v>0</v>
      </c>
      <c r="BR48" s="3">
        <f t="shared" si="52"/>
        <v>0</v>
      </c>
      <c r="BS48" s="3">
        <f t="shared" ref="BS48:CH48" si="53">BR48</f>
        <v>0</v>
      </c>
      <c r="BT48" s="3">
        <f t="shared" si="53"/>
        <v>0</v>
      </c>
      <c r="BU48" s="3">
        <f t="shared" si="53"/>
        <v>0</v>
      </c>
      <c r="BV48" s="3">
        <f t="shared" si="53"/>
        <v>0</v>
      </c>
      <c r="BW48" s="3">
        <f t="shared" si="53"/>
        <v>0</v>
      </c>
      <c r="BX48" s="3">
        <f t="shared" si="53"/>
        <v>0</v>
      </c>
      <c r="BY48" s="3">
        <f t="shared" si="53"/>
        <v>0</v>
      </c>
      <c r="BZ48" s="3">
        <f t="shared" si="53"/>
        <v>0</v>
      </c>
      <c r="CA48" s="3">
        <f t="shared" si="53"/>
        <v>0</v>
      </c>
      <c r="CB48" s="3">
        <f t="shared" si="53"/>
        <v>0</v>
      </c>
      <c r="CC48" s="3">
        <f t="shared" si="53"/>
        <v>0</v>
      </c>
      <c r="CD48" s="3">
        <f t="shared" si="53"/>
        <v>0</v>
      </c>
      <c r="CE48" s="3">
        <f t="shared" si="53"/>
        <v>0</v>
      </c>
      <c r="CF48" s="3">
        <f t="shared" si="53"/>
        <v>0</v>
      </c>
      <c r="CG48" s="3">
        <f t="shared" si="53"/>
        <v>0</v>
      </c>
      <c r="CH48" s="12">
        <f t="shared" si="53"/>
        <v>0</v>
      </c>
    </row>
    <row r="49" spans="1:86" x14ac:dyDescent="0.35">
      <c r="A49" s="575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3">
        <f t="shared" si="54"/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35">
      <c r="A50" s="575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3">
        <f t="shared" si="56"/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35">
      <c r="A51" s="575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3">
        <f t="shared" si="58"/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35">
      <c r="A52" s="575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3">
        <f t="shared" si="60"/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35">
      <c r="A53" s="575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3">
        <f t="shared" si="62"/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35">
      <c r="A54" s="575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7"/>
        <v>Monthly kWh</v>
      </c>
      <c r="C55" s="279">
        <f>SUM(C41:C54)</f>
        <v>0</v>
      </c>
      <c r="D55" s="279">
        <f t="shared" ref="D55:BO55" si="64">SUM(D41:D54)</f>
        <v>0</v>
      </c>
      <c r="E55" s="279">
        <f t="shared" si="64"/>
        <v>0</v>
      </c>
      <c r="F55" s="279">
        <f t="shared" si="64"/>
        <v>0</v>
      </c>
      <c r="G55" s="279">
        <f t="shared" si="64"/>
        <v>0</v>
      </c>
      <c r="H55" s="279">
        <f t="shared" si="64"/>
        <v>0</v>
      </c>
      <c r="I55" s="279">
        <f t="shared" si="64"/>
        <v>0</v>
      </c>
      <c r="J55" s="279">
        <f t="shared" si="64"/>
        <v>0</v>
      </c>
      <c r="K55" s="279">
        <f t="shared" si="64"/>
        <v>0</v>
      </c>
      <c r="L55" s="279">
        <f t="shared" si="64"/>
        <v>0</v>
      </c>
      <c r="M55" s="279">
        <f t="shared" si="64"/>
        <v>0</v>
      </c>
      <c r="N55" s="279">
        <f t="shared" si="64"/>
        <v>0</v>
      </c>
      <c r="O55" s="279">
        <f t="shared" si="64"/>
        <v>0</v>
      </c>
      <c r="P55" s="279">
        <f t="shared" si="64"/>
        <v>0</v>
      </c>
      <c r="Q55" s="279">
        <f t="shared" si="64"/>
        <v>0</v>
      </c>
      <c r="R55" s="279">
        <f t="shared" si="64"/>
        <v>0</v>
      </c>
      <c r="S55" s="279">
        <f t="shared" si="64"/>
        <v>0</v>
      </c>
      <c r="T55" s="279">
        <f t="shared" si="64"/>
        <v>0</v>
      </c>
      <c r="U55" s="279">
        <f t="shared" si="64"/>
        <v>0</v>
      </c>
      <c r="V55" s="279">
        <f t="shared" si="64"/>
        <v>0</v>
      </c>
      <c r="W55" s="279">
        <f t="shared" si="64"/>
        <v>0</v>
      </c>
      <c r="X55" s="279">
        <f t="shared" si="64"/>
        <v>0</v>
      </c>
      <c r="Y55" s="279">
        <f t="shared" si="64"/>
        <v>0</v>
      </c>
      <c r="Z55" s="279">
        <f t="shared" si="64"/>
        <v>0</v>
      </c>
      <c r="AA55" s="279">
        <f t="shared" si="64"/>
        <v>0</v>
      </c>
      <c r="AB55" s="279">
        <f t="shared" si="64"/>
        <v>0</v>
      </c>
      <c r="AC55" s="279">
        <f t="shared" si="64"/>
        <v>0</v>
      </c>
      <c r="AD55" s="279">
        <f t="shared" si="64"/>
        <v>0</v>
      </c>
      <c r="AE55" s="279">
        <f t="shared" si="64"/>
        <v>0</v>
      </c>
      <c r="AF55" s="279">
        <f t="shared" si="64"/>
        <v>0</v>
      </c>
      <c r="AG55" s="279">
        <f t="shared" si="64"/>
        <v>0</v>
      </c>
      <c r="AH55" s="279">
        <f t="shared" si="64"/>
        <v>0</v>
      </c>
      <c r="AI55" s="279">
        <f t="shared" si="64"/>
        <v>0</v>
      </c>
      <c r="AJ55" s="279">
        <f t="shared" si="64"/>
        <v>0</v>
      </c>
      <c r="AK55" s="279">
        <f t="shared" si="64"/>
        <v>0</v>
      </c>
      <c r="AL55" s="279">
        <f t="shared" si="64"/>
        <v>0</v>
      </c>
      <c r="AM55" s="279">
        <f t="shared" si="64"/>
        <v>0</v>
      </c>
      <c r="AN55" s="279">
        <f t="shared" si="64"/>
        <v>0</v>
      </c>
      <c r="AO55" s="279">
        <f t="shared" si="64"/>
        <v>0</v>
      </c>
      <c r="AP55" s="279">
        <f t="shared" si="64"/>
        <v>0</v>
      </c>
      <c r="AQ55" s="279">
        <f t="shared" si="64"/>
        <v>0</v>
      </c>
      <c r="AR55" s="279">
        <f t="shared" si="64"/>
        <v>0</v>
      </c>
      <c r="AS55" s="279">
        <f t="shared" si="64"/>
        <v>0</v>
      </c>
      <c r="AT55" s="279">
        <f t="shared" si="64"/>
        <v>0</v>
      </c>
      <c r="AU55" s="279">
        <f t="shared" si="64"/>
        <v>0</v>
      </c>
      <c r="AV55" s="279">
        <f t="shared" si="64"/>
        <v>0</v>
      </c>
      <c r="AW55" s="279">
        <f t="shared" si="64"/>
        <v>0</v>
      </c>
      <c r="AX55" s="279">
        <f t="shared" si="64"/>
        <v>0</v>
      </c>
      <c r="AY55" s="279">
        <f t="shared" si="64"/>
        <v>0</v>
      </c>
      <c r="AZ55" s="279">
        <f t="shared" si="64"/>
        <v>0</v>
      </c>
      <c r="BA55" s="279">
        <f t="shared" si="64"/>
        <v>0</v>
      </c>
      <c r="BB55" s="279">
        <f t="shared" si="64"/>
        <v>0</v>
      </c>
      <c r="BC55" s="279">
        <f t="shared" si="64"/>
        <v>0</v>
      </c>
      <c r="BD55" s="279">
        <f t="shared" si="64"/>
        <v>0</v>
      </c>
      <c r="BE55" s="279">
        <f t="shared" si="64"/>
        <v>0</v>
      </c>
      <c r="BF55" s="279">
        <f t="shared" si="64"/>
        <v>0</v>
      </c>
      <c r="BG55" s="279">
        <f t="shared" si="64"/>
        <v>0</v>
      </c>
      <c r="BH55" s="279">
        <f t="shared" si="64"/>
        <v>0</v>
      </c>
      <c r="BI55" s="279">
        <f t="shared" si="64"/>
        <v>0</v>
      </c>
      <c r="BJ55" s="279">
        <f t="shared" si="64"/>
        <v>0</v>
      </c>
      <c r="BK55" s="279">
        <f t="shared" si="64"/>
        <v>0</v>
      </c>
      <c r="BL55" s="279">
        <f t="shared" si="64"/>
        <v>0</v>
      </c>
      <c r="BM55" s="279">
        <f t="shared" si="64"/>
        <v>0</v>
      </c>
      <c r="BN55" s="279">
        <f t="shared" si="64"/>
        <v>0</v>
      </c>
      <c r="BO55" s="279">
        <f t="shared" si="64"/>
        <v>0</v>
      </c>
      <c r="BP55" s="279">
        <f t="shared" ref="BP55:CH55" si="65">SUM(BP41:BP54)</f>
        <v>0</v>
      </c>
      <c r="BQ55" s="279">
        <f t="shared" si="65"/>
        <v>0</v>
      </c>
      <c r="BR55" s="279">
        <f t="shared" si="65"/>
        <v>0</v>
      </c>
      <c r="BS55" s="279">
        <f t="shared" si="65"/>
        <v>0</v>
      </c>
      <c r="BT55" s="279">
        <f t="shared" si="65"/>
        <v>0</v>
      </c>
      <c r="BU55" s="279">
        <f t="shared" si="65"/>
        <v>0</v>
      </c>
      <c r="BV55" s="279">
        <f t="shared" si="65"/>
        <v>0</v>
      </c>
      <c r="BW55" s="279">
        <f t="shared" si="65"/>
        <v>0</v>
      </c>
      <c r="BX55" s="279">
        <f t="shared" si="65"/>
        <v>0</v>
      </c>
      <c r="BY55" s="279">
        <f t="shared" si="65"/>
        <v>0</v>
      </c>
      <c r="BZ55" s="279">
        <f t="shared" si="65"/>
        <v>0</v>
      </c>
      <c r="CA55" s="279">
        <f t="shared" si="65"/>
        <v>0</v>
      </c>
      <c r="CB55" s="279">
        <f t="shared" si="65"/>
        <v>0</v>
      </c>
      <c r="CC55" s="279">
        <f t="shared" si="65"/>
        <v>0</v>
      </c>
      <c r="CD55" s="279">
        <f t="shared" si="65"/>
        <v>0</v>
      </c>
      <c r="CE55" s="279">
        <f t="shared" si="65"/>
        <v>0</v>
      </c>
      <c r="CF55" s="279">
        <f t="shared" si="65"/>
        <v>0</v>
      </c>
      <c r="CG55" s="279">
        <f t="shared" si="65"/>
        <v>0</v>
      </c>
      <c r="CH55" s="282">
        <f t="shared" si="65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150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66">D$4</f>
        <v>44593</v>
      </c>
      <c r="E58" s="176">
        <f t="shared" si="66"/>
        <v>44621</v>
      </c>
      <c r="F58" s="176">
        <f t="shared" si="66"/>
        <v>44652</v>
      </c>
      <c r="G58" s="176">
        <f t="shared" si="66"/>
        <v>44682</v>
      </c>
      <c r="H58" s="176">
        <f t="shared" si="66"/>
        <v>44713</v>
      </c>
      <c r="I58" s="176">
        <f t="shared" si="66"/>
        <v>44743</v>
      </c>
      <c r="J58" s="176">
        <f t="shared" si="66"/>
        <v>44774</v>
      </c>
      <c r="K58" s="176">
        <f t="shared" si="66"/>
        <v>44805</v>
      </c>
      <c r="L58" s="176">
        <f t="shared" si="66"/>
        <v>44835</v>
      </c>
      <c r="M58" s="176">
        <f t="shared" si="66"/>
        <v>44866</v>
      </c>
      <c r="N58" s="176">
        <f t="shared" si="66"/>
        <v>44896</v>
      </c>
      <c r="O58" s="176">
        <f t="shared" si="66"/>
        <v>44927</v>
      </c>
      <c r="P58" s="176">
        <f t="shared" si="66"/>
        <v>44958</v>
      </c>
      <c r="Q58" s="176">
        <f t="shared" si="66"/>
        <v>44986</v>
      </c>
      <c r="R58" s="176">
        <f t="shared" si="66"/>
        <v>45017</v>
      </c>
      <c r="S58" s="176">
        <f t="shared" si="66"/>
        <v>45047</v>
      </c>
      <c r="T58" s="176">
        <f t="shared" si="66"/>
        <v>45078</v>
      </c>
      <c r="U58" s="176">
        <f t="shared" si="66"/>
        <v>45108</v>
      </c>
      <c r="V58" s="176">
        <f t="shared" si="66"/>
        <v>45139</v>
      </c>
      <c r="W58" s="176">
        <f t="shared" si="66"/>
        <v>45170</v>
      </c>
      <c r="X58" s="176">
        <f t="shared" si="66"/>
        <v>45200</v>
      </c>
      <c r="Y58" s="176">
        <f t="shared" si="66"/>
        <v>45231</v>
      </c>
      <c r="Z58" s="176">
        <f t="shared" si="66"/>
        <v>45261</v>
      </c>
      <c r="AA58" s="176">
        <f t="shared" si="66"/>
        <v>45292</v>
      </c>
      <c r="AB58" s="176">
        <f t="shared" si="66"/>
        <v>45323</v>
      </c>
      <c r="AC58" s="176">
        <f t="shared" si="66"/>
        <v>45352</v>
      </c>
      <c r="AD58" s="176">
        <f t="shared" si="66"/>
        <v>45383</v>
      </c>
      <c r="AE58" s="176">
        <f t="shared" si="66"/>
        <v>45413</v>
      </c>
      <c r="AF58" s="176">
        <f t="shared" si="66"/>
        <v>45444</v>
      </c>
      <c r="AG58" s="176">
        <f t="shared" si="66"/>
        <v>45474</v>
      </c>
      <c r="AH58" s="176">
        <f t="shared" si="66"/>
        <v>45505</v>
      </c>
      <c r="AI58" s="176">
        <f t="shared" si="66"/>
        <v>45536</v>
      </c>
      <c r="AJ58" s="176">
        <f t="shared" si="66"/>
        <v>45566</v>
      </c>
      <c r="AK58" s="176">
        <f t="shared" si="66"/>
        <v>45597</v>
      </c>
      <c r="AL58" s="176">
        <f t="shared" si="66"/>
        <v>45627</v>
      </c>
      <c r="AM58" s="176">
        <f t="shared" si="66"/>
        <v>45658</v>
      </c>
      <c r="AN58" s="176">
        <f t="shared" si="66"/>
        <v>45689</v>
      </c>
      <c r="AO58" s="176">
        <f t="shared" si="66"/>
        <v>45717</v>
      </c>
      <c r="AP58" s="176">
        <f t="shared" si="66"/>
        <v>45748</v>
      </c>
      <c r="AQ58" s="176">
        <f t="shared" si="66"/>
        <v>45778</v>
      </c>
      <c r="AR58" s="176">
        <f t="shared" si="66"/>
        <v>45809</v>
      </c>
      <c r="AS58" s="176">
        <f t="shared" si="66"/>
        <v>45839</v>
      </c>
      <c r="AT58" s="176">
        <f t="shared" si="66"/>
        <v>45870</v>
      </c>
      <c r="AU58" s="176">
        <f t="shared" si="66"/>
        <v>45901</v>
      </c>
      <c r="AV58" s="176">
        <f t="shared" si="66"/>
        <v>45931</v>
      </c>
      <c r="AW58" s="176">
        <f t="shared" si="66"/>
        <v>45962</v>
      </c>
      <c r="AX58" s="176">
        <f t="shared" si="66"/>
        <v>45992</v>
      </c>
      <c r="AY58" s="176">
        <f t="shared" si="66"/>
        <v>46023</v>
      </c>
      <c r="AZ58" s="176">
        <f t="shared" si="66"/>
        <v>46054</v>
      </c>
      <c r="BA58" s="176">
        <f t="shared" si="66"/>
        <v>46082</v>
      </c>
      <c r="BB58" s="176">
        <f t="shared" si="66"/>
        <v>46113</v>
      </c>
      <c r="BC58" s="176">
        <f t="shared" si="66"/>
        <v>46143</v>
      </c>
      <c r="BD58" s="176">
        <f t="shared" si="66"/>
        <v>46174</v>
      </c>
      <c r="BE58" s="176">
        <f t="shared" si="66"/>
        <v>46204</v>
      </c>
      <c r="BF58" s="176">
        <f t="shared" si="66"/>
        <v>46235</v>
      </c>
      <c r="BG58" s="176">
        <f t="shared" si="66"/>
        <v>46266</v>
      </c>
      <c r="BH58" s="176">
        <f t="shared" si="66"/>
        <v>46296</v>
      </c>
      <c r="BI58" s="176">
        <f t="shared" si="66"/>
        <v>46327</v>
      </c>
      <c r="BJ58" s="176">
        <f t="shared" si="66"/>
        <v>46357</v>
      </c>
      <c r="BK58" s="176">
        <f t="shared" si="66"/>
        <v>46388</v>
      </c>
      <c r="BL58" s="176">
        <f t="shared" si="66"/>
        <v>46419</v>
      </c>
      <c r="BM58" s="176">
        <f t="shared" si="66"/>
        <v>46447</v>
      </c>
      <c r="BN58" s="176">
        <f t="shared" si="66"/>
        <v>46478</v>
      </c>
      <c r="BO58" s="176">
        <f t="shared" si="66"/>
        <v>46508</v>
      </c>
      <c r="BP58" s="176">
        <f t="shared" ref="BP58:CH58" si="67">BP$4</f>
        <v>46539</v>
      </c>
      <c r="BQ58" s="176">
        <f t="shared" si="67"/>
        <v>46569</v>
      </c>
      <c r="BR58" s="176">
        <f t="shared" si="67"/>
        <v>46600</v>
      </c>
      <c r="BS58" s="176">
        <f t="shared" si="67"/>
        <v>46631</v>
      </c>
      <c r="BT58" s="176">
        <f t="shared" si="67"/>
        <v>46661</v>
      </c>
      <c r="BU58" s="176">
        <f t="shared" si="67"/>
        <v>46692</v>
      </c>
      <c r="BV58" s="176">
        <f t="shared" si="67"/>
        <v>46722</v>
      </c>
      <c r="BW58" s="176">
        <f t="shared" si="67"/>
        <v>46753</v>
      </c>
      <c r="BX58" s="176">
        <f t="shared" si="67"/>
        <v>46784</v>
      </c>
      <c r="BY58" s="176">
        <f t="shared" si="67"/>
        <v>46813</v>
      </c>
      <c r="BZ58" s="176">
        <f t="shared" si="67"/>
        <v>46844</v>
      </c>
      <c r="CA58" s="176">
        <f t="shared" si="67"/>
        <v>46874</v>
      </c>
      <c r="CB58" s="176">
        <f t="shared" si="67"/>
        <v>46905</v>
      </c>
      <c r="CC58" s="176">
        <f t="shared" si="67"/>
        <v>46935</v>
      </c>
      <c r="CD58" s="176">
        <f t="shared" si="67"/>
        <v>46966</v>
      </c>
      <c r="CE58" s="176">
        <f t="shared" si="67"/>
        <v>46997</v>
      </c>
      <c r="CF58" s="176">
        <f t="shared" si="67"/>
        <v>47027</v>
      </c>
      <c r="CG58" s="176">
        <f t="shared" si="67"/>
        <v>47058</v>
      </c>
      <c r="CH58" s="177">
        <f t="shared" si="67"/>
        <v>47088</v>
      </c>
    </row>
    <row r="59" spans="1:86" ht="15" customHeight="1" x14ac:dyDescent="0.35">
      <c r="A59" s="578"/>
      <c r="B59" s="14" t="str">
        <f t="shared" ref="B59:B72" si="68">B41</f>
        <v>Air Comp</v>
      </c>
      <c r="C59" s="30">
        <f>((C5*0.5)-C41)*C78*C93*C$2</f>
        <v>0</v>
      </c>
      <c r="D59" s="30">
        <f>((D5*0.5)+C23-D41)*D78*D93*D$2</f>
        <v>0</v>
      </c>
      <c r="E59" s="30">
        <f t="shared" ref="E59:BP59" si="69">((E5*0.5)+D23-E41)*E78*E93*E$2</f>
        <v>471.37504115825749</v>
      </c>
      <c r="F59" s="30">
        <f t="shared" si="69"/>
        <v>859.0306008836352</v>
      </c>
      <c r="G59" s="30">
        <f t="shared" si="69"/>
        <v>994.03365249692592</v>
      </c>
      <c r="H59" s="30">
        <f t="shared" si="69"/>
        <v>1597.8021730614259</v>
      </c>
      <c r="I59" s="30">
        <f t="shared" si="69"/>
        <v>1626.7636364700643</v>
      </c>
      <c r="J59" s="30">
        <f t="shared" si="69"/>
        <v>1683.4407803643439</v>
      </c>
      <c r="K59" s="30">
        <f t="shared" si="69"/>
        <v>1656.7441664533453</v>
      </c>
      <c r="L59" s="30">
        <f t="shared" si="69"/>
        <v>1094.3680182717105</v>
      </c>
      <c r="M59" s="30">
        <f t="shared" si="69"/>
        <v>1000.16024690186</v>
      </c>
      <c r="N59" s="30">
        <f t="shared" si="69"/>
        <v>987.22219620831174</v>
      </c>
      <c r="O59" s="30">
        <f t="shared" si="69"/>
        <v>902.74195612070241</v>
      </c>
      <c r="P59" s="30">
        <f t="shared" si="69"/>
        <v>820.77628114344213</v>
      </c>
      <c r="Q59" s="30">
        <f t="shared" si="69"/>
        <v>942.75008231651498</v>
      </c>
      <c r="R59" s="30">
        <f t="shared" si="69"/>
        <v>859.0306008836352</v>
      </c>
      <c r="S59" s="30">
        <f t="shared" si="69"/>
        <v>994.03365249692592</v>
      </c>
      <c r="T59" s="30">
        <f t="shared" si="69"/>
        <v>1597.8021730614259</v>
      </c>
      <c r="U59" s="30">
        <f t="shared" si="69"/>
        <v>1626.7636364700643</v>
      </c>
      <c r="V59" s="30">
        <f t="shared" si="69"/>
        <v>1683.4407803643439</v>
      </c>
      <c r="W59" s="30">
        <f t="shared" si="69"/>
        <v>1656.7441664533453</v>
      </c>
      <c r="X59" s="30">
        <f t="shared" si="69"/>
        <v>1094.3680182717105</v>
      </c>
      <c r="Y59" s="30">
        <f t="shared" si="69"/>
        <v>1000.16024690186</v>
      </c>
      <c r="Z59" s="30">
        <f t="shared" si="69"/>
        <v>987.22219620831174</v>
      </c>
      <c r="AA59" s="30">
        <f t="shared" si="69"/>
        <v>902.74195612070241</v>
      </c>
      <c r="AB59" s="30">
        <f t="shared" si="69"/>
        <v>820.77628114344213</v>
      </c>
      <c r="AC59" s="30">
        <f t="shared" si="69"/>
        <v>942.75008231651498</v>
      </c>
      <c r="AD59" s="30">
        <f t="shared" si="69"/>
        <v>859.0306008836352</v>
      </c>
      <c r="AE59" s="30">
        <f t="shared" si="69"/>
        <v>994.03365249692592</v>
      </c>
      <c r="AF59" s="30">
        <f t="shared" si="69"/>
        <v>1597.8021730614259</v>
      </c>
      <c r="AG59" s="30">
        <f t="shared" si="69"/>
        <v>1626.7636364700643</v>
      </c>
      <c r="AH59" s="30">
        <f t="shared" si="69"/>
        <v>1683.4407803643439</v>
      </c>
      <c r="AI59" s="30">
        <f t="shared" si="69"/>
        <v>1656.7441664533453</v>
      </c>
      <c r="AJ59" s="30">
        <f t="shared" si="69"/>
        <v>1094.3680182717105</v>
      </c>
      <c r="AK59" s="30">
        <f t="shared" si="69"/>
        <v>1000.16024690186</v>
      </c>
      <c r="AL59" s="30">
        <f t="shared" si="69"/>
        <v>987.22219620831174</v>
      </c>
      <c r="AM59" s="30">
        <f t="shared" si="69"/>
        <v>902.74195612070241</v>
      </c>
      <c r="AN59" s="30">
        <f t="shared" si="69"/>
        <v>820.77628114344213</v>
      </c>
      <c r="AO59" s="30">
        <f t="shared" si="69"/>
        <v>942.75008231651498</v>
      </c>
      <c r="AP59" s="30">
        <f t="shared" si="69"/>
        <v>859.0306008836352</v>
      </c>
      <c r="AQ59" s="30">
        <f t="shared" si="69"/>
        <v>994.03365249692592</v>
      </c>
      <c r="AR59" s="30">
        <f t="shared" si="69"/>
        <v>1597.8021730614259</v>
      </c>
      <c r="AS59" s="30">
        <f t="shared" si="69"/>
        <v>1626.7636364700643</v>
      </c>
      <c r="AT59" s="30">
        <f t="shared" si="69"/>
        <v>1683.4407803643439</v>
      </c>
      <c r="AU59" s="30">
        <f t="shared" si="69"/>
        <v>1656.7441664533453</v>
      </c>
      <c r="AV59" s="30">
        <f t="shared" si="69"/>
        <v>1094.3680182717105</v>
      </c>
      <c r="AW59" s="30">
        <f t="shared" si="69"/>
        <v>1000.16024690186</v>
      </c>
      <c r="AX59" s="30">
        <f t="shared" si="69"/>
        <v>987.22219620831174</v>
      </c>
      <c r="AY59" s="30">
        <f t="shared" si="69"/>
        <v>902.74195612070241</v>
      </c>
      <c r="AZ59" s="30">
        <f t="shared" si="69"/>
        <v>820.77628114344213</v>
      </c>
      <c r="BA59" s="30">
        <f t="shared" si="69"/>
        <v>942.75008231651498</v>
      </c>
      <c r="BB59" s="30">
        <f t="shared" si="69"/>
        <v>859.0306008836352</v>
      </c>
      <c r="BC59" s="30">
        <f t="shared" si="69"/>
        <v>994.03365249692592</v>
      </c>
      <c r="BD59" s="30">
        <f t="shared" si="69"/>
        <v>1597.8021730614259</v>
      </c>
      <c r="BE59" s="30">
        <f t="shared" si="69"/>
        <v>1626.7636364700643</v>
      </c>
      <c r="BF59" s="30">
        <f t="shared" si="69"/>
        <v>1683.4407803643439</v>
      </c>
      <c r="BG59" s="30">
        <f t="shared" si="69"/>
        <v>1656.7441664533453</v>
      </c>
      <c r="BH59" s="30">
        <f t="shared" si="69"/>
        <v>1094.3680182717105</v>
      </c>
      <c r="BI59" s="30">
        <f t="shared" si="69"/>
        <v>1000.16024690186</v>
      </c>
      <c r="BJ59" s="30">
        <f t="shared" si="69"/>
        <v>987.22219620831174</v>
      </c>
      <c r="BK59" s="30">
        <f t="shared" si="69"/>
        <v>902.74195612070241</v>
      </c>
      <c r="BL59" s="30">
        <f t="shared" si="69"/>
        <v>820.77628114344213</v>
      </c>
      <c r="BM59" s="30">
        <f t="shared" si="69"/>
        <v>942.75008231651498</v>
      </c>
      <c r="BN59" s="30">
        <f t="shared" si="69"/>
        <v>859.0306008836352</v>
      </c>
      <c r="BO59" s="30">
        <f t="shared" si="69"/>
        <v>994.03365249692592</v>
      </c>
      <c r="BP59" s="30">
        <f t="shared" si="69"/>
        <v>1597.8021730614259</v>
      </c>
      <c r="BQ59" s="30">
        <f t="shared" ref="BQ59:CH59" si="70">((BQ5*0.5)+BP23-BQ41)*BQ78*BQ93*BQ$2</f>
        <v>1626.7636364700643</v>
      </c>
      <c r="BR59" s="30">
        <f t="shared" si="70"/>
        <v>1683.4407803643439</v>
      </c>
      <c r="BS59" s="30">
        <f t="shared" si="70"/>
        <v>1656.7441664533453</v>
      </c>
      <c r="BT59" s="30">
        <f t="shared" si="70"/>
        <v>1094.3680182717105</v>
      </c>
      <c r="BU59" s="30">
        <f t="shared" si="70"/>
        <v>1000.16024690186</v>
      </c>
      <c r="BV59" s="30">
        <f t="shared" si="70"/>
        <v>987.22219620831174</v>
      </c>
      <c r="BW59" s="30">
        <f t="shared" si="70"/>
        <v>902.74195612070241</v>
      </c>
      <c r="BX59" s="30">
        <f t="shared" si="70"/>
        <v>820.77628114344213</v>
      </c>
      <c r="BY59" s="30">
        <f t="shared" si="70"/>
        <v>942.75008231651498</v>
      </c>
      <c r="BZ59" s="30">
        <f t="shared" si="70"/>
        <v>859.0306008836352</v>
      </c>
      <c r="CA59" s="30">
        <f t="shared" si="70"/>
        <v>994.03365249692592</v>
      </c>
      <c r="CB59" s="30">
        <f t="shared" si="70"/>
        <v>1597.8021730614259</v>
      </c>
      <c r="CC59" s="30">
        <f t="shared" si="70"/>
        <v>1626.7636364700643</v>
      </c>
      <c r="CD59" s="30">
        <f t="shared" si="70"/>
        <v>1683.4407803643439</v>
      </c>
      <c r="CE59" s="30">
        <f t="shared" si="70"/>
        <v>1656.7441664533453</v>
      </c>
      <c r="CF59" s="30">
        <f t="shared" si="70"/>
        <v>1094.3680182717105</v>
      </c>
      <c r="CG59" s="30">
        <f t="shared" si="70"/>
        <v>1000.16024690186</v>
      </c>
      <c r="CH59" s="33">
        <f t="shared" si="70"/>
        <v>987.22219620831174</v>
      </c>
    </row>
    <row r="60" spans="1:86" ht="15.5" x14ac:dyDescent="0.35">
      <c r="A60" s="578"/>
      <c r="B60" s="14" t="str">
        <f t="shared" si="68"/>
        <v>Building Shell</v>
      </c>
      <c r="C60" s="30">
        <f t="shared" ref="C60:C71" si="71">((C6*0.5)-C42)*C79*C94*C$2</f>
        <v>0</v>
      </c>
      <c r="D60" s="30">
        <f t="shared" ref="D60:BO60" si="72">((D6*0.5)+C24-D42)*D79*D94*D$2</f>
        <v>0</v>
      </c>
      <c r="E60" s="30">
        <f t="shared" si="72"/>
        <v>0</v>
      </c>
      <c r="F60" s="30">
        <f t="shared" si="72"/>
        <v>0</v>
      </c>
      <c r="G60" s="30">
        <f t="shared" si="72"/>
        <v>0</v>
      </c>
      <c r="H60" s="30">
        <f t="shared" si="72"/>
        <v>0</v>
      </c>
      <c r="I60" s="30">
        <f t="shared" si="72"/>
        <v>0</v>
      </c>
      <c r="J60" s="30">
        <f t="shared" si="72"/>
        <v>0</v>
      </c>
      <c r="K60" s="30">
        <f t="shared" si="72"/>
        <v>0</v>
      </c>
      <c r="L60" s="30">
        <f t="shared" si="72"/>
        <v>0</v>
      </c>
      <c r="M60" s="30">
        <f t="shared" si="72"/>
        <v>0</v>
      </c>
      <c r="N60" s="30">
        <f t="shared" si="72"/>
        <v>0</v>
      </c>
      <c r="O60" s="30">
        <f t="shared" si="72"/>
        <v>0</v>
      </c>
      <c r="P60" s="30">
        <f t="shared" si="72"/>
        <v>0</v>
      </c>
      <c r="Q60" s="30">
        <f t="shared" si="72"/>
        <v>0</v>
      </c>
      <c r="R60" s="30">
        <f t="shared" si="72"/>
        <v>0</v>
      </c>
      <c r="S60" s="30">
        <f t="shared" si="72"/>
        <v>0</v>
      </c>
      <c r="T60" s="30">
        <f t="shared" si="72"/>
        <v>0</v>
      </c>
      <c r="U60" s="30">
        <f t="shared" si="72"/>
        <v>0</v>
      </c>
      <c r="V60" s="30">
        <f t="shared" si="72"/>
        <v>0</v>
      </c>
      <c r="W60" s="30">
        <f t="shared" si="72"/>
        <v>0</v>
      </c>
      <c r="X60" s="30">
        <f t="shared" si="72"/>
        <v>0</v>
      </c>
      <c r="Y60" s="30">
        <f t="shared" si="72"/>
        <v>0</v>
      </c>
      <c r="Z60" s="30">
        <f t="shared" si="72"/>
        <v>0</v>
      </c>
      <c r="AA60" s="30">
        <f t="shared" si="72"/>
        <v>0</v>
      </c>
      <c r="AB60" s="30">
        <f t="shared" si="72"/>
        <v>0</v>
      </c>
      <c r="AC60" s="30">
        <f t="shared" si="72"/>
        <v>0</v>
      </c>
      <c r="AD60" s="30">
        <f t="shared" si="72"/>
        <v>0</v>
      </c>
      <c r="AE60" s="30">
        <f t="shared" si="72"/>
        <v>0</v>
      </c>
      <c r="AF60" s="30">
        <f t="shared" si="72"/>
        <v>0</v>
      </c>
      <c r="AG60" s="30">
        <f t="shared" si="72"/>
        <v>0</v>
      </c>
      <c r="AH60" s="30">
        <f t="shared" si="72"/>
        <v>0</v>
      </c>
      <c r="AI60" s="30">
        <f t="shared" si="72"/>
        <v>0</v>
      </c>
      <c r="AJ60" s="30">
        <f t="shared" si="72"/>
        <v>0</v>
      </c>
      <c r="AK60" s="30">
        <f t="shared" si="72"/>
        <v>0</v>
      </c>
      <c r="AL60" s="30">
        <f t="shared" si="72"/>
        <v>0</v>
      </c>
      <c r="AM60" s="30">
        <f t="shared" si="72"/>
        <v>0</v>
      </c>
      <c r="AN60" s="30">
        <f t="shared" si="72"/>
        <v>0</v>
      </c>
      <c r="AO60" s="30">
        <f t="shared" si="72"/>
        <v>0</v>
      </c>
      <c r="AP60" s="30">
        <f t="shared" si="72"/>
        <v>0</v>
      </c>
      <c r="AQ60" s="30">
        <f t="shared" si="72"/>
        <v>0</v>
      </c>
      <c r="AR60" s="30">
        <f t="shared" si="72"/>
        <v>0</v>
      </c>
      <c r="AS60" s="30">
        <f t="shared" si="72"/>
        <v>0</v>
      </c>
      <c r="AT60" s="30">
        <f t="shared" si="72"/>
        <v>0</v>
      </c>
      <c r="AU60" s="30">
        <f t="shared" si="72"/>
        <v>0</v>
      </c>
      <c r="AV60" s="30">
        <f t="shared" si="72"/>
        <v>0</v>
      </c>
      <c r="AW60" s="30">
        <f t="shared" si="72"/>
        <v>0</v>
      </c>
      <c r="AX60" s="30">
        <f t="shared" si="72"/>
        <v>0</v>
      </c>
      <c r="AY60" s="30">
        <f t="shared" si="72"/>
        <v>0</v>
      </c>
      <c r="AZ60" s="30">
        <f t="shared" si="72"/>
        <v>0</v>
      </c>
      <c r="BA60" s="30">
        <f t="shared" si="72"/>
        <v>0</v>
      </c>
      <c r="BB60" s="30">
        <f t="shared" si="72"/>
        <v>0</v>
      </c>
      <c r="BC60" s="30">
        <f t="shared" si="72"/>
        <v>0</v>
      </c>
      <c r="BD60" s="30">
        <f t="shared" si="72"/>
        <v>0</v>
      </c>
      <c r="BE60" s="30">
        <f t="shared" si="72"/>
        <v>0</v>
      </c>
      <c r="BF60" s="30">
        <f t="shared" si="72"/>
        <v>0</v>
      </c>
      <c r="BG60" s="30">
        <f t="shared" si="72"/>
        <v>0</v>
      </c>
      <c r="BH60" s="30">
        <f t="shared" si="72"/>
        <v>0</v>
      </c>
      <c r="BI60" s="30">
        <f t="shared" si="72"/>
        <v>0</v>
      </c>
      <c r="BJ60" s="30">
        <f t="shared" si="72"/>
        <v>0</v>
      </c>
      <c r="BK60" s="30">
        <f t="shared" si="72"/>
        <v>0</v>
      </c>
      <c r="BL60" s="30">
        <f t="shared" si="72"/>
        <v>0</v>
      </c>
      <c r="BM60" s="30">
        <f t="shared" si="72"/>
        <v>0</v>
      </c>
      <c r="BN60" s="30">
        <f t="shared" si="72"/>
        <v>0</v>
      </c>
      <c r="BO60" s="30">
        <f t="shared" si="72"/>
        <v>0</v>
      </c>
      <c r="BP60" s="30">
        <f t="shared" ref="BP60:CH60" si="73">((BP6*0.5)+BO24-BP42)*BP79*BP94*BP$2</f>
        <v>0</v>
      </c>
      <c r="BQ60" s="30">
        <f t="shared" si="73"/>
        <v>0</v>
      </c>
      <c r="BR60" s="30">
        <f t="shared" si="73"/>
        <v>0</v>
      </c>
      <c r="BS60" s="30">
        <f t="shared" si="73"/>
        <v>0</v>
      </c>
      <c r="BT60" s="30">
        <f t="shared" si="73"/>
        <v>0</v>
      </c>
      <c r="BU60" s="30">
        <f t="shared" si="73"/>
        <v>0</v>
      </c>
      <c r="BV60" s="30">
        <f t="shared" si="73"/>
        <v>0</v>
      </c>
      <c r="BW60" s="30">
        <f t="shared" si="73"/>
        <v>0</v>
      </c>
      <c r="BX60" s="30">
        <f t="shared" si="73"/>
        <v>0</v>
      </c>
      <c r="BY60" s="30">
        <f t="shared" si="73"/>
        <v>0</v>
      </c>
      <c r="BZ60" s="30">
        <f t="shared" si="73"/>
        <v>0</v>
      </c>
      <c r="CA60" s="30">
        <f t="shared" si="73"/>
        <v>0</v>
      </c>
      <c r="CB60" s="30">
        <f t="shared" si="73"/>
        <v>0</v>
      </c>
      <c r="CC60" s="30">
        <f t="shared" si="73"/>
        <v>0</v>
      </c>
      <c r="CD60" s="30">
        <f t="shared" si="73"/>
        <v>0</v>
      </c>
      <c r="CE60" s="30">
        <f t="shared" si="73"/>
        <v>0</v>
      </c>
      <c r="CF60" s="30">
        <f t="shared" si="73"/>
        <v>0</v>
      </c>
      <c r="CG60" s="30">
        <f t="shared" si="73"/>
        <v>0</v>
      </c>
      <c r="CH60" s="33">
        <f t="shared" si="73"/>
        <v>0</v>
      </c>
    </row>
    <row r="61" spans="1:86" ht="15.5" x14ac:dyDescent="0.35">
      <c r="A61" s="578"/>
      <c r="B61" s="14" t="str">
        <f t="shared" si="68"/>
        <v>Cooking</v>
      </c>
      <c r="C61" s="30">
        <f t="shared" si="71"/>
        <v>0</v>
      </c>
      <c r="D61" s="30">
        <f t="shared" ref="D61:BO61" si="74">((D7*0.5)+C25-D43)*D80*D95*D$2</f>
        <v>0</v>
      </c>
      <c r="E61" s="30">
        <f t="shared" si="74"/>
        <v>0</v>
      </c>
      <c r="F61" s="30">
        <f t="shared" si="74"/>
        <v>0</v>
      </c>
      <c r="G61" s="30">
        <f t="shared" si="74"/>
        <v>0</v>
      </c>
      <c r="H61" s="30">
        <f t="shared" si="74"/>
        <v>0</v>
      </c>
      <c r="I61" s="30">
        <f t="shared" si="74"/>
        <v>0</v>
      </c>
      <c r="J61" s="30">
        <f t="shared" si="74"/>
        <v>0</v>
      </c>
      <c r="K61" s="30">
        <f t="shared" si="74"/>
        <v>0</v>
      </c>
      <c r="L61" s="30">
        <f t="shared" si="74"/>
        <v>0</v>
      </c>
      <c r="M61" s="30">
        <f t="shared" si="74"/>
        <v>0</v>
      </c>
      <c r="N61" s="30">
        <f t="shared" si="74"/>
        <v>0</v>
      </c>
      <c r="O61" s="30">
        <f t="shared" si="74"/>
        <v>0</v>
      </c>
      <c r="P61" s="30">
        <f t="shared" si="74"/>
        <v>0</v>
      </c>
      <c r="Q61" s="30">
        <f t="shared" si="74"/>
        <v>0</v>
      </c>
      <c r="R61" s="30">
        <f t="shared" si="74"/>
        <v>0</v>
      </c>
      <c r="S61" s="30">
        <f t="shared" si="74"/>
        <v>0</v>
      </c>
      <c r="T61" s="30">
        <f t="shared" si="74"/>
        <v>0</v>
      </c>
      <c r="U61" s="30">
        <f t="shared" si="74"/>
        <v>0</v>
      </c>
      <c r="V61" s="30">
        <f t="shared" si="74"/>
        <v>0</v>
      </c>
      <c r="W61" s="30">
        <f t="shared" si="74"/>
        <v>0</v>
      </c>
      <c r="X61" s="30">
        <f t="shared" si="74"/>
        <v>0</v>
      </c>
      <c r="Y61" s="30">
        <f t="shared" si="74"/>
        <v>0</v>
      </c>
      <c r="Z61" s="30">
        <f t="shared" si="74"/>
        <v>0</v>
      </c>
      <c r="AA61" s="30">
        <f t="shared" si="74"/>
        <v>0</v>
      </c>
      <c r="AB61" s="30">
        <f t="shared" si="74"/>
        <v>0</v>
      </c>
      <c r="AC61" s="30">
        <f t="shared" si="74"/>
        <v>0</v>
      </c>
      <c r="AD61" s="30">
        <f t="shared" si="74"/>
        <v>0</v>
      </c>
      <c r="AE61" s="30">
        <f t="shared" si="74"/>
        <v>0</v>
      </c>
      <c r="AF61" s="30">
        <f t="shared" si="74"/>
        <v>0</v>
      </c>
      <c r="AG61" s="30">
        <f t="shared" si="74"/>
        <v>0</v>
      </c>
      <c r="AH61" s="30">
        <f t="shared" si="74"/>
        <v>0</v>
      </c>
      <c r="AI61" s="30">
        <f t="shared" si="74"/>
        <v>0</v>
      </c>
      <c r="AJ61" s="30">
        <f t="shared" si="74"/>
        <v>0</v>
      </c>
      <c r="AK61" s="30">
        <f t="shared" si="74"/>
        <v>0</v>
      </c>
      <c r="AL61" s="30">
        <f t="shared" si="74"/>
        <v>0</v>
      </c>
      <c r="AM61" s="30">
        <f t="shared" si="74"/>
        <v>0</v>
      </c>
      <c r="AN61" s="30">
        <f t="shared" si="74"/>
        <v>0</v>
      </c>
      <c r="AO61" s="30">
        <f t="shared" si="74"/>
        <v>0</v>
      </c>
      <c r="AP61" s="30">
        <f t="shared" si="74"/>
        <v>0</v>
      </c>
      <c r="AQ61" s="30">
        <f t="shared" si="74"/>
        <v>0</v>
      </c>
      <c r="AR61" s="30">
        <f t="shared" si="74"/>
        <v>0</v>
      </c>
      <c r="AS61" s="30">
        <f t="shared" si="74"/>
        <v>0</v>
      </c>
      <c r="AT61" s="30">
        <f t="shared" si="74"/>
        <v>0</v>
      </c>
      <c r="AU61" s="30">
        <f t="shared" si="74"/>
        <v>0</v>
      </c>
      <c r="AV61" s="30">
        <f t="shared" si="74"/>
        <v>0</v>
      </c>
      <c r="AW61" s="30">
        <f t="shared" si="74"/>
        <v>0</v>
      </c>
      <c r="AX61" s="30">
        <f t="shared" si="74"/>
        <v>0</v>
      </c>
      <c r="AY61" s="30">
        <f t="shared" si="74"/>
        <v>0</v>
      </c>
      <c r="AZ61" s="30">
        <f t="shared" si="74"/>
        <v>0</v>
      </c>
      <c r="BA61" s="30">
        <f t="shared" si="74"/>
        <v>0</v>
      </c>
      <c r="BB61" s="30">
        <f t="shared" si="74"/>
        <v>0</v>
      </c>
      <c r="BC61" s="30">
        <f t="shared" si="74"/>
        <v>0</v>
      </c>
      <c r="BD61" s="30">
        <f t="shared" si="74"/>
        <v>0</v>
      </c>
      <c r="BE61" s="30">
        <f t="shared" si="74"/>
        <v>0</v>
      </c>
      <c r="BF61" s="30">
        <f t="shared" si="74"/>
        <v>0</v>
      </c>
      <c r="BG61" s="30">
        <f t="shared" si="74"/>
        <v>0</v>
      </c>
      <c r="BH61" s="30">
        <f t="shared" si="74"/>
        <v>0</v>
      </c>
      <c r="BI61" s="30">
        <f t="shared" si="74"/>
        <v>0</v>
      </c>
      <c r="BJ61" s="30">
        <f t="shared" si="74"/>
        <v>0</v>
      </c>
      <c r="BK61" s="30">
        <f t="shared" si="74"/>
        <v>0</v>
      </c>
      <c r="BL61" s="30">
        <f t="shared" si="74"/>
        <v>0</v>
      </c>
      <c r="BM61" s="30">
        <f t="shared" si="74"/>
        <v>0</v>
      </c>
      <c r="BN61" s="30">
        <f t="shared" si="74"/>
        <v>0</v>
      </c>
      <c r="BO61" s="30">
        <f t="shared" si="74"/>
        <v>0</v>
      </c>
      <c r="BP61" s="30">
        <f t="shared" ref="BP61:CH61" si="75">((BP7*0.5)+BO25-BP43)*BP80*BP95*BP$2</f>
        <v>0</v>
      </c>
      <c r="BQ61" s="30">
        <f t="shared" si="75"/>
        <v>0</v>
      </c>
      <c r="BR61" s="30">
        <f t="shared" si="75"/>
        <v>0</v>
      </c>
      <c r="BS61" s="30">
        <f t="shared" si="75"/>
        <v>0</v>
      </c>
      <c r="BT61" s="30">
        <f t="shared" si="75"/>
        <v>0</v>
      </c>
      <c r="BU61" s="30">
        <f t="shared" si="75"/>
        <v>0</v>
      </c>
      <c r="BV61" s="30">
        <f t="shared" si="75"/>
        <v>0</v>
      </c>
      <c r="BW61" s="30">
        <f t="shared" si="75"/>
        <v>0</v>
      </c>
      <c r="BX61" s="30">
        <f t="shared" si="75"/>
        <v>0</v>
      </c>
      <c r="BY61" s="30">
        <f t="shared" si="75"/>
        <v>0</v>
      </c>
      <c r="BZ61" s="30">
        <f t="shared" si="75"/>
        <v>0</v>
      </c>
      <c r="CA61" s="30">
        <f t="shared" si="75"/>
        <v>0</v>
      </c>
      <c r="CB61" s="30">
        <f t="shared" si="75"/>
        <v>0</v>
      </c>
      <c r="CC61" s="30">
        <f t="shared" si="75"/>
        <v>0</v>
      </c>
      <c r="CD61" s="30">
        <f t="shared" si="75"/>
        <v>0</v>
      </c>
      <c r="CE61" s="30">
        <f t="shared" si="75"/>
        <v>0</v>
      </c>
      <c r="CF61" s="30">
        <f t="shared" si="75"/>
        <v>0</v>
      </c>
      <c r="CG61" s="30">
        <f t="shared" si="75"/>
        <v>0</v>
      </c>
      <c r="CH61" s="33">
        <f t="shared" si="75"/>
        <v>0</v>
      </c>
    </row>
    <row r="62" spans="1:86" ht="15.5" x14ac:dyDescent="0.35">
      <c r="A62" s="578"/>
      <c r="B62" s="14" t="str">
        <f t="shared" si="68"/>
        <v>Cooling</v>
      </c>
      <c r="C62" s="30">
        <f t="shared" si="71"/>
        <v>0</v>
      </c>
      <c r="D62" s="30">
        <f t="shared" ref="D62:BO62" si="76">((D8*0.5)+C26-D44)*D81*D96*D$2</f>
        <v>0</v>
      </c>
      <c r="E62" s="30">
        <f t="shared" si="76"/>
        <v>0</v>
      </c>
      <c r="F62" s="30">
        <f t="shared" si="76"/>
        <v>0</v>
      </c>
      <c r="G62" s="30">
        <f t="shared" si="76"/>
        <v>0</v>
      </c>
      <c r="H62" s="30">
        <f t="shared" si="76"/>
        <v>1389.5055299714675</v>
      </c>
      <c r="I62" s="30">
        <f t="shared" si="76"/>
        <v>5217.5779729070791</v>
      </c>
      <c r="J62" s="30">
        <f t="shared" si="76"/>
        <v>8042.3013199837587</v>
      </c>
      <c r="K62" s="30">
        <f t="shared" si="76"/>
        <v>3813.7536991843363</v>
      </c>
      <c r="L62" s="30">
        <f t="shared" si="76"/>
        <v>281.97165588426435</v>
      </c>
      <c r="M62" s="30">
        <f t="shared" si="76"/>
        <v>68.832480817443127</v>
      </c>
      <c r="N62" s="30">
        <f t="shared" si="76"/>
        <v>1.657214612232129</v>
      </c>
      <c r="O62" s="30">
        <f t="shared" si="76"/>
        <v>0.22771865311961065</v>
      </c>
      <c r="P62" s="30">
        <f t="shared" si="76"/>
        <v>9.3744178867573034</v>
      </c>
      <c r="Q62" s="30">
        <f t="shared" si="76"/>
        <v>274.62869566225044</v>
      </c>
      <c r="R62" s="30">
        <f t="shared" si="76"/>
        <v>1219.1923186750414</v>
      </c>
      <c r="S62" s="30">
        <f t="shared" si="76"/>
        <v>5438.4581252178714</v>
      </c>
      <c r="T62" s="30">
        <f t="shared" si="76"/>
        <v>30704.032656574043</v>
      </c>
      <c r="U62" s="30">
        <f t="shared" si="76"/>
        <v>33418.601844639146</v>
      </c>
      <c r="V62" s="30">
        <f t="shared" si="76"/>
        <v>36268.034820644374</v>
      </c>
      <c r="W62" s="30">
        <f t="shared" si="76"/>
        <v>17198.727883483243</v>
      </c>
      <c r="X62" s="30">
        <f t="shared" si="76"/>
        <v>1229.2947642420665</v>
      </c>
      <c r="Y62" s="30">
        <f t="shared" si="76"/>
        <v>228.8572463852087</v>
      </c>
      <c r="Z62" s="30">
        <f t="shared" si="76"/>
        <v>2.4289989666091798</v>
      </c>
      <c r="AA62" s="30">
        <f t="shared" si="76"/>
        <v>0.22771865311961065</v>
      </c>
      <c r="AB62" s="30">
        <f t="shared" si="76"/>
        <v>9.3744178867573034</v>
      </c>
      <c r="AC62" s="30">
        <f t="shared" si="76"/>
        <v>274.62869566225044</v>
      </c>
      <c r="AD62" s="30">
        <f t="shared" si="76"/>
        <v>1219.1923186750414</v>
      </c>
      <c r="AE62" s="30">
        <f t="shared" si="76"/>
        <v>5438.4581252178714</v>
      </c>
      <c r="AF62" s="30">
        <f t="shared" si="76"/>
        <v>30704.032656574043</v>
      </c>
      <c r="AG62" s="30">
        <f t="shared" si="76"/>
        <v>33418.601844639146</v>
      </c>
      <c r="AH62" s="30">
        <f t="shared" si="76"/>
        <v>36268.034820644374</v>
      </c>
      <c r="AI62" s="30">
        <f t="shared" si="76"/>
        <v>17198.727883483243</v>
      </c>
      <c r="AJ62" s="30">
        <f t="shared" si="76"/>
        <v>1229.2947642420665</v>
      </c>
      <c r="AK62" s="30">
        <f t="shared" si="76"/>
        <v>228.8572463852087</v>
      </c>
      <c r="AL62" s="30">
        <f t="shared" si="76"/>
        <v>2.4289989666091798</v>
      </c>
      <c r="AM62" s="30">
        <f t="shared" si="76"/>
        <v>0.22771865311961065</v>
      </c>
      <c r="AN62" s="30">
        <f t="shared" si="76"/>
        <v>9.3744178867573034</v>
      </c>
      <c r="AO62" s="30">
        <f t="shared" si="76"/>
        <v>274.62869566225044</v>
      </c>
      <c r="AP62" s="30">
        <f t="shared" si="76"/>
        <v>1219.1923186750414</v>
      </c>
      <c r="AQ62" s="30">
        <f t="shared" si="76"/>
        <v>5438.4581252178714</v>
      </c>
      <c r="AR62" s="30">
        <f t="shared" si="76"/>
        <v>30704.032656574043</v>
      </c>
      <c r="AS62" s="30">
        <f t="shared" si="76"/>
        <v>33418.601844639146</v>
      </c>
      <c r="AT62" s="30">
        <f t="shared" si="76"/>
        <v>36268.034820644374</v>
      </c>
      <c r="AU62" s="30">
        <f t="shared" si="76"/>
        <v>17198.727883483243</v>
      </c>
      <c r="AV62" s="30">
        <f t="shared" si="76"/>
        <v>1229.2947642420665</v>
      </c>
      <c r="AW62" s="30">
        <f t="shared" si="76"/>
        <v>228.8572463852087</v>
      </c>
      <c r="AX62" s="30">
        <f t="shared" si="76"/>
        <v>2.4289989666091798</v>
      </c>
      <c r="AY62" s="30">
        <f t="shared" si="76"/>
        <v>0.22771865311961065</v>
      </c>
      <c r="AZ62" s="30">
        <f t="shared" si="76"/>
        <v>9.3744178867573034</v>
      </c>
      <c r="BA62" s="30">
        <f t="shared" si="76"/>
        <v>274.62869566225044</v>
      </c>
      <c r="BB62" s="30">
        <f t="shared" si="76"/>
        <v>1219.1923186750414</v>
      </c>
      <c r="BC62" s="30">
        <f t="shared" si="76"/>
        <v>5438.4581252178714</v>
      </c>
      <c r="BD62" s="30">
        <f t="shared" si="76"/>
        <v>30704.032656574043</v>
      </c>
      <c r="BE62" s="30">
        <f t="shared" si="76"/>
        <v>33418.601844639146</v>
      </c>
      <c r="BF62" s="30">
        <f t="shared" si="76"/>
        <v>36268.034820644374</v>
      </c>
      <c r="BG62" s="30">
        <f t="shared" si="76"/>
        <v>17198.727883483243</v>
      </c>
      <c r="BH62" s="30">
        <f t="shared" si="76"/>
        <v>1229.2947642420665</v>
      </c>
      <c r="BI62" s="30">
        <f t="shared" si="76"/>
        <v>228.8572463852087</v>
      </c>
      <c r="BJ62" s="30">
        <f t="shared" si="76"/>
        <v>2.4289989666091798</v>
      </c>
      <c r="BK62" s="30">
        <f t="shared" si="76"/>
        <v>0.22771865311961065</v>
      </c>
      <c r="BL62" s="30">
        <f t="shared" si="76"/>
        <v>9.3744178867573034</v>
      </c>
      <c r="BM62" s="30">
        <f t="shared" si="76"/>
        <v>274.62869566225044</v>
      </c>
      <c r="BN62" s="30">
        <f t="shared" si="76"/>
        <v>1219.1923186750414</v>
      </c>
      <c r="BO62" s="30">
        <f t="shared" si="76"/>
        <v>5438.4581252178714</v>
      </c>
      <c r="BP62" s="30">
        <f t="shared" ref="BP62:CH62" si="77">((BP8*0.5)+BO26-BP44)*BP81*BP96*BP$2</f>
        <v>30704.032656574043</v>
      </c>
      <c r="BQ62" s="30">
        <f t="shared" si="77"/>
        <v>33418.601844639146</v>
      </c>
      <c r="BR62" s="30">
        <f t="shared" si="77"/>
        <v>36268.034820644374</v>
      </c>
      <c r="BS62" s="30">
        <f t="shared" si="77"/>
        <v>17198.727883483243</v>
      </c>
      <c r="BT62" s="30">
        <f t="shared" si="77"/>
        <v>1229.2947642420665</v>
      </c>
      <c r="BU62" s="30">
        <f t="shared" si="77"/>
        <v>228.8572463852087</v>
      </c>
      <c r="BV62" s="30">
        <f t="shared" si="77"/>
        <v>2.4289989666091798</v>
      </c>
      <c r="BW62" s="30">
        <f t="shared" si="77"/>
        <v>0.22771865311961065</v>
      </c>
      <c r="BX62" s="30">
        <f t="shared" si="77"/>
        <v>9.3744178867573034</v>
      </c>
      <c r="BY62" s="30">
        <f t="shared" si="77"/>
        <v>274.62869566225044</v>
      </c>
      <c r="BZ62" s="30">
        <f t="shared" si="77"/>
        <v>1219.1923186750414</v>
      </c>
      <c r="CA62" s="30">
        <f t="shared" si="77"/>
        <v>5438.4581252178714</v>
      </c>
      <c r="CB62" s="30">
        <f t="shared" si="77"/>
        <v>30704.032656574043</v>
      </c>
      <c r="CC62" s="30">
        <f t="shared" si="77"/>
        <v>33418.601844639146</v>
      </c>
      <c r="CD62" s="30">
        <f t="shared" si="77"/>
        <v>36268.034820644374</v>
      </c>
      <c r="CE62" s="30">
        <f t="shared" si="77"/>
        <v>17198.727883483243</v>
      </c>
      <c r="CF62" s="30">
        <f t="shared" si="77"/>
        <v>1229.2947642420665</v>
      </c>
      <c r="CG62" s="30">
        <f t="shared" si="77"/>
        <v>228.8572463852087</v>
      </c>
      <c r="CH62" s="33">
        <f t="shared" si="77"/>
        <v>2.4289989666091798</v>
      </c>
    </row>
    <row r="63" spans="1:86" ht="15.5" x14ac:dyDescent="0.35">
      <c r="A63" s="578"/>
      <c r="B63" s="14" t="str">
        <f t="shared" si="68"/>
        <v>Ext Lighting</v>
      </c>
      <c r="C63" s="30">
        <f t="shared" si="71"/>
        <v>0</v>
      </c>
      <c r="D63" s="30">
        <f t="shared" ref="D63:BO63" si="78">((D9*0.5)+C27-D45)*D82*D97*D$2</f>
        <v>0</v>
      </c>
      <c r="E63" s="30">
        <f t="shared" si="78"/>
        <v>0</v>
      </c>
      <c r="F63" s="30">
        <f t="shared" si="78"/>
        <v>0</v>
      </c>
      <c r="G63" s="30">
        <f t="shared" si="78"/>
        <v>14.45779009789087</v>
      </c>
      <c r="H63" s="30">
        <f t="shared" si="78"/>
        <v>26.150272171998303</v>
      </c>
      <c r="I63" s="30">
        <f t="shared" si="78"/>
        <v>32.990539086277344</v>
      </c>
      <c r="J63" s="30">
        <f t="shared" si="78"/>
        <v>27.161135644811953</v>
      </c>
      <c r="K63" s="30">
        <f t="shared" si="78"/>
        <v>32.380091808890356</v>
      </c>
      <c r="L63" s="30">
        <f t="shared" si="78"/>
        <v>35.469687475835791</v>
      </c>
      <c r="M63" s="30">
        <f t="shared" si="78"/>
        <v>30.467694009696071</v>
      </c>
      <c r="N63" s="30">
        <f t="shared" si="78"/>
        <v>34.058981597067501</v>
      </c>
      <c r="O63" s="30">
        <f t="shared" si="78"/>
        <v>39.838520819825511</v>
      </c>
      <c r="P63" s="30">
        <f t="shared" si="78"/>
        <v>30.644162114804409</v>
      </c>
      <c r="Q63" s="30">
        <f t="shared" si="78"/>
        <v>25.014168882277662</v>
      </c>
      <c r="R63" s="30">
        <f t="shared" si="78"/>
        <v>25.317598020702913</v>
      </c>
      <c r="S63" s="30">
        <f t="shared" si="78"/>
        <v>28.91558019578174</v>
      </c>
      <c r="T63" s="30">
        <f t="shared" si="78"/>
        <v>26.150272171998303</v>
      </c>
      <c r="U63" s="30">
        <f t="shared" si="78"/>
        <v>32.990539086277344</v>
      </c>
      <c r="V63" s="30">
        <f t="shared" si="78"/>
        <v>27.161135644811953</v>
      </c>
      <c r="W63" s="30">
        <f t="shared" si="78"/>
        <v>32.380091808890356</v>
      </c>
      <c r="X63" s="30">
        <f t="shared" si="78"/>
        <v>35.469687475835791</v>
      </c>
      <c r="Y63" s="30">
        <f t="shared" si="78"/>
        <v>30.467694009696071</v>
      </c>
      <c r="Z63" s="30">
        <f t="shared" si="78"/>
        <v>34.058981597067501</v>
      </c>
      <c r="AA63" s="30">
        <f t="shared" si="78"/>
        <v>39.838520819825511</v>
      </c>
      <c r="AB63" s="30">
        <f t="shared" si="78"/>
        <v>30.644162114804409</v>
      </c>
      <c r="AC63" s="30">
        <f t="shared" si="78"/>
        <v>25.014168882277662</v>
      </c>
      <c r="AD63" s="30">
        <f t="shared" si="78"/>
        <v>25.317598020702913</v>
      </c>
      <c r="AE63" s="30">
        <f t="shared" si="78"/>
        <v>28.91558019578174</v>
      </c>
      <c r="AF63" s="30">
        <f t="shared" si="78"/>
        <v>26.150272171998303</v>
      </c>
      <c r="AG63" s="30">
        <f t="shared" si="78"/>
        <v>32.990539086277344</v>
      </c>
      <c r="AH63" s="30">
        <f t="shared" si="78"/>
        <v>27.161135644811953</v>
      </c>
      <c r="AI63" s="30">
        <f t="shared" si="78"/>
        <v>32.380091808890356</v>
      </c>
      <c r="AJ63" s="30">
        <f t="shared" si="78"/>
        <v>35.469687475835791</v>
      </c>
      <c r="AK63" s="30">
        <f t="shared" si="78"/>
        <v>30.467694009696071</v>
      </c>
      <c r="AL63" s="30">
        <f t="shared" si="78"/>
        <v>34.058981597067501</v>
      </c>
      <c r="AM63" s="30">
        <f t="shared" si="78"/>
        <v>39.838520819825511</v>
      </c>
      <c r="AN63" s="30">
        <f t="shared" si="78"/>
        <v>30.644162114804409</v>
      </c>
      <c r="AO63" s="30">
        <f t="shared" si="78"/>
        <v>25.014168882277662</v>
      </c>
      <c r="AP63" s="30">
        <f t="shared" si="78"/>
        <v>25.317598020702913</v>
      </c>
      <c r="AQ63" s="30">
        <f t="shared" si="78"/>
        <v>28.91558019578174</v>
      </c>
      <c r="AR63" s="30">
        <f t="shared" si="78"/>
        <v>26.150272171998303</v>
      </c>
      <c r="AS63" s="30">
        <f t="shared" si="78"/>
        <v>32.990539086277344</v>
      </c>
      <c r="AT63" s="30">
        <f t="shared" si="78"/>
        <v>27.161135644811953</v>
      </c>
      <c r="AU63" s="30">
        <f t="shared" si="78"/>
        <v>32.380091808890356</v>
      </c>
      <c r="AV63" s="30">
        <f t="shared" si="78"/>
        <v>35.469687475835791</v>
      </c>
      <c r="AW63" s="30">
        <f t="shared" si="78"/>
        <v>30.467694009696071</v>
      </c>
      <c r="AX63" s="30">
        <f t="shared" si="78"/>
        <v>34.058981597067501</v>
      </c>
      <c r="AY63" s="30">
        <f t="shared" si="78"/>
        <v>39.838520819825511</v>
      </c>
      <c r="AZ63" s="30">
        <f t="shared" si="78"/>
        <v>30.644162114804409</v>
      </c>
      <c r="BA63" s="30">
        <f t="shared" si="78"/>
        <v>25.014168882277662</v>
      </c>
      <c r="BB63" s="30">
        <f t="shared" si="78"/>
        <v>25.317598020702913</v>
      </c>
      <c r="BC63" s="30">
        <f t="shared" si="78"/>
        <v>28.91558019578174</v>
      </c>
      <c r="BD63" s="30">
        <f t="shared" si="78"/>
        <v>26.150272171998303</v>
      </c>
      <c r="BE63" s="30">
        <f t="shared" si="78"/>
        <v>32.990539086277344</v>
      </c>
      <c r="BF63" s="30">
        <f t="shared" si="78"/>
        <v>27.161135644811953</v>
      </c>
      <c r="BG63" s="30">
        <f t="shared" si="78"/>
        <v>32.380091808890356</v>
      </c>
      <c r="BH63" s="30">
        <f t="shared" si="78"/>
        <v>35.469687475835791</v>
      </c>
      <c r="BI63" s="30">
        <f t="shared" si="78"/>
        <v>30.467694009696071</v>
      </c>
      <c r="BJ63" s="30">
        <f t="shared" si="78"/>
        <v>34.058981597067501</v>
      </c>
      <c r="BK63" s="30">
        <f t="shared" si="78"/>
        <v>39.838520819825511</v>
      </c>
      <c r="BL63" s="30">
        <f t="shared" si="78"/>
        <v>30.644162114804409</v>
      </c>
      <c r="BM63" s="30">
        <f t="shared" si="78"/>
        <v>25.014168882277662</v>
      </c>
      <c r="BN63" s="30">
        <f t="shared" si="78"/>
        <v>25.317598020702913</v>
      </c>
      <c r="BO63" s="30">
        <f t="shared" si="78"/>
        <v>28.91558019578174</v>
      </c>
      <c r="BP63" s="30">
        <f t="shared" ref="BP63:CH63" si="79">((BP9*0.5)+BO27-BP45)*BP82*BP97*BP$2</f>
        <v>26.150272171998303</v>
      </c>
      <c r="BQ63" s="30">
        <f t="shared" si="79"/>
        <v>32.990539086277344</v>
      </c>
      <c r="BR63" s="30">
        <f t="shared" si="79"/>
        <v>27.161135644811953</v>
      </c>
      <c r="BS63" s="30">
        <f t="shared" si="79"/>
        <v>32.380091808890356</v>
      </c>
      <c r="BT63" s="30">
        <f t="shared" si="79"/>
        <v>35.469687475835791</v>
      </c>
      <c r="BU63" s="30">
        <f t="shared" si="79"/>
        <v>30.467694009696071</v>
      </c>
      <c r="BV63" s="30">
        <f t="shared" si="79"/>
        <v>34.058981597067501</v>
      </c>
      <c r="BW63" s="30">
        <f t="shared" si="79"/>
        <v>39.838520819825511</v>
      </c>
      <c r="BX63" s="30">
        <f t="shared" si="79"/>
        <v>30.644162114804409</v>
      </c>
      <c r="BY63" s="30">
        <f t="shared" si="79"/>
        <v>25.014168882277662</v>
      </c>
      <c r="BZ63" s="30">
        <f t="shared" si="79"/>
        <v>25.317598020702913</v>
      </c>
      <c r="CA63" s="30">
        <f t="shared" si="79"/>
        <v>28.91558019578174</v>
      </c>
      <c r="CB63" s="30">
        <f t="shared" si="79"/>
        <v>26.150272171998303</v>
      </c>
      <c r="CC63" s="30">
        <f t="shared" si="79"/>
        <v>32.990539086277344</v>
      </c>
      <c r="CD63" s="30">
        <f t="shared" si="79"/>
        <v>27.161135644811953</v>
      </c>
      <c r="CE63" s="30">
        <f t="shared" si="79"/>
        <v>32.380091808890356</v>
      </c>
      <c r="CF63" s="30">
        <f t="shared" si="79"/>
        <v>35.469687475835791</v>
      </c>
      <c r="CG63" s="30">
        <f t="shared" si="79"/>
        <v>30.467694009696071</v>
      </c>
      <c r="CH63" s="33">
        <f t="shared" si="79"/>
        <v>34.058981597067501</v>
      </c>
    </row>
    <row r="64" spans="1:86" ht="15.5" x14ac:dyDescent="0.35">
      <c r="A64" s="578"/>
      <c r="B64" s="14" t="str">
        <f t="shared" si="68"/>
        <v>Heating</v>
      </c>
      <c r="C64" s="30">
        <f t="shared" si="71"/>
        <v>0</v>
      </c>
      <c r="D64" s="30">
        <f t="shared" ref="D64:BO64" si="80">((D10*0.5)+C28-D46)*D83*D98*D$2</f>
        <v>0</v>
      </c>
      <c r="E64" s="30">
        <f t="shared" si="80"/>
        <v>0</v>
      </c>
      <c r="F64" s="30">
        <f t="shared" si="80"/>
        <v>0</v>
      </c>
      <c r="G64" s="30">
        <f t="shared" si="80"/>
        <v>0</v>
      </c>
      <c r="H64" s="30">
        <f t="shared" si="80"/>
        <v>0</v>
      </c>
      <c r="I64" s="30">
        <f t="shared" si="80"/>
        <v>0</v>
      </c>
      <c r="J64" s="30">
        <f t="shared" si="80"/>
        <v>0</v>
      </c>
      <c r="K64" s="30">
        <f t="shared" si="80"/>
        <v>0</v>
      </c>
      <c r="L64" s="30">
        <f t="shared" si="80"/>
        <v>0</v>
      </c>
      <c r="M64" s="30">
        <f t="shared" si="80"/>
        <v>0</v>
      </c>
      <c r="N64" s="30">
        <f t="shared" si="80"/>
        <v>0</v>
      </c>
      <c r="O64" s="30">
        <f t="shared" si="80"/>
        <v>0</v>
      </c>
      <c r="P64" s="30">
        <f t="shared" si="80"/>
        <v>0</v>
      </c>
      <c r="Q64" s="30">
        <f t="shared" si="80"/>
        <v>0</v>
      </c>
      <c r="R64" s="30">
        <f t="shared" si="80"/>
        <v>0</v>
      </c>
      <c r="S64" s="30">
        <f t="shared" si="80"/>
        <v>0</v>
      </c>
      <c r="T64" s="30">
        <f t="shared" si="80"/>
        <v>0</v>
      </c>
      <c r="U64" s="30">
        <f t="shared" si="80"/>
        <v>0</v>
      </c>
      <c r="V64" s="30">
        <f t="shared" si="80"/>
        <v>0</v>
      </c>
      <c r="W64" s="30">
        <f t="shared" si="80"/>
        <v>0</v>
      </c>
      <c r="X64" s="30">
        <f t="shared" si="80"/>
        <v>0</v>
      </c>
      <c r="Y64" s="30">
        <f t="shared" si="80"/>
        <v>0</v>
      </c>
      <c r="Z64" s="30">
        <f t="shared" si="80"/>
        <v>0</v>
      </c>
      <c r="AA64" s="30">
        <f t="shared" si="80"/>
        <v>0</v>
      </c>
      <c r="AB64" s="30">
        <f t="shared" si="80"/>
        <v>0</v>
      </c>
      <c r="AC64" s="30">
        <f t="shared" si="80"/>
        <v>0</v>
      </c>
      <c r="AD64" s="30">
        <f t="shared" si="80"/>
        <v>0</v>
      </c>
      <c r="AE64" s="30">
        <f t="shared" si="80"/>
        <v>0</v>
      </c>
      <c r="AF64" s="30">
        <f t="shared" si="80"/>
        <v>0</v>
      </c>
      <c r="AG64" s="30">
        <f t="shared" si="80"/>
        <v>0</v>
      </c>
      <c r="AH64" s="30">
        <f t="shared" si="80"/>
        <v>0</v>
      </c>
      <c r="AI64" s="30">
        <f t="shared" si="80"/>
        <v>0</v>
      </c>
      <c r="AJ64" s="30">
        <f t="shared" si="80"/>
        <v>0</v>
      </c>
      <c r="AK64" s="30">
        <f t="shared" si="80"/>
        <v>0</v>
      </c>
      <c r="AL64" s="30">
        <f t="shared" si="80"/>
        <v>0</v>
      </c>
      <c r="AM64" s="30">
        <f t="shared" si="80"/>
        <v>0</v>
      </c>
      <c r="AN64" s="30">
        <f t="shared" si="80"/>
        <v>0</v>
      </c>
      <c r="AO64" s="30">
        <f t="shared" si="80"/>
        <v>0</v>
      </c>
      <c r="AP64" s="30">
        <f t="shared" si="80"/>
        <v>0</v>
      </c>
      <c r="AQ64" s="30">
        <f t="shared" si="80"/>
        <v>0</v>
      </c>
      <c r="AR64" s="30">
        <f t="shared" si="80"/>
        <v>0</v>
      </c>
      <c r="AS64" s="30">
        <f t="shared" si="80"/>
        <v>0</v>
      </c>
      <c r="AT64" s="30">
        <f t="shared" si="80"/>
        <v>0</v>
      </c>
      <c r="AU64" s="30">
        <f t="shared" si="80"/>
        <v>0</v>
      </c>
      <c r="AV64" s="30">
        <f t="shared" si="80"/>
        <v>0</v>
      </c>
      <c r="AW64" s="30">
        <f t="shared" si="80"/>
        <v>0</v>
      </c>
      <c r="AX64" s="30">
        <f t="shared" si="80"/>
        <v>0</v>
      </c>
      <c r="AY64" s="30">
        <f t="shared" si="80"/>
        <v>0</v>
      </c>
      <c r="AZ64" s="30">
        <f t="shared" si="80"/>
        <v>0</v>
      </c>
      <c r="BA64" s="30">
        <f t="shared" si="80"/>
        <v>0</v>
      </c>
      <c r="BB64" s="30">
        <f t="shared" si="80"/>
        <v>0</v>
      </c>
      <c r="BC64" s="30">
        <f t="shared" si="80"/>
        <v>0</v>
      </c>
      <c r="BD64" s="30">
        <f t="shared" si="80"/>
        <v>0</v>
      </c>
      <c r="BE64" s="30">
        <f t="shared" si="80"/>
        <v>0</v>
      </c>
      <c r="BF64" s="30">
        <f t="shared" si="80"/>
        <v>0</v>
      </c>
      <c r="BG64" s="30">
        <f t="shared" si="80"/>
        <v>0</v>
      </c>
      <c r="BH64" s="30">
        <f t="shared" si="80"/>
        <v>0</v>
      </c>
      <c r="BI64" s="30">
        <f t="shared" si="80"/>
        <v>0</v>
      </c>
      <c r="BJ64" s="30">
        <f t="shared" si="80"/>
        <v>0</v>
      </c>
      <c r="BK64" s="30">
        <f t="shared" si="80"/>
        <v>0</v>
      </c>
      <c r="BL64" s="30">
        <f t="shared" si="80"/>
        <v>0</v>
      </c>
      <c r="BM64" s="30">
        <f t="shared" si="80"/>
        <v>0</v>
      </c>
      <c r="BN64" s="30">
        <f t="shared" si="80"/>
        <v>0</v>
      </c>
      <c r="BO64" s="30">
        <f t="shared" si="80"/>
        <v>0</v>
      </c>
      <c r="BP64" s="30">
        <f t="shared" ref="BP64:CH64" si="81">((BP10*0.5)+BO28-BP46)*BP83*BP98*BP$2</f>
        <v>0</v>
      </c>
      <c r="BQ64" s="30">
        <f t="shared" si="81"/>
        <v>0</v>
      </c>
      <c r="BR64" s="30">
        <f t="shared" si="81"/>
        <v>0</v>
      </c>
      <c r="BS64" s="30">
        <f t="shared" si="81"/>
        <v>0</v>
      </c>
      <c r="BT64" s="30">
        <f t="shared" si="81"/>
        <v>0</v>
      </c>
      <c r="BU64" s="30">
        <f t="shared" si="81"/>
        <v>0</v>
      </c>
      <c r="BV64" s="30">
        <f t="shared" si="81"/>
        <v>0</v>
      </c>
      <c r="BW64" s="30">
        <f t="shared" si="81"/>
        <v>0</v>
      </c>
      <c r="BX64" s="30">
        <f t="shared" si="81"/>
        <v>0</v>
      </c>
      <c r="BY64" s="30">
        <f t="shared" si="81"/>
        <v>0</v>
      </c>
      <c r="BZ64" s="30">
        <f t="shared" si="81"/>
        <v>0</v>
      </c>
      <c r="CA64" s="30">
        <f t="shared" si="81"/>
        <v>0</v>
      </c>
      <c r="CB64" s="30">
        <f t="shared" si="81"/>
        <v>0</v>
      </c>
      <c r="CC64" s="30">
        <f t="shared" si="81"/>
        <v>0</v>
      </c>
      <c r="CD64" s="30">
        <f t="shared" si="81"/>
        <v>0</v>
      </c>
      <c r="CE64" s="30">
        <f t="shared" si="81"/>
        <v>0</v>
      </c>
      <c r="CF64" s="30">
        <f t="shared" si="81"/>
        <v>0</v>
      </c>
      <c r="CG64" s="30">
        <f t="shared" si="81"/>
        <v>0</v>
      </c>
      <c r="CH64" s="33">
        <f t="shared" si="81"/>
        <v>0</v>
      </c>
    </row>
    <row r="65" spans="1:88" ht="15.5" x14ac:dyDescent="0.35">
      <c r="A65" s="578"/>
      <c r="B65" s="14" t="str">
        <f t="shared" si="68"/>
        <v>HVAC</v>
      </c>
      <c r="C65" s="30">
        <f t="shared" si="71"/>
        <v>0</v>
      </c>
      <c r="D65" s="30">
        <f t="shared" ref="D65:BO65" si="82">((D11*0.5)+C29-D47)*D84*D99*D$2</f>
        <v>0</v>
      </c>
      <c r="E65" s="30">
        <f t="shared" si="82"/>
        <v>0</v>
      </c>
      <c r="F65" s="30">
        <f t="shared" si="82"/>
        <v>0</v>
      </c>
      <c r="G65" s="30">
        <f t="shared" si="82"/>
        <v>0</v>
      </c>
      <c r="H65" s="30">
        <f t="shared" si="82"/>
        <v>0</v>
      </c>
      <c r="I65" s="30">
        <f t="shared" si="82"/>
        <v>0</v>
      </c>
      <c r="J65" s="30">
        <f t="shared" si="82"/>
        <v>0</v>
      </c>
      <c r="K65" s="30">
        <f t="shared" si="82"/>
        <v>0</v>
      </c>
      <c r="L65" s="30">
        <f t="shared" si="82"/>
        <v>0</v>
      </c>
      <c r="M65" s="30">
        <f t="shared" si="82"/>
        <v>0</v>
      </c>
      <c r="N65" s="30">
        <f t="shared" si="82"/>
        <v>111.07703894997668</v>
      </c>
      <c r="O65" s="30">
        <f t="shared" si="82"/>
        <v>256.01116878081132</v>
      </c>
      <c r="P65" s="30">
        <f t="shared" si="82"/>
        <v>211.21155327219546</v>
      </c>
      <c r="Q65" s="30">
        <f t="shared" si="82"/>
        <v>162.35388381398721</v>
      </c>
      <c r="R65" s="30">
        <f t="shared" si="82"/>
        <v>85.93125143299433</v>
      </c>
      <c r="S65" s="30">
        <f t="shared" si="82"/>
        <v>120.73365216050206</v>
      </c>
      <c r="T65" s="30">
        <f t="shared" si="82"/>
        <v>569.89292699476607</v>
      </c>
      <c r="U65" s="30">
        <f t="shared" si="82"/>
        <v>618.63841140231966</v>
      </c>
      <c r="V65" s="30">
        <f t="shared" si="82"/>
        <v>671.93855320246928</v>
      </c>
      <c r="W65" s="30">
        <f t="shared" si="82"/>
        <v>324.84902368999252</v>
      </c>
      <c r="X65" s="30">
        <f t="shared" si="82"/>
        <v>90.521596507519462</v>
      </c>
      <c r="Y65" s="30">
        <f t="shared" si="82"/>
        <v>178.74329863605848</v>
      </c>
      <c r="Z65" s="30">
        <f t="shared" si="82"/>
        <v>222.15407789995336</v>
      </c>
      <c r="AA65" s="30">
        <f t="shared" si="82"/>
        <v>256.01116878081132</v>
      </c>
      <c r="AB65" s="30">
        <f t="shared" si="82"/>
        <v>211.21155327219546</v>
      </c>
      <c r="AC65" s="30">
        <f t="shared" si="82"/>
        <v>162.35388381398721</v>
      </c>
      <c r="AD65" s="30">
        <f t="shared" si="82"/>
        <v>85.93125143299433</v>
      </c>
      <c r="AE65" s="30">
        <f t="shared" si="82"/>
        <v>120.73365216050206</v>
      </c>
      <c r="AF65" s="30">
        <f t="shared" si="82"/>
        <v>569.89292699476607</v>
      </c>
      <c r="AG65" s="30">
        <f t="shared" si="82"/>
        <v>618.63841140231966</v>
      </c>
      <c r="AH65" s="30">
        <f t="shared" si="82"/>
        <v>671.93855320246928</v>
      </c>
      <c r="AI65" s="30">
        <f t="shared" si="82"/>
        <v>324.84902368999252</v>
      </c>
      <c r="AJ65" s="30">
        <f t="shared" si="82"/>
        <v>90.521596507519462</v>
      </c>
      <c r="AK65" s="30">
        <f t="shared" si="82"/>
        <v>178.74329863605848</v>
      </c>
      <c r="AL65" s="30">
        <f t="shared" si="82"/>
        <v>222.15407789995336</v>
      </c>
      <c r="AM65" s="30">
        <f t="shared" si="82"/>
        <v>256.01116878081132</v>
      </c>
      <c r="AN65" s="30">
        <f t="shared" si="82"/>
        <v>211.21155327219546</v>
      </c>
      <c r="AO65" s="30">
        <f t="shared" si="82"/>
        <v>162.35388381398721</v>
      </c>
      <c r="AP65" s="30">
        <f t="shared" si="82"/>
        <v>85.93125143299433</v>
      </c>
      <c r="AQ65" s="30">
        <f t="shared" si="82"/>
        <v>120.73365216050206</v>
      </c>
      <c r="AR65" s="30">
        <f t="shared" si="82"/>
        <v>569.89292699476607</v>
      </c>
      <c r="AS65" s="30">
        <f t="shared" si="82"/>
        <v>618.63841140231966</v>
      </c>
      <c r="AT65" s="30">
        <f t="shared" si="82"/>
        <v>671.93855320246928</v>
      </c>
      <c r="AU65" s="30">
        <f t="shared" si="82"/>
        <v>324.84902368999252</v>
      </c>
      <c r="AV65" s="30">
        <f t="shared" si="82"/>
        <v>90.521596507519462</v>
      </c>
      <c r="AW65" s="30">
        <f t="shared" si="82"/>
        <v>178.74329863605848</v>
      </c>
      <c r="AX65" s="30">
        <f t="shared" si="82"/>
        <v>222.15407789995336</v>
      </c>
      <c r="AY65" s="30">
        <f t="shared" si="82"/>
        <v>256.01116878081132</v>
      </c>
      <c r="AZ65" s="30">
        <f t="shared" si="82"/>
        <v>211.21155327219546</v>
      </c>
      <c r="BA65" s="30">
        <f t="shared" si="82"/>
        <v>162.35388381398721</v>
      </c>
      <c r="BB65" s="30">
        <f t="shared" si="82"/>
        <v>85.93125143299433</v>
      </c>
      <c r="BC65" s="30">
        <f t="shared" si="82"/>
        <v>120.73365216050206</v>
      </c>
      <c r="BD65" s="30">
        <f t="shared" si="82"/>
        <v>569.89292699476607</v>
      </c>
      <c r="BE65" s="30">
        <f t="shared" si="82"/>
        <v>618.63841140231966</v>
      </c>
      <c r="BF65" s="30">
        <f t="shared" si="82"/>
        <v>671.93855320246928</v>
      </c>
      <c r="BG65" s="30">
        <f t="shared" si="82"/>
        <v>324.84902368999252</v>
      </c>
      <c r="BH65" s="30">
        <f t="shared" si="82"/>
        <v>90.521596507519462</v>
      </c>
      <c r="BI65" s="30">
        <f t="shared" si="82"/>
        <v>178.74329863605848</v>
      </c>
      <c r="BJ65" s="30">
        <f t="shared" si="82"/>
        <v>222.15407789995336</v>
      </c>
      <c r="BK65" s="30">
        <f t="shared" si="82"/>
        <v>256.01116878081132</v>
      </c>
      <c r="BL65" s="30">
        <f t="shared" si="82"/>
        <v>211.21155327219546</v>
      </c>
      <c r="BM65" s="30">
        <f t="shared" si="82"/>
        <v>162.35388381398721</v>
      </c>
      <c r="BN65" s="30">
        <f t="shared" si="82"/>
        <v>85.93125143299433</v>
      </c>
      <c r="BO65" s="30">
        <f t="shared" si="82"/>
        <v>120.73365216050206</v>
      </c>
      <c r="BP65" s="30">
        <f t="shared" ref="BP65:CH65" si="83">((BP11*0.5)+BO29-BP47)*BP84*BP99*BP$2</f>
        <v>569.89292699476607</v>
      </c>
      <c r="BQ65" s="30">
        <f t="shared" si="83"/>
        <v>618.63841140231966</v>
      </c>
      <c r="BR65" s="30">
        <f t="shared" si="83"/>
        <v>671.93855320246928</v>
      </c>
      <c r="BS65" s="30">
        <f t="shared" si="83"/>
        <v>324.84902368999252</v>
      </c>
      <c r="BT65" s="30">
        <f t="shared" si="83"/>
        <v>90.521596507519462</v>
      </c>
      <c r="BU65" s="30">
        <f t="shared" si="83"/>
        <v>178.74329863605848</v>
      </c>
      <c r="BV65" s="30">
        <f t="shared" si="83"/>
        <v>222.15407789995336</v>
      </c>
      <c r="BW65" s="30">
        <f t="shared" si="83"/>
        <v>256.01116878081132</v>
      </c>
      <c r="BX65" s="30">
        <f t="shared" si="83"/>
        <v>211.21155327219546</v>
      </c>
      <c r="BY65" s="30">
        <f t="shared" si="83"/>
        <v>162.35388381398721</v>
      </c>
      <c r="BZ65" s="30">
        <f t="shared" si="83"/>
        <v>85.93125143299433</v>
      </c>
      <c r="CA65" s="30">
        <f t="shared" si="83"/>
        <v>120.73365216050206</v>
      </c>
      <c r="CB65" s="30">
        <f t="shared" si="83"/>
        <v>569.89292699476607</v>
      </c>
      <c r="CC65" s="30">
        <f t="shared" si="83"/>
        <v>618.63841140231966</v>
      </c>
      <c r="CD65" s="30">
        <f t="shared" si="83"/>
        <v>671.93855320246928</v>
      </c>
      <c r="CE65" s="30">
        <f t="shared" si="83"/>
        <v>324.84902368999252</v>
      </c>
      <c r="CF65" s="30">
        <f t="shared" si="83"/>
        <v>90.521596507519462</v>
      </c>
      <c r="CG65" s="30">
        <f t="shared" si="83"/>
        <v>178.74329863605848</v>
      </c>
      <c r="CH65" s="33">
        <f t="shared" si="83"/>
        <v>222.15407789995336</v>
      </c>
    </row>
    <row r="66" spans="1:88" ht="15.5" x14ac:dyDescent="0.35">
      <c r="A66" s="578"/>
      <c r="B66" s="14" t="str">
        <f t="shared" si="68"/>
        <v>Lighting</v>
      </c>
      <c r="C66" s="30">
        <f t="shared" si="71"/>
        <v>0</v>
      </c>
      <c r="D66" s="30">
        <f t="shared" ref="D66:BO66" si="84">((D12*0.5)+C30-D48)*D85*D100*D$2</f>
        <v>0</v>
      </c>
      <c r="E66" s="30">
        <f t="shared" si="84"/>
        <v>2.9598538906783496</v>
      </c>
      <c r="F66" s="30">
        <f t="shared" si="84"/>
        <v>5.9626786070067599</v>
      </c>
      <c r="G66" s="30">
        <f t="shared" si="84"/>
        <v>48.098356157166293</v>
      </c>
      <c r="H66" s="30">
        <f t="shared" si="84"/>
        <v>165.12137216070545</v>
      </c>
      <c r="I66" s="30">
        <f t="shared" si="84"/>
        <v>311.69999540740292</v>
      </c>
      <c r="J66" s="30">
        <f t="shared" si="84"/>
        <v>303.36067746932792</v>
      </c>
      <c r="K66" s="30">
        <f t="shared" si="84"/>
        <v>316.12928069765462</v>
      </c>
      <c r="L66" s="30">
        <f t="shared" si="84"/>
        <v>267.5130564241133</v>
      </c>
      <c r="M66" s="30">
        <f t="shared" si="84"/>
        <v>212.39983784425098</v>
      </c>
      <c r="N66" s="30">
        <f t="shared" si="84"/>
        <v>218.48343263176633</v>
      </c>
      <c r="O66" s="30">
        <f t="shared" si="84"/>
        <v>227.8647623896405</v>
      </c>
      <c r="P66" s="30">
        <f t="shared" si="84"/>
        <v>171.48776531042961</v>
      </c>
      <c r="Q66" s="30">
        <f t="shared" si="84"/>
        <v>193.78958905484765</v>
      </c>
      <c r="R66" s="30">
        <f t="shared" si="84"/>
        <v>195.19629677618127</v>
      </c>
      <c r="S66" s="30">
        <f t="shared" si="84"/>
        <v>256.44421623948392</v>
      </c>
      <c r="T66" s="30">
        <f t="shared" si="84"/>
        <v>352.79312840774043</v>
      </c>
      <c r="U66" s="30">
        <f t="shared" si="84"/>
        <v>434.44445897375556</v>
      </c>
      <c r="V66" s="30">
        <f t="shared" si="84"/>
        <v>359.67671066905467</v>
      </c>
      <c r="W66" s="30">
        <f t="shared" si="84"/>
        <v>374.81568401034127</v>
      </c>
      <c r="X66" s="30">
        <f t="shared" si="84"/>
        <v>290.23466222863613</v>
      </c>
      <c r="Y66" s="30">
        <f t="shared" si="84"/>
        <v>212.39983784425098</v>
      </c>
      <c r="Z66" s="30">
        <f t="shared" si="84"/>
        <v>218.48343263176633</v>
      </c>
      <c r="AA66" s="30">
        <f t="shared" si="84"/>
        <v>227.8647623896405</v>
      </c>
      <c r="AB66" s="30">
        <f t="shared" si="84"/>
        <v>171.48776531042961</v>
      </c>
      <c r="AC66" s="30">
        <f t="shared" si="84"/>
        <v>193.78958905484765</v>
      </c>
      <c r="AD66" s="30">
        <f t="shared" si="84"/>
        <v>195.19629677618127</v>
      </c>
      <c r="AE66" s="30">
        <f t="shared" si="84"/>
        <v>256.44421623948392</v>
      </c>
      <c r="AF66" s="30">
        <f t="shared" si="84"/>
        <v>352.79312840774043</v>
      </c>
      <c r="AG66" s="30">
        <f t="shared" si="84"/>
        <v>434.44445897375556</v>
      </c>
      <c r="AH66" s="30">
        <f t="shared" si="84"/>
        <v>359.67671066905467</v>
      </c>
      <c r="AI66" s="30">
        <f t="shared" si="84"/>
        <v>374.81568401034127</v>
      </c>
      <c r="AJ66" s="30">
        <f t="shared" si="84"/>
        <v>290.23466222863613</v>
      </c>
      <c r="AK66" s="30">
        <f t="shared" si="84"/>
        <v>212.39983784425098</v>
      </c>
      <c r="AL66" s="30">
        <f t="shared" si="84"/>
        <v>218.48343263176633</v>
      </c>
      <c r="AM66" s="30">
        <f t="shared" si="84"/>
        <v>227.8647623896405</v>
      </c>
      <c r="AN66" s="30">
        <f t="shared" si="84"/>
        <v>171.48776531042961</v>
      </c>
      <c r="AO66" s="30">
        <f t="shared" si="84"/>
        <v>193.78958905484765</v>
      </c>
      <c r="AP66" s="30">
        <f t="shared" si="84"/>
        <v>195.19629677618127</v>
      </c>
      <c r="AQ66" s="30">
        <f t="shared" si="84"/>
        <v>256.44421623948392</v>
      </c>
      <c r="AR66" s="30">
        <f t="shared" si="84"/>
        <v>352.79312840774043</v>
      </c>
      <c r="AS66" s="30">
        <f t="shared" si="84"/>
        <v>434.44445897375556</v>
      </c>
      <c r="AT66" s="30">
        <f t="shared" si="84"/>
        <v>359.67671066905467</v>
      </c>
      <c r="AU66" s="30">
        <f t="shared" si="84"/>
        <v>374.81568401034127</v>
      </c>
      <c r="AV66" s="30">
        <f t="shared" si="84"/>
        <v>290.23466222863613</v>
      </c>
      <c r="AW66" s="30">
        <f t="shared" si="84"/>
        <v>212.39983784425098</v>
      </c>
      <c r="AX66" s="30">
        <f t="shared" si="84"/>
        <v>218.48343263176633</v>
      </c>
      <c r="AY66" s="30">
        <f t="shared" si="84"/>
        <v>227.8647623896405</v>
      </c>
      <c r="AZ66" s="30">
        <f t="shared" si="84"/>
        <v>171.48776531042961</v>
      </c>
      <c r="BA66" s="30">
        <f t="shared" si="84"/>
        <v>193.78958905484765</v>
      </c>
      <c r="BB66" s="30">
        <f t="shared" si="84"/>
        <v>195.19629677618127</v>
      </c>
      <c r="BC66" s="30">
        <f t="shared" si="84"/>
        <v>256.44421623948392</v>
      </c>
      <c r="BD66" s="30">
        <f t="shared" si="84"/>
        <v>352.79312840774043</v>
      </c>
      <c r="BE66" s="30">
        <f t="shared" si="84"/>
        <v>434.44445897375556</v>
      </c>
      <c r="BF66" s="30">
        <f t="shared" si="84"/>
        <v>359.67671066905467</v>
      </c>
      <c r="BG66" s="30">
        <f t="shared" si="84"/>
        <v>374.81568401034127</v>
      </c>
      <c r="BH66" s="30">
        <f t="shared" si="84"/>
        <v>290.23466222863613</v>
      </c>
      <c r="BI66" s="30">
        <f t="shared" si="84"/>
        <v>212.39983784425098</v>
      </c>
      <c r="BJ66" s="30">
        <f t="shared" si="84"/>
        <v>218.48343263176633</v>
      </c>
      <c r="BK66" s="30">
        <f t="shared" si="84"/>
        <v>227.8647623896405</v>
      </c>
      <c r="BL66" s="30">
        <f t="shared" si="84"/>
        <v>171.48776531042961</v>
      </c>
      <c r="BM66" s="30">
        <f t="shared" si="84"/>
        <v>193.78958905484765</v>
      </c>
      <c r="BN66" s="30">
        <f t="shared" si="84"/>
        <v>195.19629677618127</v>
      </c>
      <c r="BO66" s="30">
        <f t="shared" si="84"/>
        <v>256.44421623948392</v>
      </c>
      <c r="BP66" s="30">
        <f t="shared" ref="BP66:CH66" si="85">((BP12*0.5)+BO30-BP48)*BP85*BP100*BP$2</f>
        <v>352.79312840774043</v>
      </c>
      <c r="BQ66" s="30">
        <f t="shared" si="85"/>
        <v>434.44445897375556</v>
      </c>
      <c r="BR66" s="30">
        <f t="shared" si="85"/>
        <v>359.67671066905467</v>
      </c>
      <c r="BS66" s="30">
        <f t="shared" si="85"/>
        <v>374.81568401034127</v>
      </c>
      <c r="BT66" s="30">
        <f t="shared" si="85"/>
        <v>290.23466222863613</v>
      </c>
      <c r="BU66" s="30">
        <f t="shared" si="85"/>
        <v>212.39983784425098</v>
      </c>
      <c r="BV66" s="30">
        <f t="shared" si="85"/>
        <v>218.48343263176633</v>
      </c>
      <c r="BW66" s="30">
        <f t="shared" si="85"/>
        <v>227.8647623896405</v>
      </c>
      <c r="BX66" s="30">
        <f t="shared" si="85"/>
        <v>171.48776531042961</v>
      </c>
      <c r="BY66" s="30">
        <f t="shared" si="85"/>
        <v>193.78958905484765</v>
      </c>
      <c r="BZ66" s="30">
        <f t="shared" si="85"/>
        <v>195.19629677618127</v>
      </c>
      <c r="CA66" s="30">
        <f t="shared" si="85"/>
        <v>256.44421623948392</v>
      </c>
      <c r="CB66" s="30">
        <f t="shared" si="85"/>
        <v>352.79312840774043</v>
      </c>
      <c r="CC66" s="30">
        <f t="shared" si="85"/>
        <v>434.44445897375556</v>
      </c>
      <c r="CD66" s="30">
        <f t="shared" si="85"/>
        <v>359.67671066905467</v>
      </c>
      <c r="CE66" s="30">
        <f t="shared" si="85"/>
        <v>374.81568401034127</v>
      </c>
      <c r="CF66" s="30">
        <f t="shared" si="85"/>
        <v>290.23466222863613</v>
      </c>
      <c r="CG66" s="30">
        <f t="shared" si="85"/>
        <v>212.39983784425098</v>
      </c>
      <c r="CH66" s="33">
        <f t="shared" si="85"/>
        <v>218.48343263176633</v>
      </c>
    </row>
    <row r="67" spans="1:88" ht="15.5" x14ac:dyDescent="0.35">
      <c r="A67" s="578"/>
      <c r="B67" s="14" t="str">
        <f t="shared" si="68"/>
        <v>Miscellaneous</v>
      </c>
      <c r="C67" s="30">
        <f t="shared" si="71"/>
        <v>0</v>
      </c>
      <c r="D67" s="30">
        <f t="shared" ref="D67:BO67" si="86">((D13*0.5)+C31-D49)*D86*D101*D$2</f>
        <v>0</v>
      </c>
      <c r="E67" s="30">
        <f t="shared" si="86"/>
        <v>0</v>
      </c>
      <c r="F67" s="30">
        <f t="shared" si="86"/>
        <v>0</v>
      </c>
      <c r="G67" s="30">
        <f t="shared" si="86"/>
        <v>96.080043631066644</v>
      </c>
      <c r="H67" s="30">
        <f t="shared" si="86"/>
        <v>308.87667055523491</v>
      </c>
      <c r="I67" s="30">
        <f t="shared" si="86"/>
        <v>314.47531132746997</v>
      </c>
      <c r="J67" s="30">
        <f t="shared" si="86"/>
        <v>325.43176626150137</v>
      </c>
      <c r="K67" s="30">
        <f t="shared" si="86"/>
        <v>991.71650845089709</v>
      </c>
      <c r="L67" s="30">
        <f t="shared" si="86"/>
        <v>1098.6073834185204</v>
      </c>
      <c r="M67" s="30">
        <f t="shared" si="86"/>
        <v>1004.0346697844261</v>
      </c>
      <c r="N67" s="30">
        <f t="shared" si="86"/>
        <v>1169.2352892911538</v>
      </c>
      <c r="O67" s="30">
        <f t="shared" si="86"/>
        <v>1232.1200368244263</v>
      </c>
      <c r="P67" s="30">
        <f t="shared" si="86"/>
        <v>1120.248034214394</v>
      </c>
      <c r="Q67" s="30">
        <f t="shared" si="86"/>
        <v>1286.7256897326974</v>
      </c>
      <c r="R67" s="30">
        <f t="shared" si="86"/>
        <v>1172.4599797514395</v>
      </c>
      <c r="S67" s="30">
        <f t="shared" si="86"/>
        <v>1356.7207907144973</v>
      </c>
      <c r="T67" s="30">
        <f t="shared" si="86"/>
        <v>2180.7827352685558</v>
      </c>
      <c r="U67" s="30">
        <f t="shared" si="86"/>
        <v>2220.3111953335824</v>
      </c>
      <c r="V67" s="30">
        <f t="shared" si="86"/>
        <v>2297.6677911455372</v>
      </c>
      <c r="W67" s="30">
        <f t="shared" si="86"/>
        <v>2261.2305427246738</v>
      </c>
      <c r="X67" s="30">
        <f t="shared" si="86"/>
        <v>1493.6635589274922</v>
      </c>
      <c r="Y67" s="30">
        <f t="shared" si="86"/>
        <v>1365.0827591293187</v>
      </c>
      <c r="Z67" s="30">
        <f t="shared" si="86"/>
        <v>1347.424078939606</v>
      </c>
      <c r="AA67" s="30">
        <f t="shared" si="86"/>
        <v>1232.1200368244263</v>
      </c>
      <c r="AB67" s="30">
        <f t="shared" si="86"/>
        <v>1120.248034214394</v>
      </c>
      <c r="AC67" s="30">
        <f t="shared" si="86"/>
        <v>1286.7256897326974</v>
      </c>
      <c r="AD67" s="30">
        <f t="shared" si="86"/>
        <v>1172.4599797514395</v>
      </c>
      <c r="AE67" s="30">
        <f t="shared" si="86"/>
        <v>1356.7207907144973</v>
      </c>
      <c r="AF67" s="30">
        <f t="shared" si="86"/>
        <v>2180.7827352685558</v>
      </c>
      <c r="AG67" s="30">
        <f t="shared" si="86"/>
        <v>2220.3111953335824</v>
      </c>
      <c r="AH67" s="30">
        <f t="shared" si="86"/>
        <v>2297.6677911455372</v>
      </c>
      <c r="AI67" s="30">
        <f t="shared" si="86"/>
        <v>2261.2305427246738</v>
      </c>
      <c r="AJ67" s="30">
        <f t="shared" si="86"/>
        <v>1493.6635589274922</v>
      </c>
      <c r="AK67" s="30">
        <f t="shared" si="86"/>
        <v>1365.0827591293187</v>
      </c>
      <c r="AL67" s="30">
        <f t="shared" si="86"/>
        <v>1347.424078939606</v>
      </c>
      <c r="AM67" s="30">
        <f t="shared" si="86"/>
        <v>1232.1200368244263</v>
      </c>
      <c r="AN67" s="30">
        <f t="shared" si="86"/>
        <v>1120.248034214394</v>
      </c>
      <c r="AO67" s="30">
        <f t="shared" si="86"/>
        <v>1286.7256897326974</v>
      </c>
      <c r="AP67" s="30">
        <f t="shared" si="86"/>
        <v>1172.4599797514395</v>
      </c>
      <c r="AQ67" s="30">
        <f t="shared" si="86"/>
        <v>1356.7207907144973</v>
      </c>
      <c r="AR67" s="30">
        <f t="shared" si="86"/>
        <v>2180.7827352685558</v>
      </c>
      <c r="AS67" s="30">
        <f t="shared" si="86"/>
        <v>2220.3111953335824</v>
      </c>
      <c r="AT67" s="30">
        <f t="shared" si="86"/>
        <v>2297.6677911455372</v>
      </c>
      <c r="AU67" s="30">
        <f t="shared" si="86"/>
        <v>2261.2305427246738</v>
      </c>
      <c r="AV67" s="30">
        <f t="shared" si="86"/>
        <v>1493.6635589274922</v>
      </c>
      <c r="AW67" s="30">
        <f t="shared" si="86"/>
        <v>1365.0827591293187</v>
      </c>
      <c r="AX67" s="30">
        <f t="shared" si="86"/>
        <v>1347.424078939606</v>
      </c>
      <c r="AY67" s="30">
        <f t="shared" si="86"/>
        <v>1232.1200368244263</v>
      </c>
      <c r="AZ67" s="30">
        <f t="shared" si="86"/>
        <v>1120.248034214394</v>
      </c>
      <c r="BA67" s="30">
        <f t="shared" si="86"/>
        <v>1286.7256897326974</v>
      </c>
      <c r="BB67" s="30">
        <f t="shared" si="86"/>
        <v>1172.4599797514395</v>
      </c>
      <c r="BC67" s="30">
        <f t="shared" si="86"/>
        <v>1356.7207907144973</v>
      </c>
      <c r="BD67" s="30">
        <f t="shared" si="86"/>
        <v>2180.7827352685558</v>
      </c>
      <c r="BE67" s="30">
        <f t="shared" si="86"/>
        <v>2220.3111953335824</v>
      </c>
      <c r="BF67" s="30">
        <f t="shared" si="86"/>
        <v>2297.6677911455372</v>
      </c>
      <c r="BG67" s="30">
        <f t="shared" si="86"/>
        <v>2261.2305427246738</v>
      </c>
      <c r="BH67" s="30">
        <f t="shared" si="86"/>
        <v>1493.6635589274922</v>
      </c>
      <c r="BI67" s="30">
        <f t="shared" si="86"/>
        <v>1365.0827591293187</v>
      </c>
      <c r="BJ67" s="30">
        <f t="shared" si="86"/>
        <v>1347.424078939606</v>
      </c>
      <c r="BK67" s="30">
        <f t="shared" si="86"/>
        <v>1232.1200368244263</v>
      </c>
      <c r="BL67" s="30">
        <f t="shared" si="86"/>
        <v>1120.248034214394</v>
      </c>
      <c r="BM67" s="30">
        <f t="shared" si="86"/>
        <v>1286.7256897326974</v>
      </c>
      <c r="BN67" s="30">
        <f t="shared" si="86"/>
        <v>1172.4599797514395</v>
      </c>
      <c r="BO67" s="30">
        <f t="shared" si="86"/>
        <v>1356.7207907144973</v>
      </c>
      <c r="BP67" s="30">
        <f t="shared" ref="BP67:CH67" si="87">((BP13*0.5)+BO31-BP49)*BP86*BP101*BP$2</f>
        <v>2180.7827352685558</v>
      </c>
      <c r="BQ67" s="30">
        <f t="shared" si="87"/>
        <v>2220.3111953335824</v>
      </c>
      <c r="BR67" s="30">
        <f t="shared" si="87"/>
        <v>2297.6677911455372</v>
      </c>
      <c r="BS67" s="30">
        <f t="shared" si="87"/>
        <v>2261.2305427246738</v>
      </c>
      <c r="BT67" s="30">
        <f t="shared" si="87"/>
        <v>1493.6635589274922</v>
      </c>
      <c r="BU67" s="30">
        <f t="shared" si="87"/>
        <v>1365.0827591293187</v>
      </c>
      <c r="BV67" s="30">
        <f t="shared" si="87"/>
        <v>1347.424078939606</v>
      </c>
      <c r="BW67" s="30">
        <f t="shared" si="87"/>
        <v>1232.1200368244263</v>
      </c>
      <c r="BX67" s="30">
        <f t="shared" si="87"/>
        <v>1120.248034214394</v>
      </c>
      <c r="BY67" s="30">
        <f t="shared" si="87"/>
        <v>1286.7256897326974</v>
      </c>
      <c r="BZ67" s="30">
        <f t="shared" si="87"/>
        <v>1172.4599797514395</v>
      </c>
      <c r="CA67" s="30">
        <f t="shared" si="87"/>
        <v>1356.7207907144973</v>
      </c>
      <c r="CB67" s="30">
        <f t="shared" si="87"/>
        <v>2180.7827352685558</v>
      </c>
      <c r="CC67" s="30">
        <f t="shared" si="87"/>
        <v>2220.3111953335824</v>
      </c>
      <c r="CD67" s="30">
        <f t="shared" si="87"/>
        <v>2297.6677911455372</v>
      </c>
      <c r="CE67" s="30">
        <f t="shared" si="87"/>
        <v>2261.2305427246738</v>
      </c>
      <c r="CF67" s="30">
        <f t="shared" si="87"/>
        <v>1493.6635589274922</v>
      </c>
      <c r="CG67" s="30">
        <f t="shared" si="87"/>
        <v>1365.0827591293187</v>
      </c>
      <c r="CH67" s="33">
        <f t="shared" si="87"/>
        <v>1347.424078939606</v>
      </c>
    </row>
    <row r="68" spans="1:88" ht="15.75" customHeight="1" x14ac:dyDescent="0.35">
      <c r="A68" s="578"/>
      <c r="B68" s="14" t="str">
        <f t="shared" si="68"/>
        <v>Motors</v>
      </c>
      <c r="C68" s="30">
        <f t="shared" si="71"/>
        <v>0</v>
      </c>
      <c r="D68" s="30">
        <f t="shared" ref="D68:BO68" si="88">((D14*0.5)+C32-D50)*D87*D102*D$2</f>
        <v>0</v>
      </c>
      <c r="E68" s="30">
        <f t="shared" si="88"/>
        <v>0</v>
      </c>
      <c r="F68" s="30">
        <f t="shared" si="88"/>
        <v>0</v>
      </c>
      <c r="G68" s="30">
        <f t="shared" si="88"/>
        <v>0</v>
      </c>
      <c r="H68" s="30">
        <f t="shared" si="88"/>
        <v>0</v>
      </c>
      <c r="I68" s="30">
        <f t="shared" si="88"/>
        <v>245.0608805178984</v>
      </c>
      <c r="J68" s="30">
        <f t="shared" si="88"/>
        <v>507.1978137291191</v>
      </c>
      <c r="K68" s="30">
        <f t="shared" si="88"/>
        <v>499.15448700948349</v>
      </c>
      <c r="L68" s="30">
        <f t="shared" si="88"/>
        <v>329.71820141029821</v>
      </c>
      <c r="M68" s="30">
        <f t="shared" si="88"/>
        <v>301.33468104390937</v>
      </c>
      <c r="N68" s="30">
        <f t="shared" si="88"/>
        <v>297.43662231667338</v>
      </c>
      <c r="O68" s="30">
        <f t="shared" si="88"/>
        <v>271.98387483928781</v>
      </c>
      <c r="P68" s="30">
        <f t="shared" si="88"/>
        <v>247.28873163365606</v>
      </c>
      <c r="Q68" s="30">
        <f t="shared" si="88"/>
        <v>284.03777918484076</v>
      </c>
      <c r="R68" s="30">
        <f t="shared" si="88"/>
        <v>258.81423794444015</v>
      </c>
      <c r="S68" s="30">
        <f t="shared" si="88"/>
        <v>299.48882146629171</v>
      </c>
      <c r="T68" s="30">
        <f t="shared" si="88"/>
        <v>481.39606596259193</v>
      </c>
      <c r="U68" s="30">
        <f t="shared" si="88"/>
        <v>490.12176103579679</v>
      </c>
      <c r="V68" s="30">
        <f t="shared" si="88"/>
        <v>507.1978137291191</v>
      </c>
      <c r="W68" s="30">
        <f t="shared" si="88"/>
        <v>499.15448700948349</v>
      </c>
      <c r="X68" s="30">
        <f t="shared" si="88"/>
        <v>329.71820141029821</v>
      </c>
      <c r="Y68" s="30">
        <f t="shared" si="88"/>
        <v>301.33468104390937</v>
      </c>
      <c r="Z68" s="30">
        <f t="shared" si="88"/>
        <v>297.43662231667338</v>
      </c>
      <c r="AA68" s="30">
        <f t="shared" si="88"/>
        <v>271.98387483928781</v>
      </c>
      <c r="AB68" s="30">
        <f t="shared" si="88"/>
        <v>247.28873163365606</v>
      </c>
      <c r="AC68" s="30">
        <f t="shared" si="88"/>
        <v>284.03777918484076</v>
      </c>
      <c r="AD68" s="30">
        <f t="shared" si="88"/>
        <v>258.81423794444015</v>
      </c>
      <c r="AE68" s="30">
        <f t="shared" si="88"/>
        <v>299.48882146629171</v>
      </c>
      <c r="AF68" s="30">
        <f t="shared" si="88"/>
        <v>481.39606596259193</v>
      </c>
      <c r="AG68" s="30">
        <f t="shared" si="88"/>
        <v>490.12176103579679</v>
      </c>
      <c r="AH68" s="30">
        <f t="shared" si="88"/>
        <v>507.1978137291191</v>
      </c>
      <c r="AI68" s="30">
        <f t="shared" si="88"/>
        <v>499.15448700948349</v>
      </c>
      <c r="AJ68" s="30">
        <f t="shared" si="88"/>
        <v>329.71820141029821</v>
      </c>
      <c r="AK68" s="30">
        <f t="shared" si="88"/>
        <v>301.33468104390937</v>
      </c>
      <c r="AL68" s="30">
        <f t="shared" si="88"/>
        <v>297.43662231667338</v>
      </c>
      <c r="AM68" s="30">
        <f t="shared" si="88"/>
        <v>271.98387483928781</v>
      </c>
      <c r="AN68" s="30">
        <f t="shared" si="88"/>
        <v>247.28873163365606</v>
      </c>
      <c r="AO68" s="30">
        <f t="shared" si="88"/>
        <v>284.03777918484076</v>
      </c>
      <c r="AP68" s="30">
        <f t="shared" si="88"/>
        <v>258.81423794444015</v>
      </c>
      <c r="AQ68" s="30">
        <f t="shared" si="88"/>
        <v>299.48882146629171</v>
      </c>
      <c r="AR68" s="30">
        <f t="shared" si="88"/>
        <v>481.39606596259193</v>
      </c>
      <c r="AS68" s="30">
        <f t="shared" si="88"/>
        <v>490.12176103579679</v>
      </c>
      <c r="AT68" s="30">
        <f t="shared" si="88"/>
        <v>507.1978137291191</v>
      </c>
      <c r="AU68" s="30">
        <f t="shared" si="88"/>
        <v>499.15448700948349</v>
      </c>
      <c r="AV68" s="30">
        <f t="shared" si="88"/>
        <v>329.71820141029821</v>
      </c>
      <c r="AW68" s="30">
        <f t="shared" si="88"/>
        <v>301.33468104390937</v>
      </c>
      <c r="AX68" s="30">
        <f t="shared" si="88"/>
        <v>297.43662231667338</v>
      </c>
      <c r="AY68" s="30">
        <f t="shared" si="88"/>
        <v>271.98387483928781</v>
      </c>
      <c r="AZ68" s="30">
        <f t="shared" si="88"/>
        <v>247.28873163365606</v>
      </c>
      <c r="BA68" s="30">
        <f t="shared" si="88"/>
        <v>284.03777918484076</v>
      </c>
      <c r="BB68" s="30">
        <f t="shared" si="88"/>
        <v>258.81423794444015</v>
      </c>
      <c r="BC68" s="30">
        <f t="shared" si="88"/>
        <v>299.48882146629171</v>
      </c>
      <c r="BD68" s="30">
        <f t="shared" si="88"/>
        <v>481.39606596259193</v>
      </c>
      <c r="BE68" s="30">
        <f t="shared" si="88"/>
        <v>490.12176103579679</v>
      </c>
      <c r="BF68" s="30">
        <f t="shared" si="88"/>
        <v>507.1978137291191</v>
      </c>
      <c r="BG68" s="30">
        <f t="shared" si="88"/>
        <v>499.15448700948349</v>
      </c>
      <c r="BH68" s="30">
        <f t="shared" si="88"/>
        <v>329.71820141029821</v>
      </c>
      <c r="BI68" s="30">
        <f t="shared" si="88"/>
        <v>301.33468104390937</v>
      </c>
      <c r="BJ68" s="30">
        <f t="shared" si="88"/>
        <v>297.43662231667338</v>
      </c>
      <c r="BK68" s="30">
        <f t="shared" si="88"/>
        <v>271.98387483928781</v>
      </c>
      <c r="BL68" s="30">
        <f t="shared" si="88"/>
        <v>247.28873163365606</v>
      </c>
      <c r="BM68" s="30">
        <f t="shared" si="88"/>
        <v>284.03777918484076</v>
      </c>
      <c r="BN68" s="30">
        <f t="shared" si="88"/>
        <v>258.81423794444015</v>
      </c>
      <c r="BO68" s="30">
        <f t="shared" si="88"/>
        <v>299.48882146629171</v>
      </c>
      <c r="BP68" s="30">
        <f t="shared" ref="BP68:CH68" si="89">((BP14*0.5)+BO32-BP50)*BP87*BP102*BP$2</f>
        <v>481.39606596259193</v>
      </c>
      <c r="BQ68" s="30">
        <f t="shared" si="89"/>
        <v>490.12176103579679</v>
      </c>
      <c r="BR68" s="30">
        <f t="shared" si="89"/>
        <v>507.1978137291191</v>
      </c>
      <c r="BS68" s="30">
        <f t="shared" si="89"/>
        <v>499.15448700948349</v>
      </c>
      <c r="BT68" s="30">
        <f t="shared" si="89"/>
        <v>329.71820141029821</v>
      </c>
      <c r="BU68" s="30">
        <f t="shared" si="89"/>
        <v>301.33468104390937</v>
      </c>
      <c r="BV68" s="30">
        <f t="shared" si="89"/>
        <v>297.43662231667338</v>
      </c>
      <c r="BW68" s="30">
        <f t="shared" si="89"/>
        <v>271.98387483928781</v>
      </c>
      <c r="BX68" s="30">
        <f t="shared" si="89"/>
        <v>247.28873163365606</v>
      </c>
      <c r="BY68" s="30">
        <f t="shared" si="89"/>
        <v>284.03777918484076</v>
      </c>
      <c r="BZ68" s="30">
        <f t="shared" si="89"/>
        <v>258.81423794444015</v>
      </c>
      <c r="CA68" s="30">
        <f t="shared" si="89"/>
        <v>299.48882146629171</v>
      </c>
      <c r="CB68" s="30">
        <f t="shared" si="89"/>
        <v>481.39606596259193</v>
      </c>
      <c r="CC68" s="30">
        <f t="shared" si="89"/>
        <v>490.12176103579679</v>
      </c>
      <c r="CD68" s="30">
        <f t="shared" si="89"/>
        <v>507.1978137291191</v>
      </c>
      <c r="CE68" s="30">
        <f t="shared" si="89"/>
        <v>499.15448700948349</v>
      </c>
      <c r="CF68" s="30">
        <f t="shared" si="89"/>
        <v>329.71820141029821</v>
      </c>
      <c r="CG68" s="30">
        <f t="shared" si="89"/>
        <v>301.33468104390937</v>
      </c>
      <c r="CH68" s="33">
        <f t="shared" si="89"/>
        <v>297.43662231667338</v>
      </c>
    </row>
    <row r="69" spans="1:88" ht="15.5" x14ac:dyDescent="0.35">
      <c r="A69" s="578"/>
      <c r="B69" s="14" t="str">
        <f t="shared" si="68"/>
        <v>Process</v>
      </c>
      <c r="C69" s="30">
        <f t="shared" si="71"/>
        <v>0</v>
      </c>
      <c r="D69" s="30">
        <f t="shared" ref="D69:BO69" si="90">((D15*0.5)+C33-D51)*D88*D103*D$2</f>
        <v>0</v>
      </c>
      <c r="E69" s="30">
        <f t="shared" si="90"/>
        <v>0</v>
      </c>
      <c r="F69" s="30">
        <f t="shared" si="90"/>
        <v>0</v>
      </c>
      <c r="G69" s="30">
        <f t="shared" si="90"/>
        <v>0</v>
      </c>
      <c r="H69" s="30">
        <f t="shared" si="90"/>
        <v>0</v>
      </c>
      <c r="I69" s="30">
        <f t="shared" si="90"/>
        <v>0</v>
      </c>
      <c r="J69" s="30">
        <f t="shared" si="90"/>
        <v>0</v>
      </c>
      <c r="K69" s="30">
        <f t="shared" si="90"/>
        <v>0</v>
      </c>
      <c r="L69" s="30">
        <f t="shared" si="90"/>
        <v>0</v>
      </c>
      <c r="M69" s="30">
        <f t="shared" si="90"/>
        <v>0</v>
      </c>
      <c r="N69" s="30">
        <f t="shared" si="90"/>
        <v>157.78908768956998</v>
      </c>
      <c r="O69" s="30">
        <f t="shared" si="90"/>
        <v>288.5729883758143</v>
      </c>
      <c r="P69" s="30">
        <f t="shared" si="90"/>
        <v>262.37161420453765</v>
      </c>
      <c r="Q69" s="30">
        <f t="shared" si="90"/>
        <v>301.3620965560246</v>
      </c>
      <c r="R69" s="30">
        <f t="shared" si="90"/>
        <v>274.6000957665882</v>
      </c>
      <c r="S69" s="30">
        <f t="shared" si="90"/>
        <v>317.75554431947745</v>
      </c>
      <c r="T69" s="30">
        <f t="shared" si="90"/>
        <v>510.75785808725152</v>
      </c>
      <c r="U69" s="30">
        <f t="shared" si="90"/>
        <v>520.01575951401333</v>
      </c>
      <c r="V69" s="30">
        <f t="shared" si="90"/>
        <v>538.13333195571272</v>
      </c>
      <c r="W69" s="30">
        <f t="shared" si="90"/>
        <v>529.599418578165</v>
      </c>
      <c r="X69" s="30">
        <f t="shared" si="90"/>
        <v>349.82870495204952</v>
      </c>
      <c r="Y69" s="30">
        <f t="shared" si="90"/>
        <v>319.71398841749601</v>
      </c>
      <c r="Z69" s="30">
        <f t="shared" si="90"/>
        <v>315.57817537913996</v>
      </c>
      <c r="AA69" s="30">
        <f t="shared" si="90"/>
        <v>288.5729883758143</v>
      </c>
      <c r="AB69" s="30">
        <f t="shared" si="90"/>
        <v>262.37161420453765</v>
      </c>
      <c r="AC69" s="30">
        <f t="shared" si="90"/>
        <v>301.3620965560246</v>
      </c>
      <c r="AD69" s="30">
        <f t="shared" si="90"/>
        <v>274.6000957665882</v>
      </c>
      <c r="AE69" s="30">
        <f t="shared" si="90"/>
        <v>317.75554431947745</v>
      </c>
      <c r="AF69" s="30">
        <f t="shared" si="90"/>
        <v>510.75785808725152</v>
      </c>
      <c r="AG69" s="30">
        <f t="shared" si="90"/>
        <v>520.01575951401333</v>
      </c>
      <c r="AH69" s="30">
        <f t="shared" si="90"/>
        <v>538.13333195571272</v>
      </c>
      <c r="AI69" s="30">
        <f t="shared" si="90"/>
        <v>529.599418578165</v>
      </c>
      <c r="AJ69" s="30">
        <f t="shared" si="90"/>
        <v>349.82870495204952</v>
      </c>
      <c r="AK69" s="30">
        <f t="shared" si="90"/>
        <v>319.71398841749601</v>
      </c>
      <c r="AL69" s="30">
        <f t="shared" si="90"/>
        <v>315.57817537913996</v>
      </c>
      <c r="AM69" s="30">
        <f t="shared" si="90"/>
        <v>288.5729883758143</v>
      </c>
      <c r="AN69" s="30">
        <f t="shared" si="90"/>
        <v>262.37161420453765</v>
      </c>
      <c r="AO69" s="30">
        <f t="shared" si="90"/>
        <v>301.3620965560246</v>
      </c>
      <c r="AP69" s="30">
        <f t="shared" si="90"/>
        <v>274.6000957665882</v>
      </c>
      <c r="AQ69" s="30">
        <f t="shared" si="90"/>
        <v>317.75554431947745</v>
      </c>
      <c r="AR69" s="30">
        <f t="shared" si="90"/>
        <v>510.75785808725152</v>
      </c>
      <c r="AS69" s="30">
        <f t="shared" si="90"/>
        <v>520.01575951401333</v>
      </c>
      <c r="AT69" s="30">
        <f t="shared" si="90"/>
        <v>538.13333195571272</v>
      </c>
      <c r="AU69" s="30">
        <f t="shared" si="90"/>
        <v>529.599418578165</v>
      </c>
      <c r="AV69" s="30">
        <f t="shared" si="90"/>
        <v>349.82870495204952</v>
      </c>
      <c r="AW69" s="30">
        <f t="shared" si="90"/>
        <v>319.71398841749601</v>
      </c>
      <c r="AX69" s="30">
        <f t="shared" si="90"/>
        <v>315.57817537913996</v>
      </c>
      <c r="AY69" s="30">
        <f t="shared" si="90"/>
        <v>288.5729883758143</v>
      </c>
      <c r="AZ69" s="30">
        <f t="shared" si="90"/>
        <v>262.37161420453765</v>
      </c>
      <c r="BA69" s="30">
        <f t="shared" si="90"/>
        <v>301.3620965560246</v>
      </c>
      <c r="BB69" s="30">
        <f t="shared" si="90"/>
        <v>274.6000957665882</v>
      </c>
      <c r="BC69" s="30">
        <f t="shared" si="90"/>
        <v>317.75554431947745</v>
      </c>
      <c r="BD69" s="30">
        <f t="shared" si="90"/>
        <v>510.75785808725152</v>
      </c>
      <c r="BE69" s="30">
        <f t="shared" si="90"/>
        <v>520.01575951401333</v>
      </c>
      <c r="BF69" s="30">
        <f t="shared" si="90"/>
        <v>538.13333195571272</v>
      </c>
      <c r="BG69" s="30">
        <f t="shared" si="90"/>
        <v>529.599418578165</v>
      </c>
      <c r="BH69" s="30">
        <f t="shared" si="90"/>
        <v>349.82870495204952</v>
      </c>
      <c r="BI69" s="30">
        <f t="shared" si="90"/>
        <v>319.71398841749601</v>
      </c>
      <c r="BJ69" s="30">
        <f t="shared" si="90"/>
        <v>315.57817537913996</v>
      </c>
      <c r="BK69" s="30">
        <f t="shared" si="90"/>
        <v>288.5729883758143</v>
      </c>
      <c r="BL69" s="30">
        <f t="shared" si="90"/>
        <v>262.37161420453765</v>
      </c>
      <c r="BM69" s="30">
        <f t="shared" si="90"/>
        <v>301.3620965560246</v>
      </c>
      <c r="BN69" s="30">
        <f t="shared" si="90"/>
        <v>274.6000957665882</v>
      </c>
      <c r="BO69" s="30">
        <f t="shared" si="90"/>
        <v>317.75554431947745</v>
      </c>
      <c r="BP69" s="30">
        <f t="shared" ref="BP69:CH69" si="91">((BP15*0.5)+BO33-BP51)*BP88*BP103*BP$2</f>
        <v>510.75785808725152</v>
      </c>
      <c r="BQ69" s="30">
        <f t="shared" si="91"/>
        <v>520.01575951401333</v>
      </c>
      <c r="BR69" s="30">
        <f t="shared" si="91"/>
        <v>538.13333195571272</v>
      </c>
      <c r="BS69" s="30">
        <f t="shared" si="91"/>
        <v>529.599418578165</v>
      </c>
      <c r="BT69" s="30">
        <f t="shared" si="91"/>
        <v>349.82870495204952</v>
      </c>
      <c r="BU69" s="30">
        <f t="shared" si="91"/>
        <v>319.71398841749601</v>
      </c>
      <c r="BV69" s="30">
        <f t="shared" si="91"/>
        <v>315.57817537913996</v>
      </c>
      <c r="BW69" s="30">
        <f t="shared" si="91"/>
        <v>288.5729883758143</v>
      </c>
      <c r="BX69" s="30">
        <f t="shared" si="91"/>
        <v>262.37161420453765</v>
      </c>
      <c r="BY69" s="30">
        <f t="shared" si="91"/>
        <v>301.3620965560246</v>
      </c>
      <c r="BZ69" s="30">
        <f t="shared" si="91"/>
        <v>274.6000957665882</v>
      </c>
      <c r="CA69" s="30">
        <f t="shared" si="91"/>
        <v>317.75554431947745</v>
      </c>
      <c r="CB69" s="30">
        <f t="shared" si="91"/>
        <v>510.75785808725152</v>
      </c>
      <c r="CC69" s="30">
        <f t="shared" si="91"/>
        <v>520.01575951401333</v>
      </c>
      <c r="CD69" s="30">
        <f t="shared" si="91"/>
        <v>538.13333195571272</v>
      </c>
      <c r="CE69" s="30">
        <f t="shared" si="91"/>
        <v>529.599418578165</v>
      </c>
      <c r="CF69" s="30">
        <f t="shared" si="91"/>
        <v>349.82870495204952</v>
      </c>
      <c r="CG69" s="30">
        <f t="shared" si="91"/>
        <v>319.71398841749601</v>
      </c>
      <c r="CH69" s="33">
        <f t="shared" si="91"/>
        <v>315.57817537913996</v>
      </c>
    </row>
    <row r="70" spans="1:88" ht="15.5" x14ac:dyDescent="0.35">
      <c r="A70" s="578"/>
      <c r="B70" s="14" t="str">
        <f t="shared" si="68"/>
        <v>Refrigeration</v>
      </c>
      <c r="C70" s="30">
        <f t="shared" si="71"/>
        <v>0</v>
      </c>
      <c r="D70" s="30">
        <f t="shared" ref="D70:BO70" si="92">((D16*0.5)+C34-D52)*D89*D104*D$2</f>
        <v>0</v>
      </c>
      <c r="E70" s="30">
        <f t="shared" si="92"/>
        <v>0</v>
      </c>
      <c r="F70" s="30">
        <f t="shared" si="92"/>
        <v>0</v>
      </c>
      <c r="G70" s="30">
        <f t="shared" si="92"/>
        <v>0</v>
      </c>
      <c r="H70" s="30">
        <f t="shared" si="92"/>
        <v>0</v>
      </c>
      <c r="I70" s="30">
        <f t="shared" si="92"/>
        <v>0</v>
      </c>
      <c r="J70" s="30">
        <f t="shared" si="92"/>
        <v>0</v>
      </c>
      <c r="K70" s="30">
        <f t="shared" si="92"/>
        <v>0</v>
      </c>
      <c r="L70" s="30">
        <f t="shared" si="92"/>
        <v>0</v>
      </c>
      <c r="M70" s="30">
        <f t="shared" si="92"/>
        <v>0</v>
      </c>
      <c r="N70" s="30">
        <f t="shared" si="92"/>
        <v>0</v>
      </c>
      <c r="O70" s="30">
        <f t="shared" si="92"/>
        <v>0</v>
      </c>
      <c r="P70" s="30">
        <f t="shared" si="92"/>
        <v>0</v>
      </c>
      <c r="Q70" s="30">
        <f t="shared" si="92"/>
        <v>0</v>
      </c>
      <c r="R70" s="30">
        <f t="shared" si="92"/>
        <v>0</v>
      </c>
      <c r="S70" s="30">
        <f t="shared" si="92"/>
        <v>0</v>
      </c>
      <c r="T70" s="30">
        <f t="shared" si="92"/>
        <v>0</v>
      </c>
      <c r="U70" s="30">
        <f t="shared" si="92"/>
        <v>0</v>
      </c>
      <c r="V70" s="30">
        <f t="shared" si="92"/>
        <v>0</v>
      </c>
      <c r="W70" s="30">
        <f t="shared" si="92"/>
        <v>0</v>
      </c>
      <c r="X70" s="30">
        <f t="shared" si="92"/>
        <v>0</v>
      </c>
      <c r="Y70" s="30">
        <f t="shared" si="92"/>
        <v>0</v>
      </c>
      <c r="Z70" s="30">
        <f t="shared" si="92"/>
        <v>0</v>
      </c>
      <c r="AA70" s="30">
        <f t="shared" si="92"/>
        <v>0</v>
      </c>
      <c r="AB70" s="30">
        <f t="shared" si="92"/>
        <v>0</v>
      </c>
      <c r="AC70" s="30">
        <f t="shared" si="92"/>
        <v>0</v>
      </c>
      <c r="AD70" s="30">
        <f t="shared" si="92"/>
        <v>0</v>
      </c>
      <c r="AE70" s="30">
        <f t="shared" si="92"/>
        <v>0</v>
      </c>
      <c r="AF70" s="30">
        <f t="shared" si="92"/>
        <v>0</v>
      </c>
      <c r="AG70" s="30">
        <f t="shared" si="92"/>
        <v>0</v>
      </c>
      <c r="AH70" s="30">
        <f t="shared" si="92"/>
        <v>0</v>
      </c>
      <c r="AI70" s="30">
        <f t="shared" si="92"/>
        <v>0</v>
      </c>
      <c r="AJ70" s="30">
        <f t="shared" si="92"/>
        <v>0</v>
      </c>
      <c r="AK70" s="30">
        <f t="shared" si="92"/>
        <v>0</v>
      </c>
      <c r="AL70" s="30">
        <f t="shared" si="92"/>
        <v>0</v>
      </c>
      <c r="AM70" s="30">
        <f t="shared" si="92"/>
        <v>0</v>
      </c>
      <c r="AN70" s="30">
        <f t="shared" si="92"/>
        <v>0</v>
      </c>
      <c r="AO70" s="30">
        <f t="shared" si="92"/>
        <v>0</v>
      </c>
      <c r="AP70" s="30">
        <f t="shared" si="92"/>
        <v>0</v>
      </c>
      <c r="AQ70" s="30">
        <f t="shared" si="92"/>
        <v>0</v>
      </c>
      <c r="AR70" s="30">
        <f t="shared" si="92"/>
        <v>0</v>
      </c>
      <c r="AS70" s="30">
        <f t="shared" si="92"/>
        <v>0</v>
      </c>
      <c r="AT70" s="30">
        <f t="shared" si="92"/>
        <v>0</v>
      </c>
      <c r="AU70" s="30">
        <f t="shared" si="92"/>
        <v>0</v>
      </c>
      <c r="AV70" s="30">
        <f t="shared" si="92"/>
        <v>0</v>
      </c>
      <c r="AW70" s="30">
        <f t="shared" si="92"/>
        <v>0</v>
      </c>
      <c r="AX70" s="30">
        <f t="shared" si="92"/>
        <v>0</v>
      </c>
      <c r="AY70" s="30">
        <f t="shared" si="92"/>
        <v>0</v>
      </c>
      <c r="AZ70" s="30">
        <f t="shared" si="92"/>
        <v>0</v>
      </c>
      <c r="BA70" s="30">
        <f t="shared" si="92"/>
        <v>0</v>
      </c>
      <c r="BB70" s="30">
        <f t="shared" si="92"/>
        <v>0</v>
      </c>
      <c r="BC70" s="30">
        <f t="shared" si="92"/>
        <v>0</v>
      </c>
      <c r="BD70" s="30">
        <f t="shared" si="92"/>
        <v>0</v>
      </c>
      <c r="BE70" s="30">
        <f t="shared" si="92"/>
        <v>0</v>
      </c>
      <c r="BF70" s="30">
        <f t="shared" si="92"/>
        <v>0</v>
      </c>
      <c r="BG70" s="30">
        <f t="shared" si="92"/>
        <v>0</v>
      </c>
      <c r="BH70" s="30">
        <f t="shared" si="92"/>
        <v>0</v>
      </c>
      <c r="BI70" s="30">
        <f t="shared" si="92"/>
        <v>0</v>
      </c>
      <c r="BJ70" s="30">
        <f t="shared" si="92"/>
        <v>0</v>
      </c>
      <c r="BK70" s="30">
        <f t="shared" si="92"/>
        <v>0</v>
      </c>
      <c r="BL70" s="30">
        <f t="shared" si="92"/>
        <v>0</v>
      </c>
      <c r="BM70" s="30">
        <f t="shared" si="92"/>
        <v>0</v>
      </c>
      <c r="BN70" s="30">
        <f t="shared" si="92"/>
        <v>0</v>
      </c>
      <c r="BO70" s="30">
        <f t="shared" si="92"/>
        <v>0</v>
      </c>
      <c r="BP70" s="30">
        <f t="shared" ref="BP70:CH70" si="93">((BP16*0.5)+BO34-BP52)*BP89*BP104*BP$2</f>
        <v>0</v>
      </c>
      <c r="BQ70" s="30">
        <f t="shared" si="93"/>
        <v>0</v>
      </c>
      <c r="BR70" s="30">
        <f t="shared" si="93"/>
        <v>0</v>
      </c>
      <c r="BS70" s="30">
        <f t="shared" si="93"/>
        <v>0</v>
      </c>
      <c r="BT70" s="30">
        <f t="shared" si="93"/>
        <v>0</v>
      </c>
      <c r="BU70" s="30">
        <f t="shared" si="93"/>
        <v>0</v>
      </c>
      <c r="BV70" s="30">
        <f t="shared" si="93"/>
        <v>0</v>
      </c>
      <c r="BW70" s="30">
        <f t="shared" si="93"/>
        <v>0</v>
      </c>
      <c r="BX70" s="30">
        <f t="shared" si="93"/>
        <v>0</v>
      </c>
      <c r="BY70" s="30">
        <f t="shared" si="93"/>
        <v>0</v>
      </c>
      <c r="BZ70" s="30">
        <f t="shared" si="93"/>
        <v>0</v>
      </c>
      <c r="CA70" s="30">
        <f t="shared" si="93"/>
        <v>0</v>
      </c>
      <c r="CB70" s="30">
        <f t="shared" si="93"/>
        <v>0</v>
      </c>
      <c r="CC70" s="30">
        <f t="shared" si="93"/>
        <v>0</v>
      </c>
      <c r="CD70" s="30">
        <f t="shared" si="93"/>
        <v>0</v>
      </c>
      <c r="CE70" s="30">
        <f t="shared" si="93"/>
        <v>0</v>
      </c>
      <c r="CF70" s="30">
        <f t="shared" si="93"/>
        <v>0</v>
      </c>
      <c r="CG70" s="30">
        <f t="shared" si="93"/>
        <v>0</v>
      </c>
      <c r="CH70" s="33">
        <f t="shared" si="93"/>
        <v>0</v>
      </c>
    </row>
    <row r="71" spans="1:88" ht="15.5" x14ac:dyDescent="0.35">
      <c r="A71" s="578"/>
      <c r="B71" s="14" t="str">
        <f t="shared" si="68"/>
        <v>Water Heating</v>
      </c>
      <c r="C71" s="30">
        <f t="shared" si="71"/>
        <v>0</v>
      </c>
      <c r="D71" s="30">
        <f t="shared" ref="D71:BO71" si="94">((D17*0.5)+C35-D53)*D90*D105*D$2</f>
        <v>0</v>
      </c>
      <c r="E71" s="30">
        <f t="shared" si="94"/>
        <v>0</v>
      </c>
      <c r="F71" s="30">
        <f t="shared" si="94"/>
        <v>0</v>
      </c>
      <c r="G71" s="30">
        <f t="shared" si="94"/>
        <v>0</v>
      </c>
      <c r="H71" s="30">
        <f t="shared" si="94"/>
        <v>0</v>
      </c>
      <c r="I71" s="30">
        <f t="shared" si="94"/>
        <v>0</v>
      </c>
      <c r="J71" s="30">
        <f t="shared" si="94"/>
        <v>0</v>
      </c>
      <c r="K71" s="30">
        <f t="shared" si="94"/>
        <v>0</v>
      </c>
      <c r="L71" s="30">
        <f t="shared" si="94"/>
        <v>0</v>
      </c>
      <c r="M71" s="30">
        <f t="shared" si="94"/>
        <v>0</v>
      </c>
      <c r="N71" s="30">
        <f t="shared" si="94"/>
        <v>0</v>
      </c>
      <c r="O71" s="30">
        <f t="shared" si="94"/>
        <v>0</v>
      </c>
      <c r="P71" s="30">
        <f t="shared" si="94"/>
        <v>0</v>
      </c>
      <c r="Q71" s="30">
        <f t="shared" si="94"/>
        <v>0</v>
      </c>
      <c r="R71" s="30">
        <f t="shared" si="94"/>
        <v>0</v>
      </c>
      <c r="S71" s="30">
        <f t="shared" si="94"/>
        <v>0</v>
      </c>
      <c r="T71" s="30">
        <f t="shared" si="94"/>
        <v>0</v>
      </c>
      <c r="U71" s="30">
        <f t="shared" si="94"/>
        <v>0</v>
      </c>
      <c r="V71" s="30">
        <f t="shared" si="94"/>
        <v>0</v>
      </c>
      <c r="W71" s="30">
        <f t="shared" si="94"/>
        <v>0</v>
      </c>
      <c r="X71" s="30">
        <f t="shared" si="94"/>
        <v>0</v>
      </c>
      <c r="Y71" s="30">
        <f t="shared" si="94"/>
        <v>0</v>
      </c>
      <c r="Z71" s="30">
        <f t="shared" si="94"/>
        <v>0</v>
      </c>
      <c r="AA71" s="30">
        <f t="shared" si="94"/>
        <v>0</v>
      </c>
      <c r="AB71" s="30">
        <f t="shared" si="94"/>
        <v>0</v>
      </c>
      <c r="AC71" s="30">
        <f t="shared" si="94"/>
        <v>0</v>
      </c>
      <c r="AD71" s="30">
        <f t="shared" si="94"/>
        <v>0</v>
      </c>
      <c r="AE71" s="30">
        <f t="shared" si="94"/>
        <v>0</v>
      </c>
      <c r="AF71" s="30">
        <f t="shared" si="94"/>
        <v>0</v>
      </c>
      <c r="AG71" s="30">
        <f t="shared" si="94"/>
        <v>0</v>
      </c>
      <c r="AH71" s="30">
        <f t="shared" si="94"/>
        <v>0</v>
      </c>
      <c r="AI71" s="30">
        <f t="shared" si="94"/>
        <v>0</v>
      </c>
      <c r="AJ71" s="30">
        <f t="shared" si="94"/>
        <v>0</v>
      </c>
      <c r="AK71" s="30">
        <f t="shared" si="94"/>
        <v>0</v>
      </c>
      <c r="AL71" s="30">
        <f t="shared" si="94"/>
        <v>0</v>
      </c>
      <c r="AM71" s="30">
        <f t="shared" si="94"/>
        <v>0</v>
      </c>
      <c r="AN71" s="30">
        <f t="shared" si="94"/>
        <v>0</v>
      </c>
      <c r="AO71" s="30">
        <f t="shared" si="94"/>
        <v>0</v>
      </c>
      <c r="AP71" s="30">
        <f t="shared" si="94"/>
        <v>0</v>
      </c>
      <c r="AQ71" s="30">
        <f t="shared" si="94"/>
        <v>0</v>
      </c>
      <c r="AR71" s="30">
        <f t="shared" si="94"/>
        <v>0</v>
      </c>
      <c r="AS71" s="30">
        <f t="shared" si="94"/>
        <v>0</v>
      </c>
      <c r="AT71" s="30">
        <f t="shared" si="94"/>
        <v>0</v>
      </c>
      <c r="AU71" s="30">
        <f t="shared" si="94"/>
        <v>0</v>
      </c>
      <c r="AV71" s="30">
        <f t="shared" si="94"/>
        <v>0</v>
      </c>
      <c r="AW71" s="30">
        <f t="shared" si="94"/>
        <v>0</v>
      </c>
      <c r="AX71" s="30">
        <f t="shared" si="94"/>
        <v>0</v>
      </c>
      <c r="AY71" s="30">
        <f t="shared" si="94"/>
        <v>0</v>
      </c>
      <c r="AZ71" s="30">
        <f t="shared" si="94"/>
        <v>0</v>
      </c>
      <c r="BA71" s="30">
        <f t="shared" si="94"/>
        <v>0</v>
      </c>
      <c r="BB71" s="30">
        <f t="shared" si="94"/>
        <v>0</v>
      </c>
      <c r="BC71" s="30">
        <f t="shared" si="94"/>
        <v>0</v>
      </c>
      <c r="BD71" s="30">
        <f t="shared" si="94"/>
        <v>0</v>
      </c>
      <c r="BE71" s="30">
        <f t="shared" si="94"/>
        <v>0</v>
      </c>
      <c r="BF71" s="30">
        <f t="shared" si="94"/>
        <v>0</v>
      </c>
      <c r="BG71" s="30">
        <f t="shared" si="94"/>
        <v>0</v>
      </c>
      <c r="BH71" s="30">
        <f t="shared" si="94"/>
        <v>0</v>
      </c>
      <c r="BI71" s="30">
        <f t="shared" si="94"/>
        <v>0</v>
      </c>
      <c r="BJ71" s="30">
        <f t="shared" si="94"/>
        <v>0</v>
      </c>
      <c r="BK71" s="30">
        <f t="shared" si="94"/>
        <v>0</v>
      </c>
      <c r="BL71" s="30">
        <f t="shared" si="94"/>
        <v>0</v>
      </c>
      <c r="BM71" s="30">
        <f t="shared" si="94"/>
        <v>0</v>
      </c>
      <c r="BN71" s="30">
        <f t="shared" si="94"/>
        <v>0</v>
      </c>
      <c r="BO71" s="30">
        <f t="shared" si="94"/>
        <v>0</v>
      </c>
      <c r="BP71" s="30">
        <f t="shared" ref="BP71:CH71" si="95">((BP17*0.5)+BO35-BP53)*BP90*BP105*BP$2</f>
        <v>0</v>
      </c>
      <c r="BQ71" s="30">
        <f t="shared" si="95"/>
        <v>0</v>
      </c>
      <c r="BR71" s="30">
        <f t="shared" si="95"/>
        <v>0</v>
      </c>
      <c r="BS71" s="30">
        <f t="shared" si="95"/>
        <v>0</v>
      </c>
      <c r="BT71" s="30">
        <f t="shared" si="95"/>
        <v>0</v>
      </c>
      <c r="BU71" s="30">
        <f t="shared" si="95"/>
        <v>0</v>
      </c>
      <c r="BV71" s="30">
        <f t="shared" si="95"/>
        <v>0</v>
      </c>
      <c r="BW71" s="30">
        <f t="shared" si="95"/>
        <v>0</v>
      </c>
      <c r="BX71" s="30">
        <f t="shared" si="95"/>
        <v>0</v>
      </c>
      <c r="BY71" s="30">
        <f t="shared" si="95"/>
        <v>0</v>
      </c>
      <c r="BZ71" s="30">
        <f t="shared" si="95"/>
        <v>0</v>
      </c>
      <c r="CA71" s="30">
        <f t="shared" si="95"/>
        <v>0</v>
      </c>
      <c r="CB71" s="30">
        <f t="shared" si="95"/>
        <v>0</v>
      </c>
      <c r="CC71" s="30">
        <f t="shared" si="95"/>
        <v>0</v>
      </c>
      <c r="CD71" s="30">
        <f t="shared" si="95"/>
        <v>0</v>
      </c>
      <c r="CE71" s="30">
        <f t="shared" si="95"/>
        <v>0</v>
      </c>
      <c r="CF71" s="30">
        <f t="shared" si="95"/>
        <v>0</v>
      </c>
      <c r="CG71" s="30">
        <f t="shared" si="95"/>
        <v>0</v>
      </c>
      <c r="CH71" s="33">
        <f t="shared" si="95"/>
        <v>0</v>
      </c>
    </row>
    <row r="72" spans="1:88" ht="15.75" customHeight="1" x14ac:dyDescent="0.35">
      <c r="A72" s="578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0</v>
      </c>
      <c r="E73" s="30">
        <f t="shared" ref="E73:BP73" si="96">SUM(E59:E72)</f>
        <v>474.33489504893583</v>
      </c>
      <c r="F73" s="30">
        <f t="shared" si="96"/>
        <v>864.99327949064195</v>
      </c>
      <c r="G73" s="30">
        <f t="shared" si="96"/>
        <v>1152.6698423830499</v>
      </c>
      <c r="H73" s="30">
        <f t="shared" si="96"/>
        <v>3487.456017920832</v>
      </c>
      <c r="I73" s="30">
        <f t="shared" si="96"/>
        <v>7748.5683357161915</v>
      </c>
      <c r="J73" s="30">
        <f t="shared" si="96"/>
        <v>10888.893493452862</v>
      </c>
      <c r="K73" s="30">
        <f t="shared" si="96"/>
        <v>7309.8782336046061</v>
      </c>
      <c r="L73" s="30">
        <f t="shared" si="96"/>
        <v>3107.6480028847427</v>
      </c>
      <c r="M73" s="30">
        <f t="shared" si="96"/>
        <v>2617.2296104015854</v>
      </c>
      <c r="N73" s="30">
        <f t="shared" si="96"/>
        <v>2976.9598632967518</v>
      </c>
      <c r="O73" s="30">
        <f t="shared" si="96"/>
        <v>3219.3610268036277</v>
      </c>
      <c r="P73" s="30">
        <f t="shared" si="96"/>
        <v>2873.4025597802165</v>
      </c>
      <c r="Q73" s="30">
        <f t="shared" si="96"/>
        <v>3470.661985203441</v>
      </c>
      <c r="R73" s="30">
        <f t="shared" si="96"/>
        <v>4090.5423792510232</v>
      </c>
      <c r="S73" s="30">
        <f t="shared" si="96"/>
        <v>8812.5503828108303</v>
      </c>
      <c r="T73" s="30">
        <f t="shared" si="96"/>
        <v>36423.607816528383</v>
      </c>
      <c r="U73" s="30">
        <f t="shared" si="96"/>
        <v>39361.887606454955</v>
      </c>
      <c r="V73" s="30">
        <f t="shared" si="96"/>
        <v>42353.250937355428</v>
      </c>
      <c r="W73" s="30">
        <f t="shared" si="96"/>
        <v>22877.501297758128</v>
      </c>
      <c r="X73" s="30">
        <f t="shared" si="96"/>
        <v>4913.0991940156082</v>
      </c>
      <c r="Y73" s="30">
        <f t="shared" si="96"/>
        <v>3636.7597523677978</v>
      </c>
      <c r="Z73" s="30">
        <f t="shared" si="96"/>
        <v>3424.7865639391275</v>
      </c>
      <c r="AA73" s="30">
        <f t="shared" si="96"/>
        <v>3219.3610268036277</v>
      </c>
      <c r="AB73" s="30">
        <f t="shared" si="96"/>
        <v>2873.4025597802165</v>
      </c>
      <c r="AC73" s="30">
        <f t="shared" si="96"/>
        <v>3470.661985203441</v>
      </c>
      <c r="AD73" s="30">
        <f t="shared" si="96"/>
        <v>4090.5423792510232</v>
      </c>
      <c r="AE73" s="30">
        <f t="shared" si="96"/>
        <v>8812.5503828108303</v>
      </c>
      <c r="AF73" s="30">
        <f t="shared" si="96"/>
        <v>36423.607816528383</v>
      </c>
      <c r="AG73" s="30">
        <f t="shared" si="96"/>
        <v>39361.887606454955</v>
      </c>
      <c r="AH73" s="30">
        <f t="shared" si="96"/>
        <v>42353.250937355428</v>
      </c>
      <c r="AI73" s="30">
        <f t="shared" si="96"/>
        <v>22877.501297758128</v>
      </c>
      <c r="AJ73" s="30">
        <f t="shared" si="96"/>
        <v>4913.0991940156082</v>
      </c>
      <c r="AK73" s="30">
        <f t="shared" si="96"/>
        <v>3636.7597523677978</v>
      </c>
      <c r="AL73" s="30">
        <f t="shared" si="96"/>
        <v>3424.7865639391275</v>
      </c>
      <c r="AM73" s="30">
        <f t="shared" si="96"/>
        <v>3219.3610268036277</v>
      </c>
      <c r="AN73" s="30">
        <f t="shared" si="96"/>
        <v>2873.4025597802165</v>
      </c>
      <c r="AO73" s="30">
        <f t="shared" si="96"/>
        <v>3470.661985203441</v>
      </c>
      <c r="AP73" s="30">
        <f t="shared" si="96"/>
        <v>4090.5423792510232</v>
      </c>
      <c r="AQ73" s="30">
        <f t="shared" si="96"/>
        <v>8812.5503828108303</v>
      </c>
      <c r="AR73" s="30">
        <f t="shared" si="96"/>
        <v>36423.607816528383</v>
      </c>
      <c r="AS73" s="30">
        <f t="shared" si="96"/>
        <v>39361.887606454955</v>
      </c>
      <c r="AT73" s="30">
        <f t="shared" si="96"/>
        <v>42353.250937355428</v>
      </c>
      <c r="AU73" s="30">
        <f t="shared" si="96"/>
        <v>22877.501297758128</v>
      </c>
      <c r="AV73" s="30">
        <f t="shared" si="96"/>
        <v>4913.0991940156082</v>
      </c>
      <c r="AW73" s="30">
        <f t="shared" si="96"/>
        <v>3636.7597523677978</v>
      </c>
      <c r="AX73" s="30">
        <f t="shared" si="96"/>
        <v>3424.7865639391275</v>
      </c>
      <c r="AY73" s="30">
        <f t="shared" si="96"/>
        <v>3219.3610268036277</v>
      </c>
      <c r="AZ73" s="30">
        <f t="shared" si="96"/>
        <v>2873.4025597802165</v>
      </c>
      <c r="BA73" s="30">
        <f t="shared" si="96"/>
        <v>3470.661985203441</v>
      </c>
      <c r="BB73" s="30">
        <f t="shared" si="96"/>
        <v>4090.5423792510232</v>
      </c>
      <c r="BC73" s="30">
        <f t="shared" si="96"/>
        <v>8812.5503828108303</v>
      </c>
      <c r="BD73" s="30">
        <f t="shared" si="96"/>
        <v>36423.607816528383</v>
      </c>
      <c r="BE73" s="30">
        <f t="shared" si="96"/>
        <v>39361.887606454955</v>
      </c>
      <c r="BF73" s="30">
        <f t="shared" si="96"/>
        <v>42353.250937355428</v>
      </c>
      <c r="BG73" s="30">
        <f t="shared" si="96"/>
        <v>22877.501297758128</v>
      </c>
      <c r="BH73" s="30">
        <f t="shared" si="96"/>
        <v>4913.0991940156082</v>
      </c>
      <c r="BI73" s="30">
        <f t="shared" si="96"/>
        <v>3636.7597523677978</v>
      </c>
      <c r="BJ73" s="30">
        <f t="shared" si="96"/>
        <v>3424.7865639391275</v>
      </c>
      <c r="BK73" s="30">
        <f t="shared" si="96"/>
        <v>3219.3610268036277</v>
      </c>
      <c r="BL73" s="30">
        <f t="shared" si="96"/>
        <v>2873.4025597802165</v>
      </c>
      <c r="BM73" s="30">
        <f t="shared" si="96"/>
        <v>3470.661985203441</v>
      </c>
      <c r="BN73" s="30">
        <f t="shared" si="96"/>
        <v>4090.5423792510232</v>
      </c>
      <c r="BO73" s="30">
        <f t="shared" si="96"/>
        <v>8812.5503828108303</v>
      </c>
      <c r="BP73" s="30">
        <f t="shared" si="96"/>
        <v>36423.607816528383</v>
      </c>
      <c r="BQ73" s="30">
        <f t="shared" ref="BQ73:CH73" si="97">SUM(BQ59:BQ72)</f>
        <v>39361.887606454955</v>
      </c>
      <c r="BR73" s="30">
        <f t="shared" si="97"/>
        <v>42353.250937355428</v>
      </c>
      <c r="BS73" s="30">
        <f t="shared" si="97"/>
        <v>22877.501297758128</v>
      </c>
      <c r="BT73" s="30">
        <f t="shared" si="97"/>
        <v>4913.0991940156082</v>
      </c>
      <c r="BU73" s="30">
        <f t="shared" si="97"/>
        <v>3636.7597523677978</v>
      </c>
      <c r="BV73" s="30">
        <f t="shared" si="97"/>
        <v>3424.7865639391275</v>
      </c>
      <c r="BW73" s="30">
        <f t="shared" si="97"/>
        <v>3219.3610268036277</v>
      </c>
      <c r="BX73" s="30">
        <f t="shared" si="97"/>
        <v>2873.4025597802165</v>
      </c>
      <c r="BY73" s="30">
        <f t="shared" si="97"/>
        <v>3470.661985203441</v>
      </c>
      <c r="BZ73" s="30">
        <f t="shared" si="97"/>
        <v>4090.5423792510232</v>
      </c>
      <c r="CA73" s="30">
        <f t="shared" si="97"/>
        <v>8812.5503828108303</v>
      </c>
      <c r="CB73" s="30">
        <f t="shared" si="97"/>
        <v>36423.607816528383</v>
      </c>
      <c r="CC73" s="30">
        <f t="shared" si="97"/>
        <v>39361.887606454955</v>
      </c>
      <c r="CD73" s="30">
        <f t="shared" si="97"/>
        <v>42353.250937355428</v>
      </c>
      <c r="CE73" s="30">
        <f t="shared" si="97"/>
        <v>22877.501297758128</v>
      </c>
      <c r="CF73" s="30">
        <f t="shared" si="97"/>
        <v>4913.0991940156082</v>
      </c>
      <c r="CG73" s="30">
        <f t="shared" si="97"/>
        <v>3636.7597523677978</v>
      </c>
      <c r="CH73" s="33">
        <f t="shared" si="97"/>
        <v>3424.7865639391275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0</v>
      </c>
      <c r="E74" s="31">
        <f t="shared" ref="E74:BP74" si="98">D74+E73</f>
        <v>474.33489504893583</v>
      </c>
      <c r="F74" s="31">
        <f t="shared" si="98"/>
        <v>1339.3281745395777</v>
      </c>
      <c r="G74" s="31">
        <f t="shared" si="98"/>
        <v>2491.9980169226274</v>
      </c>
      <c r="H74" s="31">
        <f t="shared" si="98"/>
        <v>5979.4540348434593</v>
      </c>
      <c r="I74" s="31">
        <f t="shared" si="98"/>
        <v>13728.022370559651</v>
      </c>
      <c r="J74" s="31">
        <f t="shared" si="98"/>
        <v>24616.915864012513</v>
      </c>
      <c r="K74" s="31">
        <f t="shared" si="98"/>
        <v>31926.794097617119</v>
      </c>
      <c r="L74" s="31">
        <f t="shared" si="98"/>
        <v>35034.442100501859</v>
      </c>
      <c r="M74" s="31">
        <f t="shared" si="98"/>
        <v>37651.671710903443</v>
      </c>
      <c r="N74" s="31">
        <f t="shared" si="98"/>
        <v>40628.631574200197</v>
      </c>
      <c r="O74" s="31">
        <f t="shared" si="98"/>
        <v>43847.992601003825</v>
      </c>
      <c r="P74" s="31">
        <f t="shared" si="98"/>
        <v>46721.395160784043</v>
      </c>
      <c r="Q74" s="31">
        <f t="shared" si="98"/>
        <v>50192.057145987485</v>
      </c>
      <c r="R74" s="31">
        <f t="shared" si="98"/>
        <v>54282.599525238511</v>
      </c>
      <c r="S74" s="31">
        <f t="shared" si="98"/>
        <v>63095.149908049338</v>
      </c>
      <c r="T74" s="31">
        <f t="shared" si="98"/>
        <v>99518.757724577721</v>
      </c>
      <c r="U74" s="31">
        <f t="shared" si="98"/>
        <v>138880.64533103269</v>
      </c>
      <c r="V74" s="31">
        <f t="shared" si="98"/>
        <v>181233.89626838811</v>
      </c>
      <c r="W74" s="31">
        <f t="shared" si="98"/>
        <v>204111.39756614625</v>
      </c>
      <c r="X74" s="31">
        <f t="shared" si="98"/>
        <v>209024.49676016186</v>
      </c>
      <c r="Y74" s="31">
        <f t="shared" si="98"/>
        <v>212661.25651252965</v>
      </c>
      <c r="Z74" s="31">
        <f t="shared" si="98"/>
        <v>216086.04307646878</v>
      </c>
      <c r="AA74" s="31">
        <f t="shared" si="98"/>
        <v>219305.40410327239</v>
      </c>
      <c r="AB74" s="31">
        <f t="shared" si="98"/>
        <v>222178.80666305262</v>
      </c>
      <c r="AC74" s="31">
        <f t="shared" si="98"/>
        <v>225649.46864825606</v>
      </c>
      <c r="AD74" s="31">
        <f t="shared" si="98"/>
        <v>229740.01102750708</v>
      </c>
      <c r="AE74" s="31">
        <f t="shared" si="98"/>
        <v>238552.5614103179</v>
      </c>
      <c r="AF74" s="31">
        <f t="shared" si="98"/>
        <v>274976.16922684631</v>
      </c>
      <c r="AG74" s="31">
        <f t="shared" si="98"/>
        <v>314338.05683330126</v>
      </c>
      <c r="AH74" s="31">
        <f t="shared" si="98"/>
        <v>356691.30777065671</v>
      </c>
      <c r="AI74" s="31">
        <f t="shared" si="98"/>
        <v>379568.80906841485</v>
      </c>
      <c r="AJ74" s="31">
        <f t="shared" si="98"/>
        <v>384481.90826243046</v>
      </c>
      <c r="AK74" s="31">
        <f t="shared" si="98"/>
        <v>388118.66801479826</v>
      </c>
      <c r="AL74" s="31">
        <f t="shared" si="98"/>
        <v>391543.45457873738</v>
      </c>
      <c r="AM74" s="31">
        <f t="shared" si="98"/>
        <v>394762.81560554099</v>
      </c>
      <c r="AN74" s="31">
        <f t="shared" si="98"/>
        <v>397636.21816532122</v>
      </c>
      <c r="AO74" s="31">
        <f t="shared" si="98"/>
        <v>401106.88015052467</v>
      </c>
      <c r="AP74" s="31">
        <f t="shared" si="98"/>
        <v>405197.42252977571</v>
      </c>
      <c r="AQ74" s="31">
        <f t="shared" si="98"/>
        <v>414009.97291258653</v>
      </c>
      <c r="AR74" s="31">
        <f t="shared" si="98"/>
        <v>450433.58072911494</v>
      </c>
      <c r="AS74" s="31">
        <f t="shared" si="98"/>
        <v>489795.46833556989</v>
      </c>
      <c r="AT74" s="31">
        <f t="shared" si="98"/>
        <v>532148.71927292529</v>
      </c>
      <c r="AU74" s="31">
        <f t="shared" si="98"/>
        <v>555026.22057068336</v>
      </c>
      <c r="AV74" s="31">
        <f t="shared" si="98"/>
        <v>559939.31976469897</v>
      </c>
      <c r="AW74" s="31">
        <f t="shared" si="98"/>
        <v>563576.07951706671</v>
      </c>
      <c r="AX74" s="31">
        <f t="shared" si="98"/>
        <v>567000.86608100589</v>
      </c>
      <c r="AY74" s="31">
        <f t="shared" si="98"/>
        <v>570220.22710780951</v>
      </c>
      <c r="AZ74" s="31">
        <f t="shared" si="98"/>
        <v>573093.62966758967</v>
      </c>
      <c r="BA74" s="31">
        <f t="shared" si="98"/>
        <v>576564.29165279306</v>
      </c>
      <c r="BB74" s="31">
        <f t="shared" si="98"/>
        <v>580654.83403204405</v>
      </c>
      <c r="BC74" s="31">
        <f t="shared" si="98"/>
        <v>589467.38441485493</v>
      </c>
      <c r="BD74" s="31">
        <f t="shared" si="98"/>
        <v>625890.99223138334</v>
      </c>
      <c r="BE74" s="31">
        <f t="shared" si="98"/>
        <v>665252.87983783823</v>
      </c>
      <c r="BF74" s="31">
        <f t="shared" si="98"/>
        <v>707606.13077519368</v>
      </c>
      <c r="BG74" s="31">
        <f t="shared" si="98"/>
        <v>730483.63207295176</v>
      </c>
      <c r="BH74" s="31">
        <f t="shared" si="98"/>
        <v>735396.73126696737</v>
      </c>
      <c r="BI74" s="31">
        <f t="shared" si="98"/>
        <v>739033.49101933511</v>
      </c>
      <c r="BJ74" s="31">
        <f t="shared" si="98"/>
        <v>742458.27758327429</v>
      </c>
      <c r="BK74" s="31">
        <f t="shared" si="98"/>
        <v>745677.63861007791</v>
      </c>
      <c r="BL74" s="31">
        <f t="shared" si="98"/>
        <v>748551.04116985807</v>
      </c>
      <c r="BM74" s="31">
        <f t="shared" si="98"/>
        <v>752021.70315506146</v>
      </c>
      <c r="BN74" s="31">
        <f t="shared" si="98"/>
        <v>756112.24553431245</v>
      </c>
      <c r="BO74" s="31">
        <f t="shared" si="98"/>
        <v>764924.79591712332</v>
      </c>
      <c r="BP74" s="31">
        <f t="shared" si="98"/>
        <v>801348.40373365174</v>
      </c>
      <c r="BQ74" s="31">
        <f t="shared" ref="BQ74:CH74" si="99">BP74+BQ73</f>
        <v>840710.29134010663</v>
      </c>
      <c r="BR74" s="31">
        <f t="shared" si="99"/>
        <v>883063.54227746208</v>
      </c>
      <c r="BS74" s="31">
        <f t="shared" si="99"/>
        <v>905941.04357522016</v>
      </c>
      <c r="BT74" s="31">
        <f t="shared" si="99"/>
        <v>910854.14276923577</v>
      </c>
      <c r="BU74" s="31">
        <f t="shared" si="99"/>
        <v>914490.90252160351</v>
      </c>
      <c r="BV74" s="31">
        <f t="shared" si="99"/>
        <v>917915.68908554269</v>
      </c>
      <c r="BW74" s="31">
        <f t="shared" si="99"/>
        <v>921135.0501123463</v>
      </c>
      <c r="BX74" s="31">
        <f t="shared" si="99"/>
        <v>924008.45267212647</v>
      </c>
      <c r="BY74" s="31">
        <f t="shared" si="99"/>
        <v>927479.11465732986</v>
      </c>
      <c r="BZ74" s="31">
        <f t="shared" si="99"/>
        <v>931569.65703658084</v>
      </c>
      <c r="CA74" s="31">
        <f t="shared" si="99"/>
        <v>940382.20741939172</v>
      </c>
      <c r="CB74" s="31">
        <f t="shared" si="99"/>
        <v>976805.81523592013</v>
      </c>
      <c r="CC74" s="31">
        <f t="shared" si="99"/>
        <v>1016167.702842375</v>
      </c>
      <c r="CD74" s="31">
        <f t="shared" si="99"/>
        <v>1058520.9537797305</v>
      </c>
      <c r="CE74" s="31">
        <f t="shared" si="99"/>
        <v>1081398.4550774887</v>
      </c>
      <c r="CF74" s="31">
        <f t="shared" si="99"/>
        <v>1086311.5542715043</v>
      </c>
      <c r="CG74" s="31">
        <f t="shared" si="99"/>
        <v>1089948.3140238721</v>
      </c>
      <c r="CH74" s="34">
        <f t="shared" si="99"/>
        <v>1093373.1005878113</v>
      </c>
    </row>
    <row r="75" spans="1:88" x14ac:dyDescent="0.35">
      <c r="A75" s="8"/>
      <c r="B75" s="40"/>
      <c r="C75" s="246"/>
      <c r="D75" s="247"/>
      <c r="E75" s="246"/>
      <c r="F75" s="247"/>
      <c r="G75" s="246"/>
      <c r="H75" s="247"/>
      <c r="I75" s="246"/>
      <c r="J75" s="247"/>
      <c r="K75" s="246"/>
      <c r="L75" s="247"/>
      <c r="M75" s="246"/>
      <c r="N75" s="247"/>
      <c r="O75" s="246"/>
      <c r="P75" s="247"/>
      <c r="Q75" s="246"/>
      <c r="R75" s="247"/>
      <c r="S75" s="246"/>
      <c r="T75" s="247"/>
      <c r="U75" s="246"/>
      <c r="V75" s="247"/>
      <c r="W75" s="246"/>
      <c r="X75" s="247"/>
      <c r="Y75" s="246"/>
      <c r="Z75" s="247"/>
      <c r="AA75" s="246"/>
      <c r="AB75" s="247"/>
      <c r="AC75" s="246"/>
      <c r="AD75" s="247"/>
      <c r="AE75" s="246"/>
      <c r="AF75" s="247"/>
      <c r="AG75" s="246"/>
      <c r="AH75" s="247"/>
      <c r="AI75" s="246"/>
      <c r="AJ75" s="247"/>
      <c r="AK75" s="246"/>
      <c r="AL75" s="247"/>
      <c r="AM75" s="246"/>
      <c r="AN75" s="247"/>
      <c r="AO75" s="246"/>
      <c r="AP75" s="247"/>
      <c r="AQ75" s="246"/>
      <c r="AR75" s="247"/>
      <c r="AS75" s="246"/>
      <c r="AT75" s="247"/>
      <c r="AU75" s="246"/>
      <c r="AV75" s="247"/>
      <c r="AW75" s="246"/>
      <c r="AX75" s="247"/>
      <c r="AY75" s="246"/>
      <c r="AZ75" s="247"/>
      <c r="BA75" s="246"/>
      <c r="BB75" s="247"/>
      <c r="BC75" s="246"/>
      <c r="BD75" s="247"/>
      <c r="BE75" s="246"/>
      <c r="BF75" s="247"/>
      <c r="BG75" s="246"/>
      <c r="BH75" s="247"/>
      <c r="BI75" s="246"/>
      <c r="BJ75" s="247"/>
      <c r="BK75" s="246"/>
      <c r="BL75" s="247"/>
      <c r="BM75" s="246"/>
      <c r="BN75" s="247"/>
      <c r="BO75" s="246"/>
      <c r="BP75" s="247"/>
      <c r="BQ75" s="246"/>
      <c r="BR75" s="247"/>
      <c r="BS75" s="246"/>
      <c r="BT75" s="247"/>
      <c r="BU75" s="246"/>
      <c r="BV75" s="247"/>
      <c r="BW75" s="246"/>
      <c r="BX75" s="247"/>
      <c r="BY75" s="246"/>
      <c r="BZ75" s="247"/>
      <c r="CA75" s="246"/>
      <c r="CB75" s="247"/>
      <c r="CC75" s="246"/>
      <c r="CD75" s="247"/>
      <c r="CE75" s="246"/>
      <c r="CF75" s="247"/>
      <c r="CG75" s="246"/>
      <c r="CH75" s="247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614" t="s">
        <v>12</v>
      </c>
      <c r="B77" s="18" t="s">
        <v>12</v>
      </c>
      <c r="C77" s="176">
        <f>C$4</f>
        <v>44562</v>
      </c>
      <c r="D77" s="176">
        <f t="shared" ref="D77:BO77" si="100">D$4</f>
        <v>44593</v>
      </c>
      <c r="E77" s="176">
        <f t="shared" si="100"/>
        <v>44621</v>
      </c>
      <c r="F77" s="176">
        <f t="shared" si="100"/>
        <v>44652</v>
      </c>
      <c r="G77" s="176">
        <f t="shared" si="100"/>
        <v>44682</v>
      </c>
      <c r="H77" s="176">
        <f t="shared" si="100"/>
        <v>44713</v>
      </c>
      <c r="I77" s="176">
        <f t="shared" si="100"/>
        <v>44743</v>
      </c>
      <c r="J77" s="176">
        <f t="shared" si="100"/>
        <v>44774</v>
      </c>
      <c r="K77" s="176">
        <f t="shared" si="100"/>
        <v>44805</v>
      </c>
      <c r="L77" s="176">
        <f t="shared" si="100"/>
        <v>44835</v>
      </c>
      <c r="M77" s="176">
        <f t="shared" si="100"/>
        <v>44866</v>
      </c>
      <c r="N77" s="176">
        <f t="shared" si="100"/>
        <v>44896</v>
      </c>
      <c r="O77" s="176">
        <f t="shared" si="100"/>
        <v>44927</v>
      </c>
      <c r="P77" s="176">
        <f t="shared" si="100"/>
        <v>44958</v>
      </c>
      <c r="Q77" s="176">
        <f t="shared" si="100"/>
        <v>44986</v>
      </c>
      <c r="R77" s="176">
        <f t="shared" si="100"/>
        <v>45017</v>
      </c>
      <c r="S77" s="176">
        <f t="shared" si="100"/>
        <v>45047</v>
      </c>
      <c r="T77" s="176">
        <f t="shared" si="100"/>
        <v>45078</v>
      </c>
      <c r="U77" s="176">
        <f t="shared" si="100"/>
        <v>45108</v>
      </c>
      <c r="V77" s="176">
        <f t="shared" si="100"/>
        <v>45139</v>
      </c>
      <c r="W77" s="176">
        <f t="shared" si="100"/>
        <v>45170</v>
      </c>
      <c r="X77" s="176">
        <f t="shared" si="100"/>
        <v>45200</v>
      </c>
      <c r="Y77" s="176">
        <f t="shared" si="100"/>
        <v>45231</v>
      </c>
      <c r="Z77" s="176">
        <f t="shared" si="100"/>
        <v>45261</v>
      </c>
      <c r="AA77" s="176">
        <f t="shared" si="100"/>
        <v>45292</v>
      </c>
      <c r="AB77" s="176">
        <f t="shared" si="100"/>
        <v>45323</v>
      </c>
      <c r="AC77" s="176">
        <f t="shared" si="100"/>
        <v>45352</v>
      </c>
      <c r="AD77" s="176">
        <f t="shared" si="100"/>
        <v>45383</v>
      </c>
      <c r="AE77" s="176">
        <f t="shared" si="100"/>
        <v>45413</v>
      </c>
      <c r="AF77" s="176">
        <f t="shared" si="100"/>
        <v>45444</v>
      </c>
      <c r="AG77" s="176">
        <f t="shared" si="100"/>
        <v>45474</v>
      </c>
      <c r="AH77" s="176">
        <f t="shared" si="100"/>
        <v>45505</v>
      </c>
      <c r="AI77" s="176">
        <f t="shared" si="100"/>
        <v>45536</v>
      </c>
      <c r="AJ77" s="176">
        <f t="shared" si="100"/>
        <v>45566</v>
      </c>
      <c r="AK77" s="176">
        <f t="shared" si="100"/>
        <v>45597</v>
      </c>
      <c r="AL77" s="176">
        <f t="shared" si="100"/>
        <v>45627</v>
      </c>
      <c r="AM77" s="176">
        <f t="shared" si="100"/>
        <v>45658</v>
      </c>
      <c r="AN77" s="176">
        <f t="shared" si="100"/>
        <v>45689</v>
      </c>
      <c r="AO77" s="176">
        <f t="shared" si="100"/>
        <v>45717</v>
      </c>
      <c r="AP77" s="176">
        <f t="shared" si="100"/>
        <v>45748</v>
      </c>
      <c r="AQ77" s="176">
        <f t="shared" si="100"/>
        <v>45778</v>
      </c>
      <c r="AR77" s="176">
        <f t="shared" si="100"/>
        <v>45809</v>
      </c>
      <c r="AS77" s="176">
        <f t="shared" si="100"/>
        <v>45839</v>
      </c>
      <c r="AT77" s="176">
        <f t="shared" si="100"/>
        <v>45870</v>
      </c>
      <c r="AU77" s="176">
        <f t="shared" si="100"/>
        <v>45901</v>
      </c>
      <c r="AV77" s="176">
        <f t="shared" si="100"/>
        <v>45931</v>
      </c>
      <c r="AW77" s="176">
        <f t="shared" si="100"/>
        <v>45962</v>
      </c>
      <c r="AX77" s="176">
        <f t="shared" si="100"/>
        <v>45992</v>
      </c>
      <c r="AY77" s="176">
        <f t="shared" si="100"/>
        <v>46023</v>
      </c>
      <c r="AZ77" s="176">
        <f t="shared" si="100"/>
        <v>46054</v>
      </c>
      <c r="BA77" s="176">
        <f t="shared" si="100"/>
        <v>46082</v>
      </c>
      <c r="BB77" s="176">
        <f t="shared" si="100"/>
        <v>46113</v>
      </c>
      <c r="BC77" s="176">
        <f t="shared" si="100"/>
        <v>46143</v>
      </c>
      <c r="BD77" s="176">
        <f t="shared" si="100"/>
        <v>46174</v>
      </c>
      <c r="BE77" s="176">
        <f t="shared" si="100"/>
        <v>46204</v>
      </c>
      <c r="BF77" s="176">
        <f t="shared" si="100"/>
        <v>46235</v>
      </c>
      <c r="BG77" s="176">
        <f t="shared" si="100"/>
        <v>46266</v>
      </c>
      <c r="BH77" s="176">
        <f t="shared" si="100"/>
        <v>46296</v>
      </c>
      <c r="BI77" s="176">
        <f t="shared" si="100"/>
        <v>46327</v>
      </c>
      <c r="BJ77" s="176">
        <f t="shared" si="100"/>
        <v>46357</v>
      </c>
      <c r="BK77" s="176">
        <f t="shared" si="100"/>
        <v>46388</v>
      </c>
      <c r="BL77" s="176">
        <f t="shared" si="100"/>
        <v>46419</v>
      </c>
      <c r="BM77" s="176">
        <f t="shared" si="100"/>
        <v>46447</v>
      </c>
      <c r="BN77" s="176">
        <f t="shared" si="100"/>
        <v>46478</v>
      </c>
      <c r="BO77" s="176">
        <f t="shared" si="100"/>
        <v>46508</v>
      </c>
      <c r="BP77" s="176">
        <f t="shared" ref="BP77:CH77" si="101">BP$4</f>
        <v>46539</v>
      </c>
      <c r="BQ77" s="176">
        <f t="shared" si="101"/>
        <v>46569</v>
      </c>
      <c r="BR77" s="176">
        <f t="shared" si="101"/>
        <v>46600</v>
      </c>
      <c r="BS77" s="176">
        <f t="shared" si="101"/>
        <v>46631</v>
      </c>
      <c r="BT77" s="176">
        <f t="shared" si="101"/>
        <v>46661</v>
      </c>
      <c r="BU77" s="176">
        <f t="shared" si="101"/>
        <v>46692</v>
      </c>
      <c r="BV77" s="176">
        <f t="shared" si="101"/>
        <v>46722</v>
      </c>
      <c r="BW77" s="176">
        <f t="shared" si="101"/>
        <v>46753</v>
      </c>
      <c r="BX77" s="176">
        <f t="shared" si="101"/>
        <v>46784</v>
      </c>
      <c r="BY77" s="176">
        <f t="shared" si="101"/>
        <v>46813</v>
      </c>
      <c r="BZ77" s="176">
        <f t="shared" si="101"/>
        <v>46844</v>
      </c>
      <c r="CA77" s="176">
        <f t="shared" si="101"/>
        <v>46874</v>
      </c>
      <c r="CB77" s="176">
        <f t="shared" si="101"/>
        <v>46905</v>
      </c>
      <c r="CC77" s="176">
        <f t="shared" si="101"/>
        <v>46935</v>
      </c>
      <c r="CD77" s="176">
        <f t="shared" si="101"/>
        <v>46966</v>
      </c>
      <c r="CE77" s="176">
        <f t="shared" si="101"/>
        <v>46997</v>
      </c>
      <c r="CF77" s="176">
        <f t="shared" si="101"/>
        <v>47027</v>
      </c>
      <c r="CG77" s="176">
        <f t="shared" si="101"/>
        <v>47058</v>
      </c>
      <c r="CH77" s="177">
        <f t="shared" si="101"/>
        <v>47088</v>
      </c>
      <c r="CJ77" s="231" t="s">
        <v>182</v>
      </c>
    </row>
    <row r="78" spans="1:88" ht="15.75" customHeight="1" x14ac:dyDescent="0.35">
      <c r="A78" s="615"/>
      <c r="B78" s="14" t="str">
        <f>B59</f>
        <v>Air Comp</v>
      </c>
      <c r="C78" s="352">
        <f>'2M - SGS'!C78</f>
        <v>8.5109000000000004E-2</v>
      </c>
      <c r="D78" s="352">
        <f>'2M - SGS'!D78</f>
        <v>7.7715000000000006E-2</v>
      </c>
      <c r="E78" s="352">
        <f>'2M - SGS'!E78</f>
        <v>8.6136000000000004E-2</v>
      </c>
      <c r="F78" s="352">
        <f>'2M - SGS'!F78</f>
        <v>7.9796000000000006E-2</v>
      </c>
      <c r="G78" s="352">
        <f>'2M - SGS'!G78</f>
        <v>8.5334999999999994E-2</v>
      </c>
      <c r="H78" s="352">
        <f>'2M - SGS'!H78</f>
        <v>8.1994999999999998E-2</v>
      </c>
      <c r="I78" s="352">
        <f>'2M - SGS'!I78</f>
        <v>8.4098999999999993E-2</v>
      </c>
      <c r="J78" s="352">
        <f>'2M - SGS'!J78</f>
        <v>8.4198999999999996E-2</v>
      </c>
      <c r="K78" s="352">
        <f>'2M - SGS'!K78</f>
        <v>8.2512000000000002E-2</v>
      </c>
      <c r="L78" s="352">
        <f>'2M - SGS'!L78</f>
        <v>8.5277000000000006E-2</v>
      </c>
      <c r="M78" s="352">
        <f>'2M - SGS'!M78</f>
        <v>8.2588999999999996E-2</v>
      </c>
      <c r="N78" s="352">
        <f>'2M - SGS'!N78</f>
        <v>8.5237999999999994E-2</v>
      </c>
      <c r="O78" s="352">
        <f>'2M - SGS'!O78</f>
        <v>8.5109000000000004E-2</v>
      </c>
      <c r="P78" s="352">
        <f>'2M - SGS'!P78</f>
        <v>7.7715000000000006E-2</v>
      </c>
      <c r="Q78" s="352">
        <f>'2M - SGS'!Q78</f>
        <v>8.6136000000000004E-2</v>
      </c>
      <c r="R78" s="352">
        <f>'2M - SGS'!R78</f>
        <v>7.9796000000000006E-2</v>
      </c>
      <c r="S78" s="352">
        <f>'2M - SGS'!S78</f>
        <v>8.5334999999999994E-2</v>
      </c>
      <c r="T78" s="352">
        <f>'2M - SGS'!T78</f>
        <v>8.1994999999999998E-2</v>
      </c>
      <c r="U78" s="352">
        <f>'2M - SGS'!U78</f>
        <v>8.4098999999999993E-2</v>
      </c>
      <c r="V78" s="352">
        <f>'2M - SGS'!V78</f>
        <v>8.4198999999999996E-2</v>
      </c>
      <c r="W78" s="352">
        <f>'2M - SGS'!W78</f>
        <v>8.2512000000000002E-2</v>
      </c>
      <c r="X78" s="352">
        <f>'2M - SGS'!X78</f>
        <v>8.5277000000000006E-2</v>
      </c>
      <c r="Y78" s="352">
        <f>'2M - SGS'!Y78</f>
        <v>8.2588999999999996E-2</v>
      </c>
      <c r="Z78" s="352">
        <f>'2M - SGS'!Z78</f>
        <v>8.5237999999999994E-2</v>
      </c>
      <c r="AA78" s="352">
        <f>'2M - SGS'!AA78</f>
        <v>8.5109000000000004E-2</v>
      </c>
      <c r="AB78" s="352">
        <f>'2M - SGS'!AB78</f>
        <v>7.7715000000000006E-2</v>
      </c>
      <c r="AC78" s="352">
        <f>'2M - SGS'!AC78</f>
        <v>8.6136000000000004E-2</v>
      </c>
      <c r="AD78" s="352">
        <f>'2M - SGS'!AD78</f>
        <v>7.9796000000000006E-2</v>
      </c>
      <c r="AE78" s="352">
        <f>'2M - SGS'!AE78</f>
        <v>8.5334999999999994E-2</v>
      </c>
      <c r="AF78" s="352">
        <f>'2M - SGS'!AF78</f>
        <v>8.1994999999999998E-2</v>
      </c>
      <c r="AG78" s="352">
        <f>'2M - SGS'!AG78</f>
        <v>8.4098999999999993E-2</v>
      </c>
      <c r="AH78" s="352">
        <f>'2M - SGS'!AH78</f>
        <v>8.4198999999999996E-2</v>
      </c>
      <c r="AI78" s="352">
        <f>'2M - SGS'!AI78</f>
        <v>8.2512000000000002E-2</v>
      </c>
      <c r="AJ78" s="352">
        <f>'2M - SGS'!AJ78</f>
        <v>8.5277000000000006E-2</v>
      </c>
      <c r="AK78" s="352">
        <f>'2M - SGS'!AK78</f>
        <v>8.2588999999999996E-2</v>
      </c>
      <c r="AL78" s="352">
        <f>'2M - SGS'!AL78</f>
        <v>8.5237999999999994E-2</v>
      </c>
      <c r="AM78" s="352">
        <f>'2M - SGS'!AM78</f>
        <v>8.5109000000000004E-2</v>
      </c>
      <c r="AN78" s="352">
        <f>'2M - SGS'!AN78</f>
        <v>7.7715000000000006E-2</v>
      </c>
      <c r="AO78" s="352">
        <f>'2M - SGS'!AO78</f>
        <v>8.6136000000000004E-2</v>
      </c>
      <c r="AP78" s="352">
        <f>'2M - SGS'!AP78</f>
        <v>7.9796000000000006E-2</v>
      </c>
      <c r="AQ78" s="352">
        <f>'2M - SGS'!AQ78</f>
        <v>8.5334999999999994E-2</v>
      </c>
      <c r="AR78" s="352">
        <f>'2M - SGS'!AR78</f>
        <v>8.1994999999999998E-2</v>
      </c>
      <c r="AS78" s="352">
        <f>'2M - SGS'!AS78</f>
        <v>8.4098999999999993E-2</v>
      </c>
      <c r="AT78" s="352">
        <f>'2M - SGS'!AT78</f>
        <v>8.4198999999999996E-2</v>
      </c>
      <c r="AU78" s="352">
        <f>'2M - SGS'!AU78</f>
        <v>8.2512000000000002E-2</v>
      </c>
      <c r="AV78" s="352">
        <f>'2M - SGS'!AV78</f>
        <v>8.5277000000000006E-2</v>
      </c>
      <c r="AW78" s="352">
        <f>'2M - SGS'!AW78</f>
        <v>8.2588999999999996E-2</v>
      </c>
      <c r="AX78" s="352">
        <f>'2M - SGS'!AX78</f>
        <v>8.5237999999999994E-2</v>
      </c>
      <c r="AY78" s="352">
        <f>'2M - SGS'!AY78</f>
        <v>8.5109000000000004E-2</v>
      </c>
      <c r="AZ78" s="352">
        <f>'2M - SGS'!AZ78</f>
        <v>7.7715000000000006E-2</v>
      </c>
      <c r="BA78" s="352">
        <f>'2M - SGS'!BA78</f>
        <v>8.6136000000000004E-2</v>
      </c>
      <c r="BB78" s="352">
        <f>'2M - SGS'!BB78</f>
        <v>7.9796000000000006E-2</v>
      </c>
      <c r="BC78" s="352">
        <f>'2M - SGS'!BC78</f>
        <v>8.5334999999999994E-2</v>
      </c>
      <c r="BD78" s="352">
        <f>'2M - SGS'!BD78</f>
        <v>8.1994999999999998E-2</v>
      </c>
      <c r="BE78" s="352">
        <f>'2M - SGS'!BE78</f>
        <v>8.4098999999999993E-2</v>
      </c>
      <c r="BF78" s="352">
        <f>'2M - SGS'!BF78</f>
        <v>8.4198999999999996E-2</v>
      </c>
      <c r="BG78" s="352">
        <f>'2M - SGS'!BG78</f>
        <v>8.2512000000000002E-2</v>
      </c>
      <c r="BH78" s="352">
        <f>'2M - SGS'!BH78</f>
        <v>8.5277000000000006E-2</v>
      </c>
      <c r="BI78" s="352">
        <f>'2M - SGS'!BI78</f>
        <v>8.2588999999999996E-2</v>
      </c>
      <c r="BJ78" s="352">
        <f>'2M - SGS'!BJ78</f>
        <v>8.5237999999999994E-2</v>
      </c>
      <c r="BK78" s="352">
        <f>'2M - SGS'!BK78</f>
        <v>8.5109000000000004E-2</v>
      </c>
      <c r="BL78" s="352">
        <f>'2M - SGS'!BL78</f>
        <v>7.7715000000000006E-2</v>
      </c>
      <c r="BM78" s="352">
        <f>'2M - SGS'!BM78</f>
        <v>8.6136000000000004E-2</v>
      </c>
      <c r="BN78" s="352">
        <f>'2M - SGS'!BN78</f>
        <v>7.9796000000000006E-2</v>
      </c>
      <c r="BO78" s="352">
        <f>'2M - SGS'!BO78</f>
        <v>8.5334999999999994E-2</v>
      </c>
      <c r="BP78" s="352">
        <f>'2M - SGS'!BP78</f>
        <v>8.1994999999999998E-2</v>
      </c>
      <c r="BQ78" s="352">
        <f>'2M - SGS'!BQ78</f>
        <v>8.4098999999999993E-2</v>
      </c>
      <c r="BR78" s="352">
        <f>'2M - SGS'!BR78</f>
        <v>8.4198999999999996E-2</v>
      </c>
      <c r="BS78" s="352">
        <f>'2M - SGS'!BS78</f>
        <v>8.2512000000000002E-2</v>
      </c>
      <c r="BT78" s="352">
        <f>'2M - SGS'!BT78</f>
        <v>8.5277000000000006E-2</v>
      </c>
      <c r="BU78" s="352">
        <f>'2M - SGS'!BU78</f>
        <v>8.2588999999999996E-2</v>
      </c>
      <c r="BV78" s="352">
        <f>'2M - SGS'!BV78</f>
        <v>8.5237999999999994E-2</v>
      </c>
      <c r="BW78" s="352">
        <f>'2M - SGS'!BW78</f>
        <v>8.5109000000000004E-2</v>
      </c>
      <c r="BX78" s="352">
        <f>'2M - SGS'!BX78</f>
        <v>7.7715000000000006E-2</v>
      </c>
      <c r="BY78" s="352">
        <f>'2M - SGS'!BY78</f>
        <v>8.6136000000000004E-2</v>
      </c>
      <c r="BZ78" s="352">
        <f>'2M - SGS'!BZ78</f>
        <v>7.9796000000000006E-2</v>
      </c>
      <c r="CA78" s="352">
        <f>'2M - SGS'!CA78</f>
        <v>8.5334999999999994E-2</v>
      </c>
      <c r="CB78" s="352">
        <f>'2M - SGS'!CB78</f>
        <v>8.1994999999999998E-2</v>
      </c>
      <c r="CC78" s="352">
        <f>'2M - SGS'!CC78</f>
        <v>8.4098999999999993E-2</v>
      </c>
      <c r="CD78" s="352">
        <f>'2M - SGS'!CD78</f>
        <v>8.4198999999999996E-2</v>
      </c>
      <c r="CE78" s="352">
        <f>'2M - SGS'!CE78</f>
        <v>8.2512000000000002E-2</v>
      </c>
      <c r="CF78" s="352">
        <f>'2M - SGS'!CF78</f>
        <v>8.5277000000000006E-2</v>
      </c>
      <c r="CG78" s="352">
        <f>'2M - SGS'!CG78</f>
        <v>8.2588999999999996E-2</v>
      </c>
      <c r="CH78" s="353">
        <f>'2M - SGS'!CH78</f>
        <v>8.5237999999999994E-2</v>
      </c>
      <c r="CJ78" s="248">
        <f>SUM(C78:N78)</f>
        <v>1.0000000000000002</v>
      </c>
    </row>
    <row r="79" spans="1:88" ht="15.5" x14ac:dyDescent="0.35">
      <c r="A79" s="615"/>
      <c r="B79" s="14" t="str">
        <f t="shared" ref="B79:B90" si="102">B60</f>
        <v>Building Shell</v>
      </c>
      <c r="C79" s="352">
        <f>'2M - SGS'!C79</f>
        <v>0.107824</v>
      </c>
      <c r="D79" s="352">
        <f>'2M - SGS'!D79</f>
        <v>9.1051999999999994E-2</v>
      </c>
      <c r="E79" s="352">
        <f>'2M - SGS'!E79</f>
        <v>7.1135000000000004E-2</v>
      </c>
      <c r="F79" s="352">
        <f>'2M - SGS'!F79</f>
        <v>4.1179E-2</v>
      </c>
      <c r="G79" s="352">
        <f>'2M - SGS'!G79</f>
        <v>4.4423999999999998E-2</v>
      </c>
      <c r="H79" s="352">
        <f>'2M - SGS'!H79</f>
        <v>0.106128</v>
      </c>
      <c r="I79" s="352">
        <f>'2M - SGS'!I79</f>
        <v>0.14288100000000001</v>
      </c>
      <c r="J79" s="352">
        <f>'2M - SGS'!J79</f>
        <v>0.133494</v>
      </c>
      <c r="K79" s="352">
        <f>'2M - SGS'!K79</f>
        <v>5.781E-2</v>
      </c>
      <c r="L79" s="352">
        <f>'2M - SGS'!L79</f>
        <v>3.8018000000000003E-2</v>
      </c>
      <c r="M79" s="352">
        <f>'2M - SGS'!M79</f>
        <v>6.2103999999999999E-2</v>
      </c>
      <c r="N79" s="352">
        <f>'2M - SGS'!N79</f>
        <v>0.10395</v>
      </c>
      <c r="O79" s="352">
        <f>'2M - SGS'!O79</f>
        <v>0.107824</v>
      </c>
      <c r="P79" s="352">
        <f>'2M - SGS'!P79</f>
        <v>9.1051999999999994E-2</v>
      </c>
      <c r="Q79" s="352">
        <f>'2M - SGS'!Q79</f>
        <v>7.1135000000000004E-2</v>
      </c>
      <c r="R79" s="352">
        <f>'2M - SGS'!R79</f>
        <v>4.1179E-2</v>
      </c>
      <c r="S79" s="352">
        <f>'2M - SGS'!S79</f>
        <v>4.4423999999999998E-2</v>
      </c>
      <c r="T79" s="352">
        <f>'2M - SGS'!T79</f>
        <v>0.106128</v>
      </c>
      <c r="U79" s="352">
        <f>'2M - SGS'!U79</f>
        <v>0.14288100000000001</v>
      </c>
      <c r="V79" s="352">
        <f>'2M - SGS'!V79</f>
        <v>0.133494</v>
      </c>
      <c r="W79" s="352">
        <f>'2M - SGS'!W79</f>
        <v>5.781E-2</v>
      </c>
      <c r="X79" s="352">
        <f>'2M - SGS'!X79</f>
        <v>3.8018000000000003E-2</v>
      </c>
      <c r="Y79" s="352">
        <f>'2M - SGS'!Y79</f>
        <v>6.2103999999999999E-2</v>
      </c>
      <c r="Z79" s="352">
        <f>'2M - SGS'!Z79</f>
        <v>0.10395</v>
      </c>
      <c r="AA79" s="352">
        <f>'2M - SGS'!AA79</f>
        <v>0.107824</v>
      </c>
      <c r="AB79" s="352">
        <f>'2M - SGS'!AB79</f>
        <v>9.1051999999999994E-2</v>
      </c>
      <c r="AC79" s="352">
        <f>'2M - SGS'!AC79</f>
        <v>7.1135000000000004E-2</v>
      </c>
      <c r="AD79" s="352">
        <f>'2M - SGS'!AD79</f>
        <v>4.1179E-2</v>
      </c>
      <c r="AE79" s="352">
        <f>'2M - SGS'!AE79</f>
        <v>4.4423999999999998E-2</v>
      </c>
      <c r="AF79" s="352">
        <f>'2M - SGS'!AF79</f>
        <v>0.106128</v>
      </c>
      <c r="AG79" s="352">
        <f>'2M - SGS'!AG79</f>
        <v>0.14288100000000001</v>
      </c>
      <c r="AH79" s="352">
        <f>'2M - SGS'!AH79</f>
        <v>0.133494</v>
      </c>
      <c r="AI79" s="352">
        <f>'2M - SGS'!AI79</f>
        <v>5.781E-2</v>
      </c>
      <c r="AJ79" s="352">
        <f>'2M - SGS'!AJ79</f>
        <v>3.8018000000000003E-2</v>
      </c>
      <c r="AK79" s="352">
        <f>'2M - SGS'!AK79</f>
        <v>6.2103999999999999E-2</v>
      </c>
      <c r="AL79" s="352">
        <f>'2M - SGS'!AL79</f>
        <v>0.10395</v>
      </c>
      <c r="AM79" s="352">
        <f>'2M - SGS'!AM79</f>
        <v>0.107824</v>
      </c>
      <c r="AN79" s="352">
        <f>'2M - SGS'!AN79</f>
        <v>9.1051999999999994E-2</v>
      </c>
      <c r="AO79" s="352">
        <f>'2M - SGS'!AO79</f>
        <v>7.1135000000000004E-2</v>
      </c>
      <c r="AP79" s="352">
        <f>'2M - SGS'!AP79</f>
        <v>4.1179E-2</v>
      </c>
      <c r="AQ79" s="352">
        <f>'2M - SGS'!AQ79</f>
        <v>4.4423999999999998E-2</v>
      </c>
      <c r="AR79" s="352">
        <f>'2M - SGS'!AR79</f>
        <v>0.106128</v>
      </c>
      <c r="AS79" s="352">
        <f>'2M - SGS'!AS79</f>
        <v>0.14288100000000001</v>
      </c>
      <c r="AT79" s="352">
        <f>'2M - SGS'!AT79</f>
        <v>0.133494</v>
      </c>
      <c r="AU79" s="352">
        <f>'2M - SGS'!AU79</f>
        <v>5.781E-2</v>
      </c>
      <c r="AV79" s="352">
        <f>'2M - SGS'!AV79</f>
        <v>3.8018000000000003E-2</v>
      </c>
      <c r="AW79" s="352">
        <f>'2M - SGS'!AW79</f>
        <v>6.2103999999999999E-2</v>
      </c>
      <c r="AX79" s="352">
        <f>'2M - SGS'!AX79</f>
        <v>0.10395</v>
      </c>
      <c r="AY79" s="352">
        <f>'2M - SGS'!AY79</f>
        <v>0.107824</v>
      </c>
      <c r="AZ79" s="352">
        <f>'2M - SGS'!AZ79</f>
        <v>9.1051999999999994E-2</v>
      </c>
      <c r="BA79" s="352">
        <f>'2M - SGS'!BA79</f>
        <v>7.1135000000000004E-2</v>
      </c>
      <c r="BB79" s="352">
        <f>'2M - SGS'!BB79</f>
        <v>4.1179E-2</v>
      </c>
      <c r="BC79" s="352">
        <f>'2M - SGS'!BC79</f>
        <v>4.4423999999999998E-2</v>
      </c>
      <c r="BD79" s="352">
        <f>'2M - SGS'!BD79</f>
        <v>0.106128</v>
      </c>
      <c r="BE79" s="352">
        <f>'2M - SGS'!BE79</f>
        <v>0.14288100000000001</v>
      </c>
      <c r="BF79" s="352">
        <f>'2M - SGS'!BF79</f>
        <v>0.133494</v>
      </c>
      <c r="BG79" s="352">
        <f>'2M - SGS'!BG79</f>
        <v>5.781E-2</v>
      </c>
      <c r="BH79" s="352">
        <f>'2M - SGS'!BH79</f>
        <v>3.8018000000000003E-2</v>
      </c>
      <c r="BI79" s="352">
        <f>'2M - SGS'!BI79</f>
        <v>6.2103999999999999E-2</v>
      </c>
      <c r="BJ79" s="352">
        <f>'2M - SGS'!BJ79</f>
        <v>0.10395</v>
      </c>
      <c r="BK79" s="352">
        <f>'2M - SGS'!BK79</f>
        <v>0.107824</v>
      </c>
      <c r="BL79" s="352">
        <f>'2M - SGS'!BL79</f>
        <v>9.1051999999999994E-2</v>
      </c>
      <c r="BM79" s="352">
        <f>'2M - SGS'!BM79</f>
        <v>7.1135000000000004E-2</v>
      </c>
      <c r="BN79" s="352">
        <f>'2M - SGS'!BN79</f>
        <v>4.1179E-2</v>
      </c>
      <c r="BO79" s="352">
        <f>'2M - SGS'!BO79</f>
        <v>4.4423999999999998E-2</v>
      </c>
      <c r="BP79" s="352">
        <f>'2M - SGS'!BP79</f>
        <v>0.106128</v>
      </c>
      <c r="BQ79" s="352">
        <f>'2M - SGS'!BQ79</f>
        <v>0.14288100000000001</v>
      </c>
      <c r="BR79" s="352">
        <f>'2M - SGS'!BR79</f>
        <v>0.133494</v>
      </c>
      <c r="BS79" s="352">
        <f>'2M - SGS'!BS79</f>
        <v>5.781E-2</v>
      </c>
      <c r="BT79" s="352">
        <f>'2M - SGS'!BT79</f>
        <v>3.8018000000000003E-2</v>
      </c>
      <c r="BU79" s="352">
        <f>'2M - SGS'!BU79</f>
        <v>6.2103999999999999E-2</v>
      </c>
      <c r="BV79" s="352">
        <f>'2M - SGS'!BV79</f>
        <v>0.10395</v>
      </c>
      <c r="BW79" s="352">
        <f>'2M - SGS'!BW79</f>
        <v>0.107824</v>
      </c>
      <c r="BX79" s="352">
        <f>'2M - SGS'!BX79</f>
        <v>9.1051999999999994E-2</v>
      </c>
      <c r="BY79" s="352">
        <f>'2M - SGS'!BY79</f>
        <v>7.1135000000000004E-2</v>
      </c>
      <c r="BZ79" s="352">
        <f>'2M - SGS'!BZ79</f>
        <v>4.1179E-2</v>
      </c>
      <c r="CA79" s="352">
        <f>'2M - SGS'!CA79</f>
        <v>4.4423999999999998E-2</v>
      </c>
      <c r="CB79" s="352">
        <f>'2M - SGS'!CB79</f>
        <v>0.106128</v>
      </c>
      <c r="CC79" s="352">
        <f>'2M - SGS'!CC79</f>
        <v>0.14288100000000001</v>
      </c>
      <c r="CD79" s="352">
        <f>'2M - SGS'!CD79</f>
        <v>0.133494</v>
      </c>
      <c r="CE79" s="352">
        <f>'2M - SGS'!CE79</f>
        <v>5.781E-2</v>
      </c>
      <c r="CF79" s="352">
        <f>'2M - SGS'!CF79</f>
        <v>3.8018000000000003E-2</v>
      </c>
      <c r="CG79" s="352">
        <f>'2M - SGS'!CG79</f>
        <v>6.2103999999999999E-2</v>
      </c>
      <c r="CH79" s="353">
        <f>'2M - SGS'!CH79</f>
        <v>0.10395</v>
      </c>
      <c r="CJ79" s="248">
        <f t="shared" ref="CJ79:CJ90" si="103">SUM(C79:N79)</f>
        <v>0.99999900000000008</v>
      </c>
    </row>
    <row r="80" spans="1:88" ht="15.5" x14ac:dyDescent="0.35">
      <c r="A80" s="615"/>
      <c r="B80" s="14" t="str">
        <f t="shared" si="102"/>
        <v>Cooking</v>
      </c>
      <c r="C80" s="352">
        <f>'2M - SGS'!C80</f>
        <v>8.6096000000000006E-2</v>
      </c>
      <c r="D80" s="352">
        <f>'2M - SGS'!D80</f>
        <v>7.8608999999999998E-2</v>
      </c>
      <c r="E80" s="352">
        <f>'2M - SGS'!E80</f>
        <v>8.1547999999999995E-2</v>
      </c>
      <c r="F80" s="352">
        <f>'2M - SGS'!F80</f>
        <v>7.2947999999999999E-2</v>
      </c>
      <c r="G80" s="352">
        <f>'2M - SGS'!G80</f>
        <v>8.6277000000000006E-2</v>
      </c>
      <c r="H80" s="352">
        <f>'2M - SGS'!H80</f>
        <v>8.3294000000000007E-2</v>
      </c>
      <c r="I80" s="352">
        <f>'2M - SGS'!I80</f>
        <v>8.5859000000000005E-2</v>
      </c>
      <c r="J80" s="352">
        <f>'2M - SGS'!J80</f>
        <v>8.5885000000000003E-2</v>
      </c>
      <c r="K80" s="352">
        <f>'2M - SGS'!K80</f>
        <v>8.3474999999999994E-2</v>
      </c>
      <c r="L80" s="352">
        <f>'2M - SGS'!L80</f>
        <v>8.6262000000000005E-2</v>
      </c>
      <c r="M80" s="352">
        <f>'2M - SGS'!M80</f>
        <v>8.3496000000000001E-2</v>
      </c>
      <c r="N80" s="352">
        <f>'2M - SGS'!N80</f>
        <v>8.6250999999999994E-2</v>
      </c>
      <c r="O80" s="352">
        <f>'2M - SGS'!O80</f>
        <v>8.6096000000000006E-2</v>
      </c>
      <c r="P80" s="352">
        <f>'2M - SGS'!P80</f>
        <v>7.8608999999999998E-2</v>
      </c>
      <c r="Q80" s="352">
        <f>'2M - SGS'!Q80</f>
        <v>8.1547999999999995E-2</v>
      </c>
      <c r="R80" s="352">
        <f>'2M - SGS'!R80</f>
        <v>7.2947999999999999E-2</v>
      </c>
      <c r="S80" s="352">
        <f>'2M - SGS'!S80</f>
        <v>8.6277000000000006E-2</v>
      </c>
      <c r="T80" s="352">
        <f>'2M - SGS'!T80</f>
        <v>8.3294000000000007E-2</v>
      </c>
      <c r="U80" s="352">
        <f>'2M - SGS'!U80</f>
        <v>8.5859000000000005E-2</v>
      </c>
      <c r="V80" s="352">
        <f>'2M - SGS'!V80</f>
        <v>8.5885000000000003E-2</v>
      </c>
      <c r="W80" s="352">
        <f>'2M - SGS'!W80</f>
        <v>8.3474999999999994E-2</v>
      </c>
      <c r="X80" s="352">
        <f>'2M - SGS'!X80</f>
        <v>8.6262000000000005E-2</v>
      </c>
      <c r="Y80" s="352">
        <f>'2M - SGS'!Y80</f>
        <v>8.3496000000000001E-2</v>
      </c>
      <c r="Z80" s="352">
        <f>'2M - SGS'!Z80</f>
        <v>8.6250999999999994E-2</v>
      </c>
      <c r="AA80" s="352">
        <f>'2M - SGS'!AA80</f>
        <v>8.6096000000000006E-2</v>
      </c>
      <c r="AB80" s="352">
        <f>'2M - SGS'!AB80</f>
        <v>7.8608999999999998E-2</v>
      </c>
      <c r="AC80" s="352">
        <f>'2M - SGS'!AC80</f>
        <v>8.1547999999999995E-2</v>
      </c>
      <c r="AD80" s="352">
        <f>'2M - SGS'!AD80</f>
        <v>7.2947999999999999E-2</v>
      </c>
      <c r="AE80" s="352">
        <f>'2M - SGS'!AE80</f>
        <v>8.6277000000000006E-2</v>
      </c>
      <c r="AF80" s="352">
        <f>'2M - SGS'!AF80</f>
        <v>8.3294000000000007E-2</v>
      </c>
      <c r="AG80" s="352">
        <f>'2M - SGS'!AG80</f>
        <v>8.5859000000000005E-2</v>
      </c>
      <c r="AH80" s="352">
        <f>'2M - SGS'!AH80</f>
        <v>8.5885000000000003E-2</v>
      </c>
      <c r="AI80" s="352">
        <f>'2M - SGS'!AI80</f>
        <v>8.3474999999999994E-2</v>
      </c>
      <c r="AJ80" s="352">
        <f>'2M - SGS'!AJ80</f>
        <v>8.6262000000000005E-2</v>
      </c>
      <c r="AK80" s="352">
        <f>'2M - SGS'!AK80</f>
        <v>8.3496000000000001E-2</v>
      </c>
      <c r="AL80" s="352">
        <f>'2M - SGS'!AL80</f>
        <v>8.6250999999999994E-2</v>
      </c>
      <c r="AM80" s="352">
        <f>'2M - SGS'!AM80</f>
        <v>8.6096000000000006E-2</v>
      </c>
      <c r="AN80" s="352">
        <f>'2M - SGS'!AN80</f>
        <v>7.8608999999999998E-2</v>
      </c>
      <c r="AO80" s="352">
        <f>'2M - SGS'!AO80</f>
        <v>8.1547999999999995E-2</v>
      </c>
      <c r="AP80" s="352">
        <f>'2M - SGS'!AP80</f>
        <v>7.2947999999999999E-2</v>
      </c>
      <c r="AQ80" s="352">
        <f>'2M - SGS'!AQ80</f>
        <v>8.6277000000000006E-2</v>
      </c>
      <c r="AR80" s="352">
        <f>'2M - SGS'!AR80</f>
        <v>8.3294000000000007E-2</v>
      </c>
      <c r="AS80" s="352">
        <f>'2M - SGS'!AS80</f>
        <v>8.5859000000000005E-2</v>
      </c>
      <c r="AT80" s="352">
        <f>'2M - SGS'!AT80</f>
        <v>8.5885000000000003E-2</v>
      </c>
      <c r="AU80" s="352">
        <f>'2M - SGS'!AU80</f>
        <v>8.3474999999999994E-2</v>
      </c>
      <c r="AV80" s="352">
        <f>'2M - SGS'!AV80</f>
        <v>8.6262000000000005E-2</v>
      </c>
      <c r="AW80" s="352">
        <f>'2M - SGS'!AW80</f>
        <v>8.3496000000000001E-2</v>
      </c>
      <c r="AX80" s="352">
        <f>'2M - SGS'!AX80</f>
        <v>8.6250999999999994E-2</v>
      </c>
      <c r="AY80" s="352">
        <f>'2M - SGS'!AY80</f>
        <v>8.6096000000000006E-2</v>
      </c>
      <c r="AZ80" s="352">
        <f>'2M - SGS'!AZ80</f>
        <v>7.8608999999999998E-2</v>
      </c>
      <c r="BA80" s="352">
        <f>'2M - SGS'!BA80</f>
        <v>8.1547999999999995E-2</v>
      </c>
      <c r="BB80" s="352">
        <f>'2M - SGS'!BB80</f>
        <v>7.2947999999999999E-2</v>
      </c>
      <c r="BC80" s="352">
        <f>'2M - SGS'!BC80</f>
        <v>8.6277000000000006E-2</v>
      </c>
      <c r="BD80" s="352">
        <f>'2M - SGS'!BD80</f>
        <v>8.3294000000000007E-2</v>
      </c>
      <c r="BE80" s="352">
        <f>'2M - SGS'!BE80</f>
        <v>8.5859000000000005E-2</v>
      </c>
      <c r="BF80" s="352">
        <f>'2M - SGS'!BF80</f>
        <v>8.5885000000000003E-2</v>
      </c>
      <c r="BG80" s="352">
        <f>'2M - SGS'!BG80</f>
        <v>8.3474999999999994E-2</v>
      </c>
      <c r="BH80" s="352">
        <f>'2M - SGS'!BH80</f>
        <v>8.6262000000000005E-2</v>
      </c>
      <c r="BI80" s="352">
        <f>'2M - SGS'!BI80</f>
        <v>8.3496000000000001E-2</v>
      </c>
      <c r="BJ80" s="352">
        <f>'2M - SGS'!BJ80</f>
        <v>8.6250999999999994E-2</v>
      </c>
      <c r="BK80" s="352">
        <f>'2M - SGS'!BK80</f>
        <v>8.6096000000000006E-2</v>
      </c>
      <c r="BL80" s="352">
        <f>'2M - SGS'!BL80</f>
        <v>7.8608999999999998E-2</v>
      </c>
      <c r="BM80" s="352">
        <f>'2M - SGS'!BM80</f>
        <v>8.1547999999999995E-2</v>
      </c>
      <c r="BN80" s="352">
        <f>'2M - SGS'!BN80</f>
        <v>7.2947999999999999E-2</v>
      </c>
      <c r="BO80" s="352">
        <f>'2M - SGS'!BO80</f>
        <v>8.6277000000000006E-2</v>
      </c>
      <c r="BP80" s="352">
        <f>'2M - SGS'!BP80</f>
        <v>8.3294000000000007E-2</v>
      </c>
      <c r="BQ80" s="352">
        <f>'2M - SGS'!BQ80</f>
        <v>8.5859000000000005E-2</v>
      </c>
      <c r="BR80" s="352">
        <f>'2M - SGS'!BR80</f>
        <v>8.5885000000000003E-2</v>
      </c>
      <c r="BS80" s="352">
        <f>'2M - SGS'!BS80</f>
        <v>8.3474999999999994E-2</v>
      </c>
      <c r="BT80" s="352">
        <f>'2M - SGS'!BT80</f>
        <v>8.6262000000000005E-2</v>
      </c>
      <c r="BU80" s="352">
        <f>'2M - SGS'!BU80</f>
        <v>8.3496000000000001E-2</v>
      </c>
      <c r="BV80" s="352">
        <f>'2M - SGS'!BV80</f>
        <v>8.6250999999999994E-2</v>
      </c>
      <c r="BW80" s="352">
        <f>'2M - SGS'!BW80</f>
        <v>8.6096000000000006E-2</v>
      </c>
      <c r="BX80" s="352">
        <f>'2M - SGS'!BX80</f>
        <v>7.8608999999999998E-2</v>
      </c>
      <c r="BY80" s="352">
        <f>'2M - SGS'!BY80</f>
        <v>8.1547999999999995E-2</v>
      </c>
      <c r="BZ80" s="352">
        <f>'2M - SGS'!BZ80</f>
        <v>7.2947999999999999E-2</v>
      </c>
      <c r="CA80" s="352">
        <f>'2M - SGS'!CA80</f>
        <v>8.6277000000000006E-2</v>
      </c>
      <c r="CB80" s="352">
        <f>'2M - SGS'!CB80</f>
        <v>8.3294000000000007E-2</v>
      </c>
      <c r="CC80" s="352">
        <f>'2M - SGS'!CC80</f>
        <v>8.5859000000000005E-2</v>
      </c>
      <c r="CD80" s="352">
        <f>'2M - SGS'!CD80</f>
        <v>8.5885000000000003E-2</v>
      </c>
      <c r="CE80" s="352">
        <f>'2M - SGS'!CE80</f>
        <v>8.3474999999999994E-2</v>
      </c>
      <c r="CF80" s="352">
        <f>'2M - SGS'!CF80</f>
        <v>8.6262000000000005E-2</v>
      </c>
      <c r="CG80" s="352">
        <f>'2M - SGS'!CG80</f>
        <v>8.3496000000000001E-2</v>
      </c>
      <c r="CH80" s="353">
        <f>'2M - SGS'!CH80</f>
        <v>8.6250999999999994E-2</v>
      </c>
      <c r="CJ80" s="248">
        <f t="shared" si="103"/>
        <v>0.99999999999999989</v>
      </c>
    </row>
    <row r="81" spans="1:88" ht="15.5" x14ac:dyDescent="0.35">
      <c r="A81" s="615"/>
      <c r="B81" s="14" t="str">
        <f t="shared" si="102"/>
        <v>Cooling</v>
      </c>
      <c r="C81" s="352">
        <f>'2M - SGS'!C81</f>
        <v>6.0000000000000002E-6</v>
      </c>
      <c r="D81" s="352">
        <f>'2M - SGS'!D81</f>
        <v>2.4699999999999999E-4</v>
      </c>
      <c r="E81" s="352">
        <f>'2M - SGS'!E81</f>
        <v>7.2360000000000002E-3</v>
      </c>
      <c r="F81" s="352">
        <f>'2M - SGS'!F81</f>
        <v>2.1690999999999998E-2</v>
      </c>
      <c r="G81" s="352">
        <f>'2M - SGS'!G81</f>
        <v>6.2979999999999994E-2</v>
      </c>
      <c r="H81" s="352">
        <f>'2M - SGS'!H81</f>
        <v>0.21317</v>
      </c>
      <c r="I81" s="352">
        <f>'2M - SGS'!I81</f>
        <v>0.29002899999999998</v>
      </c>
      <c r="J81" s="352">
        <f>'2M - SGS'!J81</f>
        <v>0.270206</v>
      </c>
      <c r="K81" s="352">
        <f>'2M - SGS'!K81</f>
        <v>0.108695</v>
      </c>
      <c r="L81" s="352">
        <f>'2M - SGS'!L81</f>
        <v>1.9643000000000001E-2</v>
      </c>
      <c r="M81" s="352">
        <f>'2M - SGS'!M81</f>
        <v>6.0299999999999998E-3</v>
      </c>
      <c r="N81" s="352">
        <f>'2M - SGS'!N81</f>
        <v>6.3999999999999997E-5</v>
      </c>
      <c r="O81" s="352">
        <f>'2M - SGS'!O81</f>
        <v>6.0000000000000002E-6</v>
      </c>
      <c r="P81" s="352">
        <f>'2M - SGS'!P81</f>
        <v>2.4699999999999999E-4</v>
      </c>
      <c r="Q81" s="352">
        <f>'2M - SGS'!Q81</f>
        <v>7.2360000000000002E-3</v>
      </c>
      <c r="R81" s="352">
        <f>'2M - SGS'!R81</f>
        <v>2.1690999999999998E-2</v>
      </c>
      <c r="S81" s="352">
        <f>'2M - SGS'!S81</f>
        <v>6.2979999999999994E-2</v>
      </c>
      <c r="T81" s="352">
        <f>'2M - SGS'!T81</f>
        <v>0.21317</v>
      </c>
      <c r="U81" s="352">
        <f>'2M - SGS'!U81</f>
        <v>0.29002899999999998</v>
      </c>
      <c r="V81" s="352">
        <f>'2M - SGS'!V81</f>
        <v>0.270206</v>
      </c>
      <c r="W81" s="352">
        <f>'2M - SGS'!W81</f>
        <v>0.108695</v>
      </c>
      <c r="X81" s="352">
        <f>'2M - SGS'!X81</f>
        <v>1.9643000000000001E-2</v>
      </c>
      <c r="Y81" s="352">
        <f>'2M - SGS'!Y81</f>
        <v>6.0299999999999998E-3</v>
      </c>
      <c r="Z81" s="352">
        <f>'2M - SGS'!Z81</f>
        <v>6.3999999999999997E-5</v>
      </c>
      <c r="AA81" s="352">
        <f>'2M - SGS'!AA81</f>
        <v>6.0000000000000002E-6</v>
      </c>
      <c r="AB81" s="352">
        <f>'2M - SGS'!AB81</f>
        <v>2.4699999999999999E-4</v>
      </c>
      <c r="AC81" s="352">
        <f>'2M - SGS'!AC81</f>
        <v>7.2360000000000002E-3</v>
      </c>
      <c r="AD81" s="352">
        <f>'2M - SGS'!AD81</f>
        <v>2.1690999999999998E-2</v>
      </c>
      <c r="AE81" s="352">
        <f>'2M - SGS'!AE81</f>
        <v>6.2979999999999994E-2</v>
      </c>
      <c r="AF81" s="352">
        <f>'2M - SGS'!AF81</f>
        <v>0.21317</v>
      </c>
      <c r="AG81" s="352">
        <f>'2M - SGS'!AG81</f>
        <v>0.29002899999999998</v>
      </c>
      <c r="AH81" s="352">
        <f>'2M - SGS'!AH81</f>
        <v>0.270206</v>
      </c>
      <c r="AI81" s="352">
        <f>'2M - SGS'!AI81</f>
        <v>0.108695</v>
      </c>
      <c r="AJ81" s="352">
        <f>'2M - SGS'!AJ81</f>
        <v>1.9643000000000001E-2</v>
      </c>
      <c r="AK81" s="352">
        <f>'2M - SGS'!AK81</f>
        <v>6.0299999999999998E-3</v>
      </c>
      <c r="AL81" s="352">
        <f>'2M - SGS'!AL81</f>
        <v>6.3999999999999997E-5</v>
      </c>
      <c r="AM81" s="352">
        <f>'2M - SGS'!AM81</f>
        <v>6.0000000000000002E-6</v>
      </c>
      <c r="AN81" s="352">
        <f>'2M - SGS'!AN81</f>
        <v>2.4699999999999999E-4</v>
      </c>
      <c r="AO81" s="352">
        <f>'2M - SGS'!AO81</f>
        <v>7.2360000000000002E-3</v>
      </c>
      <c r="AP81" s="352">
        <f>'2M - SGS'!AP81</f>
        <v>2.1690999999999998E-2</v>
      </c>
      <c r="AQ81" s="352">
        <f>'2M - SGS'!AQ81</f>
        <v>6.2979999999999994E-2</v>
      </c>
      <c r="AR81" s="352">
        <f>'2M - SGS'!AR81</f>
        <v>0.21317</v>
      </c>
      <c r="AS81" s="352">
        <f>'2M - SGS'!AS81</f>
        <v>0.29002899999999998</v>
      </c>
      <c r="AT81" s="352">
        <f>'2M - SGS'!AT81</f>
        <v>0.270206</v>
      </c>
      <c r="AU81" s="352">
        <f>'2M - SGS'!AU81</f>
        <v>0.108695</v>
      </c>
      <c r="AV81" s="352">
        <f>'2M - SGS'!AV81</f>
        <v>1.9643000000000001E-2</v>
      </c>
      <c r="AW81" s="352">
        <f>'2M - SGS'!AW81</f>
        <v>6.0299999999999998E-3</v>
      </c>
      <c r="AX81" s="352">
        <f>'2M - SGS'!AX81</f>
        <v>6.3999999999999997E-5</v>
      </c>
      <c r="AY81" s="352">
        <f>'2M - SGS'!AY81</f>
        <v>6.0000000000000002E-6</v>
      </c>
      <c r="AZ81" s="352">
        <f>'2M - SGS'!AZ81</f>
        <v>2.4699999999999999E-4</v>
      </c>
      <c r="BA81" s="352">
        <f>'2M - SGS'!BA81</f>
        <v>7.2360000000000002E-3</v>
      </c>
      <c r="BB81" s="352">
        <f>'2M - SGS'!BB81</f>
        <v>2.1690999999999998E-2</v>
      </c>
      <c r="BC81" s="352">
        <f>'2M - SGS'!BC81</f>
        <v>6.2979999999999994E-2</v>
      </c>
      <c r="BD81" s="352">
        <f>'2M - SGS'!BD81</f>
        <v>0.21317</v>
      </c>
      <c r="BE81" s="352">
        <f>'2M - SGS'!BE81</f>
        <v>0.29002899999999998</v>
      </c>
      <c r="BF81" s="352">
        <f>'2M - SGS'!BF81</f>
        <v>0.270206</v>
      </c>
      <c r="BG81" s="352">
        <f>'2M - SGS'!BG81</f>
        <v>0.108695</v>
      </c>
      <c r="BH81" s="352">
        <f>'2M - SGS'!BH81</f>
        <v>1.9643000000000001E-2</v>
      </c>
      <c r="BI81" s="352">
        <f>'2M - SGS'!BI81</f>
        <v>6.0299999999999998E-3</v>
      </c>
      <c r="BJ81" s="352">
        <f>'2M - SGS'!BJ81</f>
        <v>6.3999999999999997E-5</v>
      </c>
      <c r="BK81" s="352">
        <f>'2M - SGS'!BK81</f>
        <v>6.0000000000000002E-6</v>
      </c>
      <c r="BL81" s="352">
        <f>'2M - SGS'!BL81</f>
        <v>2.4699999999999999E-4</v>
      </c>
      <c r="BM81" s="352">
        <f>'2M - SGS'!BM81</f>
        <v>7.2360000000000002E-3</v>
      </c>
      <c r="BN81" s="352">
        <f>'2M - SGS'!BN81</f>
        <v>2.1690999999999998E-2</v>
      </c>
      <c r="BO81" s="352">
        <f>'2M - SGS'!BO81</f>
        <v>6.2979999999999994E-2</v>
      </c>
      <c r="BP81" s="352">
        <f>'2M - SGS'!BP81</f>
        <v>0.21317</v>
      </c>
      <c r="BQ81" s="352">
        <f>'2M - SGS'!BQ81</f>
        <v>0.29002899999999998</v>
      </c>
      <c r="BR81" s="352">
        <f>'2M - SGS'!BR81</f>
        <v>0.270206</v>
      </c>
      <c r="BS81" s="352">
        <f>'2M - SGS'!BS81</f>
        <v>0.108695</v>
      </c>
      <c r="BT81" s="352">
        <f>'2M - SGS'!BT81</f>
        <v>1.9643000000000001E-2</v>
      </c>
      <c r="BU81" s="352">
        <f>'2M - SGS'!BU81</f>
        <v>6.0299999999999998E-3</v>
      </c>
      <c r="BV81" s="352">
        <f>'2M - SGS'!BV81</f>
        <v>6.3999999999999997E-5</v>
      </c>
      <c r="BW81" s="352">
        <f>'2M - SGS'!BW81</f>
        <v>6.0000000000000002E-6</v>
      </c>
      <c r="BX81" s="352">
        <f>'2M - SGS'!BX81</f>
        <v>2.4699999999999999E-4</v>
      </c>
      <c r="BY81" s="352">
        <f>'2M - SGS'!BY81</f>
        <v>7.2360000000000002E-3</v>
      </c>
      <c r="BZ81" s="352">
        <f>'2M - SGS'!BZ81</f>
        <v>2.1690999999999998E-2</v>
      </c>
      <c r="CA81" s="352">
        <f>'2M - SGS'!CA81</f>
        <v>6.2979999999999994E-2</v>
      </c>
      <c r="CB81" s="352">
        <f>'2M - SGS'!CB81</f>
        <v>0.21317</v>
      </c>
      <c r="CC81" s="352">
        <f>'2M - SGS'!CC81</f>
        <v>0.29002899999999998</v>
      </c>
      <c r="CD81" s="352">
        <f>'2M - SGS'!CD81</f>
        <v>0.270206</v>
      </c>
      <c r="CE81" s="352">
        <f>'2M - SGS'!CE81</f>
        <v>0.108695</v>
      </c>
      <c r="CF81" s="352">
        <f>'2M - SGS'!CF81</f>
        <v>1.9643000000000001E-2</v>
      </c>
      <c r="CG81" s="352">
        <f>'2M - SGS'!CG81</f>
        <v>6.0299999999999998E-3</v>
      </c>
      <c r="CH81" s="353">
        <f>'2M - SGS'!CH81</f>
        <v>6.3999999999999997E-5</v>
      </c>
      <c r="CJ81" s="248">
        <f t="shared" si="103"/>
        <v>0.9999969999999998</v>
      </c>
    </row>
    <row r="82" spans="1:88" ht="15.5" x14ac:dyDescent="0.35">
      <c r="A82" s="615"/>
      <c r="B82" s="14" t="str">
        <f t="shared" si="102"/>
        <v>Ext Lighting</v>
      </c>
      <c r="C82" s="352">
        <f>'2M - SGS'!C82</f>
        <v>0.106265</v>
      </c>
      <c r="D82" s="352">
        <f>'2M - SGS'!D82</f>
        <v>8.2161999999999999E-2</v>
      </c>
      <c r="E82" s="352">
        <f>'2M - SGS'!E82</f>
        <v>7.0887000000000006E-2</v>
      </c>
      <c r="F82" s="352">
        <f>'2M - SGS'!F82</f>
        <v>6.8145999999999998E-2</v>
      </c>
      <c r="G82" s="352">
        <f>'2M - SGS'!G82</f>
        <v>8.1852999999999995E-2</v>
      </c>
      <c r="H82" s="352">
        <f>'2M - SGS'!H82</f>
        <v>6.7163E-2</v>
      </c>
      <c r="I82" s="352">
        <f>'2M - SGS'!I82</f>
        <v>8.6751999999999996E-2</v>
      </c>
      <c r="J82" s="352">
        <f>'2M - SGS'!J82</f>
        <v>6.9401000000000004E-2</v>
      </c>
      <c r="K82" s="352">
        <f>'2M - SGS'!K82</f>
        <v>8.2907999999999996E-2</v>
      </c>
      <c r="L82" s="352">
        <f>'2M - SGS'!L82</f>
        <v>0.100507</v>
      </c>
      <c r="M82" s="352">
        <f>'2M - SGS'!M82</f>
        <v>8.7251999999999996E-2</v>
      </c>
      <c r="N82" s="352">
        <f>'2M - SGS'!N82</f>
        <v>9.6703999999999998E-2</v>
      </c>
      <c r="O82" s="352">
        <f>'2M - SGS'!O82</f>
        <v>0.106265</v>
      </c>
      <c r="P82" s="352">
        <f>'2M - SGS'!P82</f>
        <v>8.2161999999999999E-2</v>
      </c>
      <c r="Q82" s="352">
        <f>'2M - SGS'!Q82</f>
        <v>7.0887000000000006E-2</v>
      </c>
      <c r="R82" s="352">
        <f>'2M - SGS'!R82</f>
        <v>6.8145999999999998E-2</v>
      </c>
      <c r="S82" s="352">
        <f>'2M - SGS'!S82</f>
        <v>8.1852999999999995E-2</v>
      </c>
      <c r="T82" s="352">
        <f>'2M - SGS'!T82</f>
        <v>6.7163E-2</v>
      </c>
      <c r="U82" s="352">
        <f>'2M - SGS'!U82</f>
        <v>8.6751999999999996E-2</v>
      </c>
      <c r="V82" s="352">
        <f>'2M - SGS'!V82</f>
        <v>6.9401000000000004E-2</v>
      </c>
      <c r="W82" s="352">
        <f>'2M - SGS'!W82</f>
        <v>8.2907999999999996E-2</v>
      </c>
      <c r="X82" s="352">
        <f>'2M - SGS'!X82</f>
        <v>0.100507</v>
      </c>
      <c r="Y82" s="352">
        <f>'2M - SGS'!Y82</f>
        <v>8.7251999999999996E-2</v>
      </c>
      <c r="Z82" s="352">
        <f>'2M - SGS'!Z82</f>
        <v>9.6703999999999998E-2</v>
      </c>
      <c r="AA82" s="352">
        <f>'2M - SGS'!AA82</f>
        <v>0.106265</v>
      </c>
      <c r="AB82" s="352">
        <f>'2M - SGS'!AB82</f>
        <v>8.2161999999999999E-2</v>
      </c>
      <c r="AC82" s="352">
        <f>'2M - SGS'!AC82</f>
        <v>7.0887000000000006E-2</v>
      </c>
      <c r="AD82" s="352">
        <f>'2M - SGS'!AD82</f>
        <v>6.8145999999999998E-2</v>
      </c>
      <c r="AE82" s="352">
        <f>'2M - SGS'!AE82</f>
        <v>8.1852999999999995E-2</v>
      </c>
      <c r="AF82" s="352">
        <f>'2M - SGS'!AF82</f>
        <v>6.7163E-2</v>
      </c>
      <c r="AG82" s="352">
        <f>'2M - SGS'!AG82</f>
        <v>8.6751999999999996E-2</v>
      </c>
      <c r="AH82" s="352">
        <f>'2M - SGS'!AH82</f>
        <v>6.9401000000000004E-2</v>
      </c>
      <c r="AI82" s="352">
        <f>'2M - SGS'!AI82</f>
        <v>8.2907999999999996E-2</v>
      </c>
      <c r="AJ82" s="352">
        <f>'2M - SGS'!AJ82</f>
        <v>0.100507</v>
      </c>
      <c r="AK82" s="352">
        <f>'2M - SGS'!AK82</f>
        <v>8.7251999999999996E-2</v>
      </c>
      <c r="AL82" s="352">
        <f>'2M - SGS'!AL82</f>
        <v>9.6703999999999998E-2</v>
      </c>
      <c r="AM82" s="352">
        <f>'2M - SGS'!AM82</f>
        <v>0.106265</v>
      </c>
      <c r="AN82" s="352">
        <f>'2M - SGS'!AN82</f>
        <v>8.2161999999999999E-2</v>
      </c>
      <c r="AO82" s="352">
        <f>'2M - SGS'!AO82</f>
        <v>7.0887000000000006E-2</v>
      </c>
      <c r="AP82" s="352">
        <f>'2M - SGS'!AP82</f>
        <v>6.8145999999999998E-2</v>
      </c>
      <c r="AQ82" s="352">
        <f>'2M - SGS'!AQ82</f>
        <v>8.1852999999999995E-2</v>
      </c>
      <c r="AR82" s="352">
        <f>'2M - SGS'!AR82</f>
        <v>6.7163E-2</v>
      </c>
      <c r="AS82" s="352">
        <f>'2M - SGS'!AS82</f>
        <v>8.6751999999999996E-2</v>
      </c>
      <c r="AT82" s="352">
        <f>'2M - SGS'!AT82</f>
        <v>6.9401000000000004E-2</v>
      </c>
      <c r="AU82" s="352">
        <f>'2M - SGS'!AU82</f>
        <v>8.2907999999999996E-2</v>
      </c>
      <c r="AV82" s="352">
        <f>'2M - SGS'!AV82</f>
        <v>0.100507</v>
      </c>
      <c r="AW82" s="352">
        <f>'2M - SGS'!AW82</f>
        <v>8.7251999999999996E-2</v>
      </c>
      <c r="AX82" s="352">
        <f>'2M - SGS'!AX82</f>
        <v>9.6703999999999998E-2</v>
      </c>
      <c r="AY82" s="352">
        <f>'2M - SGS'!AY82</f>
        <v>0.106265</v>
      </c>
      <c r="AZ82" s="352">
        <f>'2M - SGS'!AZ82</f>
        <v>8.2161999999999999E-2</v>
      </c>
      <c r="BA82" s="352">
        <f>'2M - SGS'!BA82</f>
        <v>7.0887000000000006E-2</v>
      </c>
      <c r="BB82" s="352">
        <f>'2M - SGS'!BB82</f>
        <v>6.8145999999999998E-2</v>
      </c>
      <c r="BC82" s="352">
        <f>'2M - SGS'!BC82</f>
        <v>8.1852999999999995E-2</v>
      </c>
      <c r="BD82" s="352">
        <f>'2M - SGS'!BD82</f>
        <v>6.7163E-2</v>
      </c>
      <c r="BE82" s="352">
        <f>'2M - SGS'!BE82</f>
        <v>8.6751999999999996E-2</v>
      </c>
      <c r="BF82" s="352">
        <f>'2M - SGS'!BF82</f>
        <v>6.9401000000000004E-2</v>
      </c>
      <c r="BG82" s="352">
        <f>'2M - SGS'!BG82</f>
        <v>8.2907999999999996E-2</v>
      </c>
      <c r="BH82" s="352">
        <f>'2M - SGS'!BH82</f>
        <v>0.100507</v>
      </c>
      <c r="BI82" s="352">
        <f>'2M - SGS'!BI82</f>
        <v>8.7251999999999996E-2</v>
      </c>
      <c r="BJ82" s="352">
        <f>'2M - SGS'!BJ82</f>
        <v>9.6703999999999998E-2</v>
      </c>
      <c r="BK82" s="352">
        <f>'2M - SGS'!BK82</f>
        <v>0.106265</v>
      </c>
      <c r="BL82" s="352">
        <f>'2M - SGS'!BL82</f>
        <v>8.2161999999999999E-2</v>
      </c>
      <c r="BM82" s="352">
        <f>'2M - SGS'!BM82</f>
        <v>7.0887000000000006E-2</v>
      </c>
      <c r="BN82" s="352">
        <f>'2M - SGS'!BN82</f>
        <v>6.8145999999999998E-2</v>
      </c>
      <c r="BO82" s="352">
        <f>'2M - SGS'!BO82</f>
        <v>8.1852999999999995E-2</v>
      </c>
      <c r="BP82" s="352">
        <f>'2M - SGS'!BP82</f>
        <v>6.7163E-2</v>
      </c>
      <c r="BQ82" s="352">
        <f>'2M - SGS'!BQ82</f>
        <v>8.6751999999999996E-2</v>
      </c>
      <c r="BR82" s="352">
        <f>'2M - SGS'!BR82</f>
        <v>6.9401000000000004E-2</v>
      </c>
      <c r="BS82" s="352">
        <f>'2M - SGS'!BS82</f>
        <v>8.2907999999999996E-2</v>
      </c>
      <c r="BT82" s="352">
        <f>'2M - SGS'!BT82</f>
        <v>0.100507</v>
      </c>
      <c r="BU82" s="352">
        <f>'2M - SGS'!BU82</f>
        <v>8.7251999999999996E-2</v>
      </c>
      <c r="BV82" s="352">
        <f>'2M - SGS'!BV82</f>
        <v>9.6703999999999998E-2</v>
      </c>
      <c r="BW82" s="352">
        <f>'2M - SGS'!BW82</f>
        <v>0.106265</v>
      </c>
      <c r="BX82" s="352">
        <f>'2M - SGS'!BX82</f>
        <v>8.2161999999999999E-2</v>
      </c>
      <c r="BY82" s="352">
        <f>'2M - SGS'!BY82</f>
        <v>7.0887000000000006E-2</v>
      </c>
      <c r="BZ82" s="352">
        <f>'2M - SGS'!BZ82</f>
        <v>6.8145999999999998E-2</v>
      </c>
      <c r="CA82" s="352">
        <f>'2M - SGS'!CA82</f>
        <v>8.1852999999999995E-2</v>
      </c>
      <c r="CB82" s="352">
        <f>'2M - SGS'!CB82</f>
        <v>6.7163E-2</v>
      </c>
      <c r="CC82" s="352">
        <f>'2M - SGS'!CC82</f>
        <v>8.6751999999999996E-2</v>
      </c>
      <c r="CD82" s="352">
        <f>'2M - SGS'!CD82</f>
        <v>6.9401000000000004E-2</v>
      </c>
      <c r="CE82" s="352">
        <f>'2M - SGS'!CE82</f>
        <v>8.2907999999999996E-2</v>
      </c>
      <c r="CF82" s="352">
        <f>'2M - SGS'!CF82</f>
        <v>0.100507</v>
      </c>
      <c r="CG82" s="352">
        <f>'2M - SGS'!CG82</f>
        <v>8.7251999999999996E-2</v>
      </c>
      <c r="CH82" s="353">
        <f>'2M - SGS'!CH82</f>
        <v>9.6703999999999998E-2</v>
      </c>
      <c r="CJ82" s="248">
        <f t="shared" si="103"/>
        <v>1</v>
      </c>
    </row>
    <row r="83" spans="1:88" ht="15.5" x14ac:dyDescent="0.35">
      <c r="A83" s="615"/>
      <c r="B83" s="14" t="str">
        <f t="shared" si="102"/>
        <v>Heating</v>
      </c>
      <c r="C83" s="352">
        <f>'2M - SGS'!C83</f>
        <v>0.210397</v>
      </c>
      <c r="D83" s="352">
        <f>'2M - SGS'!D83</f>
        <v>0.17743600000000001</v>
      </c>
      <c r="E83" s="352">
        <f>'2M - SGS'!E83</f>
        <v>0.13192400000000001</v>
      </c>
      <c r="F83" s="352">
        <f>'2M - SGS'!F83</f>
        <v>5.9718E-2</v>
      </c>
      <c r="G83" s="352">
        <f>'2M - SGS'!G83</f>
        <v>2.6769000000000001E-2</v>
      </c>
      <c r="H83" s="352">
        <f>'2M - SGS'!H83</f>
        <v>4.2950000000000002E-3</v>
      </c>
      <c r="I83" s="352">
        <f>'2M - SGS'!I83</f>
        <v>2.895E-3</v>
      </c>
      <c r="J83" s="352">
        <f>'2M - SGS'!J83</f>
        <v>3.4320000000000002E-3</v>
      </c>
      <c r="K83" s="352">
        <f>'2M - SGS'!K83</f>
        <v>9.4020000000000006E-3</v>
      </c>
      <c r="L83" s="352">
        <f>'2M - SGS'!L83</f>
        <v>5.5496999999999998E-2</v>
      </c>
      <c r="M83" s="352">
        <f>'2M - SGS'!M83</f>
        <v>0.115452</v>
      </c>
      <c r="N83" s="352">
        <f>'2M - SGS'!N83</f>
        <v>0.20278099999999999</v>
      </c>
      <c r="O83" s="352">
        <f>'2M - SGS'!O83</f>
        <v>0.210397</v>
      </c>
      <c r="P83" s="352">
        <f>'2M - SGS'!P83</f>
        <v>0.17743600000000001</v>
      </c>
      <c r="Q83" s="352">
        <f>'2M - SGS'!Q83</f>
        <v>0.13192400000000001</v>
      </c>
      <c r="R83" s="352">
        <f>'2M - SGS'!R83</f>
        <v>5.9718E-2</v>
      </c>
      <c r="S83" s="352">
        <f>'2M - SGS'!S83</f>
        <v>2.6769000000000001E-2</v>
      </c>
      <c r="T83" s="352">
        <f>'2M - SGS'!T83</f>
        <v>4.2950000000000002E-3</v>
      </c>
      <c r="U83" s="352">
        <f>'2M - SGS'!U83</f>
        <v>2.895E-3</v>
      </c>
      <c r="V83" s="352">
        <f>'2M - SGS'!V83</f>
        <v>3.4320000000000002E-3</v>
      </c>
      <c r="W83" s="352">
        <f>'2M - SGS'!W83</f>
        <v>9.4020000000000006E-3</v>
      </c>
      <c r="X83" s="352">
        <f>'2M - SGS'!X83</f>
        <v>5.5496999999999998E-2</v>
      </c>
      <c r="Y83" s="352">
        <f>'2M - SGS'!Y83</f>
        <v>0.115452</v>
      </c>
      <c r="Z83" s="352">
        <f>'2M - SGS'!Z83</f>
        <v>0.20278099999999999</v>
      </c>
      <c r="AA83" s="352">
        <f>'2M - SGS'!AA83</f>
        <v>0.210397</v>
      </c>
      <c r="AB83" s="352">
        <f>'2M - SGS'!AB83</f>
        <v>0.17743600000000001</v>
      </c>
      <c r="AC83" s="352">
        <f>'2M - SGS'!AC83</f>
        <v>0.13192400000000001</v>
      </c>
      <c r="AD83" s="352">
        <f>'2M - SGS'!AD83</f>
        <v>5.9718E-2</v>
      </c>
      <c r="AE83" s="352">
        <f>'2M - SGS'!AE83</f>
        <v>2.6769000000000001E-2</v>
      </c>
      <c r="AF83" s="352">
        <f>'2M - SGS'!AF83</f>
        <v>4.2950000000000002E-3</v>
      </c>
      <c r="AG83" s="352">
        <f>'2M - SGS'!AG83</f>
        <v>2.895E-3</v>
      </c>
      <c r="AH83" s="352">
        <f>'2M - SGS'!AH83</f>
        <v>3.4320000000000002E-3</v>
      </c>
      <c r="AI83" s="352">
        <f>'2M - SGS'!AI83</f>
        <v>9.4020000000000006E-3</v>
      </c>
      <c r="AJ83" s="352">
        <f>'2M - SGS'!AJ83</f>
        <v>5.5496999999999998E-2</v>
      </c>
      <c r="AK83" s="352">
        <f>'2M - SGS'!AK83</f>
        <v>0.115452</v>
      </c>
      <c r="AL83" s="352">
        <f>'2M - SGS'!AL83</f>
        <v>0.20278099999999999</v>
      </c>
      <c r="AM83" s="352">
        <f>'2M - SGS'!AM83</f>
        <v>0.210397</v>
      </c>
      <c r="AN83" s="352">
        <f>'2M - SGS'!AN83</f>
        <v>0.17743600000000001</v>
      </c>
      <c r="AO83" s="352">
        <f>'2M - SGS'!AO83</f>
        <v>0.13192400000000001</v>
      </c>
      <c r="AP83" s="352">
        <f>'2M - SGS'!AP83</f>
        <v>5.9718E-2</v>
      </c>
      <c r="AQ83" s="352">
        <f>'2M - SGS'!AQ83</f>
        <v>2.6769000000000001E-2</v>
      </c>
      <c r="AR83" s="352">
        <f>'2M - SGS'!AR83</f>
        <v>4.2950000000000002E-3</v>
      </c>
      <c r="AS83" s="352">
        <f>'2M - SGS'!AS83</f>
        <v>2.895E-3</v>
      </c>
      <c r="AT83" s="352">
        <f>'2M - SGS'!AT83</f>
        <v>3.4320000000000002E-3</v>
      </c>
      <c r="AU83" s="352">
        <f>'2M - SGS'!AU83</f>
        <v>9.4020000000000006E-3</v>
      </c>
      <c r="AV83" s="352">
        <f>'2M - SGS'!AV83</f>
        <v>5.5496999999999998E-2</v>
      </c>
      <c r="AW83" s="352">
        <f>'2M - SGS'!AW83</f>
        <v>0.115452</v>
      </c>
      <c r="AX83" s="352">
        <f>'2M - SGS'!AX83</f>
        <v>0.20278099999999999</v>
      </c>
      <c r="AY83" s="352">
        <f>'2M - SGS'!AY83</f>
        <v>0.210397</v>
      </c>
      <c r="AZ83" s="352">
        <f>'2M - SGS'!AZ83</f>
        <v>0.17743600000000001</v>
      </c>
      <c r="BA83" s="352">
        <f>'2M - SGS'!BA83</f>
        <v>0.13192400000000001</v>
      </c>
      <c r="BB83" s="352">
        <f>'2M - SGS'!BB83</f>
        <v>5.9718E-2</v>
      </c>
      <c r="BC83" s="352">
        <f>'2M - SGS'!BC83</f>
        <v>2.6769000000000001E-2</v>
      </c>
      <c r="BD83" s="352">
        <f>'2M - SGS'!BD83</f>
        <v>4.2950000000000002E-3</v>
      </c>
      <c r="BE83" s="352">
        <f>'2M - SGS'!BE83</f>
        <v>2.895E-3</v>
      </c>
      <c r="BF83" s="352">
        <f>'2M - SGS'!BF83</f>
        <v>3.4320000000000002E-3</v>
      </c>
      <c r="BG83" s="352">
        <f>'2M - SGS'!BG83</f>
        <v>9.4020000000000006E-3</v>
      </c>
      <c r="BH83" s="352">
        <f>'2M - SGS'!BH83</f>
        <v>5.5496999999999998E-2</v>
      </c>
      <c r="BI83" s="352">
        <f>'2M - SGS'!BI83</f>
        <v>0.115452</v>
      </c>
      <c r="BJ83" s="352">
        <f>'2M - SGS'!BJ83</f>
        <v>0.20278099999999999</v>
      </c>
      <c r="BK83" s="352">
        <f>'2M - SGS'!BK83</f>
        <v>0.210397</v>
      </c>
      <c r="BL83" s="352">
        <f>'2M - SGS'!BL83</f>
        <v>0.17743600000000001</v>
      </c>
      <c r="BM83" s="352">
        <f>'2M - SGS'!BM83</f>
        <v>0.13192400000000001</v>
      </c>
      <c r="BN83" s="352">
        <f>'2M - SGS'!BN83</f>
        <v>5.9718E-2</v>
      </c>
      <c r="BO83" s="352">
        <f>'2M - SGS'!BO83</f>
        <v>2.6769000000000001E-2</v>
      </c>
      <c r="BP83" s="352">
        <f>'2M - SGS'!BP83</f>
        <v>4.2950000000000002E-3</v>
      </c>
      <c r="BQ83" s="352">
        <f>'2M - SGS'!BQ83</f>
        <v>2.895E-3</v>
      </c>
      <c r="BR83" s="352">
        <f>'2M - SGS'!BR83</f>
        <v>3.4320000000000002E-3</v>
      </c>
      <c r="BS83" s="352">
        <f>'2M - SGS'!BS83</f>
        <v>9.4020000000000006E-3</v>
      </c>
      <c r="BT83" s="352">
        <f>'2M - SGS'!BT83</f>
        <v>5.5496999999999998E-2</v>
      </c>
      <c r="BU83" s="352">
        <f>'2M - SGS'!BU83</f>
        <v>0.115452</v>
      </c>
      <c r="BV83" s="352">
        <f>'2M - SGS'!BV83</f>
        <v>0.20278099999999999</v>
      </c>
      <c r="BW83" s="352">
        <f>'2M - SGS'!BW83</f>
        <v>0.210397</v>
      </c>
      <c r="BX83" s="352">
        <f>'2M - SGS'!BX83</f>
        <v>0.17743600000000001</v>
      </c>
      <c r="BY83" s="352">
        <f>'2M - SGS'!BY83</f>
        <v>0.13192400000000001</v>
      </c>
      <c r="BZ83" s="352">
        <f>'2M - SGS'!BZ83</f>
        <v>5.9718E-2</v>
      </c>
      <c r="CA83" s="352">
        <f>'2M - SGS'!CA83</f>
        <v>2.6769000000000001E-2</v>
      </c>
      <c r="CB83" s="352">
        <f>'2M - SGS'!CB83</f>
        <v>4.2950000000000002E-3</v>
      </c>
      <c r="CC83" s="352">
        <f>'2M - SGS'!CC83</f>
        <v>2.895E-3</v>
      </c>
      <c r="CD83" s="352">
        <f>'2M - SGS'!CD83</f>
        <v>3.4320000000000002E-3</v>
      </c>
      <c r="CE83" s="352">
        <f>'2M - SGS'!CE83</f>
        <v>9.4020000000000006E-3</v>
      </c>
      <c r="CF83" s="352">
        <f>'2M - SGS'!CF83</f>
        <v>5.5496999999999998E-2</v>
      </c>
      <c r="CG83" s="352">
        <f>'2M - SGS'!CG83</f>
        <v>0.115452</v>
      </c>
      <c r="CH83" s="353">
        <f>'2M - SGS'!CH83</f>
        <v>0.20278099999999999</v>
      </c>
      <c r="CJ83" s="248">
        <f t="shared" si="103"/>
        <v>0.99999800000000016</v>
      </c>
    </row>
    <row r="84" spans="1:88" ht="15.5" x14ac:dyDescent="0.35">
      <c r="A84" s="615"/>
      <c r="B84" s="14" t="str">
        <f t="shared" si="102"/>
        <v>HVAC</v>
      </c>
      <c r="C84" s="352">
        <f>'2M - SGS'!C84</f>
        <v>0.107824</v>
      </c>
      <c r="D84" s="352">
        <f>'2M - SGS'!D84</f>
        <v>9.1051999999999994E-2</v>
      </c>
      <c r="E84" s="352">
        <f>'2M - SGS'!E84</f>
        <v>7.1135000000000004E-2</v>
      </c>
      <c r="F84" s="352">
        <f>'2M - SGS'!F84</f>
        <v>4.1179E-2</v>
      </c>
      <c r="G84" s="352">
        <f>'2M - SGS'!G84</f>
        <v>4.4423999999999998E-2</v>
      </c>
      <c r="H84" s="352">
        <f>'2M - SGS'!H84</f>
        <v>0.106128</v>
      </c>
      <c r="I84" s="352">
        <f>'2M - SGS'!I84</f>
        <v>0.14288100000000001</v>
      </c>
      <c r="J84" s="352">
        <f>'2M - SGS'!J84</f>
        <v>0.133494</v>
      </c>
      <c r="K84" s="352">
        <f>'2M - SGS'!K84</f>
        <v>5.781E-2</v>
      </c>
      <c r="L84" s="352">
        <f>'2M - SGS'!L84</f>
        <v>3.8018000000000003E-2</v>
      </c>
      <c r="M84" s="352">
        <f>'2M - SGS'!M84</f>
        <v>6.2103999999999999E-2</v>
      </c>
      <c r="N84" s="352">
        <f>'2M - SGS'!N84</f>
        <v>0.10395</v>
      </c>
      <c r="O84" s="352">
        <f>'2M - SGS'!O84</f>
        <v>0.107824</v>
      </c>
      <c r="P84" s="352">
        <f>'2M - SGS'!P84</f>
        <v>9.1051999999999994E-2</v>
      </c>
      <c r="Q84" s="352">
        <f>'2M - SGS'!Q84</f>
        <v>7.1135000000000004E-2</v>
      </c>
      <c r="R84" s="352">
        <f>'2M - SGS'!R84</f>
        <v>4.1179E-2</v>
      </c>
      <c r="S84" s="352">
        <f>'2M - SGS'!S84</f>
        <v>4.4423999999999998E-2</v>
      </c>
      <c r="T84" s="352">
        <f>'2M - SGS'!T84</f>
        <v>0.106128</v>
      </c>
      <c r="U84" s="352">
        <f>'2M - SGS'!U84</f>
        <v>0.14288100000000001</v>
      </c>
      <c r="V84" s="352">
        <f>'2M - SGS'!V84</f>
        <v>0.133494</v>
      </c>
      <c r="W84" s="352">
        <f>'2M - SGS'!W84</f>
        <v>5.781E-2</v>
      </c>
      <c r="X84" s="352">
        <f>'2M - SGS'!X84</f>
        <v>3.8018000000000003E-2</v>
      </c>
      <c r="Y84" s="352">
        <f>'2M - SGS'!Y84</f>
        <v>6.2103999999999999E-2</v>
      </c>
      <c r="Z84" s="352">
        <f>'2M - SGS'!Z84</f>
        <v>0.10395</v>
      </c>
      <c r="AA84" s="352">
        <f>'2M - SGS'!AA84</f>
        <v>0.107824</v>
      </c>
      <c r="AB84" s="352">
        <f>'2M - SGS'!AB84</f>
        <v>9.1051999999999994E-2</v>
      </c>
      <c r="AC84" s="352">
        <f>'2M - SGS'!AC84</f>
        <v>7.1135000000000004E-2</v>
      </c>
      <c r="AD84" s="352">
        <f>'2M - SGS'!AD84</f>
        <v>4.1179E-2</v>
      </c>
      <c r="AE84" s="352">
        <f>'2M - SGS'!AE84</f>
        <v>4.4423999999999998E-2</v>
      </c>
      <c r="AF84" s="352">
        <f>'2M - SGS'!AF84</f>
        <v>0.106128</v>
      </c>
      <c r="AG84" s="352">
        <f>'2M - SGS'!AG84</f>
        <v>0.14288100000000001</v>
      </c>
      <c r="AH84" s="352">
        <f>'2M - SGS'!AH84</f>
        <v>0.133494</v>
      </c>
      <c r="AI84" s="352">
        <f>'2M - SGS'!AI84</f>
        <v>5.781E-2</v>
      </c>
      <c r="AJ84" s="352">
        <f>'2M - SGS'!AJ84</f>
        <v>3.8018000000000003E-2</v>
      </c>
      <c r="AK84" s="352">
        <f>'2M - SGS'!AK84</f>
        <v>6.2103999999999999E-2</v>
      </c>
      <c r="AL84" s="352">
        <f>'2M - SGS'!AL84</f>
        <v>0.10395</v>
      </c>
      <c r="AM84" s="352">
        <f>'2M - SGS'!AM84</f>
        <v>0.107824</v>
      </c>
      <c r="AN84" s="352">
        <f>'2M - SGS'!AN84</f>
        <v>9.1051999999999994E-2</v>
      </c>
      <c r="AO84" s="352">
        <f>'2M - SGS'!AO84</f>
        <v>7.1135000000000004E-2</v>
      </c>
      <c r="AP84" s="352">
        <f>'2M - SGS'!AP84</f>
        <v>4.1179E-2</v>
      </c>
      <c r="AQ84" s="352">
        <f>'2M - SGS'!AQ84</f>
        <v>4.4423999999999998E-2</v>
      </c>
      <c r="AR84" s="352">
        <f>'2M - SGS'!AR84</f>
        <v>0.106128</v>
      </c>
      <c r="AS84" s="352">
        <f>'2M - SGS'!AS84</f>
        <v>0.14288100000000001</v>
      </c>
      <c r="AT84" s="352">
        <f>'2M - SGS'!AT84</f>
        <v>0.133494</v>
      </c>
      <c r="AU84" s="352">
        <f>'2M - SGS'!AU84</f>
        <v>5.781E-2</v>
      </c>
      <c r="AV84" s="352">
        <f>'2M - SGS'!AV84</f>
        <v>3.8018000000000003E-2</v>
      </c>
      <c r="AW84" s="352">
        <f>'2M - SGS'!AW84</f>
        <v>6.2103999999999999E-2</v>
      </c>
      <c r="AX84" s="352">
        <f>'2M - SGS'!AX84</f>
        <v>0.10395</v>
      </c>
      <c r="AY84" s="352">
        <f>'2M - SGS'!AY84</f>
        <v>0.107824</v>
      </c>
      <c r="AZ84" s="352">
        <f>'2M - SGS'!AZ84</f>
        <v>9.1051999999999994E-2</v>
      </c>
      <c r="BA84" s="352">
        <f>'2M - SGS'!BA84</f>
        <v>7.1135000000000004E-2</v>
      </c>
      <c r="BB84" s="352">
        <f>'2M - SGS'!BB84</f>
        <v>4.1179E-2</v>
      </c>
      <c r="BC84" s="352">
        <f>'2M - SGS'!BC84</f>
        <v>4.4423999999999998E-2</v>
      </c>
      <c r="BD84" s="352">
        <f>'2M - SGS'!BD84</f>
        <v>0.106128</v>
      </c>
      <c r="BE84" s="352">
        <f>'2M - SGS'!BE84</f>
        <v>0.14288100000000001</v>
      </c>
      <c r="BF84" s="352">
        <f>'2M - SGS'!BF84</f>
        <v>0.133494</v>
      </c>
      <c r="BG84" s="352">
        <f>'2M - SGS'!BG84</f>
        <v>5.781E-2</v>
      </c>
      <c r="BH84" s="352">
        <f>'2M - SGS'!BH84</f>
        <v>3.8018000000000003E-2</v>
      </c>
      <c r="BI84" s="352">
        <f>'2M - SGS'!BI84</f>
        <v>6.2103999999999999E-2</v>
      </c>
      <c r="BJ84" s="352">
        <f>'2M - SGS'!BJ84</f>
        <v>0.10395</v>
      </c>
      <c r="BK84" s="352">
        <f>'2M - SGS'!BK84</f>
        <v>0.107824</v>
      </c>
      <c r="BL84" s="352">
        <f>'2M - SGS'!BL84</f>
        <v>9.1051999999999994E-2</v>
      </c>
      <c r="BM84" s="352">
        <f>'2M - SGS'!BM84</f>
        <v>7.1135000000000004E-2</v>
      </c>
      <c r="BN84" s="352">
        <f>'2M - SGS'!BN84</f>
        <v>4.1179E-2</v>
      </c>
      <c r="BO84" s="352">
        <f>'2M - SGS'!BO84</f>
        <v>4.4423999999999998E-2</v>
      </c>
      <c r="BP84" s="352">
        <f>'2M - SGS'!BP84</f>
        <v>0.106128</v>
      </c>
      <c r="BQ84" s="352">
        <f>'2M - SGS'!BQ84</f>
        <v>0.14288100000000001</v>
      </c>
      <c r="BR84" s="352">
        <f>'2M - SGS'!BR84</f>
        <v>0.133494</v>
      </c>
      <c r="BS84" s="352">
        <f>'2M - SGS'!BS84</f>
        <v>5.781E-2</v>
      </c>
      <c r="BT84" s="352">
        <f>'2M - SGS'!BT84</f>
        <v>3.8018000000000003E-2</v>
      </c>
      <c r="BU84" s="352">
        <f>'2M - SGS'!BU84</f>
        <v>6.2103999999999999E-2</v>
      </c>
      <c r="BV84" s="352">
        <f>'2M - SGS'!BV84</f>
        <v>0.10395</v>
      </c>
      <c r="BW84" s="352">
        <f>'2M - SGS'!BW84</f>
        <v>0.107824</v>
      </c>
      <c r="BX84" s="352">
        <f>'2M - SGS'!BX84</f>
        <v>9.1051999999999994E-2</v>
      </c>
      <c r="BY84" s="352">
        <f>'2M - SGS'!BY84</f>
        <v>7.1135000000000004E-2</v>
      </c>
      <c r="BZ84" s="352">
        <f>'2M - SGS'!BZ84</f>
        <v>4.1179E-2</v>
      </c>
      <c r="CA84" s="352">
        <f>'2M - SGS'!CA84</f>
        <v>4.4423999999999998E-2</v>
      </c>
      <c r="CB84" s="352">
        <f>'2M - SGS'!CB84</f>
        <v>0.106128</v>
      </c>
      <c r="CC84" s="352">
        <f>'2M - SGS'!CC84</f>
        <v>0.14288100000000001</v>
      </c>
      <c r="CD84" s="352">
        <f>'2M - SGS'!CD84</f>
        <v>0.133494</v>
      </c>
      <c r="CE84" s="352">
        <f>'2M - SGS'!CE84</f>
        <v>5.781E-2</v>
      </c>
      <c r="CF84" s="352">
        <f>'2M - SGS'!CF84</f>
        <v>3.8018000000000003E-2</v>
      </c>
      <c r="CG84" s="352">
        <f>'2M - SGS'!CG84</f>
        <v>6.2103999999999999E-2</v>
      </c>
      <c r="CH84" s="353">
        <f>'2M - SGS'!CH84</f>
        <v>0.10395</v>
      </c>
      <c r="CJ84" s="248">
        <f t="shared" si="103"/>
        <v>0.99999900000000008</v>
      </c>
    </row>
    <row r="85" spans="1:88" ht="15.5" x14ac:dyDescent="0.35">
      <c r="A85" s="615"/>
      <c r="B85" s="14" t="str">
        <f t="shared" si="102"/>
        <v>Lighting</v>
      </c>
      <c r="C85" s="352">
        <f>'2M - SGS'!C85</f>
        <v>9.3563999999999994E-2</v>
      </c>
      <c r="D85" s="352">
        <f>'2M - SGS'!D85</f>
        <v>7.2162000000000004E-2</v>
      </c>
      <c r="E85" s="352">
        <f>'2M - SGS'!E85</f>
        <v>7.8372999999999998E-2</v>
      </c>
      <c r="F85" s="352">
        <f>'2M - SGS'!F85</f>
        <v>7.6534000000000005E-2</v>
      </c>
      <c r="G85" s="352">
        <f>'2M - SGS'!G85</f>
        <v>9.4246999999999997E-2</v>
      </c>
      <c r="H85" s="352">
        <f>'2M - SGS'!H85</f>
        <v>7.5599E-2</v>
      </c>
      <c r="I85" s="352">
        <f>'2M - SGS'!I85</f>
        <v>9.6199999999999994E-2</v>
      </c>
      <c r="J85" s="352">
        <f>'2M - SGS'!J85</f>
        <v>7.7077999999999994E-2</v>
      </c>
      <c r="K85" s="352">
        <f>'2M - SGS'!K85</f>
        <v>8.1374000000000002E-2</v>
      </c>
      <c r="L85" s="352">
        <f>'2M - SGS'!L85</f>
        <v>9.4072000000000003E-2</v>
      </c>
      <c r="M85" s="352">
        <f>'2M - SGS'!M85</f>
        <v>7.6706999999999997E-2</v>
      </c>
      <c r="N85" s="352">
        <f>'2M - SGS'!N85</f>
        <v>8.4089999999999998E-2</v>
      </c>
      <c r="O85" s="352">
        <f>'2M - SGS'!O85</f>
        <v>9.3563999999999994E-2</v>
      </c>
      <c r="P85" s="352">
        <f>'2M - SGS'!P85</f>
        <v>7.2162000000000004E-2</v>
      </c>
      <c r="Q85" s="352">
        <f>'2M - SGS'!Q85</f>
        <v>7.8372999999999998E-2</v>
      </c>
      <c r="R85" s="352">
        <f>'2M - SGS'!R85</f>
        <v>7.6534000000000005E-2</v>
      </c>
      <c r="S85" s="352">
        <f>'2M - SGS'!S85</f>
        <v>9.4246999999999997E-2</v>
      </c>
      <c r="T85" s="352">
        <f>'2M - SGS'!T85</f>
        <v>7.5599E-2</v>
      </c>
      <c r="U85" s="352">
        <f>'2M - SGS'!U85</f>
        <v>9.6199999999999994E-2</v>
      </c>
      <c r="V85" s="352">
        <f>'2M - SGS'!V85</f>
        <v>7.7077999999999994E-2</v>
      </c>
      <c r="W85" s="352">
        <f>'2M - SGS'!W85</f>
        <v>8.1374000000000002E-2</v>
      </c>
      <c r="X85" s="352">
        <f>'2M - SGS'!X85</f>
        <v>9.4072000000000003E-2</v>
      </c>
      <c r="Y85" s="352">
        <f>'2M - SGS'!Y85</f>
        <v>7.6706999999999997E-2</v>
      </c>
      <c r="Z85" s="352">
        <f>'2M - SGS'!Z85</f>
        <v>8.4089999999999998E-2</v>
      </c>
      <c r="AA85" s="352">
        <f>'2M - SGS'!AA85</f>
        <v>9.3563999999999994E-2</v>
      </c>
      <c r="AB85" s="352">
        <f>'2M - SGS'!AB85</f>
        <v>7.2162000000000004E-2</v>
      </c>
      <c r="AC85" s="352">
        <f>'2M - SGS'!AC85</f>
        <v>7.8372999999999998E-2</v>
      </c>
      <c r="AD85" s="352">
        <f>'2M - SGS'!AD85</f>
        <v>7.6534000000000005E-2</v>
      </c>
      <c r="AE85" s="352">
        <f>'2M - SGS'!AE85</f>
        <v>9.4246999999999997E-2</v>
      </c>
      <c r="AF85" s="352">
        <f>'2M - SGS'!AF85</f>
        <v>7.5599E-2</v>
      </c>
      <c r="AG85" s="352">
        <f>'2M - SGS'!AG85</f>
        <v>9.6199999999999994E-2</v>
      </c>
      <c r="AH85" s="352">
        <f>'2M - SGS'!AH85</f>
        <v>7.7077999999999994E-2</v>
      </c>
      <c r="AI85" s="352">
        <f>'2M - SGS'!AI85</f>
        <v>8.1374000000000002E-2</v>
      </c>
      <c r="AJ85" s="352">
        <f>'2M - SGS'!AJ85</f>
        <v>9.4072000000000003E-2</v>
      </c>
      <c r="AK85" s="352">
        <f>'2M - SGS'!AK85</f>
        <v>7.6706999999999997E-2</v>
      </c>
      <c r="AL85" s="352">
        <f>'2M - SGS'!AL85</f>
        <v>8.4089999999999998E-2</v>
      </c>
      <c r="AM85" s="352">
        <f>'2M - SGS'!AM85</f>
        <v>9.3563999999999994E-2</v>
      </c>
      <c r="AN85" s="352">
        <f>'2M - SGS'!AN85</f>
        <v>7.2162000000000004E-2</v>
      </c>
      <c r="AO85" s="352">
        <f>'2M - SGS'!AO85</f>
        <v>7.8372999999999998E-2</v>
      </c>
      <c r="AP85" s="352">
        <f>'2M - SGS'!AP85</f>
        <v>7.6534000000000005E-2</v>
      </c>
      <c r="AQ85" s="352">
        <f>'2M - SGS'!AQ85</f>
        <v>9.4246999999999997E-2</v>
      </c>
      <c r="AR85" s="352">
        <f>'2M - SGS'!AR85</f>
        <v>7.5599E-2</v>
      </c>
      <c r="AS85" s="352">
        <f>'2M - SGS'!AS85</f>
        <v>9.6199999999999994E-2</v>
      </c>
      <c r="AT85" s="352">
        <f>'2M - SGS'!AT85</f>
        <v>7.7077999999999994E-2</v>
      </c>
      <c r="AU85" s="352">
        <f>'2M - SGS'!AU85</f>
        <v>8.1374000000000002E-2</v>
      </c>
      <c r="AV85" s="352">
        <f>'2M - SGS'!AV85</f>
        <v>9.4072000000000003E-2</v>
      </c>
      <c r="AW85" s="352">
        <f>'2M - SGS'!AW85</f>
        <v>7.6706999999999997E-2</v>
      </c>
      <c r="AX85" s="352">
        <f>'2M - SGS'!AX85</f>
        <v>8.4089999999999998E-2</v>
      </c>
      <c r="AY85" s="352">
        <f>'2M - SGS'!AY85</f>
        <v>9.3563999999999994E-2</v>
      </c>
      <c r="AZ85" s="352">
        <f>'2M - SGS'!AZ85</f>
        <v>7.2162000000000004E-2</v>
      </c>
      <c r="BA85" s="352">
        <f>'2M - SGS'!BA85</f>
        <v>7.8372999999999998E-2</v>
      </c>
      <c r="BB85" s="352">
        <f>'2M - SGS'!BB85</f>
        <v>7.6534000000000005E-2</v>
      </c>
      <c r="BC85" s="352">
        <f>'2M - SGS'!BC85</f>
        <v>9.4246999999999997E-2</v>
      </c>
      <c r="BD85" s="352">
        <f>'2M - SGS'!BD85</f>
        <v>7.5599E-2</v>
      </c>
      <c r="BE85" s="352">
        <f>'2M - SGS'!BE85</f>
        <v>9.6199999999999994E-2</v>
      </c>
      <c r="BF85" s="352">
        <f>'2M - SGS'!BF85</f>
        <v>7.7077999999999994E-2</v>
      </c>
      <c r="BG85" s="352">
        <f>'2M - SGS'!BG85</f>
        <v>8.1374000000000002E-2</v>
      </c>
      <c r="BH85" s="352">
        <f>'2M - SGS'!BH85</f>
        <v>9.4072000000000003E-2</v>
      </c>
      <c r="BI85" s="352">
        <f>'2M - SGS'!BI85</f>
        <v>7.6706999999999997E-2</v>
      </c>
      <c r="BJ85" s="352">
        <f>'2M - SGS'!BJ85</f>
        <v>8.4089999999999998E-2</v>
      </c>
      <c r="BK85" s="352">
        <f>'2M - SGS'!BK85</f>
        <v>9.3563999999999994E-2</v>
      </c>
      <c r="BL85" s="352">
        <f>'2M - SGS'!BL85</f>
        <v>7.2162000000000004E-2</v>
      </c>
      <c r="BM85" s="352">
        <f>'2M - SGS'!BM85</f>
        <v>7.8372999999999998E-2</v>
      </c>
      <c r="BN85" s="352">
        <f>'2M - SGS'!BN85</f>
        <v>7.6534000000000005E-2</v>
      </c>
      <c r="BO85" s="352">
        <f>'2M - SGS'!BO85</f>
        <v>9.4246999999999997E-2</v>
      </c>
      <c r="BP85" s="352">
        <f>'2M - SGS'!BP85</f>
        <v>7.5599E-2</v>
      </c>
      <c r="BQ85" s="352">
        <f>'2M - SGS'!BQ85</f>
        <v>9.6199999999999994E-2</v>
      </c>
      <c r="BR85" s="352">
        <f>'2M - SGS'!BR85</f>
        <v>7.7077999999999994E-2</v>
      </c>
      <c r="BS85" s="352">
        <f>'2M - SGS'!BS85</f>
        <v>8.1374000000000002E-2</v>
      </c>
      <c r="BT85" s="352">
        <f>'2M - SGS'!BT85</f>
        <v>9.4072000000000003E-2</v>
      </c>
      <c r="BU85" s="352">
        <f>'2M - SGS'!BU85</f>
        <v>7.6706999999999997E-2</v>
      </c>
      <c r="BV85" s="352">
        <f>'2M - SGS'!BV85</f>
        <v>8.4089999999999998E-2</v>
      </c>
      <c r="BW85" s="352">
        <f>'2M - SGS'!BW85</f>
        <v>9.3563999999999994E-2</v>
      </c>
      <c r="BX85" s="352">
        <f>'2M - SGS'!BX85</f>
        <v>7.2162000000000004E-2</v>
      </c>
      <c r="BY85" s="352">
        <f>'2M - SGS'!BY85</f>
        <v>7.8372999999999998E-2</v>
      </c>
      <c r="BZ85" s="352">
        <f>'2M - SGS'!BZ85</f>
        <v>7.6534000000000005E-2</v>
      </c>
      <c r="CA85" s="352">
        <f>'2M - SGS'!CA85</f>
        <v>9.4246999999999997E-2</v>
      </c>
      <c r="CB85" s="352">
        <f>'2M - SGS'!CB85</f>
        <v>7.5599E-2</v>
      </c>
      <c r="CC85" s="352">
        <f>'2M - SGS'!CC85</f>
        <v>9.6199999999999994E-2</v>
      </c>
      <c r="CD85" s="352">
        <f>'2M - SGS'!CD85</f>
        <v>7.7077999999999994E-2</v>
      </c>
      <c r="CE85" s="352">
        <f>'2M - SGS'!CE85</f>
        <v>8.1374000000000002E-2</v>
      </c>
      <c r="CF85" s="352">
        <f>'2M - SGS'!CF85</f>
        <v>9.4072000000000003E-2</v>
      </c>
      <c r="CG85" s="352">
        <f>'2M - SGS'!CG85</f>
        <v>7.6706999999999997E-2</v>
      </c>
      <c r="CH85" s="353">
        <f>'2M - SGS'!CH85</f>
        <v>8.4089999999999998E-2</v>
      </c>
      <c r="CJ85" s="248">
        <f t="shared" si="103"/>
        <v>1</v>
      </c>
    </row>
    <row r="86" spans="1:88" ht="15.5" x14ac:dyDescent="0.35">
      <c r="A86" s="615"/>
      <c r="B86" s="14" t="str">
        <f t="shared" si="102"/>
        <v>Miscellaneous</v>
      </c>
      <c r="C86" s="352">
        <f>'2M - SGS'!C86</f>
        <v>8.5109000000000004E-2</v>
      </c>
      <c r="D86" s="352">
        <f>'2M - SGS'!D86</f>
        <v>7.7715000000000006E-2</v>
      </c>
      <c r="E86" s="352">
        <f>'2M - SGS'!E86</f>
        <v>8.6136000000000004E-2</v>
      </c>
      <c r="F86" s="352">
        <f>'2M - SGS'!F86</f>
        <v>7.9796000000000006E-2</v>
      </c>
      <c r="G86" s="352">
        <f>'2M - SGS'!G86</f>
        <v>8.5334999999999994E-2</v>
      </c>
      <c r="H86" s="352">
        <f>'2M - SGS'!H86</f>
        <v>8.1994999999999998E-2</v>
      </c>
      <c r="I86" s="352">
        <f>'2M - SGS'!I86</f>
        <v>8.4098999999999993E-2</v>
      </c>
      <c r="J86" s="352">
        <f>'2M - SGS'!J86</f>
        <v>8.4198999999999996E-2</v>
      </c>
      <c r="K86" s="352">
        <f>'2M - SGS'!K86</f>
        <v>8.2512000000000002E-2</v>
      </c>
      <c r="L86" s="352">
        <f>'2M - SGS'!L86</f>
        <v>8.5277000000000006E-2</v>
      </c>
      <c r="M86" s="352">
        <f>'2M - SGS'!M86</f>
        <v>8.2588999999999996E-2</v>
      </c>
      <c r="N86" s="352">
        <f>'2M - SGS'!N86</f>
        <v>8.5237999999999994E-2</v>
      </c>
      <c r="O86" s="352">
        <f>'2M - SGS'!O86</f>
        <v>8.5109000000000004E-2</v>
      </c>
      <c r="P86" s="352">
        <f>'2M - SGS'!P86</f>
        <v>7.7715000000000006E-2</v>
      </c>
      <c r="Q86" s="352">
        <f>'2M - SGS'!Q86</f>
        <v>8.6136000000000004E-2</v>
      </c>
      <c r="R86" s="352">
        <f>'2M - SGS'!R86</f>
        <v>7.9796000000000006E-2</v>
      </c>
      <c r="S86" s="352">
        <f>'2M - SGS'!S86</f>
        <v>8.5334999999999994E-2</v>
      </c>
      <c r="T86" s="352">
        <f>'2M - SGS'!T86</f>
        <v>8.1994999999999998E-2</v>
      </c>
      <c r="U86" s="352">
        <f>'2M - SGS'!U86</f>
        <v>8.4098999999999993E-2</v>
      </c>
      <c r="V86" s="352">
        <f>'2M - SGS'!V86</f>
        <v>8.4198999999999996E-2</v>
      </c>
      <c r="W86" s="352">
        <f>'2M - SGS'!W86</f>
        <v>8.2512000000000002E-2</v>
      </c>
      <c r="X86" s="352">
        <f>'2M - SGS'!X86</f>
        <v>8.5277000000000006E-2</v>
      </c>
      <c r="Y86" s="352">
        <f>'2M - SGS'!Y86</f>
        <v>8.2588999999999996E-2</v>
      </c>
      <c r="Z86" s="352">
        <f>'2M - SGS'!Z86</f>
        <v>8.5237999999999994E-2</v>
      </c>
      <c r="AA86" s="352">
        <f>'2M - SGS'!AA86</f>
        <v>8.5109000000000004E-2</v>
      </c>
      <c r="AB86" s="352">
        <f>'2M - SGS'!AB86</f>
        <v>7.7715000000000006E-2</v>
      </c>
      <c r="AC86" s="352">
        <f>'2M - SGS'!AC86</f>
        <v>8.6136000000000004E-2</v>
      </c>
      <c r="AD86" s="352">
        <f>'2M - SGS'!AD86</f>
        <v>7.9796000000000006E-2</v>
      </c>
      <c r="AE86" s="352">
        <f>'2M - SGS'!AE86</f>
        <v>8.5334999999999994E-2</v>
      </c>
      <c r="AF86" s="352">
        <f>'2M - SGS'!AF86</f>
        <v>8.1994999999999998E-2</v>
      </c>
      <c r="AG86" s="352">
        <f>'2M - SGS'!AG86</f>
        <v>8.4098999999999993E-2</v>
      </c>
      <c r="AH86" s="352">
        <f>'2M - SGS'!AH86</f>
        <v>8.4198999999999996E-2</v>
      </c>
      <c r="AI86" s="352">
        <f>'2M - SGS'!AI86</f>
        <v>8.2512000000000002E-2</v>
      </c>
      <c r="AJ86" s="352">
        <f>'2M - SGS'!AJ86</f>
        <v>8.5277000000000006E-2</v>
      </c>
      <c r="AK86" s="352">
        <f>'2M - SGS'!AK86</f>
        <v>8.2588999999999996E-2</v>
      </c>
      <c r="AL86" s="352">
        <f>'2M - SGS'!AL86</f>
        <v>8.5237999999999994E-2</v>
      </c>
      <c r="AM86" s="352">
        <f>'2M - SGS'!AM86</f>
        <v>8.5109000000000004E-2</v>
      </c>
      <c r="AN86" s="352">
        <f>'2M - SGS'!AN86</f>
        <v>7.7715000000000006E-2</v>
      </c>
      <c r="AO86" s="352">
        <f>'2M - SGS'!AO86</f>
        <v>8.6136000000000004E-2</v>
      </c>
      <c r="AP86" s="352">
        <f>'2M - SGS'!AP86</f>
        <v>7.9796000000000006E-2</v>
      </c>
      <c r="AQ86" s="352">
        <f>'2M - SGS'!AQ86</f>
        <v>8.5334999999999994E-2</v>
      </c>
      <c r="AR86" s="352">
        <f>'2M - SGS'!AR86</f>
        <v>8.1994999999999998E-2</v>
      </c>
      <c r="AS86" s="352">
        <f>'2M - SGS'!AS86</f>
        <v>8.4098999999999993E-2</v>
      </c>
      <c r="AT86" s="352">
        <f>'2M - SGS'!AT86</f>
        <v>8.4198999999999996E-2</v>
      </c>
      <c r="AU86" s="352">
        <f>'2M - SGS'!AU86</f>
        <v>8.2512000000000002E-2</v>
      </c>
      <c r="AV86" s="352">
        <f>'2M - SGS'!AV86</f>
        <v>8.5277000000000006E-2</v>
      </c>
      <c r="AW86" s="352">
        <f>'2M - SGS'!AW86</f>
        <v>8.2588999999999996E-2</v>
      </c>
      <c r="AX86" s="352">
        <f>'2M - SGS'!AX86</f>
        <v>8.5237999999999994E-2</v>
      </c>
      <c r="AY86" s="352">
        <f>'2M - SGS'!AY86</f>
        <v>8.5109000000000004E-2</v>
      </c>
      <c r="AZ86" s="352">
        <f>'2M - SGS'!AZ86</f>
        <v>7.7715000000000006E-2</v>
      </c>
      <c r="BA86" s="352">
        <f>'2M - SGS'!BA86</f>
        <v>8.6136000000000004E-2</v>
      </c>
      <c r="BB86" s="352">
        <f>'2M - SGS'!BB86</f>
        <v>7.9796000000000006E-2</v>
      </c>
      <c r="BC86" s="352">
        <f>'2M - SGS'!BC86</f>
        <v>8.5334999999999994E-2</v>
      </c>
      <c r="BD86" s="352">
        <f>'2M - SGS'!BD86</f>
        <v>8.1994999999999998E-2</v>
      </c>
      <c r="BE86" s="352">
        <f>'2M - SGS'!BE86</f>
        <v>8.4098999999999993E-2</v>
      </c>
      <c r="BF86" s="352">
        <f>'2M - SGS'!BF86</f>
        <v>8.4198999999999996E-2</v>
      </c>
      <c r="BG86" s="352">
        <f>'2M - SGS'!BG86</f>
        <v>8.2512000000000002E-2</v>
      </c>
      <c r="BH86" s="352">
        <f>'2M - SGS'!BH86</f>
        <v>8.5277000000000006E-2</v>
      </c>
      <c r="BI86" s="352">
        <f>'2M - SGS'!BI86</f>
        <v>8.2588999999999996E-2</v>
      </c>
      <c r="BJ86" s="352">
        <f>'2M - SGS'!BJ86</f>
        <v>8.5237999999999994E-2</v>
      </c>
      <c r="BK86" s="352">
        <f>'2M - SGS'!BK86</f>
        <v>8.5109000000000004E-2</v>
      </c>
      <c r="BL86" s="352">
        <f>'2M - SGS'!BL86</f>
        <v>7.7715000000000006E-2</v>
      </c>
      <c r="BM86" s="352">
        <f>'2M - SGS'!BM86</f>
        <v>8.6136000000000004E-2</v>
      </c>
      <c r="BN86" s="352">
        <f>'2M - SGS'!BN86</f>
        <v>7.9796000000000006E-2</v>
      </c>
      <c r="BO86" s="352">
        <f>'2M - SGS'!BO86</f>
        <v>8.5334999999999994E-2</v>
      </c>
      <c r="BP86" s="352">
        <f>'2M - SGS'!BP86</f>
        <v>8.1994999999999998E-2</v>
      </c>
      <c r="BQ86" s="352">
        <f>'2M - SGS'!BQ86</f>
        <v>8.4098999999999993E-2</v>
      </c>
      <c r="BR86" s="352">
        <f>'2M - SGS'!BR86</f>
        <v>8.4198999999999996E-2</v>
      </c>
      <c r="BS86" s="352">
        <f>'2M - SGS'!BS86</f>
        <v>8.2512000000000002E-2</v>
      </c>
      <c r="BT86" s="352">
        <f>'2M - SGS'!BT86</f>
        <v>8.5277000000000006E-2</v>
      </c>
      <c r="BU86" s="352">
        <f>'2M - SGS'!BU86</f>
        <v>8.2588999999999996E-2</v>
      </c>
      <c r="BV86" s="352">
        <f>'2M - SGS'!BV86</f>
        <v>8.5237999999999994E-2</v>
      </c>
      <c r="BW86" s="352">
        <f>'2M - SGS'!BW86</f>
        <v>8.5109000000000004E-2</v>
      </c>
      <c r="BX86" s="352">
        <f>'2M - SGS'!BX86</f>
        <v>7.7715000000000006E-2</v>
      </c>
      <c r="BY86" s="352">
        <f>'2M - SGS'!BY86</f>
        <v>8.6136000000000004E-2</v>
      </c>
      <c r="BZ86" s="352">
        <f>'2M - SGS'!BZ86</f>
        <v>7.9796000000000006E-2</v>
      </c>
      <c r="CA86" s="352">
        <f>'2M - SGS'!CA86</f>
        <v>8.5334999999999994E-2</v>
      </c>
      <c r="CB86" s="352">
        <f>'2M - SGS'!CB86</f>
        <v>8.1994999999999998E-2</v>
      </c>
      <c r="CC86" s="352">
        <f>'2M - SGS'!CC86</f>
        <v>8.4098999999999993E-2</v>
      </c>
      <c r="CD86" s="352">
        <f>'2M - SGS'!CD86</f>
        <v>8.4198999999999996E-2</v>
      </c>
      <c r="CE86" s="352">
        <f>'2M - SGS'!CE86</f>
        <v>8.2512000000000002E-2</v>
      </c>
      <c r="CF86" s="352">
        <f>'2M - SGS'!CF86</f>
        <v>8.5277000000000006E-2</v>
      </c>
      <c r="CG86" s="352">
        <f>'2M - SGS'!CG86</f>
        <v>8.2588999999999996E-2</v>
      </c>
      <c r="CH86" s="353">
        <f>'2M - SGS'!CH86</f>
        <v>8.5237999999999994E-2</v>
      </c>
      <c r="CJ86" s="248">
        <f t="shared" si="103"/>
        <v>1.0000000000000002</v>
      </c>
    </row>
    <row r="87" spans="1:88" ht="15.5" x14ac:dyDescent="0.35">
      <c r="A87" s="615"/>
      <c r="B87" s="14" t="str">
        <f t="shared" si="102"/>
        <v>Motors</v>
      </c>
      <c r="C87" s="352">
        <f>'2M - SGS'!C87</f>
        <v>8.5109000000000004E-2</v>
      </c>
      <c r="D87" s="352">
        <f>'2M - SGS'!D87</f>
        <v>7.7715000000000006E-2</v>
      </c>
      <c r="E87" s="352">
        <f>'2M - SGS'!E87</f>
        <v>8.6136000000000004E-2</v>
      </c>
      <c r="F87" s="352">
        <f>'2M - SGS'!F87</f>
        <v>7.9796000000000006E-2</v>
      </c>
      <c r="G87" s="352">
        <f>'2M - SGS'!G87</f>
        <v>8.5334999999999994E-2</v>
      </c>
      <c r="H87" s="352">
        <f>'2M - SGS'!H87</f>
        <v>8.1994999999999998E-2</v>
      </c>
      <c r="I87" s="352">
        <f>'2M - SGS'!I87</f>
        <v>8.4098999999999993E-2</v>
      </c>
      <c r="J87" s="352">
        <f>'2M - SGS'!J87</f>
        <v>8.4198999999999996E-2</v>
      </c>
      <c r="K87" s="352">
        <f>'2M - SGS'!K87</f>
        <v>8.2512000000000002E-2</v>
      </c>
      <c r="L87" s="352">
        <f>'2M - SGS'!L87</f>
        <v>8.5277000000000006E-2</v>
      </c>
      <c r="M87" s="352">
        <f>'2M - SGS'!M87</f>
        <v>8.2588999999999996E-2</v>
      </c>
      <c r="N87" s="352">
        <f>'2M - SGS'!N87</f>
        <v>8.5237999999999994E-2</v>
      </c>
      <c r="O87" s="352">
        <f>'2M - SGS'!O87</f>
        <v>8.5109000000000004E-2</v>
      </c>
      <c r="P87" s="352">
        <f>'2M - SGS'!P87</f>
        <v>7.7715000000000006E-2</v>
      </c>
      <c r="Q87" s="352">
        <f>'2M - SGS'!Q87</f>
        <v>8.6136000000000004E-2</v>
      </c>
      <c r="R87" s="352">
        <f>'2M - SGS'!R87</f>
        <v>7.9796000000000006E-2</v>
      </c>
      <c r="S87" s="352">
        <f>'2M - SGS'!S87</f>
        <v>8.5334999999999994E-2</v>
      </c>
      <c r="T87" s="352">
        <f>'2M - SGS'!T87</f>
        <v>8.1994999999999998E-2</v>
      </c>
      <c r="U87" s="352">
        <f>'2M - SGS'!U87</f>
        <v>8.4098999999999993E-2</v>
      </c>
      <c r="V87" s="352">
        <f>'2M - SGS'!V87</f>
        <v>8.4198999999999996E-2</v>
      </c>
      <c r="W87" s="352">
        <f>'2M - SGS'!W87</f>
        <v>8.2512000000000002E-2</v>
      </c>
      <c r="X87" s="352">
        <f>'2M - SGS'!X87</f>
        <v>8.5277000000000006E-2</v>
      </c>
      <c r="Y87" s="352">
        <f>'2M - SGS'!Y87</f>
        <v>8.2588999999999996E-2</v>
      </c>
      <c r="Z87" s="352">
        <f>'2M - SGS'!Z87</f>
        <v>8.5237999999999994E-2</v>
      </c>
      <c r="AA87" s="352">
        <f>'2M - SGS'!AA87</f>
        <v>8.5109000000000004E-2</v>
      </c>
      <c r="AB87" s="352">
        <f>'2M - SGS'!AB87</f>
        <v>7.7715000000000006E-2</v>
      </c>
      <c r="AC87" s="352">
        <f>'2M - SGS'!AC87</f>
        <v>8.6136000000000004E-2</v>
      </c>
      <c r="AD87" s="352">
        <f>'2M - SGS'!AD87</f>
        <v>7.9796000000000006E-2</v>
      </c>
      <c r="AE87" s="352">
        <f>'2M - SGS'!AE87</f>
        <v>8.5334999999999994E-2</v>
      </c>
      <c r="AF87" s="352">
        <f>'2M - SGS'!AF87</f>
        <v>8.1994999999999998E-2</v>
      </c>
      <c r="AG87" s="352">
        <f>'2M - SGS'!AG87</f>
        <v>8.4098999999999993E-2</v>
      </c>
      <c r="AH87" s="352">
        <f>'2M - SGS'!AH87</f>
        <v>8.4198999999999996E-2</v>
      </c>
      <c r="AI87" s="352">
        <f>'2M - SGS'!AI87</f>
        <v>8.2512000000000002E-2</v>
      </c>
      <c r="AJ87" s="352">
        <f>'2M - SGS'!AJ87</f>
        <v>8.5277000000000006E-2</v>
      </c>
      <c r="AK87" s="352">
        <f>'2M - SGS'!AK87</f>
        <v>8.2588999999999996E-2</v>
      </c>
      <c r="AL87" s="352">
        <f>'2M - SGS'!AL87</f>
        <v>8.5237999999999994E-2</v>
      </c>
      <c r="AM87" s="352">
        <f>'2M - SGS'!AM87</f>
        <v>8.5109000000000004E-2</v>
      </c>
      <c r="AN87" s="352">
        <f>'2M - SGS'!AN87</f>
        <v>7.7715000000000006E-2</v>
      </c>
      <c r="AO87" s="352">
        <f>'2M - SGS'!AO87</f>
        <v>8.6136000000000004E-2</v>
      </c>
      <c r="AP87" s="352">
        <f>'2M - SGS'!AP87</f>
        <v>7.9796000000000006E-2</v>
      </c>
      <c r="AQ87" s="352">
        <f>'2M - SGS'!AQ87</f>
        <v>8.5334999999999994E-2</v>
      </c>
      <c r="AR87" s="352">
        <f>'2M - SGS'!AR87</f>
        <v>8.1994999999999998E-2</v>
      </c>
      <c r="AS87" s="352">
        <f>'2M - SGS'!AS87</f>
        <v>8.4098999999999993E-2</v>
      </c>
      <c r="AT87" s="352">
        <f>'2M - SGS'!AT87</f>
        <v>8.4198999999999996E-2</v>
      </c>
      <c r="AU87" s="352">
        <f>'2M - SGS'!AU87</f>
        <v>8.2512000000000002E-2</v>
      </c>
      <c r="AV87" s="352">
        <f>'2M - SGS'!AV87</f>
        <v>8.5277000000000006E-2</v>
      </c>
      <c r="AW87" s="352">
        <f>'2M - SGS'!AW87</f>
        <v>8.2588999999999996E-2</v>
      </c>
      <c r="AX87" s="352">
        <f>'2M - SGS'!AX87</f>
        <v>8.5237999999999994E-2</v>
      </c>
      <c r="AY87" s="352">
        <f>'2M - SGS'!AY87</f>
        <v>8.5109000000000004E-2</v>
      </c>
      <c r="AZ87" s="352">
        <f>'2M - SGS'!AZ87</f>
        <v>7.7715000000000006E-2</v>
      </c>
      <c r="BA87" s="352">
        <f>'2M - SGS'!BA87</f>
        <v>8.6136000000000004E-2</v>
      </c>
      <c r="BB87" s="352">
        <f>'2M - SGS'!BB87</f>
        <v>7.9796000000000006E-2</v>
      </c>
      <c r="BC87" s="352">
        <f>'2M - SGS'!BC87</f>
        <v>8.5334999999999994E-2</v>
      </c>
      <c r="BD87" s="352">
        <f>'2M - SGS'!BD87</f>
        <v>8.1994999999999998E-2</v>
      </c>
      <c r="BE87" s="352">
        <f>'2M - SGS'!BE87</f>
        <v>8.4098999999999993E-2</v>
      </c>
      <c r="BF87" s="352">
        <f>'2M - SGS'!BF87</f>
        <v>8.4198999999999996E-2</v>
      </c>
      <c r="BG87" s="352">
        <f>'2M - SGS'!BG87</f>
        <v>8.2512000000000002E-2</v>
      </c>
      <c r="BH87" s="352">
        <f>'2M - SGS'!BH87</f>
        <v>8.5277000000000006E-2</v>
      </c>
      <c r="BI87" s="352">
        <f>'2M - SGS'!BI87</f>
        <v>8.2588999999999996E-2</v>
      </c>
      <c r="BJ87" s="352">
        <f>'2M - SGS'!BJ87</f>
        <v>8.5237999999999994E-2</v>
      </c>
      <c r="BK87" s="352">
        <f>'2M - SGS'!BK87</f>
        <v>8.5109000000000004E-2</v>
      </c>
      <c r="BL87" s="352">
        <f>'2M - SGS'!BL87</f>
        <v>7.7715000000000006E-2</v>
      </c>
      <c r="BM87" s="352">
        <f>'2M - SGS'!BM87</f>
        <v>8.6136000000000004E-2</v>
      </c>
      <c r="BN87" s="352">
        <f>'2M - SGS'!BN87</f>
        <v>7.9796000000000006E-2</v>
      </c>
      <c r="BO87" s="352">
        <f>'2M - SGS'!BO87</f>
        <v>8.5334999999999994E-2</v>
      </c>
      <c r="BP87" s="352">
        <f>'2M - SGS'!BP87</f>
        <v>8.1994999999999998E-2</v>
      </c>
      <c r="BQ87" s="352">
        <f>'2M - SGS'!BQ87</f>
        <v>8.4098999999999993E-2</v>
      </c>
      <c r="BR87" s="352">
        <f>'2M - SGS'!BR87</f>
        <v>8.4198999999999996E-2</v>
      </c>
      <c r="BS87" s="352">
        <f>'2M - SGS'!BS87</f>
        <v>8.2512000000000002E-2</v>
      </c>
      <c r="BT87" s="352">
        <f>'2M - SGS'!BT87</f>
        <v>8.5277000000000006E-2</v>
      </c>
      <c r="BU87" s="352">
        <f>'2M - SGS'!BU87</f>
        <v>8.2588999999999996E-2</v>
      </c>
      <c r="BV87" s="352">
        <f>'2M - SGS'!BV87</f>
        <v>8.5237999999999994E-2</v>
      </c>
      <c r="BW87" s="352">
        <f>'2M - SGS'!BW87</f>
        <v>8.5109000000000004E-2</v>
      </c>
      <c r="BX87" s="352">
        <f>'2M - SGS'!BX87</f>
        <v>7.7715000000000006E-2</v>
      </c>
      <c r="BY87" s="352">
        <f>'2M - SGS'!BY87</f>
        <v>8.6136000000000004E-2</v>
      </c>
      <c r="BZ87" s="352">
        <f>'2M - SGS'!BZ87</f>
        <v>7.9796000000000006E-2</v>
      </c>
      <c r="CA87" s="352">
        <f>'2M - SGS'!CA87</f>
        <v>8.5334999999999994E-2</v>
      </c>
      <c r="CB87" s="352">
        <f>'2M - SGS'!CB87</f>
        <v>8.1994999999999998E-2</v>
      </c>
      <c r="CC87" s="352">
        <f>'2M - SGS'!CC87</f>
        <v>8.4098999999999993E-2</v>
      </c>
      <c r="CD87" s="352">
        <f>'2M - SGS'!CD87</f>
        <v>8.4198999999999996E-2</v>
      </c>
      <c r="CE87" s="352">
        <f>'2M - SGS'!CE87</f>
        <v>8.2512000000000002E-2</v>
      </c>
      <c r="CF87" s="352">
        <f>'2M - SGS'!CF87</f>
        <v>8.5277000000000006E-2</v>
      </c>
      <c r="CG87" s="352">
        <f>'2M - SGS'!CG87</f>
        <v>8.2588999999999996E-2</v>
      </c>
      <c r="CH87" s="353">
        <f>'2M - SGS'!CH87</f>
        <v>8.5237999999999994E-2</v>
      </c>
      <c r="CJ87" s="248">
        <f t="shared" si="103"/>
        <v>1.0000000000000002</v>
      </c>
    </row>
    <row r="88" spans="1:88" ht="15.5" x14ac:dyDescent="0.35">
      <c r="A88" s="615"/>
      <c r="B88" s="14" t="str">
        <f t="shared" si="102"/>
        <v>Process</v>
      </c>
      <c r="C88" s="352">
        <f>'2M - SGS'!C88</f>
        <v>8.5109000000000004E-2</v>
      </c>
      <c r="D88" s="352">
        <f>'2M - SGS'!D88</f>
        <v>7.7715000000000006E-2</v>
      </c>
      <c r="E88" s="352">
        <f>'2M - SGS'!E88</f>
        <v>8.6136000000000004E-2</v>
      </c>
      <c r="F88" s="352">
        <f>'2M - SGS'!F88</f>
        <v>7.9796000000000006E-2</v>
      </c>
      <c r="G88" s="352">
        <f>'2M - SGS'!G88</f>
        <v>8.5334999999999994E-2</v>
      </c>
      <c r="H88" s="352">
        <f>'2M - SGS'!H88</f>
        <v>8.1994999999999998E-2</v>
      </c>
      <c r="I88" s="352">
        <f>'2M - SGS'!I88</f>
        <v>8.4098999999999993E-2</v>
      </c>
      <c r="J88" s="352">
        <f>'2M - SGS'!J88</f>
        <v>8.4198999999999996E-2</v>
      </c>
      <c r="K88" s="352">
        <f>'2M - SGS'!K88</f>
        <v>8.2512000000000002E-2</v>
      </c>
      <c r="L88" s="352">
        <f>'2M - SGS'!L88</f>
        <v>8.5277000000000006E-2</v>
      </c>
      <c r="M88" s="352">
        <f>'2M - SGS'!M88</f>
        <v>8.2588999999999996E-2</v>
      </c>
      <c r="N88" s="352">
        <f>'2M - SGS'!N88</f>
        <v>8.5237999999999994E-2</v>
      </c>
      <c r="O88" s="352">
        <f>'2M - SGS'!O88</f>
        <v>8.5109000000000004E-2</v>
      </c>
      <c r="P88" s="352">
        <f>'2M - SGS'!P88</f>
        <v>7.7715000000000006E-2</v>
      </c>
      <c r="Q88" s="352">
        <f>'2M - SGS'!Q88</f>
        <v>8.6136000000000004E-2</v>
      </c>
      <c r="R88" s="352">
        <f>'2M - SGS'!R88</f>
        <v>7.9796000000000006E-2</v>
      </c>
      <c r="S88" s="352">
        <f>'2M - SGS'!S88</f>
        <v>8.5334999999999994E-2</v>
      </c>
      <c r="T88" s="352">
        <f>'2M - SGS'!T88</f>
        <v>8.1994999999999998E-2</v>
      </c>
      <c r="U88" s="352">
        <f>'2M - SGS'!U88</f>
        <v>8.4098999999999993E-2</v>
      </c>
      <c r="V88" s="352">
        <f>'2M - SGS'!V88</f>
        <v>8.4198999999999996E-2</v>
      </c>
      <c r="W88" s="352">
        <f>'2M - SGS'!W88</f>
        <v>8.2512000000000002E-2</v>
      </c>
      <c r="X88" s="352">
        <f>'2M - SGS'!X88</f>
        <v>8.5277000000000006E-2</v>
      </c>
      <c r="Y88" s="352">
        <f>'2M - SGS'!Y88</f>
        <v>8.2588999999999996E-2</v>
      </c>
      <c r="Z88" s="352">
        <f>'2M - SGS'!Z88</f>
        <v>8.5237999999999994E-2</v>
      </c>
      <c r="AA88" s="352">
        <f>'2M - SGS'!AA88</f>
        <v>8.5109000000000004E-2</v>
      </c>
      <c r="AB88" s="352">
        <f>'2M - SGS'!AB88</f>
        <v>7.7715000000000006E-2</v>
      </c>
      <c r="AC88" s="352">
        <f>'2M - SGS'!AC88</f>
        <v>8.6136000000000004E-2</v>
      </c>
      <c r="AD88" s="352">
        <f>'2M - SGS'!AD88</f>
        <v>7.9796000000000006E-2</v>
      </c>
      <c r="AE88" s="352">
        <f>'2M - SGS'!AE88</f>
        <v>8.5334999999999994E-2</v>
      </c>
      <c r="AF88" s="352">
        <f>'2M - SGS'!AF88</f>
        <v>8.1994999999999998E-2</v>
      </c>
      <c r="AG88" s="352">
        <f>'2M - SGS'!AG88</f>
        <v>8.4098999999999993E-2</v>
      </c>
      <c r="AH88" s="352">
        <f>'2M - SGS'!AH88</f>
        <v>8.4198999999999996E-2</v>
      </c>
      <c r="AI88" s="352">
        <f>'2M - SGS'!AI88</f>
        <v>8.2512000000000002E-2</v>
      </c>
      <c r="AJ88" s="352">
        <f>'2M - SGS'!AJ88</f>
        <v>8.5277000000000006E-2</v>
      </c>
      <c r="AK88" s="352">
        <f>'2M - SGS'!AK88</f>
        <v>8.2588999999999996E-2</v>
      </c>
      <c r="AL88" s="352">
        <f>'2M - SGS'!AL88</f>
        <v>8.5237999999999994E-2</v>
      </c>
      <c r="AM88" s="352">
        <f>'2M - SGS'!AM88</f>
        <v>8.5109000000000004E-2</v>
      </c>
      <c r="AN88" s="352">
        <f>'2M - SGS'!AN88</f>
        <v>7.7715000000000006E-2</v>
      </c>
      <c r="AO88" s="352">
        <f>'2M - SGS'!AO88</f>
        <v>8.6136000000000004E-2</v>
      </c>
      <c r="AP88" s="352">
        <f>'2M - SGS'!AP88</f>
        <v>7.9796000000000006E-2</v>
      </c>
      <c r="AQ88" s="352">
        <f>'2M - SGS'!AQ88</f>
        <v>8.5334999999999994E-2</v>
      </c>
      <c r="AR88" s="352">
        <f>'2M - SGS'!AR88</f>
        <v>8.1994999999999998E-2</v>
      </c>
      <c r="AS88" s="352">
        <f>'2M - SGS'!AS88</f>
        <v>8.4098999999999993E-2</v>
      </c>
      <c r="AT88" s="352">
        <f>'2M - SGS'!AT88</f>
        <v>8.4198999999999996E-2</v>
      </c>
      <c r="AU88" s="352">
        <f>'2M - SGS'!AU88</f>
        <v>8.2512000000000002E-2</v>
      </c>
      <c r="AV88" s="352">
        <f>'2M - SGS'!AV88</f>
        <v>8.5277000000000006E-2</v>
      </c>
      <c r="AW88" s="352">
        <f>'2M - SGS'!AW88</f>
        <v>8.2588999999999996E-2</v>
      </c>
      <c r="AX88" s="352">
        <f>'2M - SGS'!AX88</f>
        <v>8.5237999999999994E-2</v>
      </c>
      <c r="AY88" s="352">
        <f>'2M - SGS'!AY88</f>
        <v>8.5109000000000004E-2</v>
      </c>
      <c r="AZ88" s="352">
        <f>'2M - SGS'!AZ88</f>
        <v>7.7715000000000006E-2</v>
      </c>
      <c r="BA88" s="352">
        <f>'2M - SGS'!BA88</f>
        <v>8.6136000000000004E-2</v>
      </c>
      <c r="BB88" s="352">
        <f>'2M - SGS'!BB88</f>
        <v>7.9796000000000006E-2</v>
      </c>
      <c r="BC88" s="352">
        <f>'2M - SGS'!BC88</f>
        <v>8.5334999999999994E-2</v>
      </c>
      <c r="BD88" s="352">
        <f>'2M - SGS'!BD88</f>
        <v>8.1994999999999998E-2</v>
      </c>
      <c r="BE88" s="352">
        <f>'2M - SGS'!BE88</f>
        <v>8.4098999999999993E-2</v>
      </c>
      <c r="BF88" s="352">
        <f>'2M - SGS'!BF88</f>
        <v>8.4198999999999996E-2</v>
      </c>
      <c r="BG88" s="352">
        <f>'2M - SGS'!BG88</f>
        <v>8.2512000000000002E-2</v>
      </c>
      <c r="BH88" s="352">
        <f>'2M - SGS'!BH88</f>
        <v>8.5277000000000006E-2</v>
      </c>
      <c r="BI88" s="352">
        <f>'2M - SGS'!BI88</f>
        <v>8.2588999999999996E-2</v>
      </c>
      <c r="BJ88" s="352">
        <f>'2M - SGS'!BJ88</f>
        <v>8.5237999999999994E-2</v>
      </c>
      <c r="BK88" s="352">
        <f>'2M - SGS'!BK88</f>
        <v>8.5109000000000004E-2</v>
      </c>
      <c r="BL88" s="352">
        <f>'2M - SGS'!BL88</f>
        <v>7.7715000000000006E-2</v>
      </c>
      <c r="BM88" s="352">
        <f>'2M - SGS'!BM88</f>
        <v>8.6136000000000004E-2</v>
      </c>
      <c r="BN88" s="352">
        <f>'2M - SGS'!BN88</f>
        <v>7.9796000000000006E-2</v>
      </c>
      <c r="BO88" s="352">
        <f>'2M - SGS'!BO88</f>
        <v>8.5334999999999994E-2</v>
      </c>
      <c r="BP88" s="352">
        <f>'2M - SGS'!BP88</f>
        <v>8.1994999999999998E-2</v>
      </c>
      <c r="BQ88" s="352">
        <f>'2M - SGS'!BQ88</f>
        <v>8.4098999999999993E-2</v>
      </c>
      <c r="BR88" s="352">
        <f>'2M - SGS'!BR88</f>
        <v>8.4198999999999996E-2</v>
      </c>
      <c r="BS88" s="352">
        <f>'2M - SGS'!BS88</f>
        <v>8.2512000000000002E-2</v>
      </c>
      <c r="BT88" s="352">
        <f>'2M - SGS'!BT88</f>
        <v>8.5277000000000006E-2</v>
      </c>
      <c r="BU88" s="352">
        <f>'2M - SGS'!BU88</f>
        <v>8.2588999999999996E-2</v>
      </c>
      <c r="BV88" s="352">
        <f>'2M - SGS'!BV88</f>
        <v>8.5237999999999994E-2</v>
      </c>
      <c r="BW88" s="352">
        <f>'2M - SGS'!BW88</f>
        <v>8.5109000000000004E-2</v>
      </c>
      <c r="BX88" s="352">
        <f>'2M - SGS'!BX88</f>
        <v>7.7715000000000006E-2</v>
      </c>
      <c r="BY88" s="352">
        <f>'2M - SGS'!BY88</f>
        <v>8.6136000000000004E-2</v>
      </c>
      <c r="BZ88" s="352">
        <f>'2M - SGS'!BZ88</f>
        <v>7.9796000000000006E-2</v>
      </c>
      <c r="CA88" s="352">
        <f>'2M - SGS'!CA88</f>
        <v>8.5334999999999994E-2</v>
      </c>
      <c r="CB88" s="352">
        <f>'2M - SGS'!CB88</f>
        <v>8.1994999999999998E-2</v>
      </c>
      <c r="CC88" s="352">
        <f>'2M - SGS'!CC88</f>
        <v>8.4098999999999993E-2</v>
      </c>
      <c r="CD88" s="352">
        <f>'2M - SGS'!CD88</f>
        <v>8.4198999999999996E-2</v>
      </c>
      <c r="CE88" s="352">
        <f>'2M - SGS'!CE88</f>
        <v>8.2512000000000002E-2</v>
      </c>
      <c r="CF88" s="352">
        <f>'2M - SGS'!CF88</f>
        <v>8.5277000000000006E-2</v>
      </c>
      <c r="CG88" s="352">
        <f>'2M - SGS'!CG88</f>
        <v>8.2588999999999996E-2</v>
      </c>
      <c r="CH88" s="353">
        <f>'2M - SGS'!CH88</f>
        <v>8.5237999999999994E-2</v>
      </c>
      <c r="CJ88" s="248">
        <f t="shared" si="103"/>
        <v>1.0000000000000002</v>
      </c>
    </row>
    <row r="89" spans="1:88" ht="15.5" x14ac:dyDescent="0.35">
      <c r="A89" s="615"/>
      <c r="B89" s="14" t="str">
        <f t="shared" si="102"/>
        <v>Refrigeration</v>
      </c>
      <c r="C89" s="352">
        <f>'2M - SGS'!C89</f>
        <v>8.3486000000000005E-2</v>
      </c>
      <c r="D89" s="352">
        <f>'2M - SGS'!D89</f>
        <v>7.6158000000000003E-2</v>
      </c>
      <c r="E89" s="352">
        <f>'2M - SGS'!E89</f>
        <v>8.3346000000000003E-2</v>
      </c>
      <c r="F89" s="352">
        <f>'2M - SGS'!F89</f>
        <v>8.0782999999999994E-2</v>
      </c>
      <c r="G89" s="352">
        <f>'2M - SGS'!G89</f>
        <v>8.5133E-2</v>
      </c>
      <c r="H89" s="352">
        <f>'2M - SGS'!H89</f>
        <v>8.4294999999999995E-2</v>
      </c>
      <c r="I89" s="352">
        <f>'2M - SGS'!I89</f>
        <v>8.7456999999999993E-2</v>
      </c>
      <c r="J89" s="352">
        <f>'2M - SGS'!J89</f>
        <v>8.7230000000000002E-2</v>
      </c>
      <c r="K89" s="352">
        <f>'2M - SGS'!K89</f>
        <v>8.3319000000000004E-2</v>
      </c>
      <c r="L89" s="352">
        <f>'2M - SGS'!L89</f>
        <v>8.4562999999999999E-2</v>
      </c>
      <c r="M89" s="352">
        <f>'2M - SGS'!M89</f>
        <v>8.1112000000000004E-2</v>
      </c>
      <c r="N89" s="352">
        <f>'2M - SGS'!N89</f>
        <v>8.3118999999999998E-2</v>
      </c>
      <c r="O89" s="352">
        <f>'2M - SGS'!O89</f>
        <v>8.3486000000000005E-2</v>
      </c>
      <c r="P89" s="352">
        <f>'2M - SGS'!P89</f>
        <v>7.6158000000000003E-2</v>
      </c>
      <c r="Q89" s="352">
        <f>'2M - SGS'!Q89</f>
        <v>8.3346000000000003E-2</v>
      </c>
      <c r="R89" s="352">
        <f>'2M - SGS'!R89</f>
        <v>8.0782999999999994E-2</v>
      </c>
      <c r="S89" s="352">
        <f>'2M - SGS'!S89</f>
        <v>8.5133E-2</v>
      </c>
      <c r="T89" s="352">
        <f>'2M - SGS'!T89</f>
        <v>8.4294999999999995E-2</v>
      </c>
      <c r="U89" s="352">
        <f>'2M - SGS'!U89</f>
        <v>8.7456999999999993E-2</v>
      </c>
      <c r="V89" s="352">
        <f>'2M - SGS'!V89</f>
        <v>8.7230000000000002E-2</v>
      </c>
      <c r="W89" s="352">
        <f>'2M - SGS'!W89</f>
        <v>8.3319000000000004E-2</v>
      </c>
      <c r="X89" s="352">
        <f>'2M - SGS'!X89</f>
        <v>8.4562999999999999E-2</v>
      </c>
      <c r="Y89" s="352">
        <f>'2M - SGS'!Y89</f>
        <v>8.1112000000000004E-2</v>
      </c>
      <c r="Z89" s="352">
        <f>'2M - SGS'!Z89</f>
        <v>8.3118999999999998E-2</v>
      </c>
      <c r="AA89" s="352">
        <f>'2M - SGS'!AA89</f>
        <v>8.3486000000000005E-2</v>
      </c>
      <c r="AB89" s="352">
        <f>'2M - SGS'!AB89</f>
        <v>7.6158000000000003E-2</v>
      </c>
      <c r="AC89" s="352">
        <f>'2M - SGS'!AC89</f>
        <v>8.3346000000000003E-2</v>
      </c>
      <c r="AD89" s="352">
        <f>'2M - SGS'!AD89</f>
        <v>8.0782999999999994E-2</v>
      </c>
      <c r="AE89" s="352">
        <f>'2M - SGS'!AE89</f>
        <v>8.5133E-2</v>
      </c>
      <c r="AF89" s="352">
        <f>'2M - SGS'!AF89</f>
        <v>8.4294999999999995E-2</v>
      </c>
      <c r="AG89" s="352">
        <f>'2M - SGS'!AG89</f>
        <v>8.7456999999999993E-2</v>
      </c>
      <c r="AH89" s="352">
        <f>'2M - SGS'!AH89</f>
        <v>8.7230000000000002E-2</v>
      </c>
      <c r="AI89" s="352">
        <f>'2M - SGS'!AI89</f>
        <v>8.3319000000000004E-2</v>
      </c>
      <c r="AJ89" s="352">
        <f>'2M - SGS'!AJ89</f>
        <v>8.4562999999999999E-2</v>
      </c>
      <c r="AK89" s="352">
        <f>'2M - SGS'!AK89</f>
        <v>8.1112000000000004E-2</v>
      </c>
      <c r="AL89" s="352">
        <f>'2M - SGS'!AL89</f>
        <v>8.3118999999999998E-2</v>
      </c>
      <c r="AM89" s="352">
        <f>'2M - SGS'!AM89</f>
        <v>8.3486000000000005E-2</v>
      </c>
      <c r="AN89" s="352">
        <f>'2M - SGS'!AN89</f>
        <v>7.6158000000000003E-2</v>
      </c>
      <c r="AO89" s="352">
        <f>'2M - SGS'!AO89</f>
        <v>8.3346000000000003E-2</v>
      </c>
      <c r="AP89" s="352">
        <f>'2M - SGS'!AP89</f>
        <v>8.0782999999999994E-2</v>
      </c>
      <c r="AQ89" s="352">
        <f>'2M - SGS'!AQ89</f>
        <v>8.5133E-2</v>
      </c>
      <c r="AR89" s="352">
        <f>'2M - SGS'!AR89</f>
        <v>8.4294999999999995E-2</v>
      </c>
      <c r="AS89" s="352">
        <f>'2M - SGS'!AS89</f>
        <v>8.7456999999999993E-2</v>
      </c>
      <c r="AT89" s="352">
        <f>'2M - SGS'!AT89</f>
        <v>8.7230000000000002E-2</v>
      </c>
      <c r="AU89" s="352">
        <f>'2M - SGS'!AU89</f>
        <v>8.3319000000000004E-2</v>
      </c>
      <c r="AV89" s="352">
        <f>'2M - SGS'!AV89</f>
        <v>8.4562999999999999E-2</v>
      </c>
      <c r="AW89" s="352">
        <f>'2M - SGS'!AW89</f>
        <v>8.1112000000000004E-2</v>
      </c>
      <c r="AX89" s="352">
        <f>'2M - SGS'!AX89</f>
        <v>8.3118999999999998E-2</v>
      </c>
      <c r="AY89" s="352">
        <f>'2M - SGS'!AY89</f>
        <v>8.3486000000000005E-2</v>
      </c>
      <c r="AZ89" s="352">
        <f>'2M - SGS'!AZ89</f>
        <v>7.6158000000000003E-2</v>
      </c>
      <c r="BA89" s="352">
        <f>'2M - SGS'!BA89</f>
        <v>8.3346000000000003E-2</v>
      </c>
      <c r="BB89" s="352">
        <f>'2M - SGS'!BB89</f>
        <v>8.0782999999999994E-2</v>
      </c>
      <c r="BC89" s="352">
        <f>'2M - SGS'!BC89</f>
        <v>8.5133E-2</v>
      </c>
      <c r="BD89" s="352">
        <f>'2M - SGS'!BD89</f>
        <v>8.4294999999999995E-2</v>
      </c>
      <c r="BE89" s="352">
        <f>'2M - SGS'!BE89</f>
        <v>8.7456999999999993E-2</v>
      </c>
      <c r="BF89" s="352">
        <f>'2M - SGS'!BF89</f>
        <v>8.7230000000000002E-2</v>
      </c>
      <c r="BG89" s="352">
        <f>'2M - SGS'!BG89</f>
        <v>8.3319000000000004E-2</v>
      </c>
      <c r="BH89" s="352">
        <f>'2M - SGS'!BH89</f>
        <v>8.4562999999999999E-2</v>
      </c>
      <c r="BI89" s="352">
        <f>'2M - SGS'!BI89</f>
        <v>8.1112000000000004E-2</v>
      </c>
      <c r="BJ89" s="352">
        <f>'2M - SGS'!BJ89</f>
        <v>8.3118999999999998E-2</v>
      </c>
      <c r="BK89" s="352">
        <f>'2M - SGS'!BK89</f>
        <v>8.3486000000000005E-2</v>
      </c>
      <c r="BL89" s="352">
        <f>'2M - SGS'!BL89</f>
        <v>7.6158000000000003E-2</v>
      </c>
      <c r="BM89" s="352">
        <f>'2M - SGS'!BM89</f>
        <v>8.3346000000000003E-2</v>
      </c>
      <c r="BN89" s="352">
        <f>'2M - SGS'!BN89</f>
        <v>8.0782999999999994E-2</v>
      </c>
      <c r="BO89" s="352">
        <f>'2M - SGS'!BO89</f>
        <v>8.5133E-2</v>
      </c>
      <c r="BP89" s="352">
        <f>'2M - SGS'!BP89</f>
        <v>8.4294999999999995E-2</v>
      </c>
      <c r="BQ89" s="352">
        <f>'2M - SGS'!BQ89</f>
        <v>8.7456999999999993E-2</v>
      </c>
      <c r="BR89" s="352">
        <f>'2M - SGS'!BR89</f>
        <v>8.7230000000000002E-2</v>
      </c>
      <c r="BS89" s="352">
        <f>'2M - SGS'!BS89</f>
        <v>8.3319000000000004E-2</v>
      </c>
      <c r="BT89" s="352">
        <f>'2M - SGS'!BT89</f>
        <v>8.4562999999999999E-2</v>
      </c>
      <c r="BU89" s="352">
        <f>'2M - SGS'!BU89</f>
        <v>8.1112000000000004E-2</v>
      </c>
      <c r="BV89" s="352">
        <f>'2M - SGS'!BV89</f>
        <v>8.3118999999999998E-2</v>
      </c>
      <c r="BW89" s="352">
        <f>'2M - SGS'!BW89</f>
        <v>8.3486000000000005E-2</v>
      </c>
      <c r="BX89" s="352">
        <f>'2M - SGS'!BX89</f>
        <v>7.6158000000000003E-2</v>
      </c>
      <c r="BY89" s="352">
        <f>'2M - SGS'!BY89</f>
        <v>8.3346000000000003E-2</v>
      </c>
      <c r="BZ89" s="352">
        <f>'2M - SGS'!BZ89</f>
        <v>8.0782999999999994E-2</v>
      </c>
      <c r="CA89" s="352">
        <f>'2M - SGS'!CA89</f>
        <v>8.5133E-2</v>
      </c>
      <c r="CB89" s="352">
        <f>'2M - SGS'!CB89</f>
        <v>8.4294999999999995E-2</v>
      </c>
      <c r="CC89" s="352">
        <f>'2M - SGS'!CC89</f>
        <v>8.7456999999999993E-2</v>
      </c>
      <c r="CD89" s="352">
        <f>'2M - SGS'!CD89</f>
        <v>8.7230000000000002E-2</v>
      </c>
      <c r="CE89" s="352">
        <f>'2M - SGS'!CE89</f>
        <v>8.3319000000000004E-2</v>
      </c>
      <c r="CF89" s="352">
        <f>'2M - SGS'!CF89</f>
        <v>8.4562999999999999E-2</v>
      </c>
      <c r="CG89" s="352">
        <f>'2M - SGS'!CG89</f>
        <v>8.1112000000000004E-2</v>
      </c>
      <c r="CH89" s="353">
        <f>'2M - SGS'!CH89</f>
        <v>8.3118999999999998E-2</v>
      </c>
      <c r="CJ89" s="248">
        <f t="shared" si="103"/>
        <v>1.0000010000000001</v>
      </c>
    </row>
    <row r="90" spans="1:88" ht="16" thickBot="1" x14ac:dyDescent="0.4">
      <c r="A90" s="616"/>
      <c r="B90" s="15" t="str">
        <f t="shared" si="102"/>
        <v>Water Heating</v>
      </c>
      <c r="C90" s="354">
        <f>'2M - SGS'!C90</f>
        <v>0.108255</v>
      </c>
      <c r="D90" s="354">
        <f>'2M - SGS'!D90</f>
        <v>9.1078000000000006E-2</v>
      </c>
      <c r="E90" s="354">
        <f>'2M - SGS'!E90</f>
        <v>8.5239999999999996E-2</v>
      </c>
      <c r="F90" s="354">
        <f>'2M - SGS'!F90</f>
        <v>7.2980000000000003E-2</v>
      </c>
      <c r="G90" s="354">
        <f>'2M - SGS'!G90</f>
        <v>7.9849000000000003E-2</v>
      </c>
      <c r="H90" s="354">
        <f>'2M - SGS'!H90</f>
        <v>7.2720999999999994E-2</v>
      </c>
      <c r="I90" s="354">
        <f>'2M - SGS'!I90</f>
        <v>7.4929999999999997E-2</v>
      </c>
      <c r="J90" s="354">
        <f>'2M - SGS'!J90</f>
        <v>7.5861999999999999E-2</v>
      </c>
      <c r="K90" s="354">
        <f>'2M - SGS'!K90</f>
        <v>7.5733999999999996E-2</v>
      </c>
      <c r="L90" s="354">
        <f>'2M - SGS'!L90</f>
        <v>8.2808000000000007E-2</v>
      </c>
      <c r="M90" s="354">
        <f>'2M - SGS'!M90</f>
        <v>8.6345000000000005E-2</v>
      </c>
      <c r="N90" s="354">
        <f>'2M - SGS'!N90</f>
        <v>9.4200000000000006E-2</v>
      </c>
      <c r="O90" s="354">
        <f>'2M - SGS'!O90</f>
        <v>0.108255</v>
      </c>
      <c r="P90" s="354">
        <f>'2M - SGS'!P90</f>
        <v>9.1078000000000006E-2</v>
      </c>
      <c r="Q90" s="354">
        <f>'2M - SGS'!Q90</f>
        <v>8.5239999999999996E-2</v>
      </c>
      <c r="R90" s="354">
        <f>'2M - SGS'!R90</f>
        <v>7.2980000000000003E-2</v>
      </c>
      <c r="S90" s="354">
        <f>'2M - SGS'!S90</f>
        <v>7.9849000000000003E-2</v>
      </c>
      <c r="T90" s="354">
        <f>'2M - SGS'!T90</f>
        <v>7.2720999999999994E-2</v>
      </c>
      <c r="U90" s="354">
        <f>'2M - SGS'!U90</f>
        <v>7.4929999999999997E-2</v>
      </c>
      <c r="V90" s="354">
        <f>'2M - SGS'!V90</f>
        <v>7.5861999999999999E-2</v>
      </c>
      <c r="W90" s="354">
        <f>'2M - SGS'!W90</f>
        <v>7.5733999999999996E-2</v>
      </c>
      <c r="X90" s="354">
        <f>'2M - SGS'!X90</f>
        <v>8.2808000000000007E-2</v>
      </c>
      <c r="Y90" s="354">
        <f>'2M - SGS'!Y90</f>
        <v>8.6345000000000005E-2</v>
      </c>
      <c r="Z90" s="354">
        <f>'2M - SGS'!Z90</f>
        <v>9.4200000000000006E-2</v>
      </c>
      <c r="AA90" s="354">
        <f>'2M - SGS'!AA90</f>
        <v>0.108255</v>
      </c>
      <c r="AB90" s="354">
        <f>'2M - SGS'!AB90</f>
        <v>9.1078000000000006E-2</v>
      </c>
      <c r="AC90" s="354">
        <f>'2M - SGS'!AC90</f>
        <v>8.5239999999999996E-2</v>
      </c>
      <c r="AD90" s="354">
        <f>'2M - SGS'!AD90</f>
        <v>7.2980000000000003E-2</v>
      </c>
      <c r="AE90" s="354">
        <f>'2M - SGS'!AE90</f>
        <v>7.9849000000000003E-2</v>
      </c>
      <c r="AF90" s="354">
        <f>'2M - SGS'!AF90</f>
        <v>7.2720999999999994E-2</v>
      </c>
      <c r="AG90" s="354">
        <f>'2M - SGS'!AG90</f>
        <v>7.4929999999999997E-2</v>
      </c>
      <c r="AH90" s="354">
        <f>'2M - SGS'!AH90</f>
        <v>7.5861999999999999E-2</v>
      </c>
      <c r="AI90" s="354">
        <f>'2M - SGS'!AI90</f>
        <v>7.5733999999999996E-2</v>
      </c>
      <c r="AJ90" s="354">
        <f>'2M - SGS'!AJ90</f>
        <v>8.2808000000000007E-2</v>
      </c>
      <c r="AK90" s="354">
        <f>'2M - SGS'!AK90</f>
        <v>8.6345000000000005E-2</v>
      </c>
      <c r="AL90" s="354">
        <f>'2M - SGS'!AL90</f>
        <v>9.4200000000000006E-2</v>
      </c>
      <c r="AM90" s="354">
        <f>'2M - SGS'!AM90</f>
        <v>0.108255</v>
      </c>
      <c r="AN90" s="354">
        <f>'2M - SGS'!AN90</f>
        <v>9.1078000000000006E-2</v>
      </c>
      <c r="AO90" s="354">
        <f>'2M - SGS'!AO90</f>
        <v>8.5239999999999996E-2</v>
      </c>
      <c r="AP90" s="354">
        <f>'2M - SGS'!AP90</f>
        <v>7.2980000000000003E-2</v>
      </c>
      <c r="AQ90" s="354">
        <f>'2M - SGS'!AQ90</f>
        <v>7.9849000000000003E-2</v>
      </c>
      <c r="AR90" s="354">
        <f>'2M - SGS'!AR90</f>
        <v>7.2720999999999994E-2</v>
      </c>
      <c r="AS90" s="354">
        <f>'2M - SGS'!AS90</f>
        <v>7.4929999999999997E-2</v>
      </c>
      <c r="AT90" s="354">
        <f>'2M - SGS'!AT90</f>
        <v>7.5861999999999999E-2</v>
      </c>
      <c r="AU90" s="354">
        <f>'2M - SGS'!AU90</f>
        <v>7.5733999999999996E-2</v>
      </c>
      <c r="AV90" s="354">
        <f>'2M - SGS'!AV90</f>
        <v>8.2808000000000007E-2</v>
      </c>
      <c r="AW90" s="354">
        <f>'2M - SGS'!AW90</f>
        <v>8.6345000000000005E-2</v>
      </c>
      <c r="AX90" s="354">
        <f>'2M - SGS'!AX90</f>
        <v>9.4200000000000006E-2</v>
      </c>
      <c r="AY90" s="354">
        <f>'2M - SGS'!AY90</f>
        <v>0.108255</v>
      </c>
      <c r="AZ90" s="354">
        <f>'2M - SGS'!AZ90</f>
        <v>9.1078000000000006E-2</v>
      </c>
      <c r="BA90" s="354">
        <f>'2M - SGS'!BA90</f>
        <v>8.5239999999999996E-2</v>
      </c>
      <c r="BB90" s="354">
        <f>'2M - SGS'!BB90</f>
        <v>7.2980000000000003E-2</v>
      </c>
      <c r="BC90" s="354">
        <f>'2M - SGS'!BC90</f>
        <v>7.9849000000000003E-2</v>
      </c>
      <c r="BD90" s="354">
        <f>'2M - SGS'!BD90</f>
        <v>7.2720999999999994E-2</v>
      </c>
      <c r="BE90" s="354">
        <f>'2M - SGS'!BE90</f>
        <v>7.4929999999999997E-2</v>
      </c>
      <c r="BF90" s="354">
        <f>'2M - SGS'!BF90</f>
        <v>7.5861999999999999E-2</v>
      </c>
      <c r="BG90" s="354">
        <f>'2M - SGS'!BG90</f>
        <v>7.5733999999999996E-2</v>
      </c>
      <c r="BH90" s="354">
        <f>'2M - SGS'!BH90</f>
        <v>8.2808000000000007E-2</v>
      </c>
      <c r="BI90" s="354">
        <f>'2M - SGS'!BI90</f>
        <v>8.6345000000000005E-2</v>
      </c>
      <c r="BJ90" s="354">
        <f>'2M - SGS'!BJ90</f>
        <v>9.4200000000000006E-2</v>
      </c>
      <c r="BK90" s="354">
        <f>'2M - SGS'!BK90</f>
        <v>0.108255</v>
      </c>
      <c r="BL90" s="354">
        <f>'2M - SGS'!BL90</f>
        <v>9.1078000000000006E-2</v>
      </c>
      <c r="BM90" s="354">
        <f>'2M - SGS'!BM90</f>
        <v>8.5239999999999996E-2</v>
      </c>
      <c r="BN90" s="354">
        <f>'2M - SGS'!BN90</f>
        <v>7.2980000000000003E-2</v>
      </c>
      <c r="BO90" s="354">
        <f>'2M - SGS'!BO90</f>
        <v>7.9849000000000003E-2</v>
      </c>
      <c r="BP90" s="354">
        <f>'2M - SGS'!BP90</f>
        <v>7.2720999999999994E-2</v>
      </c>
      <c r="BQ90" s="354">
        <f>'2M - SGS'!BQ90</f>
        <v>7.4929999999999997E-2</v>
      </c>
      <c r="BR90" s="354">
        <f>'2M - SGS'!BR90</f>
        <v>7.5861999999999999E-2</v>
      </c>
      <c r="BS90" s="354">
        <f>'2M - SGS'!BS90</f>
        <v>7.5733999999999996E-2</v>
      </c>
      <c r="BT90" s="354">
        <f>'2M - SGS'!BT90</f>
        <v>8.2808000000000007E-2</v>
      </c>
      <c r="BU90" s="354">
        <f>'2M - SGS'!BU90</f>
        <v>8.6345000000000005E-2</v>
      </c>
      <c r="BV90" s="354">
        <f>'2M - SGS'!BV90</f>
        <v>9.4200000000000006E-2</v>
      </c>
      <c r="BW90" s="354">
        <f>'2M - SGS'!BW90</f>
        <v>0.108255</v>
      </c>
      <c r="BX90" s="354">
        <f>'2M - SGS'!BX90</f>
        <v>9.1078000000000006E-2</v>
      </c>
      <c r="BY90" s="354">
        <f>'2M - SGS'!BY90</f>
        <v>8.5239999999999996E-2</v>
      </c>
      <c r="BZ90" s="354">
        <f>'2M - SGS'!BZ90</f>
        <v>7.2980000000000003E-2</v>
      </c>
      <c r="CA90" s="354">
        <f>'2M - SGS'!CA90</f>
        <v>7.9849000000000003E-2</v>
      </c>
      <c r="CB90" s="354">
        <f>'2M - SGS'!CB90</f>
        <v>7.2720999999999994E-2</v>
      </c>
      <c r="CC90" s="354">
        <f>'2M - SGS'!CC90</f>
        <v>7.4929999999999997E-2</v>
      </c>
      <c r="CD90" s="354">
        <f>'2M - SGS'!CD90</f>
        <v>7.5861999999999999E-2</v>
      </c>
      <c r="CE90" s="354">
        <f>'2M - SGS'!CE90</f>
        <v>7.5733999999999996E-2</v>
      </c>
      <c r="CF90" s="354">
        <f>'2M - SGS'!CF90</f>
        <v>8.2808000000000007E-2</v>
      </c>
      <c r="CG90" s="354">
        <f>'2M - SGS'!CG90</f>
        <v>8.6345000000000005E-2</v>
      </c>
      <c r="CH90" s="355">
        <f>'2M - SGS'!CH90</f>
        <v>9.4200000000000006E-2</v>
      </c>
      <c r="CJ90" s="248">
        <f t="shared" si="103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04" t="s">
        <v>28</v>
      </c>
      <c r="B92" s="306" t="s">
        <v>33</v>
      </c>
      <c r="C92" s="176">
        <f>C$4</f>
        <v>44562</v>
      </c>
      <c r="D92" s="176">
        <f t="shared" ref="D92:BO92" si="104">D$4</f>
        <v>44593</v>
      </c>
      <c r="E92" s="176">
        <f t="shared" si="104"/>
        <v>44621</v>
      </c>
      <c r="F92" s="176">
        <f t="shared" si="104"/>
        <v>44652</v>
      </c>
      <c r="G92" s="176">
        <f t="shared" si="104"/>
        <v>44682</v>
      </c>
      <c r="H92" s="176">
        <f t="shared" si="104"/>
        <v>44713</v>
      </c>
      <c r="I92" s="176">
        <f t="shared" si="104"/>
        <v>44743</v>
      </c>
      <c r="J92" s="176">
        <f t="shared" si="104"/>
        <v>44774</v>
      </c>
      <c r="K92" s="176">
        <f t="shared" si="104"/>
        <v>44805</v>
      </c>
      <c r="L92" s="176">
        <f t="shared" si="104"/>
        <v>44835</v>
      </c>
      <c r="M92" s="176">
        <f t="shared" si="104"/>
        <v>44866</v>
      </c>
      <c r="N92" s="176">
        <f t="shared" si="104"/>
        <v>44896</v>
      </c>
      <c r="O92" s="176">
        <f t="shared" si="104"/>
        <v>44927</v>
      </c>
      <c r="P92" s="176">
        <f t="shared" si="104"/>
        <v>44958</v>
      </c>
      <c r="Q92" s="176">
        <f t="shared" si="104"/>
        <v>44986</v>
      </c>
      <c r="R92" s="176">
        <f t="shared" si="104"/>
        <v>45017</v>
      </c>
      <c r="S92" s="176">
        <f t="shared" si="104"/>
        <v>45047</v>
      </c>
      <c r="T92" s="176">
        <f t="shared" si="104"/>
        <v>45078</v>
      </c>
      <c r="U92" s="176">
        <f t="shared" si="104"/>
        <v>45108</v>
      </c>
      <c r="V92" s="176">
        <f t="shared" si="104"/>
        <v>45139</v>
      </c>
      <c r="W92" s="176">
        <f t="shared" si="104"/>
        <v>45170</v>
      </c>
      <c r="X92" s="176">
        <f t="shared" si="104"/>
        <v>45200</v>
      </c>
      <c r="Y92" s="176">
        <f t="shared" si="104"/>
        <v>45231</v>
      </c>
      <c r="Z92" s="176">
        <f t="shared" si="104"/>
        <v>45261</v>
      </c>
      <c r="AA92" s="176">
        <f t="shared" si="104"/>
        <v>45292</v>
      </c>
      <c r="AB92" s="176">
        <f t="shared" si="104"/>
        <v>45323</v>
      </c>
      <c r="AC92" s="176">
        <f t="shared" si="104"/>
        <v>45352</v>
      </c>
      <c r="AD92" s="176">
        <f t="shared" si="104"/>
        <v>45383</v>
      </c>
      <c r="AE92" s="176">
        <f t="shared" si="104"/>
        <v>45413</v>
      </c>
      <c r="AF92" s="176">
        <f t="shared" si="104"/>
        <v>45444</v>
      </c>
      <c r="AG92" s="176">
        <f t="shared" si="104"/>
        <v>45474</v>
      </c>
      <c r="AH92" s="176">
        <f t="shared" si="104"/>
        <v>45505</v>
      </c>
      <c r="AI92" s="176">
        <f t="shared" si="104"/>
        <v>45536</v>
      </c>
      <c r="AJ92" s="176">
        <f t="shared" si="104"/>
        <v>45566</v>
      </c>
      <c r="AK92" s="176">
        <f t="shared" si="104"/>
        <v>45597</v>
      </c>
      <c r="AL92" s="176">
        <f t="shared" si="104"/>
        <v>45627</v>
      </c>
      <c r="AM92" s="176">
        <f t="shared" si="104"/>
        <v>45658</v>
      </c>
      <c r="AN92" s="176">
        <f t="shared" si="104"/>
        <v>45689</v>
      </c>
      <c r="AO92" s="176">
        <f t="shared" si="104"/>
        <v>45717</v>
      </c>
      <c r="AP92" s="176">
        <f t="shared" si="104"/>
        <v>45748</v>
      </c>
      <c r="AQ92" s="176">
        <f t="shared" si="104"/>
        <v>45778</v>
      </c>
      <c r="AR92" s="176">
        <f t="shared" si="104"/>
        <v>45809</v>
      </c>
      <c r="AS92" s="176">
        <f t="shared" si="104"/>
        <v>45839</v>
      </c>
      <c r="AT92" s="176">
        <f t="shared" si="104"/>
        <v>45870</v>
      </c>
      <c r="AU92" s="176">
        <f t="shared" si="104"/>
        <v>45901</v>
      </c>
      <c r="AV92" s="176">
        <f t="shared" si="104"/>
        <v>45931</v>
      </c>
      <c r="AW92" s="176">
        <f t="shared" si="104"/>
        <v>45962</v>
      </c>
      <c r="AX92" s="176">
        <f t="shared" si="104"/>
        <v>45992</v>
      </c>
      <c r="AY92" s="176">
        <f t="shared" si="104"/>
        <v>46023</v>
      </c>
      <c r="AZ92" s="176">
        <f t="shared" si="104"/>
        <v>46054</v>
      </c>
      <c r="BA92" s="176">
        <f t="shared" si="104"/>
        <v>46082</v>
      </c>
      <c r="BB92" s="176">
        <f t="shared" si="104"/>
        <v>46113</v>
      </c>
      <c r="BC92" s="176">
        <f t="shared" si="104"/>
        <v>46143</v>
      </c>
      <c r="BD92" s="176">
        <f t="shared" si="104"/>
        <v>46174</v>
      </c>
      <c r="BE92" s="176">
        <f t="shared" si="104"/>
        <v>46204</v>
      </c>
      <c r="BF92" s="176">
        <f t="shared" si="104"/>
        <v>46235</v>
      </c>
      <c r="BG92" s="176">
        <f t="shared" si="104"/>
        <v>46266</v>
      </c>
      <c r="BH92" s="176">
        <f t="shared" si="104"/>
        <v>46296</v>
      </c>
      <c r="BI92" s="176">
        <f t="shared" si="104"/>
        <v>46327</v>
      </c>
      <c r="BJ92" s="176">
        <f t="shared" si="104"/>
        <v>46357</v>
      </c>
      <c r="BK92" s="176">
        <f t="shared" si="104"/>
        <v>46388</v>
      </c>
      <c r="BL92" s="176">
        <f t="shared" si="104"/>
        <v>46419</v>
      </c>
      <c r="BM92" s="176">
        <f t="shared" si="104"/>
        <v>46447</v>
      </c>
      <c r="BN92" s="176">
        <f t="shared" si="104"/>
        <v>46478</v>
      </c>
      <c r="BO92" s="176">
        <f t="shared" si="104"/>
        <v>46508</v>
      </c>
      <c r="BP92" s="176">
        <f t="shared" ref="BP92:CH92" si="105">BP$4</f>
        <v>46539</v>
      </c>
      <c r="BQ92" s="176">
        <f t="shared" si="105"/>
        <v>46569</v>
      </c>
      <c r="BR92" s="176">
        <f t="shared" si="105"/>
        <v>46600</v>
      </c>
      <c r="BS92" s="176">
        <f t="shared" si="105"/>
        <v>46631</v>
      </c>
      <c r="BT92" s="176">
        <f t="shared" si="105"/>
        <v>46661</v>
      </c>
      <c r="BU92" s="176">
        <f t="shared" si="105"/>
        <v>46692</v>
      </c>
      <c r="BV92" s="176">
        <f t="shared" si="105"/>
        <v>46722</v>
      </c>
      <c r="BW92" s="176">
        <f t="shared" si="105"/>
        <v>46753</v>
      </c>
      <c r="BX92" s="176">
        <f t="shared" si="105"/>
        <v>46784</v>
      </c>
      <c r="BY92" s="176">
        <f t="shared" si="105"/>
        <v>46813</v>
      </c>
      <c r="BZ92" s="176">
        <f t="shared" si="105"/>
        <v>46844</v>
      </c>
      <c r="CA92" s="176">
        <f t="shared" si="105"/>
        <v>46874</v>
      </c>
      <c r="CB92" s="176">
        <f t="shared" si="105"/>
        <v>46905</v>
      </c>
      <c r="CC92" s="176">
        <f t="shared" si="105"/>
        <v>46935</v>
      </c>
      <c r="CD92" s="176">
        <f t="shared" si="105"/>
        <v>46966</v>
      </c>
      <c r="CE92" s="176">
        <f t="shared" si="105"/>
        <v>46997</v>
      </c>
      <c r="CF92" s="176">
        <f t="shared" si="105"/>
        <v>47027</v>
      </c>
      <c r="CG92" s="176">
        <f t="shared" si="105"/>
        <v>47058</v>
      </c>
      <c r="CH92" s="177">
        <f t="shared" si="105"/>
        <v>47088</v>
      </c>
    </row>
    <row r="93" spans="1:88" ht="15.75" customHeight="1" x14ac:dyDescent="0.35">
      <c r="A93" s="605"/>
      <c r="B93" s="11" t="s">
        <v>20</v>
      </c>
      <c r="C93" s="340">
        <v>2.6759000000000002E-2</v>
      </c>
      <c r="D93" s="340">
        <v>2.7252999999999999E-2</v>
      </c>
      <c r="E93" s="414">
        <v>3.0048999999999999E-2</v>
      </c>
      <c r="F93" s="414">
        <v>2.9555999999999999E-2</v>
      </c>
      <c r="G93" s="414">
        <v>3.1981000000000002E-2</v>
      </c>
      <c r="H93" s="414">
        <v>5.3499999999999999E-2</v>
      </c>
      <c r="I93" s="414">
        <v>5.3107000000000001E-2</v>
      </c>
      <c r="J93" s="414">
        <v>5.4892000000000003E-2</v>
      </c>
      <c r="K93" s="414">
        <v>5.5126000000000001E-2</v>
      </c>
      <c r="L93" s="414">
        <v>3.5233E-2</v>
      </c>
      <c r="M93" s="414">
        <v>3.3248E-2</v>
      </c>
      <c r="N93" s="414">
        <v>3.1798E-2</v>
      </c>
      <c r="O93" s="414">
        <v>2.9121000000000001E-2</v>
      </c>
      <c r="P93" s="414">
        <v>2.8996000000000001E-2</v>
      </c>
      <c r="Q93" s="414">
        <v>3.0048999999999999E-2</v>
      </c>
      <c r="R93" s="414">
        <v>2.9555999999999999E-2</v>
      </c>
      <c r="S93" s="414">
        <v>3.1981000000000002E-2</v>
      </c>
      <c r="T93" s="414">
        <v>5.3499999999999999E-2</v>
      </c>
      <c r="U93" s="414">
        <v>5.3107000000000001E-2</v>
      </c>
      <c r="V93" s="414">
        <v>5.4892000000000003E-2</v>
      </c>
      <c r="W93" s="414">
        <v>5.5126000000000001E-2</v>
      </c>
      <c r="X93" s="414">
        <v>3.5233E-2</v>
      </c>
      <c r="Y93" s="414">
        <v>3.3248E-2</v>
      </c>
      <c r="Z93" s="414">
        <v>3.1798E-2</v>
      </c>
      <c r="AA93" s="414">
        <v>2.9121000000000001E-2</v>
      </c>
      <c r="AB93" s="414">
        <v>2.8996000000000001E-2</v>
      </c>
      <c r="AC93" s="414">
        <v>3.0048999999999999E-2</v>
      </c>
      <c r="AD93" s="414">
        <v>2.9555999999999999E-2</v>
      </c>
      <c r="AE93" s="414">
        <v>3.1981000000000002E-2</v>
      </c>
      <c r="AF93" s="414">
        <v>5.3499999999999999E-2</v>
      </c>
      <c r="AG93" s="414">
        <v>5.3107000000000001E-2</v>
      </c>
      <c r="AH93" s="414">
        <v>5.4892000000000003E-2</v>
      </c>
      <c r="AI93" s="414">
        <v>5.5126000000000001E-2</v>
      </c>
      <c r="AJ93" s="414">
        <v>3.5233E-2</v>
      </c>
      <c r="AK93" s="414">
        <v>3.3248E-2</v>
      </c>
      <c r="AL93" s="414">
        <v>3.1798E-2</v>
      </c>
      <c r="AM93" s="414">
        <v>2.9121000000000001E-2</v>
      </c>
      <c r="AN93" s="414">
        <v>2.8996000000000001E-2</v>
      </c>
      <c r="AO93" s="414">
        <v>3.0048999999999999E-2</v>
      </c>
      <c r="AP93" s="414">
        <v>2.9555999999999999E-2</v>
      </c>
      <c r="AQ93" s="414">
        <v>3.1981000000000002E-2</v>
      </c>
      <c r="AR93" s="414">
        <v>5.3499999999999999E-2</v>
      </c>
      <c r="AS93" s="414">
        <v>5.3107000000000001E-2</v>
      </c>
      <c r="AT93" s="414">
        <v>5.4892000000000003E-2</v>
      </c>
      <c r="AU93" s="414">
        <v>5.5126000000000001E-2</v>
      </c>
      <c r="AV93" s="414">
        <v>3.5233E-2</v>
      </c>
      <c r="AW93" s="414">
        <v>3.3248E-2</v>
      </c>
      <c r="AX93" s="414">
        <v>3.1798E-2</v>
      </c>
      <c r="AY93" s="414">
        <v>2.9121000000000001E-2</v>
      </c>
      <c r="AZ93" s="414">
        <v>2.8996000000000001E-2</v>
      </c>
      <c r="BA93" s="414">
        <v>3.0048999999999999E-2</v>
      </c>
      <c r="BB93" s="414">
        <v>2.9555999999999999E-2</v>
      </c>
      <c r="BC93" s="414">
        <v>3.1981000000000002E-2</v>
      </c>
      <c r="BD93" s="414">
        <v>5.3499999999999999E-2</v>
      </c>
      <c r="BE93" s="414">
        <v>5.3107000000000001E-2</v>
      </c>
      <c r="BF93" s="414">
        <v>5.4892000000000003E-2</v>
      </c>
      <c r="BG93" s="414">
        <v>5.5126000000000001E-2</v>
      </c>
      <c r="BH93" s="414">
        <v>3.5233E-2</v>
      </c>
      <c r="BI93" s="414">
        <v>3.3248E-2</v>
      </c>
      <c r="BJ93" s="414">
        <v>3.1798E-2</v>
      </c>
      <c r="BK93" s="414">
        <v>2.9121000000000001E-2</v>
      </c>
      <c r="BL93" s="414">
        <v>2.8996000000000001E-2</v>
      </c>
      <c r="BM93" s="414">
        <v>3.0048999999999999E-2</v>
      </c>
      <c r="BN93" s="414">
        <v>2.9555999999999999E-2</v>
      </c>
      <c r="BO93" s="414">
        <v>3.1981000000000002E-2</v>
      </c>
      <c r="BP93" s="414">
        <v>5.3499999999999999E-2</v>
      </c>
      <c r="BQ93" s="414">
        <v>5.3107000000000001E-2</v>
      </c>
      <c r="BR93" s="414">
        <v>5.4892000000000003E-2</v>
      </c>
      <c r="BS93" s="414">
        <v>5.5126000000000001E-2</v>
      </c>
      <c r="BT93" s="414">
        <v>3.5233E-2</v>
      </c>
      <c r="BU93" s="414">
        <v>3.3248E-2</v>
      </c>
      <c r="BV93" s="414">
        <v>3.1798E-2</v>
      </c>
      <c r="BW93" s="414">
        <v>2.9121000000000001E-2</v>
      </c>
      <c r="BX93" s="414">
        <v>2.8996000000000001E-2</v>
      </c>
      <c r="BY93" s="414">
        <v>3.0048999999999999E-2</v>
      </c>
      <c r="BZ93" s="414">
        <v>2.9555999999999999E-2</v>
      </c>
      <c r="CA93" s="414">
        <v>3.1981000000000002E-2</v>
      </c>
      <c r="CB93" s="414">
        <v>5.3499999999999999E-2</v>
      </c>
      <c r="CC93" s="414">
        <v>5.3107000000000001E-2</v>
      </c>
      <c r="CD93" s="414">
        <v>5.4892000000000003E-2</v>
      </c>
      <c r="CE93" s="414">
        <v>5.5126000000000001E-2</v>
      </c>
      <c r="CF93" s="414">
        <v>3.5233E-2</v>
      </c>
      <c r="CG93" s="414">
        <v>3.3248E-2</v>
      </c>
      <c r="CH93" s="414">
        <v>3.1798E-2</v>
      </c>
      <c r="CJ93" s="231" t="s">
        <v>187</v>
      </c>
    </row>
    <row r="94" spans="1:88" x14ac:dyDescent="0.35">
      <c r="A94" s="605"/>
      <c r="B94" s="11" t="s">
        <v>0</v>
      </c>
      <c r="C94" s="340">
        <v>3.1730000000000001E-2</v>
      </c>
      <c r="D94" s="340">
        <v>3.2064000000000002E-2</v>
      </c>
      <c r="E94" s="414">
        <v>3.2818E-2</v>
      </c>
      <c r="F94" s="414">
        <v>3.0006000000000001E-2</v>
      </c>
      <c r="G94" s="414">
        <v>3.9079000000000003E-2</v>
      </c>
      <c r="H94" s="414">
        <v>7.7214000000000005E-2</v>
      </c>
      <c r="I94" s="414">
        <v>6.2258000000000001E-2</v>
      </c>
      <c r="J94" s="414">
        <v>7.2376999999999997E-2</v>
      </c>
      <c r="K94" s="414">
        <v>8.0799999999999997E-2</v>
      </c>
      <c r="L94" s="414">
        <v>3.4236999999999997E-2</v>
      </c>
      <c r="M94" s="414">
        <v>4.1384999999999998E-2</v>
      </c>
      <c r="N94" s="414">
        <v>3.073E-2</v>
      </c>
      <c r="O94" s="414">
        <v>3.4140999999999998E-2</v>
      </c>
      <c r="P94" s="414">
        <v>3.3355000000000003E-2</v>
      </c>
      <c r="Q94" s="414">
        <v>3.2818E-2</v>
      </c>
      <c r="R94" s="414">
        <v>3.0006000000000001E-2</v>
      </c>
      <c r="S94" s="414">
        <v>3.9079000000000003E-2</v>
      </c>
      <c r="T94" s="414">
        <v>7.7214000000000005E-2</v>
      </c>
      <c r="U94" s="414">
        <v>6.2258000000000001E-2</v>
      </c>
      <c r="V94" s="414">
        <v>7.2376999999999997E-2</v>
      </c>
      <c r="W94" s="414">
        <v>8.0799999999999997E-2</v>
      </c>
      <c r="X94" s="414">
        <v>3.4236999999999997E-2</v>
      </c>
      <c r="Y94" s="414">
        <v>4.1384999999999998E-2</v>
      </c>
      <c r="Z94" s="414">
        <v>3.073E-2</v>
      </c>
      <c r="AA94" s="414">
        <v>3.4140999999999998E-2</v>
      </c>
      <c r="AB94" s="414">
        <v>3.3355000000000003E-2</v>
      </c>
      <c r="AC94" s="414">
        <v>3.2818E-2</v>
      </c>
      <c r="AD94" s="414">
        <v>3.0006000000000001E-2</v>
      </c>
      <c r="AE94" s="414">
        <v>3.9079000000000003E-2</v>
      </c>
      <c r="AF94" s="414">
        <v>7.7214000000000005E-2</v>
      </c>
      <c r="AG94" s="414">
        <v>6.2258000000000001E-2</v>
      </c>
      <c r="AH94" s="414">
        <v>7.2376999999999997E-2</v>
      </c>
      <c r="AI94" s="414">
        <v>8.0799999999999997E-2</v>
      </c>
      <c r="AJ94" s="414">
        <v>3.4236999999999997E-2</v>
      </c>
      <c r="AK94" s="414">
        <v>4.1384999999999998E-2</v>
      </c>
      <c r="AL94" s="414">
        <v>3.073E-2</v>
      </c>
      <c r="AM94" s="414">
        <v>3.4140999999999998E-2</v>
      </c>
      <c r="AN94" s="414">
        <v>3.3355000000000003E-2</v>
      </c>
      <c r="AO94" s="414">
        <v>3.2818E-2</v>
      </c>
      <c r="AP94" s="414">
        <v>3.0006000000000001E-2</v>
      </c>
      <c r="AQ94" s="414">
        <v>3.9079000000000003E-2</v>
      </c>
      <c r="AR94" s="414">
        <v>7.7214000000000005E-2</v>
      </c>
      <c r="AS94" s="414">
        <v>6.2258000000000001E-2</v>
      </c>
      <c r="AT94" s="414">
        <v>7.2376999999999997E-2</v>
      </c>
      <c r="AU94" s="414">
        <v>8.0799999999999997E-2</v>
      </c>
      <c r="AV94" s="414">
        <v>3.4236999999999997E-2</v>
      </c>
      <c r="AW94" s="414">
        <v>4.1384999999999998E-2</v>
      </c>
      <c r="AX94" s="414">
        <v>3.073E-2</v>
      </c>
      <c r="AY94" s="414">
        <v>3.4140999999999998E-2</v>
      </c>
      <c r="AZ94" s="414">
        <v>3.3355000000000003E-2</v>
      </c>
      <c r="BA94" s="414">
        <v>3.2818E-2</v>
      </c>
      <c r="BB94" s="414">
        <v>3.0006000000000001E-2</v>
      </c>
      <c r="BC94" s="414">
        <v>3.9079000000000003E-2</v>
      </c>
      <c r="BD94" s="414">
        <v>7.7214000000000005E-2</v>
      </c>
      <c r="BE94" s="414">
        <v>6.2258000000000001E-2</v>
      </c>
      <c r="BF94" s="414">
        <v>7.2376999999999997E-2</v>
      </c>
      <c r="BG94" s="414">
        <v>8.0799999999999997E-2</v>
      </c>
      <c r="BH94" s="414">
        <v>3.4236999999999997E-2</v>
      </c>
      <c r="BI94" s="414">
        <v>4.1384999999999998E-2</v>
      </c>
      <c r="BJ94" s="414">
        <v>3.073E-2</v>
      </c>
      <c r="BK94" s="414">
        <v>3.4140999999999998E-2</v>
      </c>
      <c r="BL94" s="414">
        <v>3.3355000000000003E-2</v>
      </c>
      <c r="BM94" s="414">
        <v>3.2818E-2</v>
      </c>
      <c r="BN94" s="414">
        <v>3.0006000000000001E-2</v>
      </c>
      <c r="BO94" s="414">
        <v>3.9079000000000003E-2</v>
      </c>
      <c r="BP94" s="414">
        <v>7.7214000000000005E-2</v>
      </c>
      <c r="BQ94" s="414">
        <v>6.2258000000000001E-2</v>
      </c>
      <c r="BR94" s="414">
        <v>7.2376999999999997E-2</v>
      </c>
      <c r="BS94" s="414">
        <v>8.0799999999999997E-2</v>
      </c>
      <c r="BT94" s="414">
        <v>3.4236999999999997E-2</v>
      </c>
      <c r="BU94" s="414">
        <v>4.1384999999999998E-2</v>
      </c>
      <c r="BV94" s="414">
        <v>3.073E-2</v>
      </c>
      <c r="BW94" s="414">
        <v>3.4140999999999998E-2</v>
      </c>
      <c r="BX94" s="414">
        <v>3.3355000000000003E-2</v>
      </c>
      <c r="BY94" s="414">
        <v>3.2818E-2</v>
      </c>
      <c r="BZ94" s="414">
        <v>3.0006000000000001E-2</v>
      </c>
      <c r="CA94" s="414">
        <v>3.9079000000000003E-2</v>
      </c>
      <c r="CB94" s="414">
        <v>7.7214000000000005E-2</v>
      </c>
      <c r="CC94" s="414">
        <v>6.2258000000000001E-2</v>
      </c>
      <c r="CD94" s="414">
        <v>7.2376999999999997E-2</v>
      </c>
      <c r="CE94" s="414">
        <v>8.0799999999999997E-2</v>
      </c>
      <c r="CF94" s="414">
        <v>3.4236999999999997E-2</v>
      </c>
      <c r="CG94" s="414">
        <v>4.1384999999999998E-2</v>
      </c>
      <c r="CH94" s="414">
        <v>3.073E-2</v>
      </c>
      <c r="CJ94" s="231" t="s">
        <v>194</v>
      </c>
    </row>
    <row r="95" spans="1:88" x14ac:dyDescent="0.35">
      <c r="A95" s="605"/>
      <c r="B95" s="11" t="s">
        <v>21</v>
      </c>
      <c r="C95" s="340">
        <v>2.6424E-2</v>
      </c>
      <c r="D95" s="340">
        <v>2.6935000000000001E-2</v>
      </c>
      <c r="E95" s="414">
        <v>3.2619000000000002E-2</v>
      </c>
      <c r="F95" s="414">
        <v>3.2872999999999999E-2</v>
      </c>
      <c r="G95" s="414">
        <v>3.3993000000000002E-2</v>
      </c>
      <c r="H95" s="414">
        <v>6.0467E-2</v>
      </c>
      <c r="I95" s="414">
        <v>5.3039999999999997E-2</v>
      </c>
      <c r="J95" s="414">
        <v>5.8611999999999997E-2</v>
      </c>
      <c r="K95" s="414">
        <v>6.1330999999999997E-2</v>
      </c>
      <c r="L95" s="414">
        <v>3.8234999999999998E-2</v>
      </c>
      <c r="M95" s="414">
        <v>3.3286999999999997E-2</v>
      </c>
      <c r="N95" s="414">
        <v>3.3828999999999998E-2</v>
      </c>
      <c r="O95" s="414">
        <v>2.8787E-2</v>
      </c>
      <c r="P95" s="414">
        <v>2.8711E-2</v>
      </c>
      <c r="Q95" s="414">
        <v>3.2619000000000002E-2</v>
      </c>
      <c r="R95" s="414">
        <v>3.2872999999999999E-2</v>
      </c>
      <c r="S95" s="414">
        <v>3.3993000000000002E-2</v>
      </c>
      <c r="T95" s="414">
        <v>6.0467E-2</v>
      </c>
      <c r="U95" s="414">
        <v>5.3039999999999997E-2</v>
      </c>
      <c r="V95" s="414">
        <v>5.8611999999999997E-2</v>
      </c>
      <c r="W95" s="414">
        <v>6.1330999999999997E-2</v>
      </c>
      <c r="X95" s="414">
        <v>3.8234999999999998E-2</v>
      </c>
      <c r="Y95" s="414">
        <v>3.3286999999999997E-2</v>
      </c>
      <c r="Z95" s="414">
        <v>3.3828999999999998E-2</v>
      </c>
      <c r="AA95" s="414">
        <v>2.8787E-2</v>
      </c>
      <c r="AB95" s="414">
        <v>2.8711E-2</v>
      </c>
      <c r="AC95" s="414">
        <v>3.2619000000000002E-2</v>
      </c>
      <c r="AD95" s="414">
        <v>3.2872999999999999E-2</v>
      </c>
      <c r="AE95" s="414">
        <v>3.3993000000000002E-2</v>
      </c>
      <c r="AF95" s="414">
        <v>6.0467E-2</v>
      </c>
      <c r="AG95" s="414">
        <v>5.3039999999999997E-2</v>
      </c>
      <c r="AH95" s="414">
        <v>5.8611999999999997E-2</v>
      </c>
      <c r="AI95" s="414">
        <v>6.1330999999999997E-2</v>
      </c>
      <c r="AJ95" s="414">
        <v>3.8234999999999998E-2</v>
      </c>
      <c r="AK95" s="414">
        <v>3.3286999999999997E-2</v>
      </c>
      <c r="AL95" s="414">
        <v>3.3828999999999998E-2</v>
      </c>
      <c r="AM95" s="414">
        <v>2.8787E-2</v>
      </c>
      <c r="AN95" s="414">
        <v>2.8711E-2</v>
      </c>
      <c r="AO95" s="414">
        <v>3.2619000000000002E-2</v>
      </c>
      <c r="AP95" s="414">
        <v>3.2872999999999999E-2</v>
      </c>
      <c r="AQ95" s="414">
        <v>3.3993000000000002E-2</v>
      </c>
      <c r="AR95" s="414">
        <v>6.0467E-2</v>
      </c>
      <c r="AS95" s="414">
        <v>5.3039999999999997E-2</v>
      </c>
      <c r="AT95" s="414">
        <v>5.8611999999999997E-2</v>
      </c>
      <c r="AU95" s="414">
        <v>6.1330999999999997E-2</v>
      </c>
      <c r="AV95" s="414">
        <v>3.8234999999999998E-2</v>
      </c>
      <c r="AW95" s="414">
        <v>3.3286999999999997E-2</v>
      </c>
      <c r="AX95" s="414">
        <v>3.3828999999999998E-2</v>
      </c>
      <c r="AY95" s="414">
        <v>2.8787E-2</v>
      </c>
      <c r="AZ95" s="414">
        <v>2.8711E-2</v>
      </c>
      <c r="BA95" s="414">
        <v>3.2619000000000002E-2</v>
      </c>
      <c r="BB95" s="414">
        <v>3.2872999999999999E-2</v>
      </c>
      <c r="BC95" s="414">
        <v>3.3993000000000002E-2</v>
      </c>
      <c r="BD95" s="414">
        <v>6.0467E-2</v>
      </c>
      <c r="BE95" s="414">
        <v>5.3039999999999997E-2</v>
      </c>
      <c r="BF95" s="414">
        <v>5.8611999999999997E-2</v>
      </c>
      <c r="BG95" s="414">
        <v>6.1330999999999997E-2</v>
      </c>
      <c r="BH95" s="414">
        <v>3.8234999999999998E-2</v>
      </c>
      <c r="BI95" s="414">
        <v>3.3286999999999997E-2</v>
      </c>
      <c r="BJ95" s="414">
        <v>3.3828999999999998E-2</v>
      </c>
      <c r="BK95" s="414">
        <v>2.8787E-2</v>
      </c>
      <c r="BL95" s="414">
        <v>2.8711E-2</v>
      </c>
      <c r="BM95" s="414">
        <v>3.2619000000000002E-2</v>
      </c>
      <c r="BN95" s="414">
        <v>3.2872999999999999E-2</v>
      </c>
      <c r="BO95" s="414">
        <v>3.3993000000000002E-2</v>
      </c>
      <c r="BP95" s="414">
        <v>6.0467E-2</v>
      </c>
      <c r="BQ95" s="414">
        <v>5.3039999999999997E-2</v>
      </c>
      <c r="BR95" s="414">
        <v>5.8611999999999997E-2</v>
      </c>
      <c r="BS95" s="414">
        <v>6.1330999999999997E-2</v>
      </c>
      <c r="BT95" s="414">
        <v>3.8234999999999998E-2</v>
      </c>
      <c r="BU95" s="414">
        <v>3.3286999999999997E-2</v>
      </c>
      <c r="BV95" s="414">
        <v>3.3828999999999998E-2</v>
      </c>
      <c r="BW95" s="414">
        <v>2.8787E-2</v>
      </c>
      <c r="BX95" s="414">
        <v>2.8711E-2</v>
      </c>
      <c r="BY95" s="414">
        <v>3.2619000000000002E-2</v>
      </c>
      <c r="BZ95" s="414">
        <v>3.2872999999999999E-2</v>
      </c>
      <c r="CA95" s="414">
        <v>3.3993000000000002E-2</v>
      </c>
      <c r="CB95" s="414">
        <v>6.0467E-2</v>
      </c>
      <c r="CC95" s="414">
        <v>5.3039999999999997E-2</v>
      </c>
      <c r="CD95" s="414">
        <v>5.8611999999999997E-2</v>
      </c>
      <c r="CE95" s="414">
        <v>6.1330999999999997E-2</v>
      </c>
      <c r="CF95" s="414">
        <v>3.8234999999999998E-2</v>
      </c>
      <c r="CG95" s="414">
        <v>3.3286999999999997E-2</v>
      </c>
      <c r="CH95" s="414">
        <v>3.3828999999999998E-2</v>
      </c>
      <c r="CJ95" s="231" t="s">
        <v>234</v>
      </c>
    </row>
    <row r="96" spans="1:88" x14ac:dyDescent="0.35">
      <c r="A96" s="605"/>
      <c r="B96" s="11" t="s">
        <v>1</v>
      </c>
      <c r="C96" s="340">
        <v>1.8069000000000002E-2</v>
      </c>
      <c r="D96" s="340">
        <v>1.8069000000000002E-2</v>
      </c>
      <c r="E96" s="414">
        <v>2.0648E-2</v>
      </c>
      <c r="F96" s="414">
        <v>3.0578999999999999E-2</v>
      </c>
      <c r="G96" s="414">
        <v>4.6979E-2</v>
      </c>
      <c r="H96" s="414">
        <v>7.8361E-2</v>
      </c>
      <c r="I96" s="414">
        <v>6.2687000000000007E-2</v>
      </c>
      <c r="J96" s="414">
        <v>7.3023000000000005E-2</v>
      </c>
      <c r="K96" s="414">
        <v>8.6083000000000007E-2</v>
      </c>
      <c r="L96" s="414">
        <v>3.4047000000000001E-2</v>
      </c>
      <c r="M96" s="414">
        <v>2.0648E-2</v>
      </c>
      <c r="N96" s="414">
        <v>2.0648E-2</v>
      </c>
      <c r="O96" s="414">
        <v>2.0648E-2</v>
      </c>
      <c r="P96" s="414">
        <v>2.0648E-2</v>
      </c>
      <c r="Q96" s="414">
        <v>2.0648E-2</v>
      </c>
      <c r="R96" s="414">
        <v>3.0578999999999999E-2</v>
      </c>
      <c r="S96" s="414">
        <v>4.6979E-2</v>
      </c>
      <c r="T96" s="414">
        <v>7.8361E-2</v>
      </c>
      <c r="U96" s="414">
        <v>6.2687000000000007E-2</v>
      </c>
      <c r="V96" s="414">
        <v>7.3023000000000005E-2</v>
      </c>
      <c r="W96" s="414">
        <v>8.6083000000000007E-2</v>
      </c>
      <c r="X96" s="414">
        <v>3.4047000000000001E-2</v>
      </c>
      <c r="Y96" s="414">
        <v>2.0648E-2</v>
      </c>
      <c r="Z96" s="414">
        <v>2.0648E-2</v>
      </c>
      <c r="AA96" s="414">
        <v>2.0648E-2</v>
      </c>
      <c r="AB96" s="414">
        <v>2.0648E-2</v>
      </c>
      <c r="AC96" s="414">
        <v>2.0648E-2</v>
      </c>
      <c r="AD96" s="414">
        <v>3.0578999999999999E-2</v>
      </c>
      <c r="AE96" s="414">
        <v>4.6979E-2</v>
      </c>
      <c r="AF96" s="414">
        <v>7.8361E-2</v>
      </c>
      <c r="AG96" s="414">
        <v>6.2687000000000007E-2</v>
      </c>
      <c r="AH96" s="414">
        <v>7.3023000000000005E-2</v>
      </c>
      <c r="AI96" s="414">
        <v>8.6083000000000007E-2</v>
      </c>
      <c r="AJ96" s="414">
        <v>3.4047000000000001E-2</v>
      </c>
      <c r="AK96" s="414">
        <v>2.0648E-2</v>
      </c>
      <c r="AL96" s="414">
        <v>2.0648E-2</v>
      </c>
      <c r="AM96" s="414">
        <v>2.0648E-2</v>
      </c>
      <c r="AN96" s="414">
        <v>2.0648E-2</v>
      </c>
      <c r="AO96" s="414">
        <v>2.0648E-2</v>
      </c>
      <c r="AP96" s="414">
        <v>3.0578999999999999E-2</v>
      </c>
      <c r="AQ96" s="414">
        <v>4.6979E-2</v>
      </c>
      <c r="AR96" s="414">
        <v>7.8361E-2</v>
      </c>
      <c r="AS96" s="414">
        <v>6.2687000000000007E-2</v>
      </c>
      <c r="AT96" s="414">
        <v>7.3023000000000005E-2</v>
      </c>
      <c r="AU96" s="414">
        <v>8.6083000000000007E-2</v>
      </c>
      <c r="AV96" s="414">
        <v>3.4047000000000001E-2</v>
      </c>
      <c r="AW96" s="414">
        <v>2.0648E-2</v>
      </c>
      <c r="AX96" s="414">
        <v>2.0648E-2</v>
      </c>
      <c r="AY96" s="414">
        <v>2.0648E-2</v>
      </c>
      <c r="AZ96" s="414">
        <v>2.0648E-2</v>
      </c>
      <c r="BA96" s="414">
        <v>2.0648E-2</v>
      </c>
      <c r="BB96" s="414">
        <v>3.0578999999999999E-2</v>
      </c>
      <c r="BC96" s="414">
        <v>4.6979E-2</v>
      </c>
      <c r="BD96" s="414">
        <v>7.8361E-2</v>
      </c>
      <c r="BE96" s="414">
        <v>6.2687000000000007E-2</v>
      </c>
      <c r="BF96" s="414">
        <v>7.3023000000000005E-2</v>
      </c>
      <c r="BG96" s="414">
        <v>8.6083000000000007E-2</v>
      </c>
      <c r="BH96" s="414">
        <v>3.4047000000000001E-2</v>
      </c>
      <c r="BI96" s="414">
        <v>2.0648E-2</v>
      </c>
      <c r="BJ96" s="414">
        <v>2.0648E-2</v>
      </c>
      <c r="BK96" s="414">
        <v>2.0648E-2</v>
      </c>
      <c r="BL96" s="414">
        <v>2.0648E-2</v>
      </c>
      <c r="BM96" s="414">
        <v>2.0648E-2</v>
      </c>
      <c r="BN96" s="414">
        <v>3.0578999999999999E-2</v>
      </c>
      <c r="BO96" s="414">
        <v>4.6979E-2</v>
      </c>
      <c r="BP96" s="414">
        <v>7.8361E-2</v>
      </c>
      <c r="BQ96" s="414">
        <v>6.2687000000000007E-2</v>
      </c>
      <c r="BR96" s="414">
        <v>7.3023000000000005E-2</v>
      </c>
      <c r="BS96" s="414">
        <v>8.6083000000000007E-2</v>
      </c>
      <c r="BT96" s="414">
        <v>3.4047000000000001E-2</v>
      </c>
      <c r="BU96" s="414">
        <v>2.0648E-2</v>
      </c>
      <c r="BV96" s="414">
        <v>2.0648E-2</v>
      </c>
      <c r="BW96" s="414">
        <v>2.0648E-2</v>
      </c>
      <c r="BX96" s="414">
        <v>2.0648E-2</v>
      </c>
      <c r="BY96" s="414">
        <v>2.0648E-2</v>
      </c>
      <c r="BZ96" s="414">
        <v>3.0578999999999999E-2</v>
      </c>
      <c r="CA96" s="414">
        <v>4.6979E-2</v>
      </c>
      <c r="CB96" s="414">
        <v>7.8361E-2</v>
      </c>
      <c r="CC96" s="414">
        <v>6.2687000000000007E-2</v>
      </c>
      <c r="CD96" s="414">
        <v>7.3023000000000005E-2</v>
      </c>
      <c r="CE96" s="414">
        <v>8.6083000000000007E-2</v>
      </c>
      <c r="CF96" s="414">
        <v>3.4047000000000001E-2</v>
      </c>
      <c r="CG96" s="414">
        <v>2.0648E-2</v>
      </c>
      <c r="CH96" s="414">
        <v>2.0648E-2</v>
      </c>
    </row>
    <row r="97" spans="1:86" x14ac:dyDescent="0.35">
      <c r="A97" s="605"/>
      <c r="B97" s="11" t="s">
        <v>22</v>
      </c>
      <c r="C97" s="340">
        <v>1.9696999999999999E-2</v>
      </c>
      <c r="D97" s="340">
        <v>1.9747000000000001E-2</v>
      </c>
      <c r="E97" s="414">
        <v>2.0892999999999998E-2</v>
      </c>
      <c r="F97" s="414">
        <v>2.1996999999999999E-2</v>
      </c>
      <c r="G97" s="414">
        <v>2.0916000000000001E-2</v>
      </c>
      <c r="H97" s="414">
        <v>2.3053000000000001E-2</v>
      </c>
      <c r="I97" s="414">
        <v>2.2516000000000001E-2</v>
      </c>
      <c r="J97" s="414">
        <v>2.3172000000000002E-2</v>
      </c>
      <c r="K97" s="414">
        <v>2.3123999999999999E-2</v>
      </c>
      <c r="L97" s="414">
        <v>2.0895E-2</v>
      </c>
      <c r="M97" s="414">
        <v>2.0674999999999999E-2</v>
      </c>
      <c r="N97" s="414">
        <v>2.0853E-2</v>
      </c>
      <c r="O97" s="414">
        <v>2.2197000000000001E-2</v>
      </c>
      <c r="P97" s="414">
        <v>2.2082999999999998E-2</v>
      </c>
      <c r="Q97" s="414">
        <v>2.0892999999999998E-2</v>
      </c>
      <c r="R97" s="414">
        <v>2.1996999999999999E-2</v>
      </c>
      <c r="S97" s="414">
        <v>2.0916000000000001E-2</v>
      </c>
      <c r="T97" s="414">
        <v>2.3053000000000001E-2</v>
      </c>
      <c r="U97" s="414">
        <v>2.2516000000000001E-2</v>
      </c>
      <c r="V97" s="414">
        <v>2.3172000000000002E-2</v>
      </c>
      <c r="W97" s="414">
        <v>2.3123999999999999E-2</v>
      </c>
      <c r="X97" s="414">
        <v>2.0895E-2</v>
      </c>
      <c r="Y97" s="414">
        <v>2.0674999999999999E-2</v>
      </c>
      <c r="Z97" s="414">
        <v>2.0853E-2</v>
      </c>
      <c r="AA97" s="414">
        <v>2.2197000000000001E-2</v>
      </c>
      <c r="AB97" s="414">
        <v>2.2082999999999998E-2</v>
      </c>
      <c r="AC97" s="414">
        <v>2.0892999999999998E-2</v>
      </c>
      <c r="AD97" s="414">
        <v>2.1996999999999999E-2</v>
      </c>
      <c r="AE97" s="414">
        <v>2.0916000000000001E-2</v>
      </c>
      <c r="AF97" s="414">
        <v>2.3053000000000001E-2</v>
      </c>
      <c r="AG97" s="414">
        <v>2.2516000000000001E-2</v>
      </c>
      <c r="AH97" s="414">
        <v>2.3172000000000002E-2</v>
      </c>
      <c r="AI97" s="414">
        <v>2.3123999999999999E-2</v>
      </c>
      <c r="AJ97" s="414">
        <v>2.0895E-2</v>
      </c>
      <c r="AK97" s="414">
        <v>2.0674999999999999E-2</v>
      </c>
      <c r="AL97" s="414">
        <v>2.0853E-2</v>
      </c>
      <c r="AM97" s="414">
        <v>2.2197000000000001E-2</v>
      </c>
      <c r="AN97" s="414">
        <v>2.2082999999999998E-2</v>
      </c>
      <c r="AO97" s="414">
        <v>2.0892999999999998E-2</v>
      </c>
      <c r="AP97" s="414">
        <v>2.1996999999999999E-2</v>
      </c>
      <c r="AQ97" s="414">
        <v>2.0916000000000001E-2</v>
      </c>
      <c r="AR97" s="414">
        <v>2.3053000000000001E-2</v>
      </c>
      <c r="AS97" s="414">
        <v>2.2516000000000001E-2</v>
      </c>
      <c r="AT97" s="414">
        <v>2.3172000000000002E-2</v>
      </c>
      <c r="AU97" s="414">
        <v>2.3123999999999999E-2</v>
      </c>
      <c r="AV97" s="414">
        <v>2.0895E-2</v>
      </c>
      <c r="AW97" s="414">
        <v>2.0674999999999999E-2</v>
      </c>
      <c r="AX97" s="414">
        <v>2.0853E-2</v>
      </c>
      <c r="AY97" s="414">
        <v>2.2197000000000001E-2</v>
      </c>
      <c r="AZ97" s="414">
        <v>2.2082999999999998E-2</v>
      </c>
      <c r="BA97" s="414">
        <v>2.0892999999999998E-2</v>
      </c>
      <c r="BB97" s="414">
        <v>2.1996999999999999E-2</v>
      </c>
      <c r="BC97" s="414">
        <v>2.0916000000000001E-2</v>
      </c>
      <c r="BD97" s="414">
        <v>2.3053000000000001E-2</v>
      </c>
      <c r="BE97" s="414">
        <v>2.2516000000000001E-2</v>
      </c>
      <c r="BF97" s="414">
        <v>2.3172000000000002E-2</v>
      </c>
      <c r="BG97" s="414">
        <v>2.3123999999999999E-2</v>
      </c>
      <c r="BH97" s="414">
        <v>2.0895E-2</v>
      </c>
      <c r="BI97" s="414">
        <v>2.0674999999999999E-2</v>
      </c>
      <c r="BJ97" s="414">
        <v>2.0853E-2</v>
      </c>
      <c r="BK97" s="414">
        <v>2.2197000000000001E-2</v>
      </c>
      <c r="BL97" s="414">
        <v>2.2082999999999998E-2</v>
      </c>
      <c r="BM97" s="414">
        <v>2.0892999999999998E-2</v>
      </c>
      <c r="BN97" s="414">
        <v>2.1996999999999999E-2</v>
      </c>
      <c r="BO97" s="414">
        <v>2.0916000000000001E-2</v>
      </c>
      <c r="BP97" s="414">
        <v>2.3053000000000001E-2</v>
      </c>
      <c r="BQ97" s="414">
        <v>2.2516000000000001E-2</v>
      </c>
      <c r="BR97" s="414">
        <v>2.3172000000000002E-2</v>
      </c>
      <c r="BS97" s="414">
        <v>2.3123999999999999E-2</v>
      </c>
      <c r="BT97" s="414">
        <v>2.0895E-2</v>
      </c>
      <c r="BU97" s="414">
        <v>2.0674999999999999E-2</v>
      </c>
      <c r="BV97" s="414">
        <v>2.0853E-2</v>
      </c>
      <c r="BW97" s="414">
        <v>2.2197000000000001E-2</v>
      </c>
      <c r="BX97" s="414">
        <v>2.2082999999999998E-2</v>
      </c>
      <c r="BY97" s="414">
        <v>2.0892999999999998E-2</v>
      </c>
      <c r="BZ97" s="414">
        <v>2.1996999999999999E-2</v>
      </c>
      <c r="CA97" s="414">
        <v>2.0916000000000001E-2</v>
      </c>
      <c r="CB97" s="414">
        <v>2.3053000000000001E-2</v>
      </c>
      <c r="CC97" s="414">
        <v>2.2516000000000001E-2</v>
      </c>
      <c r="CD97" s="414">
        <v>2.3172000000000002E-2</v>
      </c>
      <c r="CE97" s="414">
        <v>2.3123999999999999E-2</v>
      </c>
      <c r="CF97" s="414">
        <v>2.0895E-2</v>
      </c>
      <c r="CG97" s="414">
        <v>2.0674999999999999E-2</v>
      </c>
      <c r="CH97" s="414">
        <v>2.0853E-2</v>
      </c>
    </row>
    <row r="98" spans="1:86" x14ac:dyDescent="0.35">
      <c r="A98" s="605"/>
      <c r="B98" s="11" t="s">
        <v>9</v>
      </c>
      <c r="C98" s="340">
        <v>3.1731000000000002E-2</v>
      </c>
      <c r="D98" s="340">
        <v>3.2084000000000001E-2</v>
      </c>
      <c r="E98" s="414">
        <v>3.3221000000000001E-2</v>
      </c>
      <c r="F98" s="414">
        <v>3.3128999999999999E-2</v>
      </c>
      <c r="G98" s="414">
        <v>3.0651000000000001E-2</v>
      </c>
      <c r="H98" s="414">
        <v>2.2435E-2</v>
      </c>
      <c r="I98" s="414">
        <v>2.2435E-2</v>
      </c>
      <c r="J98" s="414">
        <v>2.2435E-2</v>
      </c>
      <c r="K98" s="414">
        <v>5.8249000000000002E-2</v>
      </c>
      <c r="L98" s="414">
        <v>3.6738E-2</v>
      </c>
      <c r="M98" s="414">
        <v>4.2414E-2</v>
      </c>
      <c r="N98" s="414">
        <v>3.0734999999999998E-2</v>
      </c>
      <c r="O98" s="414">
        <v>3.4140999999999998E-2</v>
      </c>
      <c r="P98" s="414">
        <v>3.3374000000000001E-2</v>
      </c>
      <c r="Q98" s="414">
        <v>3.3221000000000001E-2</v>
      </c>
      <c r="R98" s="414">
        <v>3.3128999999999999E-2</v>
      </c>
      <c r="S98" s="414">
        <v>3.0651000000000001E-2</v>
      </c>
      <c r="T98" s="414">
        <v>2.2435E-2</v>
      </c>
      <c r="U98" s="414">
        <v>2.2435E-2</v>
      </c>
      <c r="V98" s="414">
        <v>2.2435E-2</v>
      </c>
      <c r="W98" s="414">
        <v>5.8249000000000002E-2</v>
      </c>
      <c r="X98" s="414">
        <v>3.6738E-2</v>
      </c>
      <c r="Y98" s="414">
        <v>4.2414E-2</v>
      </c>
      <c r="Z98" s="414">
        <v>3.0734999999999998E-2</v>
      </c>
      <c r="AA98" s="414">
        <v>3.4140999999999998E-2</v>
      </c>
      <c r="AB98" s="414">
        <v>3.3374000000000001E-2</v>
      </c>
      <c r="AC98" s="414">
        <v>3.3221000000000001E-2</v>
      </c>
      <c r="AD98" s="414">
        <v>3.3128999999999999E-2</v>
      </c>
      <c r="AE98" s="414">
        <v>3.0651000000000001E-2</v>
      </c>
      <c r="AF98" s="414">
        <v>2.2435E-2</v>
      </c>
      <c r="AG98" s="414">
        <v>2.2435E-2</v>
      </c>
      <c r="AH98" s="414">
        <v>2.2435E-2</v>
      </c>
      <c r="AI98" s="414">
        <v>5.8249000000000002E-2</v>
      </c>
      <c r="AJ98" s="414">
        <v>3.6738E-2</v>
      </c>
      <c r="AK98" s="414">
        <v>4.2414E-2</v>
      </c>
      <c r="AL98" s="414">
        <v>3.0734999999999998E-2</v>
      </c>
      <c r="AM98" s="414">
        <v>3.4140999999999998E-2</v>
      </c>
      <c r="AN98" s="414">
        <v>3.3374000000000001E-2</v>
      </c>
      <c r="AO98" s="414">
        <v>3.3221000000000001E-2</v>
      </c>
      <c r="AP98" s="414">
        <v>3.3128999999999999E-2</v>
      </c>
      <c r="AQ98" s="414">
        <v>3.0651000000000001E-2</v>
      </c>
      <c r="AR98" s="414">
        <v>2.2435E-2</v>
      </c>
      <c r="AS98" s="414">
        <v>2.2435E-2</v>
      </c>
      <c r="AT98" s="414">
        <v>2.2435E-2</v>
      </c>
      <c r="AU98" s="414">
        <v>5.8249000000000002E-2</v>
      </c>
      <c r="AV98" s="414">
        <v>3.6738E-2</v>
      </c>
      <c r="AW98" s="414">
        <v>4.2414E-2</v>
      </c>
      <c r="AX98" s="414">
        <v>3.0734999999999998E-2</v>
      </c>
      <c r="AY98" s="414">
        <v>3.4140999999999998E-2</v>
      </c>
      <c r="AZ98" s="414">
        <v>3.3374000000000001E-2</v>
      </c>
      <c r="BA98" s="414">
        <v>3.3221000000000001E-2</v>
      </c>
      <c r="BB98" s="414">
        <v>3.3128999999999999E-2</v>
      </c>
      <c r="BC98" s="414">
        <v>3.0651000000000001E-2</v>
      </c>
      <c r="BD98" s="414">
        <v>2.2435E-2</v>
      </c>
      <c r="BE98" s="414">
        <v>2.2435E-2</v>
      </c>
      <c r="BF98" s="414">
        <v>2.2435E-2</v>
      </c>
      <c r="BG98" s="414">
        <v>5.8249000000000002E-2</v>
      </c>
      <c r="BH98" s="414">
        <v>3.6738E-2</v>
      </c>
      <c r="BI98" s="414">
        <v>4.2414E-2</v>
      </c>
      <c r="BJ98" s="414">
        <v>3.0734999999999998E-2</v>
      </c>
      <c r="BK98" s="414">
        <v>3.4140999999999998E-2</v>
      </c>
      <c r="BL98" s="414">
        <v>3.3374000000000001E-2</v>
      </c>
      <c r="BM98" s="414">
        <v>3.3221000000000001E-2</v>
      </c>
      <c r="BN98" s="414">
        <v>3.3128999999999999E-2</v>
      </c>
      <c r="BO98" s="414">
        <v>3.0651000000000001E-2</v>
      </c>
      <c r="BP98" s="414">
        <v>2.2435E-2</v>
      </c>
      <c r="BQ98" s="414">
        <v>2.2435E-2</v>
      </c>
      <c r="BR98" s="414">
        <v>2.2435E-2</v>
      </c>
      <c r="BS98" s="414">
        <v>5.8249000000000002E-2</v>
      </c>
      <c r="BT98" s="414">
        <v>3.6738E-2</v>
      </c>
      <c r="BU98" s="414">
        <v>4.2414E-2</v>
      </c>
      <c r="BV98" s="414">
        <v>3.0734999999999998E-2</v>
      </c>
      <c r="BW98" s="414">
        <v>3.4140999999999998E-2</v>
      </c>
      <c r="BX98" s="414">
        <v>3.3374000000000001E-2</v>
      </c>
      <c r="BY98" s="414">
        <v>3.3221000000000001E-2</v>
      </c>
      <c r="BZ98" s="414">
        <v>3.3128999999999999E-2</v>
      </c>
      <c r="CA98" s="414">
        <v>3.0651000000000001E-2</v>
      </c>
      <c r="CB98" s="414">
        <v>2.2435E-2</v>
      </c>
      <c r="CC98" s="414">
        <v>2.2435E-2</v>
      </c>
      <c r="CD98" s="414">
        <v>2.2435E-2</v>
      </c>
      <c r="CE98" s="414">
        <v>5.8249000000000002E-2</v>
      </c>
      <c r="CF98" s="414">
        <v>3.6738E-2</v>
      </c>
      <c r="CG98" s="414">
        <v>4.2414E-2</v>
      </c>
      <c r="CH98" s="414">
        <v>3.0734999999999998E-2</v>
      </c>
    </row>
    <row r="99" spans="1:86" x14ac:dyDescent="0.35">
      <c r="A99" s="605"/>
      <c r="B99" s="11" t="s">
        <v>3</v>
      </c>
      <c r="C99" s="340">
        <v>3.1730000000000001E-2</v>
      </c>
      <c r="D99" s="340">
        <v>3.2064000000000002E-2</v>
      </c>
      <c r="E99" s="414">
        <v>3.2818E-2</v>
      </c>
      <c r="F99" s="414">
        <v>3.0006000000000001E-2</v>
      </c>
      <c r="G99" s="414">
        <v>3.9079000000000003E-2</v>
      </c>
      <c r="H99" s="414">
        <v>7.7214000000000005E-2</v>
      </c>
      <c r="I99" s="414">
        <v>6.2258000000000001E-2</v>
      </c>
      <c r="J99" s="414">
        <v>7.2376999999999997E-2</v>
      </c>
      <c r="K99" s="414">
        <v>8.0799999999999997E-2</v>
      </c>
      <c r="L99" s="414">
        <v>3.4236999999999997E-2</v>
      </c>
      <c r="M99" s="414">
        <v>4.1384999999999998E-2</v>
      </c>
      <c r="N99" s="414">
        <v>3.073E-2</v>
      </c>
      <c r="O99" s="414">
        <v>3.4140999999999998E-2</v>
      </c>
      <c r="P99" s="414">
        <v>3.3355000000000003E-2</v>
      </c>
      <c r="Q99" s="414">
        <v>3.2818E-2</v>
      </c>
      <c r="R99" s="414">
        <v>3.0006000000000001E-2</v>
      </c>
      <c r="S99" s="414">
        <v>3.9079000000000003E-2</v>
      </c>
      <c r="T99" s="414">
        <v>7.7214000000000005E-2</v>
      </c>
      <c r="U99" s="414">
        <v>6.2258000000000001E-2</v>
      </c>
      <c r="V99" s="414">
        <v>7.2376999999999997E-2</v>
      </c>
      <c r="W99" s="414">
        <v>8.0799999999999997E-2</v>
      </c>
      <c r="X99" s="414">
        <v>3.4236999999999997E-2</v>
      </c>
      <c r="Y99" s="414">
        <v>4.1384999999999998E-2</v>
      </c>
      <c r="Z99" s="414">
        <v>3.073E-2</v>
      </c>
      <c r="AA99" s="414">
        <v>3.4140999999999998E-2</v>
      </c>
      <c r="AB99" s="414">
        <v>3.3355000000000003E-2</v>
      </c>
      <c r="AC99" s="414">
        <v>3.2818E-2</v>
      </c>
      <c r="AD99" s="414">
        <v>3.0006000000000001E-2</v>
      </c>
      <c r="AE99" s="414">
        <v>3.9079000000000003E-2</v>
      </c>
      <c r="AF99" s="414">
        <v>7.7214000000000005E-2</v>
      </c>
      <c r="AG99" s="414">
        <v>6.2258000000000001E-2</v>
      </c>
      <c r="AH99" s="414">
        <v>7.2376999999999997E-2</v>
      </c>
      <c r="AI99" s="414">
        <v>8.0799999999999997E-2</v>
      </c>
      <c r="AJ99" s="414">
        <v>3.4236999999999997E-2</v>
      </c>
      <c r="AK99" s="414">
        <v>4.1384999999999998E-2</v>
      </c>
      <c r="AL99" s="414">
        <v>3.073E-2</v>
      </c>
      <c r="AM99" s="414">
        <v>3.4140999999999998E-2</v>
      </c>
      <c r="AN99" s="414">
        <v>3.3355000000000003E-2</v>
      </c>
      <c r="AO99" s="414">
        <v>3.2818E-2</v>
      </c>
      <c r="AP99" s="414">
        <v>3.0006000000000001E-2</v>
      </c>
      <c r="AQ99" s="414">
        <v>3.9079000000000003E-2</v>
      </c>
      <c r="AR99" s="414">
        <v>7.7214000000000005E-2</v>
      </c>
      <c r="AS99" s="414">
        <v>6.2258000000000001E-2</v>
      </c>
      <c r="AT99" s="414">
        <v>7.2376999999999997E-2</v>
      </c>
      <c r="AU99" s="414">
        <v>8.0799999999999997E-2</v>
      </c>
      <c r="AV99" s="414">
        <v>3.4236999999999997E-2</v>
      </c>
      <c r="AW99" s="414">
        <v>4.1384999999999998E-2</v>
      </c>
      <c r="AX99" s="414">
        <v>3.073E-2</v>
      </c>
      <c r="AY99" s="414">
        <v>3.4140999999999998E-2</v>
      </c>
      <c r="AZ99" s="414">
        <v>3.3355000000000003E-2</v>
      </c>
      <c r="BA99" s="414">
        <v>3.2818E-2</v>
      </c>
      <c r="BB99" s="414">
        <v>3.0006000000000001E-2</v>
      </c>
      <c r="BC99" s="414">
        <v>3.9079000000000003E-2</v>
      </c>
      <c r="BD99" s="414">
        <v>7.7214000000000005E-2</v>
      </c>
      <c r="BE99" s="414">
        <v>6.2258000000000001E-2</v>
      </c>
      <c r="BF99" s="414">
        <v>7.2376999999999997E-2</v>
      </c>
      <c r="BG99" s="414">
        <v>8.0799999999999997E-2</v>
      </c>
      <c r="BH99" s="414">
        <v>3.4236999999999997E-2</v>
      </c>
      <c r="BI99" s="414">
        <v>4.1384999999999998E-2</v>
      </c>
      <c r="BJ99" s="414">
        <v>3.073E-2</v>
      </c>
      <c r="BK99" s="414">
        <v>3.4140999999999998E-2</v>
      </c>
      <c r="BL99" s="414">
        <v>3.3355000000000003E-2</v>
      </c>
      <c r="BM99" s="414">
        <v>3.2818E-2</v>
      </c>
      <c r="BN99" s="414">
        <v>3.0006000000000001E-2</v>
      </c>
      <c r="BO99" s="414">
        <v>3.9079000000000003E-2</v>
      </c>
      <c r="BP99" s="414">
        <v>7.7214000000000005E-2</v>
      </c>
      <c r="BQ99" s="414">
        <v>6.2258000000000001E-2</v>
      </c>
      <c r="BR99" s="414">
        <v>7.2376999999999997E-2</v>
      </c>
      <c r="BS99" s="414">
        <v>8.0799999999999997E-2</v>
      </c>
      <c r="BT99" s="414">
        <v>3.4236999999999997E-2</v>
      </c>
      <c r="BU99" s="414">
        <v>4.1384999999999998E-2</v>
      </c>
      <c r="BV99" s="414">
        <v>3.073E-2</v>
      </c>
      <c r="BW99" s="414">
        <v>3.4140999999999998E-2</v>
      </c>
      <c r="BX99" s="414">
        <v>3.3355000000000003E-2</v>
      </c>
      <c r="BY99" s="414">
        <v>3.2818E-2</v>
      </c>
      <c r="BZ99" s="414">
        <v>3.0006000000000001E-2</v>
      </c>
      <c r="CA99" s="414">
        <v>3.9079000000000003E-2</v>
      </c>
      <c r="CB99" s="414">
        <v>7.7214000000000005E-2</v>
      </c>
      <c r="CC99" s="414">
        <v>6.2258000000000001E-2</v>
      </c>
      <c r="CD99" s="414">
        <v>7.2376999999999997E-2</v>
      </c>
      <c r="CE99" s="414">
        <v>8.0799999999999997E-2</v>
      </c>
      <c r="CF99" s="414">
        <v>3.4236999999999997E-2</v>
      </c>
      <c r="CG99" s="414">
        <v>4.1384999999999998E-2</v>
      </c>
      <c r="CH99" s="414">
        <v>3.073E-2</v>
      </c>
    </row>
    <row r="100" spans="1:86" x14ac:dyDescent="0.35">
      <c r="A100" s="605"/>
      <c r="B100" s="11" t="s">
        <v>4</v>
      </c>
      <c r="C100" s="340">
        <v>2.8287E-2</v>
      </c>
      <c r="D100" s="340">
        <v>2.8268999999999999E-2</v>
      </c>
      <c r="E100" s="414">
        <v>3.1116999999999999E-2</v>
      </c>
      <c r="F100" s="414">
        <v>3.2096E-2</v>
      </c>
      <c r="G100" s="414">
        <v>3.4242000000000002E-2</v>
      </c>
      <c r="H100" s="414">
        <v>5.8727000000000001E-2</v>
      </c>
      <c r="I100" s="414">
        <v>5.6832000000000001E-2</v>
      </c>
      <c r="J100" s="414">
        <v>5.8723999999999998E-2</v>
      </c>
      <c r="K100" s="414">
        <v>5.7965000000000003E-2</v>
      </c>
      <c r="L100" s="414">
        <v>3.8825999999999999E-2</v>
      </c>
      <c r="M100" s="414">
        <v>3.4846000000000002E-2</v>
      </c>
      <c r="N100" s="414">
        <v>3.2696999999999997E-2</v>
      </c>
      <c r="O100" s="414">
        <v>3.0648000000000002E-2</v>
      </c>
      <c r="P100" s="414">
        <v>2.9905999999999999E-2</v>
      </c>
      <c r="Q100" s="414">
        <v>3.1116999999999999E-2</v>
      </c>
      <c r="R100" s="414">
        <v>3.2096E-2</v>
      </c>
      <c r="S100" s="414">
        <v>3.4242000000000002E-2</v>
      </c>
      <c r="T100" s="414">
        <v>5.8727000000000001E-2</v>
      </c>
      <c r="U100" s="414">
        <v>5.6832000000000001E-2</v>
      </c>
      <c r="V100" s="414">
        <v>5.8723999999999998E-2</v>
      </c>
      <c r="W100" s="414">
        <v>5.7965000000000003E-2</v>
      </c>
      <c r="X100" s="414">
        <v>3.8825999999999999E-2</v>
      </c>
      <c r="Y100" s="414">
        <v>3.4846000000000002E-2</v>
      </c>
      <c r="Z100" s="414">
        <v>3.2696999999999997E-2</v>
      </c>
      <c r="AA100" s="414">
        <v>3.0648000000000002E-2</v>
      </c>
      <c r="AB100" s="414">
        <v>2.9905999999999999E-2</v>
      </c>
      <c r="AC100" s="414">
        <v>3.1116999999999999E-2</v>
      </c>
      <c r="AD100" s="414">
        <v>3.2096E-2</v>
      </c>
      <c r="AE100" s="414">
        <v>3.4242000000000002E-2</v>
      </c>
      <c r="AF100" s="414">
        <v>5.8727000000000001E-2</v>
      </c>
      <c r="AG100" s="414">
        <v>5.6832000000000001E-2</v>
      </c>
      <c r="AH100" s="414">
        <v>5.8723999999999998E-2</v>
      </c>
      <c r="AI100" s="414">
        <v>5.7965000000000003E-2</v>
      </c>
      <c r="AJ100" s="414">
        <v>3.8825999999999999E-2</v>
      </c>
      <c r="AK100" s="414">
        <v>3.4846000000000002E-2</v>
      </c>
      <c r="AL100" s="414">
        <v>3.2696999999999997E-2</v>
      </c>
      <c r="AM100" s="414">
        <v>3.0648000000000002E-2</v>
      </c>
      <c r="AN100" s="414">
        <v>2.9905999999999999E-2</v>
      </c>
      <c r="AO100" s="414">
        <v>3.1116999999999999E-2</v>
      </c>
      <c r="AP100" s="414">
        <v>3.2096E-2</v>
      </c>
      <c r="AQ100" s="414">
        <v>3.4242000000000002E-2</v>
      </c>
      <c r="AR100" s="414">
        <v>5.8727000000000001E-2</v>
      </c>
      <c r="AS100" s="414">
        <v>5.6832000000000001E-2</v>
      </c>
      <c r="AT100" s="414">
        <v>5.8723999999999998E-2</v>
      </c>
      <c r="AU100" s="414">
        <v>5.7965000000000003E-2</v>
      </c>
      <c r="AV100" s="414">
        <v>3.8825999999999999E-2</v>
      </c>
      <c r="AW100" s="414">
        <v>3.4846000000000002E-2</v>
      </c>
      <c r="AX100" s="414">
        <v>3.2696999999999997E-2</v>
      </c>
      <c r="AY100" s="414">
        <v>3.0648000000000002E-2</v>
      </c>
      <c r="AZ100" s="414">
        <v>2.9905999999999999E-2</v>
      </c>
      <c r="BA100" s="414">
        <v>3.1116999999999999E-2</v>
      </c>
      <c r="BB100" s="414">
        <v>3.2096E-2</v>
      </c>
      <c r="BC100" s="414">
        <v>3.4242000000000002E-2</v>
      </c>
      <c r="BD100" s="414">
        <v>5.8727000000000001E-2</v>
      </c>
      <c r="BE100" s="414">
        <v>5.6832000000000001E-2</v>
      </c>
      <c r="BF100" s="414">
        <v>5.8723999999999998E-2</v>
      </c>
      <c r="BG100" s="414">
        <v>5.7965000000000003E-2</v>
      </c>
      <c r="BH100" s="414">
        <v>3.8825999999999999E-2</v>
      </c>
      <c r="BI100" s="414">
        <v>3.4846000000000002E-2</v>
      </c>
      <c r="BJ100" s="414">
        <v>3.2696999999999997E-2</v>
      </c>
      <c r="BK100" s="414">
        <v>3.0648000000000002E-2</v>
      </c>
      <c r="BL100" s="414">
        <v>2.9905999999999999E-2</v>
      </c>
      <c r="BM100" s="414">
        <v>3.1116999999999999E-2</v>
      </c>
      <c r="BN100" s="414">
        <v>3.2096E-2</v>
      </c>
      <c r="BO100" s="414">
        <v>3.4242000000000002E-2</v>
      </c>
      <c r="BP100" s="414">
        <v>5.8727000000000001E-2</v>
      </c>
      <c r="BQ100" s="414">
        <v>5.6832000000000001E-2</v>
      </c>
      <c r="BR100" s="414">
        <v>5.8723999999999998E-2</v>
      </c>
      <c r="BS100" s="414">
        <v>5.7965000000000003E-2</v>
      </c>
      <c r="BT100" s="414">
        <v>3.8825999999999999E-2</v>
      </c>
      <c r="BU100" s="414">
        <v>3.4846000000000002E-2</v>
      </c>
      <c r="BV100" s="414">
        <v>3.2696999999999997E-2</v>
      </c>
      <c r="BW100" s="414">
        <v>3.0648000000000002E-2</v>
      </c>
      <c r="BX100" s="414">
        <v>2.9905999999999999E-2</v>
      </c>
      <c r="BY100" s="414">
        <v>3.1116999999999999E-2</v>
      </c>
      <c r="BZ100" s="414">
        <v>3.2096E-2</v>
      </c>
      <c r="CA100" s="414">
        <v>3.4242000000000002E-2</v>
      </c>
      <c r="CB100" s="414">
        <v>5.8727000000000001E-2</v>
      </c>
      <c r="CC100" s="414">
        <v>5.6832000000000001E-2</v>
      </c>
      <c r="CD100" s="414">
        <v>5.8723999999999998E-2</v>
      </c>
      <c r="CE100" s="414">
        <v>5.7965000000000003E-2</v>
      </c>
      <c r="CF100" s="414">
        <v>3.8825999999999999E-2</v>
      </c>
      <c r="CG100" s="414">
        <v>3.4846000000000002E-2</v>
      </c>
      <c r="CH100" s="414">
        <v>3.2696999999999997E-2</v>
      </c>
    </row>
    <row r="101" spans="1:86" x14ac:dyDescent="0.35">
      <c r="A101" s="605"/>
      <c r="B101" s="11" t="s">
        <v>5</v>
      </c>
      <c r="C101" s="340">
        <v>2.6759000000000002E-2</v>
      </c>
      <c r="D101" s="340">
        <v>2.7252999999999999E-2</v>
      </c>
      <c r="E101" s="414">
        <v>3.0048999999999999E-2</v>
      </c>
      <c r="F101" s="414">
        <v>2.9555999999999999E-2</v>
      </c>
      <c r="G101" s="414">
        <v>3.1981000000000002E-2</v>
      </c>
      <c r="H101" s="414">
        <v>5.3499999999999999E-2</v>
      </c>
      <c r="I101" s="414">
        <v>5.3107000000000001E-2</v>
      </c>
      <c r="J101" s="414">
        <v>5.4892000000000003E-2</v>
      </c>
      <c r="K101" s="414">
        <v>5.5126000000000001E-2</v>
      </c>
      <c r="L101" s="414">
        <v>3.5233E-2</v>
      </c>
      <c r="M101" s="414">
        <v>3.3248E-2</v>
      </c>
      <c r="N101" s="414">
        <v>3.1798E-2</v>
      </c>
      <c r="O101" s="414">
        <v>2.9121000000000001E-2</v>
      </c>
      <c r="P101" s="414">
        <v>2.8996000000000001E-2</v>
      </c>
      <c r="Q101" s="414">
        <v>3.0048999999999999E-2</v>
      </c>
      <c r="R101" s="414">
        <v>2.9555999999999999E-2</v>
      </c>
      <c r="S101" s="414">
        <v>3.1981000000000002E-2</v>
      </c>
      <c r="T101" s="414">
        <v>5.3499999999999999E-2</v>
      </c>
      <c r="U101" s="414">
        <v>5.3107000000000001E-2</v>
      </c>
      <c r="V101" s="414">
        <v>5.4892000000000003E-2</v>
      </c>
      <c r="W101" s="414">
        <v>5.5126000000000001E-2</v>
      </c>
      <c r="X101" s="414">
        <v>3.5233E-2</v>
      </c>
      <c r="Y101" s="414">
        <v>3.3248E-2</v>
      </c>
      <c r="Z101" s="414">
        <v>3.1798E-2</v>
      </c>
      <c r="AA101" s="414">
        <v>2.9121000000000001E-2</v>
      </c>
      <c r="AB101" s="414">
        <v>2.8996000000000001E-2</v>
      </c>
      <c r="AC101" s="414">
        <v>3.0048999999999999E-2</v>
      </c>
      <c r="AD101" s="414">
        <v>2.9555999999999999E-2</v>
      </c>
      <c r="AE101" s="414">
        <v>3.1981000000000002E-2</v>
      </c>
      <c r="AF101" s="414">
        <v>5.3499999999999999E-2</v>
      </c>
      <c r="AG101" s="414">
        <v>5.3107000000000001E-2</v>
      </c>
      <c r="AH101" s="414">
        <v>5.4892000000000003E-2</v>
      </c>
      <c r="AI101" s="414">
        <v>5.5126000000000001E-2</v>
      </c>
      <c r="AJ101" s="414">
        <v>3.5233E-2</v>
      </c>
      <c r="AK101" s="414">
        <v>3.3248E-2</v>
      </c>
      <c r="AL101" s="414">
        <v>3.1798E-2</v>
      </c>
      <c r="AM101" s="414">
        <v>2.9121000000000001E-2</v>
      </c>
      <c r="AN101" s="414">
        <v>2.8996000000000001E-2</v>
      </c>
      <c r="AO101" s="414">
        <v>3.0048999999999999E-2</v>
      </c>
      <c r="AP101" s="414">
        <v>2.9555999999999999E-2</v>
      </c>
      <c r="AQ101" s="414">
        <v>3.1981000000000002E-2</v>
      </c>
      <c r="AR101" s="414">
        <v>5.3499999999999999E-2</v>
      </c>
      <c r="AS101" s="414">
        <v>5.3107000000000001E-2</v>
      </c>
      <c r="AT101" s="414">
        <v>5.4892000000000003E-2</v>
      </c>
      <c r="AU101" s="414">
        <v>5.5126000000000001E-2</v>
      </c>
      <c r="AV101" s="414">
        <v>3.5233E-2</v>
      </c>
      <c r="AW101" s="414">
        <v>3.3248E-2</v>
      </c>
      <c r="AX101" s="414">
        <v>3.1798E-2</v>
      </c>
      <c r="AY101" s="414">
        <v>2.9121000000000001E-2</v>
      </c>
      <c r="AZ101" s="414">
        <v>2.8996000000000001E-2</v>
      </c>
      <c r="BA101" s="414">
        <v>3.0048999999999999E-2</v>
      </c>
      <c r="BB101" s="414">
        <v>2.9555999999999999E-2</v>
      </c>
      <c r="BC101" s="414">
        <v>3.1981000000000002E-2</v>
      </c>
      <c r="BD101" s="414">
        <v>5.3499999999999999E-2</v>
      </c>
      <c r="BE101" s="414">
        <v>5.3107000000000001E-2</v>
      </c>
      <c r="BF101" s="414">
        <v>5.4892000000000003E-2</v>
      </c>
      <c r="BG101" s="414">
        <v>5.5126000000000001E-2</v>
      </c>
      <c r="BH101" s="414">
        <v>3.5233E-2</v>
      </c>
      <c r="BI101" s="414">
        <v>3.3248E-2</v>
      </c>
      <c r="BJ101" s="414">
        <v>3.1798E-2</v>
      </c>
      <c r="BK101" s="414">
        <v>2.9121000000000001E-2</v>
      </c>
      <c r="BL101" s="414">
        <v>2.8996000000000001E-2</v>
      </c>
      <c r="BM101" s="414">
        <v>3.0048999999999999E-2</v>
      </c>
      <c r="BN101" s="414">
        <v>2.9555999999999999E-2</v>
      </c>
      <c r="BO101" s="414">
        <v>3.1981000000000002E-2</v>
      </c>
      <c r="BP101" s="414">
        <v>5.3499999999999999E-2</v>
      </c>
      <c r="BQ101" s="414">
        <v>5.3107000000000001E-2</v>
      </c>
      <c r="BR101" s="414">
        <v>5.4892000000000003E-2</v>
      </c>
      <c r="BS101" s="414">
        <v>5.5126000000000001E-2</v>
      </c>
      <c r="BT101" s="414">
        <v>3.5233E-2</v>
      </c>
      <c r="BU101" s="414">
        <v>3.3248E-2</v>
      </c>
      <c r="BV101" s="414">
        <v>3.1798E-2</v>
      </c>
      <c r="BW101" s="414">
        <v>2.9121000000000001E-2</v>
      </c>
      <c r="BX101" s="414">
        <v>2.8996000000000001E-2</v>
      </c>
      <c r="BY101" s="414">
        <v>3.0048999999999999E-2</v>
      </c>
      <c r="BZ101" s="414">
        <v>2.9555999999999999E-2</v>
      </c>
      <c r="CA101" s="414">
        <v>3.1981000000000002E-2</v>
      </c>
      <c r="CB101" s="414">
        <v>5.3499999999999999E-2</v>
      </c>
      <c r="CC101" s="414">
        <v>5.3107000000000001E-2</v>
      </c>
      <c r="CD101" s="414">
        <v>5.4892000000000003E-2</v>
      </c>
      <c r="CE101" s="414">
        <v>5.5126000000000001E-2</v>
      </c>
      <c r="CF101" s="414">
        <v>3.5233E-2</v>
      </c>
      <c r="CG101" s="414">
        <v>3.3248E-2</v>
      </c>
      <c r="CH101" s="414">
        <v>3.1798E-2</v>
      </c>
    </row>
    <row r="102" spans="1:86" x14ac:dyDescent="0.35">
      <c r="A102" s="605"/>
      <c r="B102" s="11" t="s">
        <v>23</v>
      </c>
      <c r="C102" s="340">
        <v>2.6759000000000002E-2</v>
      </c>
      <c r="D102" s="340">
        <v>2.7252999999999999E-2</v>
      </c>
      <c r="E102" s="414">
        <v>3.0048999999999999E-2</v>
      </c>
      <c r="F102" s="414">
        <v>2.9555999999999999E-2</v>
      </c>
      <c r="G102" s="414">
        <v>3.1981000000000002E-2</v>
      </c>
      <c r="H102" s="414">
        <v>5.3499999999999999E-2</v>
      </c>
      <c r="I102" s="414">
        <v>5.3107000000000001E-2</v>
      </c>
      <c r="J102" s="414">
        <v>5.4892000000000003E-2</v>
      </c>
      <c r="K102" s="414">
        <v>5.5126000000000001E-2</v>
      </c>
      <c r="L102" s="414">
        <v>3.5233E-2</v>
      </c>
      <c r="M102" s="414">
        <v>3.3248E-2</v>
      </c>
      <c r="N102" s="414">
        <v>3.1798E-2</v>
      </c>
      <c r="O102" s="414">
        <v>2.9121000000000001E-2</v>
      </c>
      <c r="P102" s="414">
        <v>2.8996000000000001E-2</v>
      </c>
      <c r="Q102" s="414">
        <v>3.0048999999999999E-2</v>
      </c>
      <c r="R102" s="414">
        <v>2.9555999999999999E-2</v>
      </c>
      <c r="S102" s="414">
        <v>3.1981000000000002E-2</v>
      </c>
      <c r="T102" s="414">
        <v>5.3499999999999999E-2</v>
      </c>
      <c r="U102" s="414">
        <v>5.3107000000000001E-2</v>
      </c>
      <c r="V102" s="414">
        <v>5.4892000000000003E-2</v>
      </c>
      <c r="W102" s="414">
        <v>5.5126000000000001E-2</v>
      </c>
      <c r="X102" s="414">
        <v>3.5233E-2</v>
      </c>
      <c r="Y102" s="414">
        <v>3.3248E-2</v>
      </c>
      <c r="Z102" s="414">
        <v>3.1798E-2</v>
      </c>
      <c r="AA102" s="414">
        <v>2.9121000000000001E-2</v>
      </c>
      <c r="AB102" s="414">
        <v>2.8996000000000001E-2</v>
      </c>
      <c r="AC102" s="414">
        <v>3.0048999999999999E-2</v>
      </c>
      <c r="AD102" s="414">
        <v>2.9555999999999999E-2</v>
      </c>
      <c r="AE102" s="414">
        <v>3.1981000000000002E-2</v>
      </c>
      <c r="AF102" s="414">
        <v>5.3499999999999999E-2</v>
      </c>
      <c r="AG102" s="414">
        <v>5.3107000000000001E-2</v>
      </c>
      <c r="AH102" s="414">
        <v>5.4892000000000003E-2</v>
      </c>
      <c r="AI102" s="414">
        <v>5.5126000000000001E-2</v>
      </c>
      <c r="AJ102" s="414">
        <v>3.5233E-2</v>
      </c>
      <c r="AK102" s="414">
        <v>3.3248E-2</v>
      </c>
      <c r="AL102" s="414">
        <v>3.1798E-2</v>
      </c>
      <c r="AM102" s="414">
        <v>2.9121000000000001E-2</v>
      </c>
      <c r="AN102" s="414">
        <v>2.8996000000000001E-2</v>
      </c>
      <c r="AO102" s="414">
        <v>3.0048999999999999E-2</v>
      </c>
      <c r="AP102" s="414">
        <v>2.9555999999999999E-2</v>
      </c>
      <c r="AQ102" s="414">
        <v>3.1981000000000002E-2</v>
      </c>
      <c r="AR102" s="414">
        <v>5.3499999999999999E-2</v>
      </c>
      <c r="AS102" s="414">
        <v>5.3107000000000001E-2</v>
      </c>
      <c r="AT102" s="414">
        <v>5.4892000000000003E-2</v>
      </c>
      <c r="AU102" s="414">
        <v>5.5126000000000001E-2</v>
      </c>
      <c r="AV102" s="414">
        <v>3.5233E-2</v>
      </c>
      <c r="AW102" s="414">
        <v>3.3248E-2</v>
      </c>
      <c r="AX102" s="414">
        <v>3.1798E-2</v>
      </c>
      <c r="AY102" s="414">
        <v>2.9121000000000001E-2</v>
      </c>
      <c r="AZ102" s="414">
        <v>2.8996000000000001E-2</v>
      </c>
      <c r="BA102" s="414">
        <v>3.0048999999999999E-2</v>
      </c>
      <c r="BB102" s="414">
        <v>2.9555999999999999E-2</v>
      </c>
      <c r="BC102" s="414">
        <v>3.1981000000000002E-2</v>
      </c>
      <c r="BD102" s="414">
        <v>5.3499999999999999E-2</v>
      </c>
      <c r="BE102" s="414">
        <v>5.3107000000000001E-2</v>
      </c>
      <c r="BF102" s="414">
        <v>5.4892000000000003E-2</v>
      </c>
      <c r="BG102" s="414">
        <v>5.5126000000000001E-2</v>
      </c>
      <c r="BH102" s="414">
        <v>3.5233E-2</v>
      </c>
      <c r="BI102" s="414">
        <v>3.3248E-2</v>
      </c>
      <c r="BJ102" s="414">
        <v>3.1798E-2</v>
      </c>
      <c r="BK102" s="414">
        <v>2.9121000000000001E-2</v>
      </c>
      <c r="BL102" s="414">
        <v>2.8996000000000001E-2</v>
      </c>
      <c r="BM102" s="414">
        <v>3.0048999999999999E-2</v>
      </c>
      <c r="BN102" s="414">
        <v>2.9555999999999999E-2</v>
      </c>
      <c r="BO102" s="414">
        <v>3.1981000000000002E-2</v>
      </c>
      <c r="BP102" s="414">
        <v>5.3499999999999999E-2</v>
      </c>
      <c r="BQ102" s="414">
        <v>5.3107000000000001E-2</v>
      </c>
      <c r="BR102" s="414">
        <v>5.4892000000000003E-2</v>
      </c>
      <c r="BS102" s="414">
        <v>5.5126000000000001E-2</v>
      </c>
      <c r="BT102" s="414">
        <v>3.5233E-2</v>
      </c>
      <c r="BU102" s="414">
        <v>3.3248E-2</v>
      </c>
      <c r="BV102" s="414">
        <v>3.1798E-2</v>
      </c>
      <c r="BW102" s="414">
        <v>2.9121000000000001E-2</v>
      </c>
      <c r="BX102" s="414">
        <v>2.8996000000000001E-2</v>
      </c>
      <c r="BY102" s="414">
        <v>3.0048999999999999E-2</v>
      </c>
      <c r="BZ102" s="414">
        <v>2.9555999999999999E-2</v>
      </c>
      <c r="CA102" s="414">
        <v>3.1981000000000002E-2</v>
      </c>
      <c r="CB102" s="414">
        <v>5.3499999999999999E-2</v>
      </c>
      <c r="CC102" s="414">
        <v>5.3107000000000001E-2</v>
      </c>
      <c r="CD102" s="414">
        <v>5.4892000000000003E-2</v>
      </c>
      <c r="CE102" s="414">
        <v>5.5126000000000001E-2</v>
      </c>
      <c r="CF102" s="414">
        <v>3.5233E-2</v>
      </c>
      <c r="CG102" s="414">
        <v>3.3248E-2</v>
      </c>
      <c r="CH102" s="414">
        <v>3.1798E-2</v>
      </c>
    </row>
    <row r="103" spans="1:86" x14ac:dyDescent="0.35">
      <c r="A103" s="605"/>
      <c r="B103" s="11" t="s">
        <v>24</v>
      </c>
      <c r="C103" s="340">
        <v>2.6759000000000002E-2</v>
      </c>
      <c r="D103" s="340">
        <v>2.7252999999999999E-2</v>
      </c>
      <c r="E103" s="414">
        <v>3.0048999999999999E-2</v>
      </c>
      <c r="F103" s="414">
        <v>2.9555999999999999E-2</v>
      </c>
      <c r="G103" s="414">
        <v>3.1981000000000002E-2</v>
      </c>
      <c r="H103" s="414">
        <v>5.3499999999999999E-2</v>
      </c>
      <c r="I103" s="414">
        <v>5.3107000000000001E-2</v>
      </c>
      <c r="J103" s="414">
        <v>5.4892000000000003E-2</v>
      </c>
      <c r="K103" s="414">
        <v>5.5126000000000001E-2</v>
      </c>
      <c r="L103" s="414">
        <v>3.5233E-2</v>
      </c>
      <c r="M103" s="414">
        <v>3.3248E-2</v>
      </c>
      <c r="N103" s="414">
        <v>3.1798E-2</v>
      </c>
      <c r="O103" s="414">
        <v>2.9121000000000001E-2</v>
      </c>
      <c r="P103" s="414">
        <v>2.8996000000000001E-2</v>
      </c>
      <c r="Q103" s="414">
        <v>3.0048999999999999E-2</v>
      </c>
      <c r="R103" s="414">
        <v>2.9555999999999999E-2</v>
      </c>
      <c r="S103" s="414">
        <v>3.1981000000000002E-2</v>
      </c>
      <c r="T103" s="414">
        <v>5.3499999999999999E-2</v>
      </c>
      <c r="U103" s="414">
        <v>5.3107000000000001E-2</v>
      </c>
      <c r="V103" s="414">
        <v>5.4892000000000003E-2</v>
      </c>
      <c r="W103" s="414">
        <v>5.5126000000000001E-2</v>
      </c>
      <c r="X103" s="414">
        <v>3.5233E-2</v>
      </c>
      <c r="Y103" s="414">
        <v>3.3248E-2</v>
      </c>
      <c r="Z103" s="414">
        <v>3.1798E-2</v>
      </c>
      <c r="AA103" s="414">
        <v>2.9121000000000001E-2</v>
      </c>
      <c r="AB103" s="414">
        <v>2.8996000000000001E-2</v>
      </c>
      <c r="AC103" s="414">
        <v>3.0048999999999999E-2</v>
      </c>
      <c r="AD103" s="414">
        <v>2.9555999999999999E-2</v>
      </c>
      <c r="AE103" s="414">
        <v>3.1981000000000002E-2</v>
      </c>
      <c r="AF103" s="414">
        <v>5.3499999999999999E-2</v>
      </c>
      <c r="AG103" s="414">
        <v>5.3107000000000001E-2</v>
      </c>
      <c r="AH103" s="414">
        <v>5.4892000000000003E-2</v>
      </c>
      <c r="AI103" s="414">
        <v>5.5126000000000001E-2</v>
      </c>
      <c r="AJ103" s="414">
        <v>3.5233E-2</v>
      </c>
      <c r="AK103" s="414">
        <v>3.3248E-2</v>
      </c>
      <c r="AL103" s="414">
        <v>3.1798E-2</v>
      </c>
      <c r="AM103" s="414">
        <v>2.9121000000000001E-2</v>
      </c>
      <c r="AN103" s="414">
        <v>2.8996000000000001E-2</v>
      </c>
      <c r="AO103" s="414">
        <v>3.0048999999999999E-2</v>
      </c>
      <c r="AP103" s="414">
        <v>2.9555999999999999E-2</v>
      </c>
      <c r="AQ103" s="414">
        <v>3.1981000000000002E-2</v>
      </c>
      <c r="AR103" s="414">
        <v>5.3499999999999999E-2</v>
      </c>
      <c r="AS103" s="414">
        <v>5.3107000000000001E-2</v>
      </c>
      <c r="AT103" s="414">
        <v>5.4892000000000003E-2</v>
      </c>
      <c r="AU103" s="414">
        <v>5.5126000000000001E-2</v>
      </c>
      <c r="AV103" s="414">
        <v>3.5233E-2</v>
      </c>
      <c r="AW103" s="414">
        <v>3.3248E-2</v>
      </c>
      <c r="AX103" s="414">
        <v>3.1798E-2</v>
      </c>
      <c r="AY103" s="414">
        <v>2.9121000000000001E-2</v>
      </c>
      <c r="AZ103" s="414">
        <v>2.8996000000000001E-2</v>
      </c>
      <c r="BA103" s="414">
        <v>3.0048999999999999E-2</v>
      </c>
      <c r="BB103" s="414">
        <v>2.9555999999999999E-2</v>
      </c>
      <c r="BC103" s="414">
        <v>3.1981000000000002E-2</v>
      </c>
      <c r="BD103" s="414">
        <v>5.3499999999999999E-2</v>
      </c>
      <c r="BE103" s="414">
        <v>5.3107000000000001E-2</v>
      </c>
      <c r="BF103" s="414">
        <v>5.4892000000000003E-2</v>
      </c>
      <c r="BG103" s="414">
        <v>5.5126000000000001E-2</v>
      </c>
      <c r="BH103" s="414">
        <v>3.5233E-2</v>
      </c>
      <c r="BI103" s="414">
        <v>3.3248E-2</v>
      </c>
      <c r="BJ103" s="414">
        <v>3.1798E-2</v>
      </c>
      <c r="BK103" s="414">
        <v>2.9121000000000001E-2</v>
      </c>
      <c r="BL103" s="414">
        <v>2.8996000000000001E-2</v>
      </c>
      <c r="BM103" s="414">
        <v>3.0048999999999999E-2</v>
      </c>
      <c r="BN103" s="414">
        <v>2.9555999999999999E-2</v>
      </c>
      <c r="BO103" s="414">
        <v>3.1981000000000002E-2</v>
      </c>
      <c r="BP103" s="414">
        <v>5.3499999999999999E-2</v>
      </c>
      <c r="BQ103" s="414">
        <v>5.3107000000000001E-2</v>
      </c>
      <c r="BR103" s="414">
        <v>5.4892000000000003E-2</v>
      </c>
      <c r="BS103" s="414">
        <v>5.5126000000000001E-2</v>
      </c>
      <c r="BT103" s="414">
        <v>3.5233E-2</v>
      </c>
      <c r="BU103" s="414">
        <v>3.3248E-2</v>
      </c>
      <c r="BV103" s="414">
        <v>3.1798E-2</v>
      </c>
      <c r="BW103" s="414">
        <v>2.9121000000000001E-2</v>
      </c>
      <c r="BX103" s="414">
        <v>2.8996000000000001E-2</v>
      </c>
      <c r="BY103" s="414">
        <v>3.0048999999999999E-2</v>
      </c>
      <c r="BZ103" s="414">
        <v>2.9555999999999999E-2</v>
      </c>
      <c r="CA103" s="414">
        <v>3.1981000000000002E-2</v>
      </c>
      <c r="CB103" s="414">
        <v>5.3499999999999999E-2</v>
      </c>
      <c r="CC103" s="414">
        <v>5.3107000000000001E-2</v>
      </c>
      <c r="CD103" s="414">
        <v>5.4892000000000003E-2</v>
      </c>
      <c r="CE103" s="414">
        <v>5.5126000000000001E-2</v>
      </c>
      <c r="CF103" s="414">
        <v>3.5233E-2</v>
      </c>
      <c r="CG103" s="414">
        <v>3.3248E-2</v>
      </c>
      <c r="CH103" s="414">
        <v>3.1798E-2</v>
      </c>
    </row>
    <row r="104" spans="1:86" x14ac:dyDescent="0.35">
      <c r="A104" s="605"/>
      <c r="B104" s="11" t="s">
        <v>7</v>
      </c>
      <c r="C104" s="340">
        <v>2.5267999999999999E-2</v>
      </c>
      <c r="D104" s="340">
        <v>2.5718999999999999E-2</v>
      </c>
      <c r="E104" s="414">
        <v>2.9700000000000001E-2</v>
      </c>
      <c r="F104" s="414">
        <v>2.9179E-2</v>
      </c>
      <c r="G104" s="414">
        <v>3.0497E-2</v>
      </c>
      <c r="H104" s="414">
        <v>5.0507000000000003E-2</v>
      </c>
      <c r="I104" s="414">
        <v>4.7402E-2</v>
      </c>
      <c r="J104" s="414">
        <v>5.0279999999999998E-2</v>
      </c>
      <c r="K104" s="414">
        <v>5.0914000000000001E-2</v>
      </c>
      <c r="L104" s="414">
        <v>3.3203000000000003E-2</v>
      </c>
      <c r="M104" s="414">
        <v>3.0950999999999999E-2</v>
      </c>
      <c r="N104" s="414">
        <v>3.0261E-2</v>
      </c>
      <c r="O104" s="414">
        <v>2.7629999999999998E-2</v>
      </c>
      <c r="P104" s="414">
        <v>2.7564000000000002E-2</v>
      </c>
      <c r="Q104" s="414">
        <v>2.9700000000000001E-2</v>
      </c>
      <c r="R104" s="414">
        <v>2.9179E-2</v>
      </c>
      <c r="S104" s="414">
        <v>3.0497E-2</v>
      </c>
      <c r="T104" s="414">
        <v>5.0507000000000003E-2</v>
      </c>
      <c r="U104" s="414">
        <v>4.7402E-2</v>
      </c>
      <c r="V104" s="414">
        <v>5.0279999999999998E-2</v>
      </c>
      <c r="W104" s="414">
        <v>5.0914000000000001E-2</v>
      </c>
      <c r="X104" s="414">
        <v>3.3203000000000003E-2</v>
      </c>
      <c r="Y104" s="414">
        <v>3.0950999999999999E-2</v>
      </c>
      <c r="Z104" s="414">
        <v>3.0261E-2</v>
      </c>
      <c r="AA104" s="414">
        <v>2.7629999999999998E-2</v>
      </c>
      <c r="AB104" s="414">
        <v>2.7564000000000002E-2</v>
      </c>
      <c r="AC104" s="414">
        <v>2.9700000000000001E-2</v>
      </c>
      <c r="AD104" s="414">
        <v>2.9179E-2</v>
      </c>
      <c r="AE104" s="414">
        <v>3.0497E-2</v>
      </c>
      <c r="AF104" s="414">
        <v>5.0507000000000003E-2</v>
      </c>
      <c r="AG104" s="414">
        <v>4.7402E-2</v>
      </c>
      <c r="AH104" s="414">
        <v>5.0279999999999998E-2</v>
      </c>
      <c r="AI104" s="414">
        <v>5.0914000000000001E-2</v>
      </c>
      <c r="AJ104" s="414">
        <v>3.3203000000000003E-2</v>
      </c>
      <c r="AK104" s="414">
        <v>3.0950999999999999E-2</v>
      </c>
      <c r="AL104" s="414">
        <v>3.0261E-2</v>
      </c>
      <c r="AM104" s="414">
        <v>2.7629999999999998E-2</v>
      </c>
      <c r="AN104" s="414">
        <v>2.7564000000000002E-2</v>
      </c>
      <c r="AO104" s="414">
        <v>2.9700000000000001E-2</v>
      </c>
      <c r="AP104" s="414">
        <v>2.9179E-2</v>
      </c>
      <c r="AQ104" s="414">
        <v>3.0497E-2</v>
      </c>
      <c r="AR104" s="414">
        <v>5.0507000000000003E-2</v>
      </c>
      <c r="AS104" s="414">
        <v>4.7402E-2</v>
      </c>
      <c r="AT104" s="414">
        <v>5.0279999999999998E-2</v>
      </c>
      <c r="AU104" s="414">
        <v>5.0914000000000001E-2</v>
      </c>
      <c r="AV104" s="414">
        <v>3.3203000000000003E-2</v>
      </c>
      <c r="AW104" s="414">
        <v>3.0950999999999999E-2</v>
      </c>
      <c r="AX104" s="414">
        <v>3.0261E-2</v>
      </c>
      <c r="AY104" s="414">
        <v>2.7629999999999998E-2</v>
      </c>
      <c r="AZ104" s="414">
        <v>2.7564000000000002E-2</v>
      </c>
      <c r="BA104" s="414">
        <v>2.9700000000000001E-2</v>
      </c>
      <c r="BB104" s="414">
        <v>2.9179E-2</v>
      </c>
      <c r="BC104" s="414">
        <v>3.0497E-2</v>
      </c>
      <c r="BD104" s="414">
        <v>5.0507000000000003E-2</v>
      </c>
      <c r="BE104" s="414">
        <v>4.7402E-2</v>
      </c>
      <c r="BF104" s="414">
        <v>5.0279999999999998E-2</v>
      </c>
      <c r="BG104" s="414">
        <v>5.0914000000000001E-2</v>
      </c>
      <c r="BH104" s="414">
        <v>3.3203000000000003E-2</v>
      </c>
      <c r="BI104" s="414">
        <v>3.0950999999999999E-2</v>
      </c>
      <c r="BJ104" s="414">
        <v>3.0261E-2</v>
      </c>
      <c r="BK104" s="414">
        <v>2.7629999999999998E-2</v>
      </c>
      <c r="BL104" s="414">
        <v>2.7564000000000002E-2</v>
      </c>
      <c r="BM104" s="414">
        <v>2.9700000000000001E-2</v>
      </c>
      <c r="BN104" s="414">
        <v>2.9179E-2</v>
      </c>
      <c r="BO104" s="414">
        <v>3.0497E-2</v>
      </c>
      <c r="BP104" s="414">
        <v>5.0507000000000003E-2</v>
      </c>
      <c r="BQ104" s="414">
        <v>4.7402E-2</v>
      </c>
      <c r="BR104" s="414">
        <v>5.0279999999999998E-2</v>
      </c>
      <c r="BS104" s="414">
        <v>5.0914000000000001E-2</v>
      </c>
      <c r="BT104" s="414">
        <v>3.3203000000000003E-2</v>
      </c>
      <c r="BU104" s="414">
        <v>3.0950999999999999E-2</v>
      </c>
      <c r="BV104" s="414">
        <v>3.0261E-2</v>
      </c>
      <c r="BW104" s="414">
        <v>2.7629999999999998E-2</v>
      </c>
      <c r="BX104" s="414">
        <v>2.7564000000000002E-2</v>
      </c>
      <c r="BY104" s="414">
        <v>2.9700000000000001E-2</v>
      </c>
      <c r="BZ104" s="414">
        <v>2.9179E-2</v>
      </c>
      <c r="CA104" s="414">
        <v>3.0497E-2</v>
      </c>
      <c r="CB104" s="414">
        <v>5.0507000000000003E-2</v>
      </c>
      <c r="CC104" s="414">
        <v>4.7402E-2</v>
      </c>
      <c r="CD104" s="414">
        <v>5.0279999999999998E-2</v>
      </c>
      <c r="CE104" s="414">
        <v>5.0914000000000001E-2</v>
      </c>
      <c r="CF104" s="414">
        <v>3.3203000000000003E-2</v>
      </c>
      <c r="CG104" s="414">
        <v>3.0950999999999999E-2</v>
      </c>
      <c r="CH104" s="414">
        <v>3.0261E-2</v>
      </c>
    </row>
    <row r="105" spans="1:86" ht="15" thickBot="1" x14ac:dyDescent="0.4">
      <c r="A105" s="606"/>
      <c r="B105" s="16" t="s">
        <v>8</v>
      </c>
      <c r="C105" s="339">
        <v>2.5222999999999999E-2</v>
      </c>
      <c r="D105" s="339">
        <v>2.5690999999999999E-2</v>
      </c>
      <c r="E105" s="413">
        <v>3.1767999999999998E-2</v>
      </c>
      <c r="F105" s="413">
        <v>3.2106000000000003E-2</v>
      </c>
      <c r="G105" s="413">
        <v>3.3544999999999998E-2</v>
      </c>
      <c r="H105" s="413">
        <v>6.2475999999999997E-2</v>
      </c>
      <c r="I105" s="413">
        <v>5.0458000000000003E-2</v>
      </c>
      <c r="J105" s="413">
        <v>5.7805000000000002E-2</v>
      </c>
      <c r="K105" s="413">
        <v>5.994E-2</v>
      </c>
      <c r="L105" s="413">
        <v>3.8202E-2</v>
      </c>
      <c r="M105" s="413">
        <v>3.2143999999999999E-2</v>
      </c>
      <c r="N105" s="413">
        <v>3.3376999999999997E-2</v>
      </c>
      <c r="O105" s="413">
        <v>2.7585999999999999E-2</v>
      </c>
      <c r="P105" s="413">
        <v>2.7536999999999999E-2</v>
      </c>
      <c r="Q105" s="413">
        <v>3.1767999999999998E-2</v>
      </c>
      <c r="R105" s="413">
        <v>3.2106000000000003E-2</v>
      </c>
      <c r="S105" s="413">
        <v>3.3544999999999998E-2</v>
      </c>
      <c r="T105" s="413">
        <v>6.2475999999999997E-2</v>
      </c>
      <c r="U105" s="413">
        <v>5.0458000000000003E-2</v>
      </c>
      <c r="V105" s="413">
        <v>5.7805000000000002E-2</v>
      </c>
      <c r="W105" s="413">
        <v>5.994E-2</v>
      </c>
      <c r="X105" s="413">
        <v>3.8202E-2</v>
      </c>
      <c r="Y105" s="413">
        <v>3.2143999999999999E-2</v>
      </c>
      <c r="Z105" s="413">
        <v>3.3376999999999997E-2</v>
      </c>
      <c r="AA105" s="413">
        <v>2.7585999999999999E-2</v>
      </c>
      <c r="AB105" s="413">
        <v>2.7536999999999999E-2</v>
      </c>
      <c r="AC105" s="413">
        <v>3.1767999999999998E-2</v>
      </c>
      <c r="AD105" s="413">
        <v>3.2106000000000003E-2</v>
      </c>
      <c r="AE105" s="413">
        <v>3.3544999999999998E-2</v>
      </c>
      <c r="AF105" s="413">
        <v>6.2475999999999997E-2</v>
      </c>
      <c r="AG105" s="413">
        <v>5.0458000000000003E-2</v>
      </c>
      <c r="AH105" s="413">
        <v>5.7805000000000002E-2</v>
      </c>
      <c r="AI105" s="413">
        <v>5.994E-2</v>
      </c>
      <c r="AJ105" s="413">
        <v>3.8202E-2</v>
      </c>
      <c r="AK105" s="413">
        <v>3.2143999999999999E-2</v>
      </c>
      <c r="AL105" s="413">
        <v>3.3376999999999997E-2</v>
      </c>
      <c r="AM105" s="413">
        <v>2.7585999999999999E-2</v>
      </c>
      <c r="AN105" s="413">
        <v>2.7536999999999999E-2</v>
      </c>
      <c r="AO105" s="413">
        <v>3.1767999999999998E-2</v>
      </c>
      <c r="AP105" s="413">
        <v>3.2106000000000003E-2</v>
      </c>
      <c r="AQ105" s="413">
        <v>3.3544999999999998E-2</v>
      </c>
      <c r="AR105" s="413">
        <v>6.2475999999999997E-2</v>
      </c>
      <c r="AS105" s="413">
        <v>5.0458000000000003E-2</v>
      </c>
      <c r="AT105" s="413">
        <v>5.7805000000000002E-2</v>
      </c>
      <c r="AU105" s="413">
        <v>5.994E-2</v>
      </c>
      <c r="AV105" s="413">
        <v>3.8202E-2</v>
      </c>
      <c r="AW105" s="413">
        <v>3.2143999999999999E-2</v>
      </c>
      <c r="AX105" s="413">
        <v>3.3376999999999997E-2</v>
      </c>
      <c r="AY105" s="413">
        <v>2.7585999999999999E-2</v>
      </c>
      <c r="AZ105" s="413">
        <v>2.7536999999999999E-2</v>
      </c>
      <c r="BA105" s="413">
        <v>3.1767999999999998E-2</v>
      </c>
      <c r="BB105" s="413">
        <v>3.2106000000000003E-2</v>
      </c>
      <c r="BC105" s="413">
        <v>3.3544999999999998E-2</v>
      </c>
      <c r="BD105" s="413">
        <v>6.2475999999999997E-2</v>
      </c>
      <c r="BE105" s="413">
        <v>5.0458000000000003E-2</v>
      </c>
      <c r="BF105" s="413">
        <v>5.7805000000000002E-2</v>
      </c>
      <c r="BG105" s="413">
        <v>5.994E-2</v>
      </c>
      <c r="BH105" s="413">
        <v>3.8202E-2</v>
      </c>
      <c r="BI105" s="413">
        <v>3.2143999999999999E-2</v>
      </c>
      <c r="BJ105" s="413">
        <v>3.3376999999999997E-2</v>
      </c>
      <c r="BK105" s="413">
        <v>2.7585999999999999E-2</v>
      </c>
      <c r="BL105" s="413">
        <v>2.7536999999999999E-2</v>
      </c>
      <c r="BM105" s="413">
        <v>3.1767999999999998E-2</v>
      </c>
      <c r="BN105" s="413">
        <v>3.2106000000000003E-2</v>
      </c>
      <c r="BO105" s="413">
        <v>3.3544999999999998E-2</v>
      </c>
      <c r="BP105" s="413">
        <v>6.2475999999999997E-2</v>
      </c>
      <c r="BQ105" s="413">
        <v>5.0458000000000003E-2</v>
      </c>
      <c r="BR105" s="413">
        <v>5.7805000000000002E-2</v>
      </c>
      <c r="BS105" s="413">
        <v>5.994E-2</v>
      </c>
      <c r="BT105" s="413">
        <v>3.8202E-2</v>
      </c>
      <c r="BU105" s="413">
        <v>3.2143999999999999E-2</v>
      </c>
      <c r="BV105" s="413">
        <v>3.3376999999999997E-2</v>
      </c>
      <c r="BW105" s="413">
        <v>2.7585999999999999E-2</v>
      </c>
      <c r="BX105" s="413">
        <v>2.7536999999999999E-2</v>
      </c>
      <c r="BY105" s="413">
        <v>3.1767999999999998E-2</v>
      </c>
      <c r="BZ105" s="413">
        <v>3.2106000000000003E-2</v>
      </c>
      <c r="CA105" s="413">
        <v>3.3544999999999998E-2</v>
      </c>
      <c r="CB105" s="413">
        <v>6.2475999999999997E-2</v>
      </c>
      <c r="CC105" s="413">
        <v>5.0458000000000003E-2</v>
      </c>
      <c r="CD105" s="413">
        <v>5.7805000000000002E-2</v>
      </c>
      <c r="CE105" s="413">
        <v>5.994E-2</v>
      </c>
      <c r="CF105" s="413">
        <v>3.8202E-2</v>
      </c>
      <c r="CG105" s="413">
        <v>3.2143999999999999E-2</v>
      </c>
      <c r="CH105" s="413">
        <v>3.3376999999999997E-2</v>
      </c>
    </row>
    <row r="106" spans="1:86" x14ac:dyDescent="0.35">
      <c r="E106" s="412" t="s">
        <v>233</v>
      </c>
    </row>
    <row r="107" spans="1:86" ht="15" hidden="1" thickBot="1" x14ac:dyDescent="0.4">
      <c r="C107" s="612" t="s">
        <v>122</v>
      </c>
      <c r="D107" s="612"/>
      <c r="E107" s="612"/>
      <c r="F107" s="612"/>
      <c r="G107" s="612"/>
      <c r="H107" s="612"/>
      <c r="I107" s="612"/>
      <c r="J107" s="612"/>
      <c r="K107" s="612"/>
      <c r="L107" s="612"/>
      <c r="M107" s="612"/>
      <c r="N107" s="613"/>
      <c r="O107" s="611" t="s">
        <v>122</v>
      </c>
      <c r="P107" s="612"/>
      <c r="Q107" s="612"/>
      <c r="R107" s="612"/>
      <c r="S107" s="612"/>
      <c r="T107" s="612"/>
      <c r="U107" s="612"/>
      <c r="V107" s="612"/>
      <c r="W107" s="612"/>
      <c r="X107" s="612"/>
      <c r="Y107" s="612"/>
      <c r="Z107" s="612"/>
      <c r="AA107" s="611" t="s">
        <v>122</v>
      </c>
      <c r="AB107" s="612"/>
      <c r="AC107" s="612"/>
      <c r="AD107" s="612"/>
      <c r="AE107" s="612"/>
      <c r="AF107" s="612"/>
      <c r="AG107" s="612"/>
      <c r="AH107" s="612"/>
      <c r="AI107" s="612"/>
      <c r="AJ107" s="612"/>
      <c r="AK107" s="612"/>
      <c r="AL107" s="612"/>
      <c r="AM107" s="611" t="s">
        <v>122</v>
      </c>
      <c r="AN107" s="612"/>
      <c r="AO107" s="612"/>
      <c r="AP107" s="612"/>
      <c r="AQ107" s="612"/>
      <c r="AR107" s="612"/>
      <c r="AS107" s="612"/>
      <c r="AT107" s="612"/>
      <c r="AU107" s="612"/>
      <c r="AV107" s="612"/>
      <c r="AW107" s="612"/>
      <c r="AX107" s="612"/>
      <c r="AY107" s="611" t="s">
        <v>122</v>
      </c>
      <c r="AZ107" s="612"/>
      <c r="BA107" s="612"/>
      <c r="BB107" s="612"/>
      <c r="BC107" s="612"/>
      <c r="BD107" s="612"/>
      <c r="BE107" s="612"/>
      <c r="BF107" s="612"/>
      <c r="BG107" s="612"/>
      <c r="BH107" s="612"/>
      <c r="BI107" s="612"/>
      <c r="BJ107" s="612"/>
      <c r="BK107" s="611" t="s">
        <v>122</v>
      </c>
      <c r="BL107" s="612"/>
      <c r="BM107" s="612"/>
      <c r="BN107" s="612"/>
      <c r="BO107" s="612"/>
      <c r="BP107" s="612"/>
      <c r="BQ107" s="612"/>
      <c r="BR107" s="612"/>
      <c r="BS107" s="612"/>
      <c r="BT107" s="612"/>
      <c r="BU107" s="612"/>
      <c r="BV107" s="612"/>
      <c r="BW107" s="611" t="s">
        <v>122</v>
      </c>
      <c r="BX107" s="612"/>
      <c r="BY107" s="612"/>
      <c r="BZ107" s="612"/>
      <c r="CA107" s="612"/>
      <c r="CB107" s="612"/>
      <c r="CC107" s="612"/>
      <c r="CD107" s="612"/>
      <c r="CE107" s="612"/>
      <c r="CF107" s="612"/>
      <c r="CG107" s="612"/>
      <c r="CH107" s="612"/>
    </row>
    <row r="108" spans="1:86" ht="15" hidden="1" thickBot="1" x14ac:dyDescent="0.4">
      <c r="A108" s="591" t="s">
        <v>121</v>
      </c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609"/>
      <c r="O108" s="597" t="s">
        <v>235</v>
      </c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7" t="s">
        <v>235</v>
      </c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7" t="s">
        <v>123</v>
      </c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7" t="s">
        <v>235</v>
      </c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7" t="s">
        <v>235</v>
      </c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8"/>
      <c r="BV108" s="598"/>
      <c r="BW108" s="597" t="s">
        <v>235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598"/>
    </row>
    <row r="109" spans="1:86" ht="16" hidden="1" thickBot="1" x14ac:dyDescent="0.4">
      <c r="A109" s="588"/>
      <c r="B109" s="286" t="s">
        <v>144</v>
      </c>
      <c r="C109" s="176">
        <f>C$4</f>
        <v>44562</v>
      </c>
      <c r="D109" s="176">
        <f t="shared" ref="D109:BO109" si="106">D$4</f>
        <v>44593</v>
      </c>
      <c r="E109" s="176">
        <f t="shared" si="106"/>
        <v>44621</v>
      </c>
      <c r="F109" s="176">
        <f t="shared" si="106"/>
        <v>44652</v>
      </c>
      <c r="G109" s="176">
        <f t="shared" si="106"/>
        <v>44682</v>
      </c>
      <c r="H109" s="176">
        <f t="shared" si="106"/>
        <v>44713</v>
      </c>
      <c r="I109" s="176">
        <f t="shared" si="106"/>
        <v>44743</v>
      </c>
      <c r="J109" s="176">
        <f t="shared" si="106"/>
        <v>44774</v>
      </c>
      <c r="K109" s="176">
        <f t="shared" si="106"/>
        <v>44805</v>
      </c>
      <c r="L109" s="176">
        <f t="shared" si="106"/>
        <v>44835</v>
      </c>
      <c r="M109" s="176">
        <f t="shared" si="106"/>
        <v>44866</v>
      </c>
      <c r="N109" s="176">
        <f t="shared" si="106"/>
        <v>44896</v>
      </c>
      <c r="O109" s="176">
        <f t="shared" si="106"/>
        <v>44927</v>
      </c>
      <c r="P109" s="176">
        <f t="shared" si="106"/>
        <v>44958</v>
      </c>
      <c r="Q109" s="176">
        <f t="shared" si="106"/>
        <v>44986</v>
      </c>
      <c r="R109" s="176">
        <f t="shared" si="106"/>
        <v>45017</v>
      </c>
      <c r="S109" s="176">
        <f t="shared" si="106"/>
        <v>45047</v>
      </c>
      <c r="T109" s="176">
        <f t="shared" si="106"/>
        <v>45078</v>
      </c>
      <c r="U109" s="176">
        <f t="shared" si="106"/>
        <v>45108</v>
      </c>
      <c r="V109" s="176">
        <f t="shared" si="106"/>
        <v>45139</v>
      </c>
      <c r="W109" s="176">
        <f t="shared" si="106"/>
        <v>45170</v>
      </c>
      <c r="X109" s="176">
        <f t="shared" si="106"/>
        <v>45200</v>
      </c>
      <c r="Y109" s="176">
        <f t="shared" si="106"/>
        <v>45231</v>
      </c>
      <c r="Z109" s="176">
        <f t="shared" si="106"/>
        <v>45261</v>
      </c>
      <c r="AA109" s="176">
        <f t="shared" si="106"/>
        <v>45292</v>
      </c>
      <c r="AB109" s="176">
        <f t="shared" si="106"/>
        <v>45323</v>
      </c>
      <c r="AC109" s="176">
        <f t="shared" si="106"/>
        <v>45352</v>
      </c>
      <c r="AD109" s="176">
        <f t="shared" si="106"/>
        <v>45383</v>
      </c>
      <c r="AE109" s="176">
        <f t="shared" si="106"/>
        <v>45413</v>
      </c>
      <c r="AF109" s="176">
        <f t="shared" si="106"/>
        <v>45444</v>
      </c>
      <c r="AG109" s="176">
        <f t="shared" si="106"/>
        <v>45474</v>
      </c>
      <c r="AH109" s="176">
        <f t="shared" si="106"/>
        <v>45505</v>
      </c>
      <c r="AI109" s="176">
        <f t="shared" si="106"/>
        <v>45536</v>
      </c>
      <c r="AJ109" s="176">
        <f t="shared" si="106"/>
        <v>45566</v>
      </c>
      <c r="AK109" s="176">
        <f t="shared" si="106"/>
        <v>45597</v>
      </c>
      <c r="AL109" s="176">
        <f t="shared" si="106"/>
        <v>45627</v>
      </c>
      <c r="AM109" s="176">
        <f t="shared" si="106"/>
        <v>45658</v>
      </c>
      <c r="AN109" s="176">
        <f t="shared" si="106"/>
        <v>45689</v>
      </c>
      <c r="AO109" s="176">
        <f t="shared" si="106"/>
        <v>45717</v>
      </c>
      <c r="AP109" s="176">
        <f t="shared" si="106"/>
        <v>45748</v>
      </c>
      <c r="AQ109" s="176">
        <f t="shared" si="106"/>
        <v>45778</v>
      </c>
      <c r="AR109" s="176">
        <f t="shared" si="106"/>
        <v>45809</v>
      </c>
      <c r="AS109" s="176">
        <f t="shared" si="106"/>
        <v>45839</v>
      </c>
      <c r="AT109" s="176">
        <f t="shared" si="106"/>
        <v>45870</v>
      </c>
      <c r="AU109" s="176">
        <f t="shared" si="106"/>
        <v>45901</v>
      </c>
      <c r="AV109" s="176">
        <f t="shared" si="106"/>
        <v>45931</v>
      </c>
      <c r="AW109" s="176">
        <f t="shared" si="106"/>
        <v>45962</v>
      </c>
      <c r="AX109" s="176">
        <f t="shared" si="106"/>
        <v>45992</v>
      </c>
      <c r="AY109" s="176">
        <f t="shared" si="106"/>
        <v>46023</v>
      </c>
      <c r="AZ109" s="176">
        <f t="shared" si="106"/>
        <v>46054</v>
      </c>
      <c r="BA109" s="176">
        <f t="shared" si="106"/>
        <v>46082</v>
      </c>
      <c r="BB109" s="176">
        <f t="shared" si="106"/>
        <v>46113</v>
      </c>
      <c r="BC109" s="176">
        <f t="shared" si="106"/>
        <v>46143</v>
      </c>
      <c r="BD109" s="176">
        <f t="shared" si="106"/>
        <v>46174</v>
      </c>
      <c r="BE109" s="176">
        <f t="shared" si="106"/>
        <v>46204</v>
      </c>
      <c r="BF109" s="176">
        <f t="shared" si="106"/>
        <v>46235</v>
      </c>
      <c r="BG109" s="176">
        <f t="shared" si="106"/>
        <v>46266</v>
      </c>
      <c r="BH109" s="176">
        <f t="shared" si="106"/>
        <v>46296</v>
      </c>
      <c r="BI109" s="176">
        <f t="shared" si="106"/>
        <v>46327</v>
      </c>
      <c r="BJ109" s="176">
        <f t="shared" si="106"/>
        <v>46357</v>
      </c>
      <c r="BK109" s="176">
        <f t="shared" si="106"/>
        <v>46388</v>
      </c>
      <c r="BL109" s="176">
        <f t="shared" si="106"/>
        <v>46419</v>
      </c>
      <c r="BM109" s="176">
        <f t="shared" si="106"/>
        <v>46447</v>
      </c>
      <c r="BN109" s="176">
        <f t="shared" si="106"/>
        <v>46478</v>
      </c>
      <c r="BO109" s="176">
        <f t="shared" si="106"/>
        <v>46508</v>
      </c>
      <c r="BP109" s="176">
        <f t="shared" ref="BP109:CH109" si="107">BP$4</f>
        <v>46539</v>
      </c>
      <c r="BQ109" s="176">
        <f t="shared" si="107"/>
        <v>46569</v>
      </c>
      <c r="BR109" s="176">
        <f t="shared" si="107"/>
        <v>46600</v>
      </c>
      <c r="BS109" s="176">
        <f t="shared" si="107"/>
        <v>46631</v>
      </c>
      <c r="BT109" s="176">
        <f t="shared" si="107"/>
        <v>46661</v>
      </c>
      <c r="BU109" s="176">
        <f t="shared" si="107"/>
        <v>46692</v>
      </c>
      <c r="BV109" s="176">
        <f t="shared" si="107"/>
        <v>46722</v>
      </c>
      <c r="BW109" s="176">
        <f t="shared" si="107"/>
        <v>46753</v>
      </c>
      <c r="BX109" s="176">
        <f t="shared" si="107"/>
        <v>46784</v>
      </c>
      <c r="BY109" s="176">
        <f t="shared" si="107"/>
        <v>46813</v>
      </c>
      <c r="BZ109" s="176">
        <f t="shared" si="107"/>
        <v>46844</v>
      </c>
      <c r="CA109" s="176">
        <f t="shared" si="107"/>
        <v>46874</v>
      </c>
      <c r="CB109" s="176">
        <f t="shared" si="107"/>
        <v>46905</v>
      </c>
      <c r="CC109" s="176">
        <f t="shared" si="107"/>
        <v>46935</v>
      </c>
      <c r="CD109" s="176">
        <f t="shared" si="107"/>
        <v>46966</v>
      </c>
      <c r="CE109" s="176">
        <f t="shared" si="107"/>
        <v>46997</v>
      </c>
      <c r="CF109" s="176">
        <f t="shared" si="107"/>
        <v>47027</v>
      </c>
      <c r="CG109" s="176">
        <f t="shared" si="107"/>
        <v>47058</v>
      </c>
      <c r="CH109" s="177">
        <f t="shared" si="107"/>
        <v>47088</v>
      </c>
    </row>
    <row r="110" spans="1:86" hidden="1" x14ac:dyDescent="0.35">
      <c r="A110" s="588"/>
      <c r="B110" s="287" t="s">
        <v>20</v>
      </c>
      <c r="C110" s="342">
        <v>1.8068591999999987E-2</v>
      </c>
      <c r="D110" s="342">
        <v>1.8068592000000085E-2</v>
      </c>
      <c r="E110" s="417">
        <v>2.3323293010974844E-2</v>
      </c>
      <c r="F110" s="417">
        <v>2.321311884647274E-2</v>
      </c>
      <c r="G110" s="417">
        <v>2.3731198013184747E-2</v>
      </c>
      <c r="H110" s="417">
        <v>2.8606933470298294E-2</v>
      </c>
      <c r="I110" s="417">
        <v>2.8564986216861803E-2</v>
      </c>
      <c r="J110" s="417">
        <v>2.8751866812939862E-2</v>
      </c>
      <c r="K110" s="417">
        <v>2.8775609433120838E-2</v>
      </c>
      <c r="L110" s="417">
        <v>2.4342465668949754E-2</v>
      </c>
      <c r="M110" s="417">
        <v>2.3979947761775908E-2</v>
      </c>
      <c r="N110" s="417">
        <v>2.3694199590883661E-2</v>
      </c>
      <c r="O110" s="417">
        <v>2.3113770630064437E-2</v>
      </c>
      <c r="P110" s="417">
        <v>2.308480619226886E-2</v>
      </c>
      <c r="Q110" s="417">
        <v>2.3323293010974844E-2</v>
      </c>
      <c r="R110" s="417">
        <v>2.321311884647274E-2</v>
      </c>
      <c r="S110" s="417">
        <v>2.3731198013184747E-2</v>
      </c>
      <c r="T110" s="417">
        <v>2.8606933470298294E-2</v>
      </c>
      <c r="U110" s="417">
        <v>2.8564986216861803E-2</v>
      </c>
      <c r="V110" s="417">
        <v>2.8751866812939862E-2</v>
      </c>
      <c r="W110" s="417">
        <v>2.8775609433120838E-2</v>
      </c>
      <c r="X110" s="417">
        <v>2.4342465668949754E-2</v>
      </c>
      <c r="Y110" s="417">
        <v>2.3979947761775908E-2</v>
      </c>
      <c r="Z110" s="417">
        <v>2.3694199590883661E-2</v>
      </c>
      <c r="AA110" s="417">
        <v>2.3113770630064437E-2</v>
      </c>
      <c r="AB110" s="417">
        <v>2.308480619226886E-2</v>
      </c>
      <c r="AC110" s="417">
        <v>2.3323293010974844E-2</v>
      </c>
      <c r="AD110" s="417">
        <v>2.321311884647274E-2</v>
      </c>
      <c r="AE110" s="417">
        <v>2.3731198013184747E-2</v>
      </c>
      <c r="AF110" s="417">
        <v>2.8606933470298294E-2</v>
      </c>
      <c r="AG110" s="417">
        <v>2.8564986216861803E-2</v>
      </c>
      <c r="AH110" s="417">
        <v>2.8751866812939862E-2</v>
      </c>
      <c r="AI110" s="417">
        <v>2.8775609433120838E-2</v>
      </c>
      <c r="AJ110" s="417">
        <v>2.4342465668949754E-2</v>
      </c>
      <c r="AK110" s="417">
        <v>2.3979947761775908E-2</v>
      </c>
      <c r="AL110" s="417">
        <v>2.3694199590883661E-2</v>
      </c>
      <c r="AM110" s="417">
        <v>2.3113770630064437E-2</v>
      </c>
      <c r="AN110" s="417">
        <v>2.308480619226886E-2</v>
      </c>
      <c r="AO110" s="417">
        <v>2.3323293010974844E-2</v>
      </c>
      <c r="AP110" s="417">
        <v>2.321311884647274E-2</v>
      </c>
      <c r="AQ110" s="417">
        <v>2.3731198013184747E-2</v>
      </c>
      <c r="AR110" s="417">
        <v>2.8606933470298294E-2</v>
      </c>
      <c r="AS110" s="417">
        <v>2.8564986216861803E-2</v>
      </c>
      <c r="AT110" s="417">
        <v>2.8751866812939862E-2</v>
      </c>
      <c r="AU110" s="417">
        <v>2.8775609433120838E-2</v>
      </c>
      <c r="AV110" s="417">
        <v>2.4342465668949754E-2</v>
      </c>
      <c r="AW110" s="417">
        <v>2.3979947761775908E-2</v>
      </c>
      <c r="AX110" s="417">
        <v>2.3694199590883661E-2</v>
      </c>
      <c r="AY110" s="417">
        <v>2.3113770630064437E-2</v>
      </c>
      <c r="AZ110" s="417">
        <v>2.308480619226886E-2</v>
      </c>
      <c r="BA110" s="417">
        <v>2.3323293010974844E-2</v>
      </c>
      <c r="BB110" s="417">
        <v>2.321311884647274E-2</v>
      </c>
      <c r="BC110" s="417">
        <v>2.3731198013184747E-2</v>
      </c>
      <c r="BD110" s="417">
        <v>2.8606933470298294E-2</v>
      </c>
      <c r="BE110" s="417">
        <v>2.8564986216861803E-2</v>
      </c>
      <c r="BF110" s="417">
        <v>2.8751866812939862E-2</v>
      </c>
      <c r="BG110" s="417">
        <v>2.8775609433120838E-2</v>
      </c>
      <c r="BH110" s="417">
        <v>2.4342465668949754E-2</v>
      </c>
      <c r="BI110" s="417">
        <v>2.3979947761775908E-2</v>
      </c>
      <c r="BJ110" s="417">
        <v>2.3694199590883661E-2</v>
      </c>
      <c r="BK110" s="417">
        <v>2.3113770630064437E-2</v>
      </c>
      <c r="BL110" s="417">
        <v>2.308480619226886E-2</v>
      </c>
      <c r="BM110" s="417">
        <v>2.3323293010974844E-2</v>
      </c>
      <c r="BN110" s="417">
        <v>2.321311884647274E-2</v>
      </c>
      <c r="BO110" s="417">
        <v>2.3731198013184747E-2</v>
      </c>
      <c r="BP110" s="417">
        <v>2.8606933470298294E-2</v>
      </c>
      <c r="BQ110" s="417">
        <v>2.8564986216861803E-2</v>
      </c>
      <c r="BR110" s="417">
        <v>2.8751866812939862E-2</v>
      </c>
      <c r="BS110" s="417">
        <v>2.8775609433120838E-2</v>
      </c>
      <c r="BT110" s="417">
        <v>2.4342465668949754E-2</v>
      </c>
      <c r="BU110" s="417">
        <v>2.3979947761775908E-2</v>
      </c>
      <c r="BV110" s="417">
        <v>2.3694199590883661E-2</v>
      </c>
      <c r="BW110" s="417">
        <v>2.3113770630064437E-2</v>
      </c>
      <c r="BX110" s="417">
        <v>2.308480619226886E-2</v>
      </c>
      <c r="BY110" s="417">
        <v>2.3323293010974844E-2</v>
      </c>
      <c r="BZ110" s="417">
        <v>2.321311884647274E-2</v>
      </c>
      <c r="CA110" s="417">
        <v>2.3731198013184747E-2</v>
      </c>
      <c r="CB110" s="417">
        <v>2.8606933470298294E-2</v>
      </c>
      <c r="CC110" s="417">
        <v>2.8564986216861803E-2</v>
      </c>
      <c r="CD110" s="417">
        <v>2.8751866812939862E-2</v>
      </c>
      <c r="CE110" s="417">
        <v>2.8775609433120838E-2</v>
      </c>
      <c r="CF110" s="417">
        <v>2.4342465668949754E-2</v>
      </c>
      <c r="CG110" s="417">
        <v>2.3979947761775908E-2</v>
      </c>
      <c r="CH110" s="417">
        <v>2.3694199590883661E-2</v>
      </c>
    </row>
    <row r="111" spans="1:86" hidden="1" x14ac:dyDescent="0.35">
      <c r="A111" s="588"/>
      <c r="B111" s="287" t="s">
        <v>0</v>
      </c>
      <c r="C111" s="342">
        <v>1.8068591999999987E-2</v>
      </c>
      <c r="D111" s="342">
        <v>1.8068592000000085E-2</v>
      </c>
      <c r="E111" s="417">
        <v>2.3897068756414595E-2</v>
      </c>
      <c r="F111" s="417">
        <v>2.3313829526834466E-2</v>
      </c>
      <c r="G111" s="417">
        <v>2.4964802170357413E-2</v>
      </c>
      <c r="H111" s="417">
        <v>3.0465985850291009E-2</v>
      </c>
      <c r="I111" s="417">
        <v>2.9429483128265644E-2</v>
      </c>
      <c r="J111" s="417">
        <v>3.0170369015297571E-2</v>
      </c>
      <c r="K111" s="417">
        <v>3.0665536551498451E-2</v>
      </c>
      <c r="L111" s="417">
        <v>2.4164472689335421E-2</v>
      </c>
      <c r="M111" s="417">
        <v>2.5294903153218563E-2</v>
      </c>
      <c r="N111" s="417">
        <v>2.3471402778603406E-2</v>
      </c>
      <c r="O111" s="417">
        <v>2.4146888775834336E-2</v>
      </c>
      <c r="P111" s="417">
        <v>2.4000297678319994E-2</v>
      </c>
      <c r="Q111" s="417">
        <v>2.3897068756414595E-2</v>
      </c>
      <c r="R111" s="417">
        <v>2.3313829526834466E-2</v>
      </c>
      <c r="S111" s="417">
        <v>2.4964802170357413E-2</v>
      </c>
      <c r="T111" s="417">
        <v>3.0465985850291009E-2</v>
      </c>
      <c r="U111" s="417">
        <v>2.9429483128265644E-2</v>
      </c>
      <c r="V111" s="417">
        <v>3.0170369015297571E-2</v>
      </c>
      <c r="W111" s="417">
        <v>3.0665536551498451E-2</v>
      </c>
      <c r="X111" s="417">
        <v>2.4164472689335421E-2</v>
      </c>
      <c r="Y111" s="417">
        <v>2.5294903153218563E-2</v>
      </c>
      <c r="Z111" s="417">
        <v>2.3471402778603406E-2</v>
      </c>
      <c r="AA111" s="417">
        <v>2.4146888775834336E-2</v>
      </c>
      <c r="AB111" s="417">
        <v>2.4000297678319994E-2</v>
      </c>
      <c r="AC111" s="417">
        <v>2.3897068756414595E-2</v>
      </c>
      <c r="AD111" s="417">
        <v>2.3313829526834466E-2</v>
      </c>
      <c r="AE111" s="417">
        <v>2.4964802170357413E-2</v>
      </c>
      <c r="AF111" s="417">
        <v>3.0465985850291009E-2</v>
      </c>
      <c r="AG111" s="417">
        <v>2.9429483128265644E-2</v>
      </c>
      <c r="AH111" s="417">
        <v>3.0170369015297571E-2</v>
      </c>
      <c r="AI111" s="417">
        <v>3.0665536551498451E-2</v>
      </c>
      <c r="AJ111" s="417">
        <v>2.4164472689335421E-2</v>
      </c>
      <c r="AK111" s="417">
        <v>2.5294903153218563E-2</v>
      </c>
      <c r="AL111" s="417">
        <v>2.3471402778603406E-2</v>
      </c>
      <c r="AM111" s="417">
        <v>2.4146888775834336E-2</v>
      </c>
      <c r="AN111" s="417">
        <v>2.4000297678319994E-2</v>
      </c>
      <c r="AO111" s="417">
        <v>2.3897068756414595E-2</v>
      </c>
      <c r="AP111" s="417">
        <v>2.3313829526834466E-2</v>
      </c>
      <c r="AQ111" s="417">
        <v>2.4964802170357413E-2</v>
      </c>
      <c r="AR111" s="417">
        <v>3.0465985850291009E-2</v>
      </c>
      <c r="AS111" s="417">
        <v>2.9429483128265644E-2</v>
      </c>
      <c r="AT111" s="417">
        <v>3.0170369015297571E-2</v>
      </c>
      <c r="AU111" s="417">
        <v>3.0665536551498451E-2</v>
      </c>
      <c r="AV111" s="417">
        <v>2.4164472689335421E-2</v>
      </c>
      <c r="AW111" s="417">
        <v>2.5294903153218563E-2</v>
      </c>
      <c r="AX111" s="417">
        <v>2.3471402778603406E-2</v>
      </c>
      <c r="AY111" s="417">
        <v>2.4146888775834336E-2</v>
      </c>
      <c r="AZ111" s="417">
        <v>2.4000297678319994E-2</v>
      </c>
      <c r="BA111" s="417">
        <v>2.3897068756414595E-2</v>
      </c>
      <c r="BB111" s="417">
        <v>2.3313829526834466E-2</v>
      </c>
      <c r="BC111" s="417">
        <v>2.4964802170357413E-2</v>
      </c>
      <c r="BD111" s="417">
        <v>3.0465985850291009E-2</v>
      </c>
      <c r="BE111" s="417">
        <v>2.9429483128265644E-2</v>
      </c>
      <c r="BF111" s="417">
        <v>3.0170369015297571E-2</v>
      </c>
      <c r="BG111" s="417">
        <v>3.0665536551498451E-2</v>
      </c>
      <c r="BH111" s="417">
        <v>2.4164472689335421E-2</v>
      </c>
      <c r="BI111" s="417">
        <v>2.5294903153218563E-2</v>
      </c>
      <c r="BJ111" s="417">
        <v>2.3471402778603406E-2</v>
      </c>
      <c r="BK111" s="417">
        <v>2.4146888775834336E-2</v>
      </c>
      <c r="BL111" s="417">
        <v>2.4000297678319994E-2</v>
      </c>
      <c r="BM111" s="417">
        <v>2.3897068756414595E-2</v>
      </c>
      <c r="BN111" s="417">
        <v>2.3313829526834466E-2</v>
      </c>
      <c r="BO111" s="417">
        <v>2.4964802170357413E-2</v>
      </c>
      <c r="BP111" s="417">
        <v>3.0465985850291009E-2</v>
      </c>
      <c r="BQ111" s="417">
        <v>2.9429483128265644E-2</v>
      </c>
      <c r="BR111" s="417">
        <v>3.0170369015297571E-2</v>
      </c>
      <c r="BS111" s="417">
        <v>3.0665536551498451E-2</v>
      </c>
      <c r="BT111" s="417">
        <v>2.4164472689335421E-2</v>
      </c>
      <c r="BU111" s="417">
        <v>2.5294903153218563E-2</v>
      </c>
      <c r="BV111" s="417">
        <v>2.3471402778603406E-2</v>
      </c>
      <c r="BW111" s="417">
        <v>2.4146888775834336E-2</v>
      </c>
      <c r="BX111" s="417">
        <v>2.4000297678319994E-2</v>
      </c>
      <c r="BY111" s="417">
        <v>2.3897068756414595E-2</v>
      </c>
      <c r="BZ111" s="417">
        <v>2.3313829526834466E-2</v>
      </c>
      <c r="CA111" s="417">
        <v>2.4964802170357413E-2</v>
      </c>
      <c r="CB111" s="417">
        <v>3.0465985850291009E-2</v>
      </c>
      <c r="CC111" s="417">
        <v>2.9429483128265644E-2</v>
      </c>
      <c r="CD111" s="417">
        <v>3.0170369015297571E-2</v>
      </c>
      <c r="CE111" s="417">
        <v>3.0665536551498451E-2</v>
      </c>
      <c r="CF111" s="417">
        <v>2.4164472689335421E-2</v>
      </c>
      <c r="CG111" s="417">
        <v>2.5294903153218563E-2</v>
      </c>
      <c r="CH111" s="417">
        <v>2.3471402778603406E-2</v>
      </c>
    </row>
    <row r="112" spans="1:86" hidden="1" x14ac:dyDescent="0.35">
      <c r="A112" s="588"/>
      <c r="B112" s="287" t="s">
        <v>21</v>
      </c>
      <c r="C112" s="342">
        <v>1.8068591999999987E-2</v>
      </c>
      <c r="D112" s="342">
        <v>1.8068592000000085E-2</v>
      </c>
      <c r="E112" s="417">
        <v>2.3858274435910272E-2</v>
      </c>
      <c r="F112" s="417">
        <v>2.39077296305596E-2</v>
      </c>
      <c r="G112" s="417">
        <v>2.4119712018997624E-2</v>
      </c>
      <c r="H112" s="417">
        <v>2.9277192076420381E-2</v>
      </c>
      <c r="I112" s="417">
        <v>2.8557701019953176E-2</v>
      </c>
      <c r="J112" s="417">
        <v>2.9111380293825227E-2</v>
      </c>
      <c r="K112" s="417">
        <v>2.9351548036595759E-2</v>
      </c>
      <c r="L112" s="417">
        <v>2.483647013594974E-2</v>
      </c>
      <c r="M112" s="417">
        <v>2.3987366067580219E-2</v>
      </c>
      <c r="N112" s="417">
        <v>2.4089378913695021E-2</v>
      </c>
      <c r="O112" s="417">
        <v>2.3035856275064787E-2</v>
      </c>
      <c r="P112" s="417">
        <v>2.3018097097034521E-2</v>
      </c>
      <c r="Q112" s="417">
        <v>2.3858274435910272E-2</v>
      </c>
      <c r="R112" s="417">
        <v>2.39077296305596E-2</v>
      </c>
      <c r="S112" s="417">
        <v>2.4119712018997624E-2</v>
      </c>
      <c r="T112" s="417">
        <v>2.9277192076420381E-2</v>
      </c>
      <c r="U112" s="417">
        <v>2.8557701019953176E-2</v>
      </c>
      <c r="V112" s="417">
        <v>2.9111380293825227E-2</v>
      </c>
      <c r="W112" s="417">
        <v>2.9351548036595759E-2</v>
      </c>
      <c r="X112" s="417">
        <v>2.483647013594974E-2</v>
      </c>
      <c r="Y112" s="417">
        <v>2.3987366067580219E-2</v>
      </c>
      <c r="Z112" s="417">
        <v>2.4089378913695021E-2</v>
      </c>
      <c r="AA112" s="417">
        <v>2.3035856275064787E-2</v>
      </c>
      <c r="AB112" s="417">
        <v>2.3018097097034521E-2</v>
      </c>
      <c r="AC112" s="417">
        <v>2.3858274435910272E-2</v>
      </c>
      <c r="AD112" s="417">
        <v>2.39077296305596E-2</v>
      </c>
      <c r="AE112" s="417">
        <v>2.4119712018997624E-2</v>
      </c>
      <c r="AF112" s="417">
        <v>2.9277192076420381E-2</v>
      </c>
      <c r="AG112" s="417">
        <v>2.8557701019953176E-2</v>
      </c>
      <c r="AH112" s="417">
        <v>2.9111380293825227E-2</v>
      </c>
      <c r="AI112" s="417">
        <v>2.9351548036595759E-2</v>
      </c>
      <c r="AJ112" s="417">
        <v>2.483647013594974E-2</v>
      </c>
      <c r="AK112" s="417">
        <v>2.3987366067580219E-2</v>
      </c>
      <c r="AL112" s="417">
        <v>2.4089378913695021E-2</v>
      </c>
      <c r="AM112" s="417">
        <v>2.3035856275064787E-2</v>
      </c>
      <c r="AN112" s="417">
        <v>2.3018097097034521E-2</v>
      </c>
      <c r="AO112" s="417">
        <v>2.3858274435910272E-2</v>
      </c>
      <c r="AP112" s="417">
        <v>2.39077296305596E-2</v>
      </c>
      <c r="AQ112" s="417">
        <v>2.4119712018997624E-2</v>
      </c>
      <c r="AR112" s="417">
        <v>2.9277192076420381E-2</v>
      </c>
      <c r="AS112" s="417">
        <v>2.8557701019953176E-2</v>
      </c>
      <c r="AT112" s="417">
        <v>2.9111380293825227E-2</v>
      </c>
      <c r="AU112" s="417">
        <v>2.9351548036595759E-2</v>
      </c>
      <c r="AV112" s="417">
        <v>2.483647013594974E-2</v>
      </c>
      <c r="AW112" s="417">
        <v>2.3987366067580219E-2</v>
      </c>
      <c r="AX112" s="417">
        <v>2.4089378913695021E-2</v>
      </c>
      <c r="AY112" s="417">
        <v>2.3035856275064787E-2</v>
      </c>
      <c r="AZ112" s="417">
        <v>2.3018097097034521E-2</v>
      </c>
      <c r="BA112" s="417">
        <v>2.3858274435910272E-2</v>
      </c>
      <c r="BB112" s="417">
        <v>2.39077296305596E-2</v>
      </c>
      <c r="BC112" s="417">
        <v>2.4119712018997624E-2</v>
      </c>
      <c r="BD112" s="417">
        <v>2.9277192076420381E-2</v>
      </c>
      <c r="BE112" s="417">
        <v>2.8557701019953176E-2</v>
      </c>
      <c r="BF112" s="417">
        <v>2.9111380293825227E-2</v>
      </c>
      <c r="BG112" s="417">
        <v>2.9351548036595759E-2</v>
      </c>
      <c r="BH112" s="417">
        <v>2.483647013594974E-2</v>
      </c>
      <c r="BI112" s="417">
        <v>2.3987366067580219E-2</v>
      </c>
      <c r="BJ112" s="417">
        <v>2.4089378913695021E-2</v>
      </c>
      <c r="BK112" s="417">
        <v>2.3035856275064787E-2</v>
      </c>
      <c r="BL112" s="417">
        <v>2.3018097097034521E-2</v>
      </c>
      <c r="BM112" s="417">
        <v>2.3858274435910272E-2</v>
      </c>
      <c r="BN112" s="417">
        <v>2.39077296305596E-2</v>
      </c>
      <c r="BO112" s="417">
        <v>2.4119712018997624E-2</v>
      </c>
      <c r="BP112" s="417">
        <v>2.9277192076420381E-2</v>
      </c>
      <c r="BQ112" s="417">
        <v>2.8557701019953176E-2</v>
      </c>
      <c r="BR112" s="417">
        <v>2.9111380293825227E-2</v>
      </c>
      <c r="BS112" s="417">
        <v>2.9351548036595759E-2</v>
      </c>
      <c r="BT112" s="417">
        <v>2.483647013594974E-2</v>
      </c>
      <c r="BU112" s="417">
        <v>2.3987366067580219E-2</v>
      </c>
      <c r="BV112" s="417">
        <v>2.4089378913695021E-2</v>
      </c>
      <c r="BW112" s="417">
        <v>2.3035856275064787E-2</v>
      </c>
      <c r="BX112" s="417">
        <v>2.3018097097034521E-2</v>
      </c>
      <c r="BY112" s="417">
        <v>2.3858274435910272E-2</v>
      </c>
      <c r="BZ112" s="417">
        <v>2.39077296305596E-2</v>
      </c>
      <c r="CA112" s="417">
        <v>2.4119712018997624E-2</v>
      </c>
      <c r="CB112" s="417">
        <v>2.9277192076420381E-2</v>
      </c>
      <c r="CC112" s="417">
        <v>2.8557701019953176E-2</v>
      </c>
      <c r="CD112" s="417">
        <v>2.9111380293825227E-2</v>
      </c>
      <c r="CE112" s="417">
        <v>2.9351548036595759E-2</v>
      </c>
      <c r="CF112" s="417">
        <v>2.483647013594974E-2</v>
      </c>
      <c r="CG112" s="417">
        <v>2.3987366067580219E-2</v>
      </c>
      <c r="CH112" s="417">
        <v>2.4089378913695021E-2</v>
      </c>
    </row>
    <row r="113" spans="1:86" hidden="1" x14ac:dyDescent="0.35">
      <c r="A113" s="588"/>
      <c r="B113" s="287" t="s">
        <v>1</v>
      </c>
      <c r="C113" s="342">
        <v>1.8068591999999987E-2</v>
      </c>
      <c r="D113" s="342">
        <v>1.8068592000000085E-2</v>
      </c>
      <c r="E113" s="417">
        <v>2.0648262403999099E-2</v>
      </c>
      <c r="F113" s="417">
        <v>2.3438898061895055E-2</v>
      </c>
      <c r="G113" s="417">
        <v>2.5988402964995303E-2</v>
      </c>
      <c r="H113" s="417">
        <v>3.053153206925488E-2</v>
      </c>
      <c r="I113" s="417">
        <v>2.9464928594527161E-2</v>
      </c>
      <c r="J113" s="417">
        <v>3.0211763272592014E-2</v>
      </c>
      <c r="K113" s="417">
        <v>3.0933268689587849E-2</v>
      </c>
      <c r="L113" s="417">
        <v>2.4129610294570381E-2</v>
      </c>
      <c r="M113" s="417">
        <v>2.0648262403999099E-2</v>
      </c>
      <c r="N113" s="417">
        <v>2.0648262403999799E-2</v>
      </c>
      <c r="O113" s="417">
        <v>2.0648262404000001E-2</v>
      </c>
      <c r="P113" s="417">
        <v>2.0648262404000101E-2</v>
      </c>
      <c r="Q113" s="417">
        <v>2.0648262403999099E-2</v>
      </c>
      <c r="R113" s="417">
        <v>2.3438898061895055E-2</v>
      </c>
      <c r="S113" s="417">
        <v>2.5988402964995303E-2</v>
      </c>
      <c r="T113" s="417">
        <v>3.053153206925488E-2</v>
      </c>
      <c r="U113" s="417">
        <v>2.9464928594527161E-2</v>
      </c>
      <c r="V113" s="417">
        <v>3.0211763272592014E-2</v>
      </c>
      <c r="W113" s="417">
        <v>3.0933268689587849E-2</v>
      </c>
      <c r="X113" s="417">
        <v>2.4129610294570381E-2</v>
      </c>
      <c r="Y113" s="417">
        <v>2.0648262403999099E-2</v>
      </c>
      <c r="Z113" s="417">
        <v>2.0648262403999799E-2</v>
      </c>
      <c r="AA113" s="417">
        <v>2.0648262404000001E-2</v>
      </c>
      <c r="AB113" s="417">
        <v>2.0648262404000101E-2</v>
      </c>
      <c r="AC113" s="417">
        <v>2.0648262403999099E-2</v>
      </c>
      <c r="AD113" s="417">
        <v>2.3438898061895055E-2</v>
      </c>
      <c r="AE113" s="417">
        <v>2.5988402964995303E-2</v>
      </c>
      <c r="AF113" s="417">
        <v>3.053153206925488E-2</v>
      </c>
      <c r="AG113" s="417">
        <v>2.9464928594527161E-2</v>
      </c>
      <c r="AH113" s="417">
        <v>3.0211763272592014E-2</v>
      </c>
      <c r="AI113" s="417">
        <v>3.0933268689587849E-2</v>
      </c>
      <c r="AJ113" s="417">
        <v>2.4129610294570381E-2</v>
      </c>
      <c r="AK113" s="417">
        <v>2.0648262403999099E-2</v>
      </c>
      <c r="AL113" s="417">
        <v>2.0648262403999799E-2</v>
      </c>
      <c r="AM113" s="417">
        <v>2.0648262404000001E-2</v>
      </c>
      <c r="AN113" s="417">
        <v>2.0648262404000101E-2</v>
      </c>
      <c r="AO113" s="417">
        <v>2.0648262403999099E-2</v>
      </c>
      <c r="AP113" s="417">
        <v>2.3438898061895055E-2</v>
      </c>
      <c r="AQ113" s="417">
        <v>2.5988402964995303E-2</v>
      </c>
      <c r="AR113" s="417">
        <v>3.053153206925488E-2</v>
      </c>
      <c r="AS113" s="417">
        <v>2.9464928594527161E-2</v>
      </c>
      <c r="AT113" s="417">
        <v>3.0211763272592014E-2</v>
      </c>
      <c r="AU113" s="417">
        <v>3.0933268689587849E-2</v>
      </c>
      <c r="AV113" s="417">
        <v>2.4129610294570381E-2</v>
      </c>
      <c r="AW113" s="417">
        <v>2.0648262403999099E-2</v>
      </c>
      <c r="AX113" s="417">
        <v>2.0648262403999799E-2</v>
      </c>
      <c r="AY113" s="417">
        <v>2.0648262404000001E-2</v>
      </c>
      <c r="AZ113" s="417">
        <v>2.0648262404000101E-2</v>
      </c>
      <c r="BA113" s="417">
        <v>2.0648262403999099E-2</v>
      </c>
      <c r="BB113" s="417">
        <v>2.3438898061895055E-2</v>
      </c>
      <c r="BC113" s="417">
        <v>2.5988402964995303E-2</v>
      </c>
      <c r="BD113" s="417">
        <v>3.053153206925488E-2</v>
      </c>
      <c r="BE113" s="417">
        <v>2.9464928594527161E-2</v>
      </c>
      <c r="BF113" s="417">
        <v>3.0211763272592014E-2</v>
      </c>
      <c r="BG113" s="417">
        <v>3.0933268689587849E-2</v>
      </c>
      <c r="BH113" s="417">
        <v>2.4129610294570381E-2</v>
      </c>
      <c r="BI113" s="417">
        <v>2.0648262403999099E-2</v>
      </c>
      <c r="BJ113" s="417">
        <v>2.0648262403999799E-2</v>
      </c>
      <c r="BK113" s="417">
        <v>2.0648262404000001E-2</v>
      </c>
      <c r="BL113" s="417">
        <v>2.0648262404000101E-2</v>
      </c>
      <c r="BM113" s="417">
        <v>2.0648262403999099E-2</v>
      </c>
      <c r="BN113" s="417">
        <v>2.3438898061895055E-2</v>
      </c>
      <c r="BO113" s="417">
        <v>2.5988402964995303E-2</v>
      </c>
      <c r="BP113" s="417">
        <v>3.053153206925488E-2</v>
      </c>
      <c r="BQ113" s="417">
        <v>2.9464928594527161E-2</v>
      </c>
      <c r="BR113" s="417">
        <v>3.0211763272592014E-2</v>
      </c>
      <c r="BS113" s="417">
        <v>3.0933268689587849E-2</v>
      </c>
      <c r="BT113" s="417">
        <v>2.4129610294570381E-2</v>
      </c>
      <c r="BU113" s="417">
        <v>2.0648262403999099E-2</v>
      </c>
      <c r="BV113" s="417">
        <v>2.0648262403999799E-2</v>
      </c>
      <c r="BW113" s="417">
        <v>2.0648262404000001E-2</v>
      </c>
      <c r="BX113" s="417">
        <v>2.0648262404000101E-2</v>
      </c>
      <c r="BY113" s="417">
        <v>2.0648262403999099E-2</v>
      </c>
      <c r="BZ113" s="417">
        <v>2.3438898061895055E-2</v>
      </c>
      <c r="CA113" s="417">
        <v>2.5988402964995303E-2</v>
      </c>
      <c r="CB113" s="417">
        <v>3.053153206925488E-2</v>
      </c>
      <c r="CC113" s="417">
        <v>2.9464928594527161E-2</v>
      </c>
      <c r="CD113" s="417">
        <v>3.0211763272592014E-2</v>
      </c>
      <c r="CE113" s="417">
        <v>3.0933268689587849E-2</v>
      </c>
      <c r="CF113" s="417">
        <v>2.4129610294570381E-2</v>
      </c>
      <c r="CG113" s="417">
        <v>2.0648262403999099E-2</v>
      </c>
      <c r="CH113" s="417">
        <v>2.0648262403999799E-2</v>
      </c>
    </row>
    <row r="114" spans="1:86" hidden="1" x14ac:dyDescent="0.35">
      <c r="A114" s="588"/>
      <c r="B114" s="287" t="s">
        <v>22</v>
      </c>
      <c r="C114" s="342">
        <v>1.8068591999999987E-2</v>
      </c>
      <c r="D114" s="342">
        <v>1.8068592000000085E-2</v>
      </c>
      <c r="E114" s="417">
        <v>2.0737176729359496E-2</v>
      </c>
      <c r="F114" s="417">
        <v>2.1123166806762524E-2</v>
      </c>
      <c r="G114" s="417">
        <v>2.0745647548548931E-2</v>
      </c>
      <c r="H114" s="417">
        <v>2.2660656295062944E-2</v>
      </c>
      <c r="I114" s="417">
        <v>2.2465007168238151E-2</v>
      </c>
      <c r="J114" s="417">
        <v>2.2703118412978698E-2</v>
      </c>
      <c r="K114" s="417">
        <v>2.2685874534225599E-2</v>
      </c>
      <c r="L114" s="417">
        <v>2.0737970520331724E-2</v>
      </c>
      <c r="M114" s="417">
        <v>2.0658111937576471E-2</v>
      </c>
      <c r="N114" s="417">
        <v>2.0722868298511984E-2</v>
      </c>
      <c r="O114" s="417">
        <v>2.1190254124629451E-2</v>
      </c>
      <c r="P114" s="417">
        <v>2.1152137229698852E-2</v>
      </c>
      <c r="Q114" s="417">
        <v>2.0737176729359496E-2</v>
      </c>
      <c r="R114" s="417">
        <v>2.1123166806762524E-2</v>
      </c>
      <c r="S114" s="417">
        <v>2.0745647548548931E-2</v>
      </c>
      <c r="T114" s="417">
        <v>2.2660656295062944E-2</v>
      </c>
      <c r="U114" s="417">
        <v>2.2465007168238151E-2</v>
      </c>
      <c r="V114" s="417">
        <v>2.2703118412978698E-2</v>
      </c>
      <c r="W114" s="417">
        <v>2.2685874534225599E-2</v>
      </c>
      <c r="X114" s="417">
        <v>2.0737970520331724E-2</v>
      </c>
      <c r="Y114" s="417">
        <v>2.0658111937576471E-2</v>
      </c>
      <c r="Z114" s="417">
        <v>2.0722868298511984E-2</v>
      </c>
      <c r="AA114" s="417">
        <v>2.1190254124629451E-2</v>
      </c>
      <c r="AB114" s="417">
        <v>2.1152137229698852E-2</v>
      </c>
      <c r="AC114" s="417">
        <v>2.0737176729359496E-2</v>
      </c>
      <c r="AD114" s="417">
        <v>2.1123166806762524E-2</v>
      </c>
      <c r="AE114" s="417">
        <v>2.0745647548548931E-2</v>
      </c>
      <c r="AF114" s="417">
        <v>2.2660656295062944E-2</v>
      </c>
      <c r="AG114" s="417">
        <v>2.2465007168238151E-2</v>
      </c>
      <c r="AH114" s="417">
        <v>2.2703118412978698E-2</v>
      </c>
      <c r="AI114" s="417">
        <v>2.2685874534225599E-2</v>
      </c>
      <c r="AJ114" s="417">
        <v>2.0737970520331724E-2</v>
      </c>
      <c r="AK114" s="417">
        <v>2.0658111937576471E-2</v>
      </c>
      <c r="AL114" s="417">
        <v>2.0722868298511984E-2</v>
      </c>
      <c r="AM114" s="417">
        <v>2.1190254124629451E-2</v>
      </c>
      <c r="AN114" s="417">
        <v>2.1152137229698852E-2</v>
      </c>
      <c r="AO114" s="417">
        <v>2.0737176729359496E-2</v>
      </c>
      <c r="AP114" s="417">
        <v>2.1123166806762524E-2</v>
      </c>
      <c r="AQ114" s="417">
        <v>2.0745647548548931E-2</v>
      </c>
      <c r="AR114" s="417">
        <v>2.2660656295062944E-2</v>
      </c>
      <c r="AS114" s="417">
        <v>2.2465007168238151E-2</v>
      </c>
      <c r="AT114" s="417">
        <v>2.2703118412978698E-2</v>
      </c>
      <c r="AU114" s="417">
        <v>2.2685874534225599E-2</v>
      </c>
      <c r="AV114" s="417">
        <v>2.0737970520331724E-2</v>
      </c>
      <c r="AW114" s="417">
        <v>2.0658111937576471E-2</v>
      </c>
      <c r="AX114" s="417">
        <v>2.0722868298511984E-2</v>
      </c>
      <c r="AY114" s="417">
        <v>2.1190254124629451E-2</v>
      </c>
      <c r="AZ114" s="417">
        <v>2.1152137229698852E-2</v>
      </c>
      <c r="BA114" s="417">
        <v>2.0737176729359496E-2</v>
      </c>
      <c r="BB114" s="417">
        <v>2.1123166806762524E-2</v>
      </c>
      <c r="BC114" s="417">
        <v>2.0745647548548931E-2</v>
      </c>
      <c r="BD114" s="417">
        <v>2.2660656295062944E-2</v>
      </c>
      <c r="BE114" s="417">
        <v>2.2465007168238151E-2</v>
      </c>
      <c r="BF114" s="417">
        <v>2.2703118412978698E-2</v>
      </c>
      <c r="BG114" s="417">
        <v>2.2685874534225599E-2</v>
      </c>
      <c r="BH114" s="417">
        <v>2.0737970520331724E-2</v>
      </c>
      <c r="BI114" s="417">
        <v>2.0658111937576471E-2</v>
      </c>
      <c r="BJ114" s="417">
        <v>2.0722868298511984E-2</v>
      </c>
      <c r="BK114" s="417">
        <v>2.1190254124629451E-2</v>
      </c>
      <c r="BL114" s="417">
        <v>2.1152137229698852E-2</v>
      </c>
      <c r="BM114" s="417">
        <v>2.0737176729359496E-2</v>
      </c>
      <c r="BN114" s="417">
        <v>2.1123166806762524E-2</v>
      </c>
      <c r="BO114" s="417">
        <v>2.0745647548548931E-2</v>
      </c>
      <c r="BP114" s="417">
        <v>2.2660656295062944E-2</v>
      </c>
      <c r="BQ114" s="417">
        <v>2.2465007168238151E-2</v>
      </c>
      <c r="BR114" s="417">
        <v>2.2703118412978698E-2</v>
      </c>
      <c r="BS114" s="417">
        <v>2.2685874534225599E-2</v>
      </c>
      <c r="BT114" s="417">
        <v>2.0737970520331724E-2</v>
      </c>
      <c r="BU114" s="417">
        <v>2.0658111937576471E-2</v>
      </c>
      <c r="BV114" s="417">
        <v>2.0722868298511984E-2</v>
      </c>
      <c r="BW114" s="417">
        <v>2.1190254124629451E-2</v>
      </c>
      <c r="BX114" s="417">
        <v>2.1152137229698852E-2</v>
      </c>
      <c r="BY114" s="417">
        <v>2.0737176729359496E-2</v>
      </c>
      <c r="BZ114" s="417">
        <v>2.1123166806762524E-2</v>
      </c>
      <c r="CA114" s="417">
        <v>2.0745647548548931E-2</v>
      </c>
      <c r="CB114" s="417">
        <v>2.2660656295062944E-2</v>
      </c>
      <c r="CC114" s="417">
        <v>2.2465007168238151E-2</v>
      </c>
      <c r="CD114" s="417">
        <v>2.2703118412978698E-2</v>
      </c>
      <c r="CE114" s="417">
        <v>2.2685874534225599E-2</v>
      </c>
      <c r="CF114" s="417">
        <v>2.0737970520331724E-2</v>
      </c>
      <c r="CG114" s="417">
        <v>2.0658111937576471E-2</v>
      </c>
      <c r="CH114" s="417">
        <v>2.0722868298511984E-2</v>
      </c>
    </row>
    <row r="115" spans="1:86" hidden="1" x14ac:dyDescent="0.35">
      <c r="A115" s="588"/>
      <c r="B115" s="94" t="s">
        <v>9</v>
      </c>
      <c r="C115" s="342">
        <v>1.8068591999999987E-2</v>
      </c>
      <c r="D115" s="342">
        <v>1.8068592000000085E-2</v>
      </c>
      <c r="E115" s="417">
        <v>2.397468672158775E-2</v>
      </c>
      <c r="F115" s="417">
        <v>2.3957072804052647E-2</v>
      </c>
      <c r="G115" s="417">
        <v>2.3454344374147309E-2</v>
      </c>
      <c r="H115" s="417">
        <v>2.2434774463499899E-2</v>
      </c>
      <c r="I115" s="417">
        <v>2.24347744634995E-2</v>
      </c>
      <c r="J115" s="417">
        <v>2.2434774463500201E-2</v>
      </c>
      <c r="K115" s="417">
        <v>2.9077950833408788E-2</v>
      </c>
      <c r="L115" s="417">
        <v>2.4597716891969112E-2</v>
      </c>
      <c r="M115" s="417">
        <v>2.5433229765780715E-2</v>
      </c>
      <c r="N115" s="417">
        <v>2.3472394813581491E-2</v>
      </c>
      <c r="O115" s="417">
        <v>2.4146971028530511E-2</v>
      </c>
      <c r="P115" s="417">
        <v>2.4003786443699406E-2</v>
      </c>
      <c r="Q115" s="417">
        <v>2.397468672158775E-2</v>
      </c>
      <c r="R115" s="417">
        <v>2.3957072804052647E-2</v>
      </c>
      <c r="S115" s="417">
        <v>2.3454344374147309E-2</v>
      </c>
      <c r="T115" s="417">
        <v>2.2434774463499899E-2</v>
      </c>
      <c r="U115" s="417">
        <v>2.24347744634995E-2</v>
      </c>
      <c r="V115" s="417">
        <v>2.2434774463500201E-2</v>
      </c>
      <c r="W115" s="417">
        <v>2.9077950833408788E-2</v>
      </c>
      <c r="X115" s="417">
        <v>2.4597716891969112E-2</v>
      </c>
      <c r="Y115" s="417">
        <v>2.5433229765780715E-2</v>
      </c>
      <c r="Z115" s="417">
        <v>2.3472394813581491E-2</v>
      </c>
      <c r="AA115" s="417">
        <v>2.4146971028530511E-2</v>
      </c>
      <c r="AB115" s="417">
        <v>2.4003786443699406E-2</v>
      </c>
      <c r="AC115" s="417">
        <v>2.397468672158775E-2</v>
      </c>
      <c r="AD115" s="417">
        <v>2.3957072804052647E-2</v>
      </c>
      <c r="AE115" s="417">
        <v>2.3454344374147309E-2</v>
      </c>
      <c r="AF115" s="417">
        <v>2.2434774463499899E-2</v>
      </c>
      <c r="AG115" s="417">
        <v>2.24347744634995E-2</v>
      </c>
      <c r="AH115" s="417">
        <v>2.2434774463500201E-2</v>
      </c>
      <c r="AI115" s="417">
        <v>2.9077950833408788E-2</v>
      </c>
      <c r="AJ115" s="417">
        <v>2.4597716891969112E-2</v>
      </c>
      <c r="AK115" s="417">
        <v>2.5433229765780715E-2</v>
      </c>
      <c r="AL115" s="417">
        <v>2.3472394813581491E-2</v>
      </c>
      <c r="AM115" s="417">
        <v>2.4146971028530511E-2</v>
      </c>
      <c r="AN115" s="417">
        <v>2.4003786443699406E-2</v>
      </c>
      <c r="AO115" s="417">
        <v>2.397468672158775E-2</v>
      </c>
      <c r="AP115" s="417">
        <v>2.3957072804052647E-2</v>
      </c>
      <c r="AQ115" s="417">
        <v>2.3454344374147309E-2</v>
      </c>
      <c r="AR115" s="417">
        <v>2.2434774463499899E-2</v>
      </c>
      <c r="AS115" s="417">
        <v>2.24347744634995E-2</v>
      </c>
      <c r="AT115" s="417">
        <v>2.2434774463500201E-2</v>
      </c>
      <c r="AU115" s="417">
        <v>2.9077950833408788E-2</v>
      </c>
      <c r="AV115" s="417">
        <v>2.4597716891969112E-2</v>
      </c>
      <c r="AW115" s="417">
        <v>2.5433229765780715E-2</v>
      </c>
      <c r="AX115" s="417">
        <v>2.3472394813581491E-2</v>
      </c>
      <c r="AY115" s="417">
        <v>2.4146971028530511E-2</v>
      </c>
      <c r="AZ115" s="417">
        <v>2.4003786443699406E-2</v>
      </c>
      <c r="BA115" s="417">
        <v>2.397468672158775E-2</v>
      </c>
      <c r="BB115" s="417">
        <v>2.3957072804052647E-2</v>
      </c>
      <c r="BC115" s="417">
        <v>2.3454344374147309E-2</v>
      </c>
      <c r="BD115" s="417">
        <v>2.2434774463499899E-2</v>
      </c>
      <c r="BE115" s="417">
        <v>2.24347744634995E-2</v>
      </c>
      <c r="BF115" s="417">
        <v>2.2434774463500201E-2</v>
      </c>
      <c r="BG115" s="417">
        <v>2.9077950833408788E-2</v>
      </c>
      <c r="BH115" s="417">
        <v>2.4597716891969112E-2</v>
      </c>
      <c r="BI115" s="417">
        <v>2.5433229765780715E-2</v>
      </c>
      <c r="BJ115" s="417">
        <v>2.3472394813581491E-2</v>
      </c>
      <c r="BK115" s="417">
        <v>2.4146971028530511E-2</v>
      </c>
      <c r="BL115" s="417">
        <v>2.4003786443699406E-2</v>
      </c>
      <c r="BM115" s="417">
        <v>2.397468672158775E-2</v>
      </c>
      <c r="BN115" s="417">
        <v>2.3957072804052647E-2</v>
      </c>
      <c r="BO115" s="417">
        <v>2.3454344374147309E-2</v>
      </c>
      <c r="BP115" s="417">
        <v>2.2434774463499899E-2</v>
      </c>
      <c r="BQ115" s="417">
        <v>2.24347744634995E-2</v>
      </c>
      <c r="BR115" s="417">
        <v>2.2434774463500201E-2</v>
      </c>
      <c r="BS115" s="417">
        <v>2.9077950833408788E-2</v>
      </c>
      <c r="BT115" s="417">
        <v>2.4597716891969112E-2</v>
      </c>
      <c r="BU115" s="417">
        <v>2.5433229765780715E-2</v>
      </c>
      <c r="BV115" s="417">
        <v>2.3472394813581491E-2</v>
      </c>
      <c r="BW115" s="417">
        <v>2.4146971028530511E-2</v>
      </c>
      <c r="BX115" s="417">
        <v>2.4003786443699406E-2</v>
      </c>
      <c r="BY115" s="417">
        <v>2.397468672158775E-2</v>
      </c>
      <c r="BZ115" s="417">
        <v>2.3957072804052647E-2</v>
      </c>
      <c r="CA115" s="417">
        <v>2.3454344374147309E-2</v>
      </c>
      <c r="CB115" s="417">
        <v>2.2434774463499899E-2</v>
      </c>
      <c r="CC115" s="417">
        <v>2.24347744634995E-2</v>
      </c>
      <c r="CD115" s="417">
        <v>2.2434774463500201E-2</v>
      </c>
      <c r="CE115" s="417">
        <v>2.9077950833408788E-2</v>
      </c>
      <c r="CF115" s="417">
        <v>2.4597716891969112E-2</v>
      </c>
      <c r="CG115" s="417">
        <v>2.5433229765780715E-2</v>
      </c>
      <c r="CH115" s="417">
        <v>2.3472394813581491E-2</v>
      </c>
    </row>
    <row r="116" spans="1:86" hidden="1" x14ac:dyDescent="0.35">
      <c r="A116" s="588"/>
      <c r="B116" s="94" t="s">
        <v>3</v>
      </c>
      <c r="C116" s="342">
        <v>1.8068591999999987E-2</v>
      </c>
      <c r="D116" s="342">
        <v>1.8068592000000085E-2</v>
      </c>
      <c r="E116" s="417">
        <v>2.3897068756414595E-2</v>
      </c>
      <c r="F116" s="417">
        <v>2.3313829526834466E-2</v>
      </c>
      <c r="G116" s="417">
        <v>2.4964802170357413E-2</v>
      </c>
      <c r="H116" s="417">
        <v>3.0465985850291009E-2</v>
      </c>
      <c r="I116" s="417">
        <v>2.9429483128265644E-2</v>
      </c>
      <c r="J116" s="417">
        <v>3.0170369015297571E-2</v>
      </c>
      <c r="K116" s="417">
        <v>3.0665536551498451E-2</v>
      </c>
      <c r="L116" s="417">
        <v>2.4164472689335421E-2</v>
      </c>
      <c r="M116" s="417">
        <v>2.5294903153218563E-2</v>
      </c>
      <c r="N116" s="417">
        <v>2.3471402778603406E-2</v>
      </c>
      <c r="O116" s="417">
        <v>2.4146888775834336E-2</v>
      </c>
      <c r="P116" s="417">
        <v>2.4000297678319994E-2</v>
      </c>
      <c r="Q116" s="417">
        <v>2.3897068756414595E-2</v>
      </c>
      <c r="R116" s="417">
        <v>2.3313829526834466E-2</v>
      </c>
      <c r="S116" s="417">
        <v>2.4964802170357413E-2</v>
      </c>
      <c r="T116" s="417">
        <v>3.0465985850291009E-2</v>
      </c>
      <c r="U116" s="417">
        <v>2.9429483128265644E-2</v>
      </c>
      <c r="V116" s="417">
        <v>3.0170369015297571E-2</v>
      </c>
      <c r="W116" s="417">
        <v>3.0665536551498451E-2</v>
      </c>
      <c r="X116" s="417">
        <v>2.4164472689335421E-2</v>
      </c>
      <c r="Y116" s="417">
        <v>2.5294903153218563E-2</v>
      </c>
      <c r="Z116" s="417">
        <v>2.3471402778603406E-2</v>
      </c>
      <c r="AA116" s="417">
        <v>2.4146888775834336E-2</v>
      </c>
      <c r="AB116" s="417">
        <v>2.4000297678319994E-2</v>
      </c>
      <c r="AC116" s="417">
        <v>2.3897068756414595E-2</v>
      </c>
      <c r="AD116" s="417">
        <v>2.3313829526834466E-2</v>
      </c>
      <c r="AE116" s="417">
        <v>2.4964802170357413E-2</v>
      </c>
      <c r="AF116" s="417">
        <v>3.0465985850291009E-2</v>
      </c>
      <c r="AG116" s="417">
        <v>2.9429483128265644E-2</v>
      </c>
      <c r="AH116" s="417">
        <v>3.0170369015297571E-2</v>
      </c>
      <c r="AI116" s="417">
        <v>3.0665536551498451E-2</v>
      </c>
      <c r="AJ116" s="417">
        <v>2.4164472689335421E-2</v>
      </c>
      <c r="AK116" s="417">
        <v>2.5294903153218563E-2</v>
      </c>
      <c r="AL116" s="417">
        <v>2.3471402778603406E-2</v>
      </c>
      <c r="AM116" s="417">
        <v>2.4146888775834336E-2</v>
      </c>
      <c r="AN116" s="417">
        <v>2.4000297678319994E-2</v>
      </c>
      <c r="AO116" s="417">
        <v>2.3897068756414595E-2</v>
      </c>
      <c r="AP116" s="417">
        <v>2.3313829526834466E-2</v>
      </c>
      <c r="AQ116" s="417">
        <v>2.4964802170357413E-2</v>
      </c>
      <c r="AR116" s="417">
        <v>3.0465985850291009E-2</v>
      </c>
      <c r="AS116" s="417">
        <v>2.9429483128265644E-2</v>
      </c>
      <c r="AT116" s="417">
        <v>3.0170369015297571E-2</v>
      </c>
      <c r="AU116" s="417">
        <v>3.0665536551498451E-2</v>
      </c>
      <c r="AV116" s="417">
        <v>2.4164472689335421E-2</v>
      </c>
      <c r="AW116" s="417">
        <v>2.5294903153218563E-2</v>
      </c>
      <c r="AX116" s="417">
        <v>2.3471402778603406E-2</v>
      </c>
      <c r="AY116" s="417">
        <v>2.4146888775834336E-2</v>
      </c>
      <c r="AZ116" s="417">
        <v>2.4000297678319994E-2</v>
      </c>
      <c r="BA116" s="417">
        <v>2.3897068756414595E-2</v>
      </c>
      <c r="BB116" s="417">
        <v>2.3313829526834466E-2</v>
      </c>
      <c r="BC116" s="417">
        <v>2.4964802170357413E-2</v>
      </c>
      <c r="BD116" s="417">
        <v>3.0465985850291009E-2</v>
      </c>
      <c r="BE116" s="417">
        <v>2.9429483128265644E-2</v>
      </c>
      <c r="BF116" s="417">
        <v>3.0170369015297571E-2</v>
      </c>
      <c r="BG116" s="417">
        <v>3.0665536551498451E-2</v>
      </c>
      <c r="BH116" s="417">
        <v>2.4164472689335421E-2</v>
      </c>
      <c r="BI116" s="417">
        <v>2.5294903153218563E-2</v>
      </c>
      <c r="BJ116" s="417">
        <v>2.3471402778603406E-2</v>
      </c>
      <c r="BK116" s="417">
        <v>2.4146888775834336E-2</v>
      </c>
      <c r="BL116" s="417">
        <v>2.4000297678319994E-2</v>
      </c>
      <c r="BM116" s="417">
        <v>2.3897068756414595E-2</v>
      </c>
      <c r="BN116" s="417">
        <v>2.3313829526834466E-2</v>
      </c>
      <c r="BO116" s="417">
        <v>2.4964802170357413E-2</v>
      </c>
      <c r="BP116" s="417">
        <v>3.0465985850291009E-2</v>
      </c>
      <c r="BQ116" s="417">
        <v>2.9429483128265644E-2</v>
      </c>
      <c r="BR116" s="417">
        <v>3.0170369015297571E-2</v>
      </c>
      <c r="BS116" s="417">
        <v>3.0665536551498451E-2</v>
      </c>
      <c r="BT116" s="417">
        <v>2.4164472689335421E-2</v>
      </c>
      <c r="BU116" s="417">
        <v>2.5294903153218563E-2</v>
      </c>
      <c r="BV116" s="417">
        <v>2.3471402778603406E-2</v>
      </c>
      <c r="BW116" s="417">
        <v>2.4146888775834336E-2</v>
      </c>
      <c r="BX116" s="417">
        <v>2.4000297678319994E-2</v>
      </c>
      <c r="BY116" s="417">
        <v>2.3897068756414595E-2</v>
      </c>
      <c r="BZ116" s="417">
        <v>2.3313829526834466E-2</v>
      </c>
      <c r="CA116" s="417">
        <v>2.4964802170357413E-2</v>
      </c>
      <c r="CB116" s="417">
        <v>3.0465985850291009E-2</v>
      </c>
      <c r="CC116" s="417">
        <v>2.9429483128265644E-2</v>
      </c>
      <c r="CD116" s="417">
        <v>3.0170369015297571E-2</v>
      </c>
      <c r="CE116" s="417">
        <v>3.0665536551498451E-2</v>
      </c>
      <c r="CF116" s="417">
        <v>2.4164472689335421E-2</v>
      </c>
      <c r="CG116" s="417">
        <v>2.5294903153218563E-2</v>
      </c>
      <c r="CH116" s="417">
        <v>2.3471402778603406E-2</v>
      </c>
    </row>
    <row r="117" spans="1:86" hidden="1" x14ac:dyDescent="0.35">
      <c r="A117" s="588"/>
      <c r="B117" s="94" t="s">
        <v>4</v>
      </c>
      <c r="C117" s="342">
        <v>1.8068591999999987E-2</v>
      </c>
      <c r="D117" s="342">
        <v>1.8068592000000085E-2</v>
      </c>
      <c r="E117" s="417">
        <v>2.3553415133076006E-2</v>
      </c>
      <c r="F117" s="417">
        <v>2.3754535894260277E-2</v>
      </c>
      <c r="G117" s="417">
        <v>2.4165371279916782E-2</v>
      </c>
      <c r="H117" s="417">
        <v>2.9121912626013276E-2</v>
      </c>
      <c r="I117" s="417">
        <v>2.8944110599542203E-2</v>
      </c>
      <c r="J117" s="417">
        <v>2.9121680220686882E-2</v>
      </c>
      <c r="K117" s="417">
        <v>2.9051576371753238E-2</v>
      </c>
      <c r="L117" s="417">
        <v>2.4926874373975675E-2</v>
      </c>
      <c r="M117" s="417">
        <v>2.4274277566719897E-2</v>
      </c>
      <c r="N117" s="417">
        <v>2.3873520393900585E-2</v>
      </c>
      <c r="O117" s="417">
        <v>2.3453850881604333E-2</v>
      </c>
      <c r="P117" s="417">
        <v>2.3291688777670631E-2</v>
      </c>
      <c r="Q117" s="417">
        <v>2.3553415133076006E-2</v>
      </c>
      <c r="R117" s="417">
        <v>2.3754535894260277E-2</v>
      </c>
      <c r="S117" s="417">
        <v>2.4165371279916782E-2</v>
      </c>
      <c r="T117" s="417">
        <v>2.9121912626013276E-2</v>
      </c>
      <c r="U117" s="417">
        <v>2.8944110599542203E-2</v>
      </c>
      <c r="V117" s="417">
        <v>2.9121680220686882E-2</v>
      </c>
      <c r="W117" s="417">
        <v>2.9051576371753238E-2</v>
      </c>
      <c r="X117" s="417">
        <v>2.4926874373975675E-2</v>
      </c>
      <c r="Y117" s="417">
        <v>2.4274277566719897E-2</v>
      </c>
      <c r="Z117" s="417">
        <v>2.3873520393900585E-2</v>
      </c>
      <c r="AA117" s="417">
        <v>2.3453850881604333E-2</v>
      </c>
      <c r="AB117" s="417">
        <v>2.3291688777670631E-2</v>
      </c>
      <c r="AC117" s="417">
        <v>2.3553415133076006E-2</v>
      </c>
      <c r="AD117" s="417">
        <v>2.3754535894260277E-2</v>
      </c>
      <c r="AE117" s="417">
        <v>2.4165371279916782E-2</v>
      </c>
      <c r="AF117" s="417">
        <v>2.9121912626013276E-2</v>
      </c>
      <c r="AG117" s="417">
        <v>2.8944110599542203E-2</v>
      </c>
      <c r="AH117" s="417">
        <v>2.9121680220686882E-2</v>
      </c>
      <c r="AI117" s="417">
        <v>2.9051576371753238E-2</v>
      </c>
      <c r="AJ117" s="417">
        <v>2.4926874373975675E-2</v>
      </c>
      <c r="AK117" s="417">
        <v>2.4274277566719897E-2</v>
      </c>
      <c r="AL117" s="417">
        <v>2.3873520393900585E-2</v>
      </c>
      <c r="AM117" s="417">
        <v>2.3453850881604333E-2</v>
      </c>
      <c r="AN117" s="417">
        <v>2.3291688777670631E-2</v>
      </c>
      <c r="AO117" s="417">
        <v>2.3553415133076006E-2</v>
      </c>
      <c r="AP117" s="417">
        <v>2.3754535894260277E-2</v>
      </c>
      <c r="AQ117" s="417">
        <v>2.4165371279916782E-2</v>
      </c>
      <c r="AR117" s="417">
        <v>2.9121912626013276E-2</v>
      </c>
      <c r="AS117" s="417">
        <v>2.8944110599542203E-2</v>
      </c>
      <c r="AT117" s="417">
        <v>2.9121680220686882E-2</v>
      </c>
      <c r="AU117" s="417">
        <v>2.9051576371753238E-2</v>
      </c>
      <c r="AV117" s="417">
        <v>2.4926874373975675E-2</v>
      </c>
      <c r="AW117" s="417">
        <v>2.4274277566719897E-2</v>
      </c>
      <c r="AX117" s="417">
        <v>2.3873520393900585E-2</v>
      </c>
      <c r="AY117" s="417">
        <v>2.3453850881604333E-2</v>
      </c>
      <c r="AZ117" s="417">
        <v>2.3291688777670631E-2</v>
      </c>
      <c r="BA117" s="417">
        <v>2.3553415133076006E-2</v>
      </c>
      <c r="BB117" s="417">
        <v>2.3754535894260277E-2</v>
      </c>
      <c r="BC117" s="417">
        <v>2.4165371279916782E-2</v>
      </c>
      <c r="BD117" s="417">
        <v>2.9121912626013276E-2</v>
      </c>
      <c r="BE117" s="417">
        <v>2.8944110599542203E-2</v>
      </c>
      <c r="BF117" s="417">
        <v>2.9121680220686882E-2</v>
      </c>
      <c r="BG117" s="417">
        <v>2.9051576371753238E-2</v>
      </c>
      <c r="BH117" s="417">
        <v>2.4926874373975675E-2</v>
      </c>
      <c r="BI117" s="417">
        <v>2.4274277566719897E-2</v>
      </c>
      <c r="BJ117" s="417">
        <v>2.3873520393900585E-2</v>
      </c>
      <c r="BK117" s="417">
        <v>2.3453850881604333E-2</v>
      </c>
      <c r="BL117" s="417">
        <v>2.3291688777670631E-2</v>
      </c>
      <c r="BM117" s="417">
        <v>2.3553415133076006E-2</v>
      </c>
      <c r="BN117" s="417">
        <v>2.3754535894260277E-2</v>
      </c>
      <c r="BO117" s="417">
        <v>2.4165371279916782E-2</v>
      </c>
      <c r="BP117" s="417">
        <v>2.9121912626013276E-2</v>
      </c>
      <c r="BQ117" s="417">
        <v>2.8944110599542203E-2</v>
      </c>
      <c r="BR117" s="417">
        <v>2.9121680220686882E-2</v>
      </c>
      <c r="BS117" s="417">
        <v>2.9051576371753238E-2</v>
      </c>
      <c r="BT117" s="417">
        <v>2.4926874373975675E-2</v>
      </c>
      <c r="BU117" s="417">
        <v>2.4274277566719897E-2</v>
      </c>
      <c r="BV117" s="417">
        <v>2.3873520393900585E-2</v>
      </c>
      <c r="BW117" s="417">
        <v>2.3453850881604333E-2</v>
      </c>
      <c r="BX117" s="417">
        <v>2.3291688777670631E-2</v>
      </c>
      <c r="BY117" s="417">
        <v>2.3553415133076006E-2</v>
      </c>
      <c r="BZ117" s="417">
        <v>2.3754535894260277E-2</v>
      </c>
      <c r="CA117" s="417">
        <v>2.4165371279916782E-2</v>
      </c>
      <c r="CB117" s="417">
        <v>2.9121912626013276E-2</v>
      </c>
      <c r="CC117" s="417">
        <v>2.8944110599542203E-2</v>
      </c>
      <c r="CD117" s="417">
        <v>2.9121680220686882E-2</v>
      </c>
      <c r="CE117" s="417">
        <v>2.9051576371753238E-2</v>
      </c>
      <c r="CF117" s="417">
        <v>2.4926874373975675E-2</v>
      </c>
      <c r="CG117" s="417">
        <v>2.4274277566719897E-2</v>
      </c>
      <c r="CH117" s="417">
        <v>2.3873520393900585E-2</v>
      </c>
    </row>
    <row r="118" spans="1:86" hidden="1" x14ac:dyDescent="0.35">
      <c r="A118" s="588"/>
      <c r="B118" s="94" t="s">
        <v>5</v>
      </c>
      <c r="C118" s="342">
        <v>1.8068591999999987E-2</v>
      </c>
      <c r="D118" s="342">
        <v>1.8068592000000085E-2</v>
      </c>
      <c r="E118" s="417">
        <v>2.3323293010974844E-2</v>
      </c>
      <c r="F118" s="417">
        <v>2.321311884647274E-2</v>
      </c>
      <c r="G118" s="417">
        <v>2.3731198013184747E-2</v>
      </c>
      <c r="H118" s="417">
        <v>2.8606933470298294E-2</v>
      </c>
      <c r="I118" s="417">
        <v>2.8564986216861803E-2</v>
      </c>
      <c r="J118" s="417">
        <v>2.8751866812939862E-2</v>
      </c>
      <c r="K118" s="417">
        <v>2.8775609433120838E-2</v>
      </c>
      <c r="L118" s="417">
        <v>2.4342465668949754E-2</v>
      </c>
      <c r="M118" s="417">
        <v>2.3979947761775908E-2</v>
      </c>
      <c r="N118" s="417">
        <v>2.3694199590883661E-2</v>
      </c>
      <c r="O118" s="417">
        <v>2.3113770630064437E-2</v>
      </c>
      <c r="P118" s="417">
        <v>2.308480619226886E-2</v>
      </c>
      <c r="Q118" s="417">
        <v>2.3323293010974844E-2</v>
      </c>
      <c r="R118" s="417">
        <v>2.321311884647274E-2</v>
      </c>
      <c r="S118" s="417">
        <v>2.3731198013184747E-2</v>
      </c>
      <c r="T118" s="417">
        <v>2.8606933470298294E-2</v>
      </c>
      <c r="U118" s="417">
        <v>2.8564986216861803E-2</v>
      </c>
      <c r="V118" s="417">
        <v>2.8751866812939862E-2</v>
      </c>
      <c r="W118" s="417">
        <v>2.8775609433120838E-2</v>
      </c>
      <c r="X118" s="417">
        <v>2.4342465668949754E-2</v>
      </c>
      <c r="Y118" s="417">
        <v>2.3979947761775908E-2</v>
      </c>
      <c r="Z118" s="417">
        <v>2.3694199590883661E-2</v>
      </c>
      <c r="AA118" s="417">
        <v>2.3113770630064437E-2</v>
      </c>
      <c r="AB118" s="417">
        <v>2.308480619226886E-2</v>
      </c>
      <c r="AC118" s="417">
        <v>2.3323293010974844E-2</v>
      </c>
      <c r="AD118" s="417">
        <v>2.321311884647274E-2</v>
      </c>
      <c r="AE118" s="417">
        <v>2.3731198013184747E-2</v>
      </c>
      <c r="AF118" s="417">
        <v>2.8606933470298294E-2</v>
      </c>
      <c r="AG118" s="417">
        <v>2.8564986216861803E-2</v>
      </c>
      <c r="AH118" s="417">
        <v>2.8751866812939862E-2</v>
      </c>
      <c r="AI118" s="417">
        <v>2.8775609433120838E-2</v>
      </c>
      <c r="AJ118" s="417">
        <v>2.4342465668949754E-2</v>
      </c>
      <c r="AK118" s="417">
        <v>2.3979947761775908E-2</v>
      </c>
      <c r="AL118" s="417">
        <v>2.3694199590883661E-2</v>
      </c>
      <c r="AM118" s="417">
        <v>2.3113770630064437E-2</v>
      </c>
      <c r="AN118" s="417">
        <v>2.308480619226886E-2</v>
      </c>
      <c r="AO118" s="417">
        <v>2.3323293010974844E-2</v>
      </c>
      <c r="AP118" s="417">
        <v>2.321311884647274E-2</v>
      </c>
      <c r="AQ118" s="417">
        <v>2.3731198013184747E-2</v>
      </c>
      <c r="AR118" s="417">
        <v>2.8606933470298294E-2</v>
      </c>
      <c r="AS118" s="417">
        <v>2.8564986216861803E-2</v>
      </c>
      <c r="AT118" s="417">
        <v>2.8751866812939862E-2</v>
      </c>
      <c r="AU118" s="417">
        <v>2.8775609433120838E-2</v>
      </c>
      <c r="AV118" s="417">
        <v>2.4342465668949754E-2</v>
      </c>
      <c r="AW118" s="417">
        <v>2.3979947761775908E-2</v>
      </c>
      <c r="AX118" s="417">
        <v>2.3694199590883661E-2</v>
      </c>
      <c r="AY118" s="417">
        <v>2.3113770630064437E-2</v>
      </c>
      <c r="AZ118" s="417">
        <v>2.308480619226886E-2</v>
      </c>
      <c r="BA118" s="417">
        <v>2.3323293010974844E-2</v>
      </c>
      <c r="BB118" s="417">
        <v>2.321311884647274E-2</v>
      </c>
      <c r="BC118" s="417">
        <v>2.3731198013184747E-2</v>
      </c>
      <c r="BD118" s="417">
        <v>2.8606933470298294E-2</v>
      </c>
      <c r="BE118" s="417">
        <v>2.8564986216861803E-2</v>
      </c>
      <c r="BF118" s="417">
        <v>2.8751866812939862E-2</v>
      </c>
      <c r="BG118" s="417">
        <v>2.8775609433120838E-2</v>
      </c>
      <c r="BH118" s="417">
        <v>2.4342465668949754E-2</v>
      </c>
      <c r="BI118" s="417">
        <v>2.3979947761775908E-2</v>
      </c>
      <c r="BJ118" s="417">
        <v>2.3694199590883661E-2</v>
      </c>
      <c r="BK118" s="417">
        <v>2.3113770630064437E-2</v>
      </c>
      <c r="BL118" s="417">
        <v>2.308480619226886E-2</v>
      </c>
      <c r="BM118" s="417">
        <v>2.3323293010974844E-2</v>
      </c>
      <c r="BN118" s="417">
        <v>2.321311884647274E-2</v>
      </c>
      <c r="BO118" s="417">
        <v>2.3731198013184747E-2</v>
      </c>
      <c r="BP118" s="417">
        <v>2.8606933470298294E-2</v>
      </c>
      <c r="BQ118" s="417">
        <v>2.8564986216861803E-2</v>
      </c>
      <c r="BR118" s="417">
        <v>2.8751866812939862E-2</v>
      </c>
      <c r="BS118" s="417">
        <v>2.8775609433120838E-2</v>
      </c>
      <c r="BT118" s="417">
        <v>2.4342465668949754E-2</v>
      </c>
      <c r="BU118" s="417">
        <v>2.3979947761775908E-2</v>
      </c>
      <c r="BV118" s="417">
        <v>2.3694199590883661E-2</v>
      </c>
      <c r="BW118" s="417">
        <v>2.3113770630064437E-2</v>
      </c>
      <c r="BX118" s="417">
        <v>2.308480619226886E-2</v>
      </c>
      <c r="BY118" s="417">
        <v>2.3323293010974844E-2</v>
      </c>
      <c r="BZ118" s="417">
        <v>2.321311884647274E-2</v>
      </c>
      <c r="CA118" s="417">
        <v>2.3731198013184747E-2</v>
      </c>
      <c r="CB118" s="417">
        <v>2.8606933470298294E-2</v>
      </c>
      <c r="CC118" s="417">
        <v>2.8564986216861803E-2</v>
      </c>
      <c r="CD118" s="417">
        <v>2.8751866812939862E-2</v>
      </c>
      <c r="CE118" s="417">
        <v>2.8775609433120838E-2</v>
      </c>
      <c r="CF118" s="417">
        <v>2.4342465668949754E-2</v>
      </c>
      <c r="CG118" s="417">
        <v>2.3979947761775908E-2</v>
      </c>
      <c r="CH118" s="417">
        <v>2.3694199590883661E-2</v>
      </c>
    </row>
    <row r="119" spans="1:86" hidden="1" x14ac:dyDescent="0.35">
      <c r="A119" s="588"/>
      <c r="B119" s="94" t="s">
        <v>23</v>
      </c>
      <c r="C119" s="342">
        <v>1.8068591999999987E-2</v>
      </c>
      <c r="D119" s="342">
        <v>1.8068592000000085E-2</v>
      </c>
      <c r="E119" s="417">
        <v>2.3323293010974844E-2</v>
      </c>
      <c r="F119" s="417">
        <v>2.321311884647274E-2</v>
      </c>
      <c r="G119" s="417">
        <v>2.3731198013184747E-2</v>
      </c>
      <c r="H119" s="417">
        <v>2.8606933470298294E-2</v>
      </c>
      <c r="I119" s="417">
        <v>2.8564986216861803E-2</v>
      </c>
      <c r="J119" s="417">
        <v>2.8751866812939862E-2</v>
      </c>
      <c r="K119" s="417">
        <v>2.8775609433120838E-2</v>
      </c>
      <c r="L119" s="417">
        <v>2.4342465668949754E-2</v>
      </c>
      <c r="M119" s="417">
        <v>2.3979947761775908E-2</v>
      </c>
      <c r="N119" s="417">
        <v>2.3694199590883661E-2</v>
      </c>
      <c r="O119" s="417">
        <v>2.3113770630064437E-2</v>
      </c>
      <c r="P119" s="417">
        <v>2.308480619226886E-2</v>
      </c>
      <c r="Q119" s="417">
        <v>2.3323293010974844E-2</v>
      </c>
      <c r="R119" s="417">
        <v>2.321311884647274E-2</v>
      </c>
      <c r="S119" s="417">
        <v>2.3731198013184747E-2</v>
      </c>
      <c r="T119" s="417">
        <v>2.8606933470298294E-2</v>
      </c>
      <c r="U119" s="417">
        <v>2.8564986216861803E-2</v>
      </c>
      <c r="V119" s="417">
        <v>2.8751866812939862E-2</v>
      </c>
      <c r="W119" s="417">
        <v>2.8775609433120838E-2</v>
      </c>
      <c r="X119" s="417">
        <v>2.4342465668949754E-2</v>
      </c>
      <c r="Y119" s="417">
        <v>2.3979947761775908E-2</v>
      </c>
      <c r="Z119" s="417">
        <v>2.3694199590883661E-2</v>
      </c>
      <c r="AA119" s="417">
        <v>2.3113770630064437E-2</v>
      </c>
      <c r="AB119" s="417">
        <v>2.308480619226886E-2</v>
      </c>
      <c r="AC119" s="417">
        <v>2.3323293010974844E-2</v>
      </c>
      <c r="AD119" s="417">
        <v>2.321311884647274E-2</v>
      </c>
      <c r="AE119" s="417">
        <v>2.3731198013184747E-2</v>
      </c>
      <c r="AF119" s="417">
        <v>2.8606933470298294E-2</v>
      </c>
      <c r="AG119" s="417">
        <v>2.8564986216861803E-2</v>
      </c>
      <c r="AH119" s="417">
        <v>2.8751866812939862E-2</v>
      </c>
      <c r="AI119" s="417">
        <v>2.8775609433120838E-2</v>
      </c>
      <c r="AJ119" s="417">
        <v>2.4342465668949754E-2</v>
      </c>
      <c r="AK119" s="417">
        <v>2.3979947761775908E-2</v>
      </c>
      <c r="AL119" s="417">
        <v>2.3694199590883661E-2</v>
      </c>
      <c r="AM119" s="417">
        <v>2.3113770630064437E-2</v>
      </c>
      <c r="AN119" s="417">
        <v>2.308480619226886E-2</v>
      </c>
      <c r="AO119" s="417">
        <v>2.3323293010974844E-2</v>
      </c>
      <c r="AP119" s="417">
        <v>2.321311884647274E-2</v>
      </c>
      <c r="AQ119" s="417">
        <v>2.3731198013184747E-2</v>
      </c>
      <c r="AR119" s="417">
        <v>2.8606933470298294E-2</v>
      </c>
      <c r="AS119" s="417">
        <v>2.8564986216861803E-2</v>
      </c>
      <c r="AT119" s="417">
        <v>2.8751866812939862E-2</v>
      </c>
      <c r="AU119" s="417">
        <v>2.8775609433120838E-2</v>
      </c>
      <c r="AV119" s="417">
        <v>2.4342465668949754E-2</v>
      </c>
      <c r="AW119" s="417">
        <v>2.3979947761775908E-2</v>
      </c>
      <c r="AX119" s="417">
        <v>2.3694199590883661E-2</v>
      </c>
      <c r="AY119" s="417">
        <v>2.3113770630064437E-2</v>
      </c>
      <c r="AZ119" s="417">
        <v>2.308480619226886E-2</v>
      </c>
      <c r="BA119" s="417">
        <v>2.3323293010974844E-2</v>
      </c>
      <c r="BB119" s="417">
        <v>2.321311884647274E-2</v>
      </c>
      <c r="BC119" s="417">
        <v>2.3731198013184747E-2</v>
      </c>
      <c r="BD119" s="417">
        <v>2.8606933470298294E-2</v>
      </c>
      <c r="BE119" s="417">
        <v>2.8564986216861803E-2</v>
      </c>
      <c r="BF119" s="417">
        <v>2.8751866812939862E-2</v>
      </c>
      <c r="BG119" s="417">
        <v>2.8775609433120838E-2</v>
      </c>
      <c r="BH119" s="417">
        <v>2.4342465668949754E-2</v>
      </c>
      <c r="BI119" s="417">
        <v>2.3979947761775908E-2</v>
      </c>
      <c r="BJ119" s="417">
        <v>2.3694199590883661E-2</v>
      </c>
      <c r="BK119" s="417">
        <v>2.3113770630064437E-2</v>
      </c>
      <c r="BL119" s="417">
        <v>2.308480619226886E-2</v>
      </c>
      <c r="BM119" s="417">
        <v>2.3323293010974844E-2</v>
      </c>
      <c r="BN119" s="417">
        <v>2.321311884647274E-2</v>
      </c>
      <c r="BO119" s="417">
        <v>2.3731198013184747E-2</v>
      </c>
      <c r="BP119" s="417">
        <v>2.8606933470298294E-2</v>
      </c>
      <c r="BQ119" s="417">
        <v>2.8564986216861803E-2</v>
      </c>
      <c r="BR119" s="417">
        <v>2.8751866812939862E-2</v>
      </c>
      <c r="BS119" s="417">
        <v>2.8775609433120838E-2</v>
      </c>
      <c r="BT119" s="417">
        <v>2.4342465668949754E-2</v>
      </c>
      <c r="BU119" s="417">
        <v>2.3979947761775908E-2</v>
      </c>
      <c r="BV119" s="417">
        <v>2.3694199590883661E-2</v>
      </c>
      <c r="BW119" s="417">
        <v>2.3113770630064437E-2</v>
      </c>
      <c r="BX119" s="417">
        <v>2.308480619226886E-2</v>
      </c>
      <c r="BY119" s="417">
        <v>2.3323293010974844E-2</v>
      </c>
      <c r="BZ119" s="417">
        <v>2.321311884647274E-2</v>
      </c>
      <c r="CA119" s="417">
        <v>2.3731198013184747E-2</v>
      </c>
      <c r="CB119" s="417">
        <v>2.8606933470298294E-2</v>
      </c>
      <c r="CC119" s="417">
        <v>2.8564986216861803E-2</v>
      </c>
      <c r="CD119" s="417">
        <v>2.8751866812939862E-2</v>
      </c>
      <c r="CE119" s="417">
        <v>2.8775609433120838E-2</v>
      </c>
      <c r="CF119" s="417">
        <v>2.4342465668949754E-2</v>
      </c>
      <c r="CG119" s="417">
        <v>2.3979947761775908E-2</v>
      </c>
      <c r="CH119" s="417">
        <v>2.3694199590883661E-2</v>
      </c>
    </row>
    <row r="120" spans="1:86" hidden="1" x14ac:dyDescent="0.35">
      <c r="A120" s="588"/>
      <c r="B120" s="94" t="s">
        <v>24</v>
      </c>
      <c r="C120" s="342">
        <v>1.8068591999999987E-2</v>
      </c>
      <c r="D120" s="342">
        <v>1.8068592000000085E-2</v>
      </c>
      <c r="E120" s="417">
        <v>2.3323293010974844E-2</v>
      </c>
      <c r="F120" s="417">
        <v>2.321311884647274E-2</v>
      </c>
      <c r="G120" s="417">
        <v>2.3731198013184747E-2</v>
      </c>
      <c r="H120" s="417">
        <v>2.8606933470298294E-2</v>
      </c>
      <c r="I120" s="417">
        <v>2.8564986216861803E-2</v>
      </c>
      <c r="J120" s="417">
        <v>2.8751866812939862E-2</v>
      </c>
      <c r="K120" s="417">
        <v>2.8775609433120838E-2</v>
      </c>
      <c r="L120" s="417">
        <v>2.4342465668949754E-2</v>
      </c>
      <c r="M120" s="417">
        <v>2.3979947761775908E-2</v>
      </c>
      <c r="N120" s="417">
        <v>2.3694199590883661E-2</v>
      </c>
      <c r="O120" s="417">
        <v>2.3113770630064437E-2</v>
      </c>
      <c r="P120" s="417">
        <v>2.308480619226886E-2</v>
      </c>
      <c r="Q120" s="417">
        <v>2.3323293010974844E-2</v>
      </c>
      <c r="R120" s="417">
        <v>2.321311884647274E-2</v>
      </c>
      <c r="S120" s="417">
        <v>2.3731198013184747E-2</v>
      </c>
      <c r="T120" s="417">
        <v>2.8606933470298294E-2</v>
      </c>
      <c r="U120" s="417">
        <v>2.8564986216861803E-2</v>
      </c>
      <c r="V120" s="417">
        <v>2.8751866812939862E-2</v>
      </c>
      <c r="W120" s="417">
        <v>2.8775609433120838E-2</v>
      </c>
      <c r="X120" s="417">
        <v>2.4342465668949754E-2</v>
      </c>
      <c r="Y120" s="417">
        <v>2.3979947761775908E-2</v>
      </c>
      <c r="Z120" s="417">
        <v>2.3694199590883661E-2</v>
      </c>
      <c r="AA120" s="417">
        <v>2.3113770630064437E-2</v>
      </c>
      <c r="AB120" s="417">
        <v>2.308480619226886E-2</v>
      </c>
      <c r="AC120" s="417">
        <v>2.3323293010974844E-2</v>
      </c>
      <c r="AD120" s="417">
        <v>2.321311884647274E-2</v>
      </c>
      <c r="AE120" s="417">
        <v>2.3731198013184747E-2</v>
      </c>
      <c r="AF120" s="417">
        <v>2.8606933470298294E-2</v>
      </c>
      <c r="AG120" s="417">
        <v>2.8564986216861803E-2</v>
      </c>
      <c r="AH120" s="417">
        <v>2.8751866812939862E-2</v>
      </c>
      <c r="AI120" s="417">
        <v>2.8775609433120838E-2</v>
      </c>
      <c r="AJ120" s="417">
        <v>2.4342465668949754E-2</v>
      </c>
      <c r="AK120" s="417">
        <v>2.3979947761775908E-2</v>
      </c>
      <c r="AL120" s="417">
        <v>2.3694199590883661E-2</v>
      </c>
      <c r="AM120" s="417">
        <v>2.3113770630064437E-2</v>
      </c>
      <c r="AN120" s="417">
        <v>2.308480619226886E-2</v>
      </c>
      <c r="AO120" s="417">
        <v>2.3323293010974844E-2</v>
      </c>
      <c r="AP120" s="417">
        <v>2.321311884647274E-2</v>
      </c>
      <c r="AQ120" s="417">
        <v>2.3731198013184747E-2</v>
      </c>
      <c r="AR120" s="417">
        <v>2.8606933470298294E-2</v>
      </c>
      <c r="AS120" s="417">
        <v>2.8564986216861803E-2</v>
      </c>
      <c r="AT120" s="417">
        <v>2.8751866812939862E-2</v>
      </c>
      <c r="AU120" s="417">
        <v>2.8775609433120838E-2</v>
      </c>
      <c r="AV120" s="417">
        <v>2.4342465668949754E-2</v>
      </c>
      <c r="AW120" s="417">
        <v>2.3979947761775908E-2</v>
      </c>
      <c r="AX120" s="417">
        <v>2.3694199590883661E-2</v>
      </c>
      <c r="AY120" s="417">
        <v>2.3113770630064437E-2</v>
      </c>
      <c r="AZ120" s="417">
        <v>2.308480619226886E-2</v>
      </c>
      <c r="BA120" s="417">
        <v>2.3323293010974844E-2</v>
      </c>
      <c r="BB120" s="417">
        <v>2.321311884647274E-2</v>
      </c>
      <c r="BC120" s="417">
        <v>2.3731198013184747E-2</v>
      </c>
      <c r="BD120" s="417">
        <v>2.8606933470298294E-2</v>
      </c>
      <c r="BE120" s="417">
        <v>2.8564986216861803E-2</v>
      </c>
      <c r="BF120" s="417">
        <v>2.8751866812939862E-2</v>
      </c>
      <c r="BG120" s="417">
        <v>2.8775609433120838E-2</v>
      </c>
      <c r="BH120" s="417">
        <v>2.4342465668949754E-2</v>
      </c>
      <c r="BI120" s="417">
        <v>2.3979947761775908E-2</v>
      </c>
      <c r="BJ120" s="417">
        <v>2.3694199590883661E-2</v>
      </c>
      <c r="BK120" s="417">
        <v>2.3113770630064437E-2</v>
      </c>
      <c r="BL120" s="417">
        <v>2.308480619226886E-2</v>
      </c>
      <c r="BM120" s="417">
        <v>2.3323293010974844E-2</v>
      </c>
      <c r="BN120" s="417">
        <v>2.321311884647274E-2</v>
      </c>
      <c r="BO120" s="417">
        <v>2.3731198013184747E-2</v>
      </c>
      <c r="BP120" s="417">
        <v>2.8606933470298294E-2</v>
      </c>
      <c r="BQ120" s="417">
        <v>2.8564986216861803E-2</v>
      </c>
      <c r="BR120" s="417">
        <v>2.8751866812939862E-2</v>
      </c>
      <c r="BS120" s="417">
        <v>2.8775609433120838E-2</v>
      </c>
      <c r="BT120" s="417">
        <v>2.4342465668949754E-2</v>
      </c>
      <c r="BU120" s="417">
        <v>2.3979947761775908E-2</v>
      </c>
      <c r="BV120" s="417">
        <v>2.3694199590883661E-2</v>
      </c>
      <c r="BW120" s="417">
        <v>2.3113770630064437E-2</v>
      </c>
      <c r="BX120" s="417">
        <v>2.308480619226886E-2</v>
      </c>
      <c r="BY120" s="417">
        <v>2.3323293010974844E-2</v>
      </c>
      <c r="BZ120" s="417">
        <v>2.321311884647274E-2</v>
      </c>
      <c r="CA120" s="417">
        <v>2.3731198013184747E-2</v>
      </c>
      <c r="CB120" s="417">
        <v>2.8606933470298294E-2</v>
      </c>
      <c r="CC120" s="417">
        <v>2.8564986216861803E-2</v>
      </c>
      <c r="CD120" s="417">
        <v>2.8751866812939862E-2</v>
      </c>
      <c r="CE120" s="417">
        <v>2.8775609433120838E-2</v>
      </c>
      <c r="CF120" s="417">
        <v>2.4342465668949754E-2</v>
      </c>
      <c r="CG120" s="417">
        <v>2.3979947761775908E-2</v>
      </c>
      <c r="CH120" s="417">
        <v>2.3694199590883661E-2</v>
      </c>
    </row>
    <row r="121" spans="1:86" hidden="1" x14ac:dyDescent="0.35">
      <c r="A121" s="588"/>
      <c r="B121" s="94" t="s">
        <v>7</v>
      </c>
      <c r="C121" s="342">
        <v>1.8068591999999987E-2</v>
      </c>
      <c r="D121" s="342">
        <v>1.8068592000000085E-2</v>
      </c>
      <c r="E121" s="417">
        <v>2.3245601221352157E-2</v>
      </c>
      <c r="F121" s="417">
        <v>2.3127027336541043E-2</v>
      </c>
      <c r="G121" s="417">
        <v>2.3421168850018034E-2</v>
      </c>
      <c r="H121" s="417">
        <v>2.8274064522205176E-2</v>
      </c>
      <c r="I121" s="417">
        <v>2.7894054503184957E-2</v>
      </c>
      <c r="J121" s="417">
        <v>2.8247518313558765E-2</v>
      </c>
      <c r="K121" s="417">
        <v>2.8321210128337788E-2</v>
      </c>
      <c r="L121" s="417">
        <v>2.3971269067429666E-2</v>
      </c>
      <c r="M121" s="417">
        <v>2.3518317911700115E-2</v>
      </c>
      <c r="N121" s="417">
        <v>2.3369939774339158E-2</v>
      </c>
      <c r="O121" s="417">
        <v>2.2756510058789724E-2</v>
      </c>
      <c r="P121" s="417">
        <v>2.2739855778448167E-2</v>
      </c>
      <c r="Q121" s="417">
        <v>2.3245601221352157E-2</v>
      </c>
      <c r="R121" s="417">
        <v>2.3127027336541043E-2</v>
      </c>
      <c r="S121" s="417">
        <v>2.3421168850018034E-2</v>
      </c>
      <c r="T121" s="417">
        <v>2.8274064522205176E-2</v>
      </c>
      <c r="U121" s="417">
        <v>2.7894054503184957E-2</v>
      </c>
      <c r="V121" s="417">
        <v>2.8247518313558765E-2</v>
      </c>
      <c r="W121" s="417">
        <v>2.8321210128337788E-2</v>
      </c>
      <c r="X121" s="417">
        <v>2.3971269067429666E-2</v>
      </c>
      <c r="Y121" s="417">
        <v>2.3518317911700115E-2</v>
      </c>
      <c r="Z121" s="417">
        <v>2.3369939774339158E-2</v>
      </c>
      <c r="AA121" s="417">
        <v>2.2756510058789724E-2</v>
      </c>
      <c r="AB121" s="417">
        <v>2.2739855778448167E-2</v>
      </c>
      <c r="AC121" s="417">
        <v>2.3245601221352157E-2</v>
      </c>
      <c r="AD121" s="417">
        <v>2.3127027336541043E-2</v>
      </c>
      <c r="AE121" s="417">
        <v>2.3421168850018034E-2</v>
      </c>
      <c r="AF121" s="417">
        <v>2.8274064522205176E-2</v>
      </c>
      <c r="AG121" s="417">
        <v>2.7894054503184957E-2</v>
      </c>
      <c r="AH121" s="417">
        <v>2.8247518313558765E-2</v>
      </c>
      <c r="AI121" s="417">
        <v>2.8321210128337788E-2</v>
      </c>
      <c r="AJ121" s="417">
        <v>2.3971269067429666E-2</v>
      </c>
      <c r="AK121" s="417">
        <v>2.3518317911700115E-2</v>
      </c>
      <c r="AL121" s="417">
        <v>2.3369939774339158E-2</v>
      </c>
      <c r="AM121" s="417">
        <v>2.2756510058789724E-2</v>
      </c>
      <c r="AN121" s="417">
        <v>2.2739855778448167E-2</v>
      </c>
      <c r="AO121" s="417">
        <v>2.3245601221352157E-2</v>
      </c>
      <c r="AP121" s="417">
        <v>2.3127027336541043E-2</v>
      </c>
      <c r="AQ121" s="417">
        <v>2.3421168850018034E-2</v>
      </c>
      <c r="AR121" s="417">
        <v>2.8274064522205176E-2</v>
      </c>
      <c r="AS121" s="417">
        <v>2.7894054503184957E-2</v>
      </c>
      <c r="AT121" s="417">
        <v>2.8247518313558765E-2</v>
      </c>
      <c r="AU121" s="417">
        <v>2.8321210128337788E-2</v>
      </c>
      <c r="AV121" s="417">
        <v>2.3971269067429666E-2</v>
      </c>
      <c r="AW121" s="417">
        <v>2.3518317911700115E-2</v>
      </c>
      <c r="AX121" s="417">
        <v>2.3369939774339158E-2</v>
      </c>
      <c r="AY121" s="417">
        <v>2.2756510058789724E-2</v>
      </c>
      <c r="AZ121" s="417">
        <v>2.2739855778448167E-2</v>
      </c>
      <c r="BA121" s="417">
        <v>2.3245601221352157E-2</v>
      </c>
      <c r="BB121" s="417">
        <v>2.3127027336541043E-2</v>
      </c>
      <c r="BC121" s="417">
        <v>2.3421168850018034E-2</v>
      </c>
      <c r="BD121" s="417">
        <v>2.8274064522205176E-2</v>
      </c>
      <c r="BE121" s="417">
        <v>2.7894054503184957E-2</v>
      </c>
      <c r="BF121" s="417">
        <v>2.8247518313558765E-2</v>
      </c>
      <c r="BG121" s="417">
        <v>2.8321210128337788E-2</v>
      </c>
      <c r="BH121" s="417">
        <v>2.3971269067429666E-2</v>
      </c>
      <c r="BI121" s="417">
        <v>2.3518317911700115E-2</v>
      </c>
      <c r="BJ121" s="417">
        <v>2.3369939774339158E-2</v>
      </c>
      <c r="BK121" s="417">
        <v>2.2756510058789724E-2</v>
      </c>
      <c r="BL121" s="417">
        <v>2.2739855778448167E-2</v>
      </c>
      <c r="BM121" s="417">
        <v>2.3245601221352157E-2</v>
      </c>
      <c r="BN121" s="417">
        <v>2.3127027336541043E-2</v>
      </c>
      <c r="BO121" s="417">
        <v>2.3421168850018034E-2</v>
      </c>
      <c r="BP121" s="417">
        <v>2.8274064522205176E-2</v>
      </c>
      <c r="BQ121" s="417">
        <v>2.7894054503184957E-2</v>
      </c>
      <c r="BR121" s="417">
        <v>2.8247518313558765E-2</v>
      </c>
      <c r="BS121" s="417">
        <v>2.8321210128337788E-2</v>
      </c>
      <c r="BT121" s="417">
        <v>2.3971269067429666E-2</v>
      </c>
      <c r="BU121" s="417">
        <v>2.3518317911700115E-2</v>
      </c>
      <c r="BV121" s="417">
        <v>2.3369939774339158E-2</v>
      </c>
      <c r="BW121" s="417">
        <v>2.2756510058789724E-2</v>
      </c>
      <c r="BX121" s="417">
        <v>2.2739855778448167E-2</v>
      </c>
      <c r="BY121" s="417">
        <v>2.3245601221352157E-2</v>
      </c>
      <c r="BZ121" s="417">
        <v>2.3127027336541043E-2</v>
      </c>
      <c r="CA121" s="417">
        <v>2.3421168850018034E-2</v>
      </c>
      <c r="CB121" s="417">
        <v>2.8274064522205176E-2</v>
      </c>
      <c r="CC121" s="417">
        <v>2.7894054503184957E-2</v>
      </c>
      <c r="CD121" s="417">
        <v>2.8247518313558765E-2</v>
      </c>
      <c r="CE121" s="417">
        <v>2.8321210128337788E-2</v>
      </c>
      <c r="CF121" s="417">
        <v>2.3971269067429666E-2</v>
      </c>
      <c r="CG121" s="417">
        <v>2.3518317911700115E-2</v>
      </c>
      <c r="CH121" s="417">
        <v>2.3369939774339158E-2</v>
      </c>
    </row>
    <row r="122" spans="1:86" ht="15" hidden="1" thickBot="1" x14ac:dyDescent="0.4">
      <c r="A122" s="589"/>
      <c r="B122" s="96" t="s">
        <v>8</v>
      </c>
      <c r="C122" s="342">
        <v>1.8068591999999987E-2</v>
      </c>
      <c r="D122" s="342">
        <v>1.8068592000000085E-2</v>
      </c>
      <c r="E122" s="417">
        <v>2.3688133572165281E-2</v>
      </c>
      <c r="F122" s="417">
        <v>2.3756476729642553E-2</v>
      </c>
      <c r="G122" s="417">
        <v>2.4036187263574003E-2</v>
      </c>
      <c r="H122" s="417">
        <v>2.9447556712061913E-2</v>
      </c>
      <c r="I122" s="417">
        <v>2.826837068067041E-2</v>
      </c>
      <c r="J122" s="417">
        <v>2.9036597152152885E-2</v>
      </c>
      <c r="K122" s="417">
        <v>2.9230985896088468E-2</v>
      </c>
      <c r="L122" s="417">
        <v>2.4831343761390907E-2</v>
      </c>
      <c r="M122" s="417">
        <v>2.3764124840567877E-2</v>
      </c>
      <c r="N122" s="417">
        <v>2.4004460695574052E-2</v>
      </c>
      <c r="O122" s="417">
        <v>2.2745359810713212E-2</v>
      </c>
      <c r="P122" s="417">
        <v>2.2733204229844931E-2</v>
      </c>
      <c r="Q122" s="417">
        <v>2.3688133572165281E-2</v>
      </c>
      <c r="R122" s="417">
        <v>2.3756476729642553E-2</v>
      </c>
      <c r="S122" s="417">
        <v>2.4036187263574003E-2</v>
      </c>
      <c r="T122" s="417">
        <v>2.9447556712061913E-2</v>
      </c>
      <c r="U122" s="417">
        <v>2.826837068067041E-2</v>
      </c>
      <c r="V122" s="417">
        <v>2.9036597152152885E-2</v>
      </c>
      <c r="W122" s="417">
        <v>2.9230985896088468E-2</v>
      </c>
      <c r="X122" s="417">
        <v>2.4831343761390907E-2</v>
      </c>
      <c r="Y122" s="417">
        <v>2.3764124840567877E-2</v>
      </c>
      <c r="Z122" s="417">
        <v>2.4004460695574052E-2</v>
      </c>
      <c r="AA122" s="417">
        <v>2.2745359810713212E-2</v>
      </c>
      <c r="AB122" s="417">
        <v>2.2733204229844931E-2</v>
      </c>
      <c r="AC122" s="417">
        <v>2.3688133572165281E-2</v>
      </c>
      <c r="AD122" s="417">
        <v>2.3756476729642553E-2</v>
      </c>
      <c r="AE122" s="417">
        <v>2.4036187263574003E-2</v>
      </c>
      <c r="AF122" s="417">
        <v>2.9447556712061913E-2</v>
      </c>
      <c r="AG122" s="417">
        <v>2.826837068067041E-2</v>
      </c>
      <c r="AH122" s="417">
        <v>2.9036597152152885E-2</v>
      </c>
      <c r="AI122" s="417">
        <v>2.9230985896088468E-2</v>
      </c>
      <c r="AJ122" s="417">
        <v>2.4831343761390907E-2</v>
      </c>
      <c r="AK122" s="417">
        <v>2.3764124840567877E-2</v>
      </c>
      <c r="AL122" s="417">
        <v>2.4004460695574052E-2</v>
      </c>
      <c r="AM122" s="417">
        <v>2.2745359810713212E-2</v>
      </c>
      <c r="AN122" s="417">
        <v>2.2733204229844931E-2</v>
      </c>
      <c r="AO122" s="417">
        <v>2.3688133572165281E-2</v>
      </c>
      <c r="AP122" s="417">
        <v>2.3756476729642553E-2</v>
      </c>
      <c r="AQ122" s="417">
        <v>2.4036187263574003E-2</v>
      </c>
      <c r="AR122" s="417">
        <v>2.9447556712061913E-2</v>
      </c>
      <c r="AS122" s="417">
        <v>2.826837068067041E-2</v>
      </c>
      <c r="AT122" s="417">
        <v>2.9036597152152885E-2</v>
      </c>
      <c r="AU122" s="417">
        <v>2.9230985896088468E-2</v>
      </c>
      <c r="AV122" s="417">
        <v>2.4831343761390907E-2</v>
      </c>
      <c r="AW122" s="417">
        <v>2.3764124840567877E-2</v>
      </c>
      <c r="AX122" s="417">
        <v>2.4004460695574052E-2</v>
      </c>
      <c r="AY122" s="417">
        <v>2.2745359810713212E-2</v>
      </c>
      <c r="AZ122" s="417">
        <v>2.2733204229844931E-2</v>
      </c>
      <c r="BA122" s="417">
        <v>2.3688133572165281E-2</v>
      </c>
      <c r="BB122" s="417">
        <v>2.3756476729642553E-2</v>
      </c>
      <c r="BC122" s="417">
        <v>2.4036187263574003E-2</v>
      </c>
      <c r="BD122" s="417">
        <v>2.9447556712061913E-2</v>
      </c>
      <c r="BE122" s="417">
        <v>2.826837068067041E-2</v>
      </c>
      <c r="BF122" s="417">
        <v>2.9036597152152885E-2</v>
      </c>
      <c r="BG122" s="417">
        <v>2.9230985896088468E-2</v>
      </c>
      <c r="BH122" s="417">
        <v>2.4831343761390907E-2</v>
      </c>
      <c r="BI122" s="417">
        <v>2.3764124840567877E-2</v>
      </c>
      <c r="BJ122" s="417">
        <v>2.4004460695574052E-2</v>
      </c>
      <c r="BK122" s="417">
        <v>2.2745359810713212E-2</v>
      </c>
      <c r="BL122" s="417">
        <v>2.2733204229844931E-2</v>
      </c>
      <c r="BM122" s="417">
        <v>2.3688133572165281E-2</v>
      </c>
      <c r="BN122" s="417">
        <v>2.3756476729642553E-2</v>
      </c>
      <c r="BO122" s="417">
        <v>2.4036187263574003E-2</v>
      </c>
      <c r="BP122" s="417">
        <v>2.9447556712061913E-2</v>
      </c>
      <c r="BQ122" s="417">
        <v>2.826837068067041E-2</v>
      </c>
      <c r="BR122" s="417">
        <v>2.9036597152152885E-2</v>
      </c>
      <c r="BS122" s="417">
        <v>2.9230985896088468E-2</v>
      </c>
      <c r="BT122" s="417">
        <v>2.4831343761390907E-2</v>
      </c>
      <c r="BU122" s="417">
        <v>2.3764124840567877E-2</v>
      </c>
      <c r="BV122" s="417">
        <v>2.4004460695574052E-2</v>
      </c>
      <c r="BW122" s="417">
        <v>2.2745359810713212E-2</v>
      </c>
      <c r="BX122" s="417">
        <v>2.2733204229844931E-2</v>
      </c>
      <c r="BY122" s="417">
        <v>2.3688133572165281E-2</v>
      </c>
      <c r="BZ122" s="417">
        <v>2.3756476729642553E-2</v>
      </c>
      <c r="CA122" s="417">
        <v>2.4036187263574003E-2</v>
      </c>
      <c r="CB122" s="417">
        <v>2.9447556712061913E-2</v>
      </c>
      <c r="CC122" s="417">
        <v>2.826837068067041E-2</v>
      </c>
      <c r="CD122" s="417">
        <v>2.9036597152152885E-2</v>
      </c>
      <c r="CE122" s="417">
        <v>2.9230985896088468E-2</v>
      </c>
      <c r="CF122" s="417">
        <v>2.4831343761390907E-2</v>
      </c>
      <c r="CG122" s="417">
        <v>2.3764124840567877E-2</v>
      </c>
      <c r="CH122" s="417">
        <v>2.4004460695574052E-2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86" ht="15" hidden="1" thickBot="1" x14ac:dyDescent="0.4"/>
    <row r="125" spans="1:86" ht="15" hidden="1" thickBot="1" x14ac:dyDescent="0.4">
      <c r="C125" s="610" t="s">
        <v>125</v>
      </c>
      <c r="D125" s="610"/>
      <c r="E125" s="610"/>
      <c r="F125" s="610"/>
      <c r="G125" s="610"/>
      <c r="H125" s="610"/>
      <c r="I125" s="610"/>
      <c r="J125" s="610"/>
      <c r="K125" s="610"/>
      <c r="L125" s="610"/>
      <c r="M125" s="610"/>
      <c r="N125" s="610"/>
      <c r="O125" s="610" t="s">
        <v>125</v>
      </c>
      <c r="P125" s="610"/>
      <c r="Q125" s="610"/>
      <c r="R125" s="610"/>
      <c r="S125" s="610"/>
      <c r="T125" s="610"/>
      <c r="U125" s="610"/>
      <c r="V125" s="610"/>
      <c r="W125" s="610"/>
      <c r="X125" s="610"/>
      <c r="Y125" s="610"/>
      <c r="Z125" s="610"/>
      <c r="AA125" s="610" t="s">
        <v>125</v>
      </c>
      <c r="AB125" s="610"/>
      <c r="AC125" s="610"/>
      <c r="AD125" s="610"/>
      <c r="AE125" s="610"/>
      <c r="AF125" s="610"/>
      <c r="AG125" s="610"/>
      <c r="AH125" s="610"/>
      <c r="AI125" s="610"/>
      <c r="AJ125" s="610"/>
      <c r="AK125" s="610"/>
      <c r="AL125" s="610"/>
      <c r="AM125" s="610" t="s">
        <v>125</v>
      </c>
      <c r="AN125" s="610"/>
      <c r="AO125" s="610"/>
      <c r="AP125" s="610"/>
      <c r="AQ125" s="610"/>
      <c r="AR125" s="610"/>
      <c r="AS125" s="610"/>
      <c r="AT125" s="610"/>
      <c r="AU125" s="610"/>
      <c r="AV125" s="610"/>
      <c r="AW125" s="610"/>
      <c r="AX125" s="610"/>
      <c r="AY125" s="610" t="s">
        <v>125</v>
      </c>
      <c r="AZ125" s="610"/>
      <c r="BA125" s="610"/>
      <c r="BB125" s="610"/>
      <c r="BC125" s="610"/>
      <c r="BD125" s="610"/>
      <c r="BE125" s="610"/>
      <c r="BF125" s="610"/>
      <c r="BG125" s="610"/>
      <c r="BH125" s="610"/>
      <c r="BI125" s="610"/>
      <c r="BJ125" s="610"/>
      <c r="BK125" s="610" t="s">
        <v>125</v>
      </c>
      <c r="BL125" s="610"/>
      <c r="BM125" s="610"/>
      <c r="BN125" s="610"/>
      <c r="BO125" s="610"/>
      <c r="BP125" s="610"/>
      <c r="BQ125" s="610"/>
      <c r="BR125" s="610"/>
      <c r="BS125" s="610"/>
      <c r="BT125" s="610"/>
      <c r="BU125" s="610"/>
      <c r="BV125" s="610"/>
      <c r="BW125" s="610" t="s">
        <v>125</v>
      </c>
      <c r="BX125" s="610"/>
      <c r="BY125" s="610"/>
      <c r="BZ125" s="610"/>
      <c r="CA125" s="610"/>
      <c r="CB125" s="610"/>
      <c r="CC125" s="610"/>
      <c r="CD125" s="610"/>
      <c r="CE125" s="610"/>
      <c r="CF125" s="610"/>
      <c r="CG125" s="610"/>
      <c r="CH125" s="610"/>
    </row>
    <row r="126" spans="1:86" ht="16" hidden="1" thickBot="1" x14ac:dyDescent="0.4">
      <c r="A126" s="587" t="s">
        <v>126</v>
      </c>
      <c r="B126" s="286" t="s">
        <v>144</v>
      </c>
      <c r="C126" s="176">
        <f>C$4</f>
        <v>44562</v>
      </c>
      <c r="D126" s="176">
        <f t="shared" ref="D126:BO126" si="108">D$4</f>
        <v>44593</v>
      </c>
      <c r="E126" s="176">
        <f t="shared" si="108"/>
        <v>44621</v>
      </c>
      <c r="F126" s="176">
        <f t="shared" si="108"/>
        <v>44652</v>
      </c>
      <c r="G126" s="176">
        <f t="shared" si="108"/>
        <v>44682</v>
      </c>
      <c r="H126" s="176">
        <f t="shared" si="108"/>
        <v>44713</v>
      </c>
      <c r="I126" s="176">
        <f t="shared" si="108"/>
        <v>44743</v>
      </c>
      <c r="J126" s="176">
        <f t="shared" si="108"/>
        <v>44774</v>
      </c>
      <c r="K126" s="176">
        <f t="shared" si="108"/>
        <v>44805</v>
      </c>
      <c r="L126" s="176">
        <f t="shared" si="108"/>
        <v>44835</v>
      </c>
      <c r="M126" s="176">
        <f t="shared" si="108"/>
        <v>44866</v>
      </c>
      <c r="N126" s="176">
        <f t="shared" si="108"/>
        <v>44896</v>
      </c>
      <c r="O126" s="176">
        <f t="shared" si="108"/>
        <v>44927</v>
      </c>
      <c r="P126" s="176">
        <f t="shared" si="108"/>
        <v>44958</v>
      </c>
      <c r="Q126" s="176">
        <f t="shared" si="108"/>
        <v>44986</v>
      </c>
      <c r="R126" s="176">
        <f t="shared" si="108"/>
        <v>45017</v>
      </c>
      <c r="S126" s="176">
        <f t="shared" si="108"/>
        <v>45047</v>
      </c>
      <c r="T126" s="176">
        <f t="shared" si="108"/>
        <v>45078</v>
      </c>
      <c r="U126" s="176">
        <f t="shared" si="108"/>
        <v>45108</v>
      </c>
      <c r="V126" s="176">
        <f t="shared" si="108"/>
        <v>45139</v>
      </c>
      <c r="W126" s="176">
        <f t="shared" si="108"/>
        <v>45170</v>
      </c>
      <c r="X126" s="176">
        <f t="shared" si="108"/>
        <v>45200</v>
      </c>
      <c r="Y126" s="176">
        <f t="shared" si="108"/>
        <v>45231</v>
      </c>
      <c r="Z126" s="176">
        <f t="shared" si="108"/>
        <v>45261</v>
      </c>
      <c r="AA126" s="176">
        <f t="shared" si="108"/>
        <v>45292</v>
      </c>
      <c r="AB126" s="176">
        <f t="shared" si="108"/>
        <v>45323</v>
      </c>
      <c r="AC126" s="176">
        <f t="shared" si="108"/>
        <v>45352</v>
      </c>
      <c r="AD126" s="176">
        <f t="shared" si="108"/>
        <v>45383</v>
      </c>
      <c r="AE126" s="176">
        <f t="shared" si="108"/>
        <v>45413</v>
      </c>
      <c r="AF126" s="176">
        <f t="shared" si="108"/>
        <v>45444</v>
      </c>
      <c r="AG126" s="176">
        <f t="shared" si="108"/>
        <v>45474</v>
      </c>
      <c r="AH126" s="176">
        <f t="shared" si="108"/>
        <v>45505</v>
      </c>
      <c r="AI126" s="176">
        <f t="shared" si="108"/>
        <v>45536</v>
      </c>
      <c r="AJ126" s="176">
        <f t="shared" si="108"/>
        <v>45566</v>
      </c>
      <c r="AK126" s="176">
        <f t="shared" si="108"/>
        <v>45597</v>
      </c>
      <c r="AL126" s="176">
        <f t="shared" si="108"/>
        <v>45627</v>
      </c>
      <c r="AM126" s="176">
        <f t="shared" si="108"/>
        <v>45658</v>
      </c>
      <c r="AN126" s="176">
        <f t="shared" si="108"/>
        <v>45689</v>
      </c>
      <c r="AO126" s="176">
        <f t="shared" si="108"/>
        <v>45717</v>
      </c>
      <c r="AP126" s="176">
        <f t="shared" si="108"/>
        <v>45748</v>
      </c>
      <c r="AQ126" s="176">
        <f t="shared" si="108"/>
        <v>45778</v>
      </c>
      <c r="AR126" s="176">
        <f t="shared" si="108"/>
        <v>45809</v>
      </c>
      <c r="AS126" s="176">
        <f t="shared" si="108"/>
        <v>45839</v>
      </c>
      <c r="AT126" s="176">
        <f t="shared" si="108"/>
        <v>45870</v>
      </c>
      <c r="AU126" s="176">
        <f t="shared" si="108"/>
        <v>45901</v>
      </c>
      <c r="AV126" s="176">
        <f t="shared" si="108"/>
        <v>45931</v>
      </c>
      <c r="AW126" s="176">
        <f t="shared" si="108"/>
        <v>45962</v>
      </c>
      <c r="AX126" s="176">
        <f t="shared" si="108"/>
        <v>45992</v>
      </c>
      <c r="AY126" s="176">
        <f t="shared" si="108"/>
        <v>46023</v>
      </c>
      <c r="AZ126" s="176">
        <f t="shared" si="108"/>
        <v>46054</v>
      </c>
      <c r="BA126" s="176">
        <f t="shared" si="108"/>
        <v>46082</v>
      </c>
      <c r="BB126" s="176">
        <f t="shared" si="108"/>
        <v>46113</v>
      </c>
      <c r="BC126" s="176">
        <f t="shared" si="108"/>
        <v>46143</v>
      </c>
      <c r="BD126" s="176">
        <f t="shared" si="108"/>
        <v>46174</v>
      </c>
      <c r="BE126" s="176">
        <f t="shared" si="108"/>
        <v>46204</v>
      </c>
      <c r="BF126" s="176">
        <f t="shared" si="108"/>
        <v>46235</v>
      </c>
      <c r="BG126" s="176">
        <f t="shared" si="108"/>
        <v>46266</v>
      </c>
      <c r="BH126" s="176">
        <f t="shared" si="108"/>
        <v>46296</v>
      </c>
      <c r="BI126" s="176">
        <f t="shared" si="108"/>
        <v>46327</v>
      </c>
      <c r="BJ126" s="176">
        <f t="shared" si="108"/>
        <v>46357</v>
      </c>
      <c r="BK126" s="176">
        <f t="shared" si="108"/>
        <v>46388</v>
      </c>
      <c r="BL126" s="176">
        <f t="shared" si="108"/>
        <v>46419</v>
      </c>
      <c r="BM126" s="176">
        <f t="shared" si="108"/>
        <v>46447</v>
      </c>
      <c r="BN126" s="176">
        <f t="shared" si="108"/>
        <v>46478</v>
      </c>
      <c r="BO126" s="176">
        <f t="shared" si="108"/>
        <v>46508</v>
      </c>
      <c r="BP126" s="176">
        <f t="shared" ref="BP126:CH126" si="109">BP$4</f>
        <v>46539</v>
      </c>
      <c r="BQ126" s="176">
        <f t="shared" si="109"/>
        <v>46569</v>
      </c>
      <c r="BR126" s="176">
        <f t="shared" si="109"/>
        <v>46600</v>
      </c>
      <c r="BS126" s="176">
        <f t="shared" si="109"/>
        <v>46631</v>
      </c>
      <c r="BT126" s="176">
        <f t="shared" si="109"/>
        <v>46661</v>
      </c>
      <c r="BU126" s="176">
        <f t="shared" si="109"/>
        <v>46692</v>
      </c>
      <c r="BV126" s="176">
        <f t="shared" si="109"/>
        <v>46722</v>
      </c>
      <c r="BW126" s="176">
        <f t="shared" si="109"/>
        <v>46753</v>
      </c>
      <c r="BX126" s="176">
        <f t="shared" si="109"/>
        <v>46784</v>
      </c>
      <c r="BY126" s="176">
        <f t="shared" si="109"/>
        <v>46813</v>
      </c>
      <c r="BZ126" s="176">
        <f t="shared" si="109"/>
        <v>46844</v>
      </c>
      <c r="CA126" s="176">
        <f t="shared" si="109"/>
        <v>46874</v>
      </c>
      <c r="CB126" s="176">
        <f t="shared" si="109"/>
        <v>46905</v>
      </c>
      <c r="CC126" s="176">
        <f t="shared" si="109"/>
        <v>46935</v>
      </c>
      <c r="CD126" s="176">
        <f t="shared" si="109"/>
        <v>46966</v>
      </c>
      <c r="CE126" s="176">
        <f t="shared" si="109"/>
        <v>46997</v>
      </c>
      <c r="CF126" s="176">
        <f t="shared" si="109"/>
        <v>47027</v>
      </c>
      <c r="CG126" s="176">
        <f t="shared" si="109"/>
        <v>47058</v>
      </c>
      <c r="CH126" s="177">
        <f t="shared" si="109"/>
        <v>47088</v>
      </c>
    </row>
    <row r="127" spans="1:86" hidden="1" x14ac:dyDescent="0.35">
      <c r="A127" s="588"/>
      <c r="B127" s="287" t="s">
        <v>20</v>
      </c>
      <c r="C127" s="346">
        <v>8.6905396105985688E-3</v>
      </c>
      <c r="D127" s="346">
        <v>9.1843635285924711E-3</v>
      </c>
      <c r="E127" s="421">
        <v>6.725503249182755E-3</v>
      </c>
      <c r="F127" s="421">
        <v>6.3427155477634566E-3</v>
      </c>
      <c r="G127" s="421">
        <v>8.249339219814052E-3</v>
      </c>
      <c r="H127" s="421">
        <v>2.4892836088167204E-2</v>
      </c>
      <c r="I127" s="421">
        <v>2.4542267263744099E-2</v>
      </c>
      <c r="J127" s="421">
        <v>2.6140575162194236E-2</v>
      </c>
      <c r="K127" s="421">
        <v>2.6350534085168655E-2</v>
      </c>
      <c r="L127" s="421">
        <v>1.0890177759764945E-2</v>
      </c>
      <c r="M127" s="421">
        <v>9.2683477106960972E-3</v>
      </c>
      <c r="N127" s="421">
        <v>8.1038244635910361E-3</v>
      </c>
      <c r="O127" s="421">
        <v>6.0073596766950631E-3</v>
      </c>
      <c r="P127" s="421">
        <v>5.9112974915953411E-3</v>
      </c>
      <c r="Q127" s="421">
        <v>6.725503249182755E-3</v>
      </c>
      <c r="R127" s="421">
        <v>6.3427155477634566E-3</v>
      </c>
      <c r="S127" s="421">
        <v>8.249339219814052E-3</v>
      </c>
      <c r="T127" s="421">
        <v>2.4892836088167204E-2</v>
      </c>
      <c r="U127" s="421">
        <v>2.4542267263744099E-2</v>
      </c>
      <c r="V127" s="421">
        <v>2.6140575162194236E-2</v>
      </c>
      <c r="W127" s="421">
        <v>2.6350534085168655E-2</v>
      </c>
      <c r="X127" s="421">
        <v>1.0890177759764945E-2</v>
      </c>
      <c r="Y127" s="421">
        <v>9.2683477106960972E-3</v>
      </c>
      <c r="Z127" s="421">
        <v>8.1038244635910361E-3</v>
      </c>
      <c r="AA127" s="421">
        <v>6.0073596766950631E-3</v>
      </c>
      <c r="AB127" s="421">
        <v>5.9112974915953411E-3</v>
      </c>
      <c r="AC127" s="421">
        <v>6.725503249182755E-3</v>
      </c>
      <c r="AD127" s="421">
        <v>6.3427155477634566E-3</v>
      </c>
      <c r="AE127" s="421">
        <v>8.249339219814052E-3</v>
      </c>
      <c r="AF127" s="421">
        <v>2.4892836088167204E-2</v>
      </c>
      <c r="AG127" s="421">
        <v>2.4542267263744099E-2</v>
      </c>
      <c r="AH127" s="421">
        <v>2.6140575162194236E-2</v>
      </c>
      <c r="AI127" s="421">
        <v>2.6350534085168655E-2</v>
      </c>
      <c r="AJ127" s="421">
        <v>1.0890177759764945E-2</v>
      </c>
      <c r="AK127" s="421">
        <v>9.2683477106960972E-3</v>
      </c>
      <c r="AL127" s="421">
        <v>8.1038244635910361E-3</v>
      </c>
      <c r="AM127" s="421">
        <v>6.0073596766950631E-3</v>
      </c>
      <c r="AN127" s="421">
        <v>5.9112974915953411E-3</v>
      </c>
      <c r="AO127" s="421">
        <v>6.725503249182755E-3</v>
      </c>
      <c r="AP127" s="421">
        <v>6.3427155477634566E-3</v>
      </c>
      <c r="AQ127" s="421">
        <v>8.249339219814052E-3</v>
      </c>
      <c r="AR127" s="421">
        <v>2.4892836088167204E-2</v>
      </c>
      <c r="AS127" s="421">
        <v>2.4542267263744099E-2</v>
      </c>
      <c r="AT127" s="421">
        <v>2.6140575162194236E-2</v>
      </c>
      <c r="AU127" s="421">
        <v>2.6350534085168655E-2</v>
      </c>
      <c r="AV127" s="421">
        <v>1.0890177759764945E-2</v>
      </c>
      <c r="AW127" s="421">
        <v>9.2683477106960972E-3</v>
      </c>
      <c r="AX127" s="421">
        <v>8.1038244635910361E-3</v>
      </c>
      <c r="AY127" s="421">
        <v>6.0073596766950631E-3</v>
      </c>
      <c r="AZ127" s="421">
        <v>5.9112974915953411E-3</v>
      </c>
      <c r="BA127" s="421">
        <v>6.725503249182755E-3</v>
      </c>
      <c r="BB127" s="421">
        <v>6.3427155477634566E-3</v>
      </c>
      <c r="BC127" s="421">
        <v>8.249339219814052E-3</v>
      </c>
      <c r="BD127" s="421">
        <v>2.4892836088167204E-2</v>
      </c>
      <c r="BE127" s="421">
        <v>2.4542267263744099E-2</v>
      </c>
      <c r="BF127" s="421">
        <v>2.6140575162194236E-2</v>
      </c>
      <c r="BG127" s="421">
        <v>2.6350534085168655E-2</v>
      </c>
      <c r="BH127" s="421">
        <v>1.0890177759764945E-2</v>
      </c>
      <c r="BI127" s="421">
        <v>9.2683477106960972E-3</v>
      </c>
      <c r="BJ127" s="421">
        <v>8.1038244635910361E-3</v>
      </c>
      <c r="BK127" s="421">
        <v>6.0073596766950631E-3</v>
      </c>
      <c r="BL127" s="421">
        <v>5.9112974915953411E-3</v>
      </c>
      <c r="BM127" s="421">
        <v>6.725503249182755E-3</v>
      </c>
      <c r="BN127" s="421">
        <v>6.3427155477634566E-3</v>
      </c>
      <c r="BO127" s="421">
        <v>8.249339219814052E-3</v>
      </c>
      <c r="BP127" s="421">
        <v>2.4892836088167204E-2</v>
      </c>
      <c r="BQ127" s="421">
        <v>2.4542267263744099E-2</v>
      </c>
      <c r="BR127" s="421">
        <v>2.6140575162194236E-2</v>
      </c>
      <c r="BS127" s="421">
        <v>2.6350534085168655E-2</v>
      </c>
      <c r="BT127" s="421">
        <v>1.0890177759764945E-2</v>
      </c>
      <c r="BU127" s="421">
        <v>9.2683477106960972E-3</v>
      </c>
      <c r="BV127" s="421">
        <v>8.1038244635910361E-3</v>
      </c>
      <c r="BW127" s="421">
        <v>6.0073596766950631E-3</v>
      </c>
      <c r="BX127" s="421">
        <v>5.9112974915953411E-3</v>
      </c>
      <c r="BY127" s="421">
        <v>6.725503249182755E-3</v>
      </c>
      <c r="BZ127" s="421">
        <v>6.3427155477634566E-3</v>
      </c>
      <c r="CA127" s="421">
        <v>8.249339219814052E-3</v>
      </c>
      <c r="CB127" s="421">
        <v>2.4892836088167204E-2</v>
      </c>
      <c r="CC127" s="421">
        <v>2.4542267263744099E-2</v>
      </c>
      <c r="CD127" s="421">
        <v>2.6140575162194236E-2</v>
      </c>
      <c r="CE127" s="421">
        <v>2.6350534085168655E-2</v>
      </c>
      <c r="CF127" s="421">
        <v>1.0890177759764945E-2</v>
      </c>
      <c r="CG127" s="421">
        <v>9.2683477106960972E-3</v>
      </c>
      <c r="CH127" s="421">
        <v>8.1038244635910361E-3</v>
      </c>
    </row>
    <row r="128" spans="1:86" hidden="1" x14ac:dyDescent="0.35">
      <c r="A128" s="588"/>
      <c r="B128" s="287" t="s">
        <v>0</v>
      </c>
      <c r="C128" s="346">
        <v>1.3661557336104716E-2</v>
      </c>
      <c r="D128" s="346">
        <v>1.3995891437648279E-2</v>
      </c>
      <c r="E128" s="421">
        <v>8.9207815764972033E-3</v>
      </c>
      <c r="F128" s="421">
        <v>6.6921641567437313E-3</v>
      </c>
      <c r="G128" s="421">
        <v>1.4113787740406187E-2</v>
      </c>
      <c r="H128" s="421">
        <v>4.6747823558508782E-2</v>
      </c>
      <c r="I128" s="421">
        <v>3.2828340164245157E-2</v>
      </c>
      <c r="J128" s="421">
        <v>4.2206385974313532E-2</v>
      </c>
      <c r="K128" s="421">
        <v>5.0134585699459742E-2</v>
      </c>
      <c r="L128" s="421">
        <v>1.0072561566764783E-2</v>
      </c>
      <c r="M128" s="421">
        <v>1.6089633144682137E-2</v>
      </c>
      <c r="N128" s="421">
        <v>7.2588441434502937E-3</v>
      </c>
      <c r="O128" s="421">
        <v>9.9940648226680678E-3</v>
      </c>
      <c r="P128" s="421">
        <v>9.3549568895570073E-3</v>
      </c>
      <c r="Q128" s="421">
        <v>8.9207815764972033E-3</v>
      </c>
      <c r="R128" s="421">
        <v>6.6921641567437313E-3</v>
      </c>
      <c r="S128" s="421">
        <v>1.4113787740406187E-2</v>
      </c>
      <c r="T128" s="421">
        <v>4.6747823558508782E-2</v>
      </c>
      <c r="U128" s="421">
        <v>3.2828340164245157E-2</v>
      </c>
      <c r="V128" s="421">
        <v>4.2206385974313532E-2</v>
      </c>
      <c r="W128" s="421">
        <v>5.0134585699459742E-2</v>
      </c>
      <c r="X128" s="421">
        <v>1.0072561566764783E-2</v>
      </c>
      <c r="Y128" s="421">
        <v>1.6089633144682137E-2</v>
      </c>
      <c r="Z128" s="421">
        <v>7.2588441434502937E-3</v>
      </c>
      <c r="AA128" s="421">
        <v>9.9940648226680678E-3</v>
      </c>
      <c r="AB128" s="421">
        <v>9.3549568895570073E-3</v>
      </c>
      <c r="AC128" s="421">
        <v>8.9207815764972033E-3</v>
      </c>
      <c r="AD128" s="421">
        <v>6.6921641567437313E-3</v>
      </c>
      <c r="AE128" s="421">
        <v>1.4113787740406187E-2</v>
      </c>
      <c r="AF128" s="421">
        <v>4.6747823558508782E-2</v>
      </c>
      <c r="AG128" s="421">
        <v>3.2828340164245157E-2</v>
      </c>
      <c r="AH128" s="421">
        <v>4.2206385974313532E-2</v>
      </c>
      <c r="AI128" s="421">
        <v>5.0134585699459742E-2</v>
      </c>
      <c r="AJ128" s="421">
        <v>1.0072561566764783E-2</v>
      </c>
      <c r="AK128" s="421">
        <v>1.6089633144682137E-2</v>
      </c>
      <c r="AL128" s="421">
        <v>7.2588441434502937E-3</v>
      </c>
      <c r="AM128" s="421">
        <v>9.9940648226680678E-3</v>
      </c>
      <c r="AN128" s="421">
        <v>9.3549568895570073E-3</v>
      </c>
      <c r="AO128" s="421">
        <v>8.9207815764972033E-3</v>
      </c>
      <c r="AP128" s="421">
        <v>6.6921641567437313E-3</v>
      </c>
      <c r="AQ128" s="421">
        <v>1.4113787740406187E-2</v>
      </c>
      <c r="AR128" s="421">
        <v>4.6747823558508782E-2</v>
      </c>
      <c r="AS128" s="421">
        <v>3.2828340164245157E-2</v>
      </c>
      <c r="AT128" s="421">
        <v>4.2206385974313532E-2</v>
      </c>
      <c r="AU128" s="421">
        <v>5.0134585699459742E-2</v>
      </c>
      <c r="AV128" s="421">
        <v>1.0072561566764783E-2</v>
      </c>
      <c r="AW128" s="421">
        <v>1.6089633144682137E-2</v>
      </c>
      <c r="AX128" s="421">
        <v>7.2588441434502937E-3</v>
      </c>
      <c r="AY128" s="421">
        <v>9.9940648226680678E-3</v>
      </c>
      <c r="AZ128" s="421">
        <v>9.3549568895570073E-3</v>
      </c>
      <c r="BA128" s="421">
        <v>8.9207815764972033E-3</v>
      </c>
      <c r="BB128" s="421">
        <v>6.6921641567437313E-3</v>
      </c>
      <c r="BC128" s="421">
        <v>1.4113787740406187E-2</v>
      </c>
      <c r="BD128" s="421">
        <v>4.6747823558508782E-2</v>
      </c>
      <c r="BE128" s="421">
        <v>3.2828340164245157E-2</v>
      </c>
      <c r="BF128" s="421">
        <v>4.2206385974313532E-2</v>
      </c>
      <c r="BG128" s="421">
        <v>5.0134585699459742E-2</v>
      </c>
      <c r="BH128" s="421">
        <v>1.0072561566764783E-2</v>
      </c>
      <c r="BI128" s="421">
        <v>1.6089633144682137E-2</v>
      </c>
      <c r="BJ128" s="421">
        <v>7.2588441434502937E-3</v>
      </c>
      <c r="BK128" s="421">
        <v>9.9940648226680678E-3</v>
      </c>
      <c r="BL128" s="421">
        <v>9.3549568895570073E-3</v>
      </c>
      <c r="BM128" s="421">
        <v>8.9207815764972033E-3</v>
      </c>
      <c r="BN128" s="421">
        <v>6.6921641567437313E-3</v>
      </c>
      <c r="BO128" s="421">
        <v>1.4113787740406187E-2</v>
      </c>
      <c r="BP128" s="421">
        <v>4.6747823558508782E-2</v>
      </c>
      <c r="BQ128" s="421">
        <v>3.2828340164245157E-2</v>
      </c>
      <c r="BR128" s="421">
        <v>4.2206385974313532E-2</v>
      </c>
      <c r="BS128" s="421">
        <v>5.0134585699459742E-2</v>
      </c>
      <c r="BT128" s="421">
        <v>1.0072561566764783E-2</v>
      </c>
      <c r="BU128" s="421">
        <v>1.6089633144682137E-2</v>
      </c>
      <c r="BV128" s="421">
        <v>7.2588441434502937E-3</v>
      </c>
      <c r="BW128" s="421">
        <v>9.9940648226680678E-3</v>
      </c>
      <c r="BX128" s="421">
        <v>9.3549568895570073E-3</v>
      </c>
      <c r="BY128" s="421">
        <v>8.9207815764972033E-3</v>
      </c>
      <c r="BZ128" s="421">
        <v>6.6921641567437313E-3</v>
      </c>
      <c r="CA128" s="421">
        <v>1.4113787740406187E-2</v>
      </c>
      <c r="CB128" s="421">
        <v>4.6747823558508782E-2</v>
      </c>
      <c r="CC128" s="421">
        <v>3.2828340164245157E-2</v>
      </c>
      <c r="CD128" s="421">
        <v>4.2206385974313532E-2</v>
      </c>
      <c r="CE128" s="421">
        <v>5.0134585699459742E-2</v>
      </c>
      <c r="CF128" s="421">
        <v>1.0072561566764783E-2</v>
      </c>
      <c r="CG128" s="421">
        <v>1.6089633144682137E-2</v>
      </c>
      <c r="CH128" s="421">
        <v>7.2588441434502937E-3</v>
      </c>
    </row>
    <row r="129" spans="1:86" hidden="1" x14ac:dyDescent="0.35">
      <c r="A129" s="588"/>
      <c r="B129" s="287" t="s">
        <v>21</v>
      </c>
      <c r="C129" s="346">
        <v>8.3557771746031375E-3</v>
      </c>
      <c r="D129" s="346">
        <v>8.8661221561538248E-3</v>
      </c>
      <c r="E129" s="421">
        <v>8.7608959161647251E-3</v>
      </c>
      <c r="F129" s="421">
        <v>8.9650295202292011E-3</v>
      </c>
      <c r="G129" s="421">
        <v>9.873528402218076E-3</v>
      </c>
      <c r="H129" s="421">
        <v>3.1189905695127716E-2</v>
      </c>
      <c r="I129" s="421">
        <v>2.4481852059304126E-2</v>
      </c>
      <c r="J129" s="421">
        <v>2.9500140901625175E-2</v>
      </c>
      <c r="K129" s="421">
        <v>3.1979136339412441E-2</v>
      </c>
      <c r="L129" s="421">
        <v>1.3398582643288165E-2</v>
      </c>
      <c r="M129" s="421">
        <v>9.2998613606202814E-3</v>
      </c>
      <c r="N129" s="421">
        <v>9.740106855194882E-3</v>
      </c>
      <c r="O129" s="421">
        <v>5.7506736920683119E-3</v>
      </c>
      <c r="P129" s="421">
        <v>5.6929282147751802E-3</v>
      </c>
      <c r="Q129" s="421">
        <v>8.7608959161647251E-3</v>
      </c>
      <c r="R129" s="421">
        <v>8.9650295202292011E-3</v>
      </c>
      <c r="S129" s="421">
        <v>9.873528402218076E-3</v>
      </c>
      <c r="T129" s="421">
        <v>3.1189905695127716E-2</v>
      </c>
      <c r="U129" s="421">
        <v>2.4481852059304126E-2</v>
      </c>
      <c r="V129" s="421">
        <v>2.9500140901625175E-2</v>
      </c>
      <c r="W129" s="421">
        <v>3.1979136339412441E-2</v>
      </c>
      <c r="X129" s="421">
        <v>1.3398582643288165E-2</v>
      </c>
      <c r="Y129" s="421">
        <v>9.2998613606202814E-3</v>
      </c>
      <c r="Z129" s="421">
        <v>9.740106855194882E-3</v>
      </c>
      <c r="AA129" s="421">
        <v>5.7506736920683119E-3</v>
      </c>
      <c r="AB129" s="421">
        <v>5.6929282147751802E-3</v>
      </c>
      <c r="AC129" s="421">
        <v>8.7608959161647251E-3</v>
      </c>
      <c r="AD129" s="421">
        <v>8.9650295202292011E-3</v>
      </c>
      <c r="AE129" s="421">
        <v>9.873528402218076E-3</v>
      </c>
      <c r="AF129" s="421">
        <v>3.1189905695127716E-2</v>
      </c>
      <c r="AG129" s="421">
        <v>2.4481852059304126E-2</v>
      </c>
      <c r="AH129" s="421">
        <v>2.9500140901625175E-2</v>
      </c>
      <c r="AI129" s="421">
        <v>3.1979136339412441E-2</v>
      </c>
      <c r="AJ129" s="421">
        <v>1.3398582643288165E-2</v>
      </c>
      <c r="AK129" s="421">
        <v>9.2998613606202814E-3</v>
      </c>
      <c r="AL129" s="421">
        <v>9.740106855194882E-3</v>
      </c>
      <c r="AM129" s="421">
        <v>5.7506736920683119E-3</v>
      </c>
      <c r="AN129" s="421">
        <v>5.6929282147751802E-3</v>
      </c>
      <c r="AO129" s="421">
        <v>8.7608959161647251E-3</v>
      </c>
      <c r="AP129" s="421">
        <v>8.9650295202292011E-3</v>
      </c>
      <c r="AQ129" s="421">
        <v>9.873528402218076E-3</v>
      </c>
      <c r="AR129" s="421">
        <v>3.1189905695127716E-2</v>
      </c>
      <c r="AS129" s="421">
        <v>2.4481852059304126E-2</v>
      </c>
      <c r="AT129" s="421">
        <v>2.9500140901625175E-2</v>
      </c>
      <c r="AU129" s="421">
        <v>3.1979136339412441E-2</v>
      </c>
      <c r="AV129" s="421">
        <v>1.3398582643288165E-2</v>
      </c>
      <c r="AW129" s="421">
        <v>9.2998613606202814E-3</v>
      </c>
      <c r="AX129" s="421">
        <v>9.740106855194882E-3</v>
      </c>
      <c r="AY129" s="421">
        <v>5.7506736920683119E-3</v>
      </c>
      <c r="AZ129" s="421">
        <v>5.6929282147751802E-3</v>
      </c>
      <c r="BA129" s="421">
        <v>8.7608959161647251E-3</v>
      </c>
      <c r="BB129" s="421">
        <v>8.9650295202292011E-3</v>
      </c>
      <c r="BC129" s="421">
        <v>9.873528402218076E-3</v>
      </c>
      <c r="BD129" s="421">
        <v>3.1189905695127716E-2</v>
      </c>
      <c r="BE129" s="421">
        <v>2.4481852059304126E-2</v>
      </c>
      <c r="BF129" s="421">
        <v>2.9500140901625175E-2</v>
      </c>
      <c r="BG129" s="421">
        <v>3.1979136339412441E-2</v>
      </c>
      <c r="BH129" s="421">
        <v>1.3398582643288165E-2</v>
      </c>
      <c r="BI129" s="421">
        <v>9.2998613606202814E-3</v>
      </c>
      <c r="BJ129" s="421">
        <v>9.740106855194882E-3</v>
      </c>
      <c r="BK129" s="421">
        <v>5.7506736920683119E-3</v>
      </c>
      <c r="BL129" s="421">
        <v>5.6929282147751802E-3</v>
      </c>
      <c r="BM129" s="421">
        <v>8.7608959161647251E-3</v>
      </c>
      <c r="BN129" s="421">
        <v>8.9650295202292011E-3</v>
      </c>
      <c r="BO129" s="421">
        <v>9.873528402218076E-3</v>
      </c>
      <c r="BP129" s="421">
        <v>3.1189905695127716E-2</v>
      </c>
      <c r="BQ129" s="421">
        <v>2.4481852059304126E-2</v>
      </c>
      <c r="BR129" s="421">
        <v>2.9500140901625175E-2</v>
      </c>
      <c r="BS129" s="421">
        <v>3.1979136339412441E-2</v>
      </c>
      <c r="BT129" s="421">
        <v>1.3398582643288165E-2</v>
      </c>
      <c r="BU129" s="421">
        <v>9.2998613606202814E-3</v>
      </c>
      <c r="BV129" s="421">
        <v>9.740106855194882E-3</v>
      </c>
      <c r="BW129" s="421">
        <v>5.7506736920683119E-3</v>
      </c>
      <c r="BX129" s="421">
        <v>5.6929282147751802E-3</v>
      </c>
      <c r="BY129" s="421">
        <v>8.7608959161647251E-3</v>
      </c>
      <c r="BZ129" s="421">
        <v>8.9650295202292011E-3</v>
      </c>
      <c r="CA129" s="421">
        <v>9.873528402218076E-3</v>
      </c>
      <c r="CB129" s="421">
        <v>3.1189905695127716E-2</v>
      </c>
      <c r="CC129" s="421">
        <v>2.4481852059304126E-2</v>
      </c>
      <c r="CD129" s="421">
        <v>2.9500140901625175E-2</v>
      </c>
      <c r="CE129" s="421">
        <v>3.1979136339412441E-2</v>
      </c>
      <c r="CF129" s="421">
        <v>1.3398582643288165E-2</v>
      </c>
      <c r="CG129" s="421">
        <v>9.2998613606202814E-3</v>
      </c>
      <c r="CH129" s="421">
        <v>9.740106855194882E-3</v>
      </c>
    </row>
    <row r="130" spans="1:86" hidden="1" x14ac:dyDescent="0.35">
      <c r="A130" s="588"/>
      <c r="B130" s="287" t="s">
        <v>1</v>
      </c>
      <c r="C130" s="346">
        <v>0</v>
      </c>
      <c r="D130" s="346">
        <v>0</v>
      </c>
      <c r="E130" s="421">
        <v>0</v>
      </c>
      <c r="F130" s="421">
        <v>7.1399079890791467E-3</v>
      </c>
      <c r="G130" s="421">
        <v>2.0990651028723394E-2</v>
      </c>
      <c r="H130" s="421">
        <v>4.782972845478143E-2</v>
      </c>
      <c r="I130" s="421">
        <v>3.3222231741727629E-2</v>
      </c>
      <c r="J130" s="421">
        <v>4.2810935047595082E-2</v>
      </c>
      <c r="K130" s="421">
        <v>5.515020339474265E-2</v>
      </c>
      <c r="L130" s="421">
        <v>9.917320361139622E-3</v>
      </c>
      <c r="M130" s="421">
        <v>0</v>
      </c>
      <c r="N130" s="421">
        <v>0</v>
      </c>
      <c r="O130" s="421">
        <v>0</v>
      </c>
      <c r="P130" s="421">
        <v>0</v>
      </c>
      <c r="Q130" s="421">
        <v>0</v>
      </c>
      <c r="R130" s="421">
        <v>7.1399079890791467E-3</v>
      </c>
      <c r="S130" s="421">
        <v>2.0990651028723394E-2</v>
      </c>
      <c r="T130" s="421">
        <v>4.782972845478143E-2</v>
      </c>
      <c r="U130" s="421">
        <v>3.3222231741727629E-2</v>
      </c>
      <c r="V130" s="421">
        <v>4.2810935047595082E-2</v>
      </c>
      <c r="W130" s="421">
        <v>5.515020339474265E-2</v>
      </c>
      <c r="X130" s="421">
        <v>9.917320361139622E-3</v>
      </c>
      <c r="Y130" s="421">
        <v>0</v>
      </c>
      <c r="Z130" s="421">
        <v>0</v>
      </c>
      <c r="AA130" s="421">
        <v>0</v>
      </c>
      <c r="AB130" s="421">
        <v>0</v>
      </c>
      <c r="AC130" s="421">
        <v>0</v>
      </c>
      <c r="AD130" s="421">
        <v>7.1399079890791467E-3</v>
      </c>
      <c r="AE130" s="421">
        <v>2.0990651028723394E-2</v>
      </c>
      <c r="AF130" s="421">
        <v>4.782972845478143E-2</v>
      </c>
      <c r="AG130" s="421">
        <v>3.3222231741727629E-2</v>
      </c>
      <c r="AH130" s="421">
        <v>4.2810935047595082E-2</v>
      </c>
      <c r="AI130" s="421">
        <v>5.515020339474265E-2</v>
      </c>
      <c r="AJ130" s="421">
        <v>9.917320361139622E-3</v>
      </c>
      <c r="AK130" s="421">
        <v>0</v>
      </c>
      <c r="AL130" s="421">
        <v>0</v>
      </c>
      <c r="AM130" s="421">
        <v>0</v>
      </c>
      <c r="AN130" s="421">
        <v>0</v>
      </c>
      <c r="AO130" s="421">
        <v>0</v>
      </c>
      <c r="AP130" s="421">
        <v>7.1399079890791467E-3</v>
      </c>
      <c r="AQ130" s="421">
        <v>2.0990651028723394E-2</v>
      </c>
      <c r="AR130" s="421">
        <v>4.782972845478143E-2</v>
      </c>
      <c r="AS130" s="421">
        <v>3.3222231741727629E-2</v>
      </c>
      <c r="AT130" s="421">
        <v>4.2810935047595082E-2</v>
      </c>
      <c r="AU130" s="421">
        <v>5.515020339474265E-2</v>
      </c>
      <c r="AV130" s="421">
        <v>9.917320361139622E-3</v>
      </c>
      <c r="AW130" s="421">
        <v>0</v>
      </c>
      <c r="AX130" s="421">
        <v>0</v>
      </c>
      <c r="AY130" s="421">
        <v>0</v>
      </c>
      <c r="AZ130" s="421">
        <v>0</v>
      </c>
      <c r="BA130" s="421">
        <v>0</v>
      </c>
      <c r="BB130" s="421">
        <v>7.1399079890791467E-3</v>
      </c>
      <c r="BC130" s="421">
        <v>2.0990651028723394E-2</v>
      </c>
      <c r="BD130" s="421">
        <v>4.782972845478143E-2</v>
      </c>
      <c r="BE130" s="421">
        <v>3.3222231741727629E-2</v>
      </c>
      <c r="BF130" s="421">
        <v>4.2810935047595082E-2</v>
      </c>
      <c r="BG130" s="421">
        <v>5.515020339474265E-2</v>
      </c>
      <c r="BH130" s="421">
        <v>9.917320361139622E-3</v>
      </c>
      <c r="BI130" s="421">
        <v>0</v>
      </c>
      <c r="BJ130" s="421">
        <v>0</v>
      </c>
      <c r="BK130" s="421">
        <v>0</v>
      </c>
      <c r="BL130" s="421">
        <v>0</v>
      </c>
      <c r="BM130" s="421">
        <v>0</v>
      </c>
      <c r="BN130" s="421">
        <v>7.1399079890791467E-3</v>
      </c>
      <c r="BO130" s="421">
        <v>2.0990651028723394E-2</v>
      </c>
      <c r="BP130" s="421">
        <v>4.782972845478143E-2</v>
      </c>
      <c r="BQ130" s="421">
        <v>3.3222231741727629E-2</v>
      </c>
      <c r="BR130" s="421">
        <v>4.2810935047595082E-2</v>
      </c>
      <c r="BS130" s="421">
        <v>5.515020339474265E-2</v>
      </c>
      <c r="BT130" s="421">
        <v>9.917320361139622E-3</v>
      </c>
      <c r="BU130" s="421">
        <v>0</v>
      </c>
      <c r="BV130" s="421">
        <v>0</v>
      </c>
      <c r="BW130" s="421">
        <v>0</v>
      </c>
      <c r="BX130" s="421">
        <v>0</v>
      </c>
      <c r="BY130" s="421">
        <v>0</v>
      </c>
      <c r="BZ130" s="421">
        <v>7.1399079890791467E-3</v>
      </c>
      <c r="CA130" s="421">
        <v>2.0990651028723394E-2</v>
      </c>
      <c r="CB130" s="421">
        <v>4.782972845478143E-2</v>
      </c>
      <c r="CC130" s="421">
        <v>3.3222231741727629E-2</v>
      </c>
      <c r="CD130" s="421">
        <v>4.2810935047595082E-2</v>
      </c>
      <c r="CE130" s="421">
        <v>5.515020339474265E-2</v>
      </c>
      <c r="CF130" s="421">
        <v>9.917320361139622E-3</v>
      </c>
      <c r="CG130" s="421">
        <v>0</v>
      </c>
      <c r="CH130" s="421">
        <v>0</v>
      </c>
    </row>
    <row r="131" spans="1:86" hidden="1" x14ac:dyDescent="0.35">
      <c r="A131" s="588"/>
      <c r="B131" s="287" t="s">
        <v>22</v>
      </c>
      <c r="C131" s="346">
        <v>1.6281637189139251E-3</v>
      </c>
      <c r="D131" s="346">
        <v>1.6786293240557046E-3</v>
      </c>
      <c r="E131" s="421">
        <v>1.5542943626100695E-4</v>
      </c>
      <c r="F131" s="421">
        <v>8.7406385380757999E-4</v>
      </c>
      <c r="G131" s="421">
        <v>1.7042834870996905E-4</v>
      </c>
      <c r="H131" s="421">
        <v>3.9255276413875553E-4</v>
      </c>
      <c r="I131" s="421">
        <v>5.131681890114526E-5</v>
      </c>
      <c r="J131" s="421">
        <v>4.6874660017800357E-4</v>
      </c>
      <c r="K131" s="421">
        <v>4.377109276783004E-4</v>
      </c>
      <c r="L131" s="421">
        <v>1.5683355771647518E-4</v>
      </c>
      <c r="M131" s="421">
        <v>1.7038598308127856E-5</v>
      </c>
      <c r="N131" s="421">
        <v>1.3017017133091542E-4</v>
      </c>
      <c r="O131" s="421">
        <v>1.0065905241958479E-3</v>
      </c>
      <c r="P131" s="421">
        <v>9.3100601868464927E-4</v>
      </c>
      <c r="Q131" s="421">
        <v>1.5542943626100695E-4</v>
      </c>
      <c r="R131" s="421">
        <v>8.7406385380757999E-4</v>
      </c>
      <c r="S131" s="421">
        <v>1.7042834870996905E-4</v>
      </c>
      <c r="T131" s="421">
        <v>3.9255276413875553E-4</v>
      </c>
      <c r="U131" s="421">
        <v>5.131681890114526E-5</v>
      </c>
      <c r="V131" s="421">
        <v>4.6874660017800357E-4</v>
      </c>
      <c r="W131" s="421">
        <v>4.377109276783004E-4</v>
      </c>
      <c r="X131" s="421">
        <v>1.5683355771647518E-4</v>
      </c>
      <c r="Y131" s="421">
        <v>1.7038598308127856E-5</v>
      </c>
      <c r="Z131" s="421">
        <v>1.3017017133091542E-4</v>
      </c>
      <c r="AA131" s="421">
        <v>1.0065905241958479E-3</v>
      </c>
      <c r="AB131" s="421">
        <v>9.3100601868464927E-4</v>
      </c>
      <c r="AC131" s="421">
        <v>1.5542943626100695E-4</v>
      </c>
      <c r="AD131" s="421">
        <v>8.7406385380757999E-4</v>
      </c>
      <c r="AE131" s="421">
        <v>1.7042834870996905E-4</v>
      </c>
      <c r="AF131" s="421">
        <v>3.9255276413875553E-4</v>
      </c>
      <c r="AG131" s="421">
        <v>5.131681890114526E-5</v>
      </c>
      <c r="AH131" s="421">
        <v>4.6874660017800357E-4</v>
      </c>
      <c r="AI131" s="421">
        <v>4.377109276783004E-4</v>
      </c>
      <c r="AJ131" s="421">
        <v>1.5683355771647518E-4</v>
      </c>
      <c r="AK131" s="421">
        <v>1.7038598308127856E-5</v>
      </c>
      <c r="AL131" s="421">
        <v>1.3017017133091542E-4</v>
      </c>
      <c r="AM131" s="421">
        <v>1.0065905241958479E-3</v>
      </c>
      <c r="AN131" s="421">
        <v>9.3100601868464927E-4</v>
      </c>
      <c r="AO131" s="421">
        <v>1.5542943626100695E-4</v>
      </c>
      <c r="AP131" s="421">
        <v>8.7406385380757999E-4</v>
      </c>
      <c r="AQ131" s="421">
        <v>1.7042834870996905E-4</v>
      </c>
      <c r="AR131" s="421">
        <v>3.9255276413875553E-4</v>
      </c>
      <c r="AS131" s="421">
        <v>5.131681890114526E-5</v>
      </c>
      <c r="AT131" s="421">
        <v>4.6874660017800357E-4</v>
      </c>
      <c r="AU131" s="421">
        <v>4.377109276783004E-4</v>
      </c>
      <c r="AV131" s="421">
        <v>1.5683355771647518E-4</v>
      </c>
      <c r="AW131" s="421">
        <v>1.7038598308127856E-5</v>
      </c>
      <c r="AX131" s="421">
        <v>1.3017017133091542E-4</v>
      </c>
      <c r="AY131" s="421">
        <v>1.0065905241958479E-3</v>
      </c>
      <c r="AZ131" s="421">
        <v>9.3100601868464927E-4</v>
      </c>
      <c r="BA131" s="421">
        <v>1.5542943626100695E-4</v>
      </c>
      <c r="BB131" s="421">
        <v>8.7406385380757999E-4</v>
      </c>
      <c r="BC131" s="421">
        <v>1.7042834870996905E-4</v>
      </c>
      <c r="BD131" s="421">
        <v>3.9255276413875553E-4</v>
      </c>
      <c r="BE131" s="421">
        <v>5.131681890114526E-5</v>
      </c>
      <c r="BF131" s="421">
        <v>4.6874660017800357E-4</v>
      </c>
      <c r="BG131" s="421">
        <v>4.377109276783004E-4</v>
      </c>
      <c r="BH131" s="421">
        <v>1.5683355771647518E-4</v>
      </c>
      <c r="BI131" s="421">
        <v>1.7038598308127856E-5</v>
      </c>
      <c r="BJ131" s="421">
        <v>1.3017017133091542E-4</v>
      </c>
      <c r="BK131" s="421">
        <v>1.0065905241958479E-3</v>
      </c>
      <c r="BL131" s="421">
        <v>9.3100601868464927E-4</v>
      </c>
      <c r="BM131" s="421">
        <v>1.5542943626100695E-4</v>
      </c>
      <c r="BN131" s="421">
        <v>8.7406385380757999E-4</v>
      </c>
      <c r="BO131" s="421">
        <v>1.7042834870996905E-4</v>
      </c>
      <c r="BP131" s="421">
        <v>3.9255276413875553E-4</v>
      </c>
      <c r="BQ131" s="421">
        <v>5.131681890114526E-5</v>
      </c>
      <c r="BR131" s="421">
        <v>4.6874660017800357E-4</v>
      </c>
      <c r="BS131" s="421">
        <v>4.377109276783004E-4</v>
      </c>
      <c r="BT131" s="421">
        <v>1.5683355771647518E-4</v>
      </c>
      <c r="BU131" s="421">
        <v>1.7038598308127856E-5</v>
      </c>
      <c r="BV131" s="421">
        <v>1.3017017133091542E-4</v>
      </c>
      <c r="BW131" s="421">
        <v>1.0065905241958479E-3</v>
      </c>
      <c r="BX131" s="421">
        <v>9.3100601868464927E-4</v>
      </c>
      <c r="BY131" s="421">
        <v>1.5542943626100695E-4</v>
      </c>
      <c r="BZ131" s="421">
        <v>8.7406385380757999E-4</v>
      </c>
      <c r="CA131" s="421">
        <v>1.7042834870996905E-4</v>
      </c>
      <c r="CB131" s="421">
        <v>3.9255276413875553E-4</v>
      </c>
      <c r="CC131" s="421">
        <v>5.131681890114526E-5</v>
      </c>
      <c r="CD131" s="421">
        <v>4.6874660017800357E-4</v>
      </c>
      <c r="CE131" s="421">
        <v>4.377109276783004E-4</v>
      </c>
      <c r="CF131" s="421">
        <v>1.5683355771647518E-4</v>
      </c>
      <c r="CG131" s="421">
        <v>1.7038598308127856E-5</v>
      </c>
      <c r="CH131" s="421">
        <v>1.3017017133091542E-4</v>
      </c>
    </row>
    <row r="132" spans="1:86" hidden="1" x14ac:dyDescent="0.35">
      <c r="A132" s="588"/>
      <c r="B132" s="94" t="s">
        <v>9</v>
      </c>
      <c r="C132" s="346">
        <v>1.3661973402149941E-2</v>
      </c>
      <c r="D132" s="346">
        <v>1.4015661382962317E-2</v>
      </c>
      <c r="E132" s="421">
        <v>9.2460387580735551E-3</v>
      </c>
      <c r="F132" s="421">
        <v>9.171593060273155E-3</v>
      </c>
      <c r="G132" s="421">
        <v>7.1962924488860923E-3</v>
      </c>
      <c r="H132" s="421">
        <v>0</v>
      </c>
      <c r="I132" s="421">
        <v>0</v>
      </c>
      <c r="J132" s="421">
        <v>0</v>
      </c>
      <c r="K132" s="421">
        <v>2.917072209681661E-2</v>
      </c>
      <c r="L132" s="421">
        <v>1.2139980908144088E-2</v>
      </c>
      <c r="M132" s="421">
        <v>1.6980755773445082E-2</v>
      </c>
      <c r="N132" s="421">
        <v>7.2624910695856066E-3</v>
      </c>
      <c r="O132" s="421">
        <v>9.9944311225049851E-3</v>
      </c>
      <c r="P132" s="421">
        <v>9.3698559045129921E-3</v>
      </c>
      <c r="Q132" s="421">
        <v>9.2460387580735551E-3</v>
      </c>
      <c r="R132" s="421">
        <v>9.171593060273155E-3</v>
      </c>
      <c r="S132" s="421">
        <v>7.1962924488860923E-3</v>
      </c>
      <c r="T132" s="421">
        <v>0</v>
      </c>
      <c r="U132" s="421">
        <v>0</v>
      </c>
      <c r="V132" s="421">
        <v>0</v>
      </c>
      <c r="W132" s="421">
        <v>2.917072209681661E-2</v>
      </c>
      <c r="X132" s="421">
        <v>1.2139980908144088E-2</v>
      </c>
      <c r="Y132" s="421">
        <v>1.6980755773445082E-2</v>
      </c>
      <c r="Z132" s="421">
        <v>7.2624910695856066E-3</v>
      </c>
      <c r="AA132" s="421">
        <v>9.9944311225049851E-3</v>
      </c>
      <c r="AB132" s="421">
        <v>9.3698559045129921E-3</v>
      </c>
      <c r="AC132" s="421">
        <v>9.2460387580735551E-3</v>
      </c>
      <c r="AD132" s="421">
        <v>9.171593060273155E-3</v>
      </c>
      <c r="AE132" s="421">
        <v>7.1962924488860923E-3</v>
      </c>
      <c r="AF132" s="421">
        <v>0</v>
      </c>
      <c r="AG132" s="421">
        <v>0</v>
      </c>
      <c r="AH132" s="421">
        <v>0</v>
      </c>
      <c r="AI132" s="421">
        <v>2.917072209681661E-2</v>
      </c>
      <c r="AJ132" s="421">
        <v>1.2139980908144088E-2</v>
      </c>
      <c r="AK132" s="421">
        <v>1.6980755773445082E-2</v>
      </c>
      <c r="AL132" s="421">
        <v>7.2624910695856066E-3</v>
      </c>
      <c r="AM132" s="421">
        <v>9.9944311225049851E-3</v>
      </c>
      <c r="AN132" s="421">
        <v>9.3698559045129921E-3</v>
      </c>
      <c r="AO132" s="421">
        <v>9.2460387580735551E-3</v>
      </c>
      <c r="AP132" s="421">
        <v>9.171593060273155E-3</v>
      </c>
      <c r="AQ132" s="421">
        <v>7.1962924488860923E-3</v>
      </c>
      <c r="AR132" s="421">
        <v>0</v>
      </c>
      <c r="AS132" s="421">
        <v>0</v>
      </c>
      <c r="AT132" s="421">
        <v>0</v>
      </c>
      <c r="AU132" s="421">
        <v>2.917072209681661E-2</v>
      </c>
      <c r="AV132" s="421">
        <v>1.2139980908144088E-2</v>
      </c>
      <c r="AW132" s="421">
        <v>1.6980755773445082E-2</v>
      </c>
      <c r="AX132" s="421">
        <v>7.2624910695856066E-3</v>
      </c>
      <c r="AY132" s="421">
        <v>9.9944311225049851E-3</v>
      </c>
      <c r="AZ132" s="421">
        <v>9.3698559045129921E-3</v>
      </c>
      <c r="BA132" s="421">
        <v>9.2460387580735551E-3</v>
      </c>
      <c r="BB132" s="421">
        <v>9.171593060273155E-3</v>
      </c>
      <c r="BC132" s="421">
        <v>7.1962924488860923E-3</v>
      </c>
      <c r="BD132" s="421">
        <v>0</v>
      </c>
      <c r="BE132" s="421">
        <v>0</v>
      </c>
      <c r="BF132" s="421">
        <v>0</v>
      </c>
      <c r="BG132" s="421">
        <v>2.917072209681661E-2</v>
      </c>
      <c r="BH132" s="421">
        <v>1.2139980908144088E-2</v>
      </c>
      <c r="BI132" s="421">
        <v>1.6980755773445082E-2</v>
      </c>
      <c r="BJ132" s="421">
        <v>7.2624910695856066E-3</v>
      </c>
      <c r="BK132" s="421">
        <v>9.9944311225049851E-3</v>
      </c>
      <c r="BL132" s="421">
        <v>9.3698559045129921E-3</v>
      </c>
      <c r="BM132" s="421">
        <v>9.2460387580735551E-3</v>
      </c>
      <c r="BN132" s="421">
        <v>9.171593060273155E-3</v>
      </c>
      <c r="BO132" s="421">
        <v>7.1962924488860923E-3</v>
      </c>
      <c r="BP132" s="421">
        <v>0</v>
      </c>
      <c r="BQ132" s="421">
        <v>0</v>
      </c>
      <c r="BR132" s="421">
        <v>0</v>
      </c>
      <c r="BS132" s="421">
        <v>2.917072209681661E-2</v>
      </c>
      <c r="BT132" s="421">
        <v>1.2139980908144088E-2</v>
      </c>
      <c r="BU132" s="421">
        <v>1.6980755773445082E-2</v>
      </c>
      <c r="BV132" s="421">
        <v>7.2624910695856066E-3</v>
      </c>
      <c r="BW132" s="421">
        <v>9.9944311225049851E-3</v>
      </c>
      <c r="BX132" s="421">
        <v>9.3698559045129921E-3</v>
      </c>
      <c r="BY132" s="421">
        <v>9.2460387580735551E-3</v>
      </c>
      <c r="BZ132" s="421">
        <v>9.171593060273155E-3</v>
      </c>
      <c r="CA132" s="421">
        <v>7.1962924488860923E-3</v>
      </c>
      <c r="CB132" s="421">
        <v>0</v>
      </c>
      <c r="CC132" s="421">
        <v>0</v>
      </c>
      <c r="CD132" s="421">
        <v>0</v>
      </c>
      <c r="CE132" s="421">
        <v>2.917072209681661E-2</v>
      </c>
      <c r="CF132" s="421">
        <v>1.2139980908144088E-2</v>
      </c>
      <c r="CG132" s="421">
        <v>1.6980755773445082E-2</v>
      </c>
      <c r="CH132" s="421">
        <v>7.2624910695856066E-3</v>
      </c>
    </row>
    <row r="133" spans="1:86" hidden="1" x14ac:dyDescent="0.35">
      <c r="A133" s="588"/>
      <c r="B133" s="94" t="s">
        <v>3</v>
      </c>
      <c r="C133" s="346">
        <v>1.3661557336104716E-2</v>
      </c>
      <c r="D133" s="346">
        <v>1.3995891437648279E-2</v>
      </c>
      <c r="E133" s="421">
        <v>8.9207815764972033E-3</v>
      </c>
      <c r="F133" s="421">
        <v>6.6921641567437313E-3</v>
      </c>
      <c r="G133" s="421">
        <v>1.4113787740406187E-2</v>
      </c>
      <c r="H133" s="421">
        <v>4.6747823558508782E-2</v>
      </c>
      <c r="I133" s="421">
        <v>3.2828340164245157E-2</v>
      </c>
      <c r="J133" s="421">
        <v>4.2206385974313532E-2</v>
      </c>
      <c r="K133" s="421">
        <v>5.0134585699459742E-2</v>
      </c>
      <c r="L133" s="421">
        <v>1.0072561566764783E-2</v>
      </c>
      <c r="M133" s="421">
        <v>1.6089633144682137E-2</v>
      </c>
      <c r="N133" s="421">
        <v>7.2588441434502937E-3</v>
      </c>
      <c r="O133" s="421">
        <v>9.9940648226680678E-3</v>
      </c>
      <c r="P133" s="421">
        <v>9.3549568895570073E-3</v>
      </c>
      <c r="Q133" s="421">
        <v>8.9207815764972033E-3</v>
      </c>
      <c r="R133" s="421">
        <v>6.6921641567437313E-3</v>
      </c>
      <c r="S133" s="421">
        <v>1.4113787740406187E-2</v>
      </c>
      <c r="T133" s="421">
        <v>4.6747823558508782E-2</v>
      </c>
      <c r="U133" s="421">
        <v>3.2828340164245157E-2</v>
      </c>
      <c r="V133" s="421">
        <v>4.2206385974313532E-2</v>
      </c>
      <c r="W133" s="421">
        <v>5.0134585699459742E-2</v>
      </c>
      <c r="X133" s="421">
        <v>1.0072561566764783E-2</v>
      </c>
      <c r="Y133" s="421">
        <v>1.6089633144682137E-2</v>
      </c>
      <c r="Z133" s="421">
        <v>7.2588441434502937E-3</v>
      </c>
      <c r="AA133" s="421">
        <v>9.9940648226680678E-3</v>
      </c>
      <c r="AB133" s="421">
        <v>9.3549568895570073E-3</v>
      </c>
      <c r="AC133" s="421">
        <v>8.9207815764972033E-3</v>
      </c>
      <c r="AD133" s="421">
        <v>6.6921641567437313E-3</v>
      </c>
      <c r="AE133" s="421">
        <v>1.4113787740406187E-2</v>
      </c>
      <c r="AF133" s="421">
        <v>4.6747823558508782E-2</v>
      </c>
      <c r="AG133" s="421">
        <v>3.2828340164245157E-2</v>
      </c>
      <c r="AH133" s="421">
        <v>4.2206385974313532E-2</v>
      </c>
      <c r="AI133" s="421">
        <v>5.0134585699459742E-2</v>
      </c>
      <c r="AJ133" s="421">
        <v>1.0072561566764783E-2</v>
      </c>
      <c r="AK133" s="421">
        <v>1.6089633144682137E-2</v>
      </c>
      <c r="AL133" s="421">
        <v>7.2588441434502937E-3</v>
      </c>
      <c r="AM133" s="421">
        <v>9.9940648226680678E-3</v>
      </c>
      <c r="AN133" s="421">
        <v>9.3549568895570073E-3</v>
      </c>
      <c r="AO133" s="421">
        <v>8.9207815764972033E-3</v>
      </c>
      <c r="AP133" s="421">
        <v>6.6921641567437313E-3</v>
      </c>
      <c r="AQ133" s="421">
        <v>1.4113787740406187E-2</v>
      </c>
      <c r="AR133" s="421">
        <v>4.6747823558508782E-2</v>
      </c>
      <c r="AS133" s="421">
        <v>3.2828340164245157E-2</v>
      </c>
      <c r="AT133" s="421">
        <v>4.2206385974313532E-2</v>
      </c>
      <c r="AU133" s="421">
        <v>5.0134585699459742E-2</v>
      </c>
      <c r="AV133" s="421">
        <v>1.0072561566764783E-2</v>
      </c>
      <c r="AW133" s="421">
        <v>1.6089633144682137E-2</v>
      </c>
      <c r="AX133" s="421">
        <v>7.2588441434502937E-3</v>
      </c>
      <c r="AY133" s="421">
        <v>9.9940648226680678E-3</v>
      </c>
      <c r="AZ133" s="421">
        <v>9.3549568895570073E-3</v>
      </c>
      <c r="BA133" s="421">
        <v>8.9207815764972033E-3</v>
      </c>
      <c r="BB133" s="421">
        <v>6.6921641567437313E-3</v>
      </c>
      <c r="BC133" s="421">
        <v>1.4113787740406187E-2</v>
      </c>
      <c r="BD133" s="421">
        <v>4.6747823558508782E-2</v>
      </c>
      <c r="BE133" s="421">
        <v>3.2828340164245157E-2</v>
      </c>
      <c r="BF133" s="421">
        <v>4.2206385974313532E-2</v>
      </c>
      <c r="BG133" s="421">
        <v>5.0134585699459742E-2</v>
      </c>
      <c r="BH133" s="421">
        <v>1.0072561566764783E-2</v>
      </c>
      <c r="BI133" s="421">
        <v>1.6089633144682137E-2</v>
      </c>
      <c r="BJ133" s="421">
        <v>7.2588441434502937E-3</v>
      </c>
      <c r="BK133" s="421">
        <v>9.9940648226680678E-3</v>
      </c>
      <c r="BL133" s="421">
        <v>9.3549568895570073E-3</v>
      </c>
      <c r="BM133" s="421">
        <v>8.9207815764972033E-3</v>
      </c>
      <c r="BN133" s="421">
        <v>6.6921641567437313E-3</v>
      </c>
      <c r="BO133" s="421">
        <v>1.4113787740406187E-2</v>
      </c>
      <c r="BP133" s="421">
        <v>4.6747823558508782E-2</v>
      </c>
      <c r="BQ133" s="421">
        <v>3.2828340164245157E-2</v>
      </c>
      <c r="BR133" s="421">
        <v>4.2206385974313532E-2</v>
      </c>
      <c r="BS133" s="421">
        <v>5.0134585699459742E-2</v>
      </c>
      <c r="BT133" s="421">
        <v>1.0072561566764783E-2</v>
      </c>
      <c r="BU133" s="421">
        <v>1.6089633144682137E-2</v>
      </c>
      <c r="BV133" s="421">
        <v>7.2588441434502937E-3</v>
      </c>
      <c r="BW133" s="421">
        <v>9.9940648226680678E-3</v>
      </c>
      <c r="BX133" s="421">
        <v>9.3549568895570073E-3</v>
      </c>
      <c r="BY133" s="421">
        <v>8.9207815764972033E-3</v>
      </c>
      <c r="BZ133" s="421">
        <v>6.6921641567437313E-3</v>
      </c>
      <c r="CA133" s="421">
        <v>1.4113787740406187E-2</v>
      </c>
      <c r="CB133" s="421">
        <v>4.6747823558508782E-2</v>
      </c>
      <c r="CC133" s="421">
        <v>3.2828340164245157E-2</v>
      </c>
      <c r="CD133" s="421">
        <v>4.2206385974313532E-2</v>
      </c>
      <c r="CE133" s="421">
        <v>5.0134585699459742E-2</v>
      </c>
      <c r="CF133" s="421">
        <v>1.0072561566764783E-2</v>
      </c>
      <c r="CG133" s="421">
        <v>1.6089633144682137E-2</v>
      </c>
      <c r="CH133" s="421">
        <v>7.2588441434502937E-3</v>
      </c>
    </row>
    <row r="134" spans="1:86" hidden="1" x14ac:dyDescent="0.35">
      <c r="A134" s="588"/>
      <c r="B134" s="94" t="s">
        <v>4</v>
      </c>
      <c r="C134" s="346">
        <v>1.0218487348935303E-2</v>
      </c>
      <c r="D134" s="346">
        <v>1.0200323043128763E-2</v>
      </c>
      <c r="E134" s="421">
        <v>7.5637679556802952E-3</v>
      </c>
      <c r="F134" s="421">
        <v>8.3419121728184262E-3</v>
      </c>
      <c r="G134" s="421">
        <v>1.0076583595313916E-2</v>
      </c>
      <c r="H134" s="421">
        <v>2.9604692181360526E-2</v>
      </c>
      <c r="I134" s="421">
        <v>2.7887807562537795E-2</v>
      </c>
      <c r="J134" s="421">
        <v>2.9602381649727616E-2</v>
      </c>
      <c r="K134" s="421">
        <v>2.8913398999742861E-2</v>
      </c>
      <c r="L134" s="421">
        <v>1.3899475634808428E-2</v>
      </c>
      <c r="M134" s="421">
        <v>1.0571923150512908E-2</v>
      </c>
      <c r="N134" s="421">
        <v>8.8235194151679106E-3</v>
      </c>
      <c r="O134" s="421">
        <v>7.1944872918633627E-3</v>
      </c>
      <c r="P134" s="421">
        <v>6.6145042456472692E-3</v>
      </c>
      <c r="Q134" s="421">
        <v>7.5637679556802952E-3</v>
      </c>
      <c r="R134" s="421">
        <v>8.3419121728184262E-3</v>
      </c>
      <c r="S134" s="421">
        <v>1.0076583595313916E-2</v>
      </c>
      <c r="T134" s="421">
        <v>2.9604692181360526E-2</v>
      </c>
      <c r="U134" s="421">
        <v>2.7887807562537795E-2</v>
      </c>
      <c r="V134" s="421">
        <v>2.9602381649727616E-2</v>
      </c>
      <c r="W134" s="421">
        <v>2.8913398999742861E-2</v>
      </c>
      <c r="X134" s="421">
        <v>1.3899475634808428E-2</v>
      </c>
      <c r="Y134" s="421">
        <v>1.0571923150512908E-2</v>
      </c>
      <c r="Z134" s="421">
        <v>8.8235194151679106E-3</v>
      </c>
      <c r="AA134" s="421">
        <v>7.1944872918633627E-3</v>
      </c>
      <c r="AB134" s="421">
        <v>6.6145042456472692E-3</v>
      </c>
      <c r="AC134" s="421">
        <v>7.5637679556802952E-3</v>
      </c>
      <c r="AD134" s="421">
        <v>8.3419121728184262E-3</v>
      </c>
      <c r="AE134" s="421">
        <v>1.0076583595313916E-2</v>
      </c>
      <c r="AF134" s="421">
        <v>2.9604692181360526E-2</v>
      </c>
      <c r="AG134" s="421">
        <v>2.7887807562537795E-2</v>
      </c>
      <c r="AH134" s="421">
        <v>2.9602381649727616E-2</v>
      </c>
      <c r="AI134" s="421">
        <v>2.8913398999742861E-2</v>
      </c>
      <c r="AJ134" s="421">
        <v>1.3899475634808428E-2</v>
      </c>
      <c r="AK134" s="421">
        <v>1.0571923150512908E-2</v>
      </c>
      <c r="AL134" s="421">
        <v>8.8235194151679106E-3</v>
      </c>
      <c r="AM134" s="421">
        <v>7.1944872918633627E-3</v>
      </c>
      <c r="AN134" s="421">
        <v>6.6145042456472692E-3</v>
      </c>
      <c r="AO134" s="421">
        <v>7.5637679556802952E-3</v>
      </c>
      <c r="AP134" s="421">
        <v>8.3419121728184262E-3</v>
      </c>
      <c r="AQ134" s="421">
        <v>1.0076583595313916E-2</v>
      </c>
      <c r="AR134" s="421">
        <v>2.9604692181360526E-2</v>
      </c>
      <c r="AS134" s="421">
        <v>2.7887807562537795E-2</v>
      </c>
      <c r="AT134" s="421">
        <v>2.9602381649727616E-2</v>
      </c>
      <c r="AU134" s="421">
        <v>2.8913398999742861E-2</v>
      </c>
      <c r="AV134" s="421">
        <v>1.3899475634808428E-2</v>
      </c>
      <c r="AW134" s="421">
        <v>1.0571923150512908E-2</v>
      </c>
      <c r="AX134" s="421">
        <v>8.8235194151679106E-3</v>
      </c>
      <c r="AY134" s="421">
        <v>7.1944872918633627E-3</v>
      </c>
      <c r="AZ134" s="421">
        <v>6.6145042456472692E-3</v>
      </c>
      <c r="BA134" s="421">
        <v>7.5637679556802952E-3</v>
      </c>
      <c r="BB134" s="421">
        <v>8.3419121728184262E-3</v>
      </c>
      <c r="BC134" s="421">
        <v>1.0076583595313916E-2</v>
      </c>
      <c r="BD134" s="421">
        <v>2.9604692181360526E-2</v>
      </c>
      <c r="BE134" s="421">
        <v>2.7887807562537795E-2</v>
      </c>
      <c r="BF134" s="421">
        <v>2.9602381649727616E-2</v>
      </c>
      <c r="BG134" s="421">
        <v>2.8913398999742861E-2</v>
      </c>
      <c r="BH134" s="421">
        <v>1.3899475634808428E-2</v>
      </c>
      <c r="BI134" s="421">
        <v>1.0571923150512908E-2</v>
      </c>
      <c r="BJ134" s="421">
        <v>8.8235194151679106E-3</v>
      </c>
      <c r="BK134" s="421">
        <v>7.1944872918633627E-3</v>
      </c>
      <c r="BL134" s="421">
        <v>6.6145042456472692E-3</v>
      </c>
      <c r="BM134" s="421">
        <v>7.5637679556802952E-3</v>
      </c>
      <c r="BN134" s="421">
        <v>8.3419121728184262E-3</v>
      </c>
      <c r="BO134" s="421">
        <v>1.0076583595313916E-2</v>
      </c>
      <c r="BP134" s="421">
        <v>2.9604692181360526E-2</v>
      </c>
      <c r="BQ134" s="421">
        <v>2.7887807562537795E-2</v>
      </c>
      <c r="BR134" s="421">
        <v>2.9602381649727616E-2</v>
      </c>
      <c r="BS134" s="421">
        <v>2.8913398999742861E-2</v>
      </c>
      <c r="BT134" s="421">
        <v>1.3899475634808428E-2</v>
      </c>
      <c r="BU134" s="421">
        <v>1.0571923150512908E-2</v>
      </c>
      <c r="BV134" s="421">
        <v>8.8235194151679106E-3</v>
      </c>
      <c r="BW134" s="421">
        <v>7.1944872918633627E-3</v>
      </c>
      <c r="BX134" s="421">
        <v>6.6145042456472692E-3</v>
      </c>
      <c r="BY134" s="421">
        <v>7.5637679556802952E-3</v>
      </c>
      <c r="BZ134" s="421">
        <v>8.3419121728184262E-3</v>
      </c>
      <c r="CA134" s="421">
        <v>1.0076583595313916E-2</v>
      </c>
      <c r="CB134" s="421">
        <v>2.9604692181360526E-2</v>
      </c>
      <c r="CC134" s="421">
        <v>2.7887807562537795E-2</v>
      </c>
      <c r="CD134" s="421">
        <v>2.9602381649727616E-2</v>
      </c>
      <c r="CE134" s="421">
        <v>2.8913398999742861E-2</v>
      </c>
      <c r="CF134" s="421">
        <v>1.3899475634808428E-2</v>
      </c>
      <c r="CG134" s="421">
        <v>1.0571923150512908E-2</v>
      </c>
      <c r="CH134" s="421">
        <v>8.8235194151679106E-3</v>
      </c>
    </row>
    <row r="135" spans="1:86" hidden="1" x14ac:dyDescent="0.35">
      <c r="A135" s="588"/>
      <c r="B135" s="94" t="s">
        <v>5</v>
      </c>
      <c r="C135" s="346">
        <v>8.6905396105985688E-3</v>
      </c>
      <c r="D135" s="346">
        <v>9.1843635285924711E-3</v>
      </c>
      <c r="E135" s="421">
        <v>6.725503249182755E-3</v>
      </c>
      <c r="F135" s="421">
        <v>6.3427155477634566E-3</v>
      </c>
      <c r="G135" s="421">
        <v>8.249339219814052E-3</v>
      </c>
      <c r="H135" s="421">
        <v>2.4892836088167204E-2</v>
      </c>
      <c r="I135" s="421">
        <v>2.4542267263744099E-2</v>
      </c>
      <c r="J135" s="421">
        <v>2.6140575162194236E-2</v>
      </c>
      <c r="K135" s="421">
        <v>2.6350534085168655E-2</v>
      </c>
      <c r="L135" s="421">
        <v>1.0890177759764945E-2</v>
      </c>
      <c r="M135" s="421">
        <v>9.2683477106960972E-3</v>
      </c>
      <c r="N135" s="421">
        <v>8.1038244635910361E-3</v>
      </c>
      <c r="O135" s="421">
        <v>6.0073596766950631E-3</v>
      </c>
      <c r="P135" s="421">
        <v>5.9112974915953411E-3</v>
      </c>
      <c r="Q135" s="421">
        <v>6.725503249182755E-3</v>
      </c>
      <c r="R135" s="421">
        <v>6.3427155477634566E-3</v>
      </c>
      <c r="S135" s="421">
        <v>8.249339219814052E-3</v>
      </c>
      <c r="T135" s="421">
        <v>2.4892836088167204E-2</v>
      </c>
      <c r="U135" s="421">
        <v>2.4542267263744099E-2</v>
      </c>
      <c r="V135" s="421">
        <v>2.6140575162194236E-2</v>
      </c>
      <c r="W135" s="421">
        <v>2.6350534085168655E-2</v>
      </c>
      <c r="X135" s="421">
        <v>1.0890177759764945E-2</v>
      </c>
      <c r="Y135" s="421">
        <v>9.2683477106960972E-3</v>
      </c>
      <c r="Z135" s="421">
        <v>8.1038244635910361E-3</v>
      </c>
      <c r="AA135" s="421">
        <v>6.0073596766950631E-3</v>
      </c>
      <c r="AB135" s="421">
        <v>5.9112974915953411E-3</v>
      </c>
      <c r="AC135" s="421">
        <v>6.725503249182755E-3</v>
      </c>
      <c r="AD135" s="421">
        <v>6.3427155477634566E-3</v>
      </c>
      <c r="AE135" s="421">
        <v>8.249339219814052E-3</v>
      </c>
      <c r="AF135" s="421">
        <v>2.4892836088167204E-2</v>
      </c>
      <c r="AG135" s="421">
        <v>2.4542267263744099E-2</v>
      </c>
      <c r="AH135" s="421">
        <v>2.6140575162194236E-2</v>
      </c>
      <c r="AI135" s="421">
        <v>2.6350534085168655E-2</v>
      </c>
      <c r="AJ135" s="421">
        <v>1.0890177759764945E-2</v>
      </c>
      <c r="AK135" s="421">
        <v>9.2683477106960972E-3</v>
      </c>
      <c r="AL135" s="421">
        <v>8.1038244635910361E-3</v>
      </c>
      <c r="AM135" s="421">
        <v>6.0073596766950631E-3</v>
      </c>
      <c r="AN135" s="421">
        <v>5.9112974915953411E-3</v>
      </c>
      <c r="AO135" s="421">
        <v>6.725503249182755E-3</v>
      </c>
      <c r="AP135" s="421">
        <v>6.3427155477634566E-3</v>
      </c>
      <c r="AQ135" s="421">
        <v>8.249339219814052E-3</v>
      </c>
      <c r="AR135" s="421">
        <v>2.4892836088167204E-2</v>
      </c>
      <c r="AS135" s="421">
        <v>2.4542267263744099E-2</v>
      </c>
      <c r="AT135" s="421">
        <v>2.6140575162194236E-2</v>
      </c>
      <c r="AU135" s="421">
        <v>2.6350534085168655E-2</v>
      </c>
      <c r="AV135" s="421">
        <v>1.0890177759764945E-2</v>
      </c>
      <c r="AW135" s="421">
        <v>9.2683477106960972E-3</v>
      </c>
      <c r="AX135" s="421">
        <v>8.1038244635910361E-3</v>
      </c>
      <c r="AY135" s="421">
        <v>6.0073596766950631E-3</v>
      </c>
      <c r="AZ135" s="421">
        <v>5.9112974915953411E-3</v>
      </c>
      <c r="BA135" s="421">
        <v>6.725503249182755E-3</v>
      </c>
      <c r="BB135" s="421">
        <v>6.3427155477634566E-3</v>
      </c>
      <c r="BC135" s="421">
        <v>8.249339219814052E-3</v>
      </c>
      <c r="BD135" s="421">
        <v>2.4892836088167204E-2</v>
      </c>
      <c r="BE135" s="421">
        <v>2.4542267263744099E-2</v>
      </c>
      <c r="BF135" s="421">
        <v>2.6140575162194236E-2</v>
      </c>
      <c r="BG135" s="421">
        <v>2.6350534085168655E-2</v>
      </c>
      <c r="BH135" s="421">
        <v>1.0890177759764945E-2</v>
      </c>
      <c r="BI135" s="421">
        <v>9.2683477106960972E-3</v>
      </c>
      <c r="BJ135" s="421">
        <v>8.1038244635910361E-3</v>
      </c>
      <c r="BK135" s="421">
        <v>6.0073596766950631E-3</v>
      </c>
      <c r="BL135" s="421">
        <v>5.9112974915953411E-3</v>
      </c>
      <c r="BM135" s="421">
        <v>6.725503249182755E-3</v>
      </c>
      <c r="BN135" s="421">
        <v>6.3427155477634566E-3</v>
      </c>
      <c r="BO135" s="421">
        <v>8.249339219814052E-3</v>
      </c>
      <c r="BP135" s="421">
        <v>2.4892836088167204E-2</v>
      </c>
      <c r="BQ135" s="421">
        <v>2.4542267263744099E-2</v>
      </c>
      <c r="BR135" s="421">
        <v>2.6140575162194236E-2</v>
      </c>
      <c r="BS135" s="421">
        <v>2.6350534085168655E-2</v>
      </c>
      <c r="BT135" s="421">
        <v>1.0890177759764945E-2</v>
      </c>
      <c r="BU135" s="421">
        <v>9.2683477106960972E-3</v>
      </c>
      <c r="BV135" s="421">
        <v>8.1038244635910361E-3</v>
      </c>
      <c r="BW135" s="421">
        <v>6.0073596766950631E-3</v>
      </c>
      <c r="BX135" s="421">
        <v>5.9112974915953411E-3</v>
      </c>
      <c r="BY135" s="421">
        <v>6.725503249182755E-3</v>
      </c>
      <c r="BZ135" s="421">
        <v>6.3427155477634566E-3</v>
      </c>
      <c r="CA135" s="421">
        <v>8.249339219814052E-3</v>
      </c>
      <c r="CB135" s="421">
        <v>2.4892836088167204E-2</v>
      </c>
      <c r="CC135" s="421">
        <v>2.4542267263744099E-2</v>
      </c>
      <c r="CD135" s="421">
        <v>2.6140575162194236E-2</v>
      </c>
      <c r="CE135" s="421">
        <v>2.6350534085168655E-2</v>
      </c>
      <c r="CF135" s="421">
        <v>1.0890177759764945E-2</v>
      </c>
      <c r="CG135" s="421">
        <v>9.2683477106960972E-3</v>
      </c>
      <c r="CH135" s="421">
        <v>8.1038244635910361E-3</v>
      </c>
    </row>
    <row r="136" spans="1:86" hidden="1" x14ac:dyDescent="0.35">
      <c r="A136" s="588"/>
      <c r="B136" s="94" t="s">
        <v>23</v>
      </c>
      <c r="C136" s="346">
        <v>8.6905396105985688E-3</v>
      </c>
      <c r="D136" s="346">
        <v>9.1843635285924711E-3</v>
      </c>
      <c r="E136" s="421">
        <v>6.725503249182755E-3</v>
      </c>
      <c r="F136" s="421">
        <v>6.3427155477634566E-3</v>
      </c>
      <c r="G136" s="421">
        <v>8.249339219814052E-3</v>
      </c>
      <c r="H136" s="421">
        <v>2.4892836088167204E-2</v>
      </c>
      <c r="I136" s="421">
        <v>2.4542267263744099E-2</v>
      </c>
      <c r="J136" s="421">
        <v>2.6140575162194236E-2</v>
      </c>
      <c r="K136" s="421">
        <v>2.6350534085168655E-2</v>
      </c>
      <c r="L136" s="421">
        <v>1.0890177759764945E-2</v>
      </c>
      <c r="M136" s="421">
        <v>9.2683477106960972E-3</v>
      </c>
      <c r="N136" s="421">
        <v>8.1038244635910361E-3</v>
      </c>
      <c r="O136" s="421">
        <v>6.0073596766950631E-3</v>
      </c>
      <c r="P136" s="421">
        <v>5.9112974915953411E-3</v>
      </c>
      <c r="Q136" s="421">
        <v>6.725503249182755E-3</v>
      </c>
      <c r="R136" s="421">
        <v>6.3427155477634566E-3</v>
      </c>
      <c r="S136" s="421">
        <v>8.249339219814052E-3</v>
      </c>
      <c r="T136" s="421">
        <v>2.4892836088167204E-2</v>
      </c>
      <c r="U136" s="421">
        <v>2.4542267263744099E-2</v>
      </c>
      <c r="V136" s="421">
        <v>2.6140575162194236E-2</v>
      </c>
      <c r="W136" s="421">
        <v>2.6350534085168655E-2</v>
      </c>
      <c r="X136" s="421">
        <v>1.0890177759764945E-2</v>
      </c>
      <c r="Y136" s="421">
        <v>9.2683477106960972E-3</v>
      </c>
      <c r="Z136" s="421">
        <v>8.1038244635910361E-3</v>
      </c>
      <c r="AA136" s="421">
        <v>6.0073596766950631E-3</v>
      </c>
      <c r="AB136" s="421">
        <v>5.9112974915953411E-3</v>
      </c>
      <c r="AC136" s="421">
        <v>6.725503249182755E-3</v>
      </c>
      <c r="AD136" s="421">
        <v>6.3427155477634566E-3</v>
      </c>
      <c r="AE136" s="421">
        <v>8.249339219814052E-3</v>
      </c>
      <c r="AF136" s="421">
        <v>2.4892836088167204E-2</v>
      </c>
      <c r="AG136" s="421">
        <v>2.4542267263744099E-2</v>
      </c>
      <c r="AH136" s="421">
        <v>2.6140575162194236E-2</v>
      </c>
      <c r="AI136" s="421">
        <v>2.6350534085168655E-2</v>
      </c>
      <c r="AJ136" s="421">
        <v>1.0890177759764945E-2</v>
      </c>
      <c r="AK136" s="421">
        <v>9.2683477106960972E-3</v>
      </c>
      <c r="AL136" s="421">
        <v>8.1038244635910361E-3</v>
      </c>
      <c r="AM136" s="421">
        <v>6.0073596766950631E-3</v>
      </c>
      <c r="AN136" s="421">
        <v>5.9112974915953411E-3</v>
      </c>
      <c r="AO136" s="421">
        <v>6.725503249182755E-3</v>
      </c>
      <c r="AP136" s="421">
        <v>6.3427155477634566E-3</v>
      </c>
      <c r="AQ136" s="421">
        <v>8.249339219814052E-3</v>
      </c>
      <c r="AR136" s="421">
        <v>2.4892836088167204E-2</v>
      </c>
      <c r="AS136" s="421">
        <v>2.4542267263744099E-2</v>
      </c>
      <c r="AT136" s="421">
        <v>2.6140575162194236E-2</v>
      </c>
      <c r="AU136" s="421">
        <v>2.6350534085168655E-2</v>
      </c>
      <c r="AV136" s="421">
        <v>1.0890177759764945E-2</v>
      </c>
      <c r="AW136" s="421">
        <v>9.2683477106960972E-3</v>
      </c>
      <c r="AX136" s="421">
        <v>8.1038244635910361E-3</v>
      </c>
      <c r="AY136" s="421">
        <v>6.0073596766950631E-3</v>
      </c>
      <c r="AZ136" s="421">
        <v>5.9112974915953411E-3</v>
      </c>
      <c r="BA136" s="421">
        <v>6.725503249182755E-3</v>
      </c>
      <c r="BB136" s="421">
        <v>6.3427155477634566E-3</v>
      </c>
      <c r="BC136" s="421">
        <v>8.249339219814052E-3</v>
      </c>
      <c r="BD136" s="421">
        <v>2.4892836088167204E-2</v>
      </c>
      <c r="BE136" s="421">
        <v>2.4542267263744099E-2</v>
      </c>
      <c r="BF136" s="421">
        <v>2.6140575162194236E-2</v>
      </c>
      <c r="BG136" s="421">
        <v>2.6350534085168655E-2</v>
      </c>
      <c r="BH136" s="421">
        <v>1.0890177759764945E-2</v>
      </c>
      <c r="BI136" s="421">
        <v>9.2683477106960972E-3</v>
      </c>
      <c r="BJ136" s="421">
        <v>8.1038244635910361E-3</v>
      </c>
      <c r="BK136" s="421">
        <v>6.0073596766950631E-3</v>
      </c>
      <c r="BL136" s="421">
        <v>5.9112974915953411E-3</v>
      </c>
      <c r="BM136" s="421">
        <v>6.725503249182755E-3</v>
      </c>
      <c r="BN136" s="421">
        <v>6.3427155477634566E-3</v>
      </c>
      <c r="BO136" s="421">
        <v>8.249339219814052E-3</v>
      </c>
      <c r="BP136" s="421">
        <v>2.4892836088167204E-2</v>
      </c>
      <c r="BQ136" s="421">
        <v>2.4542267263744099E-2</v>
      </c>
      <c r="BR136" s="421">
        <v>2.6140575162194236E-2</v>
      </c>
      <c r="BS136" s="421">
        <v>2.6350534085168655E-2</v>
      </c>
      <c r="BT136" s="421">
        <v>1.0890177759764945E-2</v>
      </c>
      <c r="BU136" s="421">
        <v>9.2683477106960972E-3</v>
      </c>
      <c r="BV136" s="421">
        <v>8.1038244635910361E-3</v>
      </c>
      <c r="BW136" s="421">
        <v>6.0073596766950631E-3</v>
      </c>
      <c r="BX136" s="421">
        <v>5.9112974915953411E-3</v>
      </c>
      <c r="BY136" s="421">
        <v>6.725503249182755E-3</v>
      </c>
      <c r="BZ136" s="421">
        <v>6.3427155477634566E-3</v>
      </c>
      <c r="CA136" s="421">
        <v>8.249339219814052E-3</v>
      </c>
      <c r="CB136" s="421">
        <v>2.4892836088167204E-2</v>
      </c>
      <c r="CC136" s="421">
        <v>2.4542267263744099E-2</v>
      </c>
      <c r="CD136" s="421">
        <v>2.6140575162194236E-2</v>
      </c>
      <c r="CE136" s="421">
        <v>2.6350534085168655E-2</v>
      </c>
      <c r="CF136" s="421">
        <v>1.0890177759764945E-2</v>
      </c>
      <c r="CG136" s="421">
        <v>9.2683477106960972E-3</v>
      </c>
      <c r="CH136" s="421">
        <v>8.1038244635910361E-3</v>
      </c>
    </row>
    <row r="137" spans="1:86" hidden="1" x14ac:dyDescent="0.35">
      <c r="A137" s="588"/>
      <c r="B137" s="94" t="s">
        <v>24</v>
      </c>
      <c r="C137" s="346">
        <v>8.6905396105985688E-3</v>
      </c>
      <c r="D137" s="346">
        <v>9.1843635285924711E-3</v>
      </c>
      <c r="E137" s="421">
        <v>6.725503249182755E-3</v>
      </c>
      <c r="F137" s="421">
        <v>6.3427155477634566E-3</v>
      </c>
      <c r="G137" s="421">
        <v>8.249339219814052E-3</v>
      </c>
      <c r="H137" s="421">
        <v>2.4892836088167204E-2</v>
      </c>
      <c r="I137" s="421">
        <v>2.4542267263744099E-2</v>
      </c>
      <c r="J137" s="421">
        <v>2.6140575162194236E-2</v>
      </c>
      <c r="K137" s="421">
        <v>2.6350534085168655E-2</v>
      </c>
      <c r="L137" s="421">
        <v>1.0890177759764945E-2</v>
      </c>
      <c r="M137" s="421">
        <v>9.2683477106960972E-3</v>
      </c>
      <c r="N137" s="421">
        <v>8.1038244635910361E-3</v>
      </c>
      <c r="O137" s="421">
        <v>6.0073596766950631E-3</v>
      </c>
      <c r="P137" s="421">
        <v>5.9112974915953411E-3</v>
      </c>
      <c r="Q137" s="421">
        <v>6.725503249182755E-3</v>
      </c>
      <c r="R137" s="421">
        <v>6.3427155477634566E-3</v>
      </c>
      <c r="S137" s="421">
        <v>8.249339219814052E-3</v>
      </c>
      <c r="T137" s="421">
        <v>2.4892836088167204E-2</v>
      </c>
      <c r="U137" s="421">
        <v>2.4542267263744099E-2</v>
      </c>
      <c r="V137" s="421">
        <v>2.6140575162194236E-2</v>
      </c>
      <c r="W137" s="421">
        <v>2.6350534085168655E-2</v>
      </c>
      <c r="X137" s="421">
        <v>1.0890177759764945E-2</v>
      </c>
      <c r="Y137" s="421">
        <v>9.2683477106960972E-3</v>
      </c>
      <c r="Z137" s="421">
        <v>8.1038244635910361E-3</v>
      </c>
      <c r="AA137" s="421">
        <v>6.0073596766950631E-3</v>
      </c>
      <c r="AB137" s="421">
        <v>5.9112974915953411E-3</v>
      </c>
      <c r="AC137" s="421">
        <v>6.725503249182755E-3</v>
      </c>
      <c r="AD137" s="421">
        <v>6.3427155477634566E-3</v>
      </c>
      <c r="AE137" s="421">
        <v>8.249339219814052E-3</v>
      </c>
      <c r="AF137" s="421">
        <v>2.4892836088167204E-2</v>
      </c>
      <c r="AG137" s="421">
        <v>2.4542267263744099E-2</v>
      </c>
      <c r="AH137" s="421">
        <v>2.6140575162194236E-2</v>
      </c>
      <c r="AI137" s="421">
        <v>2.6350534085168655E-2</v>
      </c>
      <c r="AJ137" s="421">
        <v>1.0890177759764945E-2</v>
      </c>
      <c r="AK137" s="421">
        <v>9.2683477106960972E-3</v>
      </c>
      <c r="AL137" s="421">
        <v>8.1038244635910361E-3</v>
      </c>
      <c r="AM137" s="421">
        <v>6.0073596766950631E-3</v>
      </c>
      <c r="AN137" s="421">
        <v>5.9112974915953411E-3</v>
      </c>
      <c r="AO137" s="421">
        <v>6.725503249182755E-3</v>
      </c>
      <c r="AP137" s="421">
        <v>6.3427155477634566E-3</v>
      </c>
      <c r="AQ137" s="421">
        <v>8.249339219814052E-3</v>
      </c>
      <c r="AR137" s="421">
        <v>2.4892836088167204E-2</v>
      </c>
      <c r="AS137" s="421">
        <v>2.4542267263744099E-2</v>
      </c>
      <c r="AT137" s="421">
        <v>2.6140575162194236E-2</v>
      </c>
      <c r="AU137" s="421">
        <v>2.6350534085168655E-2</v>
      </c>
      <c r="AV137" s="421">
        <v>1.0890177759764945E-2</v>
      </c>
      <c r="AW137" s="421">
        <v>9.2683477106960972E-3</v>
      </c>
      <c r="AX137" s="421">
        <v>8.1038244635910361E-3</v>
      </c>
      <c r="AY137" s="421">
        <v>6.0073596766950631E-3</v>
      </c>
      <c r="AZ137" s="421">
        <v>5.9112974915953411E-3</v>
      </c>
      <c r="BA137" s="421">
        <v>6.725503249182755E-3</v>
      </c>
      <c r="BB137" s="421">
        <v>6.3427155477634566E-3</v>
      </c>
      <c r="BC137" s="421">
        <v>8.249339219814052E-3</v>
      </c>
      <c r="BD137" s="421">
        <v>2.4892836088167204E-2</v>
      </c>
      <c r="BE137" s="421">
        <v>2.4542267263744099E-2</v>
      </c>
      <c r="BF137" s="421">
        <v>2.6140575162194236E-2</v>
      </c>
      <c r="BG137" s="421">
        <v>2.6350534085168655E-2</v>
      </c>
      <c r="BH137" s="421">
        <v>1.0890177759764945E-2</v>
      </c>
      <c r="BI137" s="421">
        <v>9.2683477106960972E-3</v>
      </c>
      <c r="BJ137" s="421">
        <v>8.1038244635910361E-3</v>
      </c>
      <c r="BK137" s="421">
        <v>6.0073596766950631E-3</v>
      </c>
      <c r="BL137" s="421">
        <v>5.9112974915953411E-3</v>
      </c>
      <c r="BM137" s="421">
        <v>6.725503249182755E-3</v>
      </c>
      <c r="BN137" s="421">
        <v>6.3427155477634566E-3</v>
      </c>
      <c r="BO137" s="421">
        <v>8.249339219814052E-3</v>
      </c>
      <c r="BP137" s="421">
        <v>2.4892836088167204E-2</v>
      </c>
      <c r="BQ137" s="421">
        <v>2.4542267263744099E-2</v>
      </c>
      <c r="BR137" s="421">
        <v>2.6140575162194236E-2</v>
      </c>
      <c r="BS137" s="421">
        <v>2.6350534085168655E-2</v>
      </c>
      <c r="BT137" s="421">
        <v>1.0890177759764945E-2</v>
      </c>
      <c r="BU137" s="421">
        <v>9.2683477106960972E-3</v>
      </c>
      <c r="BV137" s="421">
        <v>8.1038244635910361E-3</v>
      </c>
      <c r="BW137" s="421">
        <v>6.0073596766950631E-3</v>
      </c>
      <c r="BX137" s="421">
        <v>5.9112974915953411E-3</v>
      </c>
      <c r="BY137" s="421">
        <v>6.725503249182755E-3</v>
      </c>
      <c r="BZ137" s="421">
        <v>6.3427155477634566E-3</v>
      </c>
      <c r="CA137" s="421">
        <v>8.249339219814052E-3</v>
      </c>
      <c r="CB137" s="421">
        <v>2.4892836088167204E-2</v>
      </c>
      <c r="CC137" s="421">
        <v>2.4542267263744099E-2</v>
      </c>
      <c r="CD137" s="421">
        <v>2.6140575162194236E-2</v>
      </c>
      <c r="CE137" s="421">
        <v>2.6350534085168655E-2</v>
      </c>
      <c r="CF137" s="421">
        <v>1.0890177759764945E-2</v>
      </c>
      <c r="CG137" s="421">
        <v>9.2683477106960972E-3</v>
      </c>
      <c r="CH137" s="421">
        <v>8.1038244635910361E-3</v>
      </c>
    </row>
    <row r="138" spans="1:86" hidden="1" x14ac:dyDescent="0.35">
      <c r="A138" s="588"/>
      <c r="B138" s="94" t="s">
        <v>7</v>
      </c>
      <c r="C138" s="346">
        <v>7.1991147668578103E-3</v>
      </c>
      <c r="D138" s="346">
        <v>7.6506976126562275E-3</v>
      </c>
      <c r="E138" s="421">
        <v>6.4543647711206445E-3</v>
      </c>
      <c r="F138" s="421">
        <v>6.0515812757535557E-3</v>
      </c>
      <c r="G138" s="421">
        <v>7.0754880427122673E-3</v>
      </c>
      <c r="H138" s="421">
        <v>2.2232951543877017E-2</v>
      </c>
      <c r="I138" s="421">
        <v>1.9508393463587344E-2</v>
      </c>
      <c r="J138" s="421">
        <v>2.2032337095071838E-2</v>
      </c>
      <c r="K138" s="421">
        <v>2.2593268550347913E-2</v>
      </c>
      <c r="L138" s="421">
        <v>9.231564555093533E-3</v>
      </c>
      <c r="M138" s="421">
        <v>7.4324203004759865E-3</v>
      </c>
      <c r="N138" s="421">
        <v>6.8911182084513412E-3</v>
      </c>
      <c r="O138" s="421">
        <v>4.8739175816170724E-3</v>
      </c>
      <c r="P138" s="421">
        <v>4.8237156579574343E-3</v>
      </c>
      <c r="Q138" s="421">
        <v>6.4543647711206445E-3</v>
      </c>
      <c r="R138" s="421">
        <v>6.0515812757535557E-3</v>
      </c>
      <c r="S138" s="421">
        <v>7.0754880427122673E-3</v>
      </c>
      <c r="T138" s="421">
        <v>2.2232951543877017E-2</v>
      </c>
      <c r="U138" s="421">
        <v>1.9508393463587344E-2</v>
      </c>
      <c r="V138" s="421">
        <v>2.2032337095071838E-2</v>
      </c>
      <c r="W138" s="421">
        <v>2.2593268550347913E-2</v>
      </c>
      <c r="X138" s="421">
        <v>9.231564555093533E-3</v>
      </c>
      <c r="Y138" s="421">
        <v>7.4324203004759865E-3</v>
      </c>
      <c r="Z138" s="421">
        <v>6.8911182084513412E-3</v>
      </c>
      <c r="AA138" s="421">
        <v>4.8739175816170724E-3</v>
      </c>
      <c r="AB138" s="421">
        <v>4.8237156579574343E-3</v>
      </c>
      <c r="AC138" s="421">
        <v>6.4543647711206445E-3</v>
      </c>
      <c r="AD138" s="421">
        <v>6.0515812757535557E-3</v>
      </c>
      <c r="AE138" s="421">
        <v>7.0754880427122673E-3</v>
      </c>
      <c r="AF138" s="421">
        <v>2.2232951543877017E-2</v>
      </c>
      <c r="AG138" s="421">
        <v>1.9508393463587344E-2</v>
      </c>
      <c r="AH138" s="421">
        <v>2.2032337095071838E-2</v>
      </c>
      <c r="AI138" s="421">
        <v>2.2593268550347913E-2</v>
      </c>
      <c r="AJ138" s="421">
        <v>9.231564555093533E-3</v>
      </c>
      <c r="AK138" s="421">
        <v>7.4324203004759865E-3</v>
      </c>
      <c r="AL138" s="421">
        <v>6.8911182084513412E-3</v>
      </c>
      <c r="AM138" s="421">
        <v>4.8739175816170724E-3</v>
      </c>
      <c r="AN138" s="421">
        <v>4.8237156579574343E-3</v>
      </c>
      <c r="AO138" s="421">
        <v>6.4543647711206445E-3</v>
      </c>
      <c r="AP138" s="421">
        <v>6.0515812757535557E-3</v>
      </c>
      <c r="AQ138" s="421">
        <v>7.0754880427122673E-3</v>
      </c>
      <c r="AR138" s="421">
        <v>2.2232951543877017E-2</v>
      </c>
      <c r="AS138" s="421">
        <v>1.9508393463587344E-2</v>
      </c>
      <c r="AT138" s="421">
        <v>2.2032337095071838E-2</v>
      </c>
      <c r="AU138" s="421">
        <v>2.2593268550347913E-2</v>
      </c>
      <c r="AV138" s="421">
        <v>9.231564555093533E-3</v>
      </c>
      <c r="AW138" s="421">
        <v>7.4324203004759865E-3</v>
      </c>
      <c r="AX138" s="421">
        <v>6.8911182084513412E-3</v>
      </c>
      <c r="AY138" s="421">
        <v>4.8739175816170724E-3</v>
      </c>
      <c r="AZ138" s="421">
        <v>4.8237156579574343E-3</v>
      </c>
      <c r="BA138" s="421">
        <v>6.4543647711206445E-3</v>
      </c>
      <c r="BB138" s="421">
        <v>6.0515812757535557E-3</v>
      </c>
      <c r="BC138" s="421">
        <v>7.0754880427122673E-3</v>
      </c>
      <c r="BD138" s="421">
        <v>2.2232951543877017E-2</v>
      </c>
      <c r="BE138" s="421">
        <v>1.9508393463587344E-2</v>
      </c>
      <c r="BF138" s="421">
        <v>2.2032337095071838E-2</v>
      </c>
      <c r="BG138" s="421">
        <v>2.2593268550347913E-2</v>
      </c>
      <c r="BH138" s="421">
        <v>9.231564555093533E-3</v>
      </c>
      <c r="BI138" s="421">
        <v>7.4324203004759865E-3</v>
      </c>
      <c r="BJ138" s="421">
        <v>6.8911182084513412E-3</v>
      </c>
      <c r="BK138" s="421">
        <v>4.8739175816170724E-3</v>
      </c>
      <c r="BL138" s="421">
        <v>4.8237156579574343E-3</v>
      </c>
      <c r="BM138" s="421">
        <v>6.4543647711206445E-3</v>
      </c>
      <c r="BN138" s="421">
        <v>6.0515812757535557E-3</v>
      </c>
      <c r="BO138" s="421">
        <v>7.0754880427122673E-3</v>
      </c>
      <c r="BP138" s="421">
        <v>2.2232951543877017E-2</v>
      </c>
      <c r="BQ138" s="421">
        <v>1.9508393463587344E-2</v>
      </c>
      <c r="BR138" s="421">
        <v>2.2032337095071838E-2</v>
      </c>
      <c r="BS138" s="421">
        <v>2.2593268550347913E-2</v>
      </c>
      <c r="BT138" s="421">
        <v>9.231564555093533E-3</v>
      </c>
      <c r="BU138" s="421">
        <v>7.4324203004759865E-3</v>
      </c>
      <c r="BV138" s="421">
        <v>6.8911182084513412E-3</v>
      </c>
      <c r="BW138" s="421">
        <v>4.8739175816170724E-3</v>
      </c>
      <c r="BX138" s="421">
        <v>4.8237156579574343E-3</v>
      </c>
      <c r="BY138" s="421">
        <v>6.4543647711206445E-3</v>
      </c>
      <c r="BZ138" s="421">
        <v>6.0515812757535557E-3</v>
      </c>
      <c r="CA138" s="421">
        <v>7.0754880427122673E-3</v>
      </c>
      <c r="CB138" s="421">
        <v>2.2232951543877017E-2</v>
      </c>
      <c r="CC138" s="421">
        <v>1.9508393463587344E-2</v>
      </c>
      <c r="CD138" s="421">
        <v>2.2032337095071838E-2</v>
      </c>
      <c r="CE138" s="421">
        <v>2.2593268550347913E-2</v>
      </c>
      <c r="CF138" s="421">
        <v>9.231564555093533E-3</v>
      </c>
      <c r="CG138" s="421">
        <v>7.4324203004759865E-3</v>
      </c>
      <c r="CH138" s="421">
        <v>6.8911182084513412E-3</v>
      </c>
    </row>
    <row r="139" spans="1:86" ht="15" hidden="1" thickBot="1" x14ac:dyDescent="0.4">
      <c r="A139" s="589"/>
      <c r="B139" s="96" t="s">
        <v>8</v>
      </c>
      <c r="C139" s="346">
        <v>7.1543069772339258E-3</v>
      </c>
      <c r="D139" s="346">
        <v>7.6225204669467857E-3</v>
      </c>
      <c r="E139" s="421">
        <v>8.0801115577170193E-3</v>
      </c>
      <c r="F139" s="421">
        <v>8.3496384436210526E-3</v>
      </c>
      <c r="G139" s="421">
        <v>9.5089416547823949E-3</v>
      </c>
      <c r="H139" s="421">
        <v>3.3028576988448091E-2</v>
      </c>
      <c r="I139" s="421">
        <v>2.2189785404834191E-2</v>
      </c>
      <c r="J139" s="421">
        <v>2.8768253854275012E-2</v>
      </c>
      <c r="K139" s="421">
        <v>3.0709464702828527E-2</v>
      </c>
      <c r="L139" s="421">
        <v>1.3370591678990292E-2</v>
      </c>
      <c r="M139" s="421">
        <v>8.3801255594681216E-3</v>
      </c>
      <c r="N139" s="421">
        <v>9.3727371365371452E-3</v>
      </c>
      <c r="O139" s="421">
        <v>4.8402817402386882E-3</v>
      </c>
      <c r="P139" s="421">
        <v>4.80372850278707E-3</v>
      </c>
      <c r="Q139" s="421">
        <v>8.0801115577170193E-3</v>
      </c>
      <c r="R139" s="421">
        <v>8.3496384436210526E-3</v>
      </c>
      <c r="S139" s="421">
        <v>9.5089416547823949E-3</v>
      </c>
      <c r="T139" s="421">
        <v>3.3028576988448091E-2</v>
      </c>
      <c r="U139" s="421">
        <v>2.2189785404834191E-2</v>
      </c>
      <c r="V139" s="421">
        <v>2.8768253854275012E-2</v>
      </c>
      <c r="W139" s="421">
        <v>3.0709464702828527E-2</v>
      </c>
      <c r="X139" s="421">
        <v>1.3370591678990292E-2</v>
      </c>
      <c r="Y139" s="421">
        <v>8.3801255594681216E-3</v>
      </c>
      <c r="Z139" s="421">
        <v>9.3727371365371452E-3</v>
      </c>
      <c r="AA139" s="421">
        <v>4.8402817402386882E-3</v>
      </c>
      <c r="AB139" s="421">
        <v>4.80372850278707E-3</v>
      </c>
      <c r="AC139" s="421">
        <v>8.0801115577170193E-3</v>
      </c>
      <c r="AD139" s="421">
        <v>8.3496384436210526E-3</v>
      </c>
      <c r="AE139" s="421">
        <v>9.5089416547823949E-3</v>
      </c>
      <c r="AF139" s="421">
        <v>3.3028576988448091E-2</v>
      </c>
      <c r="AG139" s="421">
        <v>2.2189785404834191E-2</v>
      </c>
      <c r="AH139" s="421">
        <v>2.8768253854275012E-2</v>
      </c>
      <c r="AI139" s="421">
        <v>3.0709464702828527E-2</v>
      </c>
      <c r="AJ139" s="421">
        <v>1.3370591678990292E-2</v>
      </c>
      <c r="AK139" s="421">
        <v>8.3801255594681216E-3</v>
      </c>
      <c r="AL139" s="421">
        <v>9.3727371365371452E-3</v>
      </c>
      <c r="AM139" s="421">
        <v>4.8402817402386882E-3</v>
      </c>
      <c r="AN139" s="421">
        <v>4.80372850278707E-3</v>
      </c>
      <c r="AO139" s="421">
        <v>8.0801115577170193E-3</v>
      </c>
      <c r="AP139" s="421">
        <v>8.3496384436210526E-3</v>
      </c>
      <c r="AQ139" s="421">
        <v>9.5089416547823949E-3</v>
      </c>
      <c r="AR139" s="421">
        <v>3.3028576988448091E-2</v>
      </c>
      <c r="AS139" s="421">
        <v>2.2189785404834191E-2</v>
      </c>
      <c r="AT139" s="421">
        <v>2.8768253854275012E-2</v>
      </c>
      <c r="AU139" s="421">
        <v>3.0709464702828527E-2</v>
      </c>
      <c r="AV139" s="421">
        <v>1.3370591678990292E-2</v>
      </c>
      <c r="AW139" s="421">
        <v>8.3801255594681216E-3</v>
      </c>
      <c r="AX139" s="421">
        <v>9.3727371365371452E-3</v>
      </c>
      <c r="AY139" s="421">
        <v>4.8402817402386882E-3</v>
      </c>
      <c r="AZ139" s="421">
        <v>4.80372850278707E-3</v>
      </c>
      <c r="BA139" s="421">
        <v>8.0801115577170193E-3</v>
      </c>
      <c r="BB139" s="421">
        <v>8.3496384436210526E-3</v>
      </c>
      <c r="BC139" s="421">
        <v>9.5089416547823949E-3</v>
      </c>
      <c r="BD139" s="421">
        <v>3.3028576988448091E-2</v>
      </c>
      <c r="BE139" s="421">
        <v>2.2189785404834191E-2</v>
      </c>
      <c r="BF139" s="421">
        <v>2.8768253854275012E-2</v>
      </c>
      <c r="BG139" s="421">
        <v>3.0709464702828527E-2</v>
      </c>
      <c r="BH139" s="421">
        <v>1.3370591678990292E-2</v>
      </c>
      <c r="BI139" s="421">
        <v>8.3801255594681216E-3</v>
      </c>
      <c r="BJ139" s="421">
        <v>9.3727371365371452E-3</v>
      </c>
      <c r="BK139" s="421">
        <v>4.8402817402386882E-3</v>
      </c>
      <c r="BL139" s="421">
        <v>4.80372850278707E-3</v>
      </c>
      <c r="BM139" s="421">
        <v>8.0801115577170193E-3</v>
      </c>
      <c r="BN139" s="421">
        <v>8.3496384436210526E-3</v>
      </c>
      <c r="BO139" s="421">
        <v>9.5089416547823949E-3</v>
      </c>
      <c r="BP139" s="421">
        <v>3.3028576988448091E-2</v>
      </c>
      <c r="BQ139" s="421">
        <v>2.2189785404834191E-2</v>
      </c>
      <c r="BR139" s="421">
        <v>2.8768253854275012E-2</v>
      </c>
      <c r="BS139" s="421">
        <v>3.0709464702828527E-2</v>
      </c>
      <c r="BT139" s="421">
        <v>1.3370591678990292E-2</v>
      </c>
      <c r="BU139" s="421">
        <v>8.3801255594681216E-3</v>
      </c>
      <c r="BV139" s="421">
        <v>9.3727371365371452E-3</v>
      </c>
      <c r="BW139" s="421">
        <v>4.8402817402386882E-3</v>
      </c>
      <c r="BX139" s="421">
        <v>4.80372850278707E-3</v>
      </c>
      <c r="BY139" s="421">
        <v>8.0801115577170193E-3</v>
      </c>
      <c r="BZ139" s="421">
        <v>8.3496384436210526E-3</v>
      </c>
      <c r="CA139" s="421">
        <v>9.5089416547823949E-3</v>
      </c>
      <c r="CB139" s="421">
        <v>3.3028576988448091E-2</v>
      </c>
      <c r="CC139" s="421">
        <v>2.2189785404834191E-2</v>
      </c>
      <c r="CD139" s="421">
        <v>2.8768253854275012E-2</v>
      </c>
      <c r="CE139" s="421">
        <v>3.0709464702828527E-2</v>
      </c>
      <c r="CF139" s="421">
        <v>1.3370591678990292E-2</v>
      </c>
      <c r="CG139" s="421">
        <v>8.3801255594681216E-3</v>
      </c>
      <c r="CH139" s="421">
        <v>9.3727371365371452E-3</v>
      </c>
    </row>
    <row r="140" spans="1:86" hidden="1" x14ac:dyDescent="0.35"/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6" hidden="1" thickBot="1" x14ac:dyDescent="0.4">
      <c r="A142" s="577" t="s">
        <v>127</v>
      </c>
      <c r="B142" s="288" t="s">
        <v>144</v>
      </c>
      <c r="C142" s="176">
        <f>C$4</f>
        <v>44562</v>
      </c>
      <c r="D142" s="176">
        <f t="shared" ref="D142:BO142" si="110">D$4</f>
        <v>44593</v>
      </c>
      <c r="E142" s="176">
        <f t="shared" si="110"/>
        <v>44621</v>
      </c>
      <c r="F142" s="176">
        <f t="shared" si="110"/>
        <v>44652</v>
      </c>
      <c r="G142" s="176">
        <f t="shared" si="110"/>
        <v>44682</v>
      </c>
      <c r="H142" s="176">
        <f t="shared" si="110"/>
        <v>44713</v>
      </c>
      <c r="I142" s="176">
        <f t="shared" si="110"/>
        <v>44743</v>
      </c>
      <c r="J142" s="176">
        <f t="shared" si="110"/>
        <v>44774</v>
      </c>
      <c r="K142" s="176">
        <f t="shared" si="110"/>
        <v>44805</v>
      </c>
      <c r="L142" s="176">
        <f t="shared" si="110"/>
        <v>44835</v>
      </c>
      <c r="M142" s="176">
        <f t="shared" si="110"/>
        <v>44866</v>
      </c>
      <c r="N142" s="176">
        <f t="shared" si="110"/>
        <v>44896</v>
      </c>
      <c r="O142" s="176">
        <f t="shared" si="110"/>
        <v>44927</v>
      </c>
      <c r="P142" s="176">
        <f t="shared" si="110"/>
        <v>44958</v>
      </c>
      <c r="Q142" s="176">
        <f t="shared" si="110"/>
        <v>44986</v>
      </c>
      <c r="R142" s="176">
        <f t="shared" si="110"/>
        <v>45017</v>
      </c>
      <c r="S142" s="176">
        <f t="shared" si="110"/>
        <v>45047</v>
      </c>
      <c r="T142" s="176">
        <f t="shared" si="110"/>
        <v>45078</v>
      </c>
      <c r="U142" s="176">
        <f t="shared" si="110"/>
        <v>45108</v>
      </c>
      <c r="V142" s="176">
        <f t="shared" si="110"/>
        <v>45139</v>
      </c>
      <c r="W142" s="176">
        <f t="shared" si="110"/>
        <v>45170</v>
      </c>
      <c r="X142" s="176">
        <f t="shared" si="110"/>
        <v>45200</v>
      </c>
      <c r="Y142" s="176">
        <f t="shared" si="110"/>
        <v>45231</v>
      </c>
      <c r="Z142" s="176">
        <f t="shared" si="110"/>
        <v>45261</v>
      </c>
      <c r="AA142" s="176">
        <f t="shared" si="110"/>
        <v>45292</v>
      </c>
      <c r="AB142" s="176">
        <f t="shared" si="110"/>
        <v>45323</v>
      </c>
      <c r="AC142" s="176">
        <f t="shared" si="110"/>
        <v>45352</v>
      </c>
      <c r="AD142" s="176">
        <f t="shared" si="110"/>
        <v>45383</v>
      </c>
      <c r="AE142" s="176">
        <f t="shared" si="110"/>
        <v>45413</v>
      </c>
      <c r="AF142" s="176">
        <f t="shared" si="110"/>
        <v>45444</v>
      </c>
      <c r="AG142" s="176">
        <f t="shared" si="110"/>
        <v>45474</v>
      </c>
      <c r="AH142" s="176">
        <f t="shared" si="110"/>
        <v>45505</v>
      </c>
      <c r="AI142" s="176">
        <f t="shared" si="110"/>
        <v>45536</v>
      </c>
      <c r="AJ142" s="176">
        <f t="shared" si="110"/>
        <v>45566</v>
      </c>
      <c r="AK142" s="176">
        <f t="shared" si="110"/>
        <v>45597</v>
      </c>
      <c r="AL142" s="176">
        <f t="shared" si="110"/>
        <v>45627</v>
      </c>
      <c r="AM142" s="176">
        <f t="shared" si="110"/>
        <v>45658</v>
      </c>
      <c r="AN142" s="176">
        <f t="shared" si="110"/>
        <v>45689</v>
      </c>
      <c r="AO142" s="176">
        <f t="shared" si="110"/>
        <v>45717</v>
      </c>
      <c r="AP142" s="176">
        <f t="shared" si="110"/>
        <v>45748</v>
      </c>
      <c r="AQ142" s="176">
        <f t="shared" si="110"/>
        <v>45778</v>
      </c>
      <c r="AR142" s="176">
        <f t="shared" si="110"/>
        <v>45809</v>
      </c>
      <c r="AS142" s="176">
        <f t="shared" si="110"/>
        <v>45839</v>
      </c>
      <c r="AT142" s="176">
        <f t="shared" si="110"/>
        <v>45870</v>
      </c>
      <c r="AU142" s="176">
        <f t="shared" si="110"/>
        <v>45901</v>
      </c>
      <c r="AV142" s="176">
        <f t="shared" si="110"/>
        <v>45931</v>
      </c>
      <c r="AW142" s="176">
        <f t="shared" si="110"/>
        <v>45962</v>
      </c>
      <c r="AX142" s="176">
        <f t="shared" si="110"/>
        <v>45992</v>
      </c>
      <c r="AY142" s="176">
        <f t="shared" si="110"/>
        <v>46023</v>
      </c>
      <c r="AZ142" s="176">
        <f t="shared" si="110"/>
        <v>46054</v>
      </c>
      <c r="BA142" s="176">
        <f t="shared" si="110"/>
        <v>46082</v>
      </c>
      <c r="BB142" s="176">
        <f t="shared" si="110"/>
        <v>46113</v>
      </c>
      <c r="BC142" s="176">
        <f t="shared" si="110"/>
        <v>46143</v>
      </c>
      <c r="BD142" s="176">
        <f t="shared" si="110"/>
        <v>46174</v>
      </c>
      <c r="BE142" s="176">
        <f t="shared" si="110"/>
        <v>46204</v>
      </c>
      <c r="BF142" s="176">
        <f t="shared" si="110"/>
        <v>46235</v>
      </c>
      <c r="BG142" s="176">
        <f t="shared" si="110"/>
        <v>46266</v>
      </c>
      <c r="BH142" s="176">
        <f t="shared" si="110"/>
        <v>46296</v>
      </c>
      <c r="BI142" s="176">
        <f t="shared" si="110"/>
        <v>46327</v>
      </c>
      <c r="BJ142" s="176">
        <f t="shared" si="110"/>
        <v>46357</v>
      </c>
      <c r="BK142" s="176">
        <f t="shared" si="110"/>
        <v>46388</v>
      </c>
      <c r="BL142" s="176">
        <f t="shared" si="110"/>
        <v>46419</v>
      </c>
      <c r="BM142" s="176">
        <f t="shared" si="110"/>
        <v>46447</v>
      </c>
      <c r="BN142" s="176">
        <f t="shared" si="110"/>
        <v>46478</v>
      </c>
      <c r="BO142" s="176">
        <f t="shared" si="110"/>
        <v>46508</v>
      </c>
      <c r="BP142" s="176">
        <f t="shared" ref="BP142:CH142" si="111">BP$4</f>
        <v>46539</v>
      </c>
      <c r="BQ142" s="176">
        <f t="shared" si="111"/>
        <v>46569</v>
      </c>
      <c r="BR142" s="176">
        <f t="shared" si="111"/>
        <v>46600</v>
      </c>
      <c r="BS142" s="176">
        <f t="shared" si="111"/>
        <v>46631</v>
      </c>
      <c r="BT142" s="176">
        <f t="shared" si="111"/>
        <v>46661</v>
      </c>
      <c r="BU142" s="176">
        <f t="shared" si="111"/>
        <v>46692</v>
      </c>
      <c r="BV142" s="176">
        <f t="shared" si="111"/>
        <v>46722</v>
      </c>
      <c r="BW142" s="176">
        <f t="shared" si="111"/>
        <v>46753</v>
      </c>
      <c r="BX142" s="176">
        <f t="shared" si="111"/>
        <v>46784</v>
      </c>
      <c r="BY142" s="176">
        <f t="shared" si="111"/>
        <v>46813</v>
      </c>
      <c r="BZ142" s="176">
        <f t="shared" si="111"/>
        <v>46844</v>
      </c>
      <c r="CA142" s="176">
        <f t="shared" si="111"/>
        <v>46874</v>
      </c>
      <c r="CB142" s="176">
        <f t="shared" si="111"/>
        <v>46905</v>
      </c>
      <c r="CC142" s="176">
        <f t="shared" si="111"/>
        <v>46935</v>
      </c>
      <c r="CD142" s="176">
        <f t="shared" si="111"/>
        <v>46966</v>
      </c>
      <c r="CE142" s="176">
        <f t="shared" si="111"/>
        <v>46997</v>
      </c>
      <c r="CF142" s="176">
        <f t="shared" si="111"/>
        <v>47027</v>
      </c>
      <c r="CG142" s="176">
        <f t="shared" si="111"/>
        <v>47058</v>
      </c>
      <c r="CH142" s="177">
        <f t="shared" si="111"/>
        <v>47088</v>
      </c>
    </row>
    <row r="143" spans="1:86" hidden="1" x14ac:dyDescent="0.35">
      <c r="A143" s="578"/>
      <c r="B143" s="287" t="s">
        <v>20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4" si="112">IF(E23=0,0,((E5*0.5)+D23-E41)*E78*E110*E$2)</f>
        <v>365.86968627889001</v>
      </c>
      <c r="F143" s="30">
        <f t="shared" si="112"/>
        <v>674.67788033119234</v>
      </c>
      <c r="G143" s="30">
        <f t="shared" si="112"/>
        <v>737.61325284305758</v>
      </c>
      <c r="H143" s="30">
        <f t="shared" si="112"/>
        <v>854.35926099936921</v>
      </c>
      <c r="I143" s="30">
        <f t="shared" si="112"/>
        <v>874.99728574122764</v>
      </c>
      <c r="J143" s="30">
        <f t="shared" si="112"/>
        <v>881.76902106877435</v>
      </c>
      <c r="K143" s="30">
        <f t="shared" si="112"/>
        <v>864.81556914092801</v>
      </c>
      <c r="L143" s="30">
        <f t="shared" si="112"/>
        <v>756.09842800714353</v>
      </c>
      <c r="M143" s="30">
        <f t="shared" si="112"/>
        <v>721.36039683925344</v>
      </c>
      <c r="N143" s="30">
        <f t="shared" si="112"/>
        <v>735.62613238286201</v>
      </c>
      <c r="O143" s="30">
        <f t="shared" si="112"/>
        <v>716.51971127054742</v>
      </c>
      <c r="P143" s="30">
        <f t="shared" si="112"/>
        <v>653.45086830623325</v>
      </c>
      <c r="Q143" s="30">
        <f t="shared" si="112"/>
        <v>731.73937255778003</v>
      </c>
      <c r="R143" s="30">
        <f t="shared" si="112"/>
        <v>674.67788033119234</v>
      </c>
      <c r="S143" s="30">
        <f t="shared" si="112"/>
        <v>737.61325284305758</v>
      </c>
      <c r="T143" s="30">
        <f t="shared" si="112"/>
        <v>854.35926099936921</v>
      </c>
      <c r="U143" s="30">
        <f t="shared" si="112"/>
        <v>874.99728574122764</v>
      </c>
      <c r="V143" s="30">
        <f t="shared" si="112"/>
        <v>881.76902106877435</v>
      </c>
      <c r="W143" s="30">
        <f t="shared" si="112"/>
        <v>864.81556914092801</v>
      </c>
      <c r="X143" s="30">
        <f t="shared" si="112"/>
        <v>756.09842800714353</v>
      </c>
      <c r="Y143" s="30">
        <f t="shared" si="112"/>
        <v>721.36039683925344</v>
      </c>
      <c r="Z143" s="30">
        <f t="shared" si="112"/>
        <v>735.62613238286201</v>
      </c>
      <c r="AA143" s="30">
        <f t="shared" si="112"/>
        <v>716.51971127054742</v>
      </c>
      <c r="AB143" s="30">
        <f t="shared" si="112"/>
        <v>653.45086830623325</v>
      </c>
      <c r="AC143" s="30">
        <f t="shared" si="112"/>
        <v>731.73937255778003</v>
      </c>
      <c r="AD143" s="30">
        <f t="shared" si="112"/>
        <v>674.67788033119234</v>
      </c>
      <c r="AE143" s="30">
        <f t="shared" si="112"/>
        <v>737.61325284305758</v>
      </c>
      <c r="AF143" s="30">
        <f t="shared" si="112"/>
        <v>854.35926099936921</v>
      </c>
      <c r="AG143" s="30">
        <f t="shared" si="112"/>
        <v>874.99728574122764</v>
      </c>
      <c r="AH143" s="30">
        <f t="shared" si="112"/>
        <v>881.76902106877435</v>
      </c>
      <c r="AI143" s="30">
        <f t="shared" si="112"/>
        <v>864.81556914092801</v>
      </c>
      <c r="AJ143" s="30">
        <f t="shared" si="112"/>
        <v>756.09842800714353</v>
      </c>
      <c r="AK143" s="30">
        <f t="shared" si="112"/>
        <v>721.36039683925344</v>
      </c>
      <c r="AL143" s="30">
        <f t="shared" si="112"/>
        <v>735.62613238286201</v>
      </c>
      <c r="AM143" s="30">
        <f t="shared" si="112"/>
        <v>716.51971127054742</v>
      </c>
      <c r="AN143" s="30">
        <f t="shared" si="112"/>
        <v>653.45086830623325</v>
      </c>
      <c r="AO143" s="30">
        <f t="shared" si="112"/>
        <v>731.73937255778003</v>
      </c>
      <c r="AP143" s="30">
        <f t="shared" si="112"/>
        <v>674.67788033119234</v>
      </c>
      <c r="AQ143" s="30">
        <f t="shared" si="112"/>
        <v>737.61325284305758</v>
      </c>
      <c r="AR143" s="30">
        <f t="shared" si="112"/>
        <v>854.35926099936921</v>
      </c>
      <c r="AS143" s="30">
        <f t="shared" si="112"/>
        <v>874.99728574122764</v>
      </c>
      <c r="AT143" s="30">
        <f t="shared" si="112"/>
        <v>881.76902106877435</v>
      </c>
      <c r="AU143" s="30">
        <f t="shared" si="112"/>
        <v>864.81556914092801</v>
      </c>
      <c r="AV143" s="30">
        <f t="shared" si="112"/>
        <v>756.09842800714353</v>
      </c>
      <c r="AW143" s="30">
        <f t="shared" si="112"/>
        <v>721.36039683925344</v>
      </c>
      <c r="AX143" s="30">
        <f t="shared" si="112"/>
        <v>735.62613238286201</v>
      </c>
      <c r="AY143" s="30">
        <f t="shared" si="112"/>
        <v>716.51971127054742</v>
      </c>
      <c r="AZ143" s="30">
        <f t="shared" si="112"/>
        <v>653.45086830623325</v>
      </c>
      <c r="BA143" s="30">
        <f t="shared" si="112"/>
        <v>731.73937255778003</v>
      </c>
      <c r="BB143" s="30">
        <f t="shared" si="112"/>
        <v>674.67788033119234</v>
      </c>
      <c r="BC143" s="30">
        <f t="shared" si="112"/>
        <v>737.61325284305758</v>
      </c>
      <c r="BD143" s="30">
        <f t="shared" si="112"/>
        <v>854.35926099936921</v>
      </c>
      <c r="BE143" s="30">
        <f t="shared" si="112"/>
        <v>874.99728574122764</v>
      </c>
      <c r="BF143" s="30">
        <f t="shared" si="112"/>
        <v>881.76902106877435</v>
      </c>
      <c r="BG143" s="30">
        <f t="shared" si="112"/>
        <v>864.81556914092801</v>
      </c>
      <c r="BH143" s="30">
        <f t="shared" si="112"/>
        <v>756.09842800714353</v>
      </c>
      <c r="BI143" s="30">
        <f t="shared" si="112"/>
        <v>721.36039683925344</v>
      </c>
      <c r="BJ143" s="30">
        <f t="shared" si="112"/>
        <v>735.62613238286201</v>
      </c>
      <c r="BK143" s="30">
        <f t="shared" si="112"/>
        <v>716.51971127054742</v>
      </c>
      <c r="BL143" s="30">
        <f t="shared" si="112"/>
        <v>653.45086830623325</v>
      </c>
      <c r="BM143" s="30">
        <f t="shared" si="112"/>
        <v>731.73937255778003</v>
      </c>
      <c r="BN143" s="30">
        <f t="shared" si="112"/>
        <v>674.67788033119234</v>
      </c>
      <c r="BO143" s="30">
        <f t="shared" si="112"/>
        <v>737.61325284305758</v>
      </c>
      <c r="BP143" s="30">
        <f t="shared" si="112"/>
        <v>854.35926099936921</v>
      </c>
      <c r="BQ143" s="30">
        <f t="shared" ref="BQ143:CH147" si="113">IF(BQ23=0,0,((BQ5*0.5)+BP23-BQ41)*BQ78*BQ110*BQ$2)</f>
        <v>874.99728574122764</v>
      </c>
      <c r="BR143" s="30">
        <f t="shared" si="113"/>
        <v>881.76902106877435</v>
      </c>
      <c r="BS143" s="30">
        <f t="shared" si="113"/>
        <v>864.81556914092801</v>
      </c>
      <c r="BT143" s="30">
        <f t="shared" si="113"/>
        <v>756.09842800714353</v>
      </c>
      <c r="BU143" s="30">
        <f t="shared" si="113"/>
        <v>721.36039683925344</v>
      </c>
      <c r="BV143" s="30">
        <f t="shared" si="113"/>
        <v>735.62613238286201</v>
      </c>
      <c r="BW143" s="30">
        <f t="shared" si="113"/>
        <v>716.51971127054742</v>
      </c>
      <c r="BX143" s="30">
        <f t="shared" si="113"/>
        <v>653.45086830623325</v>
      </c>
      <c r="BY143" s="30">
        <f t="shared" si="113"/>
        <v>731.73937255778003</v>
      </c>
      <c r="BZ143" s="30">
        <f t="shared" si="113"/>
        <v>674.67788033119234</v>
      </c>
      <c r="CA143" s="30">
        <f t="shared" si="113"/>
        <v>737.61325284305758</v>
      </c>
      <c r="CB143" s="30">
        <f t="shared" si="113"/>
        <v>854.35926099936921</v>
      </c>
      <c r="CC143" s="30">
        <f t="shared" si="113"/>
        <v>874.99728574122764</v>
      </c>
      <c r="CD143" s="30">
        <f t="shared" si="113"/>
        <v>881.76902106877435</v>
      </c>
      <c r="CE143" s="30">
        <f t="shared" si="113"/>
        <v>864.81556914092801</v>
      </c>
      <c r="CF143" s="30">
        <f t="shared" si="113"/>
        <v>756.09842800714353</v>
      </c>
      <c r="CG143" s="30">
        <f t="shared" si="113"/>
        <v>721.36039683925344</v>
      </c>
      <c r="CH143" s="33">
        <f t="shared" si="113"/>
        <v>735.62613238286201</v>
      </c>
    </row>
    <row r="144" spans="1:86" hidden="1" x14ac:dyDescent="0.35">
      <c r="A144" s="578"/>
      <c r="B144" s="287" t="s">
        <v>0</v>
      </c>
      <c r="C144" s="30">
        <f t="shared" ref="C144:C155" si="114">IF(C24=0,0,((C6*0.5)-C42)*C79*C111*C$2)</f>
        <v>0</v>
      </c>
      <c r="D144" s="30">
        <f t="shared" ref="D144:S155" si="115">IF(D24=0,0,((D6*0.5)+C24-D42)*D79*D111*D$2)</f>
        <v>0</v>
      </c>
      <c r="E144" s="30">
        <f t="shared" si="115"/>
        <v>0</v>
      </c>
      <c r="F144" s="30">
        <f t="shared" si="115"/>
        <v>0</v>
      </c>
      <c r="G144" s="30">
        <f t="shared" si="115"/>
        <v>0</v>
      </c>
      <c r="H144" s="30">
        <f t="shared" si="115"/>
        <v>0</v>
      </c>
      <c r="I144" s="30">
        <f t="shared" si="115"/>
        <v>0</v>
      </c>
      <c r="J144" s="30">
        <f t="shared" si="115"/>
        <v>0</v>
      </c>
      <c r="K144" s="30">
        <f t="shared" si="115"/>
        <v>0</v>
      </c>
      <c r="L144" s="30">
        <f t="shared" si="115"/>
        <v>0</v>
      </c>
      <c r="M144" s="30">
        <f t="shared" si="115"/>
        <v>0</v>
      </c>
      <c r="N144" s="30">
        <f t="shared" si="115"/>
        <v>0</v>
      </c>
      <c r="O144" s="30">
        <f t="shared" si="115"/>
        <v>0</v>
      </c>
      <c r="P144" s="30">
        <f t="shared" si="115"/>
        <v>0</v>
      </c>
      <c r="Q144" s="30">
        <f t="shared" si="115"/>
        <v>0</v>
      </c>
      <c r="R144" s="30">
        <f t="shared" si="115"/>
        <v>0</v>
      </c>
      <c r="S144" s="30">
        <f t="shared" si="115"/>
        <v>0</v>
      </c>
      <c r="T144" s="30">
        <f t="shared" si="112"/>
        <v>0</v>
      </c>
      <c r="U144" s="30">
        <f t="shared" si="112"/>
        <v>0</v>
      </c>
      <c r="V144" s="30">
        <f t="shared" si="112"/>
        <v>0</v>
      </c>
      <c r="W144" s="30">
        <f t="shared" si="112"/>
        <v>0</v>
      </c>
      <c r="X144" s="30">
        <f t="shared" si="112"/>
        <v>0</v>
      </c>
      <c r="Y144" s="30">
        <f t="shared" si="112"/>
        <v>0</v>
      </c>
      <c r="Z144" s="30">
        <f t="shared" si="112"/>
        <v>0</v>
      </c>
      <c r="AA144" s="30">
        <f t="shared" si="112"/>
        <v>0</v>
      </c>
      <c r="AB144" s="30">
        <f t="shared" si="112"/>
        <v>0</v>
      </c>
      <c r="AC144" s="30">
        <f t="shared" si="112"/>
        <v>0</v>
      </c>
      <c r="AD144" s="30">
        <f t="shared" si="112"/>
        <v>0</v>
      </c>
      <c r="AE144" s="30">
        <f t="shared" si="112"/>
        <v>0</v>
      </c>
      <c r="AF144" s="30">
        <f t="shared" si="112"/>
        <v>0</v>
      </c>
      <c r="AG144" s="30">
        <f t="shared" si="112"/>
        <v>0</v>
      </c>
      <c r="AH144" s="30">
        <f t="shared" si="112"/>
        <v>0</v>
      </c>
      <c r="AI144" s="30">
        <f t="shared" si="112"/>
        <v>0</v>
      </c>
      <c r="AJ144" s="30">
        <f t="shared" si="112"/>
        <v>0</v>
      </c>
      <c r="AK144" s="30">
        <f t="shared" si="112"/>
        <v>0</v>
      </c>
      <c r="AL144" s="30">
        <f t="shared" si="112"/>
        <v>0</v>
      </c>
      <c r="AM144" s="30">
        <f t="shared" si="112"/>
        <v>0</v>
      </c>
      <c r="AN144" s="30">
        <f t="shared" si="112"/>
        <v>0</v>
      </c>
      <c r="AO144" s="30">
        <f t="shared" si="112"/>
        <v>0</v>
      </c>
      <c r="AP144" s="30">
        <f t="shared" si="112"/>
        <v>0</v>
      </c>
      <c r="AQ144" s="30">
        <f t="shared" si="112"/>
        <v>0</v>
      </c>
      <c r="AR144" s="30">
        <f t="shared" si="112"/>
        <v>0</v>
      </c>
      <c r="AS144" s="30">
        <f t="shared" si="112"/>
        <v>0</v>
      </c>
      <c r="AT144" s="30">
        <f t="shared" si="112"/>
        <v>0</v>
      </c>
      <c r="AU144" s="30">
        <f t="shared" si="112"/>
        <v>0</v>
      </c>
      <c r="AV144" s="30">
        <f t="shared" si="112"/>
        <v>0</v>
      </c>
      <c r="AW144" s="30">
        <f t="shared" si="112"/>
        <v>0</v>
      </c>
      <c r="AX144" s="30">
        <f t="shared" si="112"/>
        <v>0</v>
      </c>
      <c r="AY144" s="30">
        <f t="shared" si="112"/>
        <v>0</v>
      </c>
      <c r="AZ144" s="30">
        <f t="shared" si="112"/>
        <v>0</v>
      </c>
      <c r="BA144" s="30">
        <f t="shared" si="112"/>
        <v>0</v>
      </c>
      <c r="BB144" s="30">
        <f t="shared" si="112"/>
        <v>0</v>
      </c>
      <c r="BC144" s="30">
        <f t="shared" si="112"/>
        <v>0</v>
      </c>
      <c r="BD144" s="30">
        <f t="shared" si="112"/>
        <v>0</v>
      </c>
      <c r="BE144" s="30">
        <f t="shared" si="112"/>
        <v>0</v>
      </c>
      <c r="BF144" s="30">
        <f t="shared" si="112"/>
        <v>0</v>
      </c>
      <c r="BG144" s="30">
        <f t="shared" si="112"/>
        <v>0</v>
      </c>
      <c r="BH144" s="30">
        <f t="shared" si="112"/>
        <v>0</v>
      </c>
      <c r="BI144" s="30">
        <f t="shared" si="112"/>
        <v>0</v>
      </c>
      <c r="BJ144" s="30">
        <f t="shared" si="112"/>
        <v>0</v>
      </c>
      <c r="BK144" s="30">
        <f t="shared" si="112"/>
        <v>0</v>
      </c>
      <c r="BL144" s="30">
        <f t="shared" si="112"/>
        <v>0</v>
      </c>
      <c r="BM144" s="30">
        <f t="shared" si="112"/>
        <v>0</v>
      </c>
      <c r="BN144" s="30">
        <f t="shared" si="112"/>
        <v>0</v>
      </c>
      <c r="BO144" s="30">
        <f t="shared" si="112"/>
        <v>0</v>
      </c>
      <c r="BP144" s="30">
        <f t="shared" si="112"/>
        <v>0</v>
      </c>
      <c r="BQ144" s="30">
        <f t="shared" si="113"/>
        <v>0</v>
      </c>
      <c r="BR144" s="30">
        <f t="shared" si="113"/>
        <v>0</v>
      </c>
      <c r="BS144" s="30">
        <f t="shared" si="113"/>
        <v>0</v>
      </c>
      <c r="BT144" s="30">
        <f t="shared" si="113"/>
        <v>0</v>
      </c>
      <c r="BU144" s="30">
        <f t="shared" si="113"/>
        <v>0</v>
      </c>
      <c r="BV144" s="30">
        <f t="shared" si="113"/>
        <v>0</v>
      </c>
      <c r="BW144" s="30">
        <f t="shared" si="113"/>
        <v>0</v>
      </c>
      <c r="BX144" s="30">
        <f t="shared" si="113"/>
        <v>0</v>
      </c>
      <c r="BY144" s="30">
        <f t="shared" si="113"/>
        <v>0</v>
      </c>
      <c r="BZ144" s="30">
        <f t="shared" si="113"/>
        <v>0</v>
      </c>
      <c r="CA144" s="30">
        <f t="shared" si="113"/>
        <v>0</v>
      </c>
      <c r="CB144" s="30">
        <f t="shared" si="113"/>
        <v>0</v>
      </c>
      <c r="CC144" s="30">
        <f t="shared" si="113"/>
        <v>0</v>
      </c>
      <c r="CD144" s="30">
        <f t="shared" si="113"/>
        <v>0</v>
      </c>
      <c r="CE144" s="30">
        <f t="shared" si="113"/>
        <v>0</v>
      </c>
      <c r="CF144" s="30">
        <f t="shared" si="113"/>
        <v>0</v>
      </c>
      <c r="CG144" s="30">
        <f t="shared" si="113"/>
        <v>0</v>
      </c>
      <c r="CH144" s="33">
        <f t="shared" si="113"/>
        <v>0</v>
      </c>
    </row>
    <row r="145" spans="1:86" hidden="1" x14ac:dyDescent="0.35">
      <c r="A145" s="578"/>
      <c r="B145" s="287" t="s">
        <v>21</v>
      </c>
      <c r="C145" s="30">
        <f t="shared" si="114"/>
        <v>0</v>
      </c>
      <c r="D145" s="30">
        <f t="shared" si="115"/>
        <v>0</v>
      </c>
      <c r="E145" s="30">
        <f t="shared" ref="E145:BP148" si="116">IF(E25=0,0,((E7*0.5)+D25-E43)*E80*E112*E$2)</f>
        <v>0</v>
      </c>
      <c r="F145" s="30">
        <f t="shared" si="116"/>
        <v>0</v>
      </c>
      <c r="G145" s="30">
        <f t="shared" si="116"/>
        <v>0</v>
      </c>
      <c r="H145" s="30">
        <f t="shared" si="116"/>
        <v>0</v>
      </c>
      <c r="I145" s="30">
        <f t="shared" si="116"/>
        <v>0</v>
      </c>
      <c r="J145" s="30">
        <f t="shared" si="116"/>
        <v>0</v>
      </c>
      <c r="K145" s="30">
        <f t="shared" si="116"/>
        <v>0</v>
      </c>
      <c r="L145" s="30">
        <f t="shared" si="116"/>
        <v>0</v>
      </c>
      <c r="M145" s="30">
        <f t="shared" si="116"/>
        <v>0</v>
      </c>
      <c r="N145" s="30">
        <f t="shared" si="116"/>
        <v>0</v>
      </c>
      <c r="O145" s="30">
        <f t="shared" si="116"/>
        <v>0</v>
      </c>
      <c r="P145" s="30">
        <f t="shared" si="116"/>
        <v>0</v>
      </c>
      <c r="Q145" s="30">
        <f t="shared" si="116"/>
        <v>0</v>
      </c>
      <c r="R145" s="30">
        <f t="shared" si="116"/>
        <v>0</v>
      </c>
      <c r="S145" s="30">
        <f t="shared" si="116"/>
        <v>0</v>
      </c>
      <c r="T145" s="30">
        <f t="shared" si="116"/>
        <v>0</v>
      </c>
      <c r="U145" s="30">
        <f t="shared" si="116"/>
        <v>0</v>
      </c>
      <c r="V145" s="30">
        <f t="shared" si="116"/>
        <v>0</v>
      </c>
      <c r="W145" s="30">
        <f t="shared" si="116"/>
        <v>0</v>
      </c>
      <c r="X145" s="30">
        <f t="shared" si="116"/>
        <v>0</v>
      </c>
      <c r="Y145" s="30">
        <f t="shared" si="116"/>
        <v>0</v>
      </c>
      <c r="Z145" s="30">
        <f t="shared" si="116"/>
        <v>0</v>
      </c>
      <c r="AA145" s="30">
        <f t="shared" si="116"/>
        <v>0</v>
      </c>
      <c r="AB145" s="30">
        <f t="shared" si="116"/>
        <v>0</v>
      </c>
      <c r="AC145" s="30">
        <f t="shared" si="116"/>
        <v>0</v>
      </c>
      <c r="AD145" s="30">
        <f t="shared" si="116"/>
        <v>0</v>
      </c>
      <c r="AE145" s="30">
        <f t="shared" si="116"/>
        <v>0</v>
      </c>
      <c r="AF145" s="30">
        <f t="shared" si="116"/>
        <v>0</v>
      </c>
      <c r="AG145" s="30">
        <f t="shared" si="116"/>
        <v>0</v>
      </c>
      <c r="AH145" s="30">
        <f t="shared" si="116"/>
        <v>0</v>
      </c>
      <c r="AI145" s="30">
        <f t="shared" si="116"/>
        <v>0</v>
      </c>
      <c r="AJ145" s="30">
        <f t="shared" si="116"/>
        <v>0</v>
      </c>
      <c r="AK145" s="30">
        <f t="shared" si="116"/>
        <v>0</v>
      </c>
      <c r="AL145" s="30">
        <f t="shared" si="116"/>
        <v>0</v>
      </c>
      <c r="AM145" s="30">
        <f t="shared" si="116"/>
        <v>0</v>
      </c>
      <c r="AN145" s="30">
        <f t="shared" si="116"/>
        <v>0</v>
      </c>
      <c r="AO145" s="30">
        <f t="shared" si="116"/>
        <v>0</v>
      </c>
      <c r="AP145" s="30">
        <f t="shared" si="116"/>
        <v>0</v>
      </c>
      <c r="AQ145" s="30">
        <f t="shared" si="116"/>
        <v>0</v>
      </c>
      <c r="AR145" s="30">
        <f t="shared" si="116"/>
        <v>0</v>
      </c>
      <c r="AS145" s="30">
        <f t="shared" si="116"/>
        <v>0</v>
      </c>
      <c r="AT145" s="30">
        <f t="shared" si="116"/>
        <v>0</v>
      </c>
      <c r="AU145" s="30">
        <f t="shared" si="116"/>
        <v>0</v>
      </c>
      <c r="AV145" s="30">
        <f t="shared" si="116"/>
        <v>0</v>
      </c>
      <c r="AW145" s="30">
        <f t="shared" si="116"/>
        <v>0</v>
      </c>
      <c r="AX145" s="30">
        <f t="shared" si="116"/>
        <v>0</v>
      </c>
      <c r="AY145" s="30">
        <f t="shared" si="116"/>
        <v>0</v>
      </c>
      <c r="AZ145" s="30">
        <f t="shared" si="116"/>
        <v>0</v>
      </c>
      <c r="BA145" s="30">
        <f t="shared" si="116"/>
        <v>0</v>
      </c>
      <c r="BB145" s="30">
        <f t="shared" si="116"/>
        <v>0</v>
      </c>
      <c r="BC145" s="30">
        <f t="shared" si="116"/>
        <v>0</v>
      </c>
      <c r="BD145" s="30">
        <f t="shared" si="116"/>
        <v>0</v>
      </c>
      <c r="BE145" s="30">
        <f t="shared" si="116"/>
        <v>0</v>
      </c>
      <c r="BF145" s="30">
        <f t="shared" si="116"/>
        <v>0</v>
      </c>
      <c r="BG145" s="30">
        <f t="shared" si="116"/>
        <v>0</v>
      </c>
      <c r="BH145" s="30">
        <f t="shared" si="116"/>
        <v>0</v>
      </c>
      <c r="BI145" s="30">
        <f t="shared" si="116"/>
        <v>0</v>
      </c>
      <c r="BJ145" s="30">
        <f t="shared" si="116"/>
        <v>0</v>
      </c>
      <c r="BK145" s="30">
        <f t="shared" si="116"/>
        <v>0</v>
      </c>
      <c r="BL145" s="30">
        <f t="shared" si="116"/>
        <v>0</v>
      </c>
      <c r="BM145" s="30">
        <f t="shared" si="116"/>
        <v>0</v>
      </c>
      <c r="BN145" s="30">
        <f t="shared" si="116"/>
        <v>0</v>
      </c>
      <c r="BO145" s="30">
        <f t="shared" si="116"/>
        <v>0</v>
      </c>
      <c r="BP145" s="30">
        <f t="shared" si="116"/>
        <v>0</v>
      </c>
      <c r="BQ145" s="30">
        <f t="shared" si="113"/>
        <v>0</v>
      </c>
      <c r="BR145" s="30">
        <f t="shared" si="113"/>
        <v>0</v>
      </c>
      <c r="BS145" s="30">
        <f t="shared" si="113"/>
        <v>0</v>
      </c>
      <c r="BT145" s="30">
        <f t="shared" si="113"/>
        <v>0</v>
      </c>
      <c r="BU145" s="30">
        <f t="shared" si="113"/>
        <v>0</v>
      </c>
      <c r="BV145" s="30">
        <f t="shared" si="113"/>
        <v>0</v>
      </c>
      <c r="BW145" s="30">
        <f t="shared" si="113"/>
        <v>0</v>
      </c>
      <c r="BX145" s="30">
        <f t="shared" si="113"/>
        <v>0</v>
      </c>
      <c r="BY145" s="30">
        <f t="shared" si="113"/>
        <v>0</v>
      </c>
      <c r="BZ145" s="30">
        <f t="shared" si="113"/>
        <v>0</v>
      </c>
      <c r="CA145" s="30">
        <f t="shared" si="113"/>
        <v>0</v>
      </c>
      <c r="CB145" s="30">
        <f t="shared" si="113"/>
        <v>0</v>
      </c>
      <c r="CC145" s="30">
        <f t="shared" si="113"/>
        <v>0</v>
      </c>
      <c r="CD145" s="30">
        <f t="shared" si="113"/>
        <v>0</v>
      </c>
      <c r="CE145" s="30">
        <f t="shared" si="113"/>
        <v>0</v>
      </c>
      <c r="CF145" s="30">
        <f t="shared" si="113"/>
        <v>0</v>
      </c>
      <c r="CG145" s="30">
        <f t="shared" si="113"/>
        <v>0</v>
      </c>
      <c r="CH145" s="33">
        <f t="shared" si="113"/>
        <v>0</v>
      </c>
    </row>
    <row r="146" spans="1:86" hidden="1" x14ac:dyDescent="0.35">
      <c r="A146" s="578"/>
      <c r="B146" s="287" t="s">
        <v>1</v>
      </c>
      <c r="C146" s="30">
        <f t="shared" si="114"/>
        <v>0</v>
      </c>
      <c r="D146" s="30">
        <f t="shared" si="115"/>
        <v>0</v>
      </c>
      <c r="E146" s="30">
        <f t="shared" si="116"/>
        <v>0</v>
      </c>
      <c r="F146" s="30">
        <f t="shared" si="116"/>
        <v>0</v>
      </c>
      <c r="G146" s="30">
        <f t="shared" si="116"/>
        <v>0</v>
      </c>
      <c r="H146" s="30">
        <f t="shared" si="116"/>
        <v>541.38835197012361</v>
      </c>
      <c r="I146" s="30">
        <f t="shared" si="116"/>
        <v>2452.4313240079255</v>
      </c>
      <c r="J146" s="30">
        <f t="shared" si="116"/>
        <v>3327.3366425126819</v>
      </c>
      <c r="K146" s="30">
        <f t="shared" si="116"/>
        <v>1370.4432686218956</v>
      </c>
      <c r="L146" s="30">
        <f t="shared" si="116"/>
        <v>199.83746499256915</v>
      </c>
      <c r="M146" s="30">
        <f t="shared" si="116"/>
        <v>68.833355571328951</v>
      </c>
      <c r="N146" s="30">
        <f t="shared" si="116"/>
        <v>1.6572356728550841</v>
      </c>
      <c r="O146" s="30">
        <f t="shared" si="116"/>
        <v>0.22772154706989411</v>
      </c>
      <c r="P146" s="30">
        <f t="shared" si="116"/>
        <v>9.37453702104402</v>
      </c>
      <c r="Q146" s="30">
        <f t="shared" si="116"/>
        <v>274.63218576628032</v>
      </c>
      <c r="R146" s="30">
        <f t="shared" si="116"/>
        <v>934.51468247064224</v>
      </c>
      <c r="S146" s="30">
        <f t="shared" si="116"/>
        <v>3008.5110638032938</v>
      </c>
      <c r="T146" s="30">
        <f t="shared" si="116"/>
        <v>11963.108660043128</v>
      </c>
      <c r="U146" s="30">
        <f t="shared" si="116"/>
        <v>15707.829646995804</v>
      </c>
      <c r="V146" s="30">
        <f t="shared" si="116"/>
        <v>15005.152929398022</v>
      </c>
      <c r="W146" s="30">
        <f t="shared" si="116"/>
        <v>6180.2315293251131</v>
      </c>
      <c r="X146" s="30">
        <f t="shared" si="116"/>
        <v>871.21930267914479</v>
      </c>
      <c r="Y146" s="30">
        <f t="shared" si="116"/>
        <v>228.86015480523361</v>
      </c>
      <c r="Z146" s="30">
        <f t="shared" si="116"/>
        <v>2.4290298354121798</v>
      </c>
      <c r="AA146" s="30">
        <f t="shared" si="116"/>
        <v>0.22772154706989411</v>
      </c>
      <c r="AB146" s="30">
        <f t="shared" si="116"/>
        <v>9.37453702104402</v>
      </c>
      <c r="AC146" s="30">
        <f t="shared" si="116"/>
        <v>274.63218576628032</v>
      </c>
      <c r="AD146" s="30">
        <f t="shared" si="116"/>
        <v>934.51468247064224</v>
      </c>
      <c r="AE146" s="30">
        <f t="shared" si="116"/>
        <v>3008.5110638032938</v>
      </c>
      <c r="AF146" s="30">
        <f t="shared" si="116"/>
        <v>11963.108660043128</v>
      </c>
      <c r="AG146" s="30">
        <f t="shared" si="116"/>
        <v>15707.829646995804</v>
      </c>
      <c r="AH146" s="30">
        <f t="shared" si="116"/>
        <v>15005.152929398022</v>
      </c>
      <c r="AI146" s="30">
        <f t="shared" si="116"/>
        <v>6180.2315293251131</v>
      </c>
      <c r="AJ146" s="30">
        <f t="shared" si="116"/>
        <v>871.21930267914479</v>
      </c>
      <c r="AK146" s="30">
        <f t="shared" si="116"/>
        <v>228.86015480523361</v>
      </c>
      <c r="AL146" s="30">
        <f t="shared" si="116"/>
        <v>2.4290298354121798</v>
      </c>
      <c r="AM146" s="30">
        <f t="shared" si="116"/>
        <v>0.22772154706989411</v>
      </c>
      <c r="AN146" s="30">
        <f t="shared" si="116"/>
        <v>9.37453702104402</v>
      </c>
      <c r="AO146" s="30">
        <f t="shared" si="116"/>
        <v>274.63218576628032</v>
      </c>
      <c r="AP146" s="30">
        <f t="shared" si="116"/>
        <v>934.51468247064224</v>
      </c>
      <c r="AQ146" s="30">
        <f t="shared" si="116"/>
        <v>3008.5110638032938</v>
      </c>
      <c r="AR146" s="30">
        <f t="shared" si="116"/>
        <v>11963.108660043128</v>
      </c>
      <c r="AS146" s="30">
        <f t="shared" si="116"/>
        <v>15707.829646995804</v>
      </c>
      <c r="AT146" s="30">
        <f t="shared" si="116"/>
        <v>15005.152929398022</v>
      </c>
      <c r="AU146" s="30">
        <f t="shared" si="116"/>
        <v>6180.2315293251131</v>
      </c>
      <c r="AV146" s="30">
        <f t="shared" si="116"/>
        <v>871.21930267914479</v>
      </c>
      <c r="AW146" s="30">
        <f t="shared" si="116"/>
        <v>228.86015480523361</v>
      </c>
      <c r="AX146" s="30">
        <f t="shared" si="116"/>
        <v>2.4290298354121798</v>
      </c>
      <c r="AY146" s="30">
        <f t="shared" si="116"/>
        <v>0.22772154706989411</v>
      </c>
      <c r="AZ146" s="30">
        <f t="shared" si="116"/>
        <v>9.37453702104402</v>
      </c>
      <c r="BA146" s="30">
        <f t="shared" si="116"/>
        <v>274.63218576628032</v>
      </c>
      <c r="BB146" s="30">
        <f t="shared" si="116"/>
        <v>934.51468247064224</v>
      </c>
      <c r="BC146" s="30">
        <f t="shared" si="116"/>
        <v>3008.5110638032938</v>
      </c>
      <c r="BD146" s="30">
        <f t="shared" si="116"/>
        <v>11963.108660043128</v>
      </c>
      <c r="BE146" s="30">
        <f t="shared" si="116"/>
        <v>15707.829646995804</v>
      </c>
      <c r="BF146" s="30">
        <f t="shared" si="116"/>
        <v>15005.152929398022</v>
      </c>
      <c r="BG146" s="30">
        <f t="shared" si="116"/>
        <v>6180.2315293251131</v>
      </c>
      <c r="BH146" s="30">
        <f t="shared" si="116"/>
        <v>871.21930267914479</v>
      </c>
      <c r="BI146" s="30">
        <f t="shared" si="116"/>
        <v>228.86015480523361</v>
      </c>
      <c r="BJ146" s="30">
        <f t="shared" si="116"/>
        <v>2.4290298354121798</v>
      </c>
      <c r="BK146" s="30">
        <f t="shared" si="116"/>
        <v>0.22772154706989411</v>
      </c>
      <c r="BL146" s="30">
        <f t="shared" si="116"/>
        <v>9.37453702104402</v>
      </c>
      <c r="BM146" s="30">
        <f t="shared" si="116"/>
        <v>274.63218576628032</v>
      </c>
      <c r="BN146" s="30">
        <f t="shared" si="116"/>
        <v>934.51468247064224</v>
      </c>
      <c r="BO146" s="30">
        <f t="shared" si="116"/>
        <v>3008.5110638032938</v>
      </c>
      <c r="BP146" s="30">
        <f t="shared" si="116"/>
        <v>11963.108660043128</v>
      </c>
      <c r="BQ146" s="30">
        <f t="shared" si="113"/>
        <v>15707.829646995804</v>
      </c>
      <c r="BR146" s="30">
        <f t="shared" si="113"/>
        <v>15005.152929398022</v>
      </c>
      <c r="BS146" s="30">
        <f t="shared" si="113"/>
        <v>6180.2315293251131</v>
      </c>
      <c r="BT146" s="30">
        <f t="shared" si="113"/>
        <v>871.21930267914479</v>
      </c>
      <c r="BU146" s="30">
        <f t="shared" si="113"/>
        <v>228.86015480523361</v>
      </c>
      <c r="BV146" s="30">
        <f t="shared" si="113"/>
        <v>2.4290298354121798</v>
      </c>
      <c r="BW146" s="30">
        <f t="shared" si="113"/>
        <v>0.22772154706989411</v>
      </c>
      <c r="BX146" s="30">
        <f t="shared" si="113"/>
        <v>9.37453702104402</v>
      </c>
      <c r="BY146" s="30">
        <f t="shared" si="113"/>
        <v>274.63218576628032</v>
      </c>
      <c r="BZ146" s="30">
        <f t="shared" si="113"/>
        <v>934.51468247064224</v>
      </c>
      <c r="CA146" s="30">
        <f t="shared" si="113"/>
        <v>3008.5110638032938</v>
      </c>
      <c r="CB146" s="30">
        <f t="shared" si="113"/>
        <v>11963.108660043128</v>
      </c>
      <c r="CC146" s="30">
        <f t="shared" si="113"/>
        <v>15707.829646995804</v>
      </c>
      <c r="CD146" s="30">
        <f t="shared" si="113"/>
        <v>15005.152929398022</v>
      </c>
      <c r="CE146" s="30">
        <f t="shared" si="113"/>
        <v>6180.2315293251131</v>
      </c>
      <c r="CF146" s="30">
        <f t="shared" si="113"/>
        <v>871.21930267914479</v>
      </c>
      <c r="CG146" s="30">
        <f t="shared" si="113"/>
        <v>228.86015480523361</v>
      </c>
      <c r="CH146" s="33">
        <f t="shared" si="113"/>
        <v>2.4290298354121798</v>
      </c>
    </row>
    <row r="147" spans="1:86" hidden="1" x14ac:dyDescent="0.35">
      <c r="A147" s="578"/>
      <c r="B147" s="287" t="s">
        <v>22</v>
      </c>
      <c r="C147" s="30">
        <f t="shared" si="114"/>
        <v>0</v>
      </c>
      <c r="D147" s="30">
        <f t="shared" si="115"/>
        <v>0</v>
      </c>
      <c r="E147" s="30">
        <f t="shared" si="116"/>
        <v>0</v>
      </c>
      <c r="F147" s="30">
        <f t="shared" si="116"/>
        <v>0</v>
      </c>
      <c r="G147" s="30">
        <f t="shared" si="116"/>
        <v>14.340037182144997</v>
      </c>
      <c r="H147" s="30">
        <f t="shared" si="116"/>
        <v>25.705215360777455</v>
      </c>
      <c r="I147" s="30">
        <f t="shared" si="116"/>
        <v>32.915824172022617</v>
      </c>
      <c r="J147" s="30">
        <f t="shared" si="116"/>
        <v>26.611534557877704</v>
      </c>
      <c r="K147" s="30">
        <f t="shared" si="116"/>
        <v>31.766593157896242</v>
      </c>
      <c r="L147" s="30">
        <f t="shared" si="116"/>
        <v>35.203126740333182</v>
      </c>
      <c r="M147" s="30">
        <f t="shared" si="116"/>
        <v>30.442806932630209</v>
      </c>
      <c r="N147" s="30">
        <f t="shared" si="116"/>
        <v>33.846438882533604</v>
      </c>
      <c r="O147" s="30">
        <f t="shared" si="116"/>
        <v>38.031643020293004</v>
      </c>
      <c r="P147" s="30">
        <f t="shared" si="116"/>
        <v>29.352421425598042</v>
      </c>
      <c r="Q147" s="30">
        <f t="shared" si="116"/>
        <v>24.827609287791933</v>
      </c>
      <c r="R147" s="30">
        <f t="shared" si="116"/>
        <v>24.311853713591326</v>
      </c>
      <c r="S147" s="30">
        <f t="shared" si="116"/>
        <v>28.680074364289993</v>
      </c>
      <c r="T147" s="30">
        <f t="shared" si="116"/>
        <v>25.705215360777455</v>
      </c>
      <c r="U147" s="30">
        <f t="shared" si="116"/>
        <v>32.915824172022617</v>
      </c>
      <c r="V147" s="30">
        <f t="shared" si="116"/>
        <v>26.611534557877704</v>
      </c>
      <c r="W147" s="30">
        <f t="shared" si="116"/>
        <v>31.766593157896242</v>
      </c>
      <c r="X147" s="30">
        <f t="shared" si="116"/>
        <v>35.203126740333182</v>
      </c>
      <c r="Y147" s="30">
        <f t="shared" si="116"/>
        <v>30.442806932630209</v>
      </c>
      <c r="Z147" s="30">
        <f t="shared" si="116"/>
        <v>33.846438882533604</v>
      </c>
      <c r="AA147" s="30">
        <f t="shared" si="116"/>
        <v>38.031643020293004</v>
      </c>
      <c r="AB147" s="30">
        <f t="shared" si="116"/>
        <v>29.352421425598042</v>
      </c>
      <c r="AC147" s="30">
        <f t="shared" si="116"/>
        <v>24.827609287791933</v>
      </c>
      <c r="AD147" s="30">
        <f t="shared" si="116"/>
        <v>24.311853713591326</v>
      </c>
      <c r="AE147" s="30">
        <f t="shared" si="116"/>
        <v>28.680074364289993</v>
      </c>
      <c r="AF147" s="30">
        <f t="shared" si="116"/>
        <v>25.705215360777455</v>
      </c>
      <c r="AG147" s="30">
        <f t="shared" si="116"/>
        <v>32.915824172022617</v>
      </c>
      <c r="AH147" s="30">
        <f t="shared" si="116"/>
        <v>26.611534557877704</v>
      </c>
      <c r="AI147" s="30">
        <f t="shared" si="116"/>
        <v>31.766593157896242</v>
      </c>
      <c r="AJ147" s="30">
        <f t="shared" si="116"/>
        <v>35.203126740333182</v>
      </c>
      <c r="AK147" s="30">
        <f t="shared" si="116"/>
        <v>30.442806932630209</v>
      </c>
      <c r="AL147" s="30">
        <f t="shared" si="116"/>
        <v>33.846438882533604</v>
      </c>
      <c r="AM147" s="30">
        <f t="shared" si="116"/>
        <v>38.031643020293004</v>
      </c>
      <c r="AN147" s="30">
        <f t="shared" si="116"/>
        <v>29.352421425598042</v>
      </c>
      <c r="AO147" s="30">
        <f t="shared" si="116"/>
        <v>24.827609287791933</v>
      </c>
      <c r="AP147" s="30">
        <f t="shared" si="116"/>
        <v>24.311853713591326</v>
      </c>
      <c r="AQ147" s="30">
        <f t="shared" si="116"/>
        <v>28.680074364289993</v>
      </c>
      <c r="AR147" s="30">
        <f t="shared" si="116"/>
        <v>25.705215360777455</v>
      </c>
      <c r="AS147" s="30">
        <f t="shared" si="116"/>
        <v>32.915824172022617</v>
      </c>
      <c r="AT147" s="30">
        <f t="shared" si="116"/>
        <v>26.611534557877704</v>
      </c>
      <c r="AU147" s="30">
        <f t="shared" si="116"/>
        <v>31.766593157896242</v>
      </c>
      <c r="AV147" s="30">
        <f t="shared" si="116"/>
        <v>35.203126740333182</v>
      </c>
      <c r="AW147" s="30">
        <f t="shared" si="116"/>
        <v>30.442806932630209</v>
      </c>
      <c r="AX147" s="30">
        <f t="shared" si="116"/>
        <v>33.846438882533604</v>
      </c>
      <c r="AY147" s="30">
        <f t="shared" si="116"/>
        <v>38.031643020293004</v>
      </c>
      <c r="AZ147" s="30">
        <f t="shared" si="116"/>
        <v>29.352421425598042</v>
      </c>
      <c r="BA147" s="30">
        <f t="shared" si="116"/>
        <v>24.827609287791933</v>
      </c>
      <c r="BB147" s="30">
        <f t="shared" si="116"/>
        <v>24.311853713591326</v>
      </c>
      <c r="BC147" s="30">
        <f t="shared" si="116"/>
        <v>28.680074364289993</v>
      </c>
      <c r="BD147" s="30">
        <f t="shared" si="116"/>
        <v>25.705215360777455</v>
      </c>
      <c r="BE147" s="30">
        <f t="shared" si="116"/>
        <v>32.915824172022617</v>
      </c>
      <c r="BF147" s="30">
        <f t="shared" si="116"/>
        <v>26.611534557877704</v>
      </c>
      <c r="BG147" s="30">
        <f t="shared" si="116"/>
        <v>31.766593157896242</v>
      </c>
      <c r="BH147" s="30">
        <f t="shared" si="116"/>
        <v>35.203126740333182</v>
      </c>
      <c r="BI147" s="30">
        <f t="shared" si="116"/>
        <v>30.442806932630209</v>
      </c>
      <c r="BJ147" s="30">
        <f t="shared" si="116"/>
        <v>33.846438882533604</v>
      </c>
      <c r="BK147" s="30">
        <f t="shared" si="116"/>
        <v>38.031643020293004</v>
      </c>
      <c r="BL147" s="30">
        <f t="shared" si="116"/>
        <v>29.352421425598042</v>
      </c>
      <c r="BM147" s="30">
        <f t="shared" si="116"/>
        <v>24.827609287791933</v>
      </c>
      <c r="BN147" s="30">
        <f t="shared" si="116"/>
        <v>24.311853713591326</v>
      </c>
      <c r="BO147" s="30">
        <f t="shared" si="116"/>
        <v>28.680074364289993</v>
      </c>
      <c r="BP147" s="30">
        <f t="shared" si="116"/>
        <v>25.705215360777455</v>
      </c>
      <c r="BQ147" s="30">
        <f t="shared" si="113"/>
        <v>32.915824172022617</v>
      </c>
      <c r="BR147" s="30">
        <f t="shared" si="113"/>
        <v>26.611534557877704</v>
      </c>
      <c r="BS147" s="30">
        <f t="shared" si="113"/>
        <v>31.766593157896242</v>
      </c>
      <c r="BT147" s="30">
        <f t="shared" si="113"/>
        <v>35.203126740333182</v>
      </c>
      <c r="BU147" s="30">
        <f t="shared" si="113"/>
        <v>30.442806932630209</v>
      </c>
      <c r="BV147" s="30">
        <f t="shared" si="113"/>
        <v>33.846438882533604</v>
      </c>
      <c r="BW147" s="30">
        <f t="shared" si="113"/>
        <v>38.031643020293004</v>
      </c>
      <c r="BX147" s="30">
        <f t="shared" si="113"/>
        <v>29.352421425598042</v>
      </c>
      <c r="BY147" s="30">
        <f t="shared" si="113"/>
        <v>24.827609287791933</v>
      </c>
      <c r="BZ147" s="30">
        <f t="shared" si="113"/>
        <v>24.311853713591326</v>
      </c>
      <c r="CA147" s="30">
        <f t="shared" si="113"/>
        <v>28.680074364289993</v>
      </c>
      <c r="CB147" s="30">
        <f t="shared" si="113"/>
        <v>25.705215360777455</v>
      </c>
      <c r="CC147" s="30">
        <f t="shared" si="113"/>
        <v>32.915824172022617</v>
      </c>
      <c r="CD147" s="30">
        <f t="shared" si="113"/>
        <v>26.611534557877704</v>
      </c>
      <c r="CE147" s="30">
        <f t="shared" si="113"/>
        <v>31.766593157896242</v>
      </c>
      <c r="CF147" s="30">
        <f t="shared" si="113"/>
        <v>35.203126740333182</v>
      </c>
      <c r="CG147" s="30">
        <f t="shared" si="113"/>
        <v>30.442806932630209</v>
      </c>
      <c r="CH147" s="33">
        <f t="shared" si="113"/>
        <v>33.846438882533604</v>
      </c>
    </row>
    <row r="148" spans="1:86" hidden="1" x14ac:dyDescent="0.35">
      <c r="A148" s="578"/>
      <c r="B148" s="94" t="s">
        <v>9</v>
      </c>
      <c r="C148" s="30">
        <f t="shared" si="114"/>
        <v>0</v>
      </c>
      <c r="D148" s="30">
        <f t="shared" si="115"/>
        <v>0</v>
      </c>
      <c r="E148" s="30">
        <f t="shared" si="116"/>
        <v>0</v>
      </c>
      <c r="F148" s="30">
        <f t="shared" si="116"/>
        <v>0</v>
      </c>
      <c r="G148" s="30">
        <f t="shared" si="116"/>
        <v>0</v>
      </c>
      <c r="H148" s="30">
        <f t="shared" si="116"/>
        <v>0</v>
      </c>
      <c r="I148" s="30">
        <f t="shared" si="116"/>
        <v>0</v>
      </c>
      <c r="J148" s="30">
        <f t="shared" si="116"/>
        <v>0</v>
      </c>
      <c r="K148" s="30">
        <f t="shared" si="116"/>
        <v>0</v>
      </c>
      <c r="L148" s="30">
        <f t="shared" si="116"/>
        <v>0</v>
      </c>
      <c r="M148" s="30">
        <f t="shared" si="116"/>
        <v>0</v>
      </c>
      <c r="N148" s="30">
        <f t="shared" si="116"/>
        <v>0</v>
      </c>
      <c r="O148" s="30">
        <f t="shared" si="116"/>
        <v>0</v>
      </c>
      <c r="P148" s="30">
        <f t="shared" si="116"/>
        <v>0</v>
      </c>
      <c r="Q148" s="30">
        <f t="shared" si="116"/>
        <v>0</v>
      </c>
      <c r="R148" s="30">
        <f t="shared" si="116"/>
        <v>0</v>
      </c>
      <c r="S148" s="30">
        <f t="shared" si="116"/>
        <v>0</v>
      </c>
      <c r="T148" s="30">
        <f t="shared" si="116"/>
        <v>0</v>
      </c>
      <c r="U148" s="30">
        <f t="shared" si="116"/>
        <v>0</v>
      </c>
      <c r="V148" s="30">
        <f t="shared" si="116"/>
        <v>0</v>
      </c>
      <c r="W148" s="30">
        <f t="shared" si="116"/>
        <v>0</v>
      </c>
      <c r="X148" s="30">
        <f t="shared" si="116"/>
        <v>0</v>
      </c>
      <c r="Y148" s="30">
        <f t="shared" si="116"/>
        <v>0</v>
      </c>
      <c r="Z148" s="30">
        <f t="shared" si="116"/>
        <v>0</v>
      </c>
      <c r="AA148" s="30">
        <f t="shared" si="116"/>
        <v>0</v>
      </c>
      <c r="AB148" s="30">
        <f t="shared" si="116"/>
        <v>0</v>
      </c>
      <c r="AC148" s="30">
        <f t="shared" si="116"/>
        <v>0</v>
      </c>
      <c r="AD148" s="30">
        <f t="shared" si="116"/>
        <v>0</v>
      </c>
      <c r="AE148" s="30">
        <f t="shared" si="116"/>
        <v>0</v>
      </c>
      <c r="AF148" s="30">
        <f t="shared" si="116"/>
        <v>0</v>
      </c>
      <c r="AG148" s="30">
        <f t="shared" si="116"/>
        <v>0</v>
      </c>
      <c r="AH148" s="30">
        <f t="shared" si="116"/>
        <v>0</v>
      </c>
      <c r="AI148" s="30">
        <f t="shared" si="116"/>
        <v>0</v>
      </c>
      <c r="AJ148" s="30">
        <f t="shared" si="116"/>
        <v>0</v>
      </c>
      <c r="AK148" s="30">
        <f t="shared" si="116"/>
        <v>0</v>
      </c>
      <c r="AL148" s="30">
        <f t="shared" si="116"/>
        <v>0</v>
      </c>
      <c r="AM148" s="30">
        <f t="shared" si="116"/>
        <v>0</v>
      </c>
      <c r="AN148" s="30">
        <f t="shared" si="116"/>
        <v>0</v>
      </c>
      <c r="AO148" s="30">
        <f t="shared" si="116"/>
        <v>0</v>
      </c>
      <c r="AP148" s="30">
        <f t="shared" si="116"/>
        <v>0</v>
      </c>
      <c r="AQ148" s="30">
        <f t="shared" si="116"/>
        <v>0</v>
      </c>
      <c r="AR148" s="30">
        <f t="shared" si="116"/>
        <v>0</v>
      </c>
      <c r="AS148" s="30">
        <f t="shared" si="116"/>
        <v>0</v>
      </c>
      <c r="AT148" s="30">
        <f t="shared" si="116"/>
        <v>0</v>
      </c>
      <c r="AU148" s="30">
        <f t="shared" si="116"/>
        <v>0</v>
      </c>
      <c r="AV148" s="30">
        <f t="shared" si="116"/>
        <v>0</v>
      </c>
      <c r="AW148" s="30">
        <f t="shared" si="116"/>
        <v>0</v>
      </c>
      <c r="AX148" s="30">
        <f t="shared" si="116"/>
        <v>0</v>
      </c>
      <c r="AY148" s="30">
        <f t="shared" si="116"/>
        <v>0</v>
      </c>
      <c r="AZ148" s="30">
        <f t="shared" si="116"/>
        <v>0</v>
      </c>
      <c r="BA148" s="30">
        <f t="shared" si="116"/>
        <v>0</v>
      </c>
      <c r="BB148" s="30">
        <f t="shared" si="116"/>
        <v>0</v>
      </c>
      <c r="BC148" s="30">
        <f t="shared" si="116"/>
        <v>0</v>
      </c>
      <c r="BD148" s="30">
        <f t="shared" si="116"/>
        <v>0</v>
      </c>
      <c r="BE148" s="30">
        <f t="shared" si="116"/>
        <v>0</v>
      </c>
      <c r="BF148" s="30">
        <f t="shared" si="116"/>
        <v>0</v>
      </c>
      <c r="BG148" s="30">
        <f t="shared" si="116"/>
        <v>0</v>
      </c>
      <c r="BH148" s="30">
        <f t="shared" si="116"/>
        <v>0</v>
      </c>
      <c r="BI148" s="30">
        <f t="shared" si="116"/>
        <v>0</v>
      </c>
      <c r="BJ148" s="30">
        <f t="shared" si="116"/>
        <v>0</v>
      </c>
      <c r="BK148" s="30">
        <f t="shared" si="116"/>
        <v>0</v>
      </c>
      <c r="BL148" s="30">
        <f t="shared" si="116"/>
        <v>0</v>
      </c>
      <c r="BM148" s="30">
        <f t="shared" si="116"/>
        <v>0</v>
      </c>
      <c r="BN148" s="30">
        <f t="shared" si="116"/>
        <v>0</v>
      </c>
      <c r="BO148" s="30">
        <f t="shared" si="116"/>
        <v>0</v>
      </c>
      <c r="BP148" s="30">
        <f t="shared" ref="BP148:CH151" si="117">IF(BP28=0,0,((BP10*0.5)+BO28-BP46)*BP83*BP115*BP$2)</f>
        <v>0</v>
      </c>
      <c r="BQ148" s="30">
        <f t="shared" si="117"/>
        <v>0</v>
      </c>
      <c r="BR148" s="30">
        <f t="shared" si="117"/>
        <v>0</v>
      </c>
      <c r="BS148" s="30">
        <f t="shared" si="117"/>
        <v>0</v>
      </c>
      <c r="BT148" s="30">
        <f t="shared" si="117"/>
        <v>0</v>
      </c>
      <c r="BU148" s="30">
        <f t="shared" si="117"/>
        <v>0</v>
      </c>
      <c r="BV148" s="30">
        <f t="shared" si="117"/>
        <v>0</v>
      </c>
      <c r="BW148" s="30">
        <f t="shared" si="117"/>
        <v>0</v>
      </c>
      <c r="BX148" s="30">
        <f t="shared" si="117"/>
        <v>0</v>
      </c>
      <c r="BY148" s="30">
        <f t="shared" si="117"/>
        <v>0</v>
      </c>
      <c r="BZ148" s="30">
        <f t="shared" si="117"/>
        <v>0</v>
      </c>
      <c r="CA148" s="30">
        <f t="shared" si="117"/>
        <v>0</v>
      </c>
      <c r="CB148" s="30">
        <f t="shared" si="117"/>
        <v>0</v>
      </c>
      <c r="CC148" s="30">
        <f t="shared" si="117"/>
        <v>0</v>
      </c>
      <c r="CD148" s="30">
        <f t="shared" si="117"/>
        <v>0</v>
      </c>
      <c r="CE148" s="30">
        <f t="shared" si="117"/>
        <v>0</v>
      </c>
      <c r="CF148" s="30">
        <f t="shared" si="117"/>
        <v>0</v>
      </c>
      <c r="CG148" s="30">
        <f t="shared" si="117"/>
        <v>0</v>
      </c>
      <c r="CH148" s="33">
        <f t="shared" si="117"/>
        <v>0</v>
      </c>
    </row>
    <row r="149" spans="1:86" hidden="1" x14ac:dyDescent="0.35">
      <c r="A149" s="578"/>
      <c r="B149" s="94" t="s">
        <v>3</v>
      </c>
      <c r="C149" s="30">
        <f t="shared" si="114"/>
        <v>0</v>
      </c>
      <c r="D149" s="30">
        <f t="shared" si="115"/>
        <v>0</v>
      </c>
      <c r="E149" s="30">
        <f t="shared" ref="E149:BP152" si="118">IF(E29=0,0,((E11*0.5)+D29-E47)*E84*E116*E$2)</f>
        <v>0</v>
      </c>
      <c r="F149" s="30">
        <f t="shared" si="118"/>
        <v>0</v>
      </c>
      <c r="G149" s="30">
        <f t="shared" si="118"/>
        <v>0</v>
      </c>
      <c r="H149" s="30">
        <f t="shared" si="118"/>
        <v>0</v>
      </c>
      <c r="I149" s="30">
        <f t="shared" si="118"/>
        <v>0</v>
      </c>
      <c r="J149" s="30">
        <f t="shared" si="118"/>
        <v>0</v>
      </c>
      <c r="K149" s="30">
        <f t="shared" si="118"/>
        <v>0</v>
      </c>
      <c r="L149" s="30">
        <f t="shared" si="118"/>
        <v>0</v>
      </c>
      <c r="M149" s="30">
        <f t="shared" si="118"/>
        <v>0</v>
      </c>
      <c r="N149" s="30">
        <f t="shared" si="118"/>
        <v>84.840023451009486</v>
      </c>
      <c r="O149" s="30">
        <f t="shared" si="118"/>
        <v>181.06889715947403</v>
      </c>
      <c r="P149" s="30">
        <f t="shared" si="118"/>
        <v>151.9754205256493</v>
      </c>
      <c r="Q149" s="30">
        <f t="shared" si="118"/>
        <v>118.22115681558287</v>
      </c>
      <c r="R149" s="30">
        <f t="shared" si="118"/>
        <v>66.766198324881003</v>
      </c>
      <c r="S149" s="30">
        <f t="shared" si="118"/>
        <v>77.128169643329628</v>
      </c>
      <c r="T149" s="30">
        <f t="shared" si="118"/>
        <v>224.86012704954376</v>
      </c>
      <c r="U149" s="30">
        <f t="shared" si="118"/>
        <v>292.4316343419581</v>
      </c>
      <c r="V149" s="30">
        <f t="shared" si="118"/>
        <v>280.09773969249426</v>
      </c>
      <c r="W149" s="30">
        <f t="shared" si="118"/>
        <v>123.28799021886205</v>
      </c>
      <c r="X149" s="30">
        <f t="shared" si="118"/>
        <v>63.89013776326766</v>
      </c>
      <c r="Y149" s="30">
        <f t="shared" si="118"/>
        <v>109.24959353113263</v>
      </c>
      <c r="Z149" s="30">
        <f t="shared" si="118"/>
        <v>169.68004690201897</v>
      </c>
      <c r="AA149" s="30">
        <f t="shared" si="118"/>
        <v>181.06889715947403</v>
      </c>
      <c r="AB149" s="30">
        <f t="shared" si="118"/>
        <v>151.9754205256493</v>
      </c>
      <c r="AC149" s="30">
        <f t="shared" si="118"/>
        <v>118.22115681558287</v>
      </c>
      <c r="AD149" s="30">
        <f t="shared" si="118"/>
        <v>66.766198324881003</v>
      </c>
      <c r="AE149" s="30">
        <f t="shared" si="118"/>
        <v>77.128169643329628</v>
      </c>
      <c r="AF149" s="30">
        <f t="shared" si="118"/>
        <v>224.86012704954376</v>
      </c>
      <c r="AG149" s="30">
        <f t="shared" si="118"/>
        <v>292.4316343419581</v>
      </c>
      <c r="AH149" s="30">
        <f t="shared" si="118"/>
        <v>280.09773969249426</v>
      </c>
      <c r="AI149" s="30">
        <f t="shared" si="118"/>
        <v>123.28799021886205</v>
      </c>
      <c r="AJ149" s="30">
        <f t="shared" si="118"/>
        <v>63.89013776326766</v>
      </c>
      <c r="AK149" s="30">
        <f t="shared" si="118"/>
        <v>109.24959353113263</v>
      </c>
      <c r="AL149" s="30">
        <f t="shared" si="118"/>
        <v>169.68004690201897</v>
      </c>
      <c r="AM149" s="30">
        <f t="shared" si="118"/>
        <v>181.06889715947403</v>
      </c>
      <c r="AN149" s="30">
        <f t="shared" si="118"/>
        <v>151.9754205256493</v>
      </c>
      <c r="AO149" s="30">
        <f t="shared" si="118"/>
        <v>118.22115681558287</v>
      </c>
      <c r="AP149" s="30">
        <f t="shared" si="118"/>
        <v>66.766198324881003</v>
      </c>
      <c r="AQ149" s="30">
        <f t="shared" si="118"/>
        <v>77.128169643329628</v>
      </c>
      <c r="AR149" s="30">
        <f t="shared" si="118"/>
        <v>224.86012704954376</v>
      </c>
      <c r="AS149" s="30">
        <f t="shared" si="118"/>
        <v>292.4316343419581</v>
      </c>
      <c r="AT149" s="30">
        <f t="shared" si="118"/>
        <v>280.09773969249426</v>
      </c>
      <c r="AU149" s="30">
        <f t="shared" si="118"/>
        <v>123.28799021886205</v>
      </c>
      <c r="AV149" s="30">
        <f t="shared" si="118"/>
        <v>63.89013776326766</v>
      </c>
      <c r="AW149" s="30">
        <f t="shared" si="118"/>
        <v>109.24959353113263</v>
      </c>
      <c r="AX149" s="30">
        <f t="shared" si="118"/>
        <v>169.68004690201897</v>
      </c>
      <c r="AY149" s="30">
        <f t="shared" si="118"/>
        <v>181.06889715947403</v>
      </c>
      <c r="AZ149" s="30">
        <f t="shared" si="118"/>
        <v>151.9754205256493</v>
      </c>
      <c r="BA149" s="30">
        <f t="shared" si="118"/>
        <v>118.22115681558287</v>
      </c>
      <c r="BB149" s="30">
        <f t="shared" si="118"/>
        <v>66.766198324881003</v>
      </c>
      <c r="BC149" s="30">
        <f t="shared" si="118"/>
        <v>77.128169643329628</v>
      </c>
      <c r="BD149" s="30">
        <f t="shared" si="118"/>
        <v>224.86012704954376</v>
      </c>
      <c r="BE149" s="30">
        <f t="shared" si="118"/>
        <v>292.4316343419581</v>
      </c>
      <c r="BF149" s="30">
        <f t="shared" si="118"/>
        <v>280.09773969249426</v>
      </c>
      <c r="BG149" s="30">
        <f t="shared" si="118"/>
        <v>123.28799021886205</v>
      </c>
      <c r="BH149" s="30">
        <f t="shared" si="118"/>
        <v>63.89013776326766</v>
      </c>
      <c r="BI149" s="30">
        <f t="shared" si="118"/>
        <v>109.24959353113263</v>
      </c>
      <c r="BJ149" s="30">
        <f t="shared" si="118"/>
        <v>169.68004690201897</v>
      </c>
      <c r="BK149" s="30">
        <f t="shared" si="118"/>
        <v>181.06889715947403</v>
      </c>
      <c r="BL149" s="30">
        <f t="shared" si="118"/>
        <v>151.9754205256493</v>
      </c>
      <c r="BM149" s="30">
        <f t="shared" si="118"/>
        <v>118.22115681558287</v>
      </c>
      <c r="BN149" s="30">
        <f t="shared" si="118"/>
        <v>66.766198324881003</v>
      </c>
      <c r="BO149" s="30">
        <f t="shared" si="118"/>
        <v>77.128169643329628</v>
      </c>
      <c r="BP149" s="30">
        <f t="shared" si="118"/>
        <v>224.86012704954376</v>
      </c>
      <c r="BQ149" s="30">
        <f t="shared" si="117"/>
        <v>292.4316343419581</v>
      </c>
      <c r="BR149" s="30">
        <f t="shared" si="117"/>
        <v>280.09773969249426</v>
      </c>
      <c r="BS149" s="30">
        <f t="shared" si="117"/>
        <v>123.28799021886205</v>
      </c>
      <c r="BT149" s="30">
        <f t="shared" si="117"/>
        <v>63.89013776326766</v>
      </c>
      <c r="BU149" s="30">
        <f t="shared" si="117"/>
        <v>109.24959353113263</v>
      </c>
      <c r="BV149" s="30">
        <f t="shared" si="117"/>
        <v>169.68004690201897</v>
      </c>
      <c r="BW149" s="30">
        <f t="shared" si="117"/>
        <v>181.06889715947403</v>
      </c>
      <c r="BX149" s="30">
        <f t="shared" si="117"/>
        <v>151.9754205256493</v>
      </c>
      <c r="BY149" s="30">
        <f t="shared" si="117"/>
        <v>118.22115681558287</v>
      </c>
      <c r="BZ149" s="30">
        <f t="shared" si="117"/>
        <v>66.766198324881003</v>
      </c>
      <c r="CA149" s="30">
        <f t="shared" si="117"/>
        <v>77.128169643329628</v>
      </c>
      <c r="CB149" s="30">
        <f t="shared" si="117"/>
        <v>224.86012704954376</v>
      </c>
      <c r="CC149" s="30">
        <f t="shared" si="117"/>
        <v>292.4316343419581</v>
      </c>
      <c r="CD149" s="30">
        <f t="shared" si="117"/>
        <v>280.09773969249426</v>
      </c>
      <c r="CE149" s="30">
        <f t="shared" si="117"/>
        <v>123.28799021886205</v>
      </c>
      <c r="CF149" s="30">
        <f t="shared" si="117"/>
        <v>63.89013776326766</v>
      </c>
      <c r="CG149" s="30">
        <f t="shared" si="117"/>
        <v>109.24959353113263</v>
      </c>
      <c r="CH149" s="33">
        <f t="shared" si="117"/>
        <v>169.68004690201897</v>
      </c>
    </row>
    <row r="150" spans="1:86" ht="15.75" hidden="1" customHeight="1" x14ac:dyDescent="0.35">
      <c r="A150" s="578"/>
      <c r="B150" s="94" t="s">
        <v>4</v>
      </c>
      <c r="C150" s="30">
        <f t="shared" si="114"/>
        <v>0</v>
      </c>
      <c r="D150" s="30">
        <f t="shared" si="115"/>
        <v>0</v>
      </c>
      <c r="E150" s="30">
        <f t="shared" si="118"/>
        <v>2.2404045190859443</v>
      </c>
      <c r="F150" s="30">
        <f t="shared" si="118"/>
        <v>4.4130316237562299</v>
      </c>
      <c r="G150" s="30">
        <f t="shared" si="118"/>
        <v>33.944122261888758</v>
      </c>
      <c r="H150" s="30">
        <f t="shared" si="118"/>
        <v>81.881420347565609</v>
      </c>
      <c r="I150" s="30">
        <f t="shared" si="118"/>
        <v>158.7464657402285</v>
      </c>
      <c r="J150" s="30">
        <f t="shared" si="118"/>
        <v>150.43887747416218</v>
      </c>
      <c r="K150" s="30">
        <f t="shared" si="118"/>
        <v>158.4413687834957</v>
      </c>
      <c r="L150" s="30">
        <f t="shared" si="118"/>
        <v>171.74739480971874</v>
      </c>
      <c r="M150" s="30">
        <f t="shared" si="118"/>
        <v>147.96110368356901</v>
      </c>
      <c r="N150" s="30">
        <f t="shared" si="118"/>
        <v>159.5243809726849</v>
      </c>
      <c r="O150" s="30">
        <f t="shared" si="118"/>
        <v>174.37699550570449</v>
      </c>
      <c r="P150" s="30">
        <f t="shared" si="118"/>
        <v>133.55980936229349</v>
      </c>
      <c r="Q150" s="30">
        <f t="shared" si="118"/>
        <v>146.68530512186359</v>
      </c>
      <c r="R150" s="30">
        <f t="shared" si="118"/>
        <v>144.46652038249252</v>
      </c>
      <c r="S150" s="30">
        <f t="shared" si="118"/>
        <v>180.97861392484063</v>
      </c>
      <c r="T150" s="30">
        <f t="shared" si="118"/>
        <v>174.94526641149895</v>
      </c>
      <c r="U150" s="30">
        <f t="shared" si="118"/>
        <v>221.25929880867565</v>
      </c>
      <c r="V150" s="30">
        <f t="shared" si="118"/>
        <v>178.36642856298496</v>
      </c>
      <c r="W150" s="30">
        <f t="shared" si="118"/>
        <v>187.85450650146393</v>
      </c>
      <c r="X150" s="30">
        <f t="shared" si="118"/>
        <v>186.33500655093175</v>
      </c>
      <c r="Y150" s="30">
        <f t="shared" si="118"/>
        <v>147.96110368356901</v>
      </c>
      <c r="Z150" s="30">
        <f t="shared" si="118"/>
        <v>159.5243809726849</v>
      </c>
      <c r="AA150" s="30">
        <f t="shared" si="118"/>
        <v>174.37699550570449</v>
      </c>
      <c r="AB150" s="30">
        <f t="shared" si="118"/>
        <v>133.55980936229349</v>
      </c>
      <c r="AC150" s="30">
        <f t="shared" si="118"/>
        <v>146.68530512186359</v>
      </c>
      <c r="AD150" s="30">
        <f t="shared" si="118"/>
        <v>144.46652038249252</v>
      </c>
      <c r="AE150" s="30">
        <f t="shared" si="118"/>
        <v>180.97861392484063</v>
      </c>
      <c r="AF150" s="30">
        <f t="shared" si="118"/>
        <v>174.94526641149895</v>
      </c>
      <c r="AG150" s="30">
        <f t="shared" si="118"/>
        <v>221.25929880867565</v>
      </c>
      <c r="AH150" s="30">
        <f t="shared" si="118"/>
        <v>178.36642856298496</v>
      </c>
      <c r="AI150" s="30">
        <f t="shared" si="118"/>
        <v>187.85450650146393</v>
      </c>
      <c r="AJ150" s="30">
        <f t="shared" si="118"/>
        <v>186.33500655093175</v>
      </c>
      <c r="AK150" s="30">
        <f t="shared" si="118"/>
        <v>147.96110368356901</v>
      </c>
      <c r="AL150" s="30">
        <f t="shared" si="118"/>
        <v>159.5243809726849</v>
      </c>
      <c r="AM150" s="30">
        <f t="shared" si="118"/>
        <v>174.37699550570449</v>
      </c>
      <c r="AN150" s="30">
        <f t="shared" si="118"/>
        <v>133.55980936229349</v>
      </c>
      <c r="AO150" s="30">
        <f t="shared" si="118"/>
        <v>146.68530512186359</v>
      </c>
      <c r="AP150" s="30">
        <f t="shared" si="118"/>
        <v>144.46652038249252</v>
      </c>
      <c r="AQ150" s="30">
        <f t="shared" si="118"/>
        <v>180.97861392484063</v>
      </c>
      <c r="AR150" s="30">
        <f t="shared" si="118"/>
        <v>174.94526641149895</v>
      </c>
      <c r="AS150" s="30">
        <f t="shared" si="118"/>
        <v>221.25929880867565</v>
      </c>
      <c r="AT150" s="30">
        <f t="shared" si="118"/>
        <v>178.36642856298496</v>
      </c>
      <c r="AU150" s="30">
        <f t="shared" si="118"/>
        <v>187.85450650146393</v>
      </c>
      <c r="AV150" s="30">
        <f t="shared" si="118"/>
        <v>186.33500655093175</v>
      </c>
      <c r="AW150" s="30">
        <f t="shared" si="118"/>
        <v>147.96110368356901</v>
      </c>
      <c r="AX150" s="30">
        <f t="shared" si="118"/>
        <v>159.5243809726849</v>
      </c>
      <c r="AY150" s="30">
        <f t="shared" si="118"/>
        <v>174.37699550570449</v>
      </c>
      <c r="AZ150" s="30">
        <f t="shared" si="118"/>
        <v>133.55980936229349</v>
      </c>
      <c r="BA150" s="30">
        <f t="shared" si="118"/>
        <v>146.68530512186359</v>
      </c>
      <c r="BB150" s="30">
        <f t="shared" si="118"/>
        <v>144.46652038249252</v>
      </c>
      <c r="BC150" s="30">
        <f t="shared" si="118"/>
        <v>180.97861392484063</v>
      </c>
      <c r="BD150" s="30">
        <f t="shared" si="118"/>
        <v>174.94526641149895</v>
      </c>
      <c r="BE150" s="30">
        <f t="shared" si="118"/>
        <v>221.25929880867565</v>
      </c>
      <c r="BF150" s="30">
        <f t="shared" si="118"/>
        <v>178.36642856298496</v>
      </c>
      <c r="BG150" s="30">
        <f t="shared" si="118"/>
        <v>187.85450650146393</v>
      </c>
      <c r="BH150" s="30">
        <f t="shared" si="118"/>
        <v>186.33500655093175</v>
      </c>
      <c r="BI150" s="30">
        <f t="shared" si="118"/>
        <v>147.96110368356901</v>
      </c>
      <c r="BJ150" s="30">
        <f t="shared" si="118"/>
        <v>159.5243809726849</v>
      </c>
      <c r="BK150" s="30">
        <f t="shared" si="118"/>
        <v>174.37699550570449</v>
      </c>
      <c r="BL150" s="30">
        <f t="shared" si="118"/>
        <v>133.55980936229349</v>
      </c>
      <c r="BM150" s="30">
        <f t="shared" si="118"/>
        <v>146.68530512186359</v>
      </c>
      <c r="BN150" s="30">
        <f t="shared" si="118"/>
        <v>144.46652038249252</v>
      </c>
      <c r="BO150" s="30">
        <f t="shared" si="118"/>
        <v>180.97861392484063</v>
      </c>
      <c r="BP150" s="30">
        <f t="shared" si="118"/>
        <v>174.94526641149895</v>
      </c>
      <c r="BQ150" s="30">
        <f t="shared" si="117"/>
        <v>221.25929880867565</v>
      </c>
      <c r="BR150" s="30">
        <f t="shared" si="117"/>
        <v>178.36642856298496</v>
      </c>
      <c r="BS150" s="30">
        <f t="shared" si="117"/>
        <v>187.85450650146393</v>
      </c>
      <c r="BT150" s="30">
        <f t="shared" si="117"/>
        <v>186.33500655093175</v>
      </c>
      <c r="BU150" s="30">
        <f t="shared" si="117"/>
        <v>147.96110368356901</v>
      </c>
      <c r="BV150" s="30">
        <f t="shared" si="117"/>
        <v>159.5243809726849</v>
      </c>
      <c r="BW150" s="30">
        <f t="shared" si="117"/>
        <v>174.37699550570449</v>
      </c>
      <c r="BX150" s="30">
        <f t="shared" si="117"/>
        <v>133.55980936229349</v>
      </c>
      <c r="BY150" s="30">
        <f t="shared" si="117"/>
        <v>146.68530512186359</v>
      </c>
      <c r="BZ150" s="30">
        <f t="shared" si="117"/>
        <v>144.46652038249252</v>
      </c>
      <c r="CA150" s="30">
        <f t="shared" si="117"/>
        <v>180.97861392484063</v>
      </c>
      <c r="CB150" s="30">
        <f t="shared" si="117"/>
        <v>174.94526641149895</v>
      </c>
      <c r="CC150" s="30">
        <f t="shared" si="117"/>
        <v>221.25929880867565</v>
      </c>
      <c r="CD150" s="30">
        <f t="shared" si="117"/>
        <v>178.36642856298496</v>
      </c>
      <c r="CE150" s="30">
        <f t="shared" si="117"/>
        <v>187.85450650146393</v>
      </c>
      <c r="CF150" s="30">
        <f t="shared" si="117"/>
        <v>186.33500655093175</v>
      </c>
      <c r="CG150" s="30">
        <f t="shared" si="117"/>
        <v>147.96110368356901</v>
      </c>
      <c r="CH150" s="33">
        <f t="shared" si="117"/>
        <v>159.5243809726849</v>
      </c>
    </row>
    <row r="151" spans="1:86" hidden="1" x14ac:dyDescent="0.35">
      <c r="A151" s="578"/>
      <c r="B151" s="94" t="s">
        <v>5</v>
      </c>
      <c r="C151" s="30">
        <f t="shared" si="114"/>
        <v>0</v>
      </c>
      <c r="D151" s="30">
        <f t="shared" si="115"/>
        <v>0</v>
      </c>
      <c r="E151" s="30">
        <f t="shared" si="118"/>
        <v>0</v>
      </c>
      <c r="F151" s="30">
        <f t="shared" si="118"/>
        <v>0</v>
      </c>
      <c r="G151" s="30">
        <f t="shared" si="118"/>
        <v>71.295285967426679</v>
      </c>
      <c r="H151" s="30">
        <f t="shared" si="118"/>
        <v>165.15914701123083</v>
      </c>
      <c r="I151" s="30">
        <f t="shared" si="118"/>
        <v>169.14875503441172</v>
      </c>
      <c r="J151" s="30">
        <f t="shared" si="118"/>
        <v>170.45782263809778</v>
      </c>
      <c r="K151" s="30">
        <f t="shared" si="118"/>
        <v>517.673092833895</v>
      </c>
      <c r="L151" s="30">
        <f t="shared" si="118"/>
        <v>759.02740369880655</v>
      </c>
      <c r="M151" s="30">
        <f t="shared" si="118"/>
        <v>724.15480427221087</v>
      </c>
      <c r="N151" s="30">
        <f t="shared" si="118"/>
        <v>871.25273014558127</v>
      </c>
      <c r="O151" s="30">
        <f t="shared" si="118"/>
        <v>977.95199065507131</v>
      </c>
      <c r="P151" s="30">
        <f t="shared" si="118"/>
        <v>891.87159460303008</v>
      </c>
      <c r="Q151" s="30">
        <f t="shared" si="118"/>
        <v>998.7247591062735</v>
      </c>
      <c r="R151" s="30">
        <f t="shared" si="118"/>
        <v>920.84358007521951</v>
      </c>
      <c r="S151" s="30">
        <f t="shared" si="118"/>
        <v>1006.7418071057913</v>
      </c>
      <c r="T151" s="30">
        <f t="shared" si="118"/>
        <v>1166.084235906593</v>
      </c>
      <c r="U151" s="30">
        <f t="shared" si="118"/>
        <v>1194.2523338137671</v>
      </c>
      <c r="V151" s="30">
        <f t="shared" si="118"/>
        <v>1203.4948318771078</v>
      </c>
      <c r="W151" s="30">
        <f t="shared" si="118"/>
        <v>1180.3556749208915</v>
      </c>
      <c r="X151" s="30">
        <f t="shared" si="118"/>
        <v>1031.9715580323498</v>
      </c>
      <c r="Y151" s="30">
        <f t="shared" si="118"/>
        <v>984.55886833559885</v>
      </c>
      <c r="Z151" s="30">
        <f t="shared" si="118"/>
        <v>1004.0296578387824</v>
      </c>
      <c r="AA151" s="30">
        <f t="shared" si="118"/>
        <v>977.95199065507131</v>
      </c>
      <c r="AB151" s="30">
        <f t="shared" si="118"/>
        <v>891.87159460303008</v>
      </c>
      <c r="AC151" s="30">
        <f t="shared" si="118"/>
        <v>998.7247591062735</v>
      </c>
      <c r="AD151" s="30">
        <f t="shared" si="118"/>
        <v>920.84358007521951</v>
      </c>
      <c r="AE151" s="30">
        <f t="shared" si="118"/>
        <v>1006.7418071057913</v>
      </c>
      <c r="AF151" s="30">
        <f t="shared" si="118"/>
        <v>1166.084235906593</v>
      </c>
      <c r="AG151" s="30">
        <f t="shared" si="118"/>
        <v>1194.2523338137671</v>
      </c>
      <c r="AH151" s="30">
        <f t="shared" si="118"/>
        <v>1203.4948318771078</v>
      </c>
      <c r="AI151" s="30">
        <f t="shared" si="118"/>
        <v>1180.3556749208915</v>
      </c>
      <c r="AJ151" s="30">
        <f t="shared" si="118"/>
        <v>1031.9715580323498</v>
      </c>
      <c r="AK151" s="30">
        <f t="shared" si="118"/>
        <v>984.55886833559885</v>
      </c>
      <c r="AL151" s="30">
        <f t="shared" si="118"/>
        <v>1004.0296578387824</v>
      </c>
      <c r="AM151" s="30">
        <f t="shared" si="118"/>
        <v>977.95199065507131</v>
      </c>
      <c r="AN151" s="30">
        <f t="shared" si="118"/>
        <v>891.87159460303008</v>
      </c>
      <c r="AO151" s="30">
        <f t="shared" si="118"/>
        <v>998.7247591062735</v>
      </c>
      <c r="AP151" s="30">
        <f t="shared" si="118"/>
        <v>920.84358007521951</v>
      </c>
      <c r="AQ151" s="30">
        <f t="shared" si="118"/>
        <v>1006.7418071057913</v>
      </c>
      <c r="AR151" s="30">
        <f t="shared" si="118"/>
        <v>1166.084235906593</v>
      </c>
      <c r="AS151" s="30">
        <f t="shared" si="118"/>
        <v>1194.2523338137671</v>
      </c>
      <c r="AT151" s="30">
        <f t="shared" si="118"/>
        <v>1203.4948318771078</v>
      </c>
      <c r="AU151" s="30">
        <f t="shared" si="118"/>
        <v>1180.3556749208915</v>
      </c>
      <c r="AV151" s="30">
        <f t="shared" si="118"/>
        <v>1031.9715580323498</v>
      </c>
      <c r="AW151" s="30">
        <f t="shared" si="118"/>
        <v>984.55886833559885</v>
      </c>
      <c r="AX151" s="30">
        <f t="shared" si="118"/>
        <v>1004.0296578387824</v>
      </c>
      <c r="AY151" s="30">
        <f t="shared" si="118"/>
        <v>977.95199065507131</v>
      </c>
      <c r="AZ151" s="30">
        <f t="shared" si="118"/>
        <v>891.87159460303008</v>
      </c>
      <c r="BA151" s="30">
        <f t="shared" si="118"/>
        <v>998.7247591062735</v>
      </c>
      <c r="BB151" s="30">
        <f t="shared" si="118"/>
        <v>920.84358007521951</v>
      </c>
      <c r="BC151" s="30">
        <f t="shared" si="118"/>
        <v>1006.7418071057913</v>
      </c>
      <c r="BD151" s="30">
        <f t="shared" si="118"/>
        <v>1166.084235906593</v>
      </c>
      <c r="BE151" s="30">
        <f t="shared" si="118"/>
        <v>1194.2523338137671</v>
      </c>
      <c r="BF151" s="30">
        <f t="shared" si="118"/>
        <v>1203.4948318771078</v>
      </c>
      <c r="BG151" s="30">
        <f t="shared" si="118"/>
        <v>1180.3556749208915</v>
      </c>
      <c r="BH151" s="30">
        <f t="shared" si="118"/>
        <v>1031.9715580323498</v>
      </c>
      <c r="BI151" s="30">
        <f t="shared" si="118"/>
        <v>984.55886833559885</v>
      </c>
      <c r="BJ151" s="30">
        <f t="shared" si="118"/>
        <v>1004.0296578387824</v>
      </c>
      <c r="BK151" s="30">
        <f t="shared" si="118"/>
        <v>977.95199065507131</v>
      </c>
      <c r="BL151" s="30">
        <f t="shared" si="118"/>
        <v>891.87159460303008</v>
      </c>
      <c r="BM151" s="30">
        <f t="shared" si="118"/>
        <v>998.7247591062735</v>
      </c>
      <c r="BN151" s="30">
        <f t="shared" si="118"/>
        <v>920.84358007521951</v>
      </c>
      <c r="BO151" s="30">
        <f t="shared" si="118"/>
        <v>1006.7418071057913</v>
      </c>
      <c r="BP151" s="30">
        <f t="shared" si="118"/>
        <v>1166.084235906593</v>
      </c>
      <c r="BQ151" s="30">
        <f t="shared" si="117"/>
        <v>1194.2523338137671</v>
      </c>
      <c r="BR151" s="30">
        <f t="shared" si="117"/>
        <v>1203.4948318771078</v>
      </c>
      <c r="BS151" s="30">
        <f t="shared" si="117"/>
        <v>1180.3556749208915</v>
      </c>
      <c r="BT151" s="30">
        <f t="shared" si="117"/>
        <v>1031.9715580323498</v>
      </c>
      <c r="BU151" s="30">
        <f t="shared" si="117"/>
        <v>984.55886833559885</v>
      </c>
      <c r="BV151" s="30">
        <f t="shared" si="117"/>
        <v>1004.0296578387824</v>
      </c>
      <c r="BW151" s="30">
        <f t="shared" si="117"/>
        <v>977.95199065507131</v>
      </c>
      <c r="BX151" s="30">
        <f t="shared" si="117"/>
        <v>891.87159460303008</v>
      </c>
      <c r="BY151" s="30">
        <f t="shared" si="117"/>
        <v>998.7247591062735</v>
      </c>
      <c r="BZ151" s="30">
        <f t="shared" si="117"/>
        <v>920.84358007521951</v>
      </c>
      <c r="CA151" s="30">
        <f t="shared" si="117"/>
        <v>1006.7418071057913</v>
      </c>
      <c r="CB151" s="30">
        <f t="shared" si="117"/>
        <v>1166.084235906593</v>
      </c>
      <c r="CC151" s="30">
        <f t="shared" si="117"/>
        <v>1194.2523338137671</v>
      </c>
      <c r="CD151" s="30">
        <f t="shared" si="117"/>
        <v>1203.4948318771078</v>
      </c>
      <c r="CE151" s="30">
        <f t="shared" si="117"/>
        <v>1180.3556749208915</v>
      </c>
      <c r="CF151" s="30">
        <f t="shared" si="117"/>
        <v>1031.9715580323498</v>
      </c>
      <c r="CG151" s="30">
        <f t="shared" si="117"/>
        <v>984.55886833559885</v>
      </c>
      <c r="CH151" s="33">
        <f t="shared" si="117"/>
        <v>1004.0296578387824</v>
      </c>
    </row>
    <row r="152" spans="1:86" hidden="1" x14ac:dyDescent="0.35">
      <c r="A152" s="578"/>
      <c r="B152" s="94" t="s">
        <v>23</v>
      </c>
      <c r="C152" s="30">
        <f t="shared" si="114"/>
        <v>0</v>
      </c>
      <c r="D152" s="30">
        <f t="shared" si="115"/>
        <v>0</v>
      </c>
      <c r="E152" s="30">
        <f t="shared" si="118"/>
        <v>0</v>
      </c>
      <c r="F152" s="30">
        <f t="shared" si="118"/>
        <v>0</v>
      </c>
      <c r="G152" s="30">
        <f t="shared" si="118"/>
        <v>0</v>
      </c>
      <c r="H152" s="30">
        <f t="shared" si="118"/>
        <v>0</v>
      </c>
      <c r="I152" s="30">
        <f t="shared" si="118"/>
        <v>131.81239147919831</v>
      </c>
      <c r="J152" s="30">
        <f t="shared" si="118"/>
        <v>265.6650147226174</v>
      </c>
      <c r="K152" s="30">
        <f t="shared" si="118"/>
        <v>260.55717020960503</v>
      </c>
      <c r="L152" s="30">
        <f t="shared" si="118"/>
        <v>227.80217404870558</v>
      </c>
      <c r="M152" s="30">
        <f t="shared" si="118"/>
        <v>217.33607766615592</v>
      </c>
      <c r="N152" s="30">
        <f t="shared" si="118"/>
        <v>221.63414978330522</v>
      </c>
      <c r="O152" s="30">
        <f t="shared" si="118"/>
        <v>215.87764493360299</v>
      </c>
      <c r="P152" s="30">
        <f t="shared" si="118"/>
        <v>196.87586023227118</v>
      </c>
      <c r="Q152" s="30">
        <f t="shared" si="118"/>
        <v>220.46312190470942</v>
      </c>
      <c r="R152" s="30">
        <f t="shared" si="118"/>
        <v>203.27127028568023</v>
      </c>
      <c r="S152" s="30">
        <f t="shared" si="118"/>
        <v>222.23284215477636</v>
      </c>
      <c r="T152" s="30">
        <f t="shared" si="118"/>
        <v>257.40682676364855</v>
      </c>
      <c r="U152" s="30">
        <f t="shared" si="118"/>
        <v>263.62478295839662</v>
      </c>
      <c r="V152" s="30">
        <f t="shared" si="118"/>
        <v>265.6650147226174</v>
      </c>
      <c r="W152" s="30">
        <f t="shared" si="118"/>
        <v>260.55717020960503</v>
      </c>
      <c r="X152" s="30">
        <f t="shared" si="118"/>
        <v>227.80217404870558</v>
      </c>
      <c r="Y152" s="30">
        <f t="shared" si="118"/>
        <v>217.33607766615592</v>
      </c>
      <c r="Z152" s="30">
        <f t="shared" si="118"/>
        <v>221.63414978330522</v>
      </c>
      <c r="AA152" s="30">
        <f t="shared" si="118"/>
        <v>215.87764493360299</v>
      </c>
      <c r="AB152" s="30">
        <f t="shared" si="118"/>
        <v>196.87586023227118</v>
      </c>
      <c r="AC152" s="30">
        <f t="shared" si="118"/>
        <v>220.46312190470942</v>
      </c>
      <c r="AD152" s="30">
        <f t="shared" si="118"/>
        <v>203.27127028568023</v>
      </c>
      <c r="AE152" s="30">
        <f t="shared" si="118"/>
        <v>222.23284215477636</v>
      </c>
      <c r="AF152" s="30">
        <f t="shared" si="118"/>
        <v>257.40682676364855</v>
      </c>
      <c r="AG152" s="30">
        <f t="shared" si="118"/>
        <v>263.62478295839662</v>
      </c>
      <c r="AH152" s="30">
        <f t="shared" si="118"/>
        <v>265.6650147226174</v>
      </c>
      <c r="AI152" s="30">
        <f t="shared" si="118"/>
        <v>260.55717020960503</v>
      </c>
      <c r="AJ152" s="30">
        <f t="shared" si="118"/>
        <v>227.80217404870558</v>
      </c>
      <c r="AK152" s="30">
        <f t="shared" si="118"/>
        <v>217.33607766615592</v>
      </c>
      <c r="AL152" s="30">
        <f t="shared" si="118"/>
        <v>221.63414978330522</v>
      </c>
      <c r="AM152" s="30">
        <f t="shared" si="118"/>
        <v>215.87764493360299</v>
      </c>
      <c r="AN152" s="30">
        <f t="shared" si="118"/>
        <v>196.87586023227118</v>
      </c>
      <c r="AO152" s="30">
        <f t="shared" si="118"/>
        <v>220.46312190470942</v>
      </c>
      <c r="AP152" s="30">
        <f t="shared" si="118"/>
        <v>203.27127028568023</v>
      </c>
      <c r="AQ152" s="30">
        <f t="shared" si="118"/>
        <v>222.23284215477636</v>
      </c>
      <c r="AR152" s="30">
        <f t="shared" si="118"/>
        <v>257.40682676364855</v>
      </c>
      <c r="AS152" s="30">
        <f t="shared" si="118"/>
        <v>263.62478295839662</v>
      </c>
      <c r="AT152" s="30">
        <f t="shared" si="118"/>
        <v>265.6650147226174</v>
      </c>
      <c r="AU152" s="30">
        <f t="shared" si="118"/>
        <v>260.55717020960503</v>
      </c>
      <c r="AV152" s="30">
        <f t="shared" si="118"/>
        <v>227.80217404870558</v>
      </c>
      <c r="AW152" s="30">
        <f t="shared" si="118"/>
        <v>217.33607766615592</v>
      </c>
      <c r="AX152" s="30">
        <f t="shared" si="118"/>
        <v>221.63414978330522</v>
      </c>
      <c r="AY152" s="30">
        <f t="shared" si="118"/>
        <v>215.87764493360299</v>
      </c>
      <c r="AZ152" s="30">
        <f t="shared" si="118"/>
        <v>196.87586023227118</v>
      </c>
      <c r="BA152" s="30">
        <f t="shared" si="118"/>
        <v>220.46312190470942</v>
      </c>
      <c r="BB152" s="30">
        <f t="shared" si="118"/>
        <v>203.27127028568023</v>
      </c>
      <c r="BC152" s="30">
        <f t="shared" si="118"/>
        <v>222.23284215477636</v>
      </c>
      <c r="BD152" s="30">
        <f t="shared" si="118"/>
        <v>257.40682676364855</v>
      </c>
      <c r="BE152" s="30">
        <f t="shared" si="118"/>
        <v>263.62478295839662</v>
      </c>
      <c r="BF152" s="30">
        <f t="shared" si="118"/>
        <v>265.6650147226174</v>
      </c>
      <c r="BG152" s="30">
        <f t="shared" si="118"/>
        <v>260.55717020960503</v>
      </c>
      <c r="BH152" s="30">
        <f t="shared" si="118"/>
        <v>227.80217404870558</v>
      </c>
      <c r="BI152" s="30">
        <f t="shared" si="118"/>
        <v>217.33607766615592</v>
      </c>
      <c r="BJ152" s="30">
        <f t="shared" si="118"/>
        <v>221.63414978330522</v>
      </c>
      <c r="BK152" s="30">
        <f t="shared" si="118"/>
        <v>215.87764493360299</v>
      </c>
      <c r="BL152" s="30">
        <f t="shared" si="118"/>
        <v>196.87586023227118</v>
      </c>
      <c r="BM152" s="30">
        <f t="shared" si="118"/>
        <v>220.46312190470942</v>
      </c>
      <c r="BN152" s="30">
        <f t="shared" si="118"/>
        <v>203.27127028568023</v>
      </c>
      <c r="BO152" s="30">
        <f t="shared" si="118"/>
        <v>222.23284215477636</v>
      </c>
      <c r="BP152" s="30">
        <f t="shared" ref="BP152:CH155" si="119">IF(BP32=0,0,((BP14*0.5)+BO32-BP50)*BP87*BP119*BP$2)</f>
        <v>257.40682676364855</v>
      </c>
      <c r="BQ152" s="30">
        <f t="shared" si="119"/>
        <v>263.62478295839662</v>
      </c>
      <c r="BR152" s="30">
        <f t="shared" si="119"/>
        <v>265.6650147226174</v>
      </c>
      <c r="BS152" s="30">
        <f t="shared" si="119"/>
        <v>260.55717020960503</v>
      </c>
      <c r="BT152" s="30">
        <f t="shared" si="119"/>
        <v>227.80217404870558</v>
      </c>
      <c r="BU152" s="30">
        <f t="shared" si="119"/>
        <v>217.33607766615592</v>
      </c>
      <c r="BV152" s="30">
        <f t="shared" si="119"/>
        <v>221.63414978330522</v>
      </c>
      <c r="BW152" s="30">
        <f t="shared" si="119"/>
        <v>215.87764493360299</v>
      </c>
      <c r="BX152" s="30">
        <f t="shared" si="119"/>
        <v>196.87586023227118</v>
      </c>
      <c r="BY152" s="30">
        <f t="shared" si="119"/>
        <v>220.46312190470942</v>
      </c>
      <c r="BZ152" s="30">
        <f t="shared" si="119"/>
        <v>203.27127028568023</v>
      </c>
      <c r="CA152" s="30">
        <f t="shared" si="119"/>
        <v>222.23284215477636</v>
      </c>
      <c r="CB152" s="30">
        <f t="shared" si="119"/>
        <v>257.40682676364855</v>
      </c>
      <c r="CC152" s="30">
        <f t="shared" si="119"/>
        <v>263.62478295839662</v>
      </c>
      <c r="CD152" s="30">
        <f t="shared" si="119"/>
        <v>265.6650147226174</v>
      </c>
      <c r="CE152" s="30">
        <f t="shared" si="119"/>
        <v>260.55717020960503</v>
      </c>
      <c r="CF152" s="30">
        <f t="shared" si="119"/>
        <v>227.80217404870558</v>
      </c>
      <c r="CG152" s="30">
        <f t="shared" si="119"/>
        <v>217.33607766615592</v>
      </c>
      <c r="CH152" s="33">
        <f t="shared" si="119"/>
        <v>221.63414978330522</v>
      </c>
    </row>
    <row r="153" spans="1:86" hidden="1" x14ac:dyDescent="0.35">
      <c r="A153" s="578"/>
      <c r="B153" s="94" t="s">
        <v>24</v>
      </c>
      <c r="C153" s="30">
        <f t="shared" si="114"/>
        <v>0</v>
      </c>
      <c r="D153" s="30">
        <f t="shared" si="115"/>
        <v>0</v>
      </c>
      <c r="E153" s="30">
        <f t="shared" ref="E153:BP155" si="120">IF(E33=0,0,((E15*0.5)+D33-E51)*E88*E120*E$2)</f>
        <v>0</v>
      </c>
      <c r="F153" s="30">
        <f t="shared" si="120"/>
        <v>0</v>
      </c>
      <c r="G153" s="30">
        <f t="shared" si="120"/>
        <v>0</v>
      </c>
      <c r="H153" s="30">
        <f t="shared" si="120"/>
        <v>0</v>
      </c>
      <c r="I153" s="30">
        <f t="shared" si="120"/>
        <v>0</v>
      </c>
      <c r="J153" s="30">
        <f t="shared" si="120"/>
        <v>0</v>
      </c>
      <c r="K153" s="30">
        <f t="shared" si="120"/>
        <v>0</v>
      </c>
      <c r="L153" s="30">
        <f t="shared" si="120"/>
        <v>0</v>
      </c>
      <c r="M153" s="30">
        <f t="shared" si="120"/>
        <v>0</v>
      </c>
      <c r="N153" s="30">
        <f t="shared" si="120"/>
        <v>117.57614117177543</v>
      </c>
      <c r="O153" s="30">
        <f t="shared" si="120"/>
        <v>229.04467097114872</v>
      </c>
      <c r="P153" s="30">
        <f t="shared" si="120"/>
        <v>208.88391034158116</v>
      </c>
      <c r="Q153" s="30">
        <f t="shared" si="120"/>
        <v>233.90982995699872</v>
      </c>
      <c r="R153" s="30">
        <f t="shared" si="120"/>
        <v>215.66939566526619</v>
      </c>
      <c r="S153" s="30">
        <f t="shared" si="120"/>
        <v>235.78749076116506</v>
      </c>
      <c r="T153" s="30">
        <f t="shared" si="120"/>
        <v>273.10684235016942</v>
      </c>
      <c r="U153" s="30">
        <f t="shared" si="120"/>
        <v>279.70405037130155</v>
      </c>
      <c r="V153" s="30">
        <f t="shared" si="120"/>
        <v>281.86872199945725</v>
      </c>
      <c r="W153" s="30">
        <f t="shared" si="120"/>
        <v>276.44933470618503</v>
      </c>
      <c r="X153" s="30">
        <f t="shared" si="120"/>
        <v>241.69651293697436</v>
      </c>
      <c r="Y153" s="30">
        <f t="shared" si="120"/>
        <v>230.5920578970339</v>
      </c>
      <c r="Z153" s="30">
        <f t="shared" si="120"/>
        <v>235.15228234355087</v>
      </c>
      <c r="AA153" s="30">
        <f t="shared" si="120"/>
        <v>229.04467097114872</v>
      </c>
      <c r="AB153" s="30">
        <f t="shared" si="120"/>
        <v>208.88391034158116</v>
      </c>
      <c r="AC153" s="30">
        <f t="shared" si="120"/>
        <v>233.90982995699872</v>
      </c>
      <c r="AD153" s="30">
        <f t="shared" si="120"/>
        <v>215.66939566526619</v>
      </c>
      <c r="AE153" s="30">
        <f t="shared" si="120"/>
        <v>235.78749076116506</v>
      </c>
      <c r="AF153" s="30">
        <f t="shared" si="120"/>
        <v>273.10684235016942</v>
      </c>
      <c r="AG153" s="30">
        <f t="shared" si="120"/>
        <v>279.70405037130155</v>
      </c>
      <c r="AH153" s="30">
        <f t="shared" si="120"/>
        <v>281.86872199945725</v>
      </c>
      <c r="AI153" s="30">
        <f t="shared" si="120"/>
        <v>276.44933470618503</v>
      </c>
      <c r="AJ153" s="30">
        <f t="shared" si="120"/>
        <v>241.69651293697436</v>
      </c>
      <c r="AK153" s="30">
        <f t="shared" si="120"/>
        <v>230.5920578970339</v>
      </c>
      <c r="AL153" s="30">
        <f t="shared" si="120"/>
        <v>235.15228234355087</v>
      </c>
      <c r="AM153" s="30">
        <f t="shared" si="120"/>
        <v>229.04467097114872</v>
      </c>
      <c r="AN153" s="30">
        <f t="shared" si="120"/>
        <v>208.88391034158116</v>
      </c>
      <c r="AO153" s="30">
        <f t="shared" si="120"/>
        <v>233.90982995699872</v>
      </c>
      <c r="AP153" s="30">
        <f t="shared" si="120"/>
        <v>215.66939566526619</v>
      </c>
      <c r="AQ153" s="30">
        <f t="shared" si="120"/>
        <v>235.78749076116506</v>
      </c>
      <c r="AR153" s="30">
        <f t="shared" si="120"/>
        <v>273.10684235016942</v>
      </c>
      <c r="AS153" s="30">
        <f t="shared" si="120"/>
        <v>279.70405037130155</v>
      </c>
      <c r="AT153" s="30">
        <f t="shared" si="120"/>
        <v>281.86872199945725</v>
      </c>
      <c r="AU153" s="30">
        <f t="shared" si="120"/>
        <v>276.44933470618503</v>
      </c>
      <c r="AV153" s="30">
        <f t="shared" si="120"/>
        <v>241.69651293697436</v>
      </c>
      <c r="AW153" s="30">
        <f t="shared" si="120"/>
        <v>230.5920578970339</v>
      </c>
      <c r="AX153" s="30">
        <f t="shared" si="120"/>
        <v>235.15228234355087</v>
      </c>
      <c r="AY153" s="30">
        <f t="shared" si="120"/>
        <v>229.04467097114872</v>
      </c>
      <c r="AZ153" s="30">
        <f t="shared" si="120"/>
        <v>208.88391034158116</v>
      </c>
      <c r="BA153" s="30">
        <f t="shared" si="120"/>
        <v>233.90982995699872</v>
      </c>
      <c r="BB153" s="30">
        <f t="shared" si="120"/>
        <v>215.66939566526619</v>
      </c>
      <c r="BC153" s="30">
        <f t="shared" si="120"/>
        <v>235.78749076116506</v>
      </c>
      <c r="BD153" s="30">
        <f t="shared" si="120"/>
        <v>273.10684235016942</v>
      </c>
      <c r="BE153" s="30">
        <f t="shared" si="120"/>
        <v>279.70405037130155</v>
      </c>
      <c r="BF153" s="30">
        <f t="shared" si="120"/>
        <v>281.86872199945725</v>
      </c>
      <c r="BG153" s="30">
        <f t="shared" si="120"/>
        <v>276.44933470618503</v>
      </c>
      <c r="BH153" s="30">
        <f t="shared" si="120"/>
        <v>241.69651293697436</v>
      </c>
      <c r="BI153" s="30">
        <f t="shared" si="120"/>
        <v>230.5920578970339</v>
      </c>
      <c r="BJ153" s="30">
        <f t="shared" si="120"/>
        <v>235.15228234355087</v>
      </c>
      <c r="BK153" s="30">
        <f t="shared" si="120"/>
        <v>229.04467097114872</v>
      </c>
      <c r="BL153" s="30">
        <f t="shared" si="120"/>
        <v>208.88391034158116</v>
      </c>
      <c r="BM153" s="30">
        <f t="shared" si="120"/>
        <v>233.90982995699872</v>
      </c>
      <c r="BN153" s="30">
        <f t="shared" si="120"/>
        <v>215.66939566526619</v>
      </c>
      <c r="BO153" s="30">
        <f t="shared" si="120"/>
        <v>235.78749076116506</v>
      </c>
      <c r="BP153" s="30">
        <f t="shared" si="120"/>
        <v>273.10684235016942</v>
      </c>
      <c r="BQ153" s="30">
        <f t="shared" si="119"/>
        <v>279.70405037130155</v>
      </c>
      <c r="BR153" s="30">
        <f t="shared" si="119"/>
        <v>281.86872199945725</v>
      </c>
      <c r="BS153" s="30">
        <f t="shared" si="119"/>
        <v>276.44933470618503</v>
      </c>
      <c r="BT153" s="30">
        <f t="shared" si="119"/>
        <v>241.69651293697436</v>
      </c>
      <c r="BU153" s="30">
        <f t="shared" si="119"/>
        <v>230.5920578970339</v>
      </c>
      <c r="BV153" s="30">
        <f t="shared" si="119"/>
        <v>235.15228234355087</v>
      </c>
      <c r="BW153" s="30">
        <f t="shared" si="119"/>
        <v>229.04467097114872</v>
      </c>
      <c r="BX153" s="30">
        <f t="shared" si="119"/>
        <v>208.88391034158116</v>
      </c>
      <c r="BY153" s="30">
        <f t="shared" si="119"/>
        <v>233.90982995699872</v>
      </c>
      <c r="BZ153" s="30">
        <f t="shared" si="119"/>
        <v>215.66939566526619</v>
      </c>
      <c r="CA153" s="30">
        <f t="shared" si="119"/>
        <v>235.78749076116506</v>
      </c>
      <c r="CB153" s="30">
        <f t="shared" si="119"/>
        <v>273.10684235016942</v>
      </c>
      <c r="CC153" s="30">
        <f t="shared" si="119"/>
        <v>279.70405037130155</v>
      </c>
      <c r="CD153" s="30">
        <f t="shared" si="119"/>
        <v>281.86872199945725</v>
      </c>
      <c r="CE153" s="30">
        <f t="shared" si="119"/>
        <v>276.44933470618503</v>
      </c>
      <c r="CF153" s="30">
        <f t="shared" si="119"/>
        <v>241.69651293697436</v>
      </c>
      <c r="CG153" s="30">
        <f t="shared" si="119"/>
        <v>230.5920578970339</v>
      </c>
      <c r="CH153" s="33">
        <f t="shared" si="119"/>
        <v>235.15228234355087</v>
      </c>
    </row>
    <row r="154" spans="1:86" ht="15.75" hidden="1" customHeight="1" x14ac:dyDescent="0.35">
      <c r="A154" s="578"/>
      <c r="B154" s="94" t="s">
        <v>7</v>
      </c>
      <c r="C154" s="30">
        <f t="shared" si="114"/>
        <v>0</v>
      </c>
      <c r="D154" s="30">
        <f t="shared" si="115"/>
        <v>0</v>
      </c>
      <c r="E154" s="30">
        <f t="shared" si="120"/>
        <v>0</v>
      </c>
      <c r="F154" s="30">
        <f t="shared" si="120"/>
        <v>0</v>
      </c>
      <c r="G154" s="30">
        <f t="shared" si="120"/>
        <v>0</v>
      </c>
      <c r="H154" s="30">
        <f t="shared" si="120"/>
        <v>0</v>
      </c>
      <c r="I154" s="30">
        <f t="shared" si="120"/>
        <v>0</v>
      </c>
      <c r="J154" s="30">
        <f t="shared" si="120"/>
        <v>0</v>
      </c>
      <c r="K154" s="30">
        <f t="shared" si="120"/>
        <v>0</v>
      </c>
      <c r="L154" s="30">
        <f t="shared" si="120"/>
        <v>0</v>
      </c>
      <c r="M154" s="30">
        <f t="shared" si="120"/>
        <v>0</v>
      </c>
      <c r="N154" s="30">
        <f t="shared" si="120"/>
        <v>0</v>
      </c>
      <c r="O154" s="30">
        <f t="shared" si="120"/>
        <v>0</v>
      </c>
      <c r="P154" s="30">
        <f t="shared" si="120"/>
        <v>0</v>
      </c>
      <c r="Q154" s="30">
        <f t="shared" si="120"/>
        <v>0</v>
      </c>
      <c r="R154" s="30">
        <f t="shared" si="120"/>
        <v>0</v>
      </c>
      <c r="S154" s="30">
        <f t="shared" si="120"/>
        <v>0</v>
      </c>
      <c r="T154" s="30">
        <f t="shared" si="120"/>
        <v>0</v>
      </c>
      <c r="U154" s="30">
        <f t="shared" si="120"/>
        <v>0</v>
      </c>
      <c r="V154" s="30">
        <f t="shared" si="120"/>
        <v>0</v>
      </c>
      <c r="W154" s="30">
        <f t="shared" si="120"/>
        <v>0</v>
      </c>
      <c r="X154" s="30">
        <f t="shared" si="120"/>
        <v>0</v>
      </c>
      <c r="Y154" s="30">
        <f t="shared" si="120"/>
        <v>0</v>
      </c>
      <c r="Z154" s="30">
        <f t="shared" si="120"/>
        <v>0</v>
      </c>
      <c r="AA154" s="30">
        <f t="shared" si="120"/>
        <v>0</v>
      </c>
      <c r="AB154" s="30">
        <f t="shared" si="120"/>
        <v>0</v>
      </c>
      <c r="AC154" s="30">
        <f t="shared" si="120"/>
        <v>0</v>
      </c>
      <c r="AD154" s="30">
        <f t="shared" si="120"/>
        <v>0</v>
      </c>
      <c r="AE154" s="30">
        <f t="shared" si="120"/>
        <v>0</v>
      </c>
      <c r="AF154" s="30">
        <f t="shared" si="120"/>
        <v>0</v>
      </c>
      <c r="AG154" s="30">
        <f t="shared" si="120"/>
        <v>0</v>
      </c>
      <c r="AH154" s="30">
        <f t="shared" si="120"/>
        <v>0</v>
      </c>
      <c r="AI154" s="30">
        <f t="shared" si="120"/>
        <v>0</v>
      </c>
      <c r="AJ154" s="30">
        <f t="shared" si="120"/>
        <v>0</v>
      </c>
      <c r="AK154" s="30">
        <f t="shared" si="120"/>
        <v>0</v>
      </c>
      <c r="AL154" s="30">
        <f t="shared" si="120"/>
        <v>0</v>
      </c>
      <c r="AM154" s="30">
        <f t="shared" si="120"/>
        <v>0</v>
      </c>
      <c r="AN154" s="30">
        <f t="shared" si="120"/>
        <v>0</v>
      </c>
      <c r="AO154" s="30">
        <f t="shared" si="120"/>
        <v>0</v>
      </c>
      <c r="AP154" s="30">
        <f t="shared" si="120"/>
        <v>0</v>
      </c>
      <c r="AQ154" s="30">
        <f t="shared" si="120"/>
        <v>0</v>
      </c>
      <c r="AR154" s="30">
        <f t="shared" si="120"/>
        <v>0</v>
      </c>
      <c r="AS154" s="30">
        <f t="shared" si="120"/>
        <v>0</v>
      </c>
      <c r="AT154" s="30">
        <f t="shared" si="120"/>
        <v>0</v>
      </c>
      <c r="AU154" s="30">
        <f t="shared" si="120"/>
        <v>0</v>
      </c>
      <c r="AV154" s="30">
        <f t="shared" si="120"/>
        <v>0</v>
      </c>
      <c r="AW154" s="30">
        <f t="shared" si="120"/>
        <v>0</v>
      </c>
      <c r="AX154" s="30">
        <f t="shared" si="120"/>
        <v>0</v>
      </c>
      <c r="AY154" s="30">
        <f t="shared" si="120"/>
        <v>0</v>
      </c>
      <c r="AZ154" s="30">
        <f t="shared" si="120"/>
        <v>0</v>
      </c>
      <c r="BA154" s="30">
        <f t="shared" si="120"/>
        <v>0</v>
      </c>
      <c r="BB154" s="30">
        <f t="shared" si="120"/>
        <v>0</v>
      </c>
      <c r="BC154" s="30">
        <f t="shared" si="120"/>
        <v>0</v>
      </c>
      <c r="BD154" s="30">
        <f t="shared" si="120"/>
        <v>0</v>
      </c>
      <c r="BE154" s="30">
        <f t="shared" si="120"/>
        <v>0</v>
      </c>
      <c r="BF154" s="30">
        <f t="shared" si="120"/>
        <v>0</v>
      </c>
      <c r="BG154" s="30">
        <f t="shared" si="120"/>
        <v>0</v>
      </c>
      <c r="BH154" s="30">
        <f t="shared" si="120"/>
        <v>0</v>
      </c>
      <c r="BI154" s="30">
        <f t="shared" si="120"/>
        <v>0</v>
      </c>
      <c r="BJ154" s="30">
        <f t="shared" si="120"/>
        <v>0</v>
      </c>
      <c r="BK154" s="30">
        <f t="shared" si="120"/>
        <v>0</v>
      </c>
      <c r="BL154" s="30">
        <f t="shared" si="120"/>
        <v>0</v>
      </c>
      <c r="BM154" s="30">
        <f t="shared" si="120"/>
        <v>0</v>
      </c>
      <c r="BN154" s="30">
        <f t="shared" si="120"/>
        <v>0</v>
      </c>
      <c r="BO154" s="30">
        <f t="shared" si="120"/>
        <v>0</v>
      </c>
      <c r="BP154" s="30">
        <f t="shared" si="120"/>
        <v>0</v>
      </c>
      <c r="BQ154" s="30">
        <f t="shared" si="119"/>
        <v>0</v>
      </c>
      <c r="BR154" s="30">
        <f t="shared" si="119"/>
        <v>0</v>
      </c>
      <c r="BS154" s="30">
        <f t="shared" si="119"/>
        <v>0</v>
      </c>
      <c r="BT154" s="30">
        <f t="shared" si="119"/>
        <v>0</v>
      </c>
      <c r="BU154" s="30">
        <f t="shared" si="119"/>
        <v>0</v>
      </c>
      <c r="BV154" s="30">
        <f t="shared" si="119"/>
        <v>0</v>
      </c>
      <c r="BW154" s="30">
        <f t="shared" si="119"/>
        <v>0</v>
      </c>
      <c r="BX154" s="30">
        <f t="shared" si="119"/>
        <v>0</v>
      </c>
      <c r="BY154" s="30">
        <f t="shared" si="119"/>
        <v>0</v>
      </c>
      <c r="BZ154" s="30">
        <f t="shared" si="119"/>
        <v>0</v>
      </c>
      <c r="CA154" s="30">
        <f t="shared" si="119"/>
        <v>0</v>
      </c>
      <c r="CB154" s="30">
        <f t="shared" si="119"/>
        <v>0</v>
      </c>
      <c r="CC154" s="30">
        <f t="shared" si="119"/>
        <v>0</v>
      </c>
      <c r="CD154" s="30">
        <f t="shared" si="119"/>
        <v>0</v>
      </c>
      <c r="CE154" s="30">
        <f t="shared" si="119"/>
        <v>0</v>
      </c>
      <c r="CF154" s="30">
        <f t="shared" si="119"/>
        <v>0</v>
      </c>
      <c r="CG154" s="30">
        <f t="shared" si="119"/>
        <v>0</v>
      </c>
      <c r="CH154" s="33">
        <f t="shared" si="119"/>
        <v>0</v>
      </c>
    </row>
    <row r="155" spans="1:86" ht="15.75" hidden="1" customHeight="1" x14ac:dyDescent="0.35">
      <c r="A155" s="578"/>
      <c r="B155" s="94" t="s">
        <v>8</v>
      </c>
      <c r="C155" s="30">
        <f t="shared" si="114"/>
        <v>0</v>
      </c>
      <c r="D155" s="30">
        <f t="shared" si="115"/>
        <v>0</v>
      </c>
      <c r="E155" s="30">
        <f t="shared" si="120"/>
        <v>0</v>
      </c>
      <c r="F155" s="30">
        <f t="shared" si="120"/>
        <v>0</v>
      </c>
      <c r="G155" s="30">
        <f t="shared" si="120"/>
        <v>0</v>
      </c>
      <c r="H155" s="30">
        <f t="shared" si="120"/>
        <v>0</v>
      </c>
      <c r="I155" s="30">
        <f t="shared" si="120"/>
        <v>0</v>
      </c>
      <c r="J155" s="30">
        <f t="shared" si="120"/>
        <v>0</v>
      </c>
      <c r="K155" s="30">
        <f t="shared" si="120"/>
        <v>0</v>
      </c>
      <c r="L155" s="30">
        <f t="shared" si="120"/>
        <v>0</v>
      </c>
      <c r="M155" s="30">
        <f t="shared" si="120"/>
        <v>0</v>
      </c>
      <c r="N155" s="30">
        <f t="shared" si="120"/>
        <v>0</v>
      </c>
      <c r="O155" s="30">
        <f t="shared" si="120"/>
        <v>0</v>
      </c>
      <c r="P155" s="30">
        <f t="shared" si="120"/>
        <v>0</v>
      </c>
      <c r="Q155" s="30">
        <f t="shared" si="120"/>
        <v>0</v>
      </c>
      <c r="R155" s="30">
        <f t="shared" si="120"/>
        <v>0</v>
      </c>
      <c r="S155" s="30">
        <f t="shared" si="120"/>
        <v>0</v>
      </c>
      <c r="T155" s="30">
        <f t="shared" si="120"/>
        <v>0</v>
      </c>
      <c r="U155" s="30">
        <f t="shared" si="120"/>
        <v>0</v>
      </c>
      <c r="V155" s="30">
        <f t="shared" si="120"/>
        <v>0</v>
      </c>
      <c r="W155" s="30">
        <f t="shared" si="120"/>
        <v>0</v>
      </c>
      <c r="X155" s="30">
        <f t="shared" si="120"/>
        <v>0</v>
      </c>
      <c r="Y155" s="30">
        <f t="shared" si="120"/>
        <v>0</v>
      </c>
      <c r="Z155" s="30">
        <f t="shared" si="120"/>
        <v>0</v>
      </c>
      <c r="AA155" s="30">
        <f t="shared" si="120"/>
        <v>0</v>
      </c>
      <c r="AB155" s="30">
        <f t="shared" si="120"/>
        <v>0</v>
      </c>
      <c r="AC155" s="30">
        <f t="shared" si="120"/>
        <v>0</v>
      </c>
      <c r="AD155" s="30">
        <f t="shared" si="120"/>
        <v>0</v>
      </c>
      <c r="AE155" s="30">
        <f t="shared" si="120"/>
        <v>0</v>
      </c>
      <c r="AF155" s="30">
        <f t="shared" si="120"/>
        <v>0</v>
      </c>
      <c r="AG155" s="30">
        <f t="shared" si="120"/>
        <v>0</v>
      </c>
      <c r="AH155" s="30">
        <f t="shared" si="120"/>
        <v>0</v>
      </c>
      <c r="AI155" s="30">
        <f t="shared" si="120"/>
        <v>0</v>
      </c>
      <c r="AJ155" s="30">
        <f t="shared" si="120"/>
        <v>0</v>
      </c>
      <c r="AK155" s="30">
        <f t="shared" si="120"/>
        <v>0</v>
      </c>
      <c r="AL155" s="30">
        <f t="shared" si="120"/>
        <v>0</v>
      </c>
      <c r="AM155" s="30">
        <f t="shared" si="120"/>
        <v>0</v>
      </c>
      <c r="AN155" s="30">
        <f t="shared" si="120"/>
        <v>0</v>
      </c>
      <c r="AO155" s="30">
        <f t="shared" si="120"/>
        <v>0</v>
      </c>
      <c r="AP155" s="30">
        <f t="shared" si="120"/>
        <v>0</v>
      </c>
      <c r="AQ155" s="30">
        <f t="shared" si="120"/>
        <v>0</v>
      </c>
      <c r="AR155" s="30">
        <f t="shared" si="120"/>
        <v>0</v>
      </c>
      <c r="AS155" s="30">
        <f t="shared" si="120"/>
        <v>0</v>
      </c>
      <c r="AT155" s="30">
        <f t="shared" si="120"/>
        <v>0</v>
      </c>
      <c r="AU155" s="30">
        <f t="shared" si="120"/>
        <v>0</v>
      </c>
      <c r="AV155" s="30">
        <f t="shared" si="120"/>
        <v>0</v>
      </c>
      <c r="AW155" s="30">
        <f t="shared" si="120"/>
        <v>0</v>
      </c>
      <c r="AX155" s="30">
        <f t="shared" si="120"/>
        <v>0</v>
      </c>
      <c r="AY155" s="30">
        <f t="shared" si="120"/>
        <v>0</v>
      </c>
      <c r="AZ155" s="30">
        <f t="shared" si="120"/>
        <v>0</v>
      </c>
      <c r="BA155" s="30">
        <f t="shared" si="120"/>
        <v>0</v>
      </c>
      <c r="BB155" s="30">
        <f t="shared" si="120"/>
        <v>0</v>
      </c>
      <c r="BC155" s="30">
        <f t="shared" si="120"/>
        <v>0</v>
      </c>
      <c r="BD155" s="30">
        <f t="shared" si="120"/>
        <v>0</v>
      </c>
      <c r="BE155" s="30">
        <f t="shared" si="120"/>
        <v>0</v>
      </c>
      <c r="BF155" s="30">
        <f t="shared" si="120"/>
        <v>0</v>
      </c>
      <c r="BG155" s="30">
        <f t="shared" si="120"/>
        <v>0</v>
      </c>
      <c r="BH155" s="30">
        <f t="shared" si="120"/>
        <v>0</v>
      </c>
      <c r="BI155" s="30">
        <f t="shared" si="120"/>
        <v>0</v>
      </c>
      <c r="BJ155" s="30">
        <f t="shared" si="120"/>
        <v>0</v>
      </c>
      <c r="BK155" s="30">
        <f t="shared" si="120"/>
        <v>0</v>
      </c>
      <c r="BL155" s="30">
        <f t="shared" si="120"/>
        <v>0</v>
      </c>
      <c r="BM155" s="30">
        <f t="shared" si="120"/>
        <v>0</v>
      </c>
      <c r="BN155" s="30">
        <f t="shared" si="120"/>
        <v>0</v>
      </c>
      <c r="BO155" s="30">
        <f t="shared" si="120"/>
        <v>0</v>
      </c>
      <c r="BP155" s="30">
        <f t="shared" si="120"/>
        <v>0</v>
      </c>
      <c r="BQ155" s="30">
        <f t="shared" si="119"/>
        <v>0</v>
      </c>
      <c r="BR155" s="30">
        <f t="shared" si="119"/>
        <v>0</v>
      </c>
      <c r="BS155" s="30">
        <f t="shared" si="119"/>
        <v>0</v>
      </c>
      <c r="BT155" s="30">
        <f t="shared" si="119"/>
        <v>0</v>
      </c>
      <c r="BU155" s="30">
        <f t="shared" si="119"/>
        <v>0</v>
      </c>
      <c r="BV155" s="30">
        <f t="shared" si="119"/>
        <v>0</v>
      </c>
      <c r="BW155" s="30">
        <f t="shared" si="119"/>
        <v>0</v>
      </c>
      <c r="BX155" s="30">
        <f t="shared" si="119"/>
        <v>0</v>
      </c>
      <c r="BY155" s="30">
        <f t="shared" si="119"/>
        <v>0</v>
      </c>
      <c r="BZ155" s="30">
        <f t="shared" si="119"/>
        <v>0</v>
      </c>
      <c r="CA155" s="30">
        <f t="shared" si="119"/>
        <v>0</v>
      </c>
      <c r="CB155" s="30">
        <f t="shared" si="119"/>
        <v>0</v>
      </c>
      <c r="CC155" s="30">
        <f t="shared" si="119"/>
        <v>0</v>
      </c>
      <c r="CD155" s="30">
        <f t="shared" si="119"/>
        <v>0</v>
      </c>
      <c r="CE155" s="30">
        <f t="shared" si="119"/>
        <v>0</v>
      </c>
      <c r="CF155" s="30">
        <f t="shared" si="119"/>
        <v>0</v>
      </c>
      <c r="CG155" s="30">
        <f t="shared" si="119"/>
        <v>0</v>
      </c>
      <c r="CH155" s="33">
        <f t="shared" si="119"/>
        <v>0</v>
      </c>
    </row>
    <row r="156" spans="1:86" ht="15.75" hidden="1" customHeight="1" x14ac:dyDescent="0.35">
      <c r="A156" s="578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0</v>
      </c>
      <c r="E157" s="30">
        <f t="shared" ref="E157:BP157" si="121">SUM(E143:E156)</f>
        <v>368.11009079797594</v>
      </c>
      <c r="F157" s="30">
        <f t="shared" si="121"/>
        <v>679.09091195494852</v>
      </c>
      <c r="G157" s="30">
        <f t="shared" si="121"/>
        <v>857.19269825451806</v>
      </c>
      <c r="H157" s="30">
        <f t="shared" si="121"/>
        <v>1668.4933956890666</v>
      </c>
      <c r="I157" s="30">
        <f t="shared" si="121"/>
        <v>3820.0520461750139</v>
      </c>
      <c r="J157" s="30">
        <f t="shared" si="121"/>
        <v>4822.2789129742114</v>
      </c>
      <c r="K157" s="30">
        <f t="shared" si="121"/>
        <v>3203.6970627477158</v>
      </c>
      <c r="L157" s="30">
        <f t="shared" si="121"/>
        <v>2149.7159922972769</v>
      </c>
      <c r="M157" s="30">
        <f t="shared" si="121"/>
        <v>1910.0885449651485</v>
      </c>
      <c r="N157" s="30">
        <f t="shared" si="121"/>
        <v>2225.957232462607</v>
      </c>
      <c r="O157" s="30">
        <f t="shared" si="121"/>
        <v>2533.0992750629116</v>
      </c>
      <c r="P157" s="30">
        <f t="shared" si="121"/>
        <v>2275.344421817701</v>
      </c>
      <c r="Q157" s="30">
        <f t="shared" si="121"/>
        <v>2749.2033405172806</v>
      </c>
      <c r="R157" s="30">
        <f t="shared" si="121"/>
        <v>3184.5213812489651</v>
      </c>
      <c r="S157" s="30">
        <f t="shared" si="121"/>
        <v>5497.6733146005445</v>
      </c>
      <c r="T157" s="30">
        <f t="shared" si="121"/>
        <v>14939.57643488473</v>
      </c>
      <c r="U157" s="30">
        <f t="shared" si="121"/>
        <v>18867.014857203158</v>
      </c>
      <c r="V157" s="30">
        <f t="shared" si="121"/>
        <v>18123.026221879336</v>
      </c>
      <c r="W157" s="30">
        <f t="shared" si="121"/>
        <v>9105.318368180946</v>
      </c>
      <c r="X157" s="30">
        <f t="shared" si="121"/>
        <v>3414.21624675885</v>
      </c>
      <c r="Y157" s="30">
        <f t="shared" si="121"/>
        <v>2670.3610596906078</v>
      </c>
      <c r="Z157" s="30">
        <f t="shared" si="121"/>
        <v>2561.9221189411496</v>
      </c>
      <c r="AA157" s="30">
        <f t="shared" si="121"/>
        <v>2533.0992750629116</v>
      </c>
      <c r="AB157" s="30">
        <f t="shared" si="121"/>
        <v>2275.344421817701</v>
      </c>
      <c r="AC157" s="30">
        <f t="shared" si="121"/>
        <v>2749.2033405172806</v>
      </c>
      <c r="AD157" s="30">
        <f t="shared" si="121"/>
        <v>3184.5213812489651</v>
      </c>
      <c r="AE157" s="30">
        <f t="shared" si="121"/>
        <v>5497.6733146005445</v>
      </c>
      <c r="AF157" s="30">
        <f t="shared" si="121"/>
        <v>14939.57643488473</v>
      </c>
      <c r="AG157" s="30">
        <f t="shared" si="121"/>
        <v>18867.014857203158</v>
      </c>
      <c r="AH157" s="30">
        <f t="shared" si="121"/>
        <v>18123.026221879336</v>
      </c>
      <c r="AI157" s="30">
        <f t="shared" si="121"/>
        <v>9105.318368180946</v>
      </c>
      <c r="AJ157" s="30">
        <f t="shared" si="121"/>
        <v>3414.21624675885</v>
      </c>
      <c r="AK157" s="30">
        <f t="shared" si="121"/>
        <v>2670.3610596906078</v>
      </c>
      <c r="AL157" s="30">
        <f t="shared" si="121"/>
        <v>2561.9221189411496</v>
      </c>
      <c r="AM157" s="30">
        <f t="shared" si="121"/>
        <v>2533.0992750629116</v>
      </c>
      <c r="AN157" s="30">
        <f t="shared" si="121"/>
        <v>2275.344421817701</v>
      </c>
      <c r="AO157" s="30">
        <f t="shared" si="121"/>
        <v>2749.2033405172806</v>
      </c>
      <c r="AP157" s="30">
        <f t="shared" si="121"/>
        <v>3184.5213812489651</v>
      </c>
      <c r="AQ157" s="30">
        <f t="shared" si="121"/>
        <v>5497.6733146005445</v>
      </c>
      <c r="AR157" s="30">
        <f t="shared" si="121"/>
        <v>14939.57643488473</v>
      </c>
      <c r="AS157" s="30">
        <f t="shared" si="121"/>
        <v>18867.014857203158</v>
      </c>
      <c r="AT157" s="30">
        <f t="shared" si="121"/>
        <v>18123.026221879336</v>
      </c>
      <c r="AU157" s="30">
        <f t="shared" si="121"/>
        <v>9105.318368180946</v>
      </c>
      <c r="AV157" s="30">
        <f t="shared" si="121"/>
        <v>3414.21624675885</v>
      </c>
      <c r="AW157" s="30">
        <f t="shared" si="121"/>
        <v>2670.3610596906078</v>
      </c>
      <c r="AX157" s="30">
        <f t="shared" si="121"/>
        <v>2561.9221189411496</v>
      </c>
      <c r="AY157" s="30">
        <f t="shared" si="121"/>
        <v>2533.0992750629116</v>
      </c>
      <c r="AZ157" s="30">
        <f t="shared" si="121"/>
        <v>2275.344421817701</v>
      </c>
      <c r="BA157" s="30">
        <f t="shared" si="121"/>
        <v>2749.2033405172806</v>
      </c>
      <c r="BB157" s="30">
        <f t="shared" si="121"/>
        <v>3184.5213812489651</v>
      </c>
      <c r="BC157" s="30">
        <f t="shared" si="121"/>
        <v>5497.6733146005445</v>
      </c>
      <c r="BD157" s="30">
        <f t="shared" si="121"/>
        <v>14939.57643488473</v>
      </c>
      <c r="BE157" s="30">
        <f t="shared" si="121"/>
        <v>18867.014857203158</v>
      </c>
      <c r="BF157" s="30">
        <f t="shared" si="121"/>
        <v>18123.026221879336</v>
      </c>
      <c r="BG157" s="30">
        <f t="shared" si="121"/>
        <v>9105.318368180946</v>
      </c>
      <c r="BH157" s="30">
        <f t="shared" si="121"/>
        <v>3414.21624675885</v>
      </c>
      <c r="BI157" s="30">
        <f t="shared" si="121"/>
        <v>2670.3610596906078</v>
      </c>
      <c r="BJ157" s="30">
        <f t="shared" si="121"/>
        <v>2561.9221189411496</v>
      </c>
      <c r="BK157" s="30">
        <f t="shared" si="121"/>
        <v>2533.0992750629116</v>
      </c>
      <c r="BL157" s="30">
        <f t="shared" si="121"/>
        <v>2275.344421817701</v>
      </c>
      <c r="BM157" s="30">
        <f t="shared" si="121"/>
        <v>2749.2033405172806</v>
      </c>
      <c r="BN157" s="30">
        <f t="shared" si="121"/>
        <v>3184.5213812489651</v>
      </c>
      <c r="BO157" s="30">
        <f t="shared" si="121"/>
        <v>5497.6733146005445</v>
      </c>
      <c r="BP157" s="30">
        <f t="shared" si="121"/>
        <v>14939.57643488473</v>
      </c>
      <c r="BQ157" s="30">
        <f t="shared" ref="BQ157:CH157" si="122">SUM(BQ143:BQ156)</f>
        <v>18867.014857203158</v>
      </c>
      <c r="BR157" s="30">
        <f t="shared" si="122"/>
        <v>18123.026221879336</v>
      </c>
      <c r="BS157" s="30">
        <f t="shared" si="122"/>
        <v>9105.318368180946</v>
      </c>
      <c r="BT157" s="30">
        <f t="shared" si="122"/>
        <v>3414.21624675885</v>
      </c>
      <c r="BU157" s="30">
        <f t="shared" si="122"/>
        <v>2670.3610596906078</v>
      </c>
      <c r="BV157" s="30">
        <f t="shared" si="122"/>
        <v>2561.9221189411496</v>
      </c>
      <c r="BW157" s="30">
        <f t="shared" si="122"/>
        <v>2533.0992750629116</v>
      </c>
      <c r="BX157" s="30">
        <f t="shared" si="122"/>
        <v>2275.344421817701</v>
      </c>
      <c r="BY157" s="30">
        <f t="shared" si="122"/>
        <v>2749.2033405172806</v>
      </c>
      <c r="BZ157" s="30">
        <f t="shared" si="122"/>
        <v>3184.5213812489651</v>
      </c>
      <c r="CA157" s="30">
        <f t="shared" si="122"/>
        <v>5497.6733146005445</v>
      </c>
      <c r="CB157" s="30">
        <f t="shared" si="122"/>
        <v>14939.57643488473</v>
      </c>
      <c r="CC157" s="30">
        <f t="shared" si="122"/>
        <v>18867.014857203158</v>
      </c>
      <c r="CD157" s="30">
        <f t="shared" si="122"/>
        <v>18123.026221879336</v>
      </c>
      <c r="CE157" s="30">
        <f t="shared" si="122"/>
        <v>9105.318368180946</v>
      </c>
      <c r="CF157" s="30">
        <f t="shared" si="122"/>
        <v>3414.21624675885</v>
      </c>
      <c r="CG157" s="30">
        <f t="shared" si="122"/>
        <v>2670.3610596906078</v>
      </c>
      <c r="CH157" s="33">
        <f t="shared" si="122"/>
        <v>2561.9221189411496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0</v>
      </c>
      <c r="E158" s="31">
        <f t="shared" ref="E158:BP158" si="123">D158+E157</f>
        <v>368.11009079797594</v>
      </c>
      <c r="F158" s="31">
        <f t="shared" si="123"/>
        <v>1047.2010027529245</v>
      </c>
      <c r="G158" s="31">
        <f t="shared" si="123"/>
        <v>1904.3937010074426</v>
      </c>
      <c r="H158" s="31">
        <f t="shared" si="123"/>
        <v>3572.8870966965092</v>
      </c>
      <c r="I158" s="31">
        <f t="shared" si="123"/>
        <v>7392.9391428715226</v>
      </c>
      <c r="J158" s="31">
        <f t="shared" si="123"/>
        <v>12215.218055845733</v>
      </c>
      <c r="K158" s="31">
        <f t="shared" si="123"/>
        <v>15418.91511859345</v>
      </c>
      <c r="L158" s="31">
        <f t="shared" si="123"/>
        <v>17568.631110890725</v>
      </c>
      <c r="M158" s="31">
        <f t="shared" si="123"/>
        <v>19478.719655855872</v>
      </c>
      <c r="N158" s="31">
        <f t="shared" si="123"/>
        <v>21704.676888318478</v>
      </c>
      <c r="O158" s="31">
        <f t="shared" si="123"/>
        <v>24237.77616338139</v>
      </c>
      <c r="P158" s="31">
        <f t="shared" si="123"/>
        <v>26513.120585199089</v>
      </c>
      <c r="Q158" s="31">
        <f t="shared" si="123"/>
        <v>29262.32392571637</v>
      </c>
      <c r="R158" s="31">
        <f t="shared" si="123"/>
        <v>32446.845306965333</v>
      </c>
      <c r="S158" s="31">
        <f t="shared" si="123"/>
        <v>37944.518621565876</v>
      </c>
      <c r="T158" s="31">
        <f t="shared" si="123"/>
        <v>52884.095056450606</v>
      </c>
      <c r="U158" s="31">
        <f t="shared" si="123"/>
        <v>71751.109913653767</v>
      </c>
      <c r="V158" s="31">
        <f t="shared" si="123"/>
        <v>89874.136135533103</v>
      </c>
      <c r="W158" s="31">
        <f t="shared" si="123"/>
        <v>98979.454503714049</v>
      </c>
      <c r="X158" s="31">
        <f t="shared" si="123"/>
        <v>102393.6707504729</v>
      </c>
      <c r="Y158" s="31">
        <f t="shared" si="123"/>
        <v>105064.03181016351</v>
      </c>
      <c r="Z158" s="31">
        <f t="shared" si="123"/>
        <v>107625.95392910465</v>
      </c>
      <c r="AA158" s="31">
        <f t="shared" si="123"/>
        <v>110159.05320416756</v>
      </c>
      <c r="AB158" s="31">
        <f t="shared" si="123"/>
        <v>112434.39762598526</v>
      </c>
      <c r="AC158" s="31">
        <f t="shared" si="123"/>
        <v>115183.60096650255</v>
      </c>
      <c r="AD158" s="31">
        <f t="shared" si="123"/>
        <v>118368.12234775152</v>
      </c>
      <c r="AE158" s="31">
        <f t="shared" si="123"/>
        <v>123865.79566235206</v>
      </c>
      <c r="AF158" s="31">
        <f t="shared" si="123"/>
        <v>138805.3720972368</v>
      </c>
      <c r="AG158" s="31">
        <f t="shared" si="123"/>
        <v>157672.38695443995</v>
      </c>
      <c r="AH158" s="31">
        <f t="shared" si="123"/>
        <v>175795.41317631927</v>
      </c>
      <c r="AI158" s="31">
        <f t="shared" si="123"/>
        <v>184900.73154450022</v>
      </c>
      <c r="AJ158" s="31">
        <f t="shared" si="123"/>
        <v>188314.94779125907</v>
      </c>
      <c r="AK158" s="31">
        <f t="shared" si="123"/>
        <v>190985.30885094969</v>
      </c>
      <c r="AL158" s="31">
        <f t="shared" si="123"/>
        <v>193547.23096989084</v>
      </c>
      <c r="AM158" s="31">
        <f t="shared" si="123"/>
        <v>196080.33024495374</v>
      </c>
      <c r="AN158" s="31">
        <f t="shared" si="123"/>
        <v>198355.67466677143</v>
      </c>
      <c r="AO158" s="31">
        <f t="shared" si="123"/>
        <v>201104.8780072887</v>
      </c>
      <c r="AP158" s="31">
        <f t="shared" si="123"/>
        <v>204289.39938853765</v>
      </c>
      <c r="AQ158" s="31">
        <f t="shared" si="123"/>
        <v>209787.0727031382</v>
      </c>
      <c r="AR158" s="31">
        <f t="shared" si="123"/>
        <v>224726.64913802291</v>
      </c>
      <c r="AS158" s="31">
        <f t="shared" si="123"/>
        <v>243593.66399522606</v>
      </c>
      <c r="AT158" s="31">
        <f t="shared" si="123"/>
        <v>261716.69021710538</v>
      </c>
      <c r="AU158" s="31">
        <f t="shared" si="123"/>
        <v>270822.00858528633</v>
      </c>
      <c r="AV158" s="31">
        <f t="shared" si="123"/>
        <v>274236.22483204521</v>
      </c>
      <c r="AW158" s="31">
        <f t="shared" si="123"/>
        <v>276906.5858917358</v>
      </c>
      <c r="AX158" s="31">
        <f t="shared" si="123"/>
        <v>279468.50801067695</v>
      </c>
      <c r="AY158" s="31">
        <f t="shared" si="123"/>
        <v>282001.60728573985</v>
      </c>
      <c r="AZ158" s="31">
        <f t="shared" si="123"/>
        <v>284276.95170755754</v>
      </c>
      <c r="BA158" s="31">
        <f t="shared" si="123"/>
        <v>287026.15504807484</v>
      </c>
      <c r="BB158" s="31">
        <f t="shared" si="123"/>
        <v>290210.67642932379</v>
      </c>
      <c r="BC158" s="31">
        <f t="shared" si="123"/>
        <v>295708.34974392434</v>
      </c>
      <c r="BD158" s="31">
        <f t="shared" si="123"/>
        <v>310647.92617880908</v>
      </c>
      <c r="BE158" s="31">
        <f t="shared" si="123"/>
        <v>329514.94103601226</v>
      </c>
      <c r="BF158" s="31">
        <f t="shared" si="123"/>
        <v>347637.96725789161</v>
      </c>
      <c r="BG158" s="31">
        <f t="shared" si="123"/>
        <v>356743.28562607255</v>
      </c>
      <c r="BH158" s="31">
        <f t="shared" si="123"/>
        <v>360157.50187283143</v>
      </c>
      <c r="BI158" s="31">
        <f t="shared" si="123"/>
        <v>362827.86293252202</v>
      </c>
      <c r="BJ158" s="31">
        <f t="shared" si="123"/>
        <v>365389.78505146317</v>
      </c>
      <c r="BK158" s="31">
        <f t="shared" si="123"/>
        <v>367922.88432652608</v>
      </c>
      <c r="BL158" s="31">
        <f t="shared" si="123"/>
        <v>370198.22874834377</v>
      </c>
      <c r="BM158" s="31">
        <f t="shared" si="123"/>
        <v>372947.43208886107</v>
      </c>
      <c r="BN158" s="31">
        <f t="shared" si="123"/>
        <v>376131.95347011002</v>
      </c>
      <c r="BO158" s="31">
        <f t="shared" si="123"/>
        <v>381629.62678471056</v>
      </c>
      <c r="BP158" s="31">
        <f t="shared" si="123"/>
        <v>396569.20321959531</v>
      </c>
      <c r="BQ158" s="31">
        <f t="shared" ref="BQ158:CH158" si="124">BP158+BQ157</f>
        <v>415436.21807679848</v>
      </c>
      <c r="BR158" s="31">
        <f t="shared" si="124"/>
        <v>433559.24429867783</v>
      </c>
      <c r="BS158" s="31">
        <f t="shared" si="124"/>
        <v>442664.56266685878</v>
      </c>
      <c r="BT158" s="31">
        <f t="shared" si="124"/>
        <v>446078.77891361766</v>
      </c>
      <c r="BU158" s="31">
        <f t="shared" si="124"/>
        <v>448749.13997330825</v>
      </c>
      <c r="BV158" s="31">
        <f t="shared" si="124"/>
        <v>451311.0620922494</v>
      </c>
      <c r="BW158" s="31">
        <f t="shared" si="124"/>
        <v>453844.16136731231</v>
      </c>
      <c r="BX158" s="31">
        <f t="shared" si="124"/>
        <v>456119.50578912999</v>
      </c>
      <c r="BY158" s="31">
        <f t="shared" si="124"/>
        <v>458868.70912964729</v>
      </c>
      <c r="BZ158" s="31">
        <f t="shared" si="124"/>
        <v>462053.23051089625</v>
      </c>
      <c r="CA158" s="31">
        <f t="shared" si="124"/>
        <v>467550.90382549679</v>
      </c>
      <c r="CB158" s="31">
        <f t="shared" si="124"/>
        <v>482490.48026038153</v>
      </c>
      <c r="CC158" s="31">
        <f t="shared" si="124"/>
        <v>501357.49511758471</v>
      </c>
      <c r="CD158" s="31">
        <f t="shared" si="124"/>
        <v>519480.52133946406</v>
      </c>
      <c r="CE158" s="31">
        <f t="shared" si="124"/>
        <v>528585.83970764501</v>
      </c>
      <c r="CF158" s="31">
        <f t="shared" si="124"/>
        <v>532000.05595440383</v>
      </c>
      <c r="CG158" s="31">
        <f t="shared" si="124"/>
        <v>534670.41701409442</v>
      </c>
      <c r="CH158" s="34">
        <f t="shared" si="124"/>
        <v>537232.33913303562</v>
      </c>
    </row>
    <row r="159" spans="1:86" hidden="1" x14ac:dyDescent="0.35">
      <c r="A159" s="116"/>
      <c r="B159" s="116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6" hidden="1" thickBot="1" x14ac:dyDescent="0.4">
      <c r="A161" s="577" t="s">
        <v>128</v>
      </c>
      <c r="B161" s="288" t="s">
        <v>144</v>
      </c>
      <c r="C161" s="176">
        <f>C$4</f>
        <v>44562</v>
      </c>
      <c r="D161" s="176">
        <f t="shared" ref="D161:BO161" si="125">D$4</f>
        <v>44593</v>
      </c>
      <c r="E161" s="176">
        <f t="shared" si="125"/>
        <v>44621</v>
      </c>
      <c r="F161" s="176">
        <f t="shared" si="125"/>
        <v>44652</v>
      </c>
      <c r="G161" s="176">
        <f t="shared" si="125"/>
        <v>44682</v>
      </c>
      <c r="H161" s="176">
        <f t="shared" si="125"/>
        <v>44713</v>
      </c>
      <c r="I161" s="176">
        <f t="shared" si="125"/>
        <v>44743</v>
      </c>
      <c r="J161" s="176">
        <f t="shared" si="125"/>
        <v>44774</v>
      </c>
      <c r="K161" s="176">
        <f t="shared" si="125"/>
        <v>44805</v>
      </c>
      <c r="L161" s="176">
        <f t="shared" si="125"/>
        <v>44835</v>
      </c>
      <c r="M161" s="176">
        <f t="shared" si="125"/>
        <v>44866</v>
      </c>
      <c r="N161" s="176">
        <f t="shared" si="125"/>
        <v>44896</v>
      </c>
      <c r="O161" s="176">
        <f t="shared" si="125"/>
        <v>44927</v>
      </c>
      <c r="P161" s="176">
        <f t="shared" si="125"/>
        <v>44958</v>
      </c>
      <c r="Q161" s="176">
        <f t="shared" si="125"/>
        <v>44986</v>
      </c>
      <c r="R161" s="176">
        <f t="shared" si="125"/>
        <v>45017</v>
      </c>
      <c r="S161" s="176">
        <f t="shared" si="125"/>
        <v>45047</v>
      </c>
      <c r="T161" s="176">
        <f t="shared" si="125"/>
        <v>45078</v>
      </c>
      <c r="U161" s="176">
        <f t="shared" si="125"/>
        <v>45108</v>
      </c>
      <c r="V161" s="176">
        <f t="shared" si="125"/>
        <v>45139</v>
      </c>
      <c r="W161" s="176">
        <f t="shared" si="125"/>
        <v>45170</v>
      </c>
      <c r="X161" s="176">
        <f t="shared" si="125"/>
        <v>45200</v>
      </c>
      <c r="Y161" s="176">
        <f t="shared" si="125"/>
        <v>45231</v>
      </c>
      <c r="Z161" s="176">
        <f t="shared" si="125"/>
        <v>45261</v>
      </c>
      <c r="AA161" s="176">
        <f t="shared" si="125"/>
        <v>45292</v>
      </c>
      <c r="AB161" s="176">
        <f t="shared" si="125"/>
        <v>45323</v>
      </c>
      <c r="AC161" s="176">
        <f t="shared" si="125"/>
        <v>45352</v>
      </c>
      <c r="AD161" s="176">
        <f t="shared" si="125"/>
        <v>45383</v>
      </c>
      <c r="AE161" s="176">
        <f t="shared" si="125"/>
        <v>45413</v>
      </c>
      <c r="AF161" s="176">
        <f t="shared" si="125"/>
        <v>45444</v>
      </c>
      <c r="AG161" s="176">
        <f t="shared" si="125"/>
        <v>45474</v>
      </c>
      <c r="AH161" s="176">
        <f t="shared" si="125"/>
        <v>45505</v>
      </c>
      <c r="AI161" s="176">
        <f t="shared" si="125"/>
        <v>45536</v>
      </c>
      <c r="AJ161" s="176">
        <f t="shared" si="125"/>
        <v>45566</v>
      </c>
      <c r="AK161" s="176">
        <f t="shared" si="125"/>
        <v>45597</v>
      </c>
      <c r="AL161" s="176">
        <f t="shared" si="125"/>
        <v>45627</v>
      </c>
      <c r="AM161" s="176">
        <f t="shared" si="125"/>
        <v>45658</v>
      </c>
      <c r="AN161" s="176">
        <f t="shared" si="125"/>
        <v>45689</v>
      </c>
      <c r="AO161" s="176">
        <f t="shared" si="125"/>
        <v>45717</v>
      </c>
      <c r="AP161" s="176">
        <f t="shared" si="125"/>
        <v>45748</v>
      </c>
      <c r="AQ161" s="176">
        <f t="shared" si="125"/>
        <v>45778</v>
      </c>
      <c r="AR161" s="176">
        <f t="shared" si="125"/>
        <v>45809</v>
      </c>
      <c r="AS161" s="176">
        <f t="shared" si="125"/>
        <v>45839</v>
      </c>
      <c r="AT161" s="176">
        <f t="shared" si="125"/>
        <v>45870</v>
      </c>
      <c r="AU161" s="176">
        <f t="shared" si="125"/>
        <v>45901</v>
      </c>
      <c r="AV161" s="176">
        <f t="shared" si="125"/>
        <v>45931</v>
      </c>
      <c r="AW161" s="176">
        <f t="shared" si="125"/>
        <v>45962</v>
      </c>
      <c r="AX161" s="176">
        <f t="shared" si="125"/>
        <v>45992</v>
      </c>
      <c r="AY161" s="176">
        <f t="shared" si="125"/>
        <v>46023</v>
      </c>
      <c r="AZ161" s="176">
        <f t="shared" si="125"/>
        <v>46054</v>
      </c>
      <c r="BA161" s="176">
        <f t="shared" si="125"/>
        <v>46082</v>
      </c>
      <c r="BB161" s="176">
        <f t="shared" si="125"/>
        <v>46113</v>
      </c>
      <c r="BC161" s="176">
        <f t="shared" si="125"/>
        <v>46143</v>
      </c>
      <c r="BD161" s="176">
        <f t="shared" si="125"/>
        <v>46174</v>
      </c>
      <c r="BE161" s="176">
        <f t="shared" si="125"/>
        <v>46204</v>
      </c>
      <c r="BF161" s="176">
        <f t="shared" si="125"/>
        <v>46235</v>
      </c>
      <c r="BG161" s="176">
        <f t="shared" si="125"/>
        <v>46266</v>
      </c>
      <c r="BH161" s="176">
        <f t="shared" si="125"/>
        <v>46296</v>
      </c>
      <c r="BI161" s="176">
        <f t="shared" si="125"/>
        <v>46327</v>
      </c>
      <c r="BJ161" s="176">
        <f t="shared" si="125"/>
        <v>46357</v>
      </c>
      <c r="BK161" s="176">
        <f t="shared" si="125"/>
        <v>46388</v>
      </c>
      <c r="BL161" s="176">
        <f t="shared" si="125"/>
        <v>46419</v>
      </c>
      <c r="BM161" s="176">
        <f t="shared" si="125"/>
        <v>46447</v>
      </c>
      <c r="BN161" s="176">
        <f t="shared" si="125"/>
        <v>46478</v>
      </c>
      <c r="BO161" s="176">
        <f t="shared" si="125"/>
        <v>46508</v>
      </c>
      <c r="BP161" s="176">
        <f t="shared" ref="BP161:CH161" si="126">BP$4</f>
        <v>46539</v>
      </c>
      <c r="BQ161" s="176">
        <f t="shared" si="126"/>
        <v>46569</v>
      </c>
      <c r="BR161" s="176">
        <f t="shared" si="126"/>
        <v>46600</v>
      </c>
      <c r="BS161" s="176">
        <f t="shared" si="126"/>
        <v>46631</v>
      </c>
      <c r="BT161" s="176">
        <f t="shared" si="126"/>
        <v>46661</v>
      </c>
      <c r="BU161" s="176">
        <f t="shared" si="126"/>
        <v>46692</v>
      </c>
      <c r="BV161" s="176">
        <f t="shared" si="126"/>
        <v>46722</v>
      </c>
      <c r="BW161" s="176">
        <f t="shared" si="126"/>
        <v>46753</v>
      </c>
      <c r="BX161" s="176">
        <f t="shared" si="126"/>
        <v>46784</v>
      </c>
      <c r="BY161" s="176">
        <f t="shared" si="126"/>
        <v>46813</v>
      </c>
      <c r="BZ161" s="176">
        <f t="shared" si="126"/>
        <v>46844</v>
      </c>
      <c r="CA161" s="176">
        <f t="shared" si="126"/>
        <v>46874</v>
      </c>
      <c r="CB161" s="176">
        <f t="shared" si="126"/>
        <v>46905</v>
      </c>
      <c r="CC161" s="176">
        <f t="shared" si="126"/>
        <v>46935</v>
      </c>
      <c r="CD161" s="176">
        <f t="shared" si="126"/>
        <v>46966</v>
      </c>
      <c r="CE161" s="176">
        <f t="shared" si="126"/>
        <v>46997</v>
      </c>
      <c r="CF161" s="176">
        <f t="shared" si="126"/>
        <v>47027</v>
      </c>
      <c r="CG161" s="176">
        <f t="shared" si="126"/>
        <v>47058</v>
      </c>
      <c r="CH161" s="177">
        <f t="shared" si="126"/>
        <v>47088</v>
      </c>
    </row>
    <row r="162" spans="1:86" hidden="1" x14ac:dyDescent="0.35">
      <c r="A162" s="578"/>
      <c r="B162" s="287" t="s">
        <v>20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127">IF(E23=0,0,((E5*0.5)+D23-E41)*E78*E127*E$2)</f>
        <v>105.50215883701674</v>
      </c>
      <c r="F162" s="30">
        <f t="shared" si="127"/>
        <v>184.34790730238254</v>
      </c>
      <c r="G162" s="30">
        <f t="shared" si="127"/>
        <v>256.40601592689109</v>
      </c>
      <c r="H162" s="30">
        <f t="shared" si="127"/>
        <v>743.43602981935419</v>
      </c>
      <c r="I162" s="30">
        <f t="shared" si="127"/>
        <v>751.77411529908602</v>
      </c>
      <c r="J162" s="30">
        <f t="shared" si="127"/>
        <v>801.6853138930453</v>
      </c>
      <c r="K162" s="30">
        <f t="shared" si="127"/>
        <v>791.93291057818828</v>
      </c>
      <c r="L162" s="30">
        <f t="shared" si="127"/>
        <v>338.25851484632642</v>
      </c>
      <c r="M162" s="30">
        <f t="shared" si="127"/>
        <v>278.80873841139612</v>
      </c>
      <c r="N162" s="30">
        <f t="shared" si="127"/>
        <v>251.59681063692642</v>
      </c>
      <c r="O162" s="30">
        <f t="shared" si="127"/>
        <v>186.22628431923121</v>
      </c>
      <c r="P162" s="30">
        <f t="shared" si="127"/>
        <v>167.32834776811222</v>
      </c>
      <c r="Q162" s="30">
        <f t="shared" si="127"/>
        <v>211.00431767403347</v>
      </c>
      <c r="R162" s="30">
        <f t="shared" si="127"/>
        <v>184.34790730238254</v>
      </c>
      <c r="S162" s="30">
        <f t="shared" si="127"/>
        <v>256.40601592689109</v>
      </c>
      <c r="T162" s="30">
        <f t="shared" si="127"/>
        <v>743.43602981935419</v>
      </c>
      <c r="U162" s="30">
        <f t="shared" si="127"/>
        <v>751.77411529908602</v>
      </c>
      <c r="V162" s="30">
        <f t="shared" si="127"/>
        <v>801.6853138930453</v>
      </c>
      <c r="W162" s="30">
        <f t="shared" si="127"/>
        <v>791.93291057818828</v>
      </c>
      <c r="X162" s="30">
        <f t="shared" si="127"/>
        <v>338.25851484632642</v>
      </c>
      <c r="Y162" s="30">
        <f t="shared" si="127"/>
        <v>278.80873841139612</v>
      </c>
      <c r="Z162" s="30">
        <f t="shared" si="127"/>
        <v>251.59681063692642</v>
      </c>
      <c r="AA162" s="30">
        <f t="shared" si="127"/>
        <v>186.22628431923121</v>
      </c>
      <c r="AB162" s="30">
        <f t="shared" si="127"/>
        <v>167.32834776811222</v>
      </c>
      <c r="AC162" s="30">
        <f t="shared" si="127"/>
        <v>211.00431767403347</v>
      </c>
      <c r="AD162" s="30">
        <f t="shared" si="127"/>
        <v>184.34790730238254</v>
      </c>
      <c r="AE162" s="30">
        <f t="shared" si="127"/>
        <v>256.40601592689109</v>
      </c>
      <c r="AF162" s="30">
        <f t="shared" si="127"/>
        <v>743.43602981935419</v>
      </c>
      <c r="AG162" s="30">
        <f t="shared" si="127"/>
        <v>751.77411529908602</v>
      </c>
      <c r="AH162" s="30">
        <f t="shared" si="127"/>
        <v>801.6853138930453</v>
      </c>
      <c r="AI162" s="30">
        <f t="shared" si="127"/>
        <v>791.93291057818828</v>
      </c>
      <c r="AJ162" s="30">
        <f t="shared" si="127"/>
        <v>338.25851484632642</v>
      </c>
      <c r="AK162" s="30">
        <f t="shared" si="127"/>
        <v>278.80873841139612</v>
      </c>
      <c r="AL162" s="30">
        <f t="shared" si="127"/>
        <v>251.59681063692642</v>
      </c>
      <c r="AM162" s="30">
        <f t="shared" si="127"/>
        <v>186.22628431923121</v>
      </c>
      <c r="AN162" s="30">
        <f t="shared" si="127"/>
        <v>167.32834776811222</v>
      </c>
      <c r="AO162" s="30">
        <f t="shared" si="127"/>
        <v>211.00431767403347</v>
      </c>
      <c r="AP162" s="30">
        <f t="shared" si="127"/>
        <v>184.34790730238254</v>
      </c>
      <c r="AQ162" s="30">
        <f t="shared" si="127"/>
        <v>256.40601592689109</v>
      </c>
      <c r="AR162" s="30">
        <f t="shared" si="127"/>
        <v>743.43602981935419</v>
      </c>
      <c r="AS162" s="30">
        <f t="shared" si="127"/>
        <v>751.77411529908602</v>
      </c>
      <c r="AT162" s="30">
        <f t="shared" si="127"/>
        <v>801.6853138930453</v>
      </c>
      <c r="AU162" s="30">
        <f t="shared" si="127"/>
        <v>791.93291057818828</v>
      </c>
      <c r="AV162" s="30">
        <f t="shared" si="127"/>
        <v>338.25851484632642</v>
      </c>
      <c r="AW162" s="30">
        <f t="shared" si="127"/>
        <v>278.80873841139612</v>
      </c>
      <c r="AX162" s="30">
        <f t="shared" si="127"/>
        <v>251.59681063692642</v>
      </c>
      <c r="AY162" s="30">
        <f t="shared" si="127"/>
        <v>186.22628431923121</v>
      </c>
      <c r="AZ162" s="30">
        <f t="shared" si="127"/>
        <v>167.32834776811222</v>
      </c>
      <c r="BA162" s="30">
        <f t="shared" si="127"/>
        <v>211.00431767403347</v>
      </c>
      <c r="BB162" s="30">
        <f t="shared" si="127"/>
        <v>184.34790730238254</v>
      </c>
      <c r="BC162" s="30">
        <f t="shared" si="127"/>
        <v>256.40601592689109</v>
      </c>
      <c r="BD162" s="30">
        <f t="shared" si="127"/>
        <v>743.43602981935419</v>
      </c>
      <c r="BE162" s="30">
        <f t="shared" si="127"/>
        <v>751.77411529908602</v>
      </c>
      <c r="BF162" s="30">
        <f t="shared" si="127"/>
        <v>801.6853138930453</v>
      </c>
      <c r="BG162" s="30">
        <f t="shared" si="127"/>
        <v>791.93291057818828</v>
      </c>
      <c r="BH162" s="30">
        <f t="shared" si="127"/>
        <v>338.25851484632642</v>
      </c>
      <c r="BI162" s="30">
        <f t="shared" si="127"/>
        <v>278.80873841139612</v>
      </c>
      <c r="BJ162" s="30">
        <f t="shared" si="127"/>
        <v>251.59681063692642</v>
      </c>
      <c r="BK162" s="30">
        <f t="shared" si="127"/>
        <v>186.22628431923121</v>
      </c>
      <c r="BL162" s="30">
        <f t="shared" si="127"/>
        <v>167.32834776811222</v>
      </c>
      <c r="BM162" s="30">
        <f t="shared" si="127"/>
        <v>211.00431767403347</v>
      </c>
      <c r="BN162" s="30">
        <f t="shared" si="127"/>
        <v>184.34790730238254</v>
      </c>
      <c r="BO162" s="30">
        <f t="shared" si="127"/>
        <v>256.40601592689109</v>
      </c>
      <c r="BP162" s="30">
        <f t="shared" si="127"/>
        <v>743.43602981935419</v>
      </c>
      <c r="BQ162" s="30">
        <f t="shared" ref="BQ162:CH166" si="128">IF(BQ23=0,0,((BQ5*0.5)+BP23-BQ41)*BQ78*BQ127*BQ$2)</f>
        <v>751.77411529908602</v>
      </c>
      <c r="BR162" s="30">
        <f t="shared" si="128"/>
        <v>801.6853138930453</v>
      </c>
      <c r="BS162" s="30">
        <f t="shared" si="128"/>
        <v>791.93291057818828</v>
      </c>
      <c r="BT162" s="30">
        <f t="shared" si="128"/>
        <v>338.25851484632642</v>
      </c>
      <c r="BU162" s="30">
        <f t="shared" si="128"/>
        <v>278.80873841139612</v>
      </c>
      <c r="BV162" s="30">
        <f t="shared" si="128"/>
        <v>251.59681063692642</v>
      </c>
      <c r="BW162" s="30">
        <f t="shared" si="128"/>
        <v>186.22628431923121</v>
      </c>
      <c r="BX162" s="30">
        <f t="shared" si="128"/>
        <v>167.32834776811222</v>
      </c>
      <c r="BY162" s="30">
        <f t="shared" si="128"/>
        <v>211.00431767403347</v>
      </c>
      <c r="BZ162" s="30">
        <f t="shared" si="128"/>
        <v>184.34790730238254</v>
      </c>
      <c r="CA162" s="30">
        <f t="shared" si="128"/>
        <v>256.40601592689109</v>
      </c>
      <c r="CB162" s="30">
        <f t="shared" si="128"/>
        <v>743.43602981935419</v>
      </c>
      <c r="CC162" s="30">
        <f t="shared" si="128"/>
        <v>751.77411529908602</v>
      </c>
      <c r="CD162" s="30">
        <f t="shared" si="128"/>
        <v>801.6853138930453</v>
      </c>
      <c r="CE162" s="30">
        <f t="shared" si="128"/>
        <v>791.93291057818828</v>
      </c>
      <c r="CF162" s="30">
        <f t="shared" si="128"/>
        <v>338.25851484632642</v>
      </c>
      <c r="CG162" s="30">
        <f t="shared" si="128"/>
        <v>278.80873841139612</v>
      </c>
      <c r="CH162" s="33">
        <f t="shared" si="128"/>
        <v>251.59681063692642</v>
      </c>
    </row>
    <row r="163" spans="1:86" hidden="1" x14ac:dyDescent="0.35">
      <c r="A163" s="578"/>
      <c r="B163" s="287" t="s">
        <v>0</v>
      </c>
      <c r="C163" s="30">
        <f t="shared" ref="C163:C174" si="129">IF(C24=0,0,((C6*0.5)-C42)*C79*C128*C$2)</f>
        <v>0</v>
      </c>
      <c r="D163" s="30">
        <f t="shared" ref="D163:S174" si="130">IF(D24=0,0,((D6*0.5)+C24-D42)*D79*D128*D$2)</f>
        <v>0</v>
      </c>
      <c r="E163" s="30">
        <f t="shared" si="130"/>
        <v>0</v>
      </c>
      <c r="F163" s="30">
        <f t="shared" si="130"/>
        <v>0</v>
      </c>
      <c r="G163" s="30">
        <f t="shared" si="130"/>
        <v>0</v>
      </c>
      <c r="H163" s="30">
        <f t="shared" si="130"/>
        <v>0</v>
      </c>
      <c r="I163" s="30">
        <f t="shared" si="130"/>
        <v>0</v>
      </c>
      <c r="J163" s="30">
        <f t="shared" si="130"/>
        <v>0</v>
      </c>
      <c r="K163" s="30">
        <f t="shared" si="130"/>
        <v>0</v>
      </c>
      <c r="L163" s="30">
        <f t="shared" si="130"/>
        <v>0</v>
      </c>
      <c r="M163" s="30">
        <f t="shared" si="130"/>
        <v>0</v>
      </c>
      <c r="N163" s="30">
        <f t="shared" si="130"/>
        <v>0</v>
      </c>
      <c r="O163" s="30">
        <f t="shared" si="130"/>
        <v>0</v>
      </c>
      <c r="P163" s="30">
        <f t="shared" si="130"/>
        <v>0</v>
      </c>
      <c r="Q163" s="30">
        <f t="shared" si="130"/>
        <v>0</v>
      </c>
      <c r="R163" s="30">
        <f t="shared" si="130"/>
        <v>0</v>
      </c>
      <c r="S163" s="30">
        <f t="shared" si="130"/>
        <v>0</v>
      </c>
      <c r="T163" s="30">
        <f t="shared" si="127"/>
        <v>0</v>
      </c>
      <c r="U163" s="30">
        <f t="shared" si="127"/>
        <v>0</v>
      </c>
      <c r="V163" s="30">
        <f t="shared" si="127"/>
        <v>0</v>
      </c>
      <c r="W163" s="30">
        <f t="shared" si="127"/>
        <v>0</v>
      </c>
      <c r="X163" s="30">
        <f t="shared" si="127"/>
        <v>0</v>
      </c>
      <c r="Y163" s="30">
        <f t="shared" si="127"/>
        <v>0</v>
      </c>
      <c r="Z163" s="30">
        <f t="shared" si="127"/>
        <v>0</v>
      </c>
      <c r="AA163" s="30">
        <f t="shared" si="127"/>
        <v>0</v>
      </c>
      <c r="AB163" s="30">
        <f t="shared" si="127"/>
        <v>0</v>
      </c>
      <c r="AC163" s="30">
        <f t="shared" si="127"/>
        <v>0</v>
      </c>
      <c r="AD163" s="30">
        <f t="shared" si="127"/>
        <v>0</v>
      </c>
      <c r="AE163" s="30">
        <f t="shared" si="127"/>
        <v>0</v>
      </c>
      <c r="AF163" s="30">
        <f t="shared" si="127"/>
        <v>0</v>
      </c>
      <c r="AG163" s="30">
        <f t="shared" si="127"/>
        <v>0</v>
      </c>
      <c r="AH163" s="30">
        <f t="shared" si="127"/>
        <v>0</v>
      </c>
      <c r="AI163" s="30">
        <f t="shared" si="127"/>
        <v>0</v>
      </c>
      <c r="AJ163" s="30">
        <f t="shared" si="127"/>
        <v>0</v>
      </c>
      <c r="AK163" s="30">
        <f t="shared" si="127"/>
        <v>0</v>
      </c>
      <c r="AL163" s="30">
        <f t="shared" si="127"/>
        <v>0</v>
      </c>
      <c r="AM163" s="30">
        <f t="shared" si="127"/>
        <v>0</v>
      </c>
      <c r="AN163" s="30">
        <f t="shared" si="127"/>
        <v>0</v>
      </c>
      <c r="AO163" s="30">
        <f t="shared" si="127"/>
        <v>0</v>
      </c>
      <c r="AP163" s="30">
        <f t="shared" si="127"/>
        <v>0</v>
      </c>
      <c r="AQ163" s="30">
        <f t="shared" si="127"/>
        <v>0</v>
      </c>
      <c r="AR163" s="30">
        <f t="shared" si="127"/>
        <v>0</v>
      </c>
      <c r="AS163" s="30">
        <f t="shared" si="127"/>
        <v>0</v>
      </c>
      <c r="AT163" s="30">
        <f t="shared" si="127"/>
        <v>0</v>
      </c>
      <c r="AU163" s="30">
        <f t="shared" si="127"/>
        <v>0</v>
      </c>
      <c r="AV163" s="30">
        <f t="shared" si="127"/>
        <v>0</v>
      </c>
      <c r="AW163" s="30">
        <f t="shared" si="127"/>
        <v>0</v>
      </c>
      <c r="AX163" s="30">
        <f t="shared" si="127"/>
        <v>0</v>
      </c>
      <c r="AY163" s="30">
        <f t="shared" si="127"/>
        <v>0</v>
      </c>
      <c r="AZ163" s="30">
        <f t="shared" si="127"/>
        <v>0</v>
      </c>
      <c r="BA163" s="30">
        <f t="shared" si="127"/>
        <v>0</v>
      </c>
      <c r="BB163" s="30">
        <f t="shared" si="127"/>
        <v>0</v>
      </c>
      <c r="BC163" s="30">
        <f t="shared" si="127"/>
        <v>0</v>
      </c>
      <c r="BD163" s="30">
        <f t="shared" si="127"/>
        <v>0</v>
      </c>
      <c r="BE163" s="30">
        <f t="shared" si="127"/>
        <v>0</v>
      </c>
      <c r="BF163" s="30">
        <f t="shared" si="127"/>
        <v>0</v>
      </c>
      <c r="BG163" s="30">
        <f t="shared" si="127"/>
        <v>0</v>
      </c>
      <c r="BH163" s="30">
        <f t="shared" si="127"/>
        <v>0</v>
      </c>
      <c r="BI163" s="30">
        <f t="shared" si="127"/>
        <v>0</v>
      </c>
      <c r="BJ163" s="30">
        <f t="shared" si="127"/>
        <v>0</v>
      </c>
      <c r="BK163" s="30">
        <f t="shared" si="127"/>
        <v>0</v>
      </c>
      <c r="BL163" s="30">
        <f t="shared" si="127"/>
        <v>0</v>
      </c>
      <c r="BM163" s="30">
        <f t="shared" si="127"/>
        <v>0</v>
      </c>
      <c r="BN163" s="30">
        <f t="shared" si="127"/>
        <v>0</v>
      </c>
      <c r="BO163" s="30">
        <f t="shared" si="127"/>
        <v>0</v>
      </c>
      <c r="BP163" s="30">
        <f t="shared" si="127"/>
        <v>0</v>
      </c>
      <c r="BQ163" s="30">
        <f t="shared" si="128"/>
        <v>0</v>
      </c>
      <c r="BR163" s="30">
        <f t="shared" si="128"/>
        <v>0</v>
      </c>
      <c r="BS163" s="30">
        <f t="shared" si="128"/>
        <v>0</v>
      </c>
      <c r="BT163" s="30">
        <f t="shared" si="128"/>
        <v>0</v>
      </c>
      <c r="BU163" s="30">
        <f t="shared" si="128"/>
        <v>0</v>
      </c>
      <c r="BV163" s="30">
        <f t="shared" si="128"/>
        <v>0</v>
      </c>
      <c r="BW163" s="30">
        <f t="shared" si="128"/>
        <v>0</v>
      </c>
      <c r="BX163" s="30">
        <f t="shared" si="128"/>
        <v>0</v>
      </c>
      <c r="BY163" s="30">
        <f t="shared" si="128"/>
        <v>0</v>
      </c>
      <c r="BZ163" s="30">
        <f t="shared" si="128"/>
        <v>0</v>
      </c>
      <c r="CA163" s="30">
        <f t="shared" si="128"/>
        <v>0</v>
      </c>
      <c r="CB163" s="30">
        <f t="shared" si="128"/>
        <v>0</v>
      </c>
      <c r="CC163" s="30">
        <f t="shared" si="128"/>
        <v>0</v>
      </c>
      <c r="CD163" s="30">
        <f t="shared" si="128"/>
        <v>0</v>
      </c>
      <c r="CE163" s="30">
        <f t="shared" si="128"/>
        <v>0</v>
      </c>
      <c r="CF163" s="30">
        <f t="shared" si="128"/>
        <v>0</v>
      </c>
      <c r="CG163" s="30">
        <f t="shared" si="128"/>
        <v>0</v>
      </c>
      <c r="CH163" s="33">
        <f t="shared" si="128"/>
        <v>0</v>
      </c>
    </row>
    <row r="164" spans="1:86" hidden="1" x14ac:dyDescent="0.35">
      <c r="A164" s="578"/>
      <c r="B164" s="287" t="s">
        <v>21</v>
      </c>
      <c r="C164" s="30">
        <f t="shared" si="129"/>
        <v>0</v>
      </c>
      <c r="D164" s="30">
        <f t="shared" si="130"/>
        <v>0</v>
      </c>
      <c r="E164" s="30">
        <f t="shared" ref="E164:BP167" si="131">IF(E25=0,0,((E7*0.5)+D25-E43)*E80*E129*E$2)</f>
        <v>0</v>
      </c>
      <c r="F164" s="30">
        <f t="shared" si="131"/>
        <v>0</v>
      </c>
      <c r="G164" s="30">
        <f t="shared" si="131"/>
        <v>0</v>
      </c>
      <c r="H164" s="30">
        <f t="shared" si="131"/>
        <v>0</v>
      </c>
      <c r="I164" s="30">
        <f t="shared" si="131"/>
        <v>0</v>
      </c>
      <c r="J164" s="30">
        <f t="shared" si="131"/>
        <v>0</v>
      </c>
      <c r="K164" s="30">
        <f t="shared" si="131"/>
        <v>0</v>
      </c>
      <c r="L164" s="30">
        <f t="shared" si="131"/>
        <v>0</v>
      </c>
      <c r="M164" s="30">
        <f t="shared" si="131"/>
        <v>0</v>
      </c>
      <c r="N164" s="30">
        <f t="shared" si="131"/>
        <v>0</v>
      </c>
      <c r="O164" s="30">
        <f t="shared" si="131"/>
        <v>0</v>
      </c>
      <c r="P164" s="30">
        <f t="shared" si="131"/>
        <v>0</v>
      </c>
      <c r="Q164" s="30">
        <f t="shared" si="131"/>
        <v>0</v>
      </c>
      <c r="R164" s="30">
        <f t="shared" si="131"/>
        <v>0</v>
      </c>
      <c r="S164" s="30">
        <f t="shared" si="131"/>
        <v>0</v>
      </c>
      <c r="T164" s="30">
        <f t="shared" si="131"/>
        <v>0</v>
      </c>
      <c r="U164" s="30">
        <f t="shared" si="131"/>
        <v>0</v>
      </c>
      <c r="V164" s="30">
        <f t="shared" si="131"/>
        <v>0</v>
      </c>
      <c r="W164" s="30">
        <f t="shared" si="131"/>
        <v>0</v>
      </c>
      <c r="X164" s="30">
        <f t="shared" si="131"/>
        <v>0</v>
      </c>
      <c r="Y164" s="30">
        <f t="shared" si="131"/>
        <v>0</v>
      </c>
      <c r="Z164" s="30">
        <f t="shared" si="131"/>
        <v>0</v>
      </c>
      <c r="AA164" s="30">
        <f t="shared" si="131"/>
        <v>0</v>
      </c>
      <c r="AB164" s="30">
        <f t="shared" si="131"/>
        <v>0</v>
      </c>
      <c r="AC164" s="30">
        <f t="shared" si="131"/>
        <v>0</v>
      </c>
      <c r="AD164" s="30">
        <f t="shared" si="131"/>
        <v>0</v>
      </c>
      <c r="AE164" s="30">
        <f t="shared" si="131"/>
        <v>0</v>
      </c>
      <c r="AF164" s="30">
        <f t="shared" si="131"/>
        <v>0</v>
      </c>
      <c r="AG164" s="30">
        <f t="shared" si="131"/>
        <v>0</v>
      </c>
      <c r="AH164" s="30">
        <f t="shared" si="131"/>
        <v>0</v>
      </c>
      <c r="AI164" s="30">
        <f t="shared" si="131"/>
        <v>0</v>
      </c>
      <c r="AJ164" s="30">
        <f t="shared" si="131"/>
        <v>0</v>
      </c>
      <c r="AK164" s="30">
        <f t="shared" si="131"/>
        <v>0</v>
      </c>
      <c r="AL164" s="30">
        <f t="shared" si="131"/>
        <v>0</v>
      </c>
      <c r="AM164" s="30">
        <f t="shared" si="131"/>
        <v>0</v>
      </c>
      <c r="AN164" s="30">
        <f t="shared" si="131"/>
        <v>0</v>
      </c>
      <c r="AO164" s="30">
        <f t="shared" si="131"/>
        <v>0</v>
      </c>
      <c r="AP164" s="30">
        <f t="shared" si="131"/>
        <v>0</v>
      </c>
      <c r="AQ164" s="30">
        <f t="shared" si="131"/>
        <v>0</v>
      </c>
      <c r="AR164" s="30">
        <f t="shared" si="131"/>
        <v>0</v>
      </c>
      <c r="AS164" s="30">
        <f t="shared" si="131"/>
        <v>0</v>
      </c>
      <c r="AT164" s="30">
        <f t="shared" si="131"/>
        <v>0</v>
      </c>
      <c r="AU164" s="30">
        <f t="shared" si="131"/>
        <v>0</v>
      </c>
      <c r="AV164" s="30">
        <f t="shared" si="131"/>
        <v>0</v>
      </c>
      <c r="AW164" s="30">
        <f t="shared" si="131"/>
        <v>0</v>
      </c>
      <c r="AX164" s="30">
        <f t="shared" si="131"/>
        <v>0</v>
      </c>
      <c r="AY164" s="30">
        <f t="shared" si="131"/>
        <v>0</v>
      </c>
      <c r="AZ164" s="30">
        <f t="shared" si="131"/>
        <v>0</v>
      </c>
      <c r="BA164" s="30">
        <f t="shared" si="131"/>
        <v>0</v>
      </c>
      <c r="BB164" s="30">
        <f t="shared" si="131"/>
        <v>0</v>
      </c>
      <c r="BC164" s="30">
        <f t="shared" si="131"/>
        <v>0</v>
      </c>
      <c r="BD164" s="30">
        <f t="shared" si="131"/>
        <v>0</v>
      </c>
      <c r="BE164" s="30">
        <f t="shared" si="131"/>
        <v>0</v>
      </c>
      <c r="BF164" s="30">
        <f t="shared" si="131"/>
        <v>0</v>
      </c>
      <c r="BG164" s="30">
        <f t="shared" si="131"/>
        <v>0</v>
      </c>
      <c r="BH164" s="30">
        <f t="shared" si="131"/>
        <v>0</v>
      </c>
      <c r="BI164" s="30">
        <f t="shared" si="131"/>
        <v>0</v>
      </c>
      <c r="BJ164" s="30">
        <f t="shared" si="131"/>
        <v>0</v>
      </c>
      <c r="BK164" s="30">
        <f t="shared" si="131"/>
        <v>0</v>
      </c>
      <c r="BL164" s="30">
        <f t="shared" si="131"/>
        <v>0</v>
      </c>
      <c r="BM164" s="30">
        <f t="shared" si="131"/>
        <v>0</v>
      </c>
      <c r="BN164" s="30">
        <f t="shared" si="131"/>
        <v>0</v>
      </c>
      <c r="BO164" s="30">
        <f t="shared" si="131"/>
        <v>0</v>
      </c>
      <c r="BP164" s="30">
        <f t="shared" si="131"/>
        <v>0</v>
      </c>
      <c r="BQ164" s="30">
        <f t="shared" si="128"/>
        <v>0</v>
      </c>
      <c r="BR164" s="30">
        <f t="shared" si="128"/>
        <v>0</v>
      </c>
      <c r="BS164" s="30">
        <f t="shared" si="128"/>
        <v>0</v>
      </c>
      <c r="BT164" s="30">
        <f t="shared" si="128"/>
        <v>0</v>
      </c>
      <c r="BU164" s="30">
        <f t="shared" si="128"/>
        <v>0</v>
      </c>
      <c r="BV164" s="30">
        <f t="shared" si="128"/>
        <v>0</v>
      </c>
      <c r="BW164" s="30">
        <f t="shared" si="128"/>
        <v>0</v>
      </c>
      <c r="BX164" s="30">
        <f t="shared" si="128"/>
        <v>0</v>
      </c>
      <c r="BY164" s="30">
        <f t="shared" si="128"/>
        <v>0</v>
      </c>
      <c r="BZ164" s="30">
        <f t="shared" si="128"/>
        <v>0</v>
      </c>
      <c r="CA164" s="30">
        <f t="shared" si="128"/>
        <v>0</v>
      </c>
      <c r="CB164" s="30">
        <f t="shared" si="128"/>
        <v>0</v>
      </c>
      <c r="CC164" s="30">
        <f t="shared" si="128"/>
        <v>0</v>
      </c>
      <c r="CD164" s="30">
        <f t="shared" si="128"/>
        <v>0</v>
      </c>
      <c r="CE164" s="30">
        <f t="shared" si="128"/>
        <v>0</v>
      </c>
      <c r="CF164" s="30">
        <f t="shared" si="128"/>
        <v>0</v>
      </c>
      <c r="CG164" s="30">
        <f t="shared" si="128"/>
        <v>0</v>
      </c>
      <c r="CH164" s="33">
        <f t="shared" si="128"/>
        <v>0</v>
      </c>
    </row>
    <row r="165" spans="1:86" hidden="1" x14ac:dyDescent="0.35">
      <c r="A165" s="578"/>
      <c r="B165" s="287" t="s">
        <v>1</v>
      </c>
      <c r="C165" s="30">
        <f t="shared" si="129"/>
        <v>0</v>
      </c>
      <c r="D165" s="30">
        <f t="shared" si="130"/>
        <v>0</v>
      </c>
      <c r="E165" s="30">
        <f t="shared" si="131"/>
        <v>0</v>
      </c>
      <c r="F165" s="30">
        <f t="shared" si="131"/>
        <v>0</v>
      </c>
      <c r="G165" s="30">
        <f t="shared" si="131"/>
        <v>0</v>
      </c>
      <c r="H165" s="30">
        <f t="shared" si="131"/>
        <v>848.12179764107725</v>
      </c>
      <c r="I165" s="30">
        <f t="shared" si="131"/>
        <v>2765.1599940410679</v>
      </c>
      <c r="J165" s="30">
        <f t="shared" si="131"/>
        <v>4714.931452323417</v>
      </c>
      <c r="K165" s="30">
        <f t="shared" si="131"/>
        <v>2443.3313454162644</v>
      </c>
      <c r="L165" s="30">
        <f t="shared" si="131"/>
        <v>82.13361659368725</v>
      </c>
      <c r="M165" s="30">
        <f t="shared" si="131"/>
        <v>0</v>
      </c>
      <c r="N165" s="30">
        <f t="shared" si="131"/>
        <v>0</v>
      </c>
      <c r="O165" s="30">
        <f t="shared" si="131"/>
        <v>0</v>
      </c>
      <c r="P165" s="30">
        <f t="shared" si="131"/>
        <v>0</v>
      </c>
      <c r="Q165" s="30">
        <f t="shared" si="131"/>
        <v>0</v>
      </c>
      <c r="R165" s="30">
        <f t="shared" si="131"/>
        <v>284.66990340860906</v>
      </c>
      <c r="S165" s="30">
        <f t="shared" si="131"/>
        <v>2429.9533119217867</v>
      </c>
      <c r="T165" s="30">
        <f t="shared" si="131"/>
        <v>18741.026077138857</v>
      </c>
      <c r="U165" s="30">
        <f t="shared" si="131"/>
        <v>17710.857673315488</v>
      </c>
      <c r="V165" s="30">
        <f t="shared" si="131"/>
        <v>21262.732057167235</v>
      </c>
      <c r="W165" s="30">
        <f t="shared" si="131"/>
        <v>11018.590673012472</v>
      </c>
      <c r="X165" s="30">
        <f t="shared" si="131"/>
        <v>358.07295783065109</v>
      </c>
      <c r="Y165" s="30">
        <f t="shared" si="131"/>
        <v>0</v>
      </c>
      <c r="Z165" s="30">
        <f t="shared" si="131"/>
        <v>0</v>
      </c>
      <c r="AA165" s="30">
        <f t="shared" si="131"/>
        <v>0</v>
      </c>
      <c r="AB165" s="30">
        <f t="shared" si="131"/>
        <v>0</v>
      </c>
      <c r="AC165" s="30">
        <f t="shared" si="131"/>
        <v>0</v>
      </c>
      <c r="AD165" s="30">
        <f t="shared" si="131"/>
        <v>284.66990340860906</v>
      </c>
      <c r="AE165" s="30">
        <f t="shared" si="131"/>
        <v>2429.9533119217867</v>
      </c>
      <c r="AF165" s="30">
        <f t="shared" si="131"/>
        <v>18741.026077138857</v>
      </c>
      <c r="AG165" s="30">
        <f t="shared" si="131"/>
        <v>17710.857673315488</v>
      </c>
      <c r="AH165" s="30">
        <f t="shared" si="131"/>
        <v>21262.732057167235</v>
      </c>
      <c r="AI165" s="30">
        <f t="shared" si="131"/>
        <v>11018.590673012472</v>
      </c>
      <c r="AJ165" s="30">
        <f t="shared" si="131"/>
        <v>358.07295783065109</v>
      </c>
      <c r="AK165" s="30">
        <f t="shared" si="131"/>
        <v>0</v>
      </c>
      <c r="AL165" s="30">
        <f t="shared" si="131"/>
        <v>0</v>
      </c>
      <c r="AM165" s="30">
        <f t="shared" si="131"/>
        <v>0</v>
      </c>
      <c r="AN165" s="30">
        <f t="shared" si="131"/>
        <v>0</v>
      </c>
      <c r="AO165" s="30">
        <f t="shared" si="131"/>
        <v>0</v>
      </c>
      <c r="AP165" s="30">
        <f t="shared" si="131"/>
        <v>284.66990340860906</v>
      </c>
      <c r="AQ165" s="30">
        <f t="shared" si="131"/>
        <v>2429.9533119217867</v>
      </c>
      <c r="AR165" s="30">
        <f t="shared" si="131"/>
        <v>18741.026077138857</v>
      </c>
      <c r="AS165" s="30">
        <f t="shared" si="131"/>
        <v>17710.857673315488</v>
      </c>
      <c r="AT165" s="30">
        <f t="shared" si="131"/>
        <v>21262.732057167235</v>
      </c>
      <c r="AU165" s="30">
        <f t="shared" si="131"/>
        <v>11018.590673012472</v>
      </c>
      <c r="AV165" s="30">
        <f t="shared" si="131"/>
        <v>358.07295783065109</v>
      </c>
      <c r="AW165" s="30">
        <f t="shared" si="131"/>
        <v>0</v>
      </c>
      <c r="AX165" s="30">
        <f t="shared" si="131"/>
        <v>0</v>
      </c>
      <c r="AY165" s="30">
        <f t="shared" si="131"/>
        <v>0</v>
      </c>
      <c r="AZ165" s="30">
        <f t="shared" si="131"/>
        <v>0</v>
      </c>
      <c r="BA165" s="30">
        <f t="shared" si="131"/>
        <v>0</v>
      </c>
      <c r="BB165" s="30">
        <f t="shared" si="131"/>
        <v>284.66990340860906</v>
      </c>
      <c r="BC165" s="30">
        <f t="shared" si="131"/>
        <v>2429.9533119217867</v>
      </c>
      <c r="BD165" s="30">
        <f t="shared" si="131"/>
        <v>18741.026077138857</v>
      </c>
      <c r="BE165" s="30">
        <f t="shared" si="131"/>
        <v>17710.857673315488</v>
      </c>
      <c r="BF165" s="30">
        <f t="shared" si="131"/>
        <v>21262.732057167235</v>
      </c>
      <c r="BG165" s="30">
        <f t="shared" si="131"/>
        <v>11018.590673012472</v>
      </c>
      <c r="BH165" s="30">
        <f t="shared" si="131"/>
        <v>358.07295783065109</v>
      </c>
      <c r="BI165" s="30">
        <f t="shared" si="131"/>
        <v>0</v>
      </c>
      <c r="BJ165" s="30">
        <f t="shared" si="131"/>
        <v>0</v>
      </c>
      <c r="BK165" s="30">
        <f t="shared" si="131"/>
        <v>0</v>
      </c>
      <c r="BL165" s="30">
        <f t="shared" si="131"/>
        <v>0</v>
      </c>
      <c r="BM165" s="30">
        <f t="shared" si="131"/>
        <v>0</v>
      </c>
      <c r="BN165" s="30">
        <f t="shared" si="131"/>
        <v>284.66990340860906</v>
      </c>
      <c r="BO165" s="30">
        <f t="shared" si="131"/>
        <v>2429.9533119217867</v>
      </c>
      <c r="BP165" s="30">
        <f t="shared" si="131"/>
        <v>18741.026077138857</v>
      </c>
      <c r="BQ165" s="30">
        <f t="shared" si="128"/>
        <v>17710.857673315488</v>
      </c>
      <c r="BR165" s="30">
        <f t="shared" si="128"/>
        <v>21262.732057167235</v>
      </c>
      <c r="BS165" s="30">
        <f t="shared" si="128"/>
        <v>11018.590673012472</v>
      </c>
      <c r="BT165" s="30">
        <f t="shared" si="128"/>
        <v>358.07295783065109</v>
      </c>
      <c r="BU165" s="30">
        <f t="shared" si="128"/>
        <v>0</v>
      </c>
      <c r="BV165" s="30">
        <f t="shared" si="128"/>
        <v>0</v>
      </c>
      <c r="BW165" s="30">
        <f t="shared" si="128"/>
        <v>0</v>
      </c>
      <c r="BX165" s="30">
        <f t="shared" si="128"/>
        <v>0</v>
      </c>
      <c r="BY165" s="30">
        <f t="shared" si="128"/>
        <v>0</v>
      </c>
      <c r="BZ165" s="30">
        <f t="shared" si="128"/>
        <v>284.66990340860906</v>
      </c>
      <c r="CA165" s="30">
        <f t="shared" si="128"/>
        <v>2429.9533119217867</v>
      </c>
      <c r="CB165" s="30">
        <f t="shared" si="128"/>
        <v>18741.026077138857</v>
      </c>
      <c r="CC165" s="30">
        <f t="shared" si="128"/>
        <v>17710.857673315488</v>
      </c>
      <c r="CD165" s="30">
        <f t="shared" si="128"/>
        <v>21262.732057167235</v>
      </c>
      <c r="CE165" s="30">
        <f t="shared" si="128"/>
        <v>11018.590673012472</v>
      </c>
      <c r="CF165" s="30">
        <f t="shared" si="128"/>
        <v>358.07295783065109</v>
      </c>
      <c r="CG165" s="30">
        <f t="shared" si="128"/>
        <v>0</v>
      </c>
      <c r="CH165" s="33">
        <f t="shared" si="128"/>
        <v>0</v>
      </c>
    </row>
    <row r="166" spans="1:86" hidden="1" x14ac:dyDescent="0.35">
      <c r="A166" s="578"/>
      <c r="B166" s="287" t="s">
        <v>22</v>
      </c>
      <c r="C166" s="30">
        <f t="shared" si="129"/>
        <v>0</v>
      </c>
      <c r="D166" s="30">
        <f t="shared" si="130"/>
        <v>0</v>
      </c>
      <c r="E166" s="30">
        <f t="shared" si="131"/>
        <v>0</v>
      </c>
      <c r="F166" s="30">
        <f t="shared" si="131"/>
        <v>0</v>
      </c>
      <c r="G166" s="30">
        <f t="shared" si="131"/>
        <v>0.11780537829311927</v>
      </c>
      <c r="H166" s="30">
        <f t="shared" si="131"/>
        <v>0.44529395844786851</v>
      </c>
      <c r="I166" s="30">
        <f t="shared" si="131"/>
        <v>7.5189621590941932E-2</v>
      </c>
      <c r="J166" s="30">
        <f t="shared" si="131"/>
        <v>0.54944286166404233</v>
      </c>
      <c r="K166" s="30">
        <f t="shared" si="131"/>
        <v>0.61291818128256081</v>
      </c>
      <c r="L166" s="30">
        <f t="shared" si="131"/>
        <v>0.26622815400463407</v>
      </c>
      <c r="M166" s="30">
        <f t="shared" si="131"/>
        <v>2.5108914128472295E-2</v>
      </c>
      <c r="N166" s="30">
        <f t="shared" si="131"/>
        <v>0.21260554691635603</v>
      </c>
      <c r="O166" s="30">
        <f t="shared" si="131"/>
        <v>1.8065989798267945</v>
      </c>
      <c r="P166" s="30">
        <f t="shared" si="131"/>
        <v>1.2919394722832505</v>
      </c>
      <c r="Q166" s="30">
        <f t="shared" si="131"/>
        <v>0.18608807581056047</v>
      </c>
      <c r="R166" s="30">
        <f t="shared" si="131"/>
        <v>1.0060097874767808</v>
      </c>
      <c r="S166" s="30">
        <f t="shared" si="131"/>
        <v>0.23561075658623853</v>
      </c>
      <c r="T166" s="30">
        <f t="shared" si="131"/>
        <v>0.44529395844786851</v>
      </c>
      <c r="U166" s="30">
        <f t="shared" si="131"/>
        <v>7.5189621590941932E-2</v>
      </c>
      <c r="V166" s="30">
        <f t="shared" si="131"/>
        <v>0.54944286166404233</v>
      </c>
      <c r="W166" s="30">
        <f t="shared" si="131"/>
        <v>0.61291818128256081</v>
      </c>
      <c r="X166" s="30">
        <f t="shared" si="131"/>
        <v>0.26622815400463407</v>
      </c>
      <c r="Y166" s="30">
        <f t="shared" si="131"/>
        <v>2.5108914128472295E-2</v>
      </c>
      <c r="Z166" s="30">
        <f t="shared" si="131"/>
        <v>0.21260554691635603</v>
      </c>
      <c r="AA166" s="30">
        <f t="shared" si="131"/>
        <v>1.8065989798267945</v>
      </c>
      <c r="AB166" s="30">
        <f t="shared" si="131"/>
        <v>1.2919394722832505</v>
      </c>
      <c r="AC166" s="30">
        <f t="shared" si="131"/>
        <v>0.18608807581056047</v>
      </c>
      <c r="AD166" s="30">
        <f t="shared" si="131"/>
        <v>1.0060097874767808</v>
      </c>
      <c r="AE166" s="30">
        <f t="shared" si="131"/>
        <v>0.23561075658623853</v>
      </c>
      <c r="AF166" s="30">
        <f t="shared" si="131"/>
        <v>0.44529395844786851</v>
      </c>
      <c r="AG166" s="30">
        <f t="shared" si="131"/>
        <v>7.5189621590941932E-2</v>
      </c>
      <c r="AH166" s="30">
        <f t="shared" si="131"/>
        <v>0.54944286166404233</v>
      </c>
      <c r="AI166" s="30">
        <f t="shared" si="131"/>
        <v>0.61291818128256081</v>
      </c>
      <c r="AJ166" s="30">
        <f t="shared" si="131"/>
        <v>0.26622815400463407</v>
      </c>
      <c r="AK166" s="30">
        <f t="shared" si="131"/>
        <v>2.5108914128472295E-2</v>
      </c>
      <c r="AL166" s="30">
        <f t="shared" si="131"/>
        <v>0.21260554691635603</v>
      </c>
      <c r="AM166" s="30">
        <f t="shared" si="131"/>
        <v>1.8065989798267945</v>
      </c>
      <c r="AN166" s="30">
        <f t="shared" si="131"/>
        <v>1.2919394722832505</v>
      </c>
      <c r="AO166" s="30">
        <f t="shared" si="131"/>
        <v>0.18608807581056047</v>
      </c>
      <c r="AP166" s="30">
        <f t="shared" si="131"/>
        <v>1.0060097874767808</v>
      </c>
      <c r="AQ166" s="30">
        <f t="shared" si="131"/>
        <v>0.23561075658623853</v>
      </c>
      <c r="AR166" s="30">
        <f t="shared" si="131"/>
        <v>0.44529395844786851</v>
      </c>
      <c r="AS166" s="30">
        <f t="shared" si="131"/>
        <v>7.5189621590941932E-2</v>
      </c>
      <c r="AT166" s="30">
        <f t="shared" si="131"/>
        <v>0.54944286166404233</v>
      </c>
      <c r="AU166" s="30">
        <f t="shared" si="131"/>
        <v>0.61291818128256081</v>
      </c>
      <c r="AV166" s="30">
        <f t="shared" si="131"/>
        <v>0.26622815400463407</v>
      </c>
      <c r="AW166" s="30">
        <f t="shared" si="131"/>
        <v>2.5108914128472295E-2</v>
      </c>
      <c r="AX166" s="30">
        <f t="shared" si="131"/>
        <v>0.21260554691635603</v>
      </c>
      <c r="AY166" s="30">
        <f t="shared" si="131"/>
        <v>1.8065989798267945</v>
      </c>
      <c r="AZ166" s="30">
        <f t="shared" si="131"/>
        <v>1.2919394722832505</v>
      </c>
      <c r="BA166" s="30">
        <f t="shared" si="131"/>
        <v>0.18608807581056047</v>
      </c>
      <c r="BB166" s="30">
        <f t="shared" si="131"/>
        <v>1.0060097874767808</v>
      </c>
      <c r="BC166" s="30">
        <f t="shared" si="131"/>
        <v>0.23561075658623853</v>
      </c>
      <c r="BD166" s="30">
        <f t="shared" si="131"/>
        <v>0.44529395844786851</v>
      </c>
      <c r="BE166" s="30">
        <f t="shared" si="131"/>
        <v>7.5189621590941932E-2</v>
      </c>
      <c r="BF166" s="30">
        <f t="shared" si="131"/>
        <v>0.54944286166404233</v>
      </c>
      <c r="BG166" s="30">
        <f t="shared" si="131"/>
        <v>0.61291818128256081</v>
      </c>
      <c r="BH166" s="30">
        <f t="shared" si="131"/>
        <v>0.26622815400463407</v>
      </c>
      <c r="BI166" s="30">
        <f t="shared" si="131"/>
        <v>2.5108914128472295E-2</v>
      </c>
      <c r="BJ166" s="30">
        <f t="shared" si="131"/>
        <v>0.21260554691635603</v>
      </c>
      <c r="BK166" s="30">
        <f t="shared" si="131"/>
        <v>1.8065989798267945</v>
      </c>
      <c r="BL166" s="30">
        <f t="shared" si="131"/>
        <v>1.2919394722832505</v>
      </c>
      <c r="BM166" s="30">
        <f t="shared" si="131"/>
        <v>0.18608807581056047</v>
      </c>
      <c r="BN166" s="30">
        <f t="shared" si="131"/>
        <v>1.0060097874767808</v>
      </c>
      <c r="BO166" s="30">
        <f t="shared" si="131"/>
        <v>0.23561075658623853</v>
      </c>
      <c r="BP166" s="30">
        <f t="shared" si="131"/>
        <v>0.44529395844786851</v>
      </c>
      <c r="BQ166" s="30">
        <f t="shared" si="128"/>
        <v>7.5189621590941932E-2</v>
      </c>
      <c r="BR166" s="30">
        <f t="shared" si="128"/>
        <v>0.54944286166404233</v>
      </c>
      <c r="BS166" s="30">
        <f t="shared" si="128"/>
        <v>0.61291818128256081</v>
      </c>
      <c r="BT166" s="30">
        <f t="shared" si="128"/>
        <v>0.26622815400463407</v>
      </c>
      <c r="BU166" s="30">
        <f t="shared" si="128"/>
        <v>2.5108914128472295E-2</v>
      </c>
      <c r="BV166" s="30">
        <f t="shared" si="128"/>
        <v>0.21260554691635603</v>
      </c>
      <c r="BW166" s="30">
        <f t="shared" si="128"/>
        <v>1.8065989798267945</v>
      </c>
      <c r="BX166" s="30">
        <f t="shared" si="128"/>
        <v>1.2919394722832505</v>
      </c>
      <c r="BY166" s="30">
        <f t="shared" si="128"/>
        <v>0.18608807581056047</v>
      </c>
      <c r="BZ166" s="30">
        <f t="shared" si="128"/>
        <v>1.0060097874767808</v>
      </c>
      <c r="CA166" s="30">
        <f t="shared" si="128"/>
        <v>0.23561075658623853</v>
      </c>
      <c r="CB166" s="30">
        <f t="shared" si="128"/>
        <v>0.44529395844786851</v>
      </c>
      <c r="CC166" s="30">
        <f t="shared" si="128"/>
        <v>7.5189621590941932E-2</v>
      </c>
      <c r="CD166" s="30">
        <f t="shared" si="128"/>
        <v>0.54944286166404233</v>
      </c>
      <c r="CE166" s="30">
        <f t="shared" si="128"/>
        <v>0.61291818128256081</v>
      </c>
      <c r="CF166" s="30">
        <f t="shared" si="128"/>
        <v>0.26622815400463407</v>
      </c>
      <c r="CG166" s="30">
        <f t="shared" si="128"/>
        <v>2.5108914128472295E-2</v>
      </c>
      <c r="CH166" s="33">
        <f t="shared" si="128"/>
        <v>0.21260554691635603</v>
      </c>
    </row>
    <row r="167" spans="1:86" hidden="1" x14ac:dyDescent="0.35">
      <c r="A167" s="578"/>
      <c r="B167" s="94" t="s">
        <v>9</v>
      </c>
      <c r="C167" s="30">
        <f t="shared" si="129"/>
        <v>0</v>
      </c>
      <c r="D167" s="30">
        <f t="shared" si="130"/>
        <v>0</v>
      </c>
      <c r="E167" s="30">
        <f t="shared" si="131"/>
        <v>0</v>
      </c>
      <c r="F167" s="30">
        <f t="shared" si="131"/>
        <v>0</v>
      </c>
      <c r="G167" s="30">
        <f t="shared" si="131"/>
        <v>0</v>
      </c>
      <c r="H167" s="30">
        <f t="shared" si="131"/>
        <v>0</v>
      </c>
      <c r="I167" s="30">
        <f t="shared" si="131"/>
        <v>0</v>
      </c>
      <c r="J167" s="30">
        <f t="shared" si="131"/>
        <v>0</v>
      </c>
      <c r="K167" s="30">
        <f t="shared" si="131"/>
        <v>0</v>
      </c>
      <c r="L167" s="30">
        <f t="shared" si="131"/>
        <v>0</v>
      </c>
      <c r="M167" s="30">
        <f t="shared" si="131"/>
        <v>0</v>
      </c>
      <c r="N167" s="30">
        <f t="shared" si="131"/>
        <v>0</v>
      </c>
      <c r="O167" s="30">
        <f t="shared" si="131"/>
        <v>0</v>
      </c>
      <c r="P167" s="30">
        <f t="shared" si="131"/>
        <v>0</v>
      </c>
      <c r="Q167" s="30">
        <f t="shared" si="131"/>
        <v>0</v>
      </c>
      <c r="R167" s="30">
        <f t="shared" si="131"/>
        <v>0</v>
      </c>
      <c r="S167" s="30">
        <f t="shared" si="131"/>
        <v>0</v>
      </c>
      <c r="T167" s="30">
        <f t="shared" si="131"/>
        <v>0</v>
      </c>
      <c r="U167" s="30">
        <f t="shared" si="131"/>
        <v>0</v>
      </c>
      <c r="V167" s="30">
        <f t="shared" si="131"/>
        <v>0</v>
      </c>
      <c r="W167" s="30">
        <f t="shared" si="131"/>
        <v>0</v>
      </c>
      <c r="X167" s="30">
        <f t="shared" si="131"/>
        <v>0</v>
      </c>
      <c r="Y167" s="30">
        <f t="shared" si="131"/>
        <v>0</v>
      </c>
      <c r="Z167" s="30">
        <f t="shared" si="131"/>
        <v>0</v>
      </c>
      <c r="AA167" s="30">
        <f t="shared" si="131"/>
        <v>0</v>
      </c>
      <c r="AB167" s="30">
        <f t="shared" si="131"/>
        <v>0</v>
      </c>
      <c r="AC167" s="30">
        <f t="shared" si="131"/>
        <v>0</v>
      </c>
      <c r="AD167" s="30">
        <f t="shared" si="131"/>
        <v>0</v>
      </c>
      <c r="AE167" s="30">
        <f t="shared" si="131"/>
        <v>0</v>
      </c>
      <c r="AF167" s="30">
        <f t="shared" si="131"/>
        <v>0</v>
      </c>
      <c r="AG167" s="30">
        <f t="shared" si="131"/>
        <v>0</v>
      </c>
      <c r="AH167" s="30">
        <f t="shared" si="131"/>
        <v>0</v>
      </c>
      <c r="AI167" s="30">
        <f t="shared" si="131"/>
        <v>0</v>
      </c>
      <c r="AJ167" s="30">
        <f t="shared" si="131"/>
        <v>0</v>
      </c>
      <c r="AK167" s="30">
        <f t="shared" si="131"/>
        <v>0</v>
      </c>
      <c r="AL167" s="30">
        <f t="shared" si="131"/>
        <v>0</v>
      </c>
      <c r="AM167" s="30">
        <f t="shared" si="131"/>
        <v>0</v>
      </c>
      <c r="AN167" s="30">
        <f t="shared" si="131"/>
        <v>0</v>
      </c>
      <c r="AO167" s="30">
        <f t="shared" si="131"/>
        <v>0</v>
      </c>
      <c r="AP167" s="30">
        <f t="shared" si="131"/>
        <v>0</v>
      </c>
      <c r="AQ167" s="30">
        <f t="shared" si="131"/>
        <v>0</v>
      </c>
      <c r="AR167" s="30">
        <f t="shared" si="131"/>
        <v>0</v>
      </c>
      <c r="AS167" s="30">
        <f t="shared" si="131"/>
        <v>0</v>
      </c>
      <c r="AT167" s="30">
        <f t="shared" si="131"/>
        <v>0</v>
      </c>
      <c r="AU167" s="30">
        <f t="shared" si="131"/>
        <v>0</v>
      </c>
      <c r="AV167" s="30">
        <f t="shared" si="131"/>
        <v>0</v>
      </c>
      <c r="AW167" s="30">
        <f t="shared" si="131"/>
        <v>0</v>
      </c>
      <c r="AX167" s="30">
        <f t="shared" si="131"/>
        <v>0</v>
      </c>
      <c r="AY167" s="30">
        <f t="shared" si="131"/>
        <v>0</v>
      </c>
      <c r="AZ167" s="30">
        <f t="shared" si="131"/>
        <v>0</v>
      </c>
      <c r="BA167" s="30">
        <f t="shared" si="131"/>
        <v>0</v>
      </c>
      <c r="BB167" s="30">
        <f t="shared" si="131"/>
        <v>0</v>
      </c>
      <c r="BC167" s="30">
        <f t="shared" si="131"/>
        <v>0</v>
      </c>
      <c r="BD167" s="30">
        <f t="shared" si="131"/>
        <v>0</v>
      </c>
      <c r="BE167" s="30">
        <f t="shared" si="131"/>
        <v>0</v>
      </c>
      <c r="BF167" s="30">
        <f t="shared" si="131"/>
        <v>0</v>
      </c>
      <c r="BG167" s="30">
        <f t="shared" si="131"/>
        <v>0</v>
      </c>
      <c r="BH167" s="30">
        <f t="shared" si="131"/>
        <v>0</v>
      </c>
      <c r="BI167" s="30">
        <f t="shared" si="131"/>
        <v>0</v>
      </c>
      <c r="BJ167" s="30">
        <f t="shared" si="131"/>
        <v>0</v>
      </c>
      <c r="BK167" s="30">
        <f t="shared" si="131"/>
        <v>0</v>
      </c>
      <c r="BL167" s="30">
        <f t="shared" si="131"/>
        <v>0</v>
      </c>
      <c r="BM167" s="30">
        <f t="shared" si="131"/>
        <v>0</v>
      </c>
      <c r="BN167" s="30">
        <f t="shared" si="131"/>
        <v>0</v>
      </c>
      <c r="BO167" s="30">
        <f t="shared" si="131"/>
        <v>0</v>
      </c>
      <c r="BP167" s="30">
        <f t="shared" ref="BP167:CH170" si="132">IF(BP28=0,0,((BP10*0.5)+BO28-BP46)*BP83*BP132*BP$2)</f>
        <v>0</v>
      </c>
      <c r="BQ167" s="30">
        <f t="shared" si="132"/>
        <v>0</v>
      </c>
      <c r="BR167" s="30">
        <f t="shared" si="132"/>
        <v>0</v>
      </c>
      <c r="BS167" s="30">
        <f t="shared" si="132"/>
        <v>0</v>
      </c>
      <c r="BT167" s="30">
        <f t="shared" si="132"/>
        <v>0</v>
      </c>
      <c r="BU167" s="30">
        <f t="shared" si="132"/>
        <v>0</v>
      </c>
      <c r="BV167" s="30">
        <f t="shared" si="132"/>
        <v>0</v>
      </c>
      <c r="BW167" s="30">
        <f t="shared" si="132"/>
        <v>0</v>
      </c>
      <c r="BX167" s="30">
        <f t="shared" si="132"/>
        <v>0</v>
      </c>
      <c r="BY167" s="30">
        <f t="shared" si="132"/>
        <v>0</v>
      </c>
      <c r="BZ167" s="30">
        <f t="shared" si="132"/>
        <v>0</v>
      </c>
      <c r="CA167" s="30">
        <f t="shared" si="132"/>
        <v>0</v>
      </c>
      <c r="CB167" s="30">
        <f t="shared" si="132"/>
        <v>0</v>
      </c>
      <c r="CC167" s="30">
        <f t="shared" si="132"/>
        <v>0</v>
      </c>
      <c r="CD167" s="30">
        <f t="shared" si="132"/>
        <v>0</v>
      </c>
      <c r="CE167" s="30">
        <f t="shared" si="132"/>
        <v>0</v>
      </c>
      <c r="CF167" s="30">
        <f t="shared" si="132"/>
        <v>0</v>
      </c>
      <c r="CG167" s="30">
        <f t="shared" si="132"/>
        <v>0</v>
      </c>
      <c r="CH167" s="33">
        <f t="shared" si="132"/>
        <v>0</v>
      </c>
    </row>
    <row r="168" spans="1:86" hidden="1" x14ac:dyDescent="0.35">
      <c r="A168" s="578"/>
      <c r="B168" s="94" t="s">
        <v>3</v>
      </c>
      <c r="C168" s="30">
        <f t="shared" si="129"/>
        <v>0</v>
      </c>
      <c r="D168" s="30">
        <f t="shared" si="130"/>
        <v>0</v>
      </c>
      <c r="E168" s="30">
        <f t="shared" ref="E168:BP171" si="133">IF(E29=0,0,((E11*0.5)+D29-E47)*E84*E133*E$2)</f>
        <v>0</v>
      </c>
      <c r="F168" s="30">
        <f t="shared" si="133"/>
        <v>0</v>
      </c>
      <c r="G168" s="30">
        <f t="shared" si="133"/>
        <v>0</v>
      </c>
      <c r="H168" s="30">
        <f t="shared" si="133"/>
        <v>0</v>
      </c>
      <c r="I168" s="30">
        <f t="shared" si="133"/>
        <v>0</v>
      </c>
      <c r="J168" s="30">
        <f t="shared" si="133"/>
        <v>0</v>
      </c>
      <c r="K168" s="30">
        <f t="shared" si="133"/>
        <v>0</v>
      </c>
      <c r="L168" s="30">
        <f t="shared" si="133"/>
        <v>0</v>
      </c>
      <c r="M168" s="30">
        <f t="shared" si="133"/>
        <v>0</v>
      </c>
      <c r="N168" s="30">
        <f t="shared" si="133"/>
        <v>26.237908026483513</v>
      </c>
      <c r="O168" s="30">
        <f t="shared" si="133"/>
        <v>74.941923673074712</v>
      </c>
      <c r="P168" s="30">
        <f t="shared" si="133"/>
        <v>59.23774472905896</v>
      </c>
      <c r="Q168" s="30">
        <f t="shared" si="133"/>
        <v>44.131986580552883</v>
      </c>
      <c r="R168" s="30">
        <f t="shared" si="133"/>
        <v>19.165035019130109</v>
      </c>
      <c r="S168" s="30">
        <f t="shared" si="133"/>
        <v>43.604215556113488</v>
      </c>
      <c r="T168" s="30">
        <f t="shared" si="133"/>
        <v>345.03139324984397</v>
      </c>
      <c r="U168" s="30">
        <f t="shared" si="133"/>
        <v>326.20502117291898</v>
      </c>
      <c r="V168" s="30">
        <f t="shared" si="133"/>
        <v>391.83853886573399</v>
      </c>
      <c r="W168" s="30">
        <f t="shared" si="133"/>
        <v>201.5615249699475</v>
      </c>
      <c r="X168" s="30">
        <f t="shared" si="133"/>
        <v>26.631549316348682</v>
      </c>
      <c r="Y168" s="30">
        <f t="shared" si="133"/>
        <v>69.49170235893547</v>
      </c>
      <c r="Z168" s="30">
        <f t="shared" si="133"/>
        <v>52.475816052967026</v>
      </c>
      <c r="AA168" s="30">
        <f t="shared" si="133"/>
        <v>74.941923673074712</v>
      </c>
      <c r="AB168" s="30">
        <f t="shared" si="133"/>
        <v>59.23774472905896</v>
      </c>
      <c r="AC168" s="30">
        <f t="shared" si="133"/>
        <v>44.131986580552883</v>
      </c>
      <c r="AD168" s="30">
        <f t="shared" si="133"/>
        <v>19.165035019130109</v>
      </c>
      <c r="AE168" s="30">
        <f t="shared" si="133"/>
        <v>43.604215556113488</v>
      </c>
      <c r="AF168" s="30">
        <f t="shared" si="133"/>
        <v>345.03139324984397</v>
      </c>
      <c r="AG168" s="30">
        <f t="shared" si="133"/>
        <v>326.20502117291898</v>
      </c>
      <c r="AH168" s="30">
        <f t="shared" si="133"/>
        <v>391.83853886573399</v>
      </c>
      <c r="AI168" s="30">
        <f t="shared" si="133"/>
        <v>201.5615249699475</v>
      </c>
      <c r="AJ168" s="30">
        <f t="shared" si="133"/>
        <v>26.631549316348682</v>
      </c>
      <c r="AK168" s="30">
        <f t="shared" si="133"/>
        <v>69.49170235893547</v>
      </c>
      <c r="AL168" s="30">
        <f t="shared" si="133"/>
        <v>52.475816052967026</v>
      </c>
      <c r="AM168" s="30">
        <f t="shared" si="133"/>
        <v>74.941923673074712</v>
      </c>
      <c r="AN168" s="30">
        <f t="shared" si="133"/>
        <v>59.23774472905896</v>
      </c>
      <c r="AO168" s="30">
        <f t="shared" si="133"/>
        <v>44.131986580552883</v>
      </c>
      <c r="AP168" s="30">
        <f t="shared" si="133"/>
        <v>19.165035019130109</v>
      </c>
      <c r="AQ168" s="30">
        <f t="shared" si="133"/>
        <v>43.604215556113488</v>
      </c>
      <c r="AR168" s="30">
        <f t="shared" si="133"/>
        <v>345.03139324984397</v>
      </c>
      <c r="AS168" s="30">
        <f t="shared" si="133"/>
        <v>326.20502117291898</v>
      </c>
      <c r="AT168" s="30">
        <f t="shared" si="133"/>
        <v>391.83853886573399</v>
      </c>
      <c r="AU168" s="30">
        <f t="shared" si="133"/>
        <v>201.5615249699475</v>
      </c>
      <c r="AV168" s="30">
        <f t="shared" si="133"/>
        <v>26.631549316348682</v>
      </c>
      <c r="AW168" s="30">
        <f t="shared" si="133"/>
        <v>69.49170235893547</v>
      </c>
      <c r="AX168" s="30">
        <f t="shared" si="133"/>
        <v>52.475816052967026</v>
      </c>
      <c r="AY168" s="30">
        <f t="shared" si="133"/>
        <v>74.941923673074712</v>
      </c>
      <c r="AZ168" s="30">
        <f t="shared" si="133"/>
        <v>59.23774472905896</v>
      </c>
      <c r="BA168" s="30">
        <f t="shared" si="133"/>
        <v>44.131986580552883</v>
      </c>
      <c r="BB168" s="30">
        <f t="shared" si="133"/>
        <v>19.165035019130109</v>
      </c>
      <c r="BC168" s="30">
        <f t="shared" si="133"/>
        <v>43.604215556113488</v>
      </c>
      <c r="BD168" s="30">
        <f t="shared" si="133"/>
        <v>345.03139324984397</v>
      </c>
      <c r="BE168" s="30">
        <f t="shared" si="133"/>
        <v>326.20502117291898</v>
      </c>
      <c r="BF168" s="30">
        <f t="shared" si="133"/>
        <v>391.83853886573399</v>
      </c>
      <c r="BG168" s="30">
        <f t="shared" si="133"/>
        <v>201.5615249699475</v>
      </c>
      <c r="BH168" s="30">
        <f t="shared" si="133"/>
        <v>26.631549316348682</v>
      </c>
      <c r="BI168" s="30">
        <f t="shared" si="133"/>
        <v>69.49170235893547</v>
      </c>
      <c r="BJ168" s="30">
        <f t="shared" si="133"/>
        <v>52.475816052967026</v>
      </c>
      <c r="BK168" s="30">
        <f t="shared" si="133"/>
        <v>74.941923673074712</v>
      </c>
      <c r="BL168" s="30">
        <f t="shared" si="133"/>
        <v>59.23774472905896</v>
      </c>
      <c r="BM168" s="30">
        <f t="shared" si="133"/>
        <v>44.131986580552883</v>
      </c>
      <c r="BN168" s="30">
        <f t="shared" si="133"/>
        <v>19.165035019130109</v>
      </c>
      <c r="BO168" s="30">
        <f t="shared" si="133"/>
        <v>43.604215556113488</v>
      </c>
      <c r="BP168" s="30">
        <f t="shared" si="133"/>
        <v>345.03139324984397</v>
      </c>
      <c r="BQ168" s="30">
        <f t="shared" si="132"/>
        <v>326.20502117291898</v>
      </c>
      <c r="BR168" s="30">
        <f t="shared" si="132"/>
        <v>391.83853886573399</v>
      </c>
      <c r="BS168" s="30">
        <f t="shared" si="132"/>
        <v>201.5615249699475</v>
      </c>
      <c r="BT168" s="30">
        <f t="shared" si="132"/>
        <v>26.631549316348682</v>
      </c>
      <c r="BU168" s="30">
        <f t="shared" si="132"/>
        <v>69.49170235893547</v>
      </c>
      <c r="BV168" s="30">
        <f t="shared" si="132"/>
        <v>52.475816052967026</v>
      </c>
      <c r="BW168" s="30">
        <f t="shared" si="132"/>
        <v>74.941923673074712</v>
      </c>
      <c r="BX168" s="30">
        <f t="shared" si="132"/>
        <v>59.23774472905896</v>
      </c>
      <c r="BY168" s="30">
        <f t="shared" si="132"/>
        <v>44.131986580552883</v>
      </c>
      <c r="BZ168" s="30">
        <f t="shared" si="132"/>
        <v>19.165035019130109</v>
      </c>
      <c r="CA168" s="30">
        <f t="shared" si="132"/>
        <v>43.604215556113488</v>
      </c>
      <c r="CB168" s="30">
        <f t="shared" si="132"/>
        <v>345.03139324984397</v>
      </c>
      <c r="CC168" s="30">
        <f t="shared" si="132"/>
        <v>326.20502117291898</v>
      </c>
      <c r="CD168" s="30">
        <f t="shared" si="132"/>
        <v>391.83853886573399</v>
      </c>
      <c r="CE168" s="30">
        <f t="shared" si="132"/>
        <v>201.5615249699475</v>
      </c>
      <c r="CF168" s="30">
        <f t="shared" si="132"/>
        <v>26.631549316348682</v>
      </c>
      <c r="CG168" s="30">
        <f t="shared" si="132"/>
        <v>69.49170235893547</v>
      </c>
      <c r="CH168" s="33">
        <f t="shared" si="132"/>
        <v>52.475816052967026</v>
      </c>
    </row>
    <row r="169" spans="1:86" ht="15.75" hidden="1" customHeight="1" x14ac:dyDescent="0.35">
      <c r="A169" s="578"/>
      <c r="B169" s="94" t="s">
        <v>4</v>
      </c>
      <c r="C169" s="30">
        <f t="shared" si="129"/>
        <v>0</v>
      </c>
      <c r="D169" s="30">
        <f t="shared" si="130"/>
        <v>0</v>
      </c>
      <c r="E169" s="30">
        <f t="shared" si="133"/>
        <v>0.71946678702344535</v>
      </c>
      <c r="F169" s="30">
        <f t="shared" si="133"/>
        <v>1.5497302235292159</v>
      </c>
      <c r="G169" s="30">
        <f t="shared" si="133"/>
        <v>14.154170510334326</v>
      </c>
      <c r="H169" s="30">
        <f t="shared" si="133"/>
        <v>83.23884065900792</v>
      </c>
      <c r="I169" s="30">
        <f t="shared" si="133"/>
        <v>152.95308082005855</v>
      </c>
      <c r="J169" s="30">
        <f t="shared" si="133"/>
        <v>152.92211960981834</v>
      </c>
      <c r="K169" s="30">
        <f t="shared" si="133"/>
        <v>157.68777759532469</v>
      </c>
      <c r="L169" s="30">
        <f t="shared" si="133"/>
        <v>95.768073192193256</v>
      </c>
      <c r="M169" s="30">
        <f t="shared" si="133"/>
        <v>64.439957609792373</v>
      </c>
      <c r="N169" s="30">
        <f t="shared" si="133"/>
        <v>58.959317665807895</v>
      </c>
      <c r="O169" s="30">
        <f t="shared" si="133"/>
        <v>53.49028116926825</v>
      </c>
      <c r="P169" s="30">
        <f t="shared" si="133"/>
        <v>37.929062787480746</v>
      </c>
      <c r="Q169" s="30">
        <f t="shared" si="133"/>
        <v>47.105424168059578</v>
      </c>
      <c r="R169" s="30">
        <f t="shared" si="133"/>
        <v>50.732501376068811</v>
      </c>
      <c r="S169" s="30">
        <f t="shared" si="133"/>
        <v>75.465264367499501</v>
      </c>
      <c r="T169" s="30">
        <f t="shared" si="133"/>
        <v>177.84548793928437</v>
      </c>
      <c r="U169" s="30">
        <f t="shared" si="133"/>
        <v>213.18453456628203</v>
      </c>
      <c r="V169" s="30">
        <f t="shared" si="133"/>
        <v>181.31066105415184</v>
      </c>
      <c r="W169" s="30">
        <f t="shared" si="133"/>
        <v>186.96101825502524</v>
      </c>
      <c r="X169" s="30">
        <f t="shared" si="133"/>
        <v>103.9022720863283</v>
      </c>
      <c r="Y169" s="30">
        <f t="shared" si="133"/>
        <v>64.439957609792373</v>
      </c>
      <c r="Z169" s="30">
        <f t="shared" si="133"/>
        <v>58.959317665807895</v>
      </c>
      <c r="AA169" s="30">
        <f t="shared" si="133"/>
        <v>53.49028116926825</v>
      </c>
      <c r="AB169" s="30">
        <f t="shared" si="133"/>
        <v>37.929062787480746</v>
      </c>
      <c r="AC169" s="30">
        <f t="shared" si="133"/>
        <v>47.105424168059578</v>
      </c>
      <c r="AD169" s="30">
        <f t="shared" si="133"/>
        <v>50.732501376068811</v>
      </c>
      <c r="AE169" s="30">
        <f t="shared" si="133"/>
        <v>75.465264367499501</v>
      </c>
      <c r="AF169" s="30">
        <f t="shared" si="133"/>
        <v>177.84548793928437</v>
      </c>
      <c r="AG169" s="30">
        <f t="shared" si="133"/>
        <v>213.18453456628203</v>
      </c>
      <c r="AH169" s="30">
        <f t="shared" si="133"/>
        <v>181.31066105415184</v>
      </c>
      <c r="AI169" s="30">
        <f t="shared" si="133"/>
        <v>186.96101825502524</v>
      </c>
      <c r="AJ169" s="30">
        <f t="shared" si="133"/>
        <v>103.9022720863283</v>
      </c>
      <c r="AK169" s="30">
        <f t="shared" si="133"/>
        <v>64.439957609792373</v>
      </c>
      <c r="AL169" s="30">
        <f t="shared" si="133"/>
        <v>58.959317665807895</v>
      </c>
      <c r="AM169" s="30">
        <f t="shared" si="133"/>
        <v>53.49028116926825</v>
      </c>
      <c r="AN169" s="30">
        <f t="shared" si="133"/>
        <v>37.929062787480746</v>
      </c>
      <c r="AO169" s="30">
        <f t="shared" si="133"/>
        <v>47.105424168059578</v>
      </c>
      <c r="AP169" s="30">
        <f t="shared" si="133"/>
        <v>50.732501376068811</v>
      </c>
      <c r="AQ169" s="30">
        <f t="shared" si="133"/>
        <v>75.465264367499501</v>
      </c>
      <c r="AR169" s="30">
        <f t="shared" si="133"/>
        <v>177.84548793928437</v>
      </c>
      <c r="AS169" s="30">
        <f t="shared" si="133"/>
        <v>213.18453456628203</v>
      </c>
      <c r="AT169" s="30">
        <f t="shared" si="133"/>
        <v>181.31066105415184</v>
      </c>
      <c r="AU169" s="30">
        <f t="shared" si="133"/>
        <v>186.96101825502524</v>
      </c>
      <c r="AV169" s="30">
        <f t="shared" si="133"/>
        <v>103.9022720863283</v>
      </c>
      <c r="AW169" s="30">
        <f t="shared" si="133"/>
        <v>64.439957609792373</v>
      </c>
      <c r="AX169" s="30">
        <f t="shared" si="133"/>
        <v>58.959317665807895</v>
      </c>
      <c r="AY169" s="30">
        <f t="shared" si="133"/>
        <v>53.49028116926825</v>
      </c>
      <c r="AZ169" s="30">
        <f t="shared" si="133"/>
        <v>37.929062787480746</v>
      </c>
      <c r="BA169" s="30">
        <f t="shared" si="133"/>
        <v>47.105424168059578</v>
      </c>
      <c r="BB169" s="30">
        <f t="shared" si="133"/>
        <v>50.732501376068811</v>
      </c>
      <c r="BC169" s="30">
        <f t="shared" si="133"/>
        <v>75.465264367499501</v>
      </c>
      <c r="BD169" s="30">
        <f t="shared" si="133"/>
        <v>177.84548793928437</v>
      </c>
      <c r="BE169" s="30">
        <f t="shared" si="133"/>
        <v>213.18453456628203</v>
      </c>
      <c r="BF169" s="30">
        <f t="shared" si="133"/>
        <v>181.31066105415184</v>
      </c>
      <c r="BG169" s="30">
        <f t="shared" si="133"/>
        <v>186.96101825502524</v>
      </c>
      <c r="BH169" s="30">
        <f t="shared" si="133"/>
        <v>103.9022720863283</v>
      </c>
      <c r="BI169" s="30">
        <f t="shared" si="133"/>
        <v>64.439957609792373</v>
      </c>
      <c r="BJ169" s="30">
        <f t="shared" si="133"/>
        <v>58.959317665807895</v>
      </c>
      <c r="BK169" s="30">
        <f t="shared" si="133"/>
        <v>53.49028116926825</v>
      </c>
      <c r="BL169" s="30">
        <f t="shared" si="133"/>
        <v>37.929062787480746</v>
      </c>
      <c r="BM169" s="30">
        <f t="shared" si="133"/>
        <v>47.105424168059578</v>
      </c>
      <c r="BN169" s="30">
        <f t="shared" si="133"/>
        <v>50.732501376068811</v>
      </c>
      <c r="BO169" s="30">
        <f t="shared" si="133"/>
        <v>75.465264367499501</v>
      </c>
      <c r="BP169" s="30">
        <f t="shared" si="133"/>
        <v>177.84548793928437</v>
      </c>
      <c r="BQ169" s="30">
        <f t="shared" si="132"/>
        <v>213.18453456628203</v>
      </c>
      <c r="BR169" s="30">
        <f t="shared" si="132"/>
        <v>181.31066105415184</v>
      </c>
      <c r="BS169" s="30">
        <f t="shared" si="132"/>
        <v>186.96101825502524</v>
      </c>
      <c r="BT169" s="30">
        <f t="shared" si="132"/>
        <v>103.9022720863283</v>
      </c>
      <c r="BU169" s="30">
        <f t="shared" si="132"/>
        <v>64.439957609792373</v>
      </c>
      <c r="BV169" s="30">
        <f t="shared" si="132"/>
        <v>58.959317665807895</v>
      </c>
      <c r="BW169" s="30">
        <f t="shared" si="132"/>
        <v>53.49028116926825</v>
      </c>
      <c r="BX169" s="30">
        <f t="shared" si="132"/>
        <v>37.929062787480746</v>
      </c>
      <c r="BY169" s="30">
        <f t="shared" si="132"/>
        <v>47.105424168059578</v>
      </c>
      <c r="BZ169" s="30">
        <f t="shared" si="132"/>
        <v>50.732501376068811</v>
      </c>
      <c r="CA169" s="30">
        <f t="shared" si="132"/>
        <v>75.465264367499501</v>
      </c>
      <c r="CB169" s="30">
        <f t="shared" si="132"/>
        <v>177.84548793928437</v>
      </c>
      <c r="CC169" s="30">
        <f t="shared" si="132"/>
        <v>213.18453456628203</v>
      </c>
      <c r="CD169" s="30">
        <f t="shared" si="132"/>
        <v>181.31066105415184</v>
      </c>
      <c r="CE169" s="30">
        <f t="shared" si="132"/>
        <v>186.96101825502524</v>
      </c>
      <c r="CF169" s="30">
        <f t="shared" si="132"/>
        <v>103.9022720863283</v>
      </c>
      <c r="CG169" s="30">
        <f t="shared" si="132"/>
        <v>64.439957609792373</v>
      </c>
      <c r="CH169" s="33">
        <f t="shared" si="132"/>
        <v>58.959317665807895</v>
      </c>
    </row>
    <row r="170" spans="1:86" hidden="1" x14ac:dyDescent="0.35">
      <c r="A170" s="578"/>
      <c r="B170" s="94" t="s">
        <v>5</v>
      </c>
      <c r="C170" s="30">
        <f t="shared" si="129"/>
        <v>0</v>
      </c>
      <c r="D170" s="30">
        <f t="shared" si="130"/>
        <v>0</v>
      </c>
      <c r="E170" s="30">
        <f t="shared" si="133"/>
        <v>0</v>
      </c>
      <c r="F170" s="30">
        <f t="shared" si="133"/>
        <v>0</v>
      </c>
      <c r="G170" s="30">
        <f t="shared" si="133"/>
        <v>24.783367379606748</v>
      </c>
      <c r="H170" s="30">
        <f t="shared" si="133"/>
        <v>143.71619311383705</v>
      </c>
      <c r="I170" s="30">
        <f t="shared" si="133"/>
        <v>145.32805728901837</v>
      </c>
      <c r="J170" s="30">
        <f t="shared" si="133"/>
        <v>154.97656390957522</v>
      </c>
      <c r="K170" s="30">
        <f t="shared" si="133"/>
        <v>474.04599751042724</v>
      </c>
      <c r="L170" s="30">
        <f t="shared" si="133"/>
        <v>339.56886139749469</v>
      </c>
      <c r="M170" s="30">
        <f t="shared" si="133"/>
        <v>279.88878829270931</v>
      </c>
      <c r="N170" s="30">
        <f t="shared" si="133"/>
        <v>297.98344364587689</v>
      </c>
      <c r="O170" s="30">
        <f t="shared" si="133"/>
        <v>254.17355949545325</v>
      </c>
      <c r="P170" s="30">
        <f t="shared" si="133"/>
        <v>228.38044539302521</v>
      </c>
      <c r="Q170" s="30">
        <f t="shared" si="133"/>
        <v>287.9922062998495</v>
      </c>
      <c r="R170" s="30">
        <f t="shared" si="133"/>
        <v>251.6098302442781</v>
      </c>
      <c r="S170" s="30">
        <f t="shared" si="133"/>
        <v>349.95935177693735</v>
      </c>
      <c r="T170" s="30">
        <f t="shared" si="133"/>
        <v>1014.6891060363571</v>
      </c>
      <c r="U170" s="30">
        <f t="shared" si="133"/>
        <v>1026.0694591025647</v>
      </c>
      <c r="V170" s="30">
        <f t="shared" si="133"/>
        <v>1094.1914594511536</v>
      </c>
      <c r="W170" s="30">
        <f t="shared" si="133"/>
        <v>1080.8807548251445</v>
      </c>
      <c r="X170" s="30">
        <f t="shared" si="133"/>
        <v>461.6768844550146</v>
      </c>
      <c r="Y170" s="30">
        <f t="shared" si="133"/>
        <v>380.53602218139241</v>
      </c>
      <c r="Z170" s="30">
        <f t="shared" si="133"/>
        <v>343.39544039695573</v>
      </c>
      <c r="AA170" s="30">
        <f t="shared" si="133"/>
        <v>254.17355949545325</v>
      </c>
      <c r="AB170" s="30">
        <f t="shared" si="133"/>
        <v>228.38044539302521</v>
      </c>
      <c r="AC170" s="30">
        <f t="shared" si="133"/>
        <v>287.9922062998495</v>
      </c>
      <c r="AD170" s="30">
        <f t="shared" si="133"/>
        <v>251.6098302442781</v>
      </c>
      <c r="AE170" s="30">
        <f t="shared" si="133"/>
        <v>349.95935177693735</v>
      </c>
      <c r="AF170" s="30">
        <f t="shared" si="133"/>
        <v>1014.6891060363571</v>
      </c>
      <c r="AG170" s="30">
        <f t="shared" si="133"/>
        <v>1026.0694591025647</v>
      </c>
      <c r="AH170" s="30">
        <f t="shared" si="133"/>
        <v>1094.1914594511536</v>
      </c>
      <c r="AI170" s="30">
        <f t="shared" si="133"/>
        <v>1080.8807548251445</v>
      </c>
      <c r="AJ170" s="30">
        <f t="shared" si="133"/>
        <v>461.6768844550146</v>
      </c>
      <c r="AK170" s="30">
        <f t="shared" si="133"/>
        <v>380.53602218139241</v>
      </c>
      <c r="AL170" s="30">
        <f t="shared" si="133"/>
        <v>343.39544039695573</v>
      </c>
      <c r="AM170" s="30">
        <f t="shared" si="133"/>
        <v>254.17355949545325</v>
      </c>
      <c r="AN170" s="30">
        <f t="shared" si="133"/>
        <v>228.38044539302521</v>
      </c>
      <c r="AO170" s="30">
        <f t="shared" si="133"/>
        <v>287.9922062998495</v>
      </c>
      <c r="AP170" s="30">
        <f t="shared" si="133"/>
        <v>251.6098302442781</v>
      </c>
      <c r="AQ170" s="30">
        <f t="shared" si="133"/>
        <v>349.95935177693735</v>
      </c>
      <c r="AR170" s="30">
        <f t="shared" si="133"/>
        <v>1014.6891060363571</v>
      </c>
      <c r="AS170" s="30">
        <f t="shared" si="133"/>
        <v>1026.0694591025647</v>
      </c>
      <c r="AT170" s="30">
        <f t="shared" si="133"/>
        <v>1094.1914594511536</v>
      </c>
      <c r="AU170" s="30">
        <f t="shared" si="133"/>
        <v>1080.8807548251445</v>
      </c>
      <c r="AV170" s="30">
        <f t="shared" si="133"/>
        <v>461.6768844550146</v>
      </c>
      <c r="AW170" s="30">
        <f t="shared" si="133"/>
        <v>380.53602218139241</v>
      </c>
      <c r="AX170" s="30">
        <f t="shared" si="133"/>
        <v>343.39544039695573</v>
      </c>
      <c r="AY170" s="30">
        <f t="shared" si="133"/>
        <v>254.17355949545325</v>
      </c>
      <c r="AZ170" s="30">
        <f t="shared" si="133"/>
        <v>228.38044539302521</v>
      </c>
      <c r="BA170" s="30">
        <f t="shared" si="133"/>
        <v>287.9922062998495</v>
      </c>
      <c r="BB170" s="30">
        <f t="shared" si="133"/>
        <v>251.6098302442781</v>
      </c>
      <c r="BC170" s="30">
        <f t="shared" si="133"/>
        <v>349.95935177693735</v>
      </c>
      <c r="BD170" s="30">
        <f t="shared" si="133"/>
        <v>1014.6891060363571</v>
      </c>
      <c r="BE170" s="30">
        <f t="shared" si="133"/>
        <v>1026.0694591025647</v>
      </c>
      <c r="BF170" s="30">
        <f t="shared" si="133"/>
        <v>1094.1914594511536</v>
      </c>
      <c r="BG170" s="30">
        <f t="shared" si="133"/>
        <v>1080.8807548251445</v>
      </c>
      <c r="BH170" s="30">
        <f t="shared" si="133"/>
        <v>461.6768844550146</v>
      </c>
      <c r="BI170" s="30">
        <f t="shared" si="133"/>
        <v>380.53602218139241</v>
      </c>
      <c r="BJ170" s="30">
        <f t="shared" si="133"/>
        <v>343.39544039695573</v>
      </c>
      <c r="BK170" s="30">
        <f t="shared" si="133"/>
        <v>254.17355949545325</v>
      </c>
      <c r="BL170" s="30">
        <f t="shared" si="133"/>
        <v>228.38044539302521</v>
      </c>
      <c r="BM170" s="30">
        <f t="shared" si="133"/>
        <v>287.9922062998495</v>
      </c>
      <c r="BN170" s="30">
        <f t="shared" si="133"/>
        <v>251.6098302442781</v>
      </c>
      <c r="BO170" s="30">
        <f t="shared" si="133"/>
        <v>349.95935177693735</v>
      </c>
      <c r="BP170" s="30">
        <f t="shared" si="133"/>
        <v>1014.6891060363571</v>
      </c>
      <c r="BQ170" s="30">
        <f t="shared" si="132"/>
        <v>1026.0694591025647</v>
      </c>
      <c r="BR170" s="30">
        <f t="shared" si="132"/>
        <v>1094.1914594511536</v>
      </c>
      <c r="BS170" s="30">
        <f t="shared" si="132"/>
        <v>1080.8807548251445</v>
      </c>
      <c r="BT170" s="30">
        <f t="shared" si="132"/>
        <v>461.6768844550146</v>
      </c>
      <c r="BU170" s="30">
        <f t="shared" si="132"/>
        <v>380.53602218139241</v>
      </c>
      <c r="BV170" s="30">
        <f t="shared" si="132"/>
        <v>343.39544039695573</v>
      </c>
      <c r="BW170" s="30">
        <f t="shared" si="132"/>
        <v>254.17355949545325</v>
      </c>
      <c r="BX170" s="30">
        <f t="shared" si="132"/>
        <v>228.38044539302521</v>
      </c>
      <c r="BY170" s="30">
        <f t="shared" si="132"/>
        <v>287.9922062998495</v>
      </c>
      <c r="BZ170" s="30">
        <f t="shared" si="132"/>
        <v>251.6098302442781</v>
      </c>
      <c r="CA170" s="30">
        <f t="shared" si="132"/>
        <v>349.95935177693735</v>
      </c>
      <c r="CB170" s="30">
        <f t="shared" si="132"/>
        <v>1014.6891060363571</v>
      </c>
      <c r="CC170" s="30">
        <f t="shared" si="132"/>
        <v>1026.0694591025647</v>
      </c>
      <c r="CD170" s="30">
        <f t="shared" si="132"/>
        <v>1094.1914594511536</v>
      </c>
      <c r="CE170" s="30">
        <f t="shared" si="132"/>
        <v>1080.8807548251445</v>
      </c>
      <c r="CF170" s="30">
        <f t="shared" si="132"/>
        <v>461.6768844550146</v>
      </c>
      <c r="CG170" s="30">
        <f t="shared" si="132"/>
        <v>380.53602218139241</v>
      </c>
      <c r="CH170" s="33">
        <f t="shared" si="132"/>
        <v>343.39544039695573</v>
      </c>
    </row>
    <row r="171" spans="1:86" hidden="1" x14ac:dyDescent="0.35">
      <c r="A171" s="578"/>
      <c r="B171" s="94" t="s">
        <v>23</v>
      </c>
      <c r="C171" s="30">
        <f t="shared" si="129"/>
        <v>0</v>
      </c>
      <c r="D171" s="30">
        <f t="shared" si="130"/>
        <v>0</v>
      </c>
      <c r="E171" s="30">
        <f t="shared" si="133"/>
        <v>0</v>
      </c>
      <c r="F171" s="30">
        <f t="shared" si="133"/>
        <v>0</v>
      </c>
      <c r="G171" s="30">
        <f t="shared" si="133"/>
        <v>0</v>
      </c>
      <c r="H171" s="30">
        <f t="shared" si="133"/>
        <v>0</v>
      </c>
      <c r="I171" s="30">
        <f t="shared" si="133"/>
        <v>113.24965871841228</v>
      </c>
      <c r="J171" s="30">
        <f t="shared" si="133"/>
        <v>241.53688282238994</v>
      </c>
      <c r="K171" s="30">
        <f t="shared" si="133"/>
        <v>238.59861632819849</v>
      </c>
      <c r="L171" s="30">
        <f t="shared" si="133"/>
        <v>101.9126904886932</v>
      </c>
      <c r="M171" s="30">
        <f t="shared" si="133"/>
        <v>84.001281316369585</v>
      </c>
      <c r="N171" s="30">
        <f t="shared" si="133"/>
        <v>75.802697537510056</v>
      </c>
      <c r="O171" s="30">
        <f t="shared" si="133"/>
        <v>56.107446942784065</v>
      </c>
      <c r="P171" s="30">
        <f t="shared" si="133"/>
        <v>50.413755656153413</v>
      </c>
      <c r="Q171" s="30">
        <f t="shared" si="133"/>
        <v>63.572731431937854</v>
      </c>
      <c r="R171" s="30">
        <f t="shared" si="133"/>
        <v>55.541517491972911</v>
      </c>
      <c r="S171" s="30">
        <f t="shared" si="133"/>
        <v>77.251645690183807</v>
      </c>
      <c r="T171" s="30">
        <f t="shared" si="133"/>
        <v>223.98716567280988</v>
      </c>
      <c r="U171" s="30">
        <f t="shared" si="133"/>
        <v>226.49931743682455</v>
      </c>
      <c r="V171" s="30">
        <f t="shared" si="133"/>
        <v>241.53688282238994</v>
      </c>
      <c r="W171" s="30">
        <f t="shared" si="133"/>
        <v>238.59861632819849</v>
      </c>
      <c r="X171" s="30">
        <f t="shared" si="133"/>
        <v>101.9126904886932</v>
      </c>
      <c r="Y171" s="30">
        <f t="shared" si="133"/>
        <v>84.001281316369585</v>
      </c>
      <c r="Z171" s="30">
        <f t="shared" si="133"/>
        <v>75.802697537510056</v>
      </c>
      <c r="AA171" s="30">
        <f t="shared" si="133"/>
        <v>56.107446942784065</v>
      </c>
      <c r="AB171" s="30">
        <f t="shared" si="133"/>
        <v>50.413755656153413</v>
      </c>
      <c r="AC171" s="30">
        <f t="shared" si="133"/>
        <v>63.572731431937854</v>
      </c>
      <c r="AD171" s="30">
        <f t="shared" si="133"/>
        <v>55.541517491972911</v>
      </c>
      <c r="AE171" s="30">
        <f t="shared" si="133"/>
        <v>77.251645690183807</v>
      </c>
      <c r="AF171" s="30">
        <f t="shared" si="133"/>
        <v>223.98716567280988</v>
      </c>
      <c r="AG171" s="30">
        <f t="shared" si="133"/>
        <v>226.49931743682455</v>
      </c>
      <c r="AH171" s="30">
        <f t="shared" si="133"/>
        <v>241.53688282238994</v>
      </c>
      <c r="AI171" s="30">
        <f t="shared" si="133"/>
        <v>238.59861632819849</v>
      </c>
      <c r="AJ171" s="30">
        <f t="shared" si="133"/>
        <v>101.9126904886932</v>
      </c>
      <c r="AK171" s="30">
        <f t="shared" si="133"/>
        <v>84.001281316369585</v>
      </c>
      <c r="AL171" s="30">
        <f t="shared" si="133"/>
        <v>75.802697537510056</v>
      </c>
      <c r="AM171" s="30">
        <f t="shared" si="133"/>
        <v>56.107446942784065</v>
      </c>
      <c r="AN171" s="30">
        <f t="shared" si="133"/>
        <v>50.413755656153413</v>
      </c>
      <c r="AO171" s="30">
        <f t="shared" si="133"/>
        <v>63.572731431937854</v>
      </c>
      <c r="AP171" s="30">
        <f t="shared" si="133"/>
        <v>55.541517491972911</v>
      </c>
      <c r="AQ171" s="30">
        <f t="shared" si="133"/>
        <v>77.251645690183807</v>
      </c>
      <c r="AR171" s="30">
        <f t="shared" si="133"/>
        <v>223.98716567280988</v>
      </c>
      <c r="AS171" s="30">
        <f t="shared" si="133"/>
        <v>226.49931743682455</v>
      </c>
      <c r="AT171" s="30">
        <f t="shared" si="133"/>
        <v>241.53688282238994</v>
      </c>
      <c r="AU171" s="30">
        <f t="shared" si="133"/>
        <v>238.59861632819849</v>
      </c>
      <c r="AV171" s="30">
        <f t="shared" si="133"/>
        <v>101.9126904886932</v>
      </c>
      <c r="AW171" s="30">
        <f t="shared" si="133"/>
        <v>84.001281316369585</v>
      </c>
      <c r="AX171" s="30">
        <f t="shared" si="133"/>
        <v>75.802697537510056</v>
      </c>
      <c r="AY171" s="30">
        <f t="shared" si="133"/>
        <v>56.107446942784065</v>
      </c>
      <c r="AZ171" s="30">
        <f t="shared" si="133"/>
        <v>50.413755656153413</v>
      </c>
      <c r="BA171" s="30">
        <f t="shared" si="133"/>
        <v>63.572731431937854</v>
      </c>
      <c r="BB171" s="30">
        <f t="shared" si="133"/>
        <v>55.541517491972911</v>
      </c>
      <c r="BC171" s="30">
        <f t="shared" si="133"/>
        <v>77.251645690183807</v>
      </c>
      <c r="BD171" s="30">
        <f t="shared" si="133"/>
        <v>223.98716567280988</v>
      </c>
      <c r="BE171" s="30">
        <f t="shared" si="133"/>
        <v>226.49931743682455</v>
      </c>
      <c r="BF171" s="30">
        <f t="shared" si="133"/>
        <v>241.53688282238994</v>
      </c>
      <c r="BG171" s="30">
        <f t="shared" si="133"/>
        <v>238.59861632819849</v>
      </c>
      <c r="BH171" s="30">
        <f t="shared" si="133"/>
        <v>101.9126904886932</v>
      </c>
      <c r="BI171" s="30">
        <f t="shared" si="133"/>
        <v>84.001281316369585</v>
      </c>
      <c r="BJ171" s="30">
        <f t="shared" si="133"/>
        <v>75.802697537510056</v>
      </c>
      <c r="BK171" s="30">
        <f t="shared" si="133"/>
        <v>56.107446942784065</v>
      </c>
      <c r="BL171" s="30">
        <f t="shared" si="133"/>
        <v>50.413755656153413</v>
      </c>
      <c r="BM171" s="30">
        <f t="shared" si="133"/>
        <v>63.572731431937854</v>
      </c>
      <c r="BN171" s="30">
        <f t="shared" si="133"/>
        <v>55.541517491972911</v>
      </c>
      <c r="BO171" s="30">
        <f t="shared" si="133"/>
        <v>77.251645690183807</v>
      </c>
      <c r="BP171" s="30">
        <f t="shared" ref="BP171:CH174" si="134">IF(BP32=0,0,((BP14*0.5)+BO32-BP50)*BP87*BP136*BP$2)</f>
        <v>223.98716567280988</v>
      </c>
      <c r="BQ171" s="30">
        <f t="shared" si="134"/>
        <v>226.49931743682455</v>
      </c>
      <c r="BR171" s="30">
        <f t="shared" si="134"/>
        <v>241.53688282238994</v>
      </c>
      <c r="BS171" s="30">
        <f t="shared" si="134"/>
        <v>238.59861632819849</v>
      </c>
      <c r="BT171" s="30">
        <f t="shared" si="134"/>
        <v>101.9126904886932</v>
      </c>
      <c r="BU171" s="30">
        <f t="shared" si="134"/>
        <v>84.001281316369585</v>
      </c>
      <c r="BV171" s="30">
        <f t="shared" si="134"/>
        <v>75.802697537510056</v>
      </c>
      <c r="BW171" s="30">
        <f t="shared" si="134"/>
        <v>56.107446942784065</v>
      </c>
      <c r="BX171" s="30">
        <f t="shared" si="134"/>
        <v>50.413755656153413</v>
      </c>
      <c r="BY171" s="30">
        <f t="shared" si="134"/>
        <v>63.572731431937854</v>
      </c>
      <c r="BZ171" s="30">
        <f t="shared" si="134"/>
        <v>55.541517491972911</v>
      </c>
      <c r="CA171" s="30">
        <f t="shared" si="134"/>
        <v>77.251645690183807</v>
      </c>
      <c r="CB171" s="30">
        <f t="shared" si="134"/>
        <v>223.98716567280988</v>
      </c>
      <c r="CC171" s="30">
        <f t="shared" si="134"/>
        <v>226.49931743682455</v>
      </c>
      <c r="CD171" s="30">
        <f t="shared" si="134"/>
        <v>241.53688282238994</v>
      </c>
      <c r="CE171" s="30">
        <f t="shared" si="134"/>
        <v>238.59861632819849</v>
      </c>
      <c r="CF171" s="30">
        <f t="shared" si="134"/>
        <v>101.9126904886932</v>
      </c>
      <c r="CG171" s="30">
        <f t="shared" si="134"/>
        <v>84.001281316369585</v>
      </c>
      <c r="CH171" s="33">
        <f t="shared" si="134"/>
        <v>75.802697537510056</v>
      </c>
    </row>
    <row r="172" spans="1:86" hidden="1" x14ac:dyDescent="0.35">
      <c r="A172" s="578"/>
      <c r="B172" s="94" t="s">
        <v>24</v>
      </c>
      <c r="C172" s="30">
        <f t="shared" si="129"/>
        <v>0</v>
      </c>
      <c r="D172" s="30">
        <f t="shared" si="130"/>
        <v>0</v>
      </c>
      <c r="E172" s="30">
        <f t="shared" ref="E172:BP174" si="135">IF(E33=0,0,((E15*0.5)+D33-E51)*E88*E137*E$2)</f>
        <v>0</v>
      </c>
      <c r="F172" s="30">
        <f t="shared" si="135"/>
        <v>0</v>
      </c>
      <c r="G172" s="30">
        <f t="shared" si="135"/>
        <v>0</v>
      </c>
      <c r="H172" s="30">
        <f t="shared" si="135"/>
        <v>0</v>
      </c>
      <c r="I172" s="30">
        <f t="shared" si="135"/>
        <v>0</v>
      </c>
      <c r="J172" s="30">
        <f t="shared" si="135"/>
        <v>0</v>
      </c>
      <c r="K172" s="30">
        <f t="shared" si="135"/>
        <v>0</v>
      </c>
      <c r="L172" s="30">
        <f t="shared" si="135"/>
        <v>0</v>
      </c>
      <c r="M172" s="30">
        <f t="shared" si="135"/>
        <v>0</v>
      </c>
      <c r="N172" s="30">
        <f t="shared" si="135"/>
        <v>40.213065881704779</v>
      </c>
      <c r="O172" s="30">
        <f t="shared" si="135"/>
        <v>59.529608672513298</v>
      </c>
      <c r="P172" s="30">
        <f t="shared" si="135"/>
        <v>53.488642051079594</v>
      </c>
      <c r="Q172" s="30">
        <f t="shared" si="135"/>
        <v>67.45022328756599</v>
      </c>
      <c r="R172" s="30">
        <f t="shared" si="135"/>
        <v>58.929161484506466</v>
      </c>
      <c r="S172" s="30">
        <f t="shared" si="135"/>
        <v>81.963455616398093</v>
      </c>
      <c r="T172" s="30">
        <f t="shared" si="135"/>
        <v>237.6488157403611</v>
      </c>
      <c r="U172" s="30">
        <f t="shared" si="135"/>
        <v>240.31419118669467</v>
      </c>
      <c r="V172" s="30">
        <f t="shared" si="135"/>
        <v>256.26894285634211</v>
      </c>
      <c r="W172" s="30">
        <f t="shared" si="135"/>
        <v>253.15146266243585</v>
      </c>
      <c r="X172" s="30">
        <f t="shared" si="135"/>
        <v>108.128651616274</v>
      </c>
      <c r="Y172" s="30">
        <f t="shared" si="135"/>
        <v>89.124771794598715</v>
      </c>
      <c r="Z172" s="30">
        <f t="shared" si="135"/>
        <v>80.426131763409558</v>
      </c>
      <c r="AA172" s="30">
        <f t="shared" si="135"/>
        <v>59.529608672513298</v>
      </c>
      <c r="AB172" s="30">
        <f t="shared" si="135"/>
        <v>53.488642051079594</v>
      </c>
      <c r="AC172" s="30">
        <f t="shared" si="135"/>
        <v>67.45022328756599</v>
      </c>
      <c r="AD172" s="30">
        <f t="shared" si="135"/>
        <v>58.929161484506466</v>
      </c>
      <c r="AE172" s="30">
        <f t="shared" si="135"/>
        <v>81.963455616398093</v>
      </c>
      <c r="AF172" s="30">
        <f t="shared" si="135"/>
        <v>237.6488157403611</v>
      </c>
      <c r="AG172" s="30">
        <f t="shared" si="135"/>
        <v>240.31419118669467</v>
      </c>
      <c r="AH172" s="30">
        <f t="shared" si="135"/>
        <v>256.26894285634211</v>
      </c>
      <c r="AI172" s="30">
        <f t="shared" si="135"/>
        <v>253.15146266243585</v>
      </c>
      <c r="AJ172" s="30">
        <f t="shared" si="135"/>
        <v>108.128651616274</v>
      </c>
      <c r="AK172" s="30">
        <f t="shared" si="135"/>
        <v>89.124771794598715</v>
      </c>
      <c r="AL172" s="30">
        <f t="shared" si="135"/>
        <v>80.426131763409558</v>
      </c>
      <c r="AM172" s="30">
        <f t="shared" si="135"/>
        <v>59.529608672513298</v>
      </c>
      <c r="AN172" s="30">
        <f t="shared" si="135"/>
        <v>53.488642051079594</v>
      </c>
      <c r="AO172" s="30">
        <f t="shared" si="135"/>
        <v>67.45022328756599</v>
      </c>
      <c r="AP172" s="30">
        <f t="shared" si="135"/>
        <v>58.929161484506466</v>
      </c>
      <c r="AQ172" s="30">
        <f t="shared" si="135"/>
        <v>81.963455616398093</v>
      </c>
      <c r="AR172" s="30">
        <f t="shared" si="135"/>
        <v>237.6488157403611</v>
      </c>
      <c r="AS172" s="30">
        <f t="shared" si="135"/>
        <v>240.31419118669467</v>
      </c>
      <c r="AT172" s="30">
        <f t="shared" si="135"/>
        <v>256.26894285634211</v>
      </c>
      <c r="AU172" s="30">
        <f t="shared" si="135"/>
        <v>253.15146266243585</v>
      </c>
      <c r="AV172" s="30">
        <f t="shared" si="135"/>
        <v>108.128651616274</v>
      </c>
      <c r="AW172" s="30">
        <f t="shared" si="135"/>
        <v>89.124771794598715</v>
      </c>
      <c r="AX172" s="30">
        <f t="shared" si="135"/>
        <v>80.426131763409558</v>
      </c>
      <c r="AY172" s="30">
        <f t="shared" si="135"/>
        <v>59.529608672513298</v>
      </c>
      <c r="AZ172" s="30">
        <f t="shared" si="135"/>
        <v>53.488642051079594</v>
      </c>
      <c r="BA172" s="30">
        <f t="shared" si="135"/>
        <v>67.45022328756599</v>
      </c>
      <c r="BB172" s="30">
        <f t="shared" si="135"/>
        <v>58.929161484506466</v>
      </c>
      <c r="BC172" s="30">
        <f t="shared" si="135"/>
        <v>81.963455616398093</v>
      </c>
      <c r="BD172" s="30">
        <f t="shared" si="135"/>
        <v>237.6488157403611</v>
      </c>
      <c r="BE172" s="30">
        <f t="shared" si="135"/>
        <v>240.31419118669467</v>
      </c>
      <c r="BF172" s="30">
        <f t="shared" si="135"/>
        <v>256.26894285634211</v>
      </c>
      <c r="BG172" s="30">
        <f t="shared" si="135"/>
        <v>253.15146266243585</v>
      </c>
      <c r="BH172" s="30">
        <f t="shared" si="135"/>
        <v>108.128651616274</v>
      </c>
      <c r="BI172" s="30">
        <f t="shared" si="135"/>
        <v>89.124771794598715</v>
      </c>
      <c r="BJ172" s="30">
        <f t="shared" si="135"/>
        <v>80.426131763409558</v>
      </c>
      <c r="BK172" s="30">
        <f t="shared" si="135"/>
        <v>59.529608672513298</v>
      </c>
      <c r="BL172" s="30">
        <f t="shared" si="135"/>
        <v>53.488642051079594</v>
      </c>
      <c r="BM172" s="30">
        <f t="shared" si="135"/>
        <v>67.45022328756599</v>
      </c>
      <c r="BN172" s="30">
        <f t="shared" si="135"/>
        <v>58.929161484506466</v>
      </c>
      <c r="BO172" s="30">
        <f t="shared" si="135"/>
        <v>81.963455616398093</v>
      </c>
      <c r="BP172" s="30">
        <f t="shared" si="135"/>
        <v>237.6488157403611</v>
      </c>
      <c r="BQ172" s="30">
        <f t="shared" si="134"/>
        <v>240.31419118669467</v>
      </c>
      <c r="BR172" s="30">
        <f t="shared" si="134"/>
        <v>256.26894285634211</v>
      </c>
      <c r="BS172" s="30">
        <f t="shared" si="134"/>
        <v>253.15146266243585</v>
      </c>
      <c r="BT172" s="30">
        <f t="shared" si="134"/>
        <v>108.128651616274</v>
      </c>
      <c r="BU172" s="30">
        <f t="shared" si="134"/>
        <v>89.124771794598715</v>
      </c>
      <c r="BV172" s="30">
        <f t="shared" si="134"/>
        <v>80.426131763409558</v>
      </c>
      <c r="BW172" s="30">
        <f t="shared" si="134"/>
        <v>59.529608672513298</v>
      </c>
      <c r="BX172" s="30">
        <f t="shared" si="134"/>
        <v>53.488642051079594</v>
      </c>
      <c r="BY172" s="30">
        <f t="shared" si="134"/>
        <v>67.45022328756599</v>
      </c>
      <c r="BZ172" s="30">
        <f t="shared" si="134"/>
        <v>58.929161484506466</v>
      </c>
      <c r="CA172" s="30">
        <f t="shared" si="134"/>
        <v>81.963455616398093</v>
      </c>
      <c r="CB172" s="30">
        <f t="shared" si="134"/>
        <v>237.6488157403611</v>
      </c>
      <c r="CC172" s="30">
        <f t="shared" si="134"/>
        <v>240.31419118669467</v>
      </c>
      <c r="CD172" s="30">
        <f t="shared" si="134"/>
        <v>256.26894285634211</v>
      </c>
      <c r="CE172" s="30">
        <f t="shared" si="134"/>
        <v>253.15146266243585</v>
      </c>
      <c r="CF172" s="30">
        <f t="shared" si="134"/>
        <v>108.128651616274</v>
      </c>
      <c r="CG172" s="30">
        <f t="shared" si="134"/>
        <v>89.124771794598715</v>
      </c>
      <c r="CH172" s="33">
        <f t="shared" si="134"/>
        <v>80.426131763409558</v>
      </c>
    </row>
    <row r="173" spans="1:86" ht="15.75" hidden="1" customHeight="1" x14ac:dyDescent="0.35">
      <c r="A173" s="578"/>
      <c r="B173" s="94" t="s">
        <v>7</v>
      </c>
      <c r="C173" s="30">
        <f t="shared" si="129"/>
        <v>0</v>
      </c>
      <c r="D173" s="30">
        <f t="shared" si="130"/>
        <v>0</v>
      </c>
      <c r="E173" s="30">
        <f t="shared" si="135"/>
        <v>0</v>
      </c>
      <c r="F173" s="30">
        <f t="shared" si="135"/>
        <v>0</v>
      </c>
      <c r="G173" s="30">
        <f t="shared" si="135"/>
        <v>0</v>
      </c>
      <c r="H173" s="30">
        <f t="shared" si="135"/>
        <v>0</v>
      </c>
      <c r="I173" s="30">
        <f t="shared" si="135"/>
        <v>0</v>
      </c>
      <c r="J173" s="30">
        <f t="shared" si="135"/>
        <v>0</v>
      </c>
      <c r="K173" s="30">
        <f t="shared" si="135"/>
        <v>0</v>
      </c>
      <c r="L173" s="30">
        <f t="shared" si="135"/>
        <v>0</v>
      </c>
      <c r="M173" s="30">
        <f t="shared" si="135"/>
        <v>0</v>
      </c>
      <c r="N173" s="30">
        <f t="shared" si="135"/>
        <v>0</v>
      </c>
      <c r="O173" s="30">
        <f t="shared" si="135"/>
        <v>0</v>
      </c>
      <c r="P173" s="30">
        <f t="shared" si="135"/>
        <v>0</v>
      </c>
      <c r="Q173" s="30">
        <f t="shared" si="135"/>
        <v>0</v>
      </c>
      <c r="R173" s="30">
        <f t="shared" si="135"/>
        <v>0</v>
      </c>
      <c r="S173" s="30">
        <f t="shared" si="135"/>
        <v>0</v>
      </c>
      <c r="T173" s="30">
        <f t="shared" si="135"/>
        <v>0</v>
      </c>
      <c r="U173" s="30">
        <f t="shared" si="135"/>
        <v>0</v>
      </c>
      <c r="V173" s="30">
        <f t="shared" si="135"/>
        <v>0</v>
      </c>
      <c r="W173" s="30">
        <f t="shared" si="135"/>
        <v>0</v>
      </c>
      <c r="X173" s="30">
        <f t="shared" si="135"/>
        <v>0</v>
      </c>
      <c r="Y173" s="30">
        <f t="shared" si="135"/>
        <v>0</v>
      </c>
      <c r="Z173" s="30">
        <f t="shared" si="135"/>
        <v>0</v>
      </c>
      <c r="AA173" s="30">
        <f t="shared" si="135"/>
        <v>0</v>
      </c>
      <c r="AB173" s="30">
        <f t="shared" si="135"/>
        <v>0</v>
      </c>
      <c r="AC173" s="30">
        <f t="shared" si="135"/>
        <v>0</v>
      </c>
      <c r="AD173" s="30">
        <f t="shared" si="135"/>
        <v>0</v>
      </c>
      <c r="AE173" s="30">
        <f t="shared" si="135"/>
        <v>0</v>
      </c>
      <c r="AF173" s="30">
        <f t="shared" si="135"/>
        <v>0</v>
      </c>
      <c r="AG173" s="30">
        <f t="shared" si="135"/>
        <v>0</v>
      </c>
      <c r="AH173" s="30">
        <f t="shared" si="135"/>
        <v>0</v>
      </c>
      <c r="AI173" s="30">
        <f t="shared" si="135"/>
        <v>0</v>
      </c>
      <c r="AJ173" s="30">
        <f t="shared" si="135"/>
        <v>0</v>
      </c>
      <c r="AK173" s="30">
        <f t="shared" si="135"/>
        <v>0</v>
      </c>
      <c r="AL173" s="30">
        <f t="shared" si="135"/>
        <v>0</v>
      </c>
      <c r="AM173" s="30">
        <f t="shared" si="135"/>
        <v>0</v>
      </c>
      <c r="AN173" s="30">
        <f t="shared" si="135"/>
        <v>0</v>
      </c>
      <c r="AO173" s="30">
        <f t="shared" si="135"/>
        <v>0</v>
      </c>
      <c r="AP173" s="30">
        <f t="shared" si="135"/>
        <v>0</v>
      </c>
      <c r="AQ173" s="30">
        <f t="shared" si="135"/>
        <v>0</v>
      </c>
      <c r="AR173" s="30">
        <f t="shared" si="135"/>
        <v>0</v>
      </c>
      <c r="AS173" s="30">
        <f t="shared" si="135"/>
        <v>0</v>
      </c>
      <c r="AT173" s="30">
        <f t="shared" si="135"/>
        <v>0</v>
      </c>
      <c r="AU173" s="30">
        <f t="shared" si="135"/>
        <v>0</v>
      </c>
      <c r="AV173" s="30">
        <f t="shared" si="135"/>
        <v>0</v>
      </c>
      <c r="AW173" s="30">
        <f t="shared" si="135"/>
        <v>0</v>
      </c>
      <c r="AX173" s="30">
        <f t="shared" si="135"/>
        <v>0</v>
      </c>
      <c r="AY173" s="30">
        <f t="shared" si="135"/>
        <v>0</v>
      </c>
      <c r="AZ173" s="30">
        <f t="shared" si="135"/>
        <v>0</v>
      </c>
      <c r="BA173" s="30">
        <f t="shared" si="135"/>
        <v>0</v>
      </c>
      <c r="BB173" s="30">
        <f t="shared" si="135"/>
        <v>0</v>
      </c>
      <c r="BC173" s="30">
        <f t="shared" si="135"/>
        <v>0</v>
      </c>
      <c r="BD173" s="30">
        <f t="shared" si="135"/>
        <v>0</v>
      </c>
      <c r="BE173" s="30">
        <f t="shared" si="135"/>
        <v>0</v>
      </c>
      <c r="BF173" s="30">
        <f t="shared" si="135"/>
        <v>0</v>
      </c>
      <c r="BG173" s="30">
        <f t="shared" si="135"/>
        <v>0</v>
      </c>
      <c r="BH173" s="30">
        <f t="shared" si="135"/>
        <v>0</v>
      </c>
      <c r="BI173" s="30">
        <f t="shared" si="135"/>
        <v>0</v>
      </c>
      <c r="BJ173" s="30">
        <f t="shared" si="135"/>
        <v>0</v>
      </c>
      <c r="BK173" s="30">
        <f t="shared" si="135"/>
        <v>0</v>
      </c>
      <c r="BL173" s="30">
        <f t="shared" si="135"/>
        <v>0</v>
      </c>
      <c r="BM173" s="30">
        <f t="shared" si="135"/>
        <v>0</v>
      </c>
      <c r="BN173" s="30">
        <f t="shared" si="135"/>
        <v>0</v>
      </c>
      <c r="BO173" s="30">
        <f t="shared" si="135"/>
        <v>0</v>
      </c>
      <c r="BP173" s="30">
        <f t="shared" si="135"/>
        <v>0</v>
      </c>
      <c r="BQ173" s="30">
        <f t="shared" si="134"/>
        <v>0</v>
      </c>
      <c r="BR173" s="30">
        <f t="shared" si="134"/>
        <v>0</v>
      </c>
      <c r="BS173" s="30">
        <f t="shared" si="134"/>
        <v>0</v>
      </c>
      <c r="BT173" s="30">
        <f t="shared" si="134"/>
        <v>0</v>
      </c>
      <c r="BU173" s="30">
        <f t="shared" si="134"/>
        <v>0</v>
      </c>
      <c r="BV173" s="30">
        <f t="shared" si="134"/>
        <v>0</v>
      </c>
      <c r="BW173" s="30">
        <f t="shared" si="134"/>
        <v>0</v>
      </c>
      <c r="BX173" s="30">
        <f t="shared" si="134"/>
        <v>0</v>
      </c>
      <c r="BY173" s="30">
        <f t="shared" si="134"/>
        <v>0</v>
      </c>
      <c r="BZ173" s="30">
        <f t="shared" si="134"/>
        <v>0</v>
      </c>
      <c r="CA173" s="30">
        <f t="shared" si="134"/>
        <v>0</v>
      </c>
      <c r="CB173" s="30">
        <f t="shared" si="134"/>
        <v>0</v>
      </c>
      <c r="CC173" s="30">
        <f t="shared" si="134"/>
        <v>0</v>
      </c>
      <c r="CD173" s="30">
        <f t="shared" si="134"/>
        <v>0</v>
      </c>
      <c r="CE173" s="30">
        <f t="shared" si="134"/>
        <v>0</v>
      </c>
      <c r="CF173" s="30">
        <f t="shared" si="134"/>
        <v>0</v>
      </c>
      <c r="CG173" s="30">
        <f t="shared" si="134"/>
        <v>0</v>
      </c>
      <c r="CH173" s="33">
        <f t="shared" si="134"/>
        <v>0</v>
      </c>
    </row>
    <row r="174" spans="1:86" ht="15.75" hidden="1" customHeight="1" x14ac:dyDescent="0.35">
      <c r="A174" s="578"/>
      <c r="B174" s="94" t="s">
        <v>8</v>
      </c>
      <c r="C174" s="30">
        <f t="shared" si="129"/>
        <v>0</v>
      </c>
      <c r="D174" s="30">
        <f t="shared" si="130"/>
        <v>0</v>
      </c>
      <c r="E174" s="30">
        <f t="shared" si="135"/>
        <v>0</v>
      </c>
      <c r="F174" s="30">
        <f t="shared" si="135"/>
        <v>0</v>
      </c>
      <c r="G174" s="30">
        <f t="shared" si="135"/>
        <v>0</v>
      </c>
      <c r="H174" s="30">
        <f t="shared" si="135"/>
        <v>0</v>
      </c>
      <c r="I174" s="30">
        <f t="shared" si="135"/>
        <v>0</v>
      </c>
      <c r="J174" s="30">
        <f t="shared" si="135"/>
        <v>0</v>
      </c>
      <c r="K174" s="30">
        <f t="shared" si="135"/>
        <v>0</v>
      </c>
      <c r="L174" s="30">
        <f t="shared" si="135"/>
        <v>0</v>
      </c>
      <c r="M174" s="30">
        <f t="shared" si="135"/>
        <v>0</v>
      </c>
      <c r="N174" s="30">
        <f t="shared" si="135"/>
        <v>0</v>
      </c>
      <c r="O174" s="30">
        <f t="shared" si="135"/>
        <v>0</v>
      </c>
      <c r="P174" s="30">
        <f t="shared" si="135"/>
        <v>0</v>
      </c>
      <c r="Q174" s="30">
        <f t="shared" si="135"/>
        <v>0</v>
      </c>
      <c r="R174" s="30">
        <f t="shared" si="135"/>
        <v>0</v>
      </c>
      <c r="S174" s="30">
        <f t="shared" si="135"/>
        <v>0</v>
      </c>
      <c r="T174" s="30">
        <f t="shared" si="135"/>
        <v>0</v>
      </c>
      <c r="U174" s="30">
        <f t="shared" si="135"/>
        <v>0</v>
      </c>
      <c r="V174" s="30">
        <f t="shared" si="135"/>
        <v>0</v>
      </c>
      <c r="W174" s="30">
        <f t="shared" si="135"/>
        <v>0</v>
      </c>
      <c r="X174" s="30">
        <f t="shared" si="135"/>
        <v>0</v>
      </c>
      <c r="Y174" s="30">
        <f t="shared" si="135"/>
        <v>0</v>
      </c>
      <c r="Z174" s="30">
        <f t="shared" si="135"/>
        <v>0</v>
      </c>
      <c r="AA174" s="30">
        <f t="shared" si="135"/>
        <v>0</v>
      </c>
      <c r="AB174" s="30">
        <f t="shared" si="135"/>
        <v>0</v>
      </c>
      <c r="AC174" s="30">
        <f t="shared" si="135"/>
        <v>0</v>
      </c>
      <c r="AD174" s="30">
        <f t="shared" si="135"/>
        <v>0</v>
      </c>
      <c r="AE174" s="30">
        <f t="shared" si="135"/>
        <v>0</v>
      </c>
      <c r="AF174" s="30">
        <f t="shared" si="135"/>
        <v>0</v>
      </c>
      <c r="AG174" s="30">
        <f t="shared" si="135"/>
        <v>0</v>
      </c>
      <c r="AH174" s="30">
        <f t="shared" si="135"/>
        <v>0</v>
      </c>
      <c r="AI174" s="30">
        <f t="shared" si="135"/>
        <v>0</v>
      </c>
      <c r="AJ174" s="30">
        <f t="shared" si="135"/>
        <v>0</v>
      </c>
      <c r="AK174" s="30">
        <f t="shared" si="135"/>
        <v>0</v>
      </c>
      <c r="AL174" s="30">
        <f t="shared" si="135"/>
        <v>0</v>
      </c>
      <c r="AM174" s="30">
        <f t="shared" si="135"/>
        <v>0</v>
      </c>
      <c r="AN174" s="30">
        <f t="shared" si="135"/>
        <v>0</v>
      </c>
      <c r="AO174" s="30">
        <f t="shared" si="135"/>
        <v>0</v>
      </c>
      <c r="AP174" s="30">
        <f t="shared" si="135"/>
        <v>0</v>
      </c>
      <c r="AQ174" s="30">
        <f t="shared" si="135"/>
        <v>0</v>
      </c>
      <c r="AR174" s="30">
        <f t="shared" si="135"/>
        <v>0</v>
      </c>
      <c r="AS174" s="30">
        <f t="shared" si="135"/>
        <v>0</v>
      </c>
      <c r="AT174" s="30">
        <f t="shared" si="135"/>
        <v>0</v>
      </c>
      <c r="AU174" s="30">
        <f t="shared" si="135"/>
        <v>0</v>
      </c>
      <c r="AV174" s="30">
        <f t="shared" si="135"/>
        <v>0</v>
      </c>
      <c r="AW174" s="30">
        <f t="shared" si="135"/>
        <v>0</v>
      </c>
      <c r="AX174" s="30">
        <f t="shared" si="135"/>
        <v>0</v>
      </c>
      <c r="AY174" s="30">
        <f t="shared" si="135"/>
        <v>0</v>
      </c>
      <c r="AZ174" s="30">
        <f t="shared" si="135"/>
        <v>0</v>
      </c>
      <c r="BA174" s="30">
        <f t="shared" si="135"/>
        <v>0</v>
      </c>
      <c r="BB174" s="30">
        <f t="shared" si="135"/>
        <v>0</v>
      </c>
      <c r="BC174" s="30">
        <f t="shared" si="135"/>
        <v>0</v>
      </c>
      <c r="BD174" s="30">
        <f t="shared" si="135"/>
        <v>0</v>
      </c>
      <c r="BE174" s="30">
        <f t="shared" si="135"/>
        <v>0</v>
      </c>
      <c r="BF174" s="30">
        <f t="shared" si="135"/>
        <v>0</v>
      </c>
      <c r="BG174" s="30">
        <f t="shared" si="135"/>
        <v>0</v>
      </c>
      <c r="BH174" s="30">
        <f t="shared" si="135"/>
        <v>0</v>
      </c>
      <c r="BI174" s="30">
        <f t="shared" si="135"/>
        <v>0</v>
      </c>
      <c r="BJ174" s="30">
        <f t="shared" si="135"/>
        <v>0</v>
      </c>
      <c r="BK174" s="30">
        <f t="shared" si="135"/>
        <v>0</v>
      </c>
      <c r="BL174" s="30">
        <f t="shared" si="135"/>
        <v>0</v>
      </c>
      <c r="BM174" s="30">
        <f t="shared" si="135"/>
        <v>0</v>
      </c>
      <c r="BN174" s="30">
        <f t="shared" si="135"/>
        <v>0</v>
      </c>
      <c r="BO174" s="30">
        <f t="shared" si="135"/>
        <v>0</v>
      </c>
      <c r="BP174" s="30">
        <f t="shared" si="135"/>
        <v>0</v>
      </c>
      <c r="BQ174" s="30">
        <f t="shared" si="134"/>
        <v>0</v>
      </c>
      <c r="BR174" s="30">
        <f t="shared" si="134"/>
        <v>0</v>
      </c>
      <c r="BS174" s="30">
        <f t="shared" si="134"/>
        <v>0</v>
      </c>
      <c r="BT174" s="30">
        <f t="shared" si="134"/>
        <v>0</v>
      </c>
      <c r="BU174" s="30">
        <f t="shared" si="134"/>
        <v>0</v>
      </c>
      <c r="BV174" s="30">
        <f t="shared" si="134"/>
        <v>0</v>
      </c>
      <c r="BW174" s="30">
        <f t="shared" si="134"/>
        <v>0</v>
      </c>
      <c r="BX174" s="30">
        <f t="shared" si="134"/>
        <v>0</v>
      </c>
      <c r="BY174" s="30">
        <f t="shared" si="134"/>
        <v>0</v>
      </c>
      <c r="BZ174" s="30">
        <f t="shared" si="134"/>
        <v>0</v>
      </c>
      <c r="CA174" s="30">
        <f t="shared" si="134"/>
        <v>0</v>
      </c>
      <c r="CB174" s="30">
        <f t="shared" si="134"/>
        <v>0</v>
      </c>
      <c r="CC174" s="30">
        <f t="shared" si="134"/>
        <v>0</v>
      </c>
      <c r="CD174" s="30">
        <f t="shared" si="134"/>
        <v>0</v>
      </c>
      <c r="CE174" s="30">
        <f t="shared" si="134"/>
        <v>0</v>
      </c>
      <c r="CF174" s="30">
        <f t="shared" si="134"/>
        <v>0</v>
      </c>
      <c r="CG174" s="30">
        <f t="shared" si="134"/>
        <v>0</v>
      </c>
      <c r="CH174" s="33">
        <f t="shared" si="134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0</v>
      </c>
      <c r="E176" s="30">
        <f t="shared" ref="E176:BP176" si="136">SUM(E162:E175)</f>
        <v>106.22162562404019</v>
      </c>
      <c r="F176" s="30">
        <f t="shared" si="136"/>
        <v>185.89763752591176</v>
      </c>
      <c r="G176" s="30">
        <f t="shared" si="136"/>
        <v>295.46135919512528</v>
      </c>
      <c r="H176" s="30">
        <f t="shared" si="136"/>
        <v>1818.9581551917242</v>
      </c>
      <c r="I176" s="30">
        <f t="shared" si="136"/>
        <v>3928.5400957892343</v>
      </c>
      <c r="J176" s="30">
        <f t="shared" si="136"/>
        <v>6066.6017754199102</v>
      </c>
      <c r="K176" s="30">
        <f t="shared" si="136"/>
        <v>4106.2095656096853</v>
      </c>
      <c r="L176" s="30">
        <f t="shared" si="136"/>
        <v>957.90798467239938</v>
      </c>
      <c r="M176" s="30">
        <f t="shared" si="136"/>
        <v>707.16387454439587</v>
      </c>
      <c r="N176" s="30">
        <f t="shared" si="136"/>
        <v>751.00584894122585</v>
      </c>
      <c r="O176" s="30">
        <f t="shared" si="136"/>
        <v>686.27570325215163</v>
      </c>
      <c r="P176" s="30">
        <f t="shared" si="136"/>
        <v>598.06993785719339</v>
      </c>
      <c r="Q176" s="30">
        <f t="shared" si="136"/>
        <v>721.44297751780994</v>
      </c>
      <c r="R176" s="30">
        <f t="shared" si="136"/>
        <v>906.00186611442496</v>
      </c>
      <c r="S176" s="30">
        <f t="shared" si="136"/>
        <v>3314.8388716123964</v>
      </c>
      <c r="T176" s="30">
        <f t="shared" si="136"/>
        <v>21484.109369555314</v>
      </c>
      <c r="U176" s="30">
        <f t="shared" si="136"/>
        <v>20494.979501701448</v>
      </c>
      <c r="V176" s="30">
        <f t="shared" si="136"/>
        <v>24230.113298971719</v>
      </c>
      <c r="W176" s="30">
        <f t="shared" si="136"/>
        <v>13772.289878812695</v>
      </c>
      <c r="X176" s="30">
        <f t="shared" si="136"/>
        <v>1498.8497487936409</v>
      </c>
      <c r="Y176" s="30">
        <f t="shared" si="136"/>
        <v>966.4275825866132</v>
      </c>
      <c r="Z176" s="30">
        <f t="shared" si="136"/>
        <v>862.868819600493</v>
      </c>
      <c r="AA176" s="30">
        <f t="shared" si="136"/>
        <v>686.27570325215163</v>
      </c>
      <c r="AB176" s="30">
        <f t="shared" si="136"/>
        <v>598.06993785719339</v>
      </c>
      <c r="AC176" s="30">
        <f t="shared" si="136"/>
        <v>721.44297751780994</v>
      </c>
      <c r="AD176" s="30">
        <f t="shared" si="136"/>
        <v>906.00186611442496</v>
      </c>
      <c r="AE176" s="30">
        <f t="shared" si="136"/>
        <v>3314.8388716123964</v>
      </c>
      <c r="AF176" s="30">
        <f t="shared" si="136"/>
        <v>21484.109369555314</v>
      </c>
      <c r="AG176" s="30">
        <f t="shared" si="136"/>
        <v>20494.979501701448</v>
      </c>
      <c r="AH176" s="30">
        <f t="shared" si="136"/>
        <v>24230.113298971719</v>
      </c>
      <c r="AI176" s="30">
        <f t="shared" si="136"/>
        <v>13772.289878812695</v>
      </c>
      <c r="AJ176" s="30">
        <f t="shared" si="136"/>
        <v>1498.8497487936409</v>
      </c>
      <c r="AK176" s="30">
        <f t="shared" si="136"/>
        <v>966.4275825866132</v>
      </c>
      <c r="AL176" s="30">
        <f t="shared" si="136"/>
        <v>862.868819600493</v>
      </c>
      <c r="AM176" s="30">
        <f t="shared" si="136"/>
        <v>686.27570325215163</v>
      </c>
      <c r="AN176" s="30">
        <f t="shared" si="136"/>
        <v>598.06993785719339</v>
      </c>
      <c r="AO176" s="30">
        <f t="shared" si="136"/>
        <v>721.44297751780994</v>
      </c>
      <c r="AP176" s="30">
        <f t="shared" si="136"/>
        <v>906.00186611442496</v>
      </c>
      <c r="AQ176" s="30">
        <f t="shared" si="136"/>
        <v>3314.8388716123964</v>
      </c>
      <c r="AR176" s="30">
        <f t="shared" si="136"/>
        <v>21484.109369555314</v>
      </c>
      <c r="AS176" s="30">
        <f t="shared" si="136"/>
        <v>20494.979501701448</v>
      </c>
      <c r="AT176" s="30">
        <f t="shared" si="136"/>
        <v>24230.113298971719</v>
      </c>
      <c r="AU176" s="30">
        <f t="shared" si="136"/>
        <v>13772.289878812695</v>
      </c>
      <c r="AV176" s="30">
        <f t="shared" si="136"/>
        <v>1498.8497487936409</v>
      </c>
      <c r="AW176" s="30">
        <f t="shared" si="136"/>
        <v>966.4275825866132</v>
      </c>
      <c r="AX176" s="30">
        <f t="shared" si="136"/>
        <v>862.868819600493</v>
      </c>
      <c r="AY176" s="30">
        <f t="shared" si="136"/>
        <v>686.27570325215163</v>
      </c>
      <c r="AZ176" s="30">
        <f t="shared" si="136"/>
        <v>598.06993785719339</v>
      </c>
      <c r="BA176" s="30">
        <f t="shared" si="136"/>
        <v>721.44297751780994</v>
      </c>
      <c r="BB176" s="30">
        <f t="shared" si="136"/>
        <v>906.00186611442496</v>
      </c>
      <c r="BC176" s="30">
        <f t="shared" si="136"/>
        <v>3314.8388716123964</v>
      </c>
      <c r="BD176" s="30">
        <f t="shared" si="136"/>
        <v>21484.109369555314</v>
      </c>
      <c r="BE176" s="30">
        <f t="shared" si="136"/>
        <v>20494.979501701448</v>
      </c>
      <c r="BF176" s="30">
        <f t="shared" si="136"/>
        <v>24230.113298971719</v>
      </c>
      <c r="BG176" s="30">
        <f t="shared" si="136"/>
        <v>13772.289878812695</v>
      </c>
      <c r="BH176" s="30">
        <f t="shared" si="136"/>
        <v>1498.8497487936409</v>
      </c>
      <c r="BI176" s="30">
        <f t="shared" si="136"/>
        <v>966.4275825866132</v>
      </c>
      <c r="BJ176" s="30">
        <f t="shared" si="136"/>
        <v>862.868819600493</v>
      </c>
      <c r="BK176" s="30">
        <f t="shared" si="136"/>
        <v>686.27570325215163</v>
      </c>
      <c r="BL176" s="30">
        <f t="shared" si="136"/>
        <v>598.06993785719339</v>
      </c>
      <c r="BM176" s="30">
        <f t="shared" si="136"/>
        <v>721.44297751780994</v>
      </c>
      <c r="BN176" s="30">
        <f t="shared" si="136"/>
        <v>906.00186611442496</v>
      </c>
      <c r="BO176" s="30">
        <f t="shared" si="136"/>
        <v>3314.8388716123964</v>
      </c>
      <c r="BP176" s="30">
        <f t="shared" si="136"/>
        <v>21484.109369555314</v>
      </c>
      <c r="BQ176" s="30">
        <f t="shared" ref="BQ176:CH176" si="137">SUM(BQ162:BQ175)</f>
        <v>20494.979501701448</v>
      </c>
      <c r="BR176" s="30">
        <f t="shared" si="137"/>
        <v>24230.113298971719</v>
      </c>
      <c r="BS176" s="30">
        <f t="shared" si="137"/>
        <v>13772.289878812695</v>
      </c>
      <c r="BT176" s="30">
        <f t="shared" si="137"/>
        <v>1498.8497487936409</v>
      </c>
      <c r="BU176" s="30">
        <f t="shared" si="137"/>
        <v>966.4275825866132</v>
      </c>
      <c r="BV176" s="30">
        <f t="shared" si="137"/>
        <v>862.868819600493</v>
      </c>
      <c r="BW176" s="30">
        <f t="shared" si="137"/>
        <v>686.27570325215163</v>
      </c>
      <c r="BX176" s="30">
        <f t="shared" si="137"/>
        <v>598.06993785719339</v>
      </c>
      <c r="BY176" s="30">
        <f t="shared" si="137"/>
        <v>721.44297751780994</v>
      </c>
      <c r="BZ176" s="30">
        <f t="shared" si="137"/>
        <v>906.00186611442496</v>
      </c>
      <c r="CA176" s="30">
        <f t="shared" si="137"/>
        <v>3314.8388716123964</v>
      </c>
      <c r="CB176" s="30">
        <f t="shared" si="137"/>
        <v>21484.109369555314</v>
      </c>
      <c r="CC176" s="30">
        <f t="shared" si="137"/>
        <v>20494.979501701448</v>
      </c>
      <c r="CD176" s="30">
        <f t="shared" si="137"/>
        <v>24230.113298971719</v>
      </c>
      <c r="CE176" s="30">
        <f t="shared" si="137"/>
        <v>13772.289878812695</v>
      </c>
      <c r="CF176" s="30">
        <f t="shared" si="137"/>
        <v>1498.8497487936409</v>
      </c>
      <c r="CG176" s="30">
        <f t="shared" si="137"/>
        <v>966.4275825866132</v>
      </c>
      <c r="CH176" s="33">
        <f t="shared" si="137"/>
        <v>862.868819600493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0</v>
      </c>
      <c r="E177" s="31">
        <f t="shared" ref="E177:BP177" si="138">D177+E176</f>
        <v>106.22162562404019</v>
      </c>
      <c r="F177" s="31">
        <f t="shared" si="138"/>
        <v>292.11926314995196</v>
      </c>
      <c r="G177" s="31">
        <f t="shared" si="138"/>
        <v>587.58062234507724</v>
      </c>
      <c r="H177" s="31">
        <f t="shared" si="138"/>
        <v>2406.5387775368017</v>
      </c>
      <c r="I177" s="31">
        <f t="shared" si="138"/>
        <v>6335.078873326036</v>
      </c>
      <c r="J177" s="31">
        <f t="shared" si="138"/>
        <v>12401.680648745947</v>
      </c>
      <c r="K177" s="31">
        <f t="shared" si="138"/>
        <v>16507.890214355633</v>
      </c>
      <c r="L177" s="31">
        <f t="shared" si="138"/>
        <v>17465.798199028031</v>
      </c>
      <c r="M177" s="31">
        <f t="shared" si="138"/>
        <v>18172.962073572427</v>
      </c>
      <c r="N177" s="31">
        <f t="shared" si="138"/>
        <v>18923.967922513653</v>
      </c>
      <c r="O177" s="31">
        <f t="shared" si="138"/>
        <v>19610.243625765805</v>
      </c>
      <c r="P177" s="31">
        <f t="shared" si="138"/>
        <v>20208.313563622996</v>
      </c>
      <c r="Q177" s="31">
        <f t="shared" si="138"/>
        <v>20929.756541140807</v>
      </c>
      <c r="R177" s="31">
        <f t="shared" si="138"/>
        <v>21835.758407255231</v>
      </c>
      <c r="S177" s="31">
        <f t="shared" si="138"/>
        <v>25150.597278867626</v>
      </c>
      <c r="T177" s="31">
        <f t="shared" si="138"/>
        <v>46634.706648422944</v>
      </c>
      <c r="U177" s="31">
        <f t="shared" si="138"/>
        <v>67129.686150124384</v>
      </c>
      <c r="V177" s="31">
        <f t="shared" si="138"/>
        <v>91359.799449096099</v>
      </c>
      <c r="W177" s="31">
        <f t="shared" si="138"/>
        <v>105132.08932790879</v>
      </c>
      <c r="X177" s="31">
        <f t="shared" si="138"/>
        <v>106630.93907670243</v>
      </c>
      <c r="Y177" s="31">
        <f t="shared" si="138"/>
        <v>107597.36665928904</v>
      </c>
      <c r="Z177" s="31">
        <f t="shared" si="138"/>
        <v>108460.23547888953</v>
      </c>
      <c r="AA177" s="31">
        <f t="shared" si="138"/>
        <v>109146.51118214168</v>
      </c>
      <c r="AB177" s="31">
        <f t="shared" si="138"/>
        <v>109744.58111999887</v>
      </c>
      <c r="AC177" s="31">
        <f t="shared" si="138"/>
        <v>110466.02409751668</v>
      </c>
      <c r="AD177" s="31">
        <f t="shared" si="138"/>
        <v>111372.02596363111</v>
      </c>
      <c r="AE177" s="31">
        <f t="shared" si="138"/>
        <v>114686.86483524351</v>
      </c>
      <c r="AF177" s="31">
        <f t="shared" si="138"/>
        <v>136170.97420479881</v>
      </c>
      <c r="AG177" s="31">
        <f t="shared" si="138"/>
        <v>156665.95370650027</v>
      </c>
      <c r="AH177" s="31">
        <f t="shared" si="138"/>
        <v>180896.067005472</v>
      </c>
      <c r="AI177" s="31">
        <f t="shared" si="138"/>
        <v>194668.3568842847</v>
      </c>
      <c r="AJ177" s="31">
        <f t="shared" si="138"/>
        <v>196167.20663307834</v>
      </c>
      <c r="AK177" s="31">
        <f t="shared" si="138"/>
        <v>197133.63421566496</v>
      </c>
      <c r="AL177" s="31">
        <f t="shared" si="138"/>
        <v>197996.50303526546</v>
      </c>
      <c r="AM177" s="31">
        <f t="shared" si="138"/>
        <v>198682.77873851761</v>
      </c>
      <c r="AN177" s="31">
        <f t="shared" si="138"/>
        <v>199280.84867637479</v>
      </c>
      <c r="AO177" s="31">
        <f t="shared" si="138"/>
        <v>200002.29165389261</v>
      </c>
      <c r="AP177" s="31">
        <f t="shared" si="138"/>
        <v>200908.29352000702</v>
      </c>
      <c r="AQ177" s="31">
        <f t="shared" si="138"/>
        <v>204223.13239161941</v>
      </c>
      <c r="AR177" s="31">
        <f t="shared" si="138"/>
        <v>225707.24176117472</v>
      </c>
      <c r="AS177" s="31">
        <f t="shared" si="138"/>
        <v>246202.22126287618</v>
      </c>
      <c r="AT177" s="31">
        <f t="shared" si="138"/>
        <v>270432.33456184791</v>
      </c>
      <c r="AU177" s="31">
        <f t="shared" si="138"/>
        <v>284204.62444066058</v>
      </c>
      <c r="AV177" s="31">
        <f t="shared" si="138"/>
        <v>285703.47418945422</v>
      </c>
      <c r="AW177" s="31">
        <f t="shared" si="138"/>
        <v>286669.90177204082</v>
      </c>
      <c r="AX177" s="31">
        <f t="shared" si="138"/>
        <v>287532.77059164131</v>
      </c>
      <c r="AY177" s="31">
        <f t="shared" si="138"/>
        <v>288219.04629489349</v>
      </c>
      <c r="AZ177" s="31">
        <f t="shared" si="138"/>
        <v>288817.1162327507</v>
      </c>
      <c r="BA177" s="31">
        <f t="shared" si="138"/>
        <v>289538.55921026849</v>
      </c>
      <c r="BB177" s="31">
        <f t="shared" si="138"/>
        <v>290444.56107638293</v>
      </c>
      <c r="BC177" s="31">
        <f t="shared" si="138"/>
        <v>293759.39994799532</v>
      </c>
      <c r="BD177" s="31">
        <f t="shared" si="138"/>
        <v>315243.50931755063</v>
      </c>
      <c r="BE177" s="31">
        <f t="shared" si="138"/>
        <v>335738.48881925206</v>
      </c>
      <c r="BF177" s="31">
        <f t="shared" si="138"/>
        <v>359968.60211822379</v>
      </c>
      <c r="BG177" s="31">
        <f t="shared" si="138"/>
        <v>373740.89199703647</v>
      </c>
      <c r="BH177" s="31">
        <f t="shared" si="138"/>
        <v>375239.74174583011</v>
      </c>
      <c r="BI177" s="31">
        <f t="shared" si="138"/>
        <v>376206.1693284167</v>
      </c>
      <c r="BJ177" s="31">
        <f t="shared" si="138"/>
        <v>377069.03814801719</v>
      </c>
      <c r="BK177" s="31">
        <f t="shared" si="138"/>
        <v>377755.31385126937</v>
      </c>
      <c r="BL177" s="31">
        <f t="shared" si="138"/>
        <v>378353.38378912659</v>
      </c>
      <c r="BM177" s="31">
        <f t="shared" si="138"/>
        <v>379074.82676664437</v>
      </c>
      <c r="BN177" s="31">
        <f t="shared" si="138"/>
        <v>379980.82863275881</v>
      </c>
      <c r="BO177" s="31">
        <f t="shared" si="138"/>
        <v>383295.6675043712</v>
      </c>
      <c r="BP177" s="31">
        <f t="shared" si="138"/>
        <v>404779.77687392652</v>
      </c>
      <c r="BQ177" s="31">
        <f t="shared" ref="BQ177:CH177" si="139">BP177+BQ176</f>
        <v>425274.75637562794</v>
      </c>
      <c r="BR177" s="31">
        <f t="shared" si="139"/>
        <v>449504.86967459967</v>
      </c>
      <c r="BS177" s="31">
        <f t="shared" si="139"/>
        <v>463277.15955341235</v>
      </c>
      <c r="BT177" s="31">
        <f t="shared" si="139"/>
        <v>464776.00930220599</v>
      </c>
      <c r="BU177" s="31">
        <f t="shared" si="139"/>
        <v>465742.43688479258</v>
      </c>
      <c r="BV177" s="31">
        <f t="shared" si="139"/>
        <v>466605.30570439307</v>
      </c>
      <c r="BW177" s="31">
        <f t="shared" si="139"/>
        <v>467291.58140764525</v>
      </c>
      <c r="BX177" s="31">
        <f t="shared" si="139"/>
        <v>467889.65134550247</v>
      </c>
      <c r="BY177" s="31">
        <f t="shared" si="139"/>
        <v>468611.09432302025</v>
      </c>
      <c r="BZ177" s="31">
        <f t="shared" si="139"/>
        <v>469517.0961891347</v>
      </c>
      <c r="CA177" s="31">
        <f t="shared" si="139"/>
        <v>472831.93506074708</v>
      </c>
      <c r="CB177" s="31">
        <f t="shared" si="139"/>
        <v>494316.0444303024</v>
      </c>
      <c r="CC177" s="31">
        <f t="shared" si="139"/>
        <v>514811.02393200382</v>
      </c>
      <c r="CD177" s="31">
        <f t="shared" si="139"/>
        <v>539041.13723097555</v>
      </c>
      <c r="CE177" s="31">
        <f t="shared" si="139"/>
        <v>552813.42710978829</v>
      </c>
      <c r="CF177" s="31">
        <f t="shared" si="139"/>
        <v>554312.27685858193</v>
      </c>
      <c r="CG177" s="31">
        <f t="shared" si="139"/>
        <v>555278.70444116858</v>
      </c>
      <c r="CH177" s="34">
        <f t="shared" si="139"/>
        <v>556141.57326076902</v>
      </c>
    </row>
    <row r="178" spans="1:86" hidden="1" x14ac:dyDescent="0.35">
      <c r="A178" s="116"/>
      <c r="B178" s="250" t="s">
        <v>129</v>
      </c>
      <c r="C178" s="121">
        <f>C157+C176</f>
        <v>0</v>
      </c>
      <c r="D178" s="121">
        <f t="shared" ref="D178:BO178" si="140">D157+D176</f>
        <v>0</v>
      </c>
      <c r="E178" s="121">
        <f t="shared" si="140"/>
        <v>474.33171642201614</v>
      </c>
      <c r="F178" s="121">
        <f t="shared" si="140"/>
        <v>864.98854948086023</v>
      </c>
      <c r="G178" s="121">
        <f t="shared" si="140"/>
        <v>1152.6540574496435</v>
      </c>
      <c r="H178" s="121">
        <f t="shared" si="140"/>
        <v>3487.4515508807908</v>
      </c>
      <c r="I178" s="121">
        <f t="shared" si="140"/>
        <v>7748.5921419642482</v>
      </c>
      <c r="J178" s="121">
        <f t="shared" si="140"/>
        <v>10888.880688394122</v>
      </c>
      <c r="K178" s="121">
        <f t="shared" si="140"/>
        <v>7309.9066283574011</v>
      </c>
      <c r="L178" s="121">
        <f t="shared" si="140"/>
        <v>3107.6239769696763</v>
      </c>
      <c r="M178" s="121">
        <f t="shared" si="140"/>
        <v>2617.2524195095443</v>
      </c>
      <c r="N178" s="121">
        <f t="shared" si="140"/>
        <v>2976.9630814038328</v>
      </c>
      <c r="O178" s="121">
        <f t="shared" si="140"/>
        <v>3219.3749783150633</v>
      </c>
      <c r="P178" s="121">
        <f t="shared" si="140"/>
        <v>2873.4143596748945</v>
      </c>
      <c r="Q178" s="121">
        <f t="shared" si="140"/>
        <v>3470.6463180350906</v>
      </c>
      <c r="R178" s="121">
        <f t="shared" si="140"/>
        <v>4090.5232473633901</v>
      </c>
      <c r="S178" s="121">
        <f t="shared" si="140"/>
        <v>8812.5121862129417</v>
      </c>
      <c r="T178" s="121">
        <f t="shared" si="140"/>
        <v>36423.685804440043</v>
      </c>
      <c r="U178" s="121">
        <f t="shared" si="140"/>
        <v>39361.994358904602</v>
      </c>
      <c r="V178" s="121">
        <f t="shared" si="140"/>
        <v>42353.139520851051</v>
      </c>
      <c r="W178" s="121">
        <f t="shared" si="140"/>
        <v>22877.608246993641</v>
      </c>
      <c r="X178" s="121">
        <f t="shared" si="140"/>
        <v>4913.0659955524907</v>
      </c>
      <c r="Y178" s="121">
        <f t="shared" si="140"/>
        <v>3636.7886422772208</v>
      </c>
      <c r="Z178" s="121">
        <f t="shared" si="140"/>
        <v>3424.7909385416424</v>
      </c>
      <c r="AA178" s="121">
        <f t="shared" si="140"/>
        <v>3219.3749783150633</v>
      </c>
      <c r="AB178" s="121">
        <f t="shared" si="140"/>
        <v>2873.4143596748945</v>
      </c>
      <c r="AC178" s="121">
        <f t="shared" si="140"/>
        <v>3470.6463180350906</v>
      </c>
      <c r="AD178" s="121">
        <f t="shared" si="140"/>
        <v>4090.5232473633901</v>
      </c>
      <c r="AE178" s="121">
        <f t="shared" si="140"/>
        <v>8812.5121862129417</v>
      </c>
      <c r="AF178" s="121">
        <f t="shared" si="140"/>
        <v>36423.685804440043</v>
      </c>
      <c r="AG178" s="121">
        <f t="shared" si="140"/>
        <v>39361.994358904602</v>
      </c>
      <c r="AH178" s="121">
        <f t="shared" si="140"/>
        <v>42353.139520851051</v>
      </c>
      <c r="AI178" s="121">
        <f t="shared" si="140"/>
        <v>22877.608246993641</v>
      </c>
      <c r="AJ178" s="121">
        <f t="shared" si="140"/>
        <v>4913.0659955524907</v>
      </c>
      <c r="AK178" s="121">
        <f t="shared" si="140"/>
        <v>3636.7886422772208</v>
      </c>
      <c r="AL178" s="121">
        <f t="shared" si="140"/>
        <v>3424.7909385416424</v>
      </c>
      <c r="AM178" s="121">
        <f t="shared" si="140"/>
        <v>3219.3749783150633</v>
      </c>
      <c r="AN178" s="121">
        <f t="shared" si="140"/>
        <v>2873.4143596748945</v>
      </c>
      <c r="AO178" s="121">
        <f t="shared" si="140"/>
        <v>3470.6463180350906</v>
      </c>
      <c r="AP178" s="121">
        <f t="shared" si="140"/>
        <v>4090.5232473633901</v>
      </c>
      <c r="AQ178" s="121">
        <f t="shared" si="140"/>
        <v>8812.5121862129417</v>
      </c>
      <c r="AR178" s="121">
        <f t="shared" si="140"/>
        <v>36423.685804440043</v>
      </c>
      <c r="AS178" s="121">
        <f t="shared" si="140"/>
        <v>39361.994358904602</v>
      </c>
      <c r="AT178" s="121">
        <f t="shared" si="140"/>
        <v>42353.139520851051</v>
      </c>
      <c r="AU178" s="121">
        <f t="shared" si="140"/>
        <v>22877.608246993641</v>
      </c>
      <c r="AV178" s="121">
        <f t="shared" si="140"/>
        <v>4913.0659955524907</v>
      </c>
      <c r="AW178" s="121">
        <f t="shared" si="140"/>
        <v>3636.7886422772208</v>
      </c>
      <c r="AX178" s="121">
        <f t="shared" si="140"/>
        <v>3424.7909385416424</v>
      </c>
      <c r="AY178" s="121">
        <f t="shared" si="140"/>
        <v>3219.3749783150633</v>
      </c>
      <c r="AZ178" s="121">
        <f t="shared" si="140"/>
        <v>2873.4143596748945</v>
      </c>
      <c r="BA178" s="121">
        <f t="shared" si="140"/>
        <v>3470.6463180350906</v>
      </c>
      <c r="BB178" s="121">
        <f t="shared" si="140"/>
        <v>4090.5232473633901</v>
      </c>
      <c r="BC178" s="121">
        <f t="shared" si="140"/>
        <v>8812.5121862129417</v>
      </c>
      <c r="BD178" s="121">
        <f t="shared" si="140"/>
        <v>36423.685804440043</v>
      </c>
      <c r="BE178" s="121">
        <f t="shared" si="140"/>
        <v>39361.994358904602</v>
      </c>
      <c r="BF178" s="121">
        <f t="shared" si="140"/>
        <v>42353.139520851051</v>
      </c>
      <c r="BG178" s="121">
        <f t="shared" si="140"/>
        <v>22877.608246993641</v>
      </c>
      <c r="BH178" s="121">
        <f t="shared" si="140"/>
        <v>4913.0659955524907</v>
      </c>
      <c r="BI178" s="121">
        <f t="shared" si="140"/>
        <v>3636.7886422772208</v>
      </c>
      <c r="BJ178" s="121">
        <f t="shared" si="140"/>
        <v>3424.7909385416424</v>
      </c>
      <c r="BK178" s="121">
        <f t="shared" si="140"/>
        <v>3219.3749783150633</v>
      </c>
      <c r="BL178" s="121">
        <f t="shared" si="140"/>
        <v>2873.4143596748945</v>
      </c>
      <c r="BM178" s="121">
        <f t="shared" si="140"/>
        <v>3470.6463180350906</v>
      </c>
      <c r="BN178" s="121">
        <f t="shared" si="140"/>
        <v>4090.5232473633901</v>
      </c>
      <c r="BO178" s="121">
        <f t="shared" si="140"/>
        <v>8812.5121862129417</v>
      </c>
      <c r="BP178" s="121">
        <f t="shared" ref="BP178:CH178" si="141">BP157+BP176</f>
        <v>36423.685804440043</v>
      </c>
      <c r="BQ178" s="121">
        <f t="shared" si="141"/>
        <v>39361.994358904602</v>
      </c>
      <c r="BR178" s="121">
        <f t="shared" si="141"/>
        <v>42353.139520851051</v>
      </c>
      <c r="BS178" s="121">
        <f t="shared" si="141"/>
        <v>22877.608246993641</v>
      </c>
      <c r="BT178" s="121">
        <f t="shared" si="141"/>
        <v>4913.0659955524907</v>
      </c>
      <c r="BU178" s="121">
        <f t="shared" si="141"/>
        <v>3636.7886422772208</v>
      </c>
      <c r="BV178" s="121">
        <f t="shared" si="141"/>
        <v>3424.7909385416424</v>
      </c>
      <c r="BW178" s="121">
        <f t="shared" si="141"/>
        <v>3219.3749783150633</v>
      </c>
      <c r="BX178" s="121">
        <f t="shared" si="141"/>
        <v>2873.4143596748945</v>
      </c>
      <c r="BY178" s="121">
        <f t="shared" si="141"/>
        <v>3470.6463180350906</v>
      </c>
      <c r="BZ178" s="121">
        <f t="shared" si="141"/>
        <v>4090.5232473633901</v>
      </c>
      <c r="CA178" s="121">
        <f t="shared" si="141"/>
        <v>8812.5121862129417</v>
      </c>
      <c r="CB178" s="121">
        <f t="shared" si="141"/>
        <v>36423.685804440043</v>
      </c>
      <c r="CC178" s="121">
        <f t="shared" si="141"/>
        <v>39361.994358904602</v>
      </c>
      <c r="CD178" s="121">
        <f t="shared" si="141"/>
        <v>42353.139520851051</v>
      </c>
      <c r="CE178" s="121">
        <f t="shared" si="141"/>
        <v>22877.608246993641</v>
      </c>
      <c r="CF178" s="121">
        <f t="shared" si="141"/>
        <v>4913.0659955524907</v>
      </c>
      <c r="CG178" s="121">
        <f t="shared" si="141"/>
        <v>3636.7886422772208</v>
      </c>
      <c r="CH178" s="121">
        <f t="shared" si="141"/>
        <v>3424.7909385416424</v>
      </c>
    </row>
    <row r="179" spans="1:86" hidden="1" x14ac:dyDescent="0.35">
      <c r="A179" s="116"/>
      <c r="B179" s="251" t="s">
        <v>188</v>
      </c>
      <c r="C179" s="119">
        <f>C178-C73</f>
        <v>0</v>
      </c>
      <c r="D179" s="119">
        <f t="shared" ref="D179:BO179" si="142">D178-D73</f>
        <v>0</v>
      </c>
      <c r="E179" s="119">
        <f t="shared" si="142"/>
        <v>-3.1786269196913963E-3</v>
      </c>
      <c r="F179" s="119">
        <f t="shared" si="142"/>
        <v>-4.7300097817242204E-3</v>
      </c>
      <c r="G179" s="119">
        <f t="shared" si="142"/>
        <v>-1.5784933406393975E-2</v>
      </c>
      <c r="H179" s="119">
        <f t="shared" si="142"/>
        <v>-4.4670400411632727E-3</v>
      </c>
      <c r="I179" s="119">
        <f t="shared" si="142"/>
        <v>2.3806248056644108E-2</v>
      </c>
      <c r="J179" s="119">
        <f t="shared" si="142"/>
        <v>-1.2805058740923414E-2</v>
      </c>
      <c r="K179" s="119">
        <f t="shared" si="142"/>
        <v>2.839475279506587E-2</v>
      </c>
      <c r="L179" s="119">
        <f t="shared" si="142"/>
        <v>-2.402591506643148E-2</v>
      </c>
      <c r="M179" s="119">
        <f t="shared" si="142"/>
        <v>2.2809107958892127E-2</v>
      </c>
      <c r="N179" s="119">
        <f t="shared" si="142"/>
        <v>3.2181070810111123E-3</v>
      </c>
      <c r="O179" s="119">
        <f t="shared" si="142"/>
        <v>1.3951511435607244E-2</v>
      </c>
      <c r="P179" s="119">
        <f t="shared" si="142"/>
        <v>1.179989467800624E-2</v>
      </c>
      <c r="Q179" s="119">
        <f t="shared" si="142"/>
        <v>-1.5667168350319116E-2</v>
      </c>
      <c r="R179" s="119">
        <f t="shared" si="142"/>
        <v>-1.9131887633193401E-2</v>
      </c>
      <c r="S179" s="119">
        <f t="shared" si="142"/>
        <v>-3.8196597888600081E-2</v>
      </c>
      <c r="T179" s="119">
        <f t="shared" si="142"/>
        <v>7.7987911659874953E-2</v>
      </c>
      <c r="U179" s="119">
        <f t="shared" si="142"/>
        <v>0.10675244964659214</v>
      </c>
      <c r="V179" s="119">
        <f t="shared" si="142"/>
        <v>-0.11141650437639328</v>
      </c>
      <c r="W179" s="119">
        <f t="shared" si="142"/>
        <v>0.1069492355127295</v>
      </c>
      <c r="X179" s="119">
        <f t="shared" si="142"/>
        <v>-3.3198463117514621E-2</v>
      </c>
      <c r="Y179" s="119">
        <f t="shared" si="142"/>
        <v>2.8889909423014615E-2</v>
      </c>
      <c r="Z179" s="119">
        <f t="shared" si="142"/>
        <v>4.3746025148720946E-3</v>
      </c>
      <c r="AA179" s="119">
        <f t="shared" si="142"/>
        <v>1.3951511435607244E-2</v>
      </c>
      <c r="AB179" s="119">
        <f t="shared" si="142"/>
        <v>1.179989467800624E-2</v>
      </c>
      <c r="AC179" s="119">
        <f t="shared" si="142"/>
        <v>-1.5667168350319116E-2</v>
      </c>
      <c r="AD179" s="119">
        <f t="shared" si="142"/>
        <v>-1.9131887633193401E-2</v>
      </c>
      <c r="AE179" s="119">
        <f t="shared" si="142"/>
        <v>-3.8196597888600081E-2</v>
      </c>
      <c r="AF179" s="119">
        <f t="shared" si="142"/>
        <v>7.7987911659874953E-2</v>
      </c>
      <c r="AG179" s="119">
        <f t="shared" si="142"/>
        <v>0.10675244964659214</v>
      </c>
      <c r="AH179" s="119">
        <f t="shared" si="142"/>
        <v>-0.11141650437639328</v>
      </c>
      <c r="AI179" s="119">
        <f t="shared" si="142"/>
        <v>0.1069492355127295</v>
      </c>
      <c r="AJ179" s="119">
        <f t="shared" si="142"/>
        <v>-3.3198463117514621E-2</v>
      </c>
      <c r="AK179" s="119">
        <f t="shared" si="142"/>
        <v>2.8889909423014615E-2</v>
      </c>
      <c r="AL179" s="119">
        <f t="shared" si="142"/>
        <v>4.3746025148720946E-3</v>
      </c>
      <c r="AM179" s="119">
        <f t="shared" si="142"/>
        <v>1.3951511435607244E-2</v>
      </c>
      <c r="AN179" s="119">
        <f t="shared" si="142"/>
        <v>1.179989467800624E-2</v>
      </c>
      <c r="AO179" s="119">
        <f t="shared" si="142"/>
        <v>-1.5667168350319116E-2</v>
      </c>
      <c r="AP179" s="119">
        <f t="shared" si="142"/>
        <v>-1.9131887633193401E-2</v>
      </c>
      <c r="AQ179" s="119">
        <f t="shared" si="142"/>
        <v>-3.8196597888600081E-2</v>
      </c>
      <c r="AR179" s="119">
        <f t="shared" si="142"/>
        <v>7.7987911659874953E-2</v>
      </c>
      <c r="AS179" s="119">
        <f t="shared" si="142"/>
        <v>0.10675244964659214</v>
      </c>
      <c r="AT179" s="119">
        <f t="shared" si="142"/>
        <v>-0.11141650437639328</v>
      </c>
      <c r="AU179" s="119">
        <f t="shared" si="142"/>
        <v>0.1069492355127295</v>
      </c>
      <c r="AV179" s="119">
        <f t="shared" si="142"/>
        <v>-3.3198463117514621E-2</v>
      </c>
      <c r="AW179" s="119">
        <f t="shared" si="142"/>
        <v>2.8889909423014615E-2</v>
      </c>
      <c r="AX179" s="119">
        <f t="shared" si="142"/>
        <v>4.3746025148720946E-3</v>
      </c>
      <c r="AY179" s="119">
        <f t="shared" si="142"/>
        <v>1.3951511435607244E-2</v>
      </c>
      <c r="AZ179" s="119">
        <f t="shared" si="142"/>
        <v>1.179989467800624E-2</v>
      </c>
      <c r="BA179" s="119">
        <f t="shared" si="142"/>
        <v>-1.5667168350319116E-2</v>
      </c>
      <c r="BB179" s="119">
        <f t="shared" si="142"/>
        <v>-1.9131887633193401E-2</v>
      </c>
      <c r="BC179" s="119">
        <f t="shared" si="142"/>
        <v>-3.8196597888600081E-2</v>
      </c>
      <c r="BD179" s="119">
        <f t="shared" si="142"/>
        <v>7.7987911659874953E-2</v>
      </c>
      <c r="BE179" s="119">
        <f t="shared" si="142"/>
        <v>0.10675244964659214</v>
      </c>
      <c r="BF179" s="119">
        <f t="shared" si="142"/>
        <v>-0.11141650437639328</v>
      </c>
      <c r="BG179" s="119">
        <f t="shared" si="142"/>
        <v>0.1069492355127295</v>
      </c>
      <c r="BH179" s="119">
        <f t="shared" si="142"/>
        <v>-3.3198463117514621E-2</v>
      </c>
      <c r="BI179" s="119">
        <f t="shared" si="142"/>
        <v>2.8889909423014615E-2</v>
      </c>
      <c r="BJ179" s="119">
        <f t="shared" si="142"/>
        <v>4.3746025148720946E-3</v>
      </c>
      <c r="BK179" s="119">
        <f t="shared" si="142"/>
        <v>1.3951511435607244E-2</v>
      </c>
      <c r="BL179" s="119">
        <f t="shared" si="142"/>
        <v>1.179989467800624E-2</v>
      </c>
      <c r="BM179" s="119">
        <f t="shared" si="142"/>
        <v>-1.5667168350319116E-2</v>
      </c>
      <c r="BN179" s="119">
        <f t="shared" si="142"/>
        <v>-1.9131887633193401E-2</v>
      </c>
      <c r="BO179" s="119">
        <f t="shared" si="142"/>
        <v>-3.8196597888600081E-2</v>
      </c>
      <c r="BP179" s="119">
        <f t="shared" ref="BP179:CH179" si="143">BP178-BP73</f>
        <v>7.7987911659874953E-2</v>
      </c>
      <c r="BQ179" s="119">
        <f t="shared" si="143"/>
        <v>0.10675244964659214</v>
      </c>
      <c r="BR179" s="119">
        <f t="shared" si="143"/>
        <v>-0.11141650437639328</v>
      </c>
      <c r="BS179" s="119">
        <f t="shared" si="143"/>
        <v>0.1069492355127295</v>
      </c>
      <c r="BT179" s="119">
        <f t="shared" si="143"/>
        <v>-3.3198463117514621E-2</v>
      </c>
      <c r="BU179" s="119">
        <f t="shared" si="143"/>
        <v>2.8889909423014615E-2</v>
      </c>
      <c r="BV179" s="119">
        <f t="shared" si="143"/>
        <v>4.3746025148720946E-3</v>
      </c>
      <c r="BW179" s="119">
        <f t="shared" si="143"/>
        <v>1.3951511435607244E-2</v>
      </c>
      <c r="BX179" s="119">
        <f t="shared" si="143"/>
        <v>1.179989467800624E-2</v>
      </c>
      <c r="BY179" s="119">
        <f t="shared" si="143"/>
        <v>-1.5667168350319116E-2</v>
      </c>
      <c r="BZ179" s="119">
        <f t="shared" si="143"/>
        <v>-1.9131887633193401E-2</v>
      </c>
      <c r="CA179" s="119">
        <f t="shared" si="143"/>
        <v>-3.8196597888600081E-2</v>
      </c>
      <c r="CB179" s="119">
        <f t="shared" si="143"/>
        <v>7.7987911659874953E-2</v>
      </c>
      <c r="CC179" s="119">
        <f t="shared" si="143"/>
        <v>0.10675244964659214</v>
      </c>
      <c r="CD179" s="119">
        <f t="shared" si="143"/>
        <v>-0.11141650437639328</v>
      </c>
      <c r="CE179" s="119">
        <f t="shared" si="143"/>
        <v>0.1069492355127295</v>
      </c>
      <c r="CF179" s="119">
        <f t="shared" si="143"/>
        <v>-3.3198463117514621E-2</v>
      </c>
      <c r="CG179" s="119">
        <f t="shared" si="143"/>
        <v>2.8889909423014615E-2</v>
      </c>
      <c r="CH179" s="119">
        <f t="shared" si="143"/>
        <v>4.3746025148720946E-3</v>
      </c>
    </row>
    <row r="180" spans="1:86" ht="15" hidden="1" thickBot="1" x14ac:dyDescent="0.4">
      <c r="A180" s="116"/>
      <c r="B180" s="116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</row>
    <row r="181" spans="1:86" ht="15" hidden="1" thickBot="1" x14ac:dyDescent="0.4">
      <c r="A181" s="116"/>
      <c r="B181" s="304" t="s">
        <v>39</v>
      </c>
      <c r="C181" s="176">
        <f>C$4</f>
        <v>44562</v>
      </c>
      <c r="D181" s="176">
        <f t="shared" ref="D181:BO181" si="144">D$4</f>
        <v>44593</v>
      </c>
      <c r="E181" s="176">
        <f t="shared" si="144"/>
        <v>44621</v>
      </c>
      <c r="F181" s="176">
        <f t="shared" si="144"/>
        <v>44652</v>
      </c>
      <c r="G181" s="176">
        <f t="shared" si="144"/>
        <v>44682</v>
      </c>
      <c r="H181" s="176">
        <f t="shared" si="144"/>
        <v>44713</v>
      </c>
      <c r="I181" s="176">
        <f t="shared" si="144"/>
        <v>44743</v>
      </c>
      <c r="J181" s="176">
        <f t="shared" si="144"/>
        <v>44774</v>
      </c>
      <c r="K181" s="176">
        <f t="shared" si="144"/>
        <v>44805</v>
      </c>
      <c r="L181" s="176">
        <f t="shared" si="144"/>
        <v>44835</v>
      </c>
      <c r="M181" s="176">
        <f t="shared" si="144"/>
        <v>44866</v>
      </c>
      <c r="N181" s="176">
        <f t="shared" si="144"/>
        <v>44896</v>
      </c>
      <c r="O181" s="176">
        <f t="shared" si="144"/>
        <v>44927</v>
      </c>
      <c r="P181" s="176">
        <f t="shared" si="144"/>
        <v>44958</v>
      </c>
      <c r="Q181" s="176">
        <f t="shared" si="144"/>
        <v>44986</v>
      </c>
      <c r="R181" s="176">
        <f t="shared" si="144"/>
        <v>45017</v>
      </c>
      <c r="S181" s="176">
        <f t="shared" si="144"/>
        <v>45047</v>
      </c>
      <c r="T181" s="176">
        <f t="shared" si="144"/>
        <v>45078</v>
      </c>
      <c r="U181" s="176">
        <f t="shared" si="144"/>
        <v>45108</v>
      </c>
      <c r="V181" s="176">
        <f t="shared" si="144"/>
        <v>45139</v>
      </c>
      <c r="W181" s="176">
        <f t="shared" si="144"/>
        <v>45170</v>
      </c>
      <c r="X181" s="176">
        <f t="shared" si="144"/>
        <v>45200</v>
      </c>
      <c r="Y181" s="176">
        <f t="shared" si="144"/>
        <v>45231</v>
      </c>
      <c r="Z181" s="176">
        <f t="shared" si="144"/>
        <v>45261</v>
      </c>
      <c r="AA181" s="176">
        <f t="shared" si="144"/>
        <v>45292</v>
      </c>
      <c r="AB181" s="176">
        <f t="shared" si="144"/>
        <v>45323</v>
      </c>
      <c r="AC181" s="176">
        <f t="shared" si="144"/>
        <v>45352</v>
      </c>
      <c r="AD181" s="176">
        <f t="shared" si="144"/>
        <v>45383</v>
      </c>
      <c r="AE181" s="176">
        <f t="shared" si="144"/>
        <v>45413</v>
      </c>
      <c r="AF181" s="176">
        <f t="shared" si="144"/>
        <v>45444</v>
      </c>
      <c r="AG181" s="176">
        <f t="shared" si="144"/>
        <v>45474</v>
      </c>
      <c r="AH181" s="176">
        <f t="shared" si="144"/>
        <v>45505</v>
      </c>
      <c r="AI181" s="176">
        <f t="shared" si="144"/>
        <v>45536</v>
      </c>
      <c r="AJ181" s="176">
        <f t="shared" si="144"/>
        <v>45566</v>
      </c>
      <c r="AK181" s="176">
        <f t="shared" si="144"/>
        <v>45597</v>
      </c>
      <c r="AL181" s="176">
        <f t="shared" si="144"/>
        <v>45627</v>
      </c>
      <c r="AM181" s="176">
        <f t="shared" si="144"/>
        <v>45658</v>
      </c>
      <c r="AN181" s="176">
        <f t="shared" si="144"/>
        <v>45689</v>
      </c>
      <c r="AO181" s="176">
        <f t="shared" si="144"/>
        <v>45717</v>
      </c>
      <c r="AP181" s="176">
        <f t="shared" si="144"/>
        <v>45748</v>
      </c>
      <c r="AQ181" s="176">
        <f t="shared" si="144"/>
        <v>45778</v>
      </c>
      <c r="AR181" s="176">
        <f t="shared" si="144"/>
        <v>45809</v>
      </c>
      <c r="AS181" s="176">
        <f t="shared" si="144"/>
        <v>45839</v>
      </c>
      <c r="AT181" s="176">
        <f t="shared" si="144"/>
        <v>45870</v>
      </c>
      <c r="AU181" s="176">
        <f t="shared" si="144"/>
        <v>45901</v>
      </c>
      <c r="AV181" s="176">
        <f t="shared" si="144"/>
        <v>45931</v>
      </c>
      <c r="AW181" s="176">
        <f t="shared" si="144"/>
        <v>45962</v>
      </c>
      <c r="AX181" s="176">
        <f t="shared" si="144"/>
        <v>45992</v>
      </c>
      <c r="AY181" s="176">
        <f t="shared" si="144"/>
        <v>46023</v>
      </c>
      <c r="AZ181" s="176">
        <f t="shared" si="144"/>
        <v>46054</v>
      </c>
      <c r="BA181" s="176">
        <f t="shared" si="144"/>
        <v>46082</v>
      </c>
      <c r="BB181" s="176">
        <f t="shared" si="144"/>
        <v>46113</v>
      </c>
      <c r="BC181" s="176">
        <f t="shared" si="144"/>
        <v>46143</v>
      </c>
      <c r="BD181" s="176">
        <f t="shared" si="144"/>
        <v>46174</v>
      </c>
      <c r="BE181" s="176">
        <f t="shared" si="144"/>
        <v>46204</v>
      </c>
      <c r="BF181" s="176">
        <f t="shared" si="144"/>
        <v>46235</v>
      </c>
      <c r="BG181" s="176">
        <f t="shared" si="144"/>
        <v>46266</v>
      </c>
      <c r="BH181" s="176">
        <f t="shared" si="144"/>
        <v>46296</v>
      </c>
      <c r="BI181" s="176">
        <f t="shared" si="144"/>
        <v>46327</v>
      </c>
      <c r="BJ181" s="176">
        <f t="shared" si="144"/>
        <v>46357</v>
      </c>
      <c r="BK181" s="176">
        <f t="shared" si="144"/>
        <v>46388</v>
      </c>
      <c r="BL181" s="176">
        <f t="shared" si="144"/>
        <v>46419</v>
      </c>
      <c r="BM181" s="176">
        <f t="shared" si="144"/>
        <v>46447</v>
      </c>
      <c r="BN181" s="176">
        <f t="shared" si="144"/>
        <v>46478</v>
      </c>
      <c r="BO181" s="176">
        <f t="shared" si="144"/>
        <v>46508</v>
      </c>
      <c r="BP181" s="176">
        <f t="shared" ref="BP181:CH181" si="145">BP$4</f>
        <v>46539</v>
      </c>
      <c r="BQ181" s="176">
        <f t="shared" si="145"/>
        <v>46569</v>
      </c>
      <c r="BR181" s="176">
        <f t="shared" si="145"/>
        <v>46600</v>
      </c>
      <c r="BS181" s="176">
        <f t="shared" si="145"/>
        <v>46631</v>
      </c>
      <c r="BT181" s="176">
        <f t="shared" si="145"/>
        <v>46661</v>
      </c>
      <c r="BU181" s="176">
        <f t="shared" si="145"/>
        <v>46692</v>
      </c>
      <c r="BV181" s="176">
        <f t="shared" si="145"/>
        <v>46722</v>
      </c>
      <c r="BW181" s="176">
        <f t="shared" si="145"/>
        <v>46753</v>
      </c>
      <c r="BX181" s="176">
        <f t="shared" si="145"/>
        <v>46784</v>
      </c>
      <c r="BY181" s="176">
        <f t="shared" si="145"/>
        <v>46813</v>
      </c>
      <c r="BZ181" s="176">
        <f t="shared" si="145"/>
        <v>46844</v>
      </c>
      <c r="CA181" s="176">
        <f t="shared" si="145"/>
        <v>46874</v>
      </c>
      <c r="CB181" s="176">
        <f t="shared" si="145"/>
        <v>46905</v>
      </c>
      <c r="CC181" s="176">
        <f t="shared" si="145"/>
        <v>46935</v>
      </c>
      <c r="CD181" s="176">
        <f t="shared" si="145"/>
        <v>46966</v>
      </c>
      <c r="CE181" s="176">
        <f t="shared" si="145"/>
        <v>46997</v>
      </c>
      <c r="CF181" s="176">
        <f t="shared" si="145"/>
        <v>47027</v>
      </c>
      <c r="CG181" s="176">
        <f t="shared" si="145"/>
        <v>47058</v>
      </c>
      <c r="CH181" s="177">
        <f t="shared" si="145"/>
        <v>47088</v>
      </c>
    </row>
    <row r="182" spans="1:86" hidden="1" x14ac:dyDescent="0.35">
      <c r="A182" s="116"/>
      <c r="B182" s="298" t="s">
        <v>130</v>
      </c>
      <c r="C182" s="129">
        <f>C157*'YTD PROGRAM SUMMARY'!C47</f>
        <v>0</v>
      </c>
      <c r="D182" s="129">
        <f>D157*'YTD PROGRAM SUMMARY'!D47</f>
        <v>0</v>
      </c>
      <c r="E182" s="129">
        <f>E157*'YTD PROGRAM SUMMARY'!E47</f>
        <v>0</v>
      </c>
      <c r="F182" s="129">
        <f>F157*'YTD PROGRAM SUMMARY'!F47</f>
        <v>0</v>
      </c>
      <c r="G182" s="129">
        <f>G157*'YTD PROGRAM SUMMARY'!G47</f>
        <v>857.19269825451806</v>
      </c>
      <c r="H182" s="129">
        <f>H157*'YTD PROGRAM SUMMARY'!H47</f>
        <v>1539.3397360714123</v>
      </c>
      <c r="I182" s="129">
        <f>I157*'YTD PROGRAM SUMMARY'!I47</f>
        <v>3820.0520461750139</v>
      </c>
      <c r="J182" s="129">
        <f>J157*'YTD PROGRAM SUMMARY'!J47</f>
        <v>0</v>
      </c>
      <c r="K182" s="129">
        <f>K157*'YTD PROGRAM SUMMARY'!K47</f>
        <v>3203.6970627477158</v>
      </c>
      <c r="L182" s="129">
        <f>L157*'YTD PROGRAM SUMMARY'!L47</f>
        <v>0</v>
      </c>
      <c r="M182" s="129">
        <f>M157*'YTD PROGRAM SUMMARY'!M47</f>
        <v>0</v>
      </c>
      <c r="N182" s="129">
        <f>N157*'YTD PROGRAM SUMMARY'!N47</f>
        <v>2089.7338060605421</v>
      </c>
      <c r="O182" s="261">
        <f>O157*'YTD PROGRAM SUMMARY'!O47</f>
        <v>0</v>
      </c>
      <c r="P182" s="261">
        <f>P157*'YTD PROGRAM SUMMARY'!P47</f>
        <v>0</v>
      </c>
      <c r="Q182" s="261">
        <f>Q157*'YTD PROGRAM SUMMARY'!Q47</f>
        <v>0</v>
      </c>
      <c r="R182" s="261">
        <f>R157*'YTD PROGRAM SUMMARY'!R47</f>
        <v>0</v>
      </c>
      <c r="S182" s="261">
        <f>S157*'YTD PROGRAM SUMMARY'!S47</f>
        <v>0</v>
      </c>
      <c r="T182" s="261">
        <f>T157*'YTD PROGRAM SUMMARY'!T47</f>
        <v>0</v>
      </c>
      <c r="U182" s="261">
        <f>U157*'YTD PROGRAM SUMMARY'!U47</f>
        <v>0</v>
      </c>
      <c r="V182" s="261">
        <f>V157*'YTD PROGRAM SUMMARY'!V47</f>
        <v>0</v>
      </c>
      <c r="W182" s="261">
        <f>W157*'YTD PROGRAM SUMMARY'!W47</f>
        <v>0</v>
      </c>
      <c r="X182" s="261">
        <f>X157*'YTD PROGRAM SUMMARY'!X47</f>
        <v>0</v>
      </c>
      <c r="Y182" s="261">
        <f>Y157*'YTD PROGRAM SUMMARY'!Y47</f>
        <v>0</v>
      </c>
      <c r="Z182" s="261">
        <f>Z157*'YTD PROGRAM SUMMARY'!Z47</f>
        <v>0</v>
      </c>
      <c r="AA182" s="261">
        <f>AA157*'YTD PROGRAM SUMMARY'!AA47</f>
        <v>0</v>
      </c>
      <c r="AB182" s="261">
        <f>AB157*'YTD PROGRAM SUMMARY'!AB47</f>
        <v>0</v>
      </c>
      <c r="AC182" s="261">
        <f>AC157*'YTD PROGRAM SUMMARY'!AC47</f>
        <v>0</v>
      </c>
      <c r="AD182" s="261">
        <f>AD157*'YTD PROGRAM SUMMARY'!AD47</f>
        <v>0</v>
      </c>
      <c r="AE182" s="261">
        <f>AE157*'YTD PROGRAM SUMMARY'!AE47</f>
        <v>0</v>
      </c>
      <c r="AF182" s="261">
        <f>AF157*'YTD PROGRAM SUMMARY'!AF47</f>
        <v>0</v>
      </c>
      <c r="AG182" s="261">
        <f>AG157*'YTD PROGRAM SUMMARY'!AG47</f>
        <v>0</v>
      </c>
      <c r="AH182" s="261">
        <f>AH157*'YTD PROGRAM SUMMARY'!AH47</f>
        <v>0</v>
      </c>
      <c r="AI182" s="261">
        <f>AI157*'YTD PROGRAM SUMMARY'!AI47</f>
        <v>0</v>
      </c>
      <c r="AJ182" s="261">
        <f>AJ157*'YTD PROGRAM SUMMARY'!AJ47</f>
        <v>0</v>
      </c>
      <c r="AK182" s="261">
        <f>AK157*'YTD PROGRAM SUMMARY'!AK47</f>
        <v>0</v>
      </c>
      <c r="AL182" s="261">
        <f>AL157*'YTD PROGRAM SUMMARY'!AL47</f>
        <v>0</v>
      </c>
      <c r="AM182" s="261">
        <f>AM157*'YTD PROGRAM SUMMARY'!AM47</f>
        <v>0</v>
      </c>
      <c r="AN182" s="261">
        <f>AN157*'YTD PROGRAM SUMMARY'!AN47</f>
        <v>0</v>
      </c>
      <c r="AO182" s="261">
        <f>AO157*'YTD PROGRAM SUMMARY'!AO47</f>
        <v>0</v>
      </c>
      <c r="AP182" s="261">
        <f>AP157*'YTD PROGRAM SUMMARY'!AP47</f>
        <v>0</v>
      </c>
      <c r="AQ182" s="261">
        <f>AQ157*'YTD PROGRAM SUMMARY'!AQ47</f>
        <v>0</v>
      </c>
      <c r="AR182" s="261">
        <f>AR157*'YTD PROGRAM SUMMARY'!AR47</f>
        <v>0</v>
      </c>
      <c r="AS182" s="261">
        <f>AS157*'YTD PROGRAM SUMMARY'!AS47</f>
        <v>0</v>
      </c>
      <c r="AT182" s="261">
        <f>AT157*'YTD PROGRAM SUMMARY'!AT47</f>
        <v>0</v>
      </c>
      <c r="AU182" s="261">
        <f>AU157*'YTD PROGRAM SUMMARY'!AU47</f>
        <v>0</v>
      </c>
      <c r="AV182" s="261">
        <f>AV157*'YTD PROGRAM SUMMARY'!AV47</f>
        <v>0</v>
      </c>
      <c r="AW182" s="261">
        <f>AW157*'YTD PROGRAM SUMMARY'!AW47</f>
        <v>0</v>
      </c>
      <c r="AX182" s="261">
        <f>AX157*'YTD PROGRAM SUMMARY'!AX47</f>
        <v>0</v>
      </c>
      <c r="AY182" s="261">
        <f>AY157*'YTD PROGRAM SUMMARY'!AY47</f>
        <v>0</v>
      </c>
      <c r="AZ182" s="261">
        <f>AZ157*'YTD PROGRAM SUMMARY'!AZ47</f>
        <v>0</v>
      </c>
      <c r="BA182" s="261">
        <f>BA157*'YTD PROGRAM SUMMARY'!BA47</f>
        <v>0</v>
      </c>
      <c r="BB182" s="261">
        <f>BB157*'YTD PROGRAM SUMMARY'!BB47</f>
        <v>0</v>
      </c>
      <c r="BC182" s="261">
        <f>BC157*'YTD PROGRAM SUMMARY'!BC47</f>
        <v>0</v>
      </c>
      <c r="BD182" s="261">
        <f>BD157*'YTD PROGRAM SUMMARY'!BD47</f>
        <v>0</v>
      </c>
      <c r="BE182" s="261">
        <f>BE157*'YTD PROGRAM SUMMARY'!BE47</f>
        <v>0</v>
      </c>
      <c r="BF182" s="261">
        <f>BF157*'YTD PROGRAM SUMMARY'!BF47</f>
        <v>0</v>
      </c>
      <c r="BG182" s="261">
        <f>BG157*'YTD PROGRAM SUMMARY'!BG47</f>
        <v>0</v>
      </c>
      <c r="BH182" s="261">
        <f>BH157*'YTD PROGRAM SUMMARY'!BH47</f>
        <v>0</v>
      </c>
      <c r="BI182" s="261">
        <f>BI157*'YTD PROGRAM SUMMARY'!BI47</f>
        <v>0</v>
      </c>
      <c r="BJ182" s="261">
        <f>BJ157*'YTD PROGRAM SUMMARY'!BJ47</f>
        <v>0</v>
      </c>
      <c r="BK182" s="261">
        <f>BK157*'YTD PROGRAM SUMMARY'!BK47</f>
        <v>0</v>
      </c>
      <c r="BL182" s="261">
        <f>BL157*'YTD PROGRAM SUMMARY'!BL47</f>
        <v>0</v>
      </c>
      <c r="BM182" s="261">
        <f>BM157*'YTD PROGRAM SUMMARY'!BM47</f>
        <v>0</v>
      </c>
      <c r="BN182" s="261">
        <f>BN157*'YTD PROGRAM SUMMARY'!BN47</f>
        <v>0</v>
      </c>
      <c r="BO182" s="261">
        <f>BO157*'YTD PROGRAM SUMMARY'!BO47</f>
        <v>0</v>
      </c>
      <c r="BP182" s="261">
        <f>BP157*'YTD PROGRAM SUMMARY'!BP47</f>
        <v>0</v>
      </c>
      <c r="BQ182" s="261">
        <f>BQ157*'YTD PROGRAM SUMMARY'!BQ47</f>
        <v>0</v>
      </c>
      <c r="BR182" s="261">
        <f>BR157*'YTD PROGRAM SUMMARY'!BR47</f>
        <v>0</v>
      </c>
      <c r="BS182" s="261">
        <f>BS157*'YTD PROGRAM SUMMARY'!BS47</f>
        <v>0</v>
      </c>
      <c r="BT182" s="261">
        <f>BT157*'YTD PROGRAM SUMMARY'!BT47</f>
        <v>0</v>
      </c>
      <c r="BU182" s="261">
        <f>BU157*'YTD PROGRAM SUMMARY'!BU47</f>
        <v>0</v>
      </c>
      <c r="BV182" s="261">
        <f>BV157*'YTD PROGRAM SUMMARY'!BV47</f>
        <v>0</v>
      </c>
      <c r="BW182" s="261">
        <f>BW157*'YTD PROGRAM SUMMARY'!BW47</f>
        <v>0</v>
      </c>
      <c r="BX182" s="261">
        <f>BX157*'YTD PROGRAM SUMMARY'!BX47</f>
        <v>0</v>
      </c>
      <c r="BY182" s="261">
        <f>BY157*'YTD PROGRAM SUMMARY'!BY47</f>
        <v>0</v>
      </c>
      <c r="BZ182" s="261">
        <f>BZ157*'YTD PROGRAM SUMMARY'!BZ47</f>
        <v>0</v>
      </c>
      <c r="CA182" s="261">
        <f>CA157*'YTD PROGRAM SUMMARY'!CA47</f>
        <v>0</v>
      </c>
      <c r="CB182" s="261">
        <f>CB157*'YTD PROGRAM SUMMARY'!CB47</f>
        <v>0</v>
      </c>
      <c r="CC182" s="261">
        <f>CC157*'YTD PROGRAM SUMMARY'!CC47</f>
        <v>0</v>
      </c>
      <c r="CD182" s="261">
        <f>CD157*'YTD PROGRAM SUMMARY'!CD47</f>
        <v>0</v>
      </c>
      <c r="CE182" s="261">
        <f>CE157*'YTD PROGRAM SUMMARY'!CE47</f>
        <v>0</v>
      </c>
      <c r="CF182" s="261">
        <f>CF157*'YTD PROGRAM SUMMARY'!CF47</f>
        <v>0</v>
      </c>
      <c r="CG182" s="261">
        <f>CG157*'YTD PROGRAM SUMMARY'!CG47</f>
        <v>0</v>
      </c>
      <c r="CH182" s="262">
        <f>CH157*'YTD PROGRAM SUMMARY'!CH47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SUMMARY'!C47</f>
        <v>0</v>
      </c>
      <c r="D183" s="122">
        <f>D176*'YTD PROGRAM SUMMARY'!D47</f>
        <v>0</v>
      </c>
      <c r="E183" s="122">
        <f>E176*'YTD PROGRAM SUMMARY'!E47</f>
        <v>0</v>
      </c>
      <c r="F183" s="122">
        <f>F176*'YTD PROGRAM SUMMARY'!F47</f>
        <v>0</v>
      </c>
      <c r="G183" s="122">
        <f>G176*'YTD PROGRAM SUMMARY'!G47</f>
        <v>295.46135919512528</v>
      </c>
      <c r="H183" s="122">
        <f>H176*'YTD PROGRAM SUMMARY'!H47</f>
        <v>1678.1574166084185</v>
      </c>
      <c r="I183" s="122">
        <f>I176*'YTD PROGRAM SUMMARY'!I47</f>
        <v>3928.5400957892343</v>
      </c>
      <c r="J183" s="122">
        <f>J176*'YTD PROGRAM SUMMARY'!J47</f>
        <v>0</v>
      </c>
      <c r="K183" s="122">
        <f>K176*'YTD PROGRAM SUMMARY'!K47</f>
        <v>4106.2095656096853</v>
      </c>
      <c r="L183" s="122">
        <f>L176*'YTD PROGRAM SUMMARY'!L47</f>
        <v>0</v>
      </c>
      <c r="M183" s="122">
        <f>M176*'YTD PROGRAM SUMMARY'!M47</f>
        <v>0</v>
      </c>
      <c r="N183" s="122">
        <f>N176*'YTD PROGRAM SUMMARY'!N47</f>
        <v>705.04603062181252</v>
      </c>
      <c r="O183" s="253">
        <f>O176*'YTD PROGRAM SUMMARY'!O47</f>
        <v>0</v>
      </c>
      <c r="P183" s="253">
        <f>P176*'YTD PROGRAM SUMMARY'!P47</f>
        <v>0</v>
      </c>
      <c r="Q183" s="253">
        <f>Q176*'YTD PROGRAM SUMMARY'!Q47</f>
        <v>0</v>
      </c>
      <c r="R183" s="253">
        <f>R176*'YTD PROGRAM SUMMARY'!R47</f>
        <v>0</v>
      </c>
      <c r="S183" s="253">
        <f>S176*'YTD PROGRAM SUMMARY'!S47</f>
        <v>0</v>
      </c>
      <c r="T183" s="253">
        <f>T176*'YTD PROGRAM SUMMARY'!T47</f>
        <v>0</v>
      </c>
      <c r="U183" s="253">
        <f>U176*'YTD PROGRAM SUMMARY'!U47</f>
        <v>0</v>
      </c>
      <c r="V183" s="253">
        <f>V176*'YTD PROGRAM SUMMARY'!V47</f>
        <v>0</v>
      </c>
      <c r="W183" s="253">
        <f>W176*'YTD PROGRAM SUMMARY'!W47</f>
        <v>0</v>
      </c>
      <c r="X183" s="253">
        <f>X176*'YTD PROGRAM SUMMARY'!X47</f>
        <v>0</v>
      </c>
      <c r="Y183" s="253">
        <f>Y176*'YTD PROGRAM SUMMARY'!Y47</f>
        <v>0</v>
      </c>
      <c r="Z183" s="253">
        <f>Z176*'YTD PROGRAM SUMMARY'!Z47</f>
        <v>0</v>
      </c>
      <c r="AA183" s="253">
        <f>AA176*'YTD PROGRAM SUMMARY'!AA47</f>
        <v>0</v>
      </c>
      <c r="AB183" s="253">
        <f>AB176*'YTD PROGRAM SUMMARY'!AB47</f>
        <v>0</v>
      </c>
      <c r="AC183" s="253">
        <f>AC176*'YTD PROGRAM SUMMARY'!AC47</f>
        <v>0</v>
      </c>
      <c r="AD183" s="253">
        <f>AD176*'YTD PROGRAM SUMMARY'!AD47</f>
        <v>0</v>
      </c>
      <c r="AE183" s="253">
        <f>AE176*'YTD PROGRAM SUMMARY'!AE47</f>
        <v>0</v>
      </c>
      <c r="AF183" s="253">
        <f>AF176*'YTD PROGRAM SUMMARY'!AF47</f>
        <v>0</v>
      </c>
      <c r="AG183" s="253">
        <f>AG176*'YTD PROGRAM SUMMARY'!AG47</f>
        <v>0</v>
      </c>
      <c r="AH183" s="253">
        <f>AH176*'YTD PROGRAM SUMMARY'!AH47</f>
        <v>0</v>
      </c>
      <c r="AI183" s="253">
        <f>AI176*'YTD PROGRAM SUMMARY'!AI47</f>
        <v>0</v>
      </c>
      <c r="AJ183" s="253">
        <f>AJ176*'YTD PROGRAM SUMMARY'!AJ47</f>
        <v>0</v>
      </c>
      <c r="AK183" s="253">
        <f>AK176*'YTD PROGRAM SUMMARY'!AK47</f>
        <v>0</v>
      </c>
      <c r="AL183" s="253">
        <f>AL176*'YTD PROGRAM SUMMARY'!AL47</f>
        <v>0</v>
      </c>
      <c r="AM183" s="253">
        <f>AM176*'YTD PROGRAM SUMMARY'!AM47</f>
        <v>0</v>
      </c>
      <c r="AN183" s="253">
        <f>AN176*'YTD PROGRAM SUMMARY'!AN47</f>
        <v>0</v>
      </c>
      <c r="AO183" s="253">
        <f>AO176*'YTD PROGRAM SUMMARY'!AO47</f>
        <v>0</v>
      </c>
      <c r="AP183" s="253">
        <f>AP176*'YTD PROGRAM SUMMARY'!AP47</f>
        <v>0</v>
      </c>
      <c r="AQ183" s="253">
        <f>AQ176*'YTD PROGRAM SUMMARY'!AQ47</f>
        <v>0</v>
      </c>
      <c r="AR183" s="253">
        <f>AR176*'YTD PROGRAM SUMMARY'!AR47</f>
        <v>0</v>
      </c>
      <c r="AS183" s="253">
        <f>AS176*'YTD PROGRAM SUMMARY'!AS47</f>
        <v>0</v>
      </c>
      <c r="AT183" s="253">
        <f>AT176*'YTD PROGRAM SUMMARY'!AT47</f>
        <v>0</v>
      </c>
      <c r="AU183" s="253">
        <f>AU176*'YTD PROGRAM SUMMARY'!AU47</f>
        <v>0</v>
      </c>
      <c r="AV183" s="253">
        <f>AV176*'YTD PROGRAM SUMMARY'!AV47</f>
        <v>0</v>
      </c>
      <c r="AW183" s="253">
        <f>AW176*'YTD PROGRAM SUMMARY'!AW47</f>
        <v>0</v>
      </c>
      <c r="AX183" s="253">
        <f>AX176*'YTD PROGRAM SUMMARY'!AX47</f>
        <v>0</v>
      </c>
      <c r="AY183" s="253">
        <f>AY176*'YTD PROGRAM SUMMARY'!AY47</f>
        <v>0</v>
      </c>
      <c r="AZ183" s="253">
        <f>AZ176*'YTD PROGRAM SUMMARY'!AZ47</f>
        <v>0</v>
      </c>
      <c r="BA183" s="253">
        <f>BA176*'YTD PROGRAM SUMMARY'!BA47</f>
        <v>0</v>
      </c>
      <c r="BB183" s="253">
        <f>BB176*'YTD PROGRAM SUMMARY'!BB47</f>
        <v>0</v>
      </c>
      <c r="BC183" s="253">
        <f>BC176*'YTD PROGRAM SUMMARY'!BC47</f>
        <v>0</v>
      </c>
      <c r="BD183" s="253">
        <f>BD176*'YTD PROGRAM SUMMARY'!BD47</f>
        <v>0</v>
      </c>
      <c r="BE183" s="253">
        <f>BE176*'YTD PROGRAM SUMMARY'!BE47</f>
        <v>0</v>
      </c>
      <c r="BF183" s="253">
        <f>BF176*'YTD PROGRAM SUMMARY'!BF47</f>
        <v>0</v>
      </c>
      <c r="BG183" s="253">
        <f>BG176*'YTD PROGRAM SUMMARY'!BG47</f>
        <v>0</v>
      </c>
      <c r="BH183" s="253">
        <f>BH176*'YTD PROGRAM SUMMARY'!BH47</f>
        <v>0</v>
      </c>
      <c r="BI183" s="253">
        <f>BI176*'YTD PROGRAM SUMMARY'!BI47</f>
        <v>0</v>
      </c>
      <c r="BJ183" s="253">
        <f>BJ176*'YTD PROGRAM SUMMARY'!BJ47</f>
        <v>0</v>
      </c>
      <c r="BK183" s="253">
        <f>BK176*'YTD PROGRAM SUMMARY'!BK47</f>
        <v>0</v>
      </c>
      <c r="BL183" s="253">
        <f>BL176*'YTD PROGRAM SUMMARY'!BL47</f>
        <v>0</v>
      </c>
      <c r="BM183" s="253">
        <f>BM176*'YTD PROGRAM SUMMARY'!BM47</f>
        <v>0</v>
      </c>
      <c r="BN183" s="253">
        <f>BN176*'YTD PROGRAM SUMMARY'!BN47</f>
        <v>0</v>
      </c>
      <c r="BO183" s="253">
        <f>BO176*'YTD PROGRAM SUMMARY'!BO47</f>
        <v>0</v>
      </c>
      <c r="BP183" s="253">
        <f>BP176*'YTD PROGRAM SUMMARY'!BP47</f>
        <v>0</v>
      </c>
      <c r="BQ183" s="253">
        <f>BQ176*'YTD PROGRAM SUMMARY'!BQ47</f>
        <v>0</v>
      </c>
      <c r="BR183" s="253">
        <f>BR176*'YTD PROGRAM SUMMARY'!BR47</f>
        <v>0</v>
      </c>
      <c r="BS183" s="253">
        <f>BS176*'YTD PROGRAM SUMMARY'!BS47</f>
        <v>0</v>
      </c>
      <c r="BT183" s="253">
        <f>BT176*'YTD PROGRAM SUMMARY'!BT47</f>
        <v>0</v>
      </c>
      <c r="BU183" s="253">
        <f>BU176*'YTD PROGRAM SUMMARY'!BU47</f>
        <v>0</v>
      </c>
      <c r="BV183" s="253">
        <f>BV176*'YTD PROGRAM SUMMARY'!BV47</f>
        <v>0</v>
      </c>
      <c r="BW183" s="253">
        <f>BW176*'YTD PROGRAM SUMMARY'!BW47</f>
        <v>0</v>
      </c>
      <c r="BX183" s="253">
        <f>BX176*'YTD PROGRAM SUMMARY'!BX47</f>
        <v>0</v>
      </c>
      <c r="BY183" s="253">
        <f>BY176*'YTD PROGRAM SUMMARY'!BY47</f>
        <v>0</v>
      </c>
      <c r="BZ183" s="253">
        <f>BZ176*'YTD PROGRAM SUMMARY'!BZ47</f>
        <v>0</v>
      </c>
      <c r="CA183" s="253">
        <f>CA176*'YTD PROGRAM SUMMARY'!CA47</f>
        <v>0</v>
      </c>
      <c r="CB183" s="253">
        <f>CB176*'YTD PROGRAM SUMMARY'!CB47</f>
        <v>0</v>
      </c>
      <c r="CC183" s="253">
        <f>CC176*'YTD PROGRAM SUMMARY'!CC47</f>
        <v>0</v>
      </c>
      <c r="CD183" s="253">
        <f>CD176*'YTD PROGRAM SUMMARY'!CD47</f>
        <v>0</v>
      </c>
      <c r="CE183" s="253">
        <f>CE176*'YTD PROGRAM SUMMARY'!CE47</f>
        <v>0</v>
      </c>
      <c r="CF183" s="253">
        <f>CF176*'YTD PROGRAM SUMMARY'!CF47</f>
        <v>0</v>
      </c>
      <c r="CG183" s="253">
        <f>CG176*'YTD PROGRAM SUMMARY'!CG47</f>
        <v>0</v>
      </c>
      <c r="CH183" s="254">
        <f>CH176*'YTD PROGRAM SUMMARY'!CH47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N184" si="146">IFERROR(D182/D73,0)</f>
        <v>0</v>
      </c>
      <c r="E184" s="123">
        <f t="shared" si="146"/>
        <v>0</v>
      </c>
      <c r="F184" s="123">
        <f t="shared" si="146"/>
        <v>0</v>
      </c>
      <c r="G184" s="123">
        <f t="shared" si="146"/>
        <v>0.74365847594515255</v>
      </c>
      <c r="H184" s="123">
        <f t="shared" si="146"/>
        <v>0.44139330450657355</v>
      </c>
      <c r="I184" s="123">
        <f t="shared" si="146"/>
        <v>0.49300101395078305</v>
      </c>
      <c r="J184" s="123">
        <f t="shared" si="146"/>
        <v>0</v>
      </c>
      <c r="K184" s="123">
        <f t="shared" si="146"/>
        <v>0.43826955256516315</v>
      </c>
      <c r="L184" s="123">
        <f t="shared" si="146"/>
        <v>0</v>
      </c>
      <c r="M184" s="123">
        <f t="shared" si="146"/>
        <v>0</v>
      </c>
      <c r="N184" s="123">
        <f t="shared" si="146"/>
        <v>0.7019690899514931</v>
      </c>
      <c r="O184" s="255">
        <f t="shared" ref="O184:BO184" si="147">IFERROR(O182/O73,0)</f>
        <v>0</v>
      </c>
      <c r="P184" s="255">
        <f t="shared" si="147"/>
        <v>0</v>
      </c>
      <c r="Q184" s="255">
        <f t="shared" si="147"/>
        <v>0</v>
      </c>
      <c r="R184" s="255">
        <f t="shared" si="147"/>
        <v>0</v>
      </c>
      <c r="S184" s="255">
        <f t="shared" si="147"/>
        <v>0</v>
      </c>
      <c r="T184" s="255">
        <f t="shared" si="147"/>
        <v>0</v>
      </c>
      <c r="U184" s="255">
        <f t="shared" si="147"/>
        <v>0</v>
      </c>
      <c r="V184" s="255">
        <f t="shared" si="147"/>
        <v>0</v>
      </c>
      <c r="W184" s="255">
        <f t="shared" si="147"/>
        <v>0</v>
      </c>
      <c r="X184" s="255">
        <f t="shared" si="147"/>
        <v>0</v>
      </c>
      <c r="Y184" s="255">
        <f t="shared" si="147"/>
        <v>0</v>
      </c>
      <c r="Z184" s="255">
        <f t="shared" si="147"/>
        <v>0</v>
      </c>
      <c r="AA184" s="255">
        <f t="shared" si="147"/>
        <v>0</v>
      </c>
      <c r="AB184" s="255">
        <f t="shared" si="147"/>
        <v>0</v>
      </c>
      <c r="AC184" s="255">
        <f t="shared" si="147"/>
        <v>0</v>
      </c>
      <c r="AD184" s="255">
        <f t="shared" si="147"/>
        <v>0</v>
      </c>
      <c r="AE184" s="255">
        <f t="shared" si="147"/>
        <v>0</v>
      </c>
      <c r="AF184" s="255">
        <f t="shared" si="147"/>
        <v>0</v>
      </c>
      <c r="AG184" s="255">
        <f t="shared" si="147"/>
        <v>0</v>
      </c>
      <c r="AH184" s="255">
        <f t="shared" si="147"/>
        <v>0</v>
      </c>
      <c r="AI184" s="255">
        <f t="shared" si="147"/>
        <v>0</v>
      </c>
      <c r="AJ184" s="255">
        <f t="shared" si="147"/>
        <v>0</v>
      </c>
      <c r="AK184" s="255">
        <f t="shared" si="147"/>
        <v>0</v>
      </c>
      <c r="AL184" s="255">
        <f t="shared" si="147"/>
        <v>0</v>
      </c>
      <c r="AM184" s="255">
        <f t="shared" si="147"/>
        <v>0</v>
      </c>
      <c r="AN184" s="255">
        <f t="shared" si="147"/>
        <v>0</v>
      </c>
      <c r="AO184" s="255">
        <f t="shared" si="147"/>
        <v>0</v>
      </c>
      <c r="AP184" s="255">
        <f t="shared" si="147"/>
        <v>0</v>
      </c>
      <c r="AQ184" s="255">
        <f t="shared" si="147"/>
        <v>0</v>
      </c>
      <c r="AR184" s="255">
        <f t="shared" si="147"/>
        <v>0</v>
      </c>
      <c r="AS184" s="255">
        <f t="shared" si="147"/>
        <v>0</v>
      </c>
      <c r="AT184" s="255">
        <f t="shared" si="147"/>
        <v>0</v>
      </c>
      <c r="AU184" s="255">
        <f t="shared" si="147"/>
        <v>0</v>
      </c>
      <c r="AV184" s="255">
        <f t="shared" si="147"/>
        <v>0</v>
      </c>
      <c r="AW184" s="255">
        <f t="shared" si="147"/>
        <v>0</v>
      </c>
      <c r="AX184" s="255">
        <f t="shared" si="147"/>
        <v>0</v>
      </c>
      <c r="AY184" s="255">
        <f t="shared" si="147"/>
        <v>0</v>
      </c>
      <c r="AZ184" s="255">
        <f t="shared" si="147"/>
        <v>0</v>
      </c>
      <c r="BA184" s="255">
        <f t="shared" si="147"/>
        <v>0</v>
      </c>
      <c r="BB184" s="255">
        <f t="shared" si="147"/>
        <v>0</v>
      </c>
      <c r="BC184" s="255">
        <f t="shared" si="147"/>
        <v>0</v>
      </c>
      <c r="BD184" s="255">
        <f t="shared" si="147"/>
        <v>0</v>
      </c>
      <c r="BE184" s="255">
        <f t="shared" si="147"/>
        <v>0</v>
      </c>
      <c r="BF184" s="255">
        <f t="shared" si="147"/>
        <v>0</v>
      </c>
      <c r="BG184" s="255">
        <f t="shared" si="147"/>
        <v>0</v>
      </c>
      <c r="BH184" s="255">
        <f t="shared" si="147"/>
        <v>0</v>
      </c>
      <c r="BI184" s="255">
        <f t="shared" si="147"/>
        <v>0</v>
      </c>
      <c r="BJ184" s="255">
        <f t="shared" si="147"/>
        <v>0</v>
      </c>
      <c r="BK184" s="255">
        <f t="shared" si="147"/>
        <v>0</v>
      </c>
      <c r="BL184" s="255">
        <f t="shared" si="147"/>
        <v>0</v>
      </c>
      <c r="BM184" s="255">
        <f t="shared" si="147"/>
        <v>0</v>
      </c>
      <c r="BN184" s="255">
        <f t="shared" si="147"/>
        <v>0</v>
      </c>
      <c r="BO184" s="255">
        <f t="shared" si="147"/>
        <v>0</v>
      </c>
      <c r="BP184" s="255">
        <f t="shared" ref="BP184:CH184" si="148">IFERROR(BP182/BP73,0)</f>
        <v>0</v>
      </c>
      <c r="BQ184" s="255">
        <f t="shared" si="148"/>
        <v>0</v>
      </c>
      <c r="BR184" s="255">
        <f t="shared" si="148"/>
        <v>0</v>
      </c>
      <c r="BS184" s="255">
        <f t="shared" si="148"/>
        <v>0</v>
      </c>
      <c r="BT184" s="255">
        <f t="shared" si="148"/>
        <v>0</v>
      </c>
      <c r="BU184" s="255">
        <f t="shared" si="148"/>
        <v>0</v>
      </c>
      <c r="BV184" s="255">
        <f t="shared" si="148"/>
        <v>0</v>
      </c>
      <c r="BW184" s="255">
        <f t="shared" si="148"/>
        <v>0</v>
      </c>
      <c r="BX184" s="255">
        <f t="shared" si="148"/>
        <v>0</v>
      </c>
      <c r="BY184" s="255">
        <f t="shared" si="148"/>
        <v>0</v>
      </c>
      <c r="BZ184" s="255">
        <f t="shared" si="148"/>
        <v>0</v>
      </c>
      <c r="CA184" s="255">
        <f t="shared" si="148"/>
        <v>0</v>
      </c>
      <c r="CB184" s="255">
        <f t="shared" si="148"/>
        <v>0</v>
      </c>
      <c r="CC184" s="255">
        <f t="shared" si="148"/>
        <v>0</v>
      </c>
      <c r="CD184" s="255">
        <f t="shared" si="148"/>
        <v>0</v>
      </c>
      <c r="CE184" s="255">
        <f t="shared" si="148"/>
        <v>0</v>
      </c>
      <c r="CF184" s="255">
        <f t="shared" si="148"/>
        <v>0</v>
      </c>
      <c r="CG184" s="255">
        <f t="shared" si="148"/>
        <v>0</v>
      </c>
      <c r="CH184" s="263">
        <f t="shared" si="148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N185" si="149">IFERROR(D183/D73,0)</f>
        <v>0</v>
      </c>
      <c r="E185" s="124">
        <f t="shared" si="149"/>
        <v>0</v>
      </c>
      <c r="F185" s="124">
        <f t="shared" si="149"/>
        <v>0</v>
      </c>
      <c r="G185" s="124">
        <f t="shared" si="149"/>
        <v>0.2563278298183661</v>
      </c>
      <c r="H185" s="124">
        <f t="shared" si="149"/>
        <v>0.48119815934163679</v>
      </c>
      <c r="I185" s="124">
        <f t="shared" si="149"/>
        <v>0.5070020583907161</v>
      </c>
      <c r="J185" s="124">
        <f t="shared" si="149"/>
        <v>0</v>
      </c>
      <c r="K185" s="124">
        <f t="shared" si="149"/>
        <v>0.56173433187064925</v>
      </c>
      <c r="L185" s="124">
        <f t="shared" si="149"/>
        <v>0</v>
      </c>
      <c r="M185" s="124">
        <f t="shared" si="149"/>
        <v>0</v>
      </c>
      <c r="N185" s="124">
        <f t="shared" si="149"/>
        <v>0.23683424130583636</v>
      </c>
      <c r="O185" s="256">
        <f>IFERROR(O183/O73,0)</f>
        <v>0</v>
      </c>
      <c r="P185" s="256">
        <f t="shared" ref="P185:Z185" si="150">IFERROR(P183/P73,0)</f>
        <v>0</v>
      </c>
      <c r="Q185" s="256">
        <f t="shared" si="150"/>
        <v>0</v>
      </c>
      <c r="R185" s="256">
        <f t="shared" si="150"/>
        <v>0</v>
      </c>
      <c r="S185" s="256">
        <f t="shared" si="150"/>
        <v>0</v>
      </c>
      <c r="T185" s="256">
        <f t="shared" si="150"/>
        <v>0</v>
      </c>
      <c r="U185" s="256">
        <f t="shared" si="150"/>
        <v>0</v>
      </c>
      <c r="V185" s="256">
        <f t="shared" si="150"/>
        <v>0</v>
      </c>
      <c r="W185" s="256">
        <f t="shared" si="150"/>
        <v>0</v>
      </c>
      <c r="X185" s="256">
        <f t="shared" si="150"/>
        <v>0</v>
      </c>
      <c r="Y185" s="256">
        <f t="shared" si="150"/>
        <v>0</v>
      </c>
      <c r="Z185" s="256">
        <f t="shared" si="150"/>
        <v>0</v>
      </c>
      <c r="AA185" s="256">
        <f>IFERROR(AA183/AA73,0)</f>
        <v>0</v>
      </c>
      <c r="AB185" s="256">
        <f t="shared" ref="AB185:AL185" si="151">IFERROR(AB183/AB73,0)</f>
        <v>0</v>
      </c>
      <c r="AC185" s="256">
        <f t="shared" si="151"/>
        <v>0</v>
      </c>
      <c r="AD185" s="256">
        <f t="shared" si="151"/>
        <v>0</v>
      </c>
      <c r="AE185" s="256">
        <f t="shared" si="151"/>
        <v>0</v>
      </c>
      <c r="AF185" s="256">
        <f t="shared" si="151"/>
        <v>0</v>
      </c>
      <c r="AG185" s="256">
        <f t="shared" si="151"/>
        <v>0</v>
      </c>
      <c r="AH185" s="256">
        <f t="shared" si="151"/>
        <v>0</v>
      </c>
      <c r="AI185" s="256">
        <f t="shared" si="151"/>
        <v>0</v>
      </c>
      <c r="AJ185" s="256">
        <f t="shared" si="151"/>
        <v>0</v>
      </c>
      <c r="AK185" s="256">
        <f t="shared" si="151"/>
        <v>0</v>
      </c>
      <c r="AL185" s="256">
        <f t="shared" si="151"/>
        <v>0</v>
      </c>
      <c r="AM185" s="256">
        <f>IFERROR(AM183/AM73,0)</f>
        <v>0</v>
      </c>
      <c r="AN185" s="256">
        <f t="shared" ref="AN185:AX185" si="152">IFERROR(AN183/AN73,0)</f>
        <v>0</v>
      </c>
      <c r="AO185" s="256">
        <f t="shared" si="152"/>
        <v>0</v>
      </c>
      <c r="AP185" s="256">
        <f t="shared" si="152"/>
        <v>0</v>
      </c>
      <c r="AQ185" s="256">
        <f t="shared" si="152"/>
        <v>0</v>
      </c>
      <c r="AR185" s="256">
        <f t="shared" si="152"/>
        <v>0</v>
      </c>
      <c r="AS185" s="256">
        <f t="shared" si="152"/>
        <v>0</v>
      </c>
      <c r="AT185" s="256">
        <f t="shared" si="152"/>
        <v>0</v>
      </c>
      <c r="AU185" s="256">
        <f t="shared" si="152"/>
        <v>0</v>
      </c>
      <c r="AV185" s="256">
        <f t="shared" si="152"/>
        <v>0</v>
      </c>
      <c r="AW185" s="256">
        <f t="shared" si="152"/>
        <v>0</v>
      </c>
      <c r="AX185" s="256">
        <f t="shared" si="152"/>
        <v>0</v>
      </c>
      <c r="AY185" s="256">
        <f>IFERROR(AY183/AY73,0)</f>
        <v>0</v>
      </c>
      <c r="AZ185" s="256">
        <f t="shared" ref="AZ185:BJ185" si="153">IFERROR(AZ183/AZ73,0)</f>
        <v>0</v>
      </c>
      <c r="BA185" s="256">
        <f t="shared" si="153"/>
        <v>0</v>
      </c>
      <c r="BB185" s="256">
        <f t="shared" si="153"/>
        <v>0</v>
      </c>
      <c r="BC185" s="256">
        <f t="shared" si="153"/>
        <v>0</v>
      </c>
      <c r="BD185" s="256">
        <f t="shared" si="153"/>
        <v>0</v>
      </c>
      <c r="BE185" s="256">
        <f t="shared" si="153"/>
        <v>0</v>
      </c>
      <c r="BF185" s="256">
        <f t="shared" si="153"/>
        <v>0</v>
      </c>
      <c r="BG185" s="256">
        <f t="shared" si="153"/>
        <v>0</v>
      </c>
      <c r="BH185" s="256">
        <f t="shared" si="153"/>
        <v>0</v>
      </c>
      <c r="BI185" s="256">
        <f t="shared" si="153"/>
        <v>0</v>
      </c>
      <c r="BJ185" s="256">
        <f t="shared" si="153"/>
        <v>0</v>
      </c>
      <c r="BK185" s="256">
        <f>IFERROR(BK183/BK73,0)</f>
        <v>0</v>
      </c>
      <c r="BL185" s="256">
        <f t="shared" ref="BL185:BV185" si="154">IFERROR(BL183/BL73,0)</f>
        <v>0</v>
      </c>
      <c r="BM185" s="256">
        <f t="shared" si="154"/>
        <v>0</v>
      </c>
      <c r="BN185" s="256">
        <f t="shared" si="154"/>
        <v>0</v>
      </c>
      <c r="BO185" s="256">
        <f t="shared" si="154"/>
        <v>0</v>
      </c>
      <c r="BP185" s="256">
        <f t="shared" si="154"/>
        <v>0</v>
      </c>
      <c r="BQ185" s="256">
        <f t="shared" si="154"/>
        <v>0</v>
      </c>
      <c r="BR185" s="256">
        <f t="shared" si="154"/>
        <v>0</v>
      </c>
      <c r="BS185" s="256">
        <f t="shared" si="154"/>
        <v>0</v>
      </c>
      <c r="BT185" s="256">
        <f t="shared" si="154"/>
        <v>0</v>
      </c>
      <c r="BU185" s="256">
        <f t="shared" si="154"/>
        <v>0</v>
      </c>
      <c r="BV185" s="256">
        <f t="shared" si="154"/>
        <v>0</v>
      </c>
      <c r="BW185" s="256">
        <f>IFERROR(BW183/BW73,0)</f>
        <v>0</v>
      </c>
      <c r="BX185" s="256">
        <f t="shared" ref="BX185:CH185" si="155">IFERROR(BX183/BX73,0)</f>
        <v>0</v>
      </c>
      <c r="BY185" s="256">
        <f t="shared" si="155"/>
        <v>0</v>
      </c>
      <c r="BZ185" s="256">
        <f t="shared" si="155"/>
        <v>0</v>
      </c>
      <c r="CA185" s="256">
        <f t="shared" si="155"/>
        <v>0</v>
      </c>
      <c r="CB185" s="256">
        <f t="shared" si="155"/>
        <v>0</v>
      </c>
      <c r="CC185" s="256">
        <f t="shared" si="155"/>
        <v>0</v>
      </c>
      <c r="CD185" s="256">
        <f t="shared" si="155"/>
        <v>0</v>
      </c>
      <c r="CE185" s="256">
        <f t="shared" si="155"/>
        <v>0</v>
      </c>
      <c r="CF185" s="256">
        <f t="shared" si="155"/>
        <v>0</v>
      </c>
      <c r="CG185" s="256">
        <f t="shared" si="155"/>
        <v>0</v>
      </c>
      <c r="CH185" s="257">
        <f t="shared" si="155"/>
        <v>0</v>
      </c>
    </row>
    <row r="186" spans="1:86" s="1" customFormat="1" ht="15" hidden="1" thickBot="1" x14ac:dyDescent="0.4">
      <c r="A186" s="125"/>
      <c r="B186" s="305" t="s">
        <v>134</v>
      </c>
      <c r="C186" s="126">
        <f>C184+C185</f>
        <v>0</v>
      </c>
      <c r="D186" s="126">
        <f t="shared" ref="D186:N186" si="156">D184+D185</f>
        <v>0</v>
      </c>
      <c r="E186" s="127">
        <f t="shared" si="156"/>
        <v>0</v>
      </c>
      <c r="F186" s="127">
        <f t="shared" si="156"/>
        <v>0</v>
      </c>
      <c r="G186" s="127">
        <f t="shared" si="156"/>
        <v>0.99998630576351866</v>
      </c>
      <c r="H186" s="127">
        <f t="shared" si="156"/>
        <v>0.92259146384821034</v>
      </c>
      <c r="I186" s="127">
        <f t="shared" si="156"/>
        <v>1.0000030723414992</v>
      </c>
      <c r="J186" s="127">
        <f t="shared" si="156"/>
        <v>0</v>
      </c>
      <c r="K186" s="127">
        <f t="shared" si="156"/>
        <v>1.0000038844358123</v>
      </c>
      <c r="L186" s="127">
        <f t="shared" si="156"/>
        <v>0</v>
      </c>
      <c r="M186" s="128">
        <f t="shared" si="156"/>
        <v>0</v>
      </c>
      <c r="N186" s="128">
        <f t="shared" si="156"/>
        <v>0.9388033312573294</v>
      </c>
      <c r="O186" s="258">
        <f>O184+O185</f>
        <v>0</v>
      </c>
      <c r="P186" s="258">
        <f t="shared" ref="P186:Z186" si="157">P184+P185</f>
        <v>0</v>
      </c>
      <c r="Q186" s="259">
        <f t="shared" si="157"/>
        <v>0</v>
      </c>
      <c r="R186" s="259">
        <f t="shared" si="157"/>
        <v>0</v>
      </c>
      <c r="S186" s="259">
        <f t="shared" si="157"/>
        <v>0</v>
      </c>
      <c r="T186" s="259">
        <f t="shared" si="157"/>
        <v>0</v>
      </c>
      <c r="U186" s="259">
        <f t="shared" si="157"/>
        <v>0</v>
      </c>
      <c r="V186" s="259">
        <f t="shared" si="157"/>
        <v>0</v>
      </c>
      <c r="W186" s="259">
        <f t="shared" si="157"/>
        <v>0</v>
      </c>
      <c r="X186" s="259">
        <f t="shared" si="157"/>
        <v>0</v>
      </c>
      <c r="Y186" s="260">
        <f t="shared" si="157"/>
        <v>0</v>
      </c>
      <c r="Z186" s="260">
        <f t="shared" si="157"/>
        <v>0</v>
      </c>
      <c r="AA186" s="258">
        <f>AA184+AA185</f>
        <v>0</v>
      </c>
      <c r="AB186" s="258">
        <f t="shared" ref="AB186:AL186" si="158">AB184+AB185</f>
        <v>0</v>
      </c>
      <c r="AC186" s="259">
        <f t="shared" si="158"/>
        <v>0</v>
      </c>
      <c r="AD186" s="259">
        <f t="shared" si="158"/>
        <v>0</v>
      </c>
      <c r="AE186" s="259">
        <f t="shared" si="158"/>
        <v>0</v>
      </c>
      <c r="AF186" s="259">
        <f t="shared" si="158"/>
        <v>0</v>
      </c>
      <c r="AG186" s="259">
        <f t="shared" si="158"/>
        <v>0</v>
      </c>
      <c r="AH186" s="259">
        <f t="shared" si="158"/>
        <v>0</v>
      </c>
      <c r="AI186" s="259">
        <f t="shared" si="158"/>
        <v>0</v>
      </c>
      <c r="AJ186" s="259">
        <f t="shared" si="158"/>
        <v>0</v>
      </c>
      <c r="AK186" s="260">
        <f t="shared" si="158"/>
        <v>0</v>
      </c>
      <c r="AL186" s="260">
        <f t="shared" si="158"/>
        <v>0</v>
      </c>
      <c r="AM186" s="258">
        <f>AM184+AM185</f>
        <v>0</v>
      </c>
      <c r="AN186" s="258">
        <f t="shared" ref="AN186:AX186" si="159">AN184+AN185</f>
        <v>0</v>
      </c>
      <c r="AO186" s="259">
        <f t="shared" si="159"/>
        <v>0</v>
      </c>
      <c r="AP186" s="259">
        <f t="shared" si="159"/>
        <v>0</v>
      </c>
      <c r="AQ186" s="259">
        <f t="shared" si="159"/>
        <v>0</v>
      </c>
      <c r="AR186" s="259">
        <f t="shared" si="159"/>
        <v>0</v>
      </c>
      <c r="AS186" s="259">
        <f t="shared" si="159"/>
        <v>0</v>
      </c>
      <c r="AT186" s="259">
        <f t="shared" si="159"/>
        <v>0</v>
      </c>
      <c r="AU186" s="259">
        <f t="shared" si="159"/>
        <v>0</v>
      </c>
      <c r="AV186" s="259">
        <f t="shared" si="159"/>
        <v>0</v>
      </c>
      <c r="AW186" s="260">
        <f t="shared" si="159"/>
        <v>0</v>
      </c>
      <c r="AX186" s="260">
        <f t="shared" si="159"/>
        <v>0</v>
      </c>
      <c r="AY186" s="258">
        <f>AY184+AY185</f>
        <v>0</v>
      </c>
      <c r="AZ186" s="258">
        <f t="shared" ref="AZ186:BJ186" si="160">AZ184+AZ185</f>
        <v>0</v>
      </c>
      <c r="BA186" s="259">
        <f t="shared" si="160"/>
        <v>0</v>
      </c>
      <c r="BB186" s="259">
        <f t="shared" si="160"/>
        <v>0</v>
      </c>
      <c r="BC186" s="259">
        <f t="shared" si="160"/>
        <v>0</v>
      </c>
      <c r="BD186" s="259">
        <f t="shared" si="160"/>
        <v>0</v>
      </c>
      <c r="BE186" s="259">
        <f t="shared" si="160"/>
        <v>0</v>
      </c>
      <c r="BF186" s="259">
        <f t="shared" si="160"/>
        <v>0</v>
      </c>
      <c r="BG186" s="259">
        <f t="shared" si="160"/>
        <v>0</v>
      </c>
      <c r="BH186" s="259">
        <f t="shared" si="160"/>
        <v>0</v>
      </c>
      <c r="BI186" s="260">
        <f t="shared" si="160"/>
        <v>0</v>
      </c>
      <c r="BJ186" s="260">
        <f t="shared" si="160"/>
        <v>0</v>
      </c>
      <c r="BK186" s="258">
        <f>BK184+BK185</f>
        <v>0</v>
      </c>
      <c r="BL186" s="258">
        <f t="shared" ref="BL186:BV186" si="161">BL184+BL185</f>
        <v>0</v>
      </c>
      <c r="BM186" s="259">
        <f t="shared" si="161"/>
        <v>0</v>
      </c>
      <c r="BN186" s="259">
        <f t="shared" si="161"/>
        <v>0</v>
      </c>
      <c r="BO186" s="259">
        <f t="shared" si="161"/>
        <v>0</v>
      </c>
      <c r="BP186" s="259">
        <f t="shared" si="161"/>
        <v>0</v>
      </c>
      <c r="BQ186" s="259">
        <f t="shared" si="161"/>
        <v>0</v>
      </c>
      <c r="BR186" s="259">
        <f t="shared" si="161"/>
        <v>0</v>
      </c>
      <c r="BS186" s="259">
        <f t="shared" si="161"/>
        <v>0</v>
      </c>
      <c r="BT186" s="259">
        <f t="shared" si="161"/>
        <v>0</v>
      </c>
      <c r="BU186" s="260">
        <f t="shared" si="161"/>
        <v>0</v>
      </c>
      <c r="BV186" s="260">
        <f t="shared" si="161"/>
        <v>0</v>
      </c>
      <c r="BW186" s="258">
        <f>BW184+BW185</f>
        <v>0</v>
      </c>
      <c r="BX186" s="258">
        <f t="shared" ref="BX186:CH186" si="162">BX184+BX185</f>
        <v>0</v>
      </c>
      <c r="BY186" s="259">
        <f t="shared" si="162"/>
        <v>0</v>
      </c>
      <c r="BZ186" s="259">
        <f t="shared" si="162"/>
        <v>0</v>
      </c>
      <c r="CA186" s="259">
        <f t="shared" si="162"/>
        <v>0</v>
      </c>
      <c r="CB186" s="259">
        <f t="shared" si="162"/>
        <v>0</v>
      </c>
      <c r="CC186" s="259">
        <f t="shared" si="162"/>
        <v>0</v>
      </c>
      <c r="CD186" s="259">
        <f t="shared" si="162"/>
        <v>0</v>
      </c>
      <c r="CE186" s="259">
        <f t="shared" si="162"/>
        <v>0</v>
      </c>
      <c r="CF186" s="259">
        <f t="shared" si="162"/>
        <v>0</v>
      </c>
      <c r="CG186" s="260">
        <f t="shared" si="162"/>
        <v>0</v>
      </c>
      <c r="CH186" s="264">
        <f t="shared" si="162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304" t="s">
        <v>37</v>
      </c>
      <c r="C188" s="176">
        <f>C$4</f>
        <v>44562</v>
      </c>
      <c r="D188" s="176">
        <f t="shared" ref="D188:BO188" si="163">D$4</f>
        <v>44593</v>
      </c>
      <c r="E188" s="176">
        <f t="shared" si="163"/>
        <v>44621</v>
      </c>
      <c r="F188" s="176">
        <f t="shared" si="163"/>
        <v>44652</v>
      </c>
      <c r="G188" s="176">
        <f t="shared" si="163"/>
        <v>44682</v>
      </c>
      <c r="H188" s="176">
        <f t="shared" si="163"/>
        <v>44713</v>
      </c>
      <c r="I188" s="176">
        <f t="shared" si="163"/>
        <v>44743</v>
      </c>
      <c r="J188" s="176">
        <f t="shared" si="163"/>
        <v>44774</v>
      </c>
      <c r="K188" s="176">
        <f t="shared" si="163"/>
        <v>44805</v>
      </c>
      <c r="L188" s="176">
        <f t="shared" si="163"/>
        <v>44835</v>
      </c>
      <c r="M188" s="176">
        <f t="shared" si="163"/>
        <v>44866</v>
      </c>
      <c r="N188" s="176">
        <f t="shared" si="163"/>
        <v>44896</v>
      </c>
      <c r="O188" s="176">
        <f t="shared" si="163"/>
        <v>44927</v>
      </c>
      <c r="P188" s="176">
        <f t="shared" si="163"/>
        <v>44958</v>
      </c>
      <c r="Q188" s="176">
        <f t="shared" si="163"/>
        <v>44986</v>
      </c>
      <c r="R188" s="176">
        <f t="shared" si="163"/>
        <v>45017</v>
      </c>
      <c r="S188" s="176">
        <f t="shared" si="163"/>
        <v>45047</v>
      </c>
      <c r="T188" s="176">
        <f t="shared" si="163"/>
        <v>45078</v>
      </c>
      <c r="U188" s="176">
        <f t="shared" si="163"/>
        <v>45108</v>
      </c>
      <c r="V188" s="176">
        <f t="shared" si="163"/>
        <v>45139</v>
      </c>
      <c r="W188" s="176">
        <f t="shared" si="163"/>
        <v>45170</v>
      </c>
      <c r="X188" s="176">
        <f t="shared" si="163"/>
        <v>45200</v>
      </c>
      <c r="Y188" s="176">
        <f t="shared" si="163"/>
        <v>45231</v>
      </c>
      <c r="Z188" s="176">
        <f t="shared" si="163"/>
        <v>45261</v>
      </c>
      <c r="AA188" s="176">
        <f t="shared" si="163"/>
        <v>45292</v>
      </c>
      <c r="AB188" s="176">
        <f t="shared" si="163"/>
        <v>45323</v>
      </c>
      <c r="AC188" s="176">
        <f t="shared" si="163"/>
        <v>45352</v>
      </c>
      <c r="AD188" s="176">
        <f t="shared" si="163"/>
        <v>45383</v>
      </c>
      <c r="AE188" s="176">
        <f t="shared" si="163"/>
        <v>45413</v>
      </c>
      <c r="AF188" s="176">
        <f t="shared" si="163"/>
        <v>45444</v>
      </c>
      <c r="AG188" s="176">
        <f t="shared" si="163"/>
        <v>45474</v>
      </c>
      <c r="AH188" s="176">
        <f t="shared" si="163"/>
        <v>45505</v>
      </c>
      <c r="AI188" s="176">
        <f t="shared" si="163"/>
        <v>45536</v>
      </c>
      <c r="AJ188" s="176">
        <f t="shared" si="163"/>
        <v>45566</v>
      </c>
      <c r="AK188" s="176">
        <f t="shared" si="163"/>
        <v>45597</v>
      </c>
      <c r="AL188" s="176">
        <f t="shared" si="163"/>
        <v>45627</v>
      </c>
      <c r="AM188" s="176">
        <f t="shared" si="163"/>
        <v>45658</v>
      </c>
      <c r="AN188" s="176">
        <f t="shared" si="163"/>
        <v>45689</v>
      </c>
      <c r="AO188" s="176">
        <f t="shared" si="163"/>
        <v>45717</v>
      </c>
      <c r="AP188" s="176">
        <f t="shared" si="163"/>
        <v>45748</v>
      </c>
      <c r="AQ188" s="176">
        <f t="shared" si="163"/>
        <v>45778</v>
      </c>
      <c r="AR188" s="176">
        <f t="shared" si="163"/>
        <v>45809</v>
      </c>
      <c r="AS188" s="176">
        <f t="shared" si="163"/>
        <v>45839</v>
      </c>
      <c r="AT188" s="176">
        <f t="shared" si="163"/>
        <v>45870</v>
      </c>
      <c r="AU188" s="176">
        <f t="shared" si="163"/>
        <v>45901</v>
      </c>
      <c r="AV188" s="176">
        <f t="shared" si="163"/>
        <v>45931</v>
      </c>
      <c r="AW188" s="176">
        <f t="shared" si="163"/>
        <v>45962</v>
      </c>
      <c r="AX188" s="176">
        <f t="shared" si="163"/>
        <v>45992</v>
      </c>
      <c r="AY188" s="176">
        <f t="shared" si="163"/>
        <v>46023</v>
      </c>
      <c r="AZ188" s="176">
        <f t="shared" si="163"/>
        <v>46054</v>
      </c>
      <c r="BA188" s="176">
        <f t="shared" si="163"/>
        <v>46082</v>
      </c>
      <c r="BB188" s="176">
        <f t="shared" si="163"/>
        <v>46113</v>
      </c>
      <c r="BC188" s="176">
        <f t="shared" si="163"/>
        <v>46143</v>
      </c>
      <c r="BD188" s="176">
        <f t="shared" si="163"/>
        <v>46174</v>
      </c>
      <c r="BE188" s="176">
        <f t="shared" si="163"/>
        <v>46204</v>
      </c>
      <c r="BF188" s="176">
        <f t="shared" si="163"/>
        <v>46235</v>
      </c>
      <c r="BG188" s="176">
        <f t="shared" si="163"/>
        <v>46266</v>
      </c>
      <c r="BH188" s="176">
        <f t="shared" si="163"/>
        <v>46296</v>
      </c>
      <c r="BI188" s="176">
        <f t="shared" si="163"/>
        <v>46327</v>
      </c>
      <c r="BJ188" s="176">
        <f t="shared" si="163"/>
        <v>46357</v>
      </c>
      <c r="BK188" s="176">
        <f t="shared" si="163"/>
        <v>46388</v>
      </c>
      <c r="BL188" s="176">
        <f t="shared" si="163"/>
        <v>46419</v>
      </c>
      <c r="BM188" s="176">
        <f t="shared" si="163"/>
        <v>46447</v>
      </c>
      <c r="BN188" s="176">
        <f t="shared" si="163"/>
        <v>46478</v>
      </c>
      <c r="BO188" s="176">
        <f t="shared" si="163"/>
        <v>46508</v>
      </c>
      <c r="BP188" s="176">
        <f t="shared" ref="BP188:CH188" si="164">BP$4</f>
        <v>46539</v>
      </c>
      <c r="BQ188" s="176">
        <f t="shared" si="164"/>
        <v>46569</v>
      </c>
      <c r="BR188" s="176">
        <f t="shared" si="164"/>
        <v>46600</v>
      </c>
      <c r="BS188" s="176">
        <f t="shared" si="164"/>
        <v>46631</v>
      </c>
      <c r="BT188" s="176">
        <f t="shared" si="164"/>
        <v>46661</v>
      </c>
      <c r="BU188" s="176">
        <f t="shared" si="164"/>
        <v>46692</v>
      </c>
      <c r="BV188" s="176">
        <f t="shared" si="164"/>
        <v>46722</v>
      </c>
      <c r="BW188" s="176">
        <f t="shared" si="164"/>
        <v>46753</v>
      </c>
      <c r="BX188" s="176">
        <f t="shared" si="164"/>
        <v>46784</v>
      </c>
      <c r="BY188" s="176">
        <f t="shared" si="164"/>
        <v>46813</v>
      </c>
      <c r="BZ188" s="176">
        <f t="shared" si="164"/>
        <v>46844</v>
      </c>
      <c r="CA188" s="176">
        <f t="shared" si="164"/>
        <v>46874</v>
      </c>
      <c r="CB188" s="176">
        <f t="shared" si="164"/>
        <v>46905</v>
      </c>
      <c r="CC188" s="176">
        <f t="shared" si="164"/>
        <v>46935</v>
      </c>
      <c r="CD188" s="176">
        <f t="shared" si="164"/>
        <v>46966</v>
      </c>
      <c r="CE188" s="176">
        <f t="shared" si="164"/>
        <v>46997</v>
      </c>
      <c r="CF188" s="176">
        <f t="shared" si="164"/>
        <v>47027</v>
      </c>
      <c r="CG188" s="176">
        <f t="shared" si="164"/>
        <v>47058</v>
      </c>
      <c r="CH188" s="177">
        <f t="shared" si="164"/>
        <v>47088</v>
      </c>
    </row>
    <row r="189" spans="1:86" hidden="1" x14ac:dyDescent="0.35">
      <c r="A189" s="116"/>
      <c r="B189" s="298" t="s">
        <v>135</v>
      </c>
      <c r="C189" s="129">
        <f>C157*'YTD PROGRAM SUMMARY'!C48</f>
        <v>0</v>
      </c>
      <c r="D189" s="129">
        <f>D157*'YTD PROGRAM SUMMARY'!D48</f>
        <v>0</v>
      </c>
      <c r="E189" s="129">
        <f>E157*'YTD PROGRAM SUMMARY'!E48</f>
        <v>368.11009079797594</v>
      </c>
      <c r="F189" s="129">
        <f>F157*'YTD PROGRAM SUMMARY'!F48</f>
        <v>0</v>
      </c>
      <c r="G189" s="129">
        <f>G157*'YTD PROGRAM SUMMARY'!G48</f>
        <v>0</v>
      </c>
      <c r="H189" s="129">
        <f>H157*'YTD PROGRAM SUMMARY'!H48</f>
        <v>129.15365961765417</v>
      </c>
      <c r="I189" s="129">
        <f>I157*'YTD PROGRAM SUMMARY'!I48</f>
        <v>0</v>
      </c>
      <c r="J189" s="129">
        <f>J157*'YTD PROGRAM SUMMARY'!J48</f>
        <v>0</v>
      </c>
      <c r="K189" s="129">
        <f>K157*'YTD PROGRAM SUMMARY'!K48</f>
        <v>0</v>
      </c>
      <c r="L189" s="129">
        <f>L157*'YTD PROGRAM SUMMARY'!L48</f>
        <v>2149.7159922972769</v>
      </c>
      <c r="M189" s="129">
        <f>M157*'YTD PROGRAM SUMMARY'!M48</f>
        <v>0</v>
      </c>
      <c r="N189" s="129">
        <f>N157*'YTD PROGRAM SUMMARY'!N48</f>
        <v>136.22342640206492</v>
      </c>
      <c r="O189" s="261">
        <f>O157*'YTD PROGRAM SUMMARY'!O48</f>
        <v>0</v>
      </c>
      <c r="P189" s="261">
        <f>P157*'YTD PROGRAM SUMMARY'!P48</f>
        <v>0</v>
      </c>
      <c r="Q189" s="261">
        <f>Q157*'YTD PROGRAM SUMMARY'!Q48</f>
        <v>0</v>
      </c>
      <c r="R189" s="261">
        <f>R157*'YTD PROGRAM SUMMARY'!R48</f>
        <v>0</v>
      </c>
      <c r="S189" s="261">
        <f>S157*'YTD PROGRAM SUMMARY'!S48</f>
        <v>0</v>
      </c>
      <c r="T189" s="261">
        <f>T157*'YTD PROGRAM SUMMARY'!T48</f>
        <v>0</v>
      </c>
      <c r="U189" s="261">
        <f>U157*'YTD PROGRAM SUMMARY'!U48</f>
        <v>0</v>
      </c>
      <c r="V189" s="261">
        <f>V157*'YTD PROGRAM SUMMARY'!V48</f>
        <v>0</v>
      </c>
      <c r="W189" s="261">
        <f>W157*'YTD PROGRAM SUMMARY'!W48</f>
        <v>0</v>
      </c>
      <c r="X189" s="261">
        <f>X157*'YTD PROGRAM SUMMARY'!X48</f>
        <v>0</v>
      </c>
      <c r="Y189" s="261">
        <f>Y157*'YTD PROGRAM SUMMARY'!Y48</f>
        <v>0</v>
      </c>
      <c r="Z189" s="261">
        <f>Z157*'YTD PROGRAM SUMMARY'!Z48</f>
        <v>0</v>
      </c>
      <c r="AA189" s="261">
        <f>AA157*'YTD PROGRAM SUMMARY'!AA48</f>
        <v>0</v>
      </c>
      <c r="AB189" s="261">
        <f>AB157*'YTD PROGRAM SUMMARY'!AB48</f>
        <v>0</v>
      </c>
      <c r="AC189" s="261">
        <f>AC157*'YTD PROGRAM SUMMARY'!AC48</f>
        <v>0</v>
      </c>
      <c r="AD189" s="261">
        <f>AD157*'YTD PROGRAM SUMMARY'!AD48</f>
        <v>0</v>
      </c>
      <c r="AE189" s="261">
        <f>AE157*'YTD PROGRAM SUMMARY'!AE48</f>
        <v>0</v>
      </c>
      <c r="AF189" s="261">
        <f>AF157*'YTD PROGRAM SUMMARY'!AF48</f>
        <v>0</v>
      </c>
      <c r="AG189" s="261">
        <f>AG157*'YTD PROGRAM SUMMARY'!AG48</f>
        <v>0</v>
      </c>
      <c r="AH189" s="261">
        <f>AH157*'YTD PROGRAM SUMMARY'!AH48</f>
        <v>0</v>
      </c>
      <c r="AI189" s="261">
        <f>AI157*'YTD PROGRAM SUMMARY'!AI48</f>
        <v>0</v>
      </c>
      <c r="AJ189" s="261">
        <f>AJ157*'YTD PROGRAM SUMMARY'!AJ48</f>
        <v>0</v>
      </c>
      <c r="AK189" s="261">
        <f>AK157*'YTD PROGRAM SUMMARY'!AK48</f>
        <v>0</v>
      </c>
      <c r="AL189" s="261">
        <f>AL157*'YTD PROGRAM SUMMARY'!AL48</f>
        <v>0</v>
      </c>
      <c r="AM189" s="261">
        <f>AM157*'YTD PROGRAM SUMMARY'!AM48</f>
        <v>0</v>
      </c>
      <c r="AN189" s="261">
        <f>AN157*'YTD PROGRAM SUMMARY'!AN48</f>
        <v>0</v>
      </c>
      <c r="AO189" s="261">
        <f>AO157*'YTD PROGRAM SUMMARY'!AO48</f>
        <v>0</v>
      </c>
      <c r="AP189" s="261">
        <f>AP157*'YTD PROGRAM SUMMARY'!AP48</f>
        <v>0</v>
      </c>
      <c r="AQ189" s="261">
        <f>AQ157*'YTD PROGRAM SUMMARY'!AQ48</f>
        <v>0</v>
      </c>
      <c r="AR189" s="261">
        <f>AR157*'YTD PROGRAM SUMMARY'!AR48</f>
        <v>0</v>
      </c>
      <c r="AS189" s="261">
        <f>AS157*'YTD PROGRAM SUMMARY'!AS48</f>
        <v>0</v>
      </c>
      <c r="AT189" s="261">
        <f>AT157*'YTD PROGRAM SUMMARY'!AT48</f>
        <v>0</v>
      </c>
      <c r="AU189" s="261">
        <f>AU157*'YTD PROGRAM SUMMARY'!AU48</f>
        <v>0</v>
      </c>
      <c r="AV189" s="261">
        <f>AV157*'YTD PROGRAM SUMMARY'!AV48</f>
        <v>0</v>
      </c>
      <c r="AW189" s="261">
        <f>AW157*'YTD PROGRAM SUMMARY'!AW48</f>
        <v>0</v>
      </c>
      <c r="AX189" s="261">
        <f>AX157*'YTD PROGRAM SUMMARY'!AX48</f>
        <v>0</v>
      </c>
      <c r="AY189" s="261">
        <f>AY157*'YTD PROGRAM SUMMARY'!AY48</f>
        <v>0</v>
      </c>
      <c r="AZ189" s="261">
        <f>AZ157*'YTD PROGRAM SUMMARY'!AZ48</f>
        <v>0</v>
      </c>
      <c r="BA189" s="261">
        <f>BA157*'YTD PROGRAM SUMMARY'!BA48</f>
        <v>0</v>
      </c>
      <c r="BB189" s="261">
        <f>BB157*'YTD PROGRAM SUMMARY'!BB48</f>
        <v>0</v>
      </c>
      <c r="BC189" s="261">
        <f>BC157*'YTD PROGRAM SUMMARY'!BC48</f>
        <v>0</v>
      </c>
      <c r="BD189" s="261">
        <f>BD157*'YTD PROGRAM SUMMARY'!BD48</f>
        <v>0</v>
      </c>
      <c r="BE189" s="261">
        <f>BE157*'YTD PROGRAM SUMMARY'!BE48</f>
        <v>0</v>
      </c>
      <c r="BF189" s="261">
        <f>BF157*'YTD PROGRAM SUMMARY'!BF48</f>
        <v>0</v>
      </c>
      <c r="BG189" s="261">
        <f>BG157*'YTD PROGRAM SUMMARY'!BG48</f>
        <v>0</v>
      </c>
      <c r="BH189" s="261">
        <f>BH157*'YTD PROGRAM SUMMARY'!BH48</f>
        <v>0</v>
      </c>
      <c r="BI189" s="261">
        <f>BI157*'YTD PROGRAM SUMMARY'!BI48</f>
        <v>0</v>
      </c>
      <c r="BJ189" s="261">
        <f>BJ157*'YTD PROGRAM SUMMARY'!BJ48</f>
        <v>0</v>
      </c>
      <c r="BK189" s="261">
        <f>BK157*'YTD PROGRAM SUMMARY'!BK48</f>
        <v>0</v>
      </c>
      <c r="BL189" s="261">
        <f>BL157*'YTD PROGRAM SUMMARY'!BL48</f>
        <v>0</v>
      </c>
      <c r="BM189" s="261">
        <f>BM157*'YTD PROGRAM SUMMARY'!BM48</f>
        <v>0</v>
      </c>
      <c r="BN189" s="261">
        <f>BN157*'YTD PROGRAM SUMMARY'!BN48</f>
        <v>0</v>
      </c>
      <c r="BO189" s="261">
        <f>BO157*'YTD PROGRAM SUMMARY'!BO48</f>
        <v>0</v>
      </c>
      <c r="BP189" s="261">
        <f>BP157*'YTD PROGRAM SUMMARY'!BP48</f>
        <v>0</v>
      </c>
      <c r="BQ189" s="261">
        <f>BQ157*'YTD PROGRAM SUMMARY'!BQ48</f>
        <v>0</v>
      </c>
      <c r="BR189" s="261">
        <f>BR157*'YTD PROGRAM SUMMARY'!BR48</f>
        <v>0</v>
      </c>
      <c r="BS189" s="261">
        <f>BS157*'YTD PROGRAM SUMMARY'!BS48</f>
        <v>0</v>
      </c>
      <c r="BT189" s="261">
        <f>BT157*'YTD PROGRAM SUMMARY'!BT48</f>
        <v>0</v>
      </c>
      <c r="BU189" s="261">
        <f>BU157*'YTD PROGRAM SUMMARY'!BU48</f>
        <v>0</v>
      </c>
      <c r="BV189" s="261">
        <f>BV157*'YTD PROGRAM SUMMARY'!BV48</f>
        <v>0</v>
      </c>
      <c r="BW189" s="261">
        <f>BW157*'YTD PROGRAM SUMMARY'!BW48</f>
        <v>0</v>
      </c>
      <c r="BX189" s="261">
        <f>BX157*'YTD PROGRAM SUMMARY'!BX48</f>
        <v>0</v>
      </c>
      <c r="BY189" s="261">
        <f>BY157*'YTD PROGRAM SUMMARY'!BY48</f>
        <v>0</v>
      </c>
      <c r="BZ189" s="261">
        <f>BZ157*'YTD PROGRAM SUMMARY'!BZ48</f>
        <v>0</v>
      </c>
      <c r="CA189" s="261">
        <f>CA157*'YTD PROGRAM SUMMARY'!CA48</f>
        <v>0</v>
      </c>
      <c r="CB189" s="261">
        <f>CB157*'YTD PROGRAM SUMMARY'!CB48</f>
        <v>0</v>
      </c>
      <c r="CC189" s="261">
        <f>CC157*'YTD PROGRAM SUMMARY'!CC48</f>
        <v>0</v>
      </c>
      <c r="CD189" s="261">
        <f>CD157*'YTD PROGRAM SUMMARY'!CD48</f>
        <v>0</v>
      </c>
      <c r="CE189" s="261">
        <f>CE157*'YTD PROGRAM SUMMARY'!CE48</f>
        <v>0</v>
      </c>
      <c r="CF189" s="261">
        <f>CF157*'YTD PROGRAM SUMMARY'!CF48</f>
        <v>0</v>
      </c>
      <c r="CG189" s="261">
        <f>CG157*'YTD PROGRAM SUMMARY'!CG48</f>
        <v>0</v>
      </c>
      <c r="CH189" s="262">
        <f>CH157*'YTD PROGRAM SUMMARY'!CH48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SUMMARY'!C48</f>
        <v>0</v>
      </c>
      <c r="D190" s="122">
        <f>D176*'YTD PROGRAM SUMMARY'!D48</f>
        <v>0</v>
      </c>
      <c r="E190" s="122">
        <f>E176*'YTD PROGRAM SUMMARY'!E48</f>
        <v>106.22162562404019</v>
      </c>
      <c r="F190" s="122">
        <f>F176*'YTD PROGRAM SUMMARY'!F48</f>
        <v>0</v>
      </c>
      <c r="G190" s="122">
        <f>G176*'YTD PROGRAM SUMMARY'!G48</f>
        <v>0</v>
      </c>
      <c r="H190" s="122">
        <f>H176*'YTD PROGRAM SUMMARY'!H48</f>
        <v>140.80073858330559</v>
      </c>
      <c r="I190" s="122">
        <f>I176*'YTD PROGRAM SUMMARY'!I48</f>
        <v>0</v>
      </c>
      <c r="J190" s="122">
        <f>J176*'YTD PROGRAM SUMMARY'!J48</f>
        <v>0</v>
      </c>
      <c r="K190" s="122">
        <f>K176*'YTD PROGRAM SUMMARY'!K48</f>
        <v>0</v>
      </c>
      <c r="L190" s="122">
        <f>L176*'YTD PROGRAM SUMMARY'!L48</f>
        <v>957.90798467239938</v>
      </c>
      <c r="M190" s="122">
        <f>M176*'YTD PROGRAM SUMMARY'!M48</f>
        <v>0</v>
      </c>
      <c r="N190" s="122">
        <f>N176*'YTD PROGRAM SUMMARY'!N48</f>
        <v>45.959818319413259</v>
      </c>
      <c r="O190" s="253">
        <f>O176*'YTD PROGRAM SUMMARY'!O48</f>
        <v>0</v>
      </c>
      <c r="P190" s="253">
        <f>P176*'YTD PROGRAM SUMMARY'!P48</f>
        <v>0</v>
      </c>
      <c r="Q190" s="253">
        <f>Q176*'YTD PROGRAM SUMMARY'!Q48</f>
        <v>0</v>
      </c>
      <c r="R190" s="253">
        <f>R176*'YTD PROGRAM SUMMARY'!R48</f>
        <v>0</v>
      </c>
      <c r="S190" s="253">
        <f>S176*'YTD PROGRAM SUMMARY'!S48</f>
        <v>0</v>
      </c>
      <c r="T190" s="253">
        <f>T176*'YTD PROGRAM SUMMARY'!T48</f>
        <v>0</v>
      </c>
      <c r="U190" s="253">
        <f>U176*'YTD PROGRAM SUMMARY'!U48</f>
        <v>0</v>
      </c>
      <c r="V190" s="253">
        <f>V176*'YTD PROGRAM SUMMARY'!V48</f>
        <v>0</v>
      </c>
      <c r="W190" s="253">
        <f>W176*'YTD PROGRAM SUMMARY'!W48</f>
        <v>0</v>
      </c>
      <c r="X190" s="253">
        <f>X176*'YTD PROGRAM SUMMARY'!X48</f>
        <v>0</v>
      </c>
      <c r="Y190" s="253">
        <f>Y176*'YTD PROGRAM SUMMARY'!Y48</f>
        <v>0</v>
      </c>
      <c r="Z190" s="253">
        <f>Z176*'YTD PROGRAM SUMMARY'!Z48</f>
        <v>0</v>
      </c>
      <c r="AA190" s="253">
        <f>AA176*'YTD PROGRAM SUMMARY'!AA48</f>
        <v>0</v>
      </c>
      <c r="AB190" s="253">
        <f>AB176*'YTD PROGRAM SUMMARY'!AB48</f>
        <v>0</v>
      </c>
      <c r="AC190" s="253">
        <f>AC176*'YTD PROGRAM SUMMARY'!AC48</f>
        <v>0</v>
      </c>
      <c r="AD190" s="253">
        <f>AD176*'YTD PROGRAM SUMMARY'!AD48</f>
        <v>0</v>
      </c>
      <c r="AE190" s="253">
        <f>AE176*'YTD PROGRAM SUMMARY'!AE48</f>
        <v>0</v>
      </c>
      <c r="AF190" s="253">
        <f>AF176*'YTD PROGRAM SUMMARY'!AF48</f>
        <v>0</v>
      </c>
      <c r="AG190" s="253">
        <f>AG176*'YTD PROGRAM SUMMARY'!AG48</f>
        <v>0</v>
      </c>
      <c r="AH190" s="253">
        <f>AH176*'YTD PROGRAM SUMMARY'!AH48</f>
        <v>0</v>
      </c>
      <c r="AI190" s="253">
        <f>AI176*'YTD PROGRAM SUMMARY'!AI48</f>
        <v>0</v>
      </c>
      <c r="AJ190" s="253">
        <f>AJ176*'YTD PROGRAM SUMMARY'!AJ48</f>
        <v>0</v>
      </c>
      <c r="AK190" s="253">
        <f>AK176*'YTD PROGRAM SUMMARY'!AK48</f>
        <v>0</v>
      </c>
      <c r="AL190" s="253">
        <f>AL176*'YTD PROGRAM SUMMARY'!AL48</f>
        <v>0</v>
      </c>
      <c r="AM190" s="253">
        <f>AM176*'YTD PROGRAM SUMMARY'!AM48</f>
        <v>0</v>
      </c>
      <c r="AN190" s="253">
        <f>AN176*'YTD PROGRAM SUMMARY'!AN48</f>
        <v>0</v>
      </c>
      <c r="AO190" s="253">
        <f>AO176*'YTD PROGRAM SUMMARY'!AO48</f>
        <v>0</v>
      </c>
      <c r="AP190" s="253">
        <f>AP176*'YTD PROGRAM SUMMARY'!AP48</f>
        <v>0</v>
      </c>
      <c r="AQ190" s="253">
        <f>AQ176*'YTD PROGRAM SUMMARY'!AQ48</f>
        <v>0</v>
      </c>
      <c r="AR190" s="253">
        <f>AR176*'YTD PROGRAM SUMMARY'!AR48</f>
        <v>0</v>
      </c>
      <c r="AS190" s="253">
        <f>AS176*'YTD PROGRAM SUMMARY'!AS48</f>
        <v>0</v>
      </c>
      <c r="AT190" s="253">
        <f>AT176*'YTD PROGRAM SUMMARY'!AT48</f>
        <v>0</v>
      </c>
      <c r="AU190" s="253">
        <f>AU176*'YTD PROGRAM SUMMARY'!AU48</f>
        <v>0</v>
      </c>
      <c r="AV190" s="253">
        <f>AV176*'YTD PROGRAM SUMMARY'!AV48</f>
        <v>0</v>
      </c>
      <c r="AW190" s="253">
        <f>AW176*'YTD PROGRAM SUMMARY'!AW48</f>
        <v>0</v>
      </c>
      <c r="AX190" s="253">
        <f>AX176*'YTD PROGRAM SUMMARY'!AX48</f>
        <v>0</v>
      </c>
      <c r="AY190" s="253">
        <f>AY176*'YTD PROGRAM SUMMARY'!AY48</f>
        <v>0</v>
      </c>
      <c r="AZ190" s="253">
        <f>AZ176*'YTD PROGRAM SUMMARY'!AZ48</f>
        <v>0</v>
      </c>
      <c r="BA190" s="253">
        <f>BA176*'YTD PROGRAM SUMMARY'!BA48</f>
        <v>0</v>
      </c>
      <c r="BB190" s="253">
        <f>BB176*'YTD PROGRAM SUMMARY'!BB48</f>
        <v>0</v>
      </c>
      <c r="BC190" s="253">
        <f>BC176*'YTD PROGRAM SUMMARY'!BC48</f>
        <v>0</v>
      </c>
      <c r="BD190" s="253">
        <f>BD176*'YTD PROGRAM SUMMARY'!BD48</f>
        <v>0</v>
      </c>
      <c r="BE190" s="253">
        <f>BE176*'YTD PROGRAM SUMMARY'!BE48</f>
        <v>0</v>
      </c>
      <c r="BF190" s="253">
        <f>BF176*'YTD PROGRAM SUMMARY'!BF48</f>
        <v>0</v>
      </c>
      <c r="BG190" s="253">
        <f>BG176*'YTD PROGRAM SUMMARY'!BG48</f>
        <v>0</v>
      </c>
      <c r="BH190" s="253">
        <f>BH176*'YTD PROGRAM SUMMARY'!BH48</f>
        <v>0</v>
      </c>
      <c r="BI190" s="253">
        <f>BI176*'YTD PROGRAM SUMMARY'!BI48</f>
        <v>0</v>
      </c>
      <c r="BJ190" s="253">
        <f>BJ176*'YTD PROGRAM SUMMARY'!BJ48</f>
        <v>0</v>
      </c>
      <c r="BK190" s="253">
        <f>BK176*'YTD PROGRAM SUMMARY'!BK48</f>
        <v>0</v>
      </c>
      <c r="BL190" s="253">
        <f>BL176*'YTD PROGRAM SUMMARY'!BL48</f>
        <v>0</v>
      </c>
      <c r="BM190" s="253">
        <f>BM176*'YTD PROGRAM SUMMARY'!BM48</f>
        <v>0</v>
      </c>
      <c r="BN190" s="253">
        <f>BN176*'YTD PROGRAM SUMMARY'!BN48</f>
        <v>0</v>
      </c>
      <c r="BO190" s="253">
        <f>BO176*'YTD PROGRAM SUMMARY'!BO48</f>
        <v>0</v>
      </c>
      <c r="BP190" s="253">
        <f>BP176*'YTD PROGRAM SUMMARY'!BP48</f>
        <v>0</v>
      </c>
      <c r="BQ190" s="253">
        <f>BQ176*'YTD PROGRAM SUMMARY'!BQ48</f>
        <v>0</v>
      </c>
      <c r="BR190" s="253">
        <f>BR176*'YTD PROGRAM SUMMARY'!BR48</f>
        <v>0</v>
      </c>
      <c r="BS190" s="253">
        <f>BS176*'YTD PROGRAM SUMMARY'!BS48</f>
        <v>0</v>
      </c>
      <c r="BT190" s="253">
        <f>BT176*'YTD PROGRAM SUMMARY'!BT48</f>
        <v>0</v>
      </c>
      <c r="BU190" s="253">
        <f>BU176*'YTD PROGRAM SUMMARY'!BU48</f>
        <v>0</v>
      </c>
      <c r="BV190" s="253">
        <f>BV176*'YTD PROGRAM SUMMARY'!BV48</f>
        <v>0</v>
      </c>
      <c r="BW190" s="253">
        <f>BW176*'YTD PROGRAM SUMMARY'!BW48</f>
        <v>0</v>
      </c>
      <c r="BX190" s="253">
        <f>BX176*'YTD PROGRAM SUMMARY'!BX48</f>
        <v>0</v>
      </c>
      <c r="BY190" s="253">
        <f>BY176*'YTD PROGRAM SUMMARY'!BY48</f>
        <v>0</v>
      </c>
      <c r="BZ190" s="253">
        <f>BZ176*'YTD PROGRAM SUMMARY'!BZ48</f>
        <v>0</v>
      </c>
      <c r="CA190" s="253">
        <f>CA176*'YTD PROGRAM SUMMARY'!CA48</f>
        <v>0</v>
      </c>
      <c r="CB190" s="253">
        <f>CB176*'YTD PROGRAM SUMMARY'!CB48</f>
        <v>0</v>
      </c>
      <c r="CC190" s="253">
        <f>CC176*'YTD PROGRAM SUMMARY'!CC48</f>
        <v>0</v>
      </c>
      <c r="CD190" s="253">
        <f>CD176*'YTD PROGRAM SUMMARY'!CD48</f>
        <v>0</v>
      </c>
      <c r="CE190" s="253">
        <f>CE176*'YTD PROGRAM SUMMARY'!CE48</f>
        <v>0</v>
      </c>
      <c r="CF190" s="253">
        <f>CF176*'YTD PROGRAM SUMMARY'!CF48</f>
        <v>0</v>
      </c>
      <c r="CG190" s="253">
        <f>CG176*'YTD PROGRAM SUMMARY'!CG48</f>
        <v>0</v>
      </c>
      <c r="CH190" s="254">
        <f>CH176*'YTD PROGRAM SUMMARY'!CH48</f>
        <v>0</v>
      </c>
    </row>
    <row r="191" spans="1:86" hidden="1" x14ac:dyDescent="0.35">
      <c r="A191" s="116"/>
      <c r="B191" s="298" t="s">
        <v>137</v>
      </c>
      <c r="C191" s="123">
        <f>IFERROR(C189/C73,0)</f>
        <v>0</v>
      </c>
      <c r="D191" s="123">
        <f t="shared" ref="D191:N191" si="165">IFERROR(D189/D73,0)</f>
        <v>0</v>
      </c>
      <c r="E191" s="123">
        <f t="shared" si="165"/>
        <v>0.77605526104082856</v>
      </c>
      <c r="F191" s="123">
        <f t="shared" si="165"/>
        <v>0</v>
      </c>
      <c r="G191" s="123">
        <f t="shared" si="165"/>
        <v>0</v>
      </c>
      <c r="H191" s="123">
        <f t="shared" si="165"/>
        <v>3.7033774463098065E-2</v>
      </c>
      <c r="I191" s="123">
        <f t="shared" si="165"/>
        <v>0</v>
      </c>
      <c r="J191" s="123">
        <f t="shared" si="165"/>
        <v>0</v>
      </c>
      <c r="K191" s="123">
        <f t="shared" si="165"/>
        <v>0</v>
      </c>
      <c r="L191" s="123">
        <f t="shared" si="165"/>
        <v>0.69175015648546934</v>
      </c>
      <c r="M191" s="123">
        <f t="shared" si="165"/>
        <v>0</v>
      </c>
      <c r="N191" s="123">
        <f t="shared" si="165"/>
        <v>4.5759241863344458E-2</v>
      </c>
      <c r="O191" s="255">
        <f>IFERROR(O189/O73,0)</f>
        <v>0</v>
      </c>
      <c r="P191" s="255">
        <f t="shared" ref="P191:Y191" si="166">IFERROR(P189/P73,0)</f>
        <v>0</v>
      </c>
      <c r="Q191" s="255">
        <f t="shared" si="166"/>
        <v>0</v>
      </c>
      <c r="R191" s="255">
        <f t="shared" si="166"/>
        <v>0</v>
      </c>
      <c r="S191" s="255">
        <f t="shared" si="166"/>
        <v>0</v>
      </c>
      <c r="T191" s="255">
        <f t="shared" si="166"/>
        <v>0</v>
      </c>
      <c r="U191" s="255">
        <f t="shared" si="166"/>
        <v>0</v>
      </c>
      <c r="V191" s="255">
        <f t="shared" si="166"/>
        <v>0</v>
      </c>
      <c r="W191" s="255">
        <f t="shared" si="166"/>
        <v>0</v>
      </c>
      <c r="X191" s="255">
        <f t="shared" si="166"/>
        <v>0</v>
      </c>
      <c r="Y191" s="255">
        <f t="shared" si="166"/>
        <v>0</v>
      </c>
      <c r="Z191" s="255">
        <f>IFERROR(Z189/Z80,0)</f>
        <v>0</v>
      </c>
      <c r="AA191" s="255">
        <f>IFERROR(AA189/AA73,0)</f>
        <v>0</v>
      </c>
      <c r="AB191" s="255">
        <f t="shared" ref="AB191:AK191" si="167">IFERROR(AB189/AB73,0)</f>
        <v>0</v>
      </c>
      <c r="AC191" s="255">
        <f t="shared" si="167"/>
        <v>0</v>
      </c>
      <c r="AD191" s="255">
        <f t="shared" si="167"/>
        <v>0</v>
      </c>
      <c r="AE191" s="255">
        <f t="shared" si="167"/>
        <v>0</v>
      </c>
      <c r="AF191" s="255">
        <f t="shared" si="167"/>
        <v>0</v>
      </c>
      <c r="AG191" s="255">
        <f t="shared" si="167"/>
        <v>0</v>
      </c>
      <c r="AH191" s="255">
        <f t="shared" si="167"/>
        <v>0</v>
      </c>
      <c r="AI191" s="255">
        <f t="shared" si="167"/>
        <v>0</v>
      </c>
      <c r="AJ191" s="255">
        <f t="shared" si="167"/>
        <v>0</v>
      </c>
      <c r="AK191" s="255">
        <f t="shared" si="167"/>
        <v>0</v>
      </c>
      <c r="AL191" s="255">
        <f>IFERROR(AL189/AL80,0)</f>
        <v>0</v>
      </c>
      <c r="AM191" s="255">
        <f>IFERROR(AM189/AM73,0)</f>
        <v>0</v>
      </c>
      <c r="AN191" s="255">
        <f t="shared" ref="AN191:AW191" si="168">IFERROR(AN189/AN73,0)</f>
        <v>0</v>
      </c>
      <c r="AO191" s="255">
        <f t="shared" si="168"/>
        <v>0</v>
      </c>
      <c r="AP191" s="255">
        <f t="shared" si="168"/>
        <v>0</v>
      </c>
      <c r="AQ191" s="255">
        <f t="shared" si="168"/>
        <v>0</v>
      </c>
      <c r="AR191" s="255">
        <f t="shared" si="168"/>
        <v>0</v>
      </c>
      <c r="AS191" s="255">
        <f t="shared" si="168"/>
        <v>0</v>
      </c>
      <c r="AT191" s="255">
        <f t="shared" si="168"/>
        <v>0</v>
      </c>
      <c r="AU191" s="255">
        <f t="shared" si="168"/>
        <v>0</v>
      </c>
      <c r="AV191" s="255">
        <f t="shared" si="168"/>
        <v>0</v>
      </c>
      <c r="AW191" s="255">
        <f t="shared" si="168"/>
        <v>0</v>
      </c>
      <c r="AX191" s="255">
        <f>IFERROR(AX189/AX80,0)</f>
        <v>0</v>
      </c>
      <c r="AY191" s="255">
        <f>IFERROR(AY189/AY73,0)</f>
        <v>0</v>
      </c>
      <c r="AZ191" s="255">
        <f t="shared" ref="AZ191:BI191" si="169">IFERROR(AZ189/AZ73,0)</f>
        <v>0</v>
      </c>
      <c r="BA191" s="255">
        <f t="shared" si="169"/>
        <v>0</v>
      </c>
      <c r="BB191" s="255">
        <f t="shared" si="169"/>
        <v>0</v>
      </c>
      <c r="BC191" s="255">
        <f t="shared" si="169"/>
        <v>0</v>
      </c>
      <c r="BD191" s="255">
        <f t="shared" si="169"/>
        <v>0</v>
      </c>
      <c r="BE191" s="255">
        <f t="shared" si="169"/>
        <v>0</v>
      </c>
      <c r="BF191" s="255">
        <f t="shared" si="169"/>
        <v>0</v>
      </c>
      <c r="BG191" s="255">
        <f t="shared" si="169"/>
        <v>0</v>
      </c>
      <c r="BH191" s="255">
        <f t="shared" si="169"/>
        <v>0</v>
      </c>
      <c r="BI191" s="255">
        <f t="shared" si="169"/>
        <v>0</v>
      </c>
      <c r="BJ191" s="255">
        <f>IFERROR(BJ189/BJ80,0)</f>
        <v>0</v>
      </c>
      <c r="BK191" s="255">
        <f>IFERROR(BK189/BK73,0)</f>
        <v>0</v>
      </c>
      <c r="BL191" s="255">
        <f t="shared" ref="BL191:BU191" si="170">IFERROR(BL189/BL73,0)</f>
        <v>0</v>
      </c>
      <c r="BM191" s="255">
        <f t="shared" si="170"/>
        <v>0</v>
      </c>
      <c r="BN191" s="255">
        <f t="shared" si="170"/>
        <v>0</v>
      </c>
      <c r="BO191" s="255">
        <f t="shared" si="170"/>
        <v>0</v>
      </c>
      <c r="BP191" s="255">
        <f t="shared" si="170"/>
        <v>0</v>
      </c>
      <c r="BQ191" s="255">
        <f t="shared" si="170"/>
        <v>0</v>
      </c>
      <c r="BR191" s="255">
        <f t="shared" si="170"/>
        <v>0</v>
      </c>
      <c r="BS191" s="255">
        <f t="shared" si="170"/>
        <v>0</v>
      </c>
      <c r="BT191" s="255">
        <f t="shared" si="170"/>
        <v>0</v>
      </c>
      <c r="BU191" s="255">
        <f t="shared" si="170"/>
        <v>0</v>
      </c>
      <c r="BV191" s="255">
        <f>IFERROR(BV189/BV80,0)</f>
        <v>0</v>
      </c>
      <c r="BW191" s="255">
        <f>IFERROR(BW189/BW73,0)</f>
        <v>0</v>
      </c>
      <c r="BX191" s="255">
        <f t="shared" ref="BX191:CG191" si="171">IFERROR(BX189/BX73,0)</f>
        <v>0</v>
      </c>
      <c r="BY191" s="255">
        <f t="shared" si="171"/>
        <v>0</v>
      </c>
      <c r="BZ191" s="255">
        <f t="shared" si="171"/>
        <v>0</v>
      </c>
      <c r="CA191" s="255">
        <f t="shared" si="171"/>
        <v>0</v>
      </c>
      <c r="CB191" s="255">
        <f t="shared" si="171"/>
        <v>0</v>
      </c>
      <c r="CC191" s="255">
        <f t="shared" si="171"/>
        <v>0</v>
      </c>
      <c r="CD191" s="255">
        <f t="shared" si="171"/>
        <v>0</v>
      </c>
      <c r="CE191" s="255">
        <f t="shared" si="171"/>
        <v>0</v>
      </c>
      <c r="CF191" s="255">
        <f t="shared" si="171"/>
        <v>0</v>
      </c>
      <c r="CG191" s="255">
        <f t="shared" si="171"/>
        <v>0</v>
      </c>
      <c r="CH191" s="263">
        <f>IFERROR(CH189/CH80,0)</f>
        <v>0</v>
      </c>
    </row>
    <row r="192" spans="1:86" ht="15" hidden="1" thickBot="1" x14ac:dyDescent="0.4">
      <c r="A192" s="116"/>
      <c r="B192" s="96" t="s">
        <v>138</v>
      </c>
      <c r="C192" s="124">
        <f t="shared" ref="C192" si="172">IFERROR(C190/C73,0)</f>
        <v>0</v>
      </c>
      <c r="D192" s="124">
        <f t="shared" ref="D192:N192" si="173">IFERROR(D190/D73,0)</f>
        <v>0</v>
      </c>
      <c r="E192" s="124">
        <f t="shared" si="173"/>
        <v>0.2239380377298229</v>
      </c>
      <c r="F192" s="124">
        <f t="shared" si="173"/>
        <v>0</v>
      </c>
      <c r="G192" s="124">
        <f t="shared" si="173"/>
        <v>0</v>
      </c>
      <c r="H192" s="124">
        <f t="shared" si="173"/>
        <v>4.0373480800841424E-2</v>
      </c>
      <c r="I192" s="124">
        <f t="shared" si="173"/>
        <v>0</v>
      </c>
      <c r="J192" s="124">
        <f t="shared" si="173"/>
        <v>0</v>
      </c>
      <c r="K192" s="124">
        <f t="shared" si="173"/>
        <v>0</v>
      </c>
      <c r="L192" s="124">
        <f t="shared" si="173"/>
        <v>0.30824211229302684</v>
      </c>
      <c r="M192" s="124">
        <f t="shared" si="173"/>
        <v>0</v>
      </c>
      <c r="N192" s="124">
        <f t="shared" si="173"/>
        <v>1.543850788385045E-2</v>
      </c>
      <c r="O192" s="256">
        <f>IFERROR(O190/O73,0)</f>
        <v>0</v>
      </c>
      <c r="P192" s="256">
        <f t="shared" ref="P192:Y192" si="174">IFERROR(P190/P73,0)</f>
        <v>0</v>
      </c>
      <c r="Q192" s="256">
        <f t="shared" si="174"/>
        <v>0</v>
      </c>
      <c r="R192" s="256">
        <f t="shared" si="174"/>
        <v>0</v>
      </c>
      <c r="S192" s="256">
        <f t="shared" si="174"/>
        <v>0</v>
      </c>
      <c r="T192" s="256">
        <f t="shared" si="174"/>
        <v>0</v>
      </c>
      <c r="U192" s="256">
        <f t="shared" si="174"/>
        <v>0</v>
      </c>
      <c r="V192" s="256">
        <f t="shared" si="174"/>
        <v>0</v>
      </c>
      <c r="W192" s="256">
        <f t="shared" si="174"/>
        <v>0</v>
      </c>
      <c r="X192" s="256">
        <f t="shared" si="174"/>
        <v>0</v>
      </c>
      <c r="Y192" s="256">
        <f t="shared" si="174"/>
        <v>0</v>
      </c>
      <c r="Z192" s="256">
        <f>IFERROR(Z190/Z81,0)</f>
        <v>0</v>
      </c>
      <c r="AA192" s="256">
        <f>IFERROR(AA190/AA73,0)</f>
        <v>0</v>
      </c>
      <c r="AB192" s="256">
        <f t="shared" ref="AB192:AK192" si="175">IFERROR(AB190/AB73,0)</f>
        <v>0</v>
      </c>
      <c r="AC192" s="256">
        <f t="shared" si="175"/>
        <v>0</v>
      </c>
      <c r="AD192" s="256">
        <f t="shared" si="175"/>
        <v>0</v>
      </c>
      <c r="AE192" s="256">
        <f t="shared" si="175"/>
        <v>0</v>
      </c>
      <c r="AF192" s="256">
        <f t="shared" si="175"/>
        <v>0</v>
      </c>
      <c r="AG192" s="256">
        <f t="shared" si="175"/>
        <v>0</v>
      </c>
      <c r="AH192" s="256">
        <f t="shared" si="175"/>
        <v>0</v>
      </c>
      <c r="AI192" s="256">
        <f t="shared" si="175"/>
        <v>0</v>
      </c>
      <c r="AJ192" s="256">
        <f t="shared" si="175"/>
        <v>0</v>
      </c>
      <c r="AK192" s="256">
        <f t="shared" si="175"/>
        <v>0</v>
      </c>
      <c r="AL192" s="256">
        <f>IFERROR(AL190/AL81,0)</f>
        <v>0</v>
      </c>
      <c r="AM192" s="256">
        <f>IFERROR(AM190/AM73,0)</f>
        <v>0</v>
      </c>
      <c r="AN192" s="256">
        <f t="shared" ref="AN192:AW192" si="176">IFERROR(AN190/AN73,0)</f>
        <v>0</v>
      </c>
      <c r="AO192" s="256">
        <f t="shared" si="176"/>
        <v>0</v>
      </c>
      <c r="AP192" s="256">
        <f t="shared" si="176"/>
        <v>0</v>
      </c>
      <c r="AQ192" s="256">
        <f t="shared" si="176"/>
        <v>0</v>
      </c>
      <c r="AR192" s="256">
        <f t="shared" si="176"/>
        <v>0</v>
      </c>
      <c r="AS192" s="256">
        <f t="shared" si="176"/>
        <v>0</v>
      </c>
      <c r="AT192" s="256">
        <f t="shared" si="176"/>
        <v>0</v>
      </c>
      <c r="AU192" s="256">
        <f t="shared" si="176"/>
        <v>0</v>
      </c>
      <c r="AV192" s="256">
        <f t="shared" si="176"/>
        <v>0</v>
      </c>
      <c r="AW192" s="256">
        <f t="shared" si="176"/>
        <v>0</v>
      </c>
      <c r="AX192" s="256">
        <f>IFERROR(AX190/AX81,0)</f>
        <v>0</v>
      </c>
      <c r="AY192" s="256">
        <f>IFERROR(AY190/AY73,0)</f>
        <v>0</v>
      </c>
      <c r="AZ192" s="256">
        <f t="shared" ref="AZ192:BI192" si="177">IFERROR(AZ190/AZ73,0)</f>
        <v>0</v>
      </c>
      <c r="BA192" s="256">
        <f t="shared" si="177"/>
        <v>0</v>
      </c>
      <c r="BB192" s="256">
        <f t="shared" si="177"/>
        <v>0</v>
      </c>
      <c r="BC192" s="256">
        <f t="shared" si="177"/>
        <v>0</v>
      </c>
      <c r="BD192" s="256">
        <f t="shared" si="177"/>
        <v>0</v>
      </c>
      <c r="BE192" s="256">
        <f t="shared" si="177"/>
        <v>0</v>
      </c>
      <c r="BF192" s="256">
        <f t="shared" si="177"/>
        <v>0</v>
      </c>
      <c r="BG192" s="256">
        <f t="shared" si="177"/>
        <v>0</v>
      </c>
      <c r="BH192" s="256">
        <f t="shared" si="177"/>
        <v>0</v>
      </c>
      <c r="BI192" s="256">
        <f t="shared" si="177"/>
        <v>0</v>
      </c>
      <c r="BJ192" s="256">
        <f>IFERROR(BJ190/BJ81,0)</f>
        <v>0</v>
      </c>
      <c r="BK192" s="256">
        <f>IFERROR(BK190/BK73,0)</f>
        <v>0</v>
      </c>
      <c r="BL192" s="256">
        <f t="shared" ref="BL192:BU192" si="178">IFERROR(BL190/BL73,0)</f>
        <v>0</v>
      </c>
      <c r="BM192" s="256">
        <f t="shared" si="178"/>
        <v>0</v>
      </c>
      <c r="BN192" s="256">
        <f t="shared" si="178"/>
        <v>0</v>
      </c>
      <c r="BO192" s="256">
        <f t="shared" si="178"/>
        <v>0</v>
      </c>
      <c r="BP192" s="256">
        <f t="shared" si="178"/>
        <v>0</v>
      </c>
      <c r="BQ192" s="256">
        <f t="shared" si="178"/>
        <v>0</v>
      </c>
      <c r="BR192" s="256">
        <f t="shared" si="178"/>
        <v>0</v>
      </c>
      <c r="BS192" s="256">
        <f t="shared" si="178"/>
        <v>0</v>
      </c>
      <c r="BT192" s="256">
        <f t="shared" si="178"/>
        <v>0</v>
      </c>
      <c r="BU192" s="256">
        <f t="shared" si="178"/>
        <v>0</v>
      </c>
      <c r="BV192" s="256">
        <f>IFERROR(BV190/BV81,0)</f>
        <v>0</v>
      </c>
      <c r="BW192" s="256">
        <f>IFERROR(BW190/BW73,0)</f>
        <v>0</v>
      </c>
      <c r="BX192" s="256">
        <f t="shared" ref="BX192:CG192" si="179">IFERROR(BX190/BX73,0)</f>
        <v>0</v>
      </c>
      <c r="BY192" s="256">
        <f t="shared" si="179"/>
        <v>0</v>
      </c>
      <c r="BZ192" s="256">
        <f t="shared" si="179"/>
        <v>0</v>
      </c>
      <c r="CA192" s="256">
        <f t="shared" si="179"/>
        <v>0</v>
      </c>
      <c r="CB192" s="256">
        <f t="shared" si="179"/>
        <v>0</v>
      </c>
      <c r="CC192" s="256">
        <f t="shared" si="179"/>
        <v>0</v>
      </c>
      <c r="CD192" s="256">
        <f t="shared" si="179"/>
        <v>0</v>
      </c>
      <c r="CE192" s="256">
        <f t="shared" si="179"/>
        <v>0</v>
      </c>
      <c r="CF192" s="256">
        <f t="shared" si="179"/>
        <v>0</v>
      </c>
      <c r="CG192" s="256">
        <f t="shared" si="179"/>
        <v>0</v>
      </c>
      <c r="CH192" s="257">
        <f>IFERROR(CH190/CH81,0)</f>
        <v>0</v>
      </c>
    </row>
    <row r="193" spans="1:86" s="1" customFormat="1" ht="15" hidden="1" thickBot="1" x14ac:dyDescent="0.4">
      <c r="A193" s="125"/>
      <c r="B193" s="305" t="s">
        <v>139</v>
      </c>
      <c r="C193" s="126">
        <f>C191+C192</f>
        <v>0</v>
      </c>
      <c r="D193" s="126">
        <f t="shared" ref="D193:N193" si="180">D191+D192</f>
        <v>0</v>
      </c>
      <c r="E193" s="127">
        <f t="shared" si="180"/>
        <v>0.99999329877065146</v>
      </c>
      <c r="F193" s="127">
        <f t="shared" si="180"/>
        <v>0</v>
      </c>
      <c r="G193" s="127">
        <f t="shared" si="180"/>
        <v>0</v>
      </c>
      <c r="H193" s="127">
        <f t="shared" si="180"/>
        <v>7.740725526393949E-2</v>
      </c>
      <c r="I193" s="127">
        <f t="shared" si="180"/>
        <v>0</v>
      </c>
      <c r="J193" s="127">
        <f t="shared" si="180"/>
        <v>0</v>
      </c>
      <c r="K193" s="127">
        <f t="shared" si="180"/>
        <v>0</v>
      </c>
      <c r="L193" s="127">
        <f t="shared" si="180"/>
        <v>0.99999226877849612</v>
      </c>
      <c r="M193" s="128">
        <f t="shared" si="180"/>
        <v>0</v>
      </c>
      <c r="N193" s="128">
        <f t="shared" si="180"/>
        <v>6.1197749747194906E-2</v>
      </c>
      <c r="O193" s="258">
        <f>O191+O192</f>
        <v>0</v>
      </c>
      <c r="P193" s="258">
        <f t="shared" ref="P193:X193" si="181">P191+P192</f>
        <v>0</v>
      </c>
      <c r="Q193" s="259">
        <f t="shared" si="181"/>
        <v>0</v>
      </c>
      <c r="R193" s="259">
        <f t="shared" si="181"/>
        <v>0</v>
      </c>
      <c r="S193" s="259">
        <f t="shared" si="181"/>
        <v>0</v>
      </c>
      <c r="T193" s="259">
        <f t="shared" si="181"/>
        <v>0</v>
      </c>
      <c r="U193" s="259">
        <f t="shared" si="181"/>
        <v>0</v>
      </c>
      <c r="V193" s="259">
        <f t="shared" si="181"/>
        <v>0</v>
      </c>
      <c r="W193" s="259">
        <f t="shared" si="181"/>
        <v>0</v>
      </c>
      <c r="X193" s="259">
        <f t="shared" si="181"/>
        <v>0</v>
      </c>
      <c r="Y193" s="260">
        <f>Y191+Y192</f>
        <v>0</v>
      </c>
      <c r="Z193" s="260">
        <f>Z191+Z192</f>
        <v>0</v>
      </c>
      <c r="AA193" s="258">
        <f>AA191+AA192</f>
        <v>0</v>
      </c>
      <c r="AB193" s="258">
        <f t="shared" ref="AB193:AJ193" si="182">AB191+AB192</f>
        <v>0</v>
      </c>
      <c r="AC193" s="259">
        <f t="shared" si="182"/>
        <v>0</v>
      </c>
      <c r="AD193" s="259">
        <f t="shared" si="182"/>
        <v>0</v>
      </c>
      <c r="AE193" s="259">
        <f t="shared" si="182"/>
        <v>0</v>
      </c>
      <c r="AF193" s="259">
        <f t="shared" si="182"/>
        <v>0</v>
      </c>
      <c r="AG193" s="259">
        <f t="shared" si="182"/>
        <v>0</v>
      </c>
      <c r="AH193" s="259">
        <f t="shared" si="182"/>
        <v>0</v>
      </c>
      <c r="AI193" s="259">
        <f t="shared" si="182"/>
        <v>0</v>
      </c>
      <c r="AJ193" s="259">
        <f t="shared" si="182"/>
        <v>0</v>
      </c>
      <c r="AK193" s="260">
        <f>AK191+AK192</f>
        <v>0</v>
      </c>
      <c r="AL193" s="260">
        <f>AL191+AL192</f>
        <v>0</v>
      </c>
      <c r="AM193" s="258">
        <f>AM191+AM192</f>
        <v>0</v>
      </c>
      <c r="AN193" s="258">
        <f t="shared" ref="AN193:AV193" si="183">AN191+AN192</f>
        <v>0</v>
      </c>
      <c r="AO193" s="259">
        <f t="shared" si="183"/>
        <v>0</v>
      </c>
      <c r="AP193" s="259">
        <f t="shared" si="183"/>
        <v>0</v>
      </c>
      <c r="AQ193" s="259">
        <f t="shared" si="183"/>
        <v>0</v>
      </c>
      <c r="AR193" s="259">
        <f t="shared" si="183"/>
        <v>0</v>
      </c>
      <c r="AS193" s="259">
        <f t="shared" si="183"/>
        <v>0</v>
      </c>
      <c r="AT193" s="259">
        <f t="shared" si="183"/>
        <v>0</v>
      </c>
      <c r="AU193" s="259">
        <f t="shared" si="183"/>
        <v>0</v>
      </c>
      <c r="AV193" s="259">
        <f t="shared" si="183"/>
        <v>0</v>
      </c>
      <c r="AW193" s="260">
        <f>AW191+AW192</f>
        <v>0</v>
      </c>
      <c r="AX193" s="260">
        <f>AX191+AX192</f>
        <v>0</v>
      </c>
      <c r="AY193" s="258">
        <f>AY191+AY192</f>
        <v>0</v>
      </c>
      <c r="AZ193" s="258">
        <f t="shared" ref="AZ193:BH193" si="184">AZ191+AZ192</f>
        <v>0</v>
      </c>
      <c r="BA193" s="259">
        <f t="shared" si="184"/>
        <v>0</v>
      </c>
      <c r="BB193" s="259">
        <f t="shared" si="184"/>
        <v>0</v>
      </c>
      <c r="BC193" s="259">
        <f t="shared" si="184"/>
        <v>0</v>
      </c>
      <c r="BD193" s="259">
        <f t="shared" si="184"/>
        <v>0</v>
      </c>
      <c r="BE193" s="259">
        <f t="shared" si="184"/>
        <v>0</v>
      </c>
      <c r="BF193" s="259">
        <f t="shared" si="184"/>
        <v>0</v>
      </c>
      <c r="BG193" s="259">
        <f t="shared" si="184"/>
        <v>0</v>
      </c>
      <c r="BH193" s="259">
        <f t="shared" si="184"/>
        <v>0</v>
      </c>
      <c r="BI193" s="260">
        <f>BI191+BI192</f>
        <v>0</v>
      </c>
      <c r="BJ193" s="260">
        <f>BJ191+BJ192</f>
        <v>0</v>
      </c>
      <c r="BK193" s="258">
        <f>BK191+BK192</f>
        <v>0</v>
      </c>
      <c r="BL193" s="258">
        <f t="shared" ref="BL193:BT193" si="185">BL191+BL192</f>
        <v>0</v>
      </c>
      <c r="BM193" s="259">
        <f t="shared" si="185"/>
        <v>0</v>
      </c>
      <c r="BN193" s="259">
        <f t="shared" si="185"/>
        <v>0</v>
      </c>
      <c r="BO193" s="259">
        <f t="shared" si="185"/>
        <v>0</v>
      </c>
      <c r="BP193" s="259">
        <f t="shared" si="185"/>
        <v>0</v>
      </c>
      <c r="BQ193" s="259">
        <f t="shared" si="185"/>
        <v>0</v>
      </c>
      <c r="BR193" s="259">
        <f t="shared" si="185"/>
        <v>0</v>
      </c>
      <c r="BS193" s="259">
        <f t="shared" si="185"/>
        <v>0</v>
      </c>
      <c r="BT193" s="259">
        <f t="shared" si="185"/>
        <v>0</v>
      </c>
      <c r="BU193" s="260">
        <f>BU191+BU192</f>
        <v>0</v>
      </c>
      <c r="BV193" s="260">
        <f>BV191+BV192</f>
        <v>0</v>
      </c>
      <c r="BW193" s="258">
        <f>BW191+BW192</f>
        <v>0</v>
      </c>
      <c r="BX193" s="258">
        <f t="shared" ref="BX193:CF193" si="186">BX191+BX192</f>
        <v>0</v>
      </c>
      <c r="BY193" s="259">
        <f t="shared" si="186"/>
        <v>0</v>
      </c>
      <c r="BZ193" s="259">
        <f t="shared" si="186"/>
        <v>0</v>
      </c>
      <c r="CA193" s="259">
        <f t="shared" si="186"/>
        <v>0</v>
      </c>
      <c r="CB193" s="259">
        <f t="shared" si="186"/>
        <v>0</v>
      </c>
      <c r="CC193" s="259">
        <f t="shared" si="186"/>
        <v>0</v>
      </c>
      <c r="CD193" s="259">
        <f t="shared" si="186"/>
        <v>0</v>
      </c>
      <c r="CE193" s="259">
        <f t="shared" si="186"/>
        <v>0</v>
      </c>
      <c r="CF193" s="259">
        <f t="shared" si="186"/>
        <v>0</v>
      </c>
      <c r="CG193" s="260">
        <f>CG191+CG192</f>
        <v>0</v>
      </c>
      <c r="CH193" s="264">
        <f>CH191+CH192</f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N194" si="187">D186+D193</f>
        <v>0</v>
      </c>
      <c r="E194" s="130">
        <f t="shared" si="187"/>
        <v>0.99999329877065146</v>
      </c>
      <c r="F194" s="130">
        <f t="shared" si="187"/>
        <v>0</v>
      </c>
      <c r="G194" s="130">
        <f t="shared" si="187"/>
        <v>0.99998630576351866</v>
      </c>
      <c r="H194" s="130">
        <f t="shared" si="187"/>
        <v>0.99999871911214977</v>
      </c>
      <c r="I194" s="130">
        <f t="shared" si="187"/>
        <v>1.0000030723414992</v>
      </c>
      <c r="J194" s="130">
        <f t="shared" si="187"/>
        <v>0</v>
      </c>
      <c r="K194" s="130">
        <f t="shared" si="187"/>
        <v>1.0000038844358123</v>
      </c>
      <c r="L194" s="130">
        <f t="shared" si="187"/>
        <v>0.99999226877849612</v>
      </c>
      <c r="M194" s="130">
        <f t="shared" si="187"/>
        <v>0</v>
      </c>
      <c r="N194" s="130">
        <f t="shared" si="187"/>
        <v>1.0000010810045243</v>
      </c>
      <c r="O194" s="265">
        <f>O186+O193</f>
        <v>0</v>
      </c>
      <c r="P194" s="265">
        <f t="shared" ref="P194:Z194" si="188">P186+P193</f>
        <v>0</v>
      </c>
      <c r="Q194" s="265">
        <f t="shared" si="188"/>
        <v>0</v>
      </c>
      <c r="R194" s="265">
        <f t="shared" si="188"/>
        <v>0</v>
      </c>
      <c r="S194" s="265">
        <f t="shared" si="188"/>
        <v>0</v>
      </c>
      <c r="T194" s="265">
        <f t="shared" si="188"/>
        <v>0</v>
      </c>
      <c r="U194" s="265">
        <f t="shared" si="188"/>
        <v>0</v>
      </c>
      <c r="V194" s="265">
        <f t="shared" si="188"/>
        <v>0</v>
      </c>
      <c r="W194" s="265">
        <f t="shared" si="188"/>
        <v>0</v>
      </c>
      <c r="X194" s="265">
        <f t="shared" si="188"/>
        <v>0</v>
      </c>
      <c r="Y194" s="265">
        <f t="shared" si="188"/>
        <v>0</v>
      </c>
      <c r="Z194" s="265">
        <f t="shared" si="188"/>
        <v>0</v>
      </c>
      <c r="AA194" s="265">
        <f>AA186+AA193</f>
        <v>0</v>
      </c>
      <c r="AB194" s="265">
        <f t="shared" ref="AB194:AL194" si="189">AB186+AB193</f>
        <v>0</v>
      </c>
      <c r="AC194" s="265">
        <f t="shared" si="189"/>
        <v>0</v>
      </c>
      <c r="AD194" s="265">
        <f t="shared" si="189"/>
        <v>0</v>
      </c>
      <c r="AE194" s="265">
        <f t="shared" si="189"/>
        <v>0</v>
      </c>
      <c r="AF194" s="265">
        <f t="shared" si="189"/>
        <v>0</v>
      </c>
      <c r="AG194" s="265">
        <f t="shared" si="189"/>
        <v>0</v>
      </c>
      <c r="AH194" s="265">
        <f t="shared" si="189"/>
        <v>0</v>
      </c>
      <c r="AI194" s="265">
        <f t="shared" si="189"/>
        <v>0</v>
      </c>
      <c r="AJ194" s="265">
        <f t="shared" si="189"/>
        <v>0</v>
      </c>
      <c r="AK194" s="265">
        <f t="shared" si="189"/>
        <v>0</v>
      </c>
      <c r="AL194" s="265">
        <f t="shared" si="189"/>
        <v>0</v>
      </c>
      <c r="AM194" s="265">
        <f>AM186+AM193</f>
        <v>0</v>
      </c>
      <c r="AN194" s="265">
        <f t="shared" ref="AN194:AX194" si="190">AN186+AN193</f>
        <v>0</v>
      </c>
      <c r="AO194" s="265">
        <f t="shared" si="190"/>
        <v>0</v>
      </c>
      <c r="AP194" s="265">
        <f t="shared" si="190"/>
        <v>0</v>
      </c>
      <c r="AQ194" s="265">
        <f t="shared" si="190"/>
        <v>0</v>
      </c>
      <c r="AR194" s="265">
        <f t="shared" si="190"/>
        <v>0</v>
      </c>
      <c r="AS194" s="265">
        <f t="shared" si="190"/>
        <v>0</v>
      </c>
      <c r="AT194" s="265">
        <f t="shared" si="190"/>
        <v>0</v>
      </c>
      <c r="AU194" s="265">
        <f t="shared" si="190"/>
        <v>0</v>
      </c>
      <c r="AV194" s="265">
        <f t="shared" si="190"/>
        <v>0</v>
      </c>
      <c r="AW194" s="265">
        <f t="shared" si="190"/>
        <v>0</v>
      </c>
      <c r="AX194" s="265">
        <f t="shared" si="190"/>
        <v>0</v>
      </c>
      <c r="AY194" s="265">
        <f>AY186+AY193</f>
        <v>0</v>
      </c>
      <c r="AZ194" s="265">
        <f t="shared" ref="AZ194:BJ194" si="191">AZ186+AZ193</f>
        <v>0</v>
      </c>
      <c r="BA194" s="265">
        <f t="shared" si="191"/>
        <v>0</v>
      </c>
      <c r="BB194" s="265">
        <f t="shared" si="191"/>
        <v>0</v>
      </c>
      <c r="BC194" s="265">
        <f t="shared" si="191"/>
        <v>0</v>
      </c>
      <c r="BD194" s="265">
        <f t="shared" si="191"/>
        <v>0</v>
      </c>
      <c r="BE194" s="265">
        <f t="shared" si="191"/>
        <v>0</v>
      </c>
      <c r="BF194" s="265">
        <f t="shared" si="191"/>
        <v>0</v>
      </c>
      <c r="BG194" s="265">
        <f t="shared" si="191"/>
        <v>0</v>
      </c>
      <c r="BH194" s="265">
        <f t="shared" si="191"/>
        <v>0</v>
      </c>
      <c r="BI194" s="265">
        <f t="shared" si="191"/>
        <v>0</v>
      </c>
      <c r="BJ194" s="265">
        <f t="shared" si="191"/>
        <v>0</v>
      </c>
      <c r="BK194" s="265">
        <f>BK186+BK193</f>
        <v>0</v>
      </c>
      <c r="BL194" s="265">
        <f t="shared" ref="BL194:BV194" si="192">BL186+BL193</f>
        <v>0</v>
      </c>
      <c r="BM194" s="265">
        <f t="shared" si="192"/>
        <v>0</v>
      </c>
      <c r="BN194" s="265">
        <f t="shared" si="192"/>
        <v>0</v>
      </c>
      <c r="BO194" s="265">
        <f t="shared" si="192"/>
        <v>0</v>
      </c>
      <c r="BP194" s="265">
        <f t="shared" si="192"/>
        <v>0</v>
      </c>
      <c r="BQ194" s="265">
        <f t="shared" si="192"/>
        <v>0</v>
      </c>
      <c r="BR194" s="265">
        <f t="shared" si="192"/>
        <v>0</v>
      </c>
      <c r="BS194" s="265">
        <f t="shared" si="192"/>
        <v>0</v>
      </c>
      <c r="BT194" s="265">
        <f t="shared" si="192"/>
        <v>0</v>
      </c>
      <c r="BU194" s="265">
        <f t="shared" si="192"/>
        <v>0</v>
      </c>
      <c r="BV194" s="265">
        <f t="shared" si="192"/>
        <v>0</v>
      </c>
      <c r="BW194" s="265">
        <f>BW186+BW193</f>
        <v>0</v>
      </c>
      <c r="BX194" s="265">
        <f t="shared" ref="BX194:CH194" si="193">BX186+BX193</f>
        <v>0</v>
      </c>
      <c r="BY194" s="265">
        <f t="shared" si="193"/>
        <v>0</v>
      </c>
      <c r="BZ194" s="265">
        <f t="shared" si="193"/>
        <v>0</v>
      </c>
      <c r="CA194" s="265">
        <f t="shared" si="193"/>
        <v>0</v>
      </c>
      <c r="CB194" s="265">
        <f t="shared" si="193"/>
        <v>0</v>
      </c>
      <c r="CC194" s="265">
        <f t="shared" si="193"/>
        <v>0</v>
      </c>
      <c r="CD194" s="265">
        <f t="shared" si="193"/>
        <v>0</v>
      </c>
      <c r="CE194" s="265">
        <f t="shared" si="193"/>
        <v>0</v>
      </c>
      <c r="CF194" s="265">
        <f t="shared" si="193"/>
        <v>0</v>
      </c>
      <c r="CG194" s="265">
        <f t="shared" si="193"/>
        <v>0</v>
      </c>
      <c r="CH194" s="265">
        <f t="shared" si="193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1">
        <f t="shared" ref="C196" si="194">SUM(C182:C183)</f>
        <v>0</v>
      </c>
      <c r="D196" s="131">
        <f t="shared" ref="D196:BO196" si="195">SUM(D182:D183)</f>
        <v>0</v>
      </c>
      <c r="E196" s="132">
        <f t="shared" si="195"/>
        <v>0</v>
      </c>
      <c r="F196" s="132">
        <f t="shared" si="195"/>
        <v>0</v>
      </c>
      <c r="G196" s="132">
        <f t="shared" si="195"/>
        <v>1152.6540574496435</v>
      </c>
      <c r="H196" s="132">
        <f t="shared" si="195"/>
        <v>3217.4971526798308</v>
      </c>
      <c r="I196" s="132">
        <f t="shared" si="195"/>
        <v>7748.5921419642482</v>
      </c>
      <c r="J196" s="132">
        <f t="shared" si="195"/>
        <v>0</v>
      </c>
      <c r="K196" s="132">
        <f t="shared" si="195"/>
        <v>7309.9066283574011</v>
      </c>
      <c r="L196" s="132">
        <f t="shared" si="195"/>
        <v>0</v>
      </c>
      <c r="M196" s="133">
        <f t="shared" si="195"/>
        <v>0</v>
      </c>
      <c r="N196" s="133">
        <f t="shared" si="195"/>
        <v>2794.7798366823545</v>
      </c>
      <c r="O196" s="271">
        <f t="shared" si="195"/>
        <v>0</v>
      </c>
      <c r="P196" s="271">
        <f t="shared" si="195"/>
        <v>0</v>
      </c>
      <c r="Q196" s="272">
        <f t="shared" si="195"/>
        <v>0</v>
      </c>
      <c r="R196" s="272">
        <f t="shared" si="195"/>
        <v>0</v>
      </c>
      <c r="S196" s="272">
        <f t="shared" si="195"/>
        <v>0</v>
      </c>
      <c r="T196" s="272">
        <f t="shared" si="195"/>
        <v>0</v>
      </c>
      <c r="U196" s="272">
        <f t="shared" si="195"/>
        <v>0</v>
      </c>
      <c r="V196" s="272">
        <f t="shared" si="195"/>
        <v>0</v>
      </c>
      <c r="W196" s="272">
        <f t="shared" si="195"/>
        <v>0</v>
      </c>
      <c r="X196" s="272">
        <f t="shared" si="195"/>
        <v>0</v>
      </c>
      <c r="Y196" s="273">
        <f t="shared" si="195"/>
        <v>0</v>
      </c>
      <c r="Z196" s="273">
        <f t="shared" si="195"/>
        <v>0</v>
      </c>
      <c r="AA196" s="271">
        <f t="shared" si="195"/>
        <v>0</v>
      </c>
      <c r="AB196" s="271">
        <f t="shared" si="195"/>
        <v>0</v>
      </c>
      <c r="AC196" s="272">
        <f t="shared" si="195"/>
        <v>0</v>
      </c>
      <c r="AD196" s="272">
        <f t="shared" si="195"/>
        <v>0</v>
      </c>
      <c r="AE196" s="272">
        <f t="shared" si="195"/>
        <v>0</v>
      </c>
      <c r="AF196" s="272">
        <f t="shared" si="195"/>
        <v>0</v>
      </c>
      <c r="AG196" s="272">
        <f t="shared" si="195"/>
        <v>0</v>
      </c>
      <c r="AH196" s="272">
        <f t="shared" si="195"/>
        <v>0</v>
      </c>
      <c r="AI196" s="272">
        <f t="shared" si="195"/>
        <v>0</v>
      </c>
      <c r="AJ196" s="272">
        <f t="shared" si="195"/>
        <v>0</v>
      </c>
      <c r="AK196" s="273">
        <f t="shared" si="195"/>
        <v>0</v>
      </c>
      <c r="AL196" s="273">
        <f t="shared" si="195"/>
        <v>0</v>
      </c>
      <c r="AM196" s="271">
        <f t="shared" si="195"/>
        <v>0</v>
      </c>
      <c r="AN196" s="271">
        <f t="shared" si="195"/>
        <v>0</v>
      </c>
      <c r="AO196" s="272">
        <f t="shared" si="195"/>
        <v>0</v>
      </c>
      <c r="AP196" s="272">
        <f t="shared" si="195"/>
        <v>0</v>
      </c>
      <c r="AQ196" s="272">
        <f t="shared" si="195"/>
        <v>0</v>
      </c>
      <c r="AR196" s="272">
        <f t="shared" si="195"/>
        <v>0</v>
      </c>
      <c r="AS196" s="272">
        <f t="shared" si="195"/>
        <v>0</v>
      </c>
      <c r="AT196" s="272">
        <f t="shared" si="195"/>
        <v>0</v>
      </c>
      <c r="AU196" s="272">
        <f t="shared" si="195"/>
        <v>0</v>
      </c>
      <c r="AV196" s="272">
        <f t="shared" si="195"/>
        <v>0</v>
      </c>
      <c r="AW196" s="273">
        <f t="shared" si="195"/>
        <v>0</v>
      </c>
      <c r="AX196" s="273">
        <f t="shared" si="195"/>
        <v>0</v>
      </c>
      <c r="AY196" s="271">
        <f t="shared" si="195"/>
        <v>0</v>
      </c>
      <c r="AZ196" s="271">
        <f t="shared" si="195"/>
        <v>0</v>
      </c>
      <c r="BA196" s="272">
        <f t="shared" si="195"/>
        <v>0</v>
      </c>
      <c r="BB196" s="272">
        <f t="shared" si="195"/>
        <v>0</v>
      </c>
      <c r="BC196" s="272">
        <f t="shared" si="195"/>
        <v>0</v>
      </c>
      <c r="BD196" s="272">
        <f t="shared" si="195"/>
        <v>0</v>
      </c>
      <c r="BE196" s="272">
        <f t="shared" si="195"/>
        <v>0</v>
      </c>
      <c r="BF196" s="272">
        <f t="shared" si="195"/>
        <v>0</v>
      </c>
      <c r="BG196" s="272">
        <f t="shared" si="195"/>
        <v>0</v>
      </c>
      <c r="BH196" s="272">
        <f t="shared" si="195"/>
        <v>0</v>
      </c>
      <c r="BI196" s="273">
        <f t="shared" si="195"/>
        <v>0</v>
      </c>
      <c r="BJ196" s="273">
        <f t="shared" si="195"/>
        <v>0</v>
      </c>
      <c r="BK196" s="271">
        <f t="shared" si="195"/>
        <v>0</v>
      </c>
      <c r="BL196" s="271">
        <f t="shared" si="195"/>
        <v>0</v>
      </c>
      <c r="BM196" s="272">
        <f t="shared" si="195"/>
        <v>0</v>
      </c>
      <c r="BN196" s="272">
        <f t="shared" si="195"/>
        <v>0</v>
      </c>
      <c r="BO196" s="272">
        <f t="shared" si="195"/>
        <v>0</v>
      </c>
      <c r="BP196" s="272">
        <f t="shared" ref="BP196:CH196" si="196">SUM(BP182:BP183)</f>
        <v>0</v>
      </c>
      <c r="BQ196" s="272">
        <f t="shared" si="196"/>
        <v>0</v>
      </c>
      <c r="BR196" s="272">
        <f t="shared" si="196"/>
        <v>0</v>
      </c>
      <c r="BS196" s="272">
        <f t="shared" si="196"/>
        <v>0</v>
      </c>
      <c r="BT196" s="272">
        <f t="shared" si="196"/>
        <v>0</v>
      </c>
      <c r="BU196" s="273">
        <f t="shared" si="196"/>
        <v>0</v>
      </c>
      <c r="BV196" s="273">
        <f t="shared" si="196"/>
        <v>0</v>
      </c>
      <c r="BW196" s="271">
        <f t="shared" si="196"/>
        <v>0</v>
      </c>
      <c r="BX196" s="271">
        <f t="shared" si="196"/>
        <v>0</v>
      </c>
      <c r="BY196" s="272">
        <f t="shared" si="196"/>
        <v>0</v>
      </c>
      <c r="BZ196" s="272">
        <f t="shared" si="196"/>
        <v>0</v>
      </c>
      <c r="CA196" s="272">
        <f t="shared" si="196"/>
        <v>0</v>
      </c>
      <c r="CB196" s="272">
        <f t="shared" si="196"/>
        <v>0</v>
      </c>
      <c r="CC196" s="272">
        <f t="shared" si="196"/>
        <v>0</v>
      </c>
      <c r="CD196" s="272">
        <f t="shared" si="196"/>
        <v>0</v>
      </c>
      <c r="CE196" s="272">
        <f t="shared" si="196"/>
        <v>0</v>
      </c>
      <c r="CF196" s="272">
        <f t="shared" si="196"/>
        <v>0</v>
      </c>
      <c r="CG196" s="273">
        <f t="shared" si="196"/>
        <v>0</v>
      </c>
      <c r="CH196" s="273">
        <f t="shared" si="196"/>
        <v>0</v>
      </c>
    </row>
    <row r="197" spans="1:86" hidden="1" x14ac:dyDescent="0.35">
      <c r="A197" s="116"/>
      <c r="B197" s="116" t="s">
        <v>142</v>
      </c>
      <c r="C197" s="131">
        <f t="shared" ref="C197" si="197">SUM(C189:C190)</f>
        <v>0</v>
      </c>
      <c r="D197" s="131">
        <f t="shared" ref="D197:BO197" si="198">SUM(D189:D190)</f>
        <v>0</v>
      </c>
      <c r="E197" s="132">
        <f t="shared" si="198"/>
        <v>474.33171642201614</v>
      </c>
      <c r="F197" s="132">
        <f t="shared" si="198"/>
        <v>0</v>
      </c>
      <c r="G197" s="132">
        <f t="shared" si="198"/>
        <v>0</v>
      </c>
      <c r="H197" s="132">
        <f t="shared" si="198"/>
        <v>269.95439820095976</v>
      </c>
      <c r="I197" s="132">
        <f t="shared" si="198"/>
        <v>0</v>
      </c>
      <c r="J197" s="132">
        <f t="shared" si="198"/>
        <v>0</v>
      </c>
      <c r="K197" s="132">
        <f t="shared" si="198"/>
        <v>0</v>
      </c>
      <c r="L197" s="132">
        <f t="shared" si="198"/>
        <v>3107.6239769696763</v>
      </c>
      <c r="M197" s="133">
        <f t="shared" si="198"/>
        <v>0</v>
      </c>
      <c r="N197" s="133">
        <f t="shared" si="198"/>
        <v>182.18324472147816</v>
      </c>
      <c r="O197" s="271">
        <f t="shared" si="198"/>
        <v>0</v>
      </c>
      <c r="P197" s="271">
        <f t="shared" si="198"/>
        <v>0</v>
      </c>
      <c r="Q197" s="272">
        <f t="shared" si="198"/>
        <v>0</v>
      </c>
      <c r="R197" s="272">
        <f t="shared" si="198"/>
        <v>0</v>
      </c>
      <c r="S197" s="272">
        <f t="shared" si="198"/>
        <v>0</v>
      </c>
      <c r="T197" s="272">
        <f t="shared" si="198"/>
        <v>0</v>
      </c>
      <c r="U197" s="272">
        <f t="shared" si="198"/>
        <v>0</v>
      </c>
      <c r="V197" s="272">
        <f t="shared" si="198"/>
        <v>0</v>
      </c>
      <c r="W197" s="272">
        <f t="shared" si="198"/>
        <v>0</v>
      </c>
      <c r="X197" s="272">
        <f t="shared" si="198"/>
        <v>0</v>
      </c>
      <c r="Y197" s="273">
        <f t="shared" si="198"/>
        <v>0</v>
      </c>
      <c r="Z197" s="273">
        <f t="shared" si="198"/>
        <v>0</v>
      </c>
      <c r="AA197" s="271">
        <f t="shared" si="198"/>
        <v>0</v>
      </c>
      <c r="AB197" s="271">
        <f t="shared" si="198"/>
        <v>0</v>
      </c>
      <c r="AC197" s="272">
        <f t="shared" si="198"/>
        <v>0</v>
      </c>
      <c r="AD197" s="272">
        <f t="shared" si="198"/>
        <v>0</v>
      </c>
      <c r="AE197" s="272">
        <f t="shared" si="198"/>
        <v>0</v>
      </c>
      <c r="AF197" s="272">
        <f t="shared" si="198"/>
        <v>0</v>
      </c>
      <c r="AG197" s="272">
        <f t="shared" si="198"/>
        <v>0</v>
      </c>
      <c r="AH197" s="272">
        <f t="shared" si="198"/>
        <v>0</v>
      </c>
      <c r="AI197" s="272">
        <f t="shared" si="198"/>
        <v>0</v>
      </c>
      <c r="AJ197" s="272">
        <f t="shared" si="198"/>
        <v>0</v>
      </c>
      <c r="AK197" s="273">
        <f t="shared" si="198"/>
        <v>0</v>
      </c>
      <c r="AL197" s="273">
        <f t="shared" si="198"/>
        <v>0</v>
      </c>
      <c r="AM197" s="271">
        <f t="shared" si="198"/>
        <v>0</v>
      </c>
      <c r="AN197" s="271">
        <f t="shared" si="198"/>
        <v>0</v>
      </c>
      <c r="AO197" s="272">
        <f t="shared" si="198"/>
        <v>0</v>
      </c>
      <c r="AP197" s="272">
        <f t="shared" si="198"/>
        <v>0</v>
      </c>
      <c r="AQ197" s="272">
        <f t="shared" si="198"/>
        <v>0</v>
      </c>
      <c r="AR197" s="272">
        <f t="shared" si="198"/>
        <v>0</v>
      </c>
      <c r="AS197" s="272">
        <f t="shared" si="198"/>
        <v>0</v>
      </c>
      <c r="AT197" s="272">
        <f t="shared" si="198"/>
        <v>0</v>
      </c>
      <c r="AU197" s="272">
        <f t="shared" si="198"/>
        <v>0</v>
      </c>
      <c r="AV197" s="272">
        <f t="shared" si="198"/>
        <v>0</v>
      </c>
      <c r="AW197" s="273">
        <f t="shared" si="198"/>
        <v>0</v>
      </c>
      <c r="AX197" s="273">
        <f t="shared" si="198"/>
        <v>0</v>
      </c>
      <c r="AY197" s="271">
        <f t="shared" si="198"/>
        <v>0</v>
      </c>
      <c r="AZ197" s="271">
        <f t="shared" si="198"/>
        <v>0</v>
      </c>
      <c r="BA197" s="272">
        <f t="shared" si="198"/>
        <v>0</v>
      </c>
      <c r="BB197" s="272">
        <f t="shared" si="198"/>
        <v>0</v>
      </c>
      <c r="BC197" s="272">
        <f t="shared" si="198"/>
        <v>0</v>
      </c>
      <c r="BD197" s="272">
        <f t="shared" si="198"/>
        <v>0</v>
      </c>
      <c r="BE197" s="272">
        <f t="shared" si="198"/>
        <v>0</v>
      </c>
      <c r="BF197" s="272">
        <f t="shared" si="198"/>
        <v>0</v>
      </c>
      <c r="BG197" s="272">
        <f t="shared" si="198"/>
        <v>0</v>
      </c>
      <c r="BH197" s="272">
        <f t="shared" si="198"/>
        <v>0</v>
      </c>
      <c r="BI197" s="273">
        <f t="shared" si="198"/>
        <v>0</v>
      </c>
      <c r="BJ197" s="273">
        <f t="shared" si="198"/>
        <v>0</v>
      </c>
      <c r="BK197" s="271">
        <f t="shared" si="198"/>
        <v>0</v>
      </c>
      <c r="BL197" s="271">
        <f t="shared" si="198"/>
        <v>0</v>
      </c>
      <c r="BM197" s="272">
        <f t="shared" si="198"/>
        <v>0</v>
      </c>
      <c r="BN197" s="272">
        <f t="shared" si="198"/>
        <v>0</v>
      </c>
      <c r="BO197" s="272">
        <f t="shared" si="198"/>
        <v>0</v>
      </c>
      <c r="BP197" s="272">
        <f t="shared" ref="BP197:CH197" si="199">SUM(BP189:BP190)</f>
        <v>0</v>
      </c>
      <c r="BQ197" s="272">
        <f t="shared" si="199"/>
        <v>0</v>
      </c>
      <c r="BR197" s="272">
        <f t="shared" si="199"/>
        <v>0</v>
      </c>
      <c r="BS197" s="272">
        <f t="shared" si="199"/>
        <v>0</v>
      </c>
      <c r="BT197" s="272">
        <f t="shared" si="199"/>
        <v>0</v>
      </c>
      <c r="BU197" s="273">
        <f t="shared" si="199"/>
        <v>0</v>
      </c>
      <c r="BV197" s="273">
        <f t="shared" si="199"/>
        <v>0</v>
      </c>
      <c r="BW197" s="271">
        <f t="shared" si="199"/>
        <v>0</v>
      </c>
      <c r="BX197" s="271">
        <f t="shared" si="199"/>
        <v>0</v>
      </c>
      <c r="BY197" s="272">
        <f t="shared" si="199"/>
        <v>0</v>
      </c>
      <c r="BZ197" s="272">
        <f t="shared" si="199"/>
        <v>0</v>
      </c>
      <c r="CA197" s="272">
        <f t="shared" si="199"/>
        <v>0</v>
      </c>
      <c r="CB197" s="272">
        <f t="shared" si="199"/>
        <v>0</v>
      </c>
      <c r="CC197" s="272">
        <f t="shared" si="199"/>
        <v>0</v>
      </c>
      <c r="CD197" s="272">
        <f t="shared" si="199"/>
        <v>0</v>
      </c>
      <c r="CE197" s="272">
        <f t="shared" si="199"/>
        <v>0</v>
      </c>
      <c r="CF197" s="272">
        <f t="shared" si="199"/>
        <v>0</v>
      </c>
      <c r="CG197" s="273">
        <f t="shared" si="199"/>
        <v>0</v>
      </c>
      <c r="CH197" s="273">
        <f t="shared" si="199"/>
        <v>0</v>
      </c>
    </row>
    <row r="198" spans="1:86" hidden="1" x14ac:dyDescent="0.35">
      <c r="A198" s="116"/>
      <c r="B198" s="116" t="s">
        <v>129</v>
      </c>
      <c r="C198" s="134">
        <f t="shared" ref="C198" si="200">SUM(C196:C197)</f>
        <v>0</v>
      </c>
      <c r="D198" s="134">
        <f t="shared" ref="D198:BO198" si="201">SUM(D196:D197)</f>
        <v>0</v>
      </c>
      <c r="E198" s="134">
        <f t="shared" si="201"/>
        <v>474.33171642201614</v>
      </c>
      <c r="F198" s="134">
        <f t="shared" si="201"/>
        <v>0</v>
      </c>
      <c r="G198" s="134">
        <f t="shared" si="201"/>
        <v>1152.6540574496435</v>
      </c>
      <c r="H198" s="134">
        <f t="shared" si="201"/>
        <v>3487.4515508807908</v>
      </c>
      <c r="I198" s="134">
        <f t="shared" si="201"/>
        <v>7748.5921419642482</v>
      </c>
      <c r="J198" s="134">
        <f t="shared" si="201"/>
        <v>0</v>
      </c>
      <c r="K198" s="134">
        <f t="shared" si="201"/>
        <v>7309.9066283574011</v>
      </c>
      <c r="L198" s="134">
        <f t="shared" si="201"/>
        <v>3107.6239769696763</v>
      </c>
      <c r="M198" s="135">
        <f t="shared" si="201"/>
        <v>0</v>
      </c>
      <c r="N198" s="135">
        <f t="shared" si="201"/>
        <v>2976.9630814038328</v>
      </c>
      <c r="O198" s="274">
        <f t="shared" si="201"/>
        <v>0</v>
      </c>
      <c r="P198" s="274">
        <f t="shared" si="201"/>
        <v>0</v>
      </c>
      <c r="Q198" s="274">
        <f t="shared" si="201"/>
        <v>0</v>
      </c>
      <c r="R198" s="274">
        <f t="shared" si="201"/>
        <v>0</v>
      </c>
      <c r="S198" s="274">
        <f t="shared" si="201"/>
        <v>0</v>
      </c>
      <c r="T198" s="274">
        <f t="shared" si="201"/>
        <v>0</v>
      </c>
      <c r="U198" s="274">
        <f t="shared" si="201"/>
        <v>0</v>
      </c>
      <c r="V198" s="274">
        <f t="shared" si="201"/>
        <v>0</v>
      </c>
      <c r="W198" s="274">
        <f t="shared" si="201"/>
        <v>0</v>
      </c>
      <c r="X198" s="274">
        <f t="shared" si="201"/>
        <v>0</v>
      </c>
      <c r="Y198" s="275">
        <f t="shared" si="201"/>
        <v>0</v>
      </c>
      <c r="Z198" s="275">
        <f t="shared" si="201"/>
        <v>0</v>
      </c>
      <c r="AA198" s="274">
        <f t="shared" si="201"/>
        <v>0</v>
      </c>
      <c r="AB198" s="274">
        <f t="shared" si="201"/>
        <v>0</v>
      </c>
      <c r="AC198" s="274">
        <f t="shared" si="201"/>
        <v>0</v>
      </c>
      <c r="AD198" s="274">
        <f t="shared" si="201"/>
        <v>0</v>
      </c>
      <c r="AE198" s="274">
        <f t="shared" si="201"/>
        <v>0</v>
      </c>
      <c r="AF198" s="274">
        <f t="shared" si="201"/>
        <v>0</v>
      </c>
      <c r="AG198" s="274">
        <f t="shared" si="201"/>
        <v>0</v>
      </c>
      <c r="AH198" s="274">
        <f t="shared" si="201"/>
        <v>0</v>
      </c>
      <c r="AI198" s="274">
        <f t="shared" si="201"/>
        <v>0</v>
      </c>
      <c r="AJ198" s="274">
        <f t="shared" si="201"/>
        <v>0</v>
      </c>
      <c r="AK198" s="275">
        <f t="shared" si="201"/>
        <v>0</v>
      </c>
      <c r="AL198" s="275">
        <f t="shared" si="201"/>
        <v>0</v>
      </c>
      <c r="AM198" s="274">
        <f t="shared" si="201"/>
        <v>0</v>
      </c>
      <c r="AN198" s="274">
        <f t="shared" si="201"/>
        <v>0</v>
      </c>
      <c r="AO198" s="274">
        <f t="shared" si="201"/>
        <v>0</v>
      </c>
      <c r="AP198" s="274">
        <f t="shared" si="201"/>
        <v>0</v>
      </c>
      <c r="AQ198" s="274">
        <f t="shared" si="201"/>
        <v>0</v>
      </c>
      <c r="AR198" s="274">
        <f t="shared" si="201"/>
        <v>0</v>
      </c>
      <c r="AS198" s="274">
        <f t="shared" si="201"/>
        <v>0</v>
      </c>
      <c r="AT198" s="274">
        <f t="shared" si="201"/>
        <v>0</v>
      </c>
      <c r="AU198" s="274">
        <f t="shared" si="201"/>
        <v>0</v>
      </c>
      <c r="AV198" s="274">
        <f t="shared" si="201"/>
        <v>0</v>
      </c>
      <c r="AW198" s="275">
        <f t="shared" si="201"/>
        <v>0</v>
      </c>
      <c r="AX198" s="275">
        <f t="shared" si="201"/>
        <v>0</v>
      </c>
      <c r="AY198" s="274">
        <f t="shared" si="201"/>
        <v>0</v>
      </c>
      <c r="AZ198" s="274">
        <f t="shared" si="201"/>
        <v>0</v>
      </c>
      <c r="BA198" s="274">
        <f t="shared" si="201"/>
        <v>0</v>
      </c>
      <c r="BB198" s="274">
        <f t="shared" si="201"/>
        <v>0</v>
      </c>
      <c r="BC198" s="274">
        <f t="shared" si="201"/>
        <v>0</v>
      </c>
      <c r="BD198" s="274">
        <f t="shared" si="201"/>
        <v>0</v>
      </c>
      <c r="BE198" s="274">
        <f t="shared" si="201"/>
        <v>0</v>
      </c>
      <c r="BF198" s="274">
        <f t="shared" si="201"/>
        <v>0</v>
      </c>
      <c r="BG198" s="274">
        <f t="shared" si="201"/>
        <v>0</v>
      </c>
      <c r="BH198" s="274">
        <f t="shared" si="201"/>
        <v>0</v>
      </c>
      <c r="BI198" s="275">
        <f t="shared" si="201"/>
        <v>0</v>
      </c>
      <c r="BJ198" s="275">
        <f t="shared" si="201"/>
        <v>0</v>
      </c>
      <c r="BK198" s="274">
        <f t="shared" si="201"/>
        <v>0</v>
      </c>
      <c r="BL198" s="274">
        <f t="shared" si="201"/>
        <v>0</v>
      </c>
      <c r="BM198" s="274">
        <f t="shared" si="201"/>
        <v>0</v>
      </c>
      <c r="BN198" s="274">
        <f t="shared" si="201"/>
        <v>0</v>
      </c>
      <c r="BO198" s="274">
        <f t="shared" si="201"/>
        <v>0</v>
      </c>
      <c r="BP198" s="274">
        <f t="shared" ref="BP198:CH198" si="202">SUM(BP196:BP197)</f>
        <v>0</v>
      </c>
      <c r="BQ198" s="274">
        <f t="shared" si="202"/>
        <v>0</v>
      </c>
      <c r="BR198" s="274">
        <f t="shared" si="202"/>
        <v>0</v>
      </c>
      <c r="BS198" s="274">
        <f t="shared" si="202"/>
        <v>0</v>
      </c>
      <c r="BT198" s="274">
        <f t="shared" si="202"/>
        <v>0</v>
      </c>
      <c r="BU198" s="275">
        <f t="shared" si="202"/>
        <v>0</v>
      </c>
      <c r="BV198" s="275">
        <f t="shared" si="202"/>
        <v>0</v>
      </c>
      <c r="BW198" s="274">
        <f t="shared" si="202"/>
        <v>0</v>
      </c>
      <c r="BX198" s="274">
        <f t="shared" si="202"/>
        <v>0</v>
      </c>
      <c r="BY198" s="274">
        <f t="shared" si="202"/>
        <v>0</v>
      </c>
      <c r="BZ198" s="274">
        <f t="shared" si="202"/>
        <v>0</v>
      </c>
      <c r="CA198" s="274">
        <f t="shared" si="202"/>
        <v>0</v>
      </c>
      <c r="CB198" s="274">
        <f t="shared" si="202"/>
        <v>0</v>
      </c>
      <c r="CC198" s="274">
        <f t="shared" si="202"/>
        <v>0</v>
      </c>
      <c r="CD198" s="274">
        <f t="shared" si="202"/>
        <v>0</v>
      </c>
      <c r="CE198" s="274">
        <f t="shared" si="202"/>
        <v>0</v>
      </c>
      <c r="CF198" s="274">
        <f t="shared" si="202"/>
        <v>0</v>
      </c>
      <c r="CG198" s="275">
        <f t="shared" si="202"/>
        <v>0</v>
      </c>
      <c r="CH198" s="275">
        <f t="shared" si="202"/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0</v>
      </c>
      <c r="E200" s="420">
        <f>IF('YTD PROGRAM SUMMARY'!E4=0,0,E198-E73)</f>
        <v>-3.1786269196913963E-3</v>
      </c>
      <c r="F200" s="420">
        <f>IF('YTD PROGRAM SUMMARY'!F4=0,0,F198-F73)</f>
        <v>-864.99327949064195</v>
      </c>
      <c r="G200" s="420">
        <f>IF('YTD PROGRAM SUMMARY'!G4=0,0,G198-G73)</f>
        <v>-1.5784933406393975E-2</v>
      </c>
      <c r="H200" s="420">
        <f>IF('YTD PROGRAM SUMMARY'!H4=0,0,H198-H73)</f>
        <v>-4.4670400411632727E-3</v>
      </c>
      <c r="I200" s="420">
        <f>IF('YTD PROGRAM SUMMARY'!I4=0,0,I198-I73)</f>
        <v>2.3806248056644108E-2</v>
      </c>
      <c r="J200" s="420">
        <f>IF('YTD PROGRAM SUMMARY'!J4=0,0,J198-J73)</f>
        <v>-10888.893493452862</v>
      </c>
      <c r="K200" s="420">
        <f>IF('YTD PROGRAM SUMMARY'!K4=0,0,K198-K73)</f>
        <v>2.839475279506587E-2</v>
      </c>
      <c r="L200" s="420">
        <f>IF('YTD PROGRAM SUMMARY'!L4=0,0,L198-L73)</f>
        <v>-2.402591506643148E-2</v>
      </c>
      <c r="M200" s="420">
        <f>IF('YTD PROGRAM SUMMARY'!M4=0,0,M198-M73)</f>
        <v>-2617.2296104015854</v>
      </c>
      <c r="N200" s="420">
        <f>IF('YTD PROGRAM SUMMARY'!N4=0,0,N198-N73)</f>
        <v>3.2181070810111123E-3</v>
      </c>
      <c r="BW200" s="345">
        <f>BW93-BW110-BW127</f>
        <v>-1.303067594989743E-7</v>
      </c>
      <c r="BX200" s="345">
        <f t="shared" ref="BX200:CH200" si="203">BX93-BX110-BX127</f>
        <v>-1.0368386420007286E-7</v>
      </c>
      <c r="BY200" s="345">
        <f t="shared" si="203"/>
        <v>2.0373984239985266E-7</v>
      </c>
      <c r="BZ200" s="345">
        <f t="shared" si="203"/>
        <v>1.6560576380185432E-7</v>
      </c>
      <c r="CA200" s="345">
        <f t="shared" si="203"/>
        <v>4.6276700120355396E-7</v>
      </c>
      <c r="CB200" s="345">
        <f t="shared" si="203"/>
        <v>2.3044153450030302E-7</v>
      </c>
      <c r="CC200" s="345">
        <f t="shared" si="203"/>
        <v>-2.5348060590096866E-7</v>
      </c>
      <c r="CD200" s="345">
        <f t="shared" si="203"/>
        <v>-4.4197513409532929E-7</v>
      </c>
      <c r="CE200" s="345">
        <f t="shared" si="203"/>
        <v>-1.4351828949224488E-7</v>
      </c>
      <c r="CF200" s="345">
        <f t="shared" si="203"/>
        <v>3.5657128530201809E-7</v>
      </c>
      <c r="CG200" s="345">
        <f t="shared" si="203"/>
        <v>-2.9547247200507887E-7</v>
      </c>
      <c r="CH200" s="345">
        <f t="shared" si="203"/>
        <v>-2.4054474696832973E-8</v>
      </c>
    </row>
    <row r="201" spans="1:86" x14ac:dyDescent="0.35"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BW201" s="345">
        <f t="shared" ref="BW201:CH201" si="204">BW94-BW111-BW128</f>
        <v>4.6401497593925867E-8</v>
      </c>
      <c r="BX201" s="345">
        <f t="shared" si="204"/>
        <v>-2.5456787699877637E-7</v>
      </c>
      <c r="BY201" s="345">
        <f t="shared" si="204"/>
        <v>1.4966708820202124E-7</v>
      </c>
      <c r="BZ201" s="345">
        <f t="shared" si="204"/>
        <v>6.3164218040007158E-9</v>
      </c>
      <c r="CA201" s="345">
        <f t="shared" si="204"/>
        <v>4.10089236402289E-7</v>
      </c>
      <c r="CB201" s="345">
        <f t="shared" si="204"/>
        <v>1.9059120021786002E-7</v>
      </c>
      <c r="CC201" s="345">
        <f t="shared" si="204"/>
        <v>1.7670748919673684E-7</v>
      </c>
      <c r="CD201" s="345">
        <f t="shared" si="204"/>
        <v>2.4501038889401805E-7</v>
      </c>
      <c r="CE201" s="345">
        <f t="shared" si="204"/>
        <v>-1.2225095819690113E-7</v>
      </c>
      <c r="CF201" s="345">
        <f t="shared" si="204"/>
        <v>-3.4256100208199247E-8</v>
      </c>
      <c r="CG201" s="345">
        <f t="shared" si="204"/>
        <v>4.6370209929799677E-7</v>
      </c>
      <c r="CH201" s="345">
        <f t="shared" si="204"/>
        <v>-2.469220536996386E-7</v>
      </c>
    </row>
    <row r="202" spans="1:86" x14ac:dyDescent="0.35">
      <c r="BW202" s="345">
        <f t="shared" ref="BW202:CH202" si="205">BW95-BW112-BW129</f>
        <v>4.7003286690085189E-7</v>
      </c>
      <c r="BX202" s="345">
        <f t="shared" si="205"/>
        <v>-2.5311809700306886E-8</v>
      </c>
      <c r="BY202" s="345">
        <f t="shared" si="205"/>
        <v>-1.7035207499488392E-7</v>
      </c>
      <c r="BZ202" s="345">
        <f t="shared" si="205"/>
        <v>2.4084921119819913E-7</v>
      </c>
      <c r="CA202" s="345">
        <f t="shared" si="205"/>
        <v>-2.4042121569804731E-7</v>
      </c>
      <c r="CB202" s="345">
        <f t="shared" si="205"/>
        <v>-9.7771548097230765E-8</v>
      </c>
      <c r="CC202" s="345">
        <f t="shared" si="205"/>
        <v>4.4692074269506166E-7</v>
      </c>
      <c r="CD202" s="345">
        <f t="shared" si="205"/>
        <v>4.7880454959528529E-7</v>
      </c>
      <c r="CE202" s="345">
        <f t="shared" si="205"/>
        <v>3.1562399179646539E-7</v>
      </c>
      <c r="CF202" s="345">
        <f t="shared" si="205"/>
        <v>-5.2779237907224497E-8</v>
      </c>
      <c r="CG202" s="345">
        <f t="shared" si="205"/>
        <v>-2.2742820050304646E-7</v>
      </c>
      <c r="CH202" s="345">
        <f t="shared" si="205"/>
        <v>-4.8576888990459199E-7</v>
      </c>
    </row>
    <row r="203" spans="1:86" x14ac:dyDescent="0.35">
      <c r="BW203" s="345">
        <f t="shared" ref="BW203:CH203" si="206">BW96-BW113-BW130</f>
        <v>-2.6240400000099307E-7</v>
      </c>
      <c r="BX203" s="345">
        <f t="shared" si="206"/>
        <v>-2.6240400010160703E-7</v>
      </c>
      <c r="BY203" s="345">
        <f t="shared" si="206"/>
        <v>-2.6240399909893686E-7</v>
      </c>
      <c r="BZ203" s="345">
        <f t="shared" si="206"/>
        <v>1.9394902579707857E-7</v>
      </c>
      <c r="CA203" s="345">
        <f t="shared" si="206"/>
        <v>-5.3993718697464832E-8</v>
      </c>
      <c r="CB203" s="345">
        <f t="shared" si="206"/>
        <v>-2.6052403630932863E-7</v>
      </c>
      <c r="CC203" s="345">
        <f t="shared" si="206"/>
        <v>-1.6033625478695246E-7</v>
      </c>
      <c r="CD203" s="345">
        <f t="shared" si="206"/>
        <v>3.0167981290851742E-7</v>
      </c>
      <c r="CE203" s="345">
        <f t="shared" si="206"/>
        <v>-4.7208433048839815E-7</v>
      </c>
      <c r="CF203" s="345">
        <f t="shared" si="206"/>
        <v>6.9344289997663733E-8</v>
      </c>
      <c r="CG203" s="345">
        <f t="shared" si="206"/>
        <v>-2.6240399909893686E-7</v>
      </c>
      <c r="CH203" s="345">
        <f t="shared" si="206"/>
        <v>-2.6240399979976514E-7</v>
      </c>
    </row>
    <row r="204" spans="1:86" x14ac:dyDescent="0.35">
      <c r="BW204" s="345">
        <f t="shared" ref="BW204:CH204" si="207">BW97-BW114-BW131</f>
        <v>1.5535117470232875E-7</v>
      </c>
      <c r="BX204" s="345">
        <f t="shared" si="207"/>
        <v>-1.4324838350243414E-7</v>
      </c>
      <c r="BY204" s="345">
        <f t="shared" si="207"/>
        <v>3.9383437949548953E-7</v>
      </c>
      <c r="BZ204" s="345">
        <f t="shared" si="207"/>
        <v>-2.3066057010441045E-7</v>
      </c>
      <c r="CA204" s="345">
        <f t="shared" si="207"/>
        <v>-7.5897258899464701E-8</v>
      </c>
      <c r="CB204" s="345">
        <f t="shared" si="207"/>
        <v>-2.0905920169902829E-7</v>
      </c>
      <c r="CC204" s="345">
        <f t="shared" si="207"/>
        <v>-3.2398713929518826E-7</v>
      </c>
      <c r="CD204" s="345">
        <f t="shared" si="207"/>
        <v>1.3498684330037758E-7</v>
      </c>
      <c r="CE204" s="345">
        <f t="shared" si="207"/>
        <v>4.1453809609883364E-7</v>
      </c>
      <c r="CF204" s="345">
        <f t="shared" si="207"/>
        <v>1.959219518016394E-7</v>
      </c>
      <c r="CG204" s="345">
        <f t="shared" si="207"/>
        <v>-1.5053588460007861E-7</v>
      </c>
      <c r="CH204" s="345">
        <f t="shared" si="207"/>
        <v>-3.8469842899831273E-8</v>
      </c>
    </row>
    <row r="205" spans="1:86" x14ac:dyDescent="0.35">
      <c r="BW205" s="345">
        <f t="shared" ref="BW205:CH205" si="208">BW98-BW115-BW132</f>
        <v>-4.0215103549838538E-7</v>
      </c>
      <c r="BX205" s="345">
        <f t="shared" si="208"/>
        <v>3.5765178760249761E-7</v>
      </c>
      <c r="BY205" s="345">
        <f t="shared" si="208"/>
        <v>2.7452033869550252E-7</v>
      </c>
      <c r="BZ205" s="345">
        <f t="shared" si="208"/>
        <v>3.3413567419697532E-7</v>
      </c>
      <c r="CA205" s="345">
        <f t="shared" si="208"/>
        <v>3.6317696659998039E-7</v>
      </c>
      <c r="CB205" s="345">
        <f t="shared" si="208"/>
        <v>2.2553650010082027E-7</v>
      </c>
      <c r="CC205" s="345">
        <f t="shared" si="208"/>
        <v>2.2553650049980667E-7</v>
      </c>
      <c r="CD205" s="345">
        <f t="shared" si="208"/>
        <v>2.2553649979897838E-7</v>
      </c>
      <c r="CE205" s="345">
        <f t="shared" si="208"/>
        <v>3.2706977460411624E-7</v>
      </c>
      <c r="CF205" s="345">
        <f t="shared" si="208"/>
        <v>3.0219988680045551E-7</v>
      </c>
      <c r="CG205" s="345">
        <f t="shared" si="208"/>
        <v>1.4460774203084448E-8</v>
      </c>
      <c r="CH205" s="345">
        <f t="shared" si="208"/>
        <v>1.1411683290083602E-7</v>
      </c>
    </row>
    <row r="206" spans="1:86" x14ac:dyDescent="0.35">
      <c r="BW206" s="345">
        <f t="shared" ref="BW206:CH206" si="209">BW99-BW116-BW133</f>
        <v>4.6401497593925867E-8</v>
      </c>
      <c r="BX206" s="345">
        <f t="shared" si="209"/>
        <v>-2.5456787699877637E-7</v>
      </c>
      <c r="BY206" s="345">
        <f t="shared" si="209"/>
        <v>1.4966708820202124E-7</v>
      </c>
      <c r="BZ206" s="345">
        <f t="shared" si="209"/>
        <v>6.3164218040007158E-9</v>
      </c>
      <c r="CA206" s="345">
        <f t="shared" si="209"/>
        <v>4.10089236402289E-7</v>
      </c>
      <c r="CB206" s="345">
        <f t="shared" si="209"/>
        <v>1.9059120021786002E-7</v>
      </c>
      <c r="CC206" s="345">
        <f t="shared" si="209"/>
        <v>1.7670748919673684E-7</v>
      </c>
      <c r="CD206" s="345">
        <f t="shared" si="209"/>
        <v>2.4501038889401805E-7</v>
      </c>
      <c r="CE206" s="345">
        <f t="shared" si="209"/>
        <v>-1.2225095819690113E-7</v>
      </c>
      <c r="CF206" s="345">
        <f t="shared" si="209"/>
        <v>-3.4256100208199247E-8</v>
      </c>
      <c r="CG206" s="345">
        <f t="shared" si="209"/>
        <v>4.6370209929799677E-7</v>
      </c>
      <c r="CH206" s="345">
        <f t="shared" si="209"/>
        <v>-2.469220536996386E-7</v>
      </c>
    </row>
    <row r="207" spans="1:86" x14ac:dyDescent="0.35">
      <c r="BW207" s="345">
        <f t="shared" ref="BW207:CH207" si="210">BW100-BW117-BW134</f>
        <v>-3.3817346769410284E-7</v>
      </c>
      <c r="BX207" s="345">
        <f t="shared" si="210"/>
        <v>-1.9302331790132382E-7</v>
      </c>
      <c r="BY207" s="345">
        <f t="shared" si="210"/>
        <v>-1.8308875630260874E-7</v>
      </c>
      <c r="BZ207" s="345">
        <f t="shared" si="210"/>
        <v>-4.4806707870381768E-7</v>
      </c>
      <c r="CA207" s="345">
        <f t="shared" si="210"/>
        <v>4.5124769303128698E-8</v>
      </c>
      <c r="CB207" s="345">
        <f t="shared" si="210"/>
        <v>3.9519262619996942E-7</v>
      </c>
      <c r="CC207" s="345">
        <f t="shared" si="210"/>
        <v>8.1837920003213771E-8</v>
      </c>
      <c r="CD207" s="345">
        <f t="shared" si="210"/>
        <v>-6.1870414500009296E-8</v>
      </c>
      <c r="CE207" s="345">
        <f t="shared" si="210"/>
        <v>2.4628503902945909E-8</v>
      </c>
      <c r="CF207" s="345">
        <f t="shared" si="210"/>
        <v>-3.5000878410330893E-7</v>
      </c>
      <c r="CG207" s="345">
        <f t="shared" si="210"/>
        <v>-2.007172328032103E-7</v>
      </c>
      <c r="CH207" s="345">
        <f t="shared" si="210"/>
        <v>-3.9809068498250499E-8</v>
      </c>
    </row>
    <row r="208" spans="1:86" x14ac:dyDescent="0.35">
      <c r="BW208" s="345">
        <f t="shared" ref="BW208:CH208" si="211">BW101-BW118-BW135</f>
        <v>-1.303067594989743E-7</v>
      </c>
      <c r="BX208" s="345">
        <f t="shared" si="211"/>
        <v>-1.0368386420007286E-7</v>
      </c>
      <c r="BY208" s="345">
        <f t="shared" si="211"/>
        <v>2.0373984239985266E-7</v>
      </c>
      <c r="BZ208" s="345">
        <f t="shared" si="211"/>
        <v>1.6560576380185432E-7</v>
      </c>
      <c r="CA208" s="345">
        <f t="shared" si="211"/>
        <v>4.6276700120355396E-7</v>
      </c>
      <c r="CB208" s="345">
        <f t="shared" si="211"/>
        <v>2.3044153450030302E-7</v>
      </c>
      <c r="CC208" s="345">
        <f t="shared" si="211"/>
        <v>-2.5348060590096866E-7</v>
      </c>
      <c r="CD208" s="345">
        <f t="shared" si="211"/>
        <v>-4.4197513409532929E-7</v>
      </c>
      <c r="CE208" s="345">
        <f t="shared" si="211"/>
        <v>-1.4351828949224488E-7</v>
      </c>
      <c r="CF208" s="345">
        <f t="shared" si="211"/>
        <v>3.5657128530201809E-7</v>
      </c>
      <c r="CG208" s="345">
        <f t="shared" si="211"/>
        <v>-2.9547247200507887E-7</v>
      </c>
      <c r="CH208" s="345">
        <f t="shared" si="211"/>
        <v>-2.4054474696832973E-8</v>
      </c>
    </row>
    <row r="209" spans="75:86" x14ac:dyDescent="0.35">
      <c r="BW209" s="345">
        <f t="shared" ref="BW209:CH209" si="212">BW102-BW119-BW136</f>
        <v>-1.303067594989743E-7</v>
      </c>
      <c r="BX209" s="345">
        <f t="shared" si="212"/>
        <v>-1.0368386420007286E-7</v>
      </c>
      <c r="BY209" s="345">
        <f t="shared" si="212"/>
        <v>2.0373984239985266E-7</v>
      </c>
      <c r="BZ209" s="345">
        <f t="shared" si="212"/>
        <v>1.6560576380185432E-7</v>
      </c>
      <c r="CA209" s="345">
        <f t="shared" si="212"/>
        <v>4.6276700120355396E-7</v>
      </c>
      <c r="CB209" s="345">
        <f t="shared" si="212"/>
        <v>2.3044153450030302E-7</v>
      </c>
      <c r="CC209" s="345">
        <f t="shared" si="212"/>
        <v>-2.5348060590096866E-7</v>
      </c>
      <c r="CD209" s="345">
        <f t="shared" si="212"/>
        <v>-4.4197513409532929E-7</v>
      </c>
      <c r="CE209" s="345">
        <f t="shared" si="212"/>
        <v>-1.4351828949224488E-7</v>
      </c>
      <c r="CF209" s="345">
        <f t="shared" si="212"/>
        <v>3.5657128530201809E-7</v>
      </c>
      <c r="CG209" s="345">
        <f t="shared" si="212"/>
        <v>-2.9547247200507887E-7</v>
      </c>
      <c r="CH209" s="345">
        <f t="shared" si="212"/>
        <v>-2.4054474696832973E-8</v>
      </c>
    </row>
    <row r="210" spans="75:86" x14ac:dyDescent="0.35">
      <c r="BW210" s="345">
        <f t="shared" ref="BW210:CH210" si="213">BW103-BW120-BW137</f>
        <v>-1.303067594989743E-7</v>
      </c>
      <c r="BX210" s="345">
        <f t="shared" si="213"/>
        <v>-1.0368386420007286E-7</v>
      </c>
      <c r="BY210" s="345">
        <f t="shared" si="213"/>
        <v>2.0373984239985266E-7</v>
      </c>
      <c r="BZ210" s="345">
        <f t="shared" si="213"/>
        <v>1.6560576380185432E-7</v>
      </c>
      <c r="CA210" s="345">
        <f t="shared" si="213"/>
        <v>4.6276700120355396E-7</v>
      </c>
      <c r="CB210" s="345">
        <f t="shared" si="213"/>
        <v>2.3044153450030302E-7</v>
      </c>
      <c r="CC210" s="345">
        <f t="shared" si="213"/>
        <v>-2.5348060590096866E-7</v>
      </c>
      <c r="CD210" s="345">
        <f t="shared" si="213"/>
        <v>-4.4197513409532929E-7</v>
      </c>
      <c r="CE210" s="345">
        <f t="shared" si="213"/>
        <v>-1.4351828949224488E-7</v>
      </c>
      <c r="CF210" s="345">
        <f t="shared" si="213"/>
        <v>3.5657128530201809E-7</v>
      </c>
      <c r="CG210" s="345">
        <f t="shared" si="213"/>
        <v>-2.9547247200507887E-7</v>
      </c>
      <c r="CH210" s="345">
        <f t="shared" si="213"/>
        <v>-2.4054474696832973E-8</v>
      </c>
    </row>
    <row r="211" spans="75:86" x14ac:dyDescent="0.35">
      <c r="BW211" s="345">
        <f t="shared" ref="BW211:CH211" si="214">BW104-BW121-BW138</f>
        <v>-4.276404067977968E-7</v>
      </c>
      <c r="BX211" s="345">
        <f t="shared" si="214"/>
        <v>4.2856359440054947E-7</v>
      </c>
      <c r="BY211" s="345">
        <f t="shared" si="214"/>
        <v>3.400752719966843E-8</v>
      </c>
      <c r="BZ211" s="345">
        <f t="shared" si="214"/>
        <v>3.91387705401397E-7</v>
      </c>
      <c r="CA211" s="345">
        <f t="shared" si="214"/>
        <v>3.4310726969820349E-7</v>
      </c>
      <c r="CB211" s="345">
        <f t="shared" si="214"/>
        <v>-1.6066082190319131E-8</v>
      </c>
      <c r="CC211" s="345">
        <f t="shared" si="214"/>
        <v>-4.4796677230174442E-7</v>
      </c>
      <c r="CD211" s="345">
        <f t="shared" si="214"/>
        <v>1.4459136939495854E-7</v>
      </c>
      <c r="CE211" s="345">
        <f t="shared" si="214"/>
        <v>-4.786786856995906E-7</v>
      </c>
      <c r="CF211" s="345">
        <f t="shared" si="214"/>
        <v>1.6637747680438297E-7</v>
      </c>
      <c r="CG211" s="345">
        <f t="shared" si="214"/>
        <v>2.6178782389779665E-7</v>
      </c>
      <c r="CH211" s="345">
        <f t="shared" si="214"/>
        <v>-5.7982790499511161E-8</v>
      </c>
    </row>
    <row r="212" spans="75:86" x14ac:dyDescent="0.35">
      <c r="BW212" s="345">
        <f t="shared" ref="BW212:CH212" si="215">BW105-BW122-BW139</f>
        <v>3.5844904809970157E-7</v>
      </c>
      <c r="BX212" s="345">
        <f t="shared" si="215"/>
        <v>6.7267367997829453E-8</v>
      </c>
      <c r="BY212" s="345">
        <f t="shared" si="215"/>
        <v>-2.4512988230224186E-7</v>
      </c>
      <c r="BZ212" s="345">
        <f t="shared" si="215"/>
        <v>-1.1517326360330205E-7</v>
      </c>
      <c r="CA212" s="345">
        <f t="shared" si="215"/>
        <v>-1.2891835639988747E-7</v>
      </c>
      <c r="CB212" s="345">
        <f t="shared" si="215"/>
        <v>-1.3370051001049266E-7</v>
      </c>
      <c r="CC212" s="345">
        <f t="shared" si="215"/>
        <v>-1.5608550459761394E-7</v>
      </c>
      <c r="CD212" s="345">
        <f t="shared" si="215"/>
        <v>1.4899357210496067E-7</v>
      </c>
      <c r="CE212" s="345">
        <f t="shared" si="215"/>
        <v>-4.5059891699492094E-7</v>
      </c>
      <c r="CF212" s="345">
        <f t="shared" si="215"/>
        <v>6.4559618800225094E-8</v>
      </c>
      <c r="CG212" s="345">
        <f t="shared" si="215"/>
        <v>-2.50400035999368E-7</v>
      </c>
      <c r="CH212" s="345">
        <f t="shared" si="215"/>
        <v>-1.978321111997805E-7</v>
      </c>
    </row>
  </sheetData>
  <mergeCells count="31">
    <mergeCell ref="A92:A105"/>
    <mergeCell ref="A77:A90"/>
    <mergeCell ref="A4:A19"/>
    <mergeCell ref="A22:A37"/>
    <mergeCell ref="A40:A55"/>
    <mergeCell ref="A58:A74"/>
    <mergeCell ref="A108:A122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C107:N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8:CH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</sheetPr>
  <dimension ref="A1:CJ97"/>
  <sheetViews>
    <sheetView zoomScale="80" zoomScaleNormal="80" workbookViewId="0">
      <pane xSplit="2" topLeftCell="C1" activePane="topRight" state="frozen"/>
      <selection activeCell="K32" sqref="K32"/>
      <selection pane="topRight" activeCell="L47" sqref="L47"/>
    </sheetView>
  </sheetViews>
  <sheetFormatPr defaultRowHeight="14.5" x14ac:dyDescent="0.35"/>
  <cols>
    <col min="1" max="1" width="10.54296875" customWidth="1"/>
    <col min="2" max="2" width="24.90625" customWidth="1"/>
    <col min="3" max="3" width="15.90625" bestFit="1" customWidth="1"/>
    <col min="4" max="8" width="13.90625" customWidth="1"/>
    <col min="9" max="14" width="14.08984375" bestFit="1" customWidth="1"/>
    <col min="15" max="86" width="13.90625" customWidth="1"/>
    <col min="87" max="87" width="10.54296875" bestFit="1" customWidth="1"/>
    <col min="88" max="88" width="10.54296875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6.5" customHeight="1" thickBot="1" x14ac:dyDescent="0.6">
      <c r="B3" s="84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CH3" s="32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0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22635.709289550781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3160.7801513671875</v>
      </c>
      <c r="N5" s="3">
        <f>'RES kWh ENTRY'!N158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1</v>
      </c>
      <c r="C6" s="3">
        <f>'RES kWh ENTRY'!C159</f>
        <v>0</v>
      </c>
      <c r="D6" s="3">
        <f>'RES kWh ENTRY'!D159</f>
        <v>0</v>
      </c>
      <c r="E6" s="3">
        <f>'RES kWh ENTRY'!E159</f>
        <v>44336.088497658973</v>
      </c>
      <c r="F6" s="3">
        <f>'RES kWh ENTRY'!F159</f>
        <v>38395.616579398469</v>
      </c>
      <c r="G6" s="3">
        <f>'RES kWh ENTRY'!G159</f>
        <v>27853.015264102778</v>
      </c>
      <c r="H6" s="3">
        <f>'RES kWh ENTRY'!H159</f>
        <v>164335.6262069314</v>
      </c>
      <c r="I6" s="3">
        <f>'RES kWh ENTRY'!I159</f>
        <v>326367.28147572686</v>
      </c>
      <c r="J6" s="3">
        <f>'RES kWh ENTRY'!J159</f>
        <v>243981.32584444212</v>
      </c>
      <c r="K6" s="3">
        <f>'RES kWh ENTRY'!K159</f>
        <v>225118.2626735676</v>
      </c>
      <c r="L6" s="3">
        <f>'RES kWh ENTRY'!L159</f>
        <v>127966.72000548555</v>
      </c>
      <c r="M6" s="3">
        <f>'RES kWh ENTRY'!M159</f>
        <v>70215.199384140171</v>
      </c>
      <c r="N6" s="3">
        <f>'RES kWh ENTRY'!N159</f>
        <v>135293.90868450823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9</v>
      </c>
      <c r="C8" s="3">
        <f>'RES kWh ENTRY'!C161</f>
        <v>0</v>
      </c>
      <c r="D8" s="3">
        <f>'RES kWh ENTRY'!D161</f>
        <v>0</v>
      </c>
      <c r="E8" s="3">
        <f>'RES kWh ENTRY'!E161</f>
        <v>52653.092715634863</v>
      </c>
      <c r="F8" s="3">
        <f>'RES kWh ENTRY'!F161</f>
        <v>102595.61241680512</v>
      </c>
      <c r="G8" s="3">
        <f>'RES kWh ENTRY'!G161</f>
        <v>47392.286613498472</v>
      </c>
      <c r="H8" s="3">
        <f>'RES kWh ENTRY'!H161</f>
        <v>193023.23357811855</v>
      </c>
      <c r="I8" s="3">
        <f>'RES kWh ENTRY'!I161</f>
        <v>109916.63270702299</v>
      </c>
      <c r="J8" s="3">
        <f>'RES kWh ENTRY'!J161</f>
        <v>96595.824298560226</v>
      </c>
      <c r="K8" s="3">
        <f>'RES kWh ENTRY'!K161</f>
        <v>102814.29427010882</v>
      </c>
      <c r="L8" s="3">
        <f>'RES kWh ENTRY'!L161</f>
        <v>36172.548160656923</v>
      </c>
      <c r="M8" s="3">
        <f>'RES kWh ENTRY'!M161</f>
        <v>73571.68090139117</v>
      </c>
      <c r="N8" s="3">
        <f>'RES kWh ENTRY'!N161</f>
        <v>91423.577822278254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1266.741943359375</v>
      </c>
      <c r="G9" s="3">
        <f>'RES kWh ENTRY'!G162</f>
        <v>0</v>
      </c>
      <c r="H9" s="3">
        <f>'RES kWh ENTRY'!H162</f>
        <v>680745.41291889385</v>
      </c>
      <c r="I9" s="3">
        <f>'RES kWh ENTRY'!I162</f>
        <v>135655.47653068218</v>
      </c>
      <c r="J9" s="3">
        <f>'RES kWh ENTRY'!J162</f>
        <v>379437.33462929784</v>
      </c>
      <c r="K9" s="3">
        <f>'RES kWh ENTRY'!K162</f>
        <v>909010.70560638246</v>
      </c>
      <c r="L9" s="3">
        <f>'RES kWh ENTRY'!L162</f>
        <v>689178.39498914115</v>
      </c>
      <c r="M9" s="3">
        <f>'RES kWh ENTRY'!M162</f>
        <v>843033.970996522</v>
      </c>
      <c r="N9" s="3">
        <f>'RES kWh ENTRY'!N162</f>
        <v>3142727.6114335721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4</v>
      </c>
      <c r="C10" s="3">
        <f>'RES kWh ENTRY'!C163</f>
        <v>0</v>
      </c>
      <c r="D10" s="3">
        <f>'RES kWh ENTRY'!D163</f>
        <v>24140.92041381836</v>
      </c>
      <c r="E10" s="3">
        <f>'RES kWh ENTRY'!E163</f>
        <v>44902.199613037112</v>
      </c>
      <c r="F10" s="3">
        <f>'RES kWh ENTRY'!F163</f>
        <v>90.725126953124999</v>
      </c>
      <c r="G10" s="3">
        <f>'RES kWh ENTRY'!G163</f>
        <v>446691.55492252338</v>
      </c>
      <c r="H10" s="3">
        <f>'RES kWh ENTRY'!H163</f>
        <v>162974.73528441429</v>
      </c>
      <c r="I10" s="3">
        <f>'RES kWh ENTRY'!I163</f>
        <v>387916.71412922861</v>
      </c>
      <c r="J10" s="3">
        <f>'RES kWh ENTRY'!J163</f>
        <v>214214.70734224317</v>
      </c>
      <c r="K10" s="3">
        <f>'RES kWh ENTRY'!K163</f>
        <v>124967.85215916634</v>
      </c>
      <c r="L10" s="3">
        <f>'RES kWh ENTRY'!L163</f>
        <v>92624.794173583985</v>
      </c>
      <c r="M10" s="3">
        <f>'RES kWh ENTRY'!M163</f>
        <v>173184.17370407103</v>
      </c>
      <c r="N10" s="3">
        <f>'RES kWh ENTRY'!N163</f>
        <v>920951.5255641744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307.79998779296881</v>
      </c>
      <c r="F11" s="3">
        <f>'RES kWh ENTRY'!F164</f>
        <v>0</v>
      </c>
      <c r="G11" s="3">
        <f>'RES kWh ENTRY'!G164</f>
        <v>0</v>
      </c>
      <c r="H11" s="3">
        <f>'RES kWh ENTRY'!H164</f>
        <v>4155.299835205079</v>
      </c>
      <c r="I11" s="3">
        <f>'RES kWh ENTRY'!I164</f>
        <v>4463.0998229980478</v>
      </c>
      <c r="J11" s="3">
        <f>'RES kWh ENTRY'!J164</f>
        <v>56173.497772216804</v>
      </c>
      <c r="K11" s="3">
        <f>'RES kWh ENTRY'!K164</f>
        <v>41091.298370361335</v>
      </c>
      <c r="L11" s="3">
        <f>'RES kWh ENTRY'!L164</f>
        <v>1538.999938964844</v>
      </c>
      <c r="M11" s="3">
        <f>'RES kWh ENTRY'!M164</f>
        <v>30933.898773193367</v>
      </c>
      <c r="N11" s="3">
        <f>'RES kWh ENTRY'!N164</f>
        <v>0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333.66295725617778</v>
      </c>
      <c r="I13" s="3">
        <f>'RES kWh ENTRY'!I166</f>
        <v>4041.4678905526375</v>
      </c>
      <c r="J13" s="3">
        <f>'RES kWh ENTRY'!J166</f>
        <v>4375.1308478088149</v>
      </c>
      <c r="K13" s="3">
        <f>'RES kWh ENTRY'!K166</f>
        <v>0</v>
      </c>
      <c r="L13" s="3">
        <f>'RES kWh ENTRY'!L166</f>
        <v>2592.304514067227</v>
      </c>
      <c r="M13" s="3">
        <f>'RES kWh ENTRY'!M166</f>
        <v>11790.740714401734</v>
      </c>
      <c r="N13" s="3">
        <f>'RES kWh ENTRY'!N166</f>
        <v>6229.033314457045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8</v>
      </c>
      <c r="C14" s="3">
        <f>'RES kWh ENTRY'!C167</f>
        <v>0</v>
      </c>
      <c r="D14" s="3">
        <f>'RES kWh ENTRY'!D167</f>
        <v>0</v>
      </c>
      <c r="E14" s="3">
        <f>'RES kWh ENTRY'!E167</f>
        <v>3295.9812469482417</v>
      </c>
      <c r="F14" s="3">
        <f>'RES kWh ENTRY'!F167</f>
        <v>1196.9848937988279</v>
      </c>
      <c r="G14" s="3">
        <f>'RES kWh ENTRY'!G167</f>
        <v>0</v>
      </c>
      <c r="H14" s="3">
        <f>'RES kWh ENTRY'!H167</f>
        <v>140894.5606803894</v>
      </c>
      <c r="I14" s="3">
        <f>'RES kWh ENTRY'!I167</f>
        <v>1400.7178497314453</v>
      </c>
      <c r="J14" s="3">
        <f>'RES kWh ENTRY'!J167</f>
        <v>6716.5751647949219</v>
      </c>
      <c r="K14" s="3">
        <f>'RES kWh ENTRY'!K167</f>
        <v>3229.9008407592773</v>
      </c>
      <c r="L14" s="3">
        <f>'RES kWh ENTRY'!L167</f>
        <v>5703.4624824523926</v>
      </c>
      <c r="M14" s="3">
        <f>'RES kWh ENTRY'!M167</f>
        <v>46462.82498550415</v>
      </c>
      <c r="N14" s="3">
        <f>'RES kWh ENTRY'!N167</f>
        <v>22648.142383575439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11</v>
      </c>
      <c r="C15" s="3"/>
      <c r="D15" s="3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ht="15" thickBot="1" x14ac:dyDescent="0.4">
      <c r="A16" s="570"/>
      <c r="B16" s="224" t="s">
        <v>25</v>
      </c>
      <c r="C16" s="279">
        <f>SUM(C5:C15)</f>
        <v>0</v>
      </c>
      <c r="D16" s="279">
        <f t="shared" ref="D16:BO16" si="2">SUM(D5:D15)</f>
        <v>24140.92041381836</v>
      </c>
      <c r="E16" s="279">
        <f t="shared" si="2"/>
        <v>145495.16206107216</v>
      </c>
      <c r="F16" s="279">
        <f t="shared" si="2"/>
        <v>143545.6809603149</v>
      </c>
      <c r="G16" s="279">
        <f t="shared" si="2"/>
        <v>521936.85680012463</v>
      </c>
      <c r="H16" s="279">
        <f t="shared" si="2"/>
        <v>1346462.5314612088</v>
      </c>
      <c r="I16" s="279">
        <f t="shared" si="2"/>
        <v>992397.09969549358</v>
      </c>
      <c r="J16" s="279">
        <f t="shared" si="2"/>
        <v>1001494.3958993638</v>
      </c>
      <c r="K16" s="279">
        <f t="shared" si="2"/>
        <v>1406232.3139203456</v>
      </c>
      <c r="L16" s="279">
        <f t="shared" si="2"/>
        <v>955777.224264352</v>
      </c>
      <c r="M16" s="279">
        <f t="shared" si="2"/>
        <v>1252353.2696105908</v>
      </c>
      <c r="N16" s="279">
        <f t="shared" si="2"/>
        <v>4319273.799202566</v>
      </c>
      <c r="O16" s="280">
        <f t="shared" si="2"/>
        <v>0</v>
      </c>
      <c r="P16" s="280">
        <f t="shared" si="2"/>
        <v>0</v>
      </c>
      <c r="Q16" s="280">
        <f t="shared" si="2"/>
        <v>0</v>
      </c>
      <c r="R16" s="280">
        <f t="shared" si="2"/>
        <v>0</v>
      </c>
      <c r="S16" s="280">
        <f t="shared" si="2"/>
        <v>0</v>
      </c>
      <c r="T16" s="280">
        <f t="shared" si="2"/>
        <v>0</v>
      </c>
      <c r="U16" s="280">
        <f t="shared" si="2"/>
        <v>0</v>
      </c>
      <c r="V16" s="280">
        <f t="shared" si="2"/>
        <v>0</v>
      </c>
      <c r="W16" s="280">
        <f t="shared" si="2"/>
        <v>0</v>
      </c>
      <c r="X16" s="280">
        <f t="shared" si="2"/>
        <v>0</v>
      </c>
      <c r="Y16" s="280">
        <f t="shared" si="2"/>
        <v>0</v>
      </c>
      <c r="Z16" s="280">
        <f t="shared" si="2"/>
        <v>0</v>
      </c>
      <c r="AA16" s="280">
        <f t="shared" si="2"/>
        <v>0</v>
      </c>
      <c r="AB16" s="280">
        <f t="shared" si="2"/>
        <v>0</v>
      </c>
      <c r="AC16" s="280">
        <f t="shared" si="2"/>
        <v>0</v>
      </c>
      <c r="AD16" s="280">
        <f t="shared" si="2"/>
        <v>0</v>
      </c>
      <c r="AE16" s="280">
        <f t="shared" si="2"/>
        <v>0</v>
      </c>
      <c r="AF16" s="280">
        <f t="shared" si="2"/>
        <v>0</v>
      </c>
      <c r="AG16" s="280">
        <f t="shared" si="2"/>
        <v>0</v>
      </c>
      <c r="AH16" s="280">
        <f t="shared" si="2"/>
        <v>0</v>
      </c>
      <c r="AI16" s="280">
        <f t="shared" si="2"/>
        <v>0</v>
      </c>
      <c r="AJ16" s="280">
        <f t="shared" si="2"/>
        <v>0</v>
      </c>
      <c r="AK16" s="280">
        <f t="shared" si="2"/>
        <v>0</v>
      </c>
      <c r="AL16" s="280">
        <f t="shared" si="2"/>
        <v>0</v>
      </c>
      <c r="AM16" s="280">
        <f t="shared" si="2"/>
        <v>0</v>
      </c>
      <c r="AN16" s="280">
        <f t="shared" si="2"/>
        <v>0</v>
      </c>
      <c r="AO16" s="280">
        <f t="shared" si="2"/>
        <v>0</v>
      </c>
      <c r="AP16" s="280">
        <f t="shared" si="2"/>
        <v>0</v>
      </c>
      <c r="AQ16" s="280">
        <f t="shared" si="2"/>
        <v>0</v>
      </c>
      <c r="AR16" s="280">
        <f t="shared" si="2"/>
        <v>0</v>
      </c>
      <c r="AS16" s="280">
        <f t="shared" si="2"/>
        <v>0</v>
      </c>
      <c r="AT16" s="280">
        <f t="shared" si="2"/>
        <v>0</v>
      </c>
      <c r="AU16" s="280">
        <f t="shared" si="2"/>
        <v>0</v>
      </c>
      <c r="AV16" s="280">
        <f t="shared" si="2"/>
        <v>0</v>
      </c>
      <c r="AW16" s="280">
        <f t="shared" si="2"/>
        <v>0</v>
      </c>
      <c r="AX16" s="280">
        <f t="shared" si="2"/>
        <v>0</v>
      </c>
      <c r="AY16" s="280">
        <f t="shared" si="2"/>
        <v>0</v>
      </c>
      <c r="AZ16" s="280">
        <f t="shared" si="2"/>
        <v>0</v>
      </c>
      <c r="BA16" s="280">
        <f t="shared" si="2"/>
        <v>0</v>
      </c>
      <c r="BB16" s="280">
        <f t="shared" si="2"/>
        <v>0</v>
      </c>
      <c r="BC16" s="280">
        <f t="shared" si="2"/>
        <v>0</v>
      </c>
      <c r="BD16" s="280">
        <f t="shared" si="2"/>
        <v>0</v>
      </c>
      <c r="BE16" s="280">
        <f t="shared" si="2"/>
        <v>0</v>
      </c>
      <c r="BF16" s="280">
        <f t="shared" si="2"/>
        <v>0</v>
      </c>
      <c r="BG16" s="280">
        <f t="shared" si="2"/>
        <v>0</v>
      </c>
      <c r="BH16" s="280">
        <f t="shared" si="2"/>
        <v>0</v>
      </c>
      <c r="BI16" s="280">
        <f t="shared" si="2"/>
        <v>0</v>
      </c>
      <c r="BJ16" s="280">
        <f t="shared" si="2"/>
        <v>0</v>
      </c>
      <c r="BK16" s="280">
        <f t="shared" si="2"/>
        <v>0</v>
      </c>
      <c r="BL16" s="280">
        <f t="shared" si="2"/>
        <v>0</v>
      </c>
      <c r="BM16" s="280">
        <f t="shared" si="2"/>
        <v>0</v>
      </c>
      <c r="BN16" s="280">
        <f t="shared" si="2"/>
        <v>0</v>
      </c>
      <c r="BO16" s="280">
        <f t="shared" si="2"/>
        <v>0</v>
      </c>
      <c r="BP16" s="280">
        <f t="shared" ref="BP16:CH16" si="3">SUM(BP5:BP15)</f>
        <v>0</v>
      </c>
      <c r="BQ16" s="280">
        <f t="shared" si="3"/>
        <v>0</v>
      </c>
      <c r="BR16" s="280">
        <f t="shared" si="3"/>
        <v>0</v>
      </c>
      <c r="BS16" s="280">
        <f t="shared" si="3"/>
        <v>0</v>
      </c>
      <c r="BT16" s="280">
        <f t="shared" si="3"/>
        <v>0</v>
      </c>
      <c r="BU16" s="280">
        <f t="shared" si="3"/>
        <v>0</v>
      </c>
      <c r="BV16" s="280">
        <f t="shared" si="3"/>
        <v>0</v>
      </c>
      <c r="BW16" s="280">
        <f t="shared" si="3"/>
        <v>0</v>
      </c>
      <c r="BX16" s="280">
        <f t="shared" si="3"/>
        <v>0</v>
      </c>
      <c r="BY16" s="280">
        <f t="shared" si="3"/>
        <v>0</v>
      </c>
      <c r="BZ16" s="280">
        <f t="shared" si="3"/>
        <v>0</v>
      </c>
      <c r="CA16" s="280">
        <f t="shared" si="3"/>
        <v>0</v>
      </c>
      <c r="CB16" s="280">
        <f t="shared" si="3"/>
        <v>0</v>
      </c>
      <c r="CC16" s="280">
        <f t="shared" si="3"/>
        <v>0</v>
      </c>
      <c r="CD16" s="280">
        <f t="shared" si="3"/>
        <v>0</v>
      </c>
      <c r="CE16" s="280">
        <f t="shared" si="3"/>
        <v>0</v>
      </c>
      <c r="CF16" s="280">
        <f t="shared" si="3"/>
        <v>0</v>
      </c>
      <c r="CG16" s="280">
        <f t="shared" si="3"/>
        <v>0</v>
      </c>
      <c r="CH16" s="281">
        <f t="shared" si="3"/>
        <v>0</v>
      </c>
    </row>
    <row r="17" spans="1:86" x14ac:dyDescent="0.35">
      <c r="A17" s="301"/>
      <c r="B17" s="302"/>
      <c r="C17" s="9"/>
      <c r="D17" s="302"/>
      <c r="E17" s="9"/>
      <c r="F17" s="302"/>
      <c r="G17" s="302"/>
      <c r="H17" s="9"/>
      <c r="I17" s="302"/>
      <c r="J17" s="302"/>
      <c r="K17" s="9"/>
      <c r="L17" s="302"/>
      <c r="M17" s="302"/>
      <c r="N17" s="9"/>
      <c r="O17" s="302"/>
      <c r="P17" s="302"/>
      <c r="Q17" s="9"/>
      <c r="R17" s="302"/>
      <c r="S17" s="302"/>
      <c r="T17" s="9"/>
      <c r="U17" s="302"/>
      <c r="V17" s="302"/>
      <c r="W17" s="9"/>
      <c r="X17" s="302"/>
      <c r="Y17" s="302"/>
      <c r="Z17" s="9"/>
      <c r="AA17" s="302"/>
      <c r="AB17" s="302"/>
      <c r="AC17" s="9"/>
      <c r="AD17" s="302"/>
      <c r="AE17" s="302"/>
      <c r="AF17" s="9"/>
      <c r="AG17" s="302"/>
      <c r="AH17" s="302"/>
      <c r="AI17" s="9"/>
      <c r="AJ17" s="302"/>
      <c r="AK17" s="302"/>
      <c r="AL17" s="9"/>
      <c r="AM17" s="302"/>
      <c r="AN17" s="302"/>
      <c r="AO17" s="9"/>
      <c r="AP17" s="302"/>
      <c r="AQ17" s="302"/>
      <c r="AR17" s="9"/>
      <c r="AS17" s="302"/>
      <c r="AT17" s="302"/>
      <c r="AU17" s="9"/>
      <c r="AV17" s="302"/>
      <c r="AW17" s="302"/>
      <c r="AX17" s="9"/>
      <c r="AY17" s="302"/>
      <c r="AZ17" s="302"/>
      <c r="BA17" s="9"/>
      <c r="BB17" s="302"/>
      <c r="BC17" s="302"/>
      <c r="BD17" s="9"/>
      <c r="BE17" s="302"/>
      <c r="BF17" s="302"/>
      <c r="BG17" s="9"/>
      <c r="BH17" s="302"/>
      <c r="BI17" s="302"/>
      <c r="BJ17" s="9"/>
      <c r="BK17" s="302"/>
      <c r="BL17" s="302"/>
      <c r="BM17" s="9"/>
      <c r="BN17" s="302"/>
      <c r="BO17" s="302"/>
      <c r="BP17" s="9"/>
      <c r="BQ17" s="302"/>
      <c r="BR17" s="302"/>
      <c r="BS17" s="9"/>
      <c r="BT17" s="302"/>
      <c r="BU17" s="302"/>
      <c r="BV17" s="9"/>
      <c r="BW17" s="302"/>
      <c r="BX17" s="302"/>
      <c r="BY17" s="9"/>
      <c r="BZ17" s="302"/>
      <c r="CA17" s="302"/>
      <c r="CB17" s="9"/>
      <c r="CC17" s="302"/>
      <c r="CD17" s="302"/>
      <c r="CE17" s="9"/>
      <c r="CF17" s="302"/>
      <c r="CG17" s="302"/>
      <c r="CH17" s="9"/>
    </row>
    <row r="18" spans="1:86" ht="15" thickBot="1" x14ac:dyDescent="0.4"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</row>
    <row r="19" spans="1:86" ht="16" thickBot="1" x14ac:dyDescent="0.4">
      <c r="A19" s="571" t="s">
        <v>15</v>
      </c>
      <c r="B19" s="18" t="s">
        <v>10</v>
      </c>
      <c r="C19" s="176">
        <f>C$4</f>
        <v>44562</v>
      </c>
      <c r="D19" s="176">
        <f t="shared" ref="D19:BO19" si="4">D$4</f>
        <v>44593</v>
      </c>
      <c r="E19" s="176">
        <f t="shared" si="4"/>
        <v>44621</v>
      </c>
      <c r="F19" s="176">
        <f t="shared" si="4"/>
        <v>44652</v>
      </c>
      <c r="G19" s="176">
        <f t="shared" si="4"/>
        <v>44682</v>
      </c>
      <c r="H19" s="176">
        <f t="shared" si="4"/>
        <v>44713</v>
      </c>
      <c r="I19" s="176">
        <f t="shared" si="4"/>
        <v>44743</v>
      </c>
      <c r="J19" s="176">
        <f t="shared" si="4"/>
        <v>44774</v>
      </c>
      <c r="K19" s="176">
        <f t="shared" si="4"/>
        <v>44805</v>
      </c>
      <c r="L19" s="176">
        <f t="shared" si="4"/>
        <v>44835</v>
      </c>
      <c r="M19" s="176">
        <f t="shared" si="4"/>
        <v>44866</v>
      </c>
      <c r="N19" s="176">
        <f t="shared" si="4"/>
        <v>44896</v>
      </c>
      <c r="O19" s="176">
        <f t="shared" si="4"/>
        <v>44927</v>
      </c>
      <c r="P19" s="176">
        <f t="shared" si="4"/>
        <v>44958</v>
      </c>
      <c r="Q19" s="176">
        <f t="shared" si="4"/>
        <v>44986</v>
      </c>
      <c r="R19" s="176">
        <f t="shared" si="4"/>
        <v>45017</v>
      </c>
      <c r="S19" s="176">
        <f t="shared" si="4"/>
        <v>45047</v>
      </c>
      <c r="T19" s="176">
        <f t="shared" si="4"/>
        <v>45078</v>
      </c>
      <c r="U19" s="176">
        <f t="shared" si="4"/>
        <v>45108</v>
      </c>
      <c r="V19" s="176">
        <f t="shared" si="4"/>
        <v>45139</v>
      </c>
      <c r="W19" s="176">
        <f t="shared" si="4"/>
        <v>45170</v>
      </c>
      <c r="X19" s="176">
        <f t="shared" si="4"/>
        <v>45200</v>
      </c>
      <c r="Y19" s="176">
        <f t="shared" si="4"/>
        <v>45231</v>
      </c>
      <c r="Z19" s="176">
        <f t="shared" si="4"/>
        <v>45261</v>
      </c>
      <c r="AA19" s="176">
        <f t="shared" si="4"/>
        <v>45292</v>
      </c>
      <c r="AB19" s="176">
        <f t="shared" si="4"/>
        <v>45323</v>
      </c>
      <c r="AC19" s="176">
        <f t="shared" si="4"/>
        <v>45352</v>
      </c>
      <c r="AD19" s="176">
        <f t="shared" si="4"/>
        <v>45383</v>
      </c>
      <c r="AE19" s="176">
        <f t="shared" si="4"/>
        <v>45413</v>
      </c>
      <c r="AF19" s="176">
        <f t="shared" si="4"/>
        <v>45444</v>
      </c>
      <c r="AG19" s="176">
        <f t="shared" si="4"/>
        <v>45474</v>
      </c>
      <c r="AH19" s="176">
        <f t="shared" si="4"/>
        <v>45505</v>
      </c>
      <c r="AI19" s="176">
        <f t="shared" si="4"/>
        <v>45536</v>
      </c>
      <c r="AJ19" s="176">
        <f t="shared" si="4"/>
        <v>45566</v>
      </c>
      <c r="AK19" s="176">
        <f t="shared" si="4"/>
        <v>45597</v>
      </c>
      <c r="AL19" s="176">
        <f t="shared" si="4"/>
        <v>45627</v>
      </c>
      <c r="AM19" s="176">
        <f t="shared" si="4"/>
        <v>45658</v>
      </c>
      <c r="AN19" s="176">
        <f t="shared" si="4"/>
        <v>45689</v>
      </c>
      <c r="AO19" s="176">
        <f t="shared" si="4"/>
        <v>45717</v>
      </c>
      <c r="AP19" s="176">
        <f t="shared" si="4"/>
        <v>45748</v>
      </c>
      <c r="AQ19" s="176">
        <f t="shared" si="4"/>
        <v>45778</v>
      </c>
      <c r="AR19" s="176">
        <f t="shared" si="4"/>
        <v>45809</v>
      </c>
      <c r="AS19" s="176">
        <f t="shared" si="4"/>
        <v>45839</v>
      </c>
      <c r="AT19" s="176">
        <f t="shared" si="4"/>
        <v>45870</v>
      </c>
      <c r="AU19" s="176">
        <f t="shared" si="4"/>
        <v>45901</v>
      </c>
      <c r="AV19" s="176">
        <f t="shared" si="4"/>
        <v>45931</v>
      </c>
      <c r="AW19" s="176">
        <f t="shared" si="4"/>
        <v>45962</v>
      </c>
      <c r="AX19" s="176">
        <f t="shared" si="4"/>
        <v>45992</v>
      </c>
      <c r="AY19" s="176">
        <f t="shared" si="4"/>
        <v>46023</v>
      </c>
      <c r="AZ19" s="176">
        <f t="shared" si="4"/>
        <v>46054</v>
      </c>
      <c r="BA19" s="176">
        <f t="shared" si="4"/>
        <v>46082</v>
      </c>
      <c r="BB19" s="176">
        <f t="shared" si="4"/>
        <v>46113</v>
      </c>
      <c r="BC19" s="176">
        <f t="shared" si="4"/>
        <v>46143</v>
      </c>
      <c r="BD19" s="176">
        <f t="shared" si="4"/>
        <v>46174</v>
      </c>
      <c r="BE19" s="176">
        <f t="shared" si="4"/>
        <v>46204</v>
      </c>
      <c r="BF19" s="176">
        <f t="shared" si="4"/>
        <v>46235</v>
      </c>
      <c r="BG19" s="176">
        <f t="shared" si="4"/>
        <v>46266</v>
      </c>
      <c r="BH19" s="176">
        <f t="shared" si="4"/>
        <v>46296</v>
      </c>
      <c r="BI19" s="176">
        <f t="shared" si="4"/>
        <v>46327</v>
      </c>
      <c r="BJ19" s="176">
        <f t="shared" si="4"/>
        <v>46357</v>
      </c>
      <c r="BK19" s="176">
        <f t="shared" si="4"/>
        <v>46388</v>
      </c>
      <c r="BL19" s="176">
        <f t="shared" si="4"/>
        <v>46419</v>
      </c>
      <c r="BM19" s="176">
        <f t="shared" si="4"/>
        <v>46447</v>
      </c>
      <c r="BN19" s="176">
        <f t="shared" si="4"/>
        <v>46478</v>
      </c>
      <c r="BO19" s="176">
        <f t="shared" si="4"/>
        <v>46508</v>
      </c>
      <c r="BP19" s="176">
        <f t="shared" ref="BP19:CH19" si="5">BP$4</f>
        <v>46539</v>
      </c>
      <c r="BQ19" s="176">
        <f t="shared" si="5"/>
        <v>46569</v>
      </c>
      <c r="BR19" s="176">
        <f t="shared" si="5"/>
        <v>46600</v>
      </c>
      <c r="BS19" s="176">
        <f t="shared" si="5"/>
        <v>46631</v>
      </c>
      <c r="BT19" s="176">
        <f t="shared" si="5"/>
        <v>46661</v>
      </c>
      <c r="BU19" s="176">
        <f t="shared" si="5"/>
        <v>46692</v>
      </c>
      <c r="BV19" s="176">
        <f t="shared" si="5"/>
        <v>46722</v>
      </c>
      <c r="BW19" s="176">
        <f t="shared" si="5"/>
        <v>46753</v>
      </c>
      <c r="BX19" s="176">
        <f t="shared" si="5"/>
        <v>46784</v>
      </c>
      <c r="BY19" s="176">
        <f t="shared" si="5"/>
        <v>46813</v>
      </c>
      <c r="BZ19" s="176">
        <f t="shared" si="5"/>
        <v>46844</v>
      </c>
      <c r="CA19" s="176">
        <f t="shared" si="5"/>
        <v>46874</v>
      </c>
      <c r="CB19" s="176">
        <f t="shared" si="5"/>
        <v>46905</v>
      </c>
      <c r="CC19" s="176">
        <f t="shared" si="5"/>
        <v>46935</v>
      </c>
      <c r="CD19" s="176">
        <f t="shared" si="5"/>
        <v>46966</v>
      </c>
      <c r="CE19" s="176">
        <f t="shared" si="5"/>
        <v>46997</v>
      </c>
      <c r="CF19" s="176">
        <f t="shared" si="5"/>
        <v>47027</v>
      </c>
      <c r="CG19" s="176">
        <f t="shared" si="5"/>
        <v>47058</v>
      </c>
      <c r="CH19" s="177">
        <f t="shared" si="5"/>
        <v>47088</v>
      </c>
    </row>
    <row r="20" spans="1:86" ht="15" customHeight="1" x14ac:dyDescent="0.35">
      <c r="A20" s="572"/>
      <c r="B20" s="11" t="str">
        <f t="shared" ref="B20:C31" si="6">B5</f>
        <v>Building Shell</v>
      </c>
      <c r="C20" s="3">
        <f>C5</f>
        <v>0</v>
      </c>
      <c r="D20" s="3">
        <f>IF(SUM($C$16:$N$16)=0,0,C20+D5)</f>
        <v>0</v>
      </c>
      <c r="E20" s="3">
        <f t="shared" ref="E20:BP20" si="7">IF(SUM($C$16:$N$16)=0,0,D20+E5)</f>
        <v>0</v>
      </c>
      <c r="F20" s="3">
        <f t="shared" si="7"/>
        <v>0</v>
      </c>
      <c r="G20" s="3">
        <f t="shared" si="7"/>
        <v>0</v>
      </c>
      <c r="H20" s="3">
        <f t="shared" si="7"/>
        <v>0</v>
      </c>
      <c r="I20" s="3">
        <f t="shared" si="7"/>
        <v>22635.709289550781</v>
      </c>
      <c r="J20" s="3">
        <f t="shared" si="7"/>
        <v>22635.709289550781</v>
      </c>
      <c r="K20" s="3">
        <f t="shared" si="7"/>
        <v>22635.709289550781</v>
      </c>
      <c r="L20" s="3">
        <f t="shared" si="7"/>
        <v>22635.709289550781</v>
      </c>
      <c r="M20" s="3">
        <f t="shared" si="7"/>
        <v>25796.489440917969</v>
      </c>
      <c r="N20" s="3">
        <f t="shared" si="7"/>
        <v>25796.489440917969</v>
      </c>
      <c r="O20" s="3">
        <f t="shared" si="7"/>
        <v>25796.489440917969</v>
      </c>
      <c r="P20" s="3">
        <f t="shared" si="7"/>
        <v>25796.489440917969</v>
      </c>
      <c r="Q20" s="3">
        <f t="shared" si="7"/>
        <v>25796.489440917969</v>
      </c>
      <c r="R20" s="3">
        <f t="shared" si="7"/>
        <v>25796.489440917969</v>
      </c>
      <c r="S20" s="3">
        <f t="shared" si="7"/>
        <v>25796.489440917969</v>
      </c>
      <c r="T20" s="3">
        <f t="shared" si="7"/>
        <v>25796.489440917969</v>
      </c>
      <c r="U20" s="3">
        <f t="shared" si="7"/>
        <v>25796.489440917969</v>
      </c>
      <c r="V20" s="3">
        <f t="shared" si="7"/>
        <v>25796.489440917969</v>
      </c>
      <c r="W20" s="3">
        <f t="shared" si="7"/>
        <v>25796.489440917969</v>
      </c>
      <c r="X20" s="3">
        <f t="shared" si="7"/>
        <v>25796.489440917969</v>
      </c>
      <c r="Y20" s="3">
        <f t="shared" si="7"/>
        <v>25796.489440917969</v>
      </c>
      <c r="Z20" s="3">
        <f t="shared" si="7"/>
        <v>25796.489440917969</v>
      </c>
      <c r="AA20" s="3">
        <f t="shared" si="7"/>
        <v>25796.489440917969</v>
      </c>
      <c r="AB20" s="3">
        <f t="shared" si="7"/>
        <v>25796.489440917969</v>
      </c>
      <c r="AC20" s="3">
        <f t="shared" si="7"/>
        <v>25796.489440917969</v>
      </c>
      <c r="AD20" s="3">
        <f t="shared" si="7"/>
        <v>25796.489440917969</v>
      </c>
      <c r="AE20" s="3">
        <f t="shared" si="7"/>
        <v>25796.489440917969</v>
      </c>
      <c r="AF20" s="3">
        <f t="shared" si="7"/>
        <v>25796.489440917969</v>
      </c>
      <c r="AG20" s="3">
        <f t="shared" si="7"/>
        <v>25796.489440917969</v>
      </c>
      <c r="AH20" s="3">
        <f t="shared" si="7"/>
        <v>25796.489440917969</v>
      </c>
      <c r="AI20" s="3">
        <f t="shared" si="7"/>
        <v>25796.489440917969</v>
      </c>
      <c r="AJ20" s="3">
        <f t="shared" si="7"/>
        <v>25796.489440917969</v>
      </c>
      <c r="AK20" s="3">
        <f t="shared" si="7"/>
        <v>25796.489440917969</v>
      </c>
      <c r="AL20" s="3">
        <f t="shared" si="7"/>
        <v>25796.489440917969</v>
      </c>
      <c r="AM20" s="3">
        <f t="shared" si="7"/>
        <v>25796.489440917969</v>
      </c>
      <c r="AN20" s="3">
        <f t="shared" si="7"/>
        <v>25796.489440917969</v>
      </c>
      <c r="AO20" s="3">
        <f t="shared" si="7"/>
        <v>25796.489440917969</v>
      </c>
      <c r="AP20" s="3">
        <f t="shared" si="7"/>
        <v>25796.489440917969</v>
      </c>
      <c r="AQ20" s="3">
        <f t="shared" si="7"/>
        <v>25796.489440917969</v>
      </c>
      <c r="AR20" s="3">
        <f t="shared" si="7"/>
        <v>25796.489440917969</v>
      </c>
      <c r="AS20" s="3">
        <f t="shared" si="7"/>
        <v>25796.489440917969</v>
      </c>
      <c r="AT20" s="3">
        <f t="shared" si="7"/>
        <v>25796.489440917969</v>
      </c>
      <c r="AU20" s="3">
        <f t="shared" si="7"/>
        <v>25796.489440917969</v>
      </c>
      <c r="AV20" s="3">
        <f t="shared" si="7"/>
        <v>25796.489440917969</v>
      </c>
      <c r="AW20" s="3">
        <f t="shared" si="7"/>
        <v>25796.489440917969</v>
      </c>
      <c r="AX20" s="3">
        <f t="shared" si="7"/>
        <v>25796.489440917969</v>
      </c>
      <c r="AY20" s="3">
        <f t="shared" si="7"/>
        <v>25796.489440917969</v>
      </c>
      <c r="AZ20" s="3">
        <f t="shared" si="7"/>
        <v>25796.489440917969</v>
      </c>
      <c r="BA20" s="3">
        <f t="shared" si="7"/>
        <v>25796.489440917969</v>
      </c>
      <c r="BB20" s="3">
        <f t="shared" si="7"/>
        <v>25796.489440917969</v>
      </c>
      <c r="BC20" s="3">
        <f t="shared" si="7"/>
        <v>25796.489440917969</v>
      </c>
      <c r="BD20" s="3">
        <f t="shared" si="7"/>
        <v>25796.489440917969</v>
      </c>
      <c r="BE20" s="3">
        <f t="shared" si="7"/>
        <v>25796.489440917969</v>
      </c>
      <c r="BF20" s="3">
        <f t="shared" si="7"/>
        <v>25796.489440917969</v>
      </c>
      <c r="BG20" s="3">
        <f t="shared" si="7"/>
        <v>25796.489440917969</v>
      </c>
      <c r="BH20" s="3">
        <f t="shared" si="7"/>
        <v>25796.489440917969</v>
      </c>
      <c r="BI20" s="3">
        <f t="shared" si="7"/>
        <v>25796.489440917969</v>
      </c>
      <c r="BJ20" s="3">
        <f t="shared" si="7"/>
        <v>25796.489440917969</v>
      </c>
      <c r="BK20" s="3">
        <f t="shared" si="7"/>
        <v>25796.489440917969</v>
      </c>
      <c r="BL20" s="3">
        <f t="shared" si="7"/>
        <v>25796.489440917969</v>
      </c>
      <c r="BM20" s="3">
        <f t="shared" si="7"/>
        <v>25796.489440917969</v>
      </c>
      <c r="BN20" s="3">
        <f t="shared" si="7"/>
        <v>25796.489440917969</v>
      </c>
      <c r="BO20" s="3">
        <f t="shared" si="7"/>
        <v>25796.489440917969</v>
      </c>
      <c r="BP20" s="3">
        <f t="shared" si="7"/>
        <v>25796.489440917969</v>
      </c>
      <c r="BQ20" s="3">
        <f t="shared" ref="BQ20:CH20" si="8">IF(SUM($C$16:$N$16)=0,0,BP20+BQ5)</f>
        <v>25796.489440917969</v>
      </c>
      <c r="BR20" s="3">
        <f t="shared" si="8"/>
        <v>25796.489440917969</v>
      </c>
      <c r="BS20" s="3">
        <f t="shared" si="8"/>
        <v>25796.489440917969</v>
      </c>
      <c r="BT20" s="3">
        <f t="shared" si="8"/>
        <v>25796.489440917969</v>
      </c>
      <c r="BU20" s="3">
        <f t="shared" si="8"/>
        <v>25796.489440917969</v>
      </c>
      <c r="BV20" s="3">
        <f t="shared" si="8"/>
        <v>25796.489440917969</v>
      </c>
      <c r="BW20" s="3">
        <f t="shared" si="8"/>
        <v>25796.489440917969</v>
      </c>
      <c r="BX20" s="3">
        <f t="shared" si="8"/>
        <v>25796.489440917969</v>
      </c>
      <c r="BY20" s="3">
        <f t="shared" si="8"/>
        <v>25796.489440917969</v>
      </c>
      <c r="BZ20" s="3">
        <f t="shared" si="8"/>
        <v>25796.489440917969</v>
      </c>
      <c r="CA20" s="3">
        <f t="shared" si="8"/>
        <v>25796.489440917969</v>
      </c>
      <c r="CB20" s="3">
        <f t="shared" si="8"/>
        <v>25796.489440917969</v>
      </c>
      <c r="CC20" s="3">
        <f t="shared" si="8"/>
        <v>25796.489440917969</v>
      </c>
      <c r="CD20" s="3">
        <f t="shared" si="8"/>
        <v>25796.489440917969</v>
      </c>
      <c r="CE20" s="3">
        <f t="shared" si="8"/>
        <v>25796.489440917969</v>
      </c>
      <c r="CF20" s="3">
        <f t="shared" si="8"/>
        <v>25796.489440917969</v>
      </c>
      <c r="CG20" s="3">
        <f t="shared" si="8"/>
        <v>25796.489440917969</v>
      </c>
      <c r="CH20" s="12">
        <f t="shared" si="8"/>
        <v>25796.489440917969</v>
      </c>
    </row>
    <row r="21" spans="1:86" x14ac:dyDescent="0.35">
      <c r="A21" s="572"/>
      <c r="B21" s="13" t="str">
        <f t="shared" si="6"/>
        <v>Cooling</v>
      </c>
      <c r="C21" s="3">
        <f t="shared" si="6"/>
        <v>0</v>
      </c>
      <c r="D21" s="3">
        <f t="shared" ref="D21:BO21" si="9">IF(SUM($C$16:$N$16)=0,0,C21+D6)</f>
        <v>0</v>
      </c>
      <c r="E21" s="3">
        <f t="shared" si="9"/>
        <v>44336.088497658973</v>
      </c>
      <c r="F21" s="3">
        <f t="shared" si="9"/>
        <v>82731.705077057442</v>
      </c>
      <c r="G21" s="3">
        <f t="shared" si="9"/>
        <v>110584.72034116022</v>
      </c>
      <c r="H21" s="3">
        <f t="shared" si="9"/>
        <v>274920.34654809162</v>
      </c>
      <c r="I21" s="3">
        <f t="shared" si="9"/>
        <v>601287.62802381848</v>
      </c>
      <c r="J21" s="3">
        <f t="shared" si="9"/>
        <v>845268.95386826061</v>
      </c>
      <c r="K21" s="3">
        <f t="shared" si="9"/>
        <v>1070387.2165418281</v>
      </c>
      <c r="L21" s="3">
        <f t="shared" si="9"/>
        <v>1198353.9365473136</v>
      </c>
      <c r="M21" s="3">
        <f t="shared" si="9"/>
        <v>1268569.1359314537</v>
      </c>
      <c r="N21" s="3">
        <f t="shared" si="9"/>
        <v>1403863.0446159618</v>
      </c>
      <c r="O21" s="3">
        <f t="shared" si="9"/>
        <v>1403863.0446159618</v>
      </c>
      <c r="P21" s="3">
        <f t="shared" si="9"/>
        <v>1403863.0446159618</v>
      </c>
      <c r="Q21" s="3">
        <f t="shared" si="9"/>
        <v>1403863.0446159618</v>
      </c>
      <c r="R21" s="3">
        <f t="shared" si="9"/>
        <v>1403863.0446159618</v>
      </c>
      <c r="S21" s="3">
        <f t="shared" si="9"/>
        <v>1403863.0446159618</v>
      </c>
      <c r="T21" s="3">
        <f t="shared" si="9"/>
        <v>1403863.0446159618</v>
      </c>
      <c r="U21" s="3">
        <f t="shared" si="9"/>
        <v>1403863.0446159618</v>
      </c>
      <c r="V21" s="3">
        <f t="shared" si="9"/>
        <v>1403863.0446159618</v>
      </c>
      <c r="W21" s="3">
        <f t="shared" si="9"/>
        <v>1403863.0446159618</v>
      </c>
      <c r="X21" s="3">
        <f t="shared" si="9"/>
        <v>1403863.0446159618</v>
      </c>
      <c r="Y21" s="3">
        <f t="shared" si="9"/>
        <v>1403863.0446159618</v>
      </c>
      <c r="Z21" s="3">
        <f t="shared" si="9"/>
        <v>1403863.0446159618</v>
      </c>
      <c r="AA21" s="3">
        <f t="shared" si="9"/>
        <v>1403863.0446159618</v>
      </c>
      <c r="AB21" s="3">
        <f t="shared" si="9"/>
        <v>1403863.0446159618</v>
      </c>
      <c r="AC21" s="3">
        <f t="shared" si="9"/>
        <v>1403863.0446159618</v>
      </c>
      <c r="AD21" s="3">
        <f t="shared" si="9"/>
        <v>1403863.0446159618</v>
      </c>
      <c r="AE21" s="3">
        <f t="shared" si="9"/>
        <v>1403863.0446159618</v>
      </c>
      <c r="AF21" s="3">
        <f t="shared" si="9"/>
        <v>1403863.0446159618</v>
      </c>
      <c r="AG21" s="3">
        <f t="shared" si="9"/>
        <v>1403863.0446159618</v>
      </c>
      <c r="AH21" s="3">
        <f t="shared" si="9"/>
        <v>1403863.0446159618</v>
      </c>
      <c r="AI21" s="3">
        <f t="shared" si="9"/>
        <v>1403863.0446159618</v>
      </c>
      <c r="AJ21" s="3">
        <f t="shared" si="9"/>
        <v>1403863.0446159618</v>
      </c>
      <c r="AK21" s="3">
        <f t="shared" si="9"/>
        <v>1403863.0446159618</v>
      </c>
      <c r="AL21" s="3">
        <f t="shared" si="9"/>
        <v>1403863.0446159618</v>
      </c>
      <c r="AM21" s="3">
        <f t="shared" si="9"/>
        <v>1403863.0446159618</v>
      </c>
      <c r="AN21" s="3">
        <f t="shared" si="9"/>
        <v>1403863.0446159618</v>
      </c>
      <c r="AO21" s="3">
        <f t="shared" si="9"/>
        <v>1403863.0446159618</v>
      </c>
      <c r="AP21" s="3">
        <f t="shared" si="9"/>
        <v>1403863.0446159618</v>
      </c>
      <c r="AQ21" s="3">
        <f t="shared" si="9"/>
        <v>1403863.0446159618</v>
      </c>
      <c r="AR21" s="3">
        <f t="shared" si="9"/>
        <v>1403863.0446159618</v>
      </c>
      <c r="AS21" s="3">
        <f t="shared" si="9"/>
        <v>1403863.0446159618</v>
      </c>
      <c r="AT21" s="3">
        <f t="shared" si="9"/>
        <v>1403863.0446159618</v>
      </c>
      <c r="AU21" s="3">
        <f t="shared" si="9"/>
        <v>1403863.0446159618</v>
      </c>
      <c r="AV21" s="3">
        <f t="shared" si="9"/>
        <v>1403863.0446159618</v>
      </c>
      <c r="AW21" s="3">
        <f t="shared" si="9"/>
        <v>1403863.0446159618</v>
      </c>
      <c r="AX21" s="3">
        <f t="shared" si="9"/>
        <v>1403863.0446159618</v>
      </c>
      <c r="AY21" s="3">
        <f t="shared" si="9"/>
        <v>1403863.0446159618</v>
      </c>
      <c r="AZ21" s="3">
        <f t="shared" si="9"/>
        <v>1403863.0446159618</v>
      </c>
      <c r="BA21" s="3">
        <f t="shared" si="9"/>
        <v>1403863.0446159618</v>
      </c>
      <c r="BB21" s="3">
        <f t="shared" si="9"/>
        <v>1403863.0446159618</v>
      </c>
      <c r="BC21" s="3">
        <f t="shared" si="9"/>
        <v>1403863.0446159618</v>
      </c>
      <c r="BD21" s="3">
        <f t="shared" si="9"/>
        <v>1403863.0446159618</v>
      </c>
      <c r="BE21" s="3">
        <f t="shared" si="9"/>
        <v>1403863.0446159618</v>
      </c>
      <c r="BF21" s="3">
        <f t="shared" si="9"/>
        <v>1403863.0446159618</v>
      </c>
      <c r="BG21" s="3">
        <f t="shared" si="9"/>
        <v>1403863.0446159618</v>
      </c>
      <c r="BH21" s="3">
        <f t="shared" si="9"/>
        <v>1403863.0446159618</v>
      </c>
      <c r="BI21" s="3">
        <f t="shared" si="9"/>
        <v>1403863.0446159618</v>
      </c>
      <c r="BJ21" s="3">
        <f t="shared" si="9"/>
        <v>1403863.0446159618</v>
      </c>
      <c r="BK21" s="3">
        <f t="shared" si="9"/>
        <v>1403863.0446159618</v>
      </c>
      <c r="BL21" s="3">
        <f t="shared" si="9"/>
        <v>1403863.0446159618</v>
      </c>
      <c r="BM21" s="3">
        <f t="shared" si="9"/>
        <v>1403863.0446159618</v>
      </c>
      <c r="BN21" s="3">
        <f t="shared" si="9"/>
        <v>1403863.0446159618</v>
      </c>
      <c r="BO21" s="3">
        <f t="shared" si="9"/>
        <v>1403863.0446159618</v>
      </c>
      <c r="BP21" s="3">
        <f t="shared" ref="BP21:CH21" si="10">IF(SUM($C$16:$N$16)=0,0,BO21+BP6)</f>
        <v>1403863.0446159618</v>
      </c>
      <c r="BQ21" s="3">
        <f t="shared" si="10"/>
        <v>1403863.0446159618</v>
      </c>
      <c r="BR21" s="3">
        <f t="shared" si="10"/>
        <v>1403863.0446159618</v>
      </c>
      <c r="BS21" s="3">
        <f t="shared" si="10"/>
        <v>1403863.0446159618</v>
      </c>
      <c r="BT21" s="3">
        <f t="shared" si="10"/>
        <v>1403863.0446159618</v>
      </c>
      <c r="BU21" s="3">
        <f t="shared" si="10"/>
        <v>1403863.0446159618</v>
      </c>
      <c r="BV21" s="3">
        <f t="shared" si="10"/>
        <v>1403863.0446159618</v>
      </c>
      <c r="BW21" s="3">
        <f t="shared" si="10"/>
        <v>1403863.0446159618</v>
      </c>
      <c r="BX21" s="3">
        <f t="shared" si="10"/>
        <v>1403863.0446159618</v>
      </c>
      <c r="BY21" s="3">
        <f t="shared" si="10"/>
        <v>1403863.0446159618</v>
      </c>
      <c r="BZ21" s="3">
        <f t="shared" si="10"/>
        <v>1403863.0446159618</v>
      </c>
      <c r="CA21" s="3">
        <f t="shared" si="10"/>
        <v>1403863.0446159618</v>
      </c>
      <c r="CB21" s="3">
        <f t="shared" si="10"/>
        <v>1403863.0446159618</v>
      </c>
      <c r="CC21" s="3">
        <f t="shared" si="10"/>
        <v>1403863.0446159618</v>
      </c>
      <c r="CD21" s="3">
        <f t="shared" si="10"/>
        <v>1403863.0446159618</v>
      </c>
      <c r="CE21" s="3">
        <f t="shared" si="10"/>
        <v>1403863.0446159618</v>
      </c>
      <c r="CF21" s="3">
        <f t="shared" si="10"/>
        <v>1403863.0446159618</v>
      </c>
      <c r="CG21" s="3">
        <f t="shared" si="10"/>
        <v>1403863.0446159618</v>
      </c>
      <c r="CH21" s="12">
        <f t="shared" si="10"/>
        <v>1403863.0446159618</v>
      </c>
    </row>
    <row r="22" spans="1:86" x14ac:dyDescent="0.35">
      <c r="A22" s="572"/>
      <c r="B22" s="11" t="str">
        <f t="shared" si="6"/>
        <v>Freezer</v>
      </c>
      <c r="C22" s="3">
        <f t="shared" si="6"/>
        <v>0</v>
      </c>
      <c r="D22" s="3">
        <f t="shared" ref="D22:BO22" si="11">IF(SUM($C$16:$N$16)=0,0,C22+D7)</f>
        <v>0</v>
      </c>
      <c r="E22" s="3">
        <f t="shared" si="11"/>
        <v>0</v>
      </c>
      <c r="F22" s="3">
        <f t="shared" si="11"/>
        <v>0</v>
      </c>
      <c r="G22" s="3">
        <f t="shared" si="11"/>
        <v>0</v>
      </c>
      <c r="H22" s="3">
        <f t="shared" si="11"/>
        <v>0</v>
      </c>
      <c r="I22" s="3">
        <f t="shared" si="11"/>
        <v>0</v>
      </c>
      <c r="J22" s="3">
        <f t="shared" si="11"/>
        <v>0</v>
      </c>
      <c r="K22" s="3">
        <f t="shared" si="11"/>
        <v>0</v>
      </c>
      <c r="L22" s="3">
        <f t="shared" si="11"/>
        <v>0</v>
      </c>
      <c r="M22" s="3">
        <f t="shared" si="11"/>
        <v>0</v>
      </c>
      <c r="N22" s="3">
        <f t="shared" si="11"/>
        <v>0</v>
      </c>
      <c r="O22" s="3">
        <f t="shared" si="11"/>
        <v>0</v>
      </c>
      <c r="P22" s="3">
        <f t="shared" si="11"/>
        <v>0</v>
      </c>
      <c r="Q22" s="3">
        <f t="shared" si="11"/>
        <v>0</v>
      </c>
      <c r="R22" s="3">
        <f t="shared" si="11"/>
        <v>0</v>
      </c>
      <c r="S22" s="3">
        <f t="shared" si="11"/>
        <v>0</v>
      </c>
      <c r="T22" s="3">
        <f t="shared" si="11"/>
        <v>0</v>
      </c>
      <c r="U22" s="3">
        <f t="shared" si="11"/>
        <v>0</v>
      </c>
      <c r="V22" s="3">
        <f t="shared" si="11"/>
        <v>0</v>
      </c>
      <c r="W22" s="3">
        <f t="shared" si="11"/>
        <v>0</v>
      </c>
      <c r="X22" s="3">
        <f t="shared" si="11"/>
        <v>0</v>
      </c>
      <c r="Y22" s="3">
        <f t="shared" si="11"/>
        <v>0</v>
      </c>
      <c r="Z22" s="3">
        <f t="shared" si="11"/>
        <v>0</v>
      </c>
      <c r="AA22" s="3">
        <f t="shared" si="11"/>
        <v>0</v>
      </c>
      <c r="AB22" s="3">
        <f t="shared" si="11"/>
        <v>0</v>
      </c>
      <c r="AC22" s="3">
        <f t="shared" si="11"/>
        <v>0</v>
      </c>
      <c r="AD22" s="3">
        <f t="shared" si="11"/>
        <v>0</v>
      </c>
      <c r="AE22" s="3">
        <f t="shared" si="11"/>
        <v>0</v>
      </c>
      <c r="AF22" s="3">
        <f t="shared" si="11"/>
        <v>0</v>
      </c>
      <c r="AG22" s="3">
        <f t="shared" si="11"/>
        <v>0</v>
      </c>
      <c r="AH22" s="3">
        <f t="shared" si="11"/>
        <v>0</v>
      </c>
      <c r="AI22" s="3">
        <f t="shared" si="11"/>
        <v>0</v>
      </c>
      <c r="AJ22" s="3">
        <f t="shared" si="11"/>
        <v>0</v>
      </c>
      <c r="AK22" s="3">
        <f t="shared" si="11"/>
        <v>0</v>
      </c>
      <c r="AL22" s="3">
        <f t="shared" si="11"/>
        <v>0</v>
      </c>
      <c r="AM22" s="3">
        <f t="shared" si="11"/>
        <v>0</v>
      </c>
      <c r="AN22" s="3">
        <f t="shared" si="11"/>
        <v>0</v>
      </c>
      <c r="AO22" s="3">
        <f t="shared" si="11"/>
        <v>0</v>
      </c>
      <c r="AP22" s="3">
        <f t="shared" si="11"/>
        <v>0</v>
      </c>
      <c r="AQ22" s="3">
        <f t="shared" si="11"/>
        <v>0</v>
      </c>
      <c r="AR22" s="3">
        <f t="shared" si="11"/>
        <v>0</v>
      </c>
      <c r="AS22" s="3">
        <f t="shared" si="11"/>
        <v>0</v>
      </c>
      <c r="AT22" s="3">
        <f t="shared" si="11"/>
        <v>0</v>
      </c>
      <c r="AU22" s="3">
        <f t="shared" si="11"/>
        <v>0</v>
      </c>
      <c r="AV22" s="3">
        <f t="shared" si="11"/>
        <v>0</v>
      </c>
      <c r="AW22" s="3">
        <f t="shared" si="11"/>
        <v>0</v>
      </c>
      <c r="AX22" s="3">
        <f t="shared" si="11"/>
        <v>0</v>
      </c>
      <c r="AY22" s="3">
        <f t="shared" si="11"/>
        <v>0</v>
      </c>
      <c r="AZ22" s="3">
        <f t="shared" si="11"/>
        <v>0</v>
      </c>
      <c r="BA22" s="3">
        <f t="shared" si="11"/>
        <v>0</v>
      </c>
      <c r="BB22" s="3">
        <f t="shared" si="11"/>
        <v>0</v>
      </c>
      <c r="BC22" s="3">
        <f t="shared" si="11"/>
        <v>0</v>
      </c>
      <c r="BD22" s="3">
        <f t="shared" si="11"/>
        <v>0</v>
      </c>
      <c r="BE22" s="3">
        <f t="shared" si="11"/>
        <v>0</v>
      </c>
      <c r="BF22" s="3">
        <f t="shared" si="11"/>
        <v>0</v>
      </c>
      <c r="BG22" s="3">
        <f t="shared" si="11"/>
        <v>0</v>
      </c>
      <c r="BH22" s="3">
        <f t="shared" si="11"/>
        <v>0</v>
      </c>
      <c r="BI22" s="3">
        <f t="shared" si="11"/>
        <v>0</v>
      </c>
      <c r="BJ22" s="3">
        <f t="shared" si="11"/>
        <v>0</v>
      </c>
      <c r="BK22" s="3">
        <f t="shared" si="11"/>
        <v>0</v>
      </c>
      <c r="BL22" s="3">
        <f t="shared" si="11"/>
        <v>0</v>
      </c>
      <c r="BM22" s="3">
        <f t="shared" si="11"/>
        <v>0</v>
      </c>
      <c r="BN22" s="3">
        <f t="shared" si="11"/>
        <v>0</v>
      </c>
      <c r="BO22" s="3">
        <f t="shared" si="11"/>
        <v>0</v>
      </c>
      <c r="BP22" s="3">
        <f t="shared" ref="BP22:CH22" si="12">IF(SUM($C$16:$N$16)=0,0,BO22+BP7)</f>
        <v>0</v>
      </c>
      <c r="BQ22" s="3">
        <f t="shared" si="12"/>
        <v>0</v>
      </c>
      <c r="BR22" s="3">
        <f t="shared" si="12"/>
        <v>0</v>
      </c>
      <c r="BS22" s="3">
        <f t="shared" si="12"/>
        <v>0</v>
      </c>
      <c r="BT22" s="3">
        <f t="shared" si="12"/>
        <v>0</v>
      </c>
      <c r="BU22" s="3">
        <f t="shared" si="12"/>
        <v>0</v>
      </c>
      <c r="BV22" s="3">
        <f t="shared" si="12"/>
        <v>0</v>
      </c>
      <c r="BW22" s="3">
        <f t="shared" si="12"/>
        <v>0</v>
      </c>
      <c r="BX22" s="3">
        <f t="shared" si="12"/>
        <v>0</v>
      </c>
      <c r="BY22" s="3">
        <f t="shared" si="12"/>
        <v>0</v>
      </c>
      <c r="BZ22" s="3">
        <f t="shared" si="12"/>
        <v>0</v>
      </c>
      <c r="CA22" s="3">
        <f t="shared" si="12"/>
        <v>0</v>
      </c>
      <c r="CB22" s="3">
        <f t="shared" si="12"/>
        <v>0</v>
      </c>
      <c r="CC22" s="3">
        <f t="shared" si="12"/>
        <v>0</v>
      </c>
      <c r="CD22" s="3">
        <f t="shared" si="12"/>
        <v>0</v>
      </c>
      <c r="CE22" s="3">
        <f t="shared" si="12"/>
        <v>0</v>
      </c>
      <c r="CF22" s="3">
        <f t="shared" si="12"/>
        <v>0</v>
      </c>
      <c r="CG22" s="3">
        <f t="shared" si="12"/>
        <v>0</v>
      </c>
      <c r="CH22" s="12">
        <f t="shared" si="12"/>
        <v>0</v>
      </c>
    </row>
    <row r="23" spans="1:86" x14ac:dyDescent="0.35">
      <c r="A23" s="572"/>
      <c r="B23" s="11" t="str">
        <f t="shared" si="6"/>
        <v>Heating</v>
      </c>
      <c r="C23" s="3">
        <f t="shared" si="6"/>
        <v>0</v>
      </c>
      <c r="D23" s="3">
        <f t="shared" ref="D23:BO23" si="13">IF(SUM($C$16:$N$16)=0,0,C23+D8)</f>
        <v>0</v>
      </c>
      <c r="E23" s="3">
        <f t="shared" si="13"/>
        <v>52653.092715634863</v>
      </c>
      <c r="F23" s="3">
        <f t="shared" si="13"/>
        <v>155248.70513243997</v>
      </c>
      <c r="G23" s="3">
        <f t="shared" si="13"/>
        <v>202640.99174593843</v>
      </c>
      <c r="H23" s="3">
        <f t="shared" si="13"/>
        <v>395664.22532405698</v>
      </c>
      <c r="I23" s="3">
        <f t="shared" si="13"/>
        <v>505580.85803107999</v>
      </c>
      <c r="J23" s="3">
        <f t="shared" si="13"/>
        <v>602176.68232964026</v>
      </c>
      <c r="K23" s="3">
        <f t="shared" si="13"/>
        <v>704990.97659974906</v>
      </c>
      <c r="L23" s="3">
        <f t="shared" si="13"/>
        <v>741163.524760406</v>
      </c>
      <c r="M23" s="3">
        <f t="shared" si="13"/>
        <v>814735.2056617972</v>
      </c>
      <c r="N23" s="3">
        <f t="shared" si="13"/>
        <v>906158.78348407545</v>
      </c>
      <c r="O23" s="3">
        <f t="shared" si="13"/>
        <v>906158.78348407545</v>
      </c>
      <c r="P23" s="3">
        <f t="shared" si="13"/>
        <v>906158.78348407545</v>
      </c>
      <c r="Q23" s="3">
        <f t="shared" si="13"/>
        <v>906158.78348407545</v>
      </c>
      <c r="R23" s="3">
        <f t="shared" si="13"/>
        <v>906158.78348407545</v>
      </c>
      <c r="S23" s="3">
        <f t="shared" si="13"/>
        <v>906158.78348407545</v>
      </c>
      <c r="T23" s="3">
        <f t="shared" si="13"/>
        <v>906158.78348407545</v>
      </c>
      <c r="U23" s="3">
        <f t="shared" si="13"/>
        <v>906158.78348407545</v>
      </c>
      <c r="V23" s="3">
        <f t="shared" si="13"/>
        <v>906158.78348407545</v>
      </c>
      <c r="W23" s="3">
        <f t="shared" si="13"/>
        <v>906158.78348407545</v>
      </c>
      <c r="X23" s="3">
        <f t="shared" si="13"/>
        <v>906158.78348407545</v>
      </c>
      <c r="Y23" s="3">
        <f t="shared" si="13"/>
        <v>906158.78348407545</v>
      </c>
      <c r="Z23" s="3">
        <f t="shared" si="13"/>
        <v>906158.78348407545</v>
      </c>
      <c r="AA23" s="3">
        <f t="shared" si="13"/>
        <v>906158.78348407545</v>
      </c>
      <c r="AB23" s="3">
        <f t="shared" si="13"/>
        <v>906158.78348407545</v>
      </c>
      <c r="AC23" s="3">
        <f t="shared" si="13"/>
        <v>906158.78348407545</v>
      </c>
      <c r="AD23" s="3">
        <f t="shared" si="13"/>
        <v>906158.78348407545</v>
      </c>
      <c r="AE23" s="3">
        <f t="shared" si="13"/>
        <v>906158.78348407545</v>
      </c>
      <c r="AF23" s="3">
        <f t="shared" si="13"/>
        <v>906158.78348407545</v>
      </c>
      <c r="AG23" s="3">
        <f t="shared" si="13"/>
        <v>906158.78348407545</v>
      </c>
      <c r="AH23" s="3">
        <f t="shared" si="13"/>
        <v>906158.78348407545</v>
      </c>
      <c r="AI23" s="3">
        <f t="shared" si="13"/>
        <v>906158.78348407545</v>
      </c>
      <c r="AJ23" s="3">
        <f t="shared" si="13"/>
        <v>906158.78348407545</v>
      </c>
      <c r="AK23" s="3">
        <f t="shared" si="13"/>
        <v>906158.78348407545</v>
      </c>
      <c r="AL23" s="3">
        <f t="shared" si="13"/>
        <v>906158.78348407545</v>
      </c>
      <c r="AM23" s="3">
        <f t="shared" si="13"/>
        <v>906158.78348407545</v>
      </c>
      <c r="AN23" s="3">
        <f t="shared" si="13"/>
        <v>906158.78348407545</v>
      </c>
      <c r="AO23" s="3">
        <f t="shared" si="13"/>
        <v>906158.78348407545</v>
      </c>
      <c r="AP23" s="3">
        <f t="shared" si="13"/>
        <v>906158.78348407545</v>
      </c>
      <c r="AQ23" s="3">
        <f t="shared" si="13"/>
        <v>906158.78348407545</v>
      </c>
      <c r="AR23" s="3">
        <f t="shared" si="13"/>
        <v>906158.78348407545</v>
      </c>
      <c r="AS23" s="3">
        <f t="shared" si="13"/>
        <v>906158.78348407545</v>
      </c>
      <c r="AT23" s="3">
        <f t="shared" si="13"/>
        <v>906158.78348407545</v>
      </c>
      <c r="AU23" s="3">
        <f t="shared" si="13"/>
        <v>906158.78348407545</v>
      </c>
      <c r="AV23" s="3">
        <f t="shared" si="13"/>
        <v>906158.78348407545</v>
      </c>
      <c r="AW23" s="3">
        <f t="shared" si="13"/>
        <v>906158.78348407545</v>
      </c>
      <c r="AX23" s="3">
        <f t="shared" si="13"/>
        <v>906158.78348407545</v>
      </c>
      <c r="AY23" s="3">
        <f t="shared" si="13"/>
        <v>906158.78348407545</v>
      </c>
      <c r="AZ23" s="3">
        <f t="shared" si="13"/>
        <v>906158.78348407545</v>
      </c>
      <c r="BA23" s="3">
        <f t="shared" si="13"/>
        <v>906158.78348407545</v>
      </c>
      <c r="BB23" s="3">
        <f t="shared" si="13"/>
        <v>906158.78348407545</v>
      </c>
      <c r="BC23" s="3">
        <f t="shared" si="13"/>
        <v>906158.78348407545</v>
      </c>
      <c r="BD23" s="3">
        <f t="shared" si="13"/>
        <v>906158.78348407545</v>
      </c>
      <c r="BE23" s="3">
        <f t="shared" si="13"/>
        <v>906158.78348407545</v>
      </c>
      <c r="BF23" s="3">
        <f t="shared" si="13"/>
        <v>906158.78348407545</v>
      </c>
      <c r="BG23" s="3">
        <f t="shared" si="13"/>
        <v>906158.78348407545</v>
      </c>
      <c r="BH23" s="3">
        <f t="shared" si="13"/>
        <v>906158.78348407545</v>
      </c>
      <c r="BI23" s="3">
        <f t="shared" si="13"/>
        <v>906158.78348407545</v>
      </c>
      <c r="BJ23" s="3">
        <f t="shared" si="13"/>
        <v>906158.78348407545</v>
      </c>
      <c r="BK23" s="3">
        <f t="shared" si="13"/>
        <v>906158.78348407545</v>
      </c>
      <c r="BL23" s="3">
        <f t="shared" si="13"/>
        <v>906158.78348407545</v>
      </c>
      <c r="BM23" s="3">
        <f t="shared" si="13"/>
        <v>906158.78348407545</v>
      </c>
      <c r="BN23" s="3">
        <f t="shared" si="13"/>
        <v>906158.78348407545</v>
      </c>
      <c r="BO23" s="3">
        <f t="shared" si="13"/>
        <v>906158.78348407545</v>
      </c>
      <c r="BP23" s="3">
        <f t="shared" ref="BP23:CH23" si="14">IF(SUM($C$16:$N$16)=0,0,BO23+BP8)</f>
        <v>906158.78348407545</v>
      </c>
      <c r="BQ23" s="3">
        <f t="shared" si="14"/>
        <v>906158.78348407545</v>
      </c>
      <c r="BR23" s="3">
        <f t="shared" si="14"/>
        <v>906158.78348407545</v>
      </c>
      <c r="BS23" s="3">
        <f t="shared" si="14"/>
        <v>906158.78348407545</v>
      </c>
      <c r="BT23" s="3">
        <f t="shared" si="14"/>
        <v>906158.78348407545</v>
      </c>
      <c r="BU23" s="3">
        <f t="shared" si="14"/>
        <v>906158.78348407545</v>
      </c>
      <c r="BV23" s="3">
        <f t="shared" si="14"/>
        <v>906158.78348407545</v>
      </c>
      <c r="BW23" s="3">
        <f t="shared" si="14"/>
        <v>906158.78348407545</v>
      </c>
      <c r="BX23" s="3">
        <f t="shared" si="14"/>
        <v>906158.78348407545</v>
      </c>
      <c r="BY23" s="3">
        <f t="shared" si="14"/>
        <v>906158.78348407545</v>
      </c>
      <c r="BZ23" s="3">
        <f t="shared" si="14"/>
        <v>906158.78348407545</v>
      </c>
      <c r="CA23" s="3">
        <f t="shared" si="14"/>
        <v>906158.78348407545</v>
      </c>
      <c r="CB23" s="3">
        <f t="shared" si="14"/>
        <v>906158.78348407545</v>
      </c>
      <c r="CC23" s="3">
        <f t="shared" si="14"/>
        <v>906158.78348407545</v>
      </c>
      <c r="CD23" s="3">
        <f t="shared" si="14"/>
        <v>906158.78348407545</v>
      </c>
      <c r="CE23" s="3">
        <f t="shared" si="14"/>
        <v>906158.78348407545</v>
      </c>
      <c r="CF23" s="3">
        <f t="shared" si="14"/>
        <v>906158.78348407545</v>
      </c>
      <c r="CG23" s="3">
        <f t="shared" si="14"/>
        <v>906158.78348407545</v>
      </c>
      <c r="CH23" s="12">
        <f t="shared" si="14"/>
        <v>906158.78348407545</v>
      </c>
    </row>
    <row r="24" spans="1:86" x14ac:dyDescent="0.35">
      <c r="A24" s="572"/>
      <c r="B24" s="13" t="str">
        <f t="shared" si="6"/>
        <v>HVAC</v>
      </c>
      <c r="C24" s="3">
        <f t="shared" si="6"/>
        <v>0</v>
      </c>
      <c r="D24" s="3">
        <f t="shared" ref="D24:BO24" si="15">IF(SUM($C$16:$N$16)=0,0,C24+D9)</f>
        <v>0</v>
      </c>
      <c r="E24" s="3">
        <f t="shared" si="15"/>
        <v>0</v>
      </c>
      <c r="F24" s="3">
        <f t="shared" si="15"/>
        <v>1266.741943359375</v>
      </c>
      <c r="G24" s="3">
        <f t="shared" si="15"/>
        <v>1266.741943359375</v>
      </c>
      <c r="H24" s="3">
        <f t="shared" si="15"/>
        <v>682012.15486225323</v>
      </c>
      <c r="I24" s="3">
        <f t="shared" si="15"/>
        <v>817667.63139293541</v>
      </c>
      <c r="J24" s="3">
        <f t="shared" si="15"/>
        <v>1197104.9660222332</v>
      </c>
      <c r="K24" s="3">
        <f t="shared" si="15"/>
        <v>2106115.6716286158</v>
      </c>
      <c r="L24" s="3">
        <f t="shared" si="15"/>
        <v>2795294.0666177571</v>
      </c>
      <c r="M24" s="3">
        <f t="shared" si="15"/>
        <v>3638328.037614279</v>
      </c>
      <c r="N24" s="3">
        <f t="shared" si="15"/>
        <v>6781055.6490478516</v>
      </c>
      <c r="O24" s="3">
        <f t="shared" si="15"/>
        <v>6781055.6490478516</v>
      </c>
      <c r="P24" s="3">
        <f t="shared" si="15"/>
        <v>6781055.6490478516</v>
      </c>
      <c r="Q24" s="3">
        <f t="shared" si="15"/>
        <v>6781055.6490478516</v>
      </c>
      <c r="R24" s="3">
        <f t="shared" si="15"/>
        <v>6781055.6490478516</v>
      </c>
      <c r="S24" s="3">
        <f t="shared" si="15"/>
        <v>6781055.6490478516</v>
      </c>
      <c r="T24" s="3">
        <f t="shared" si="15"/>
        <v>6781055.6490478516</v>
      </c>
      <c r="U24" s="3">
        <f t="shared" si="15"/>
        <v>6781055.6490478516</v>
      </c>
      <c r="V24" s="3">
        <f t="shared" si="15"/>
        <v>6781055.6490478516</v>
      </c>
      <c r="W24" s="3">
        <f t="shared" si="15"/>
        <v>6781055.6490478516</v>
      </c>
      <c r="X24" s="3">
        <f t="shared" si="15"/>
        <v>6781055.6490478516</v>
      </c>
      <c r="Y24" s="3">
        <f t="shared" si="15"/>
        <v>6781055.6490478516</v>
      </c>
      <c r="Z24" s="3">
        <f t="shared" si="15"/>
        <v>6781055.6490478516</v>
      </c>
      <c r="AA24" s="3">
        <f t="shared" si="15"/>
        <v>6781055.6490478516</v>
      </c>
      <c r="AB24" s="3">
        <f t="shared" si="15"/>
        <v>6781055.6490478516</v>
      </c>
      <c r="AC24" s="3">
        <f t="shared" si="15"/>
        <v>6781055.6490478516</v>
      </c>
      <c r="AD24" s="3">
        <f t="shared" si="15"/>
        <v>6781055.6490478516</v>
      </c>
      <c r="AE24" s="3">
        <f t="shared" si="15"/>
        <v>6781055.6490478516</v>
      </c>
      <c r="AF24" s="3">
        <f t="shared" si="15"/>
        <v>6781055.6490478516</v>
      </c>
      <c r="AG24" s="3">
        <f t="shared" si="15"/>
        <v>6781055.6490478516</v>
      </c>
      <c r="AH24" s="3">
        <f t="shared" si="15"/>
        <v>6781055.6490478516</v>
      </c>
      <c r="AI24" s="3">
        <f t="shared" si="15"/>
        <v>6781055.6490478516</v>
      </c>
      <c r="AJ24" s="3">
        <f t="shared" si="15"/>
        <v>6781055.6490478516</v>
      </c>
      <c r="AK24" s="3">
        <f t="shared" si="15"/>
        <v>6781055.6490478516</v>
      </c>
      <c r="AL24" s="3">
        <f t="shared" si="15"/>
        <v>6781055.6490478516</v>
      </c>
      <c r="AM24" s="3">
        <f t="shared" si="15"/>
        <v>6781055.6490478516</v>
      </c>
      <c r="AN24" s="3">
        <f t="shared" si="15"/>
        <v>6781055.6490478516</v>
      </c>
      <c r="AO24" s="3">
        <f t="shared" si="15"/>
        <v>6781055.6490478516</v>
      </c>
      <c r="AP24" s="3">
        <f t="shared" si="15"/>
        <v>6781055.6490478516</v>
      </c>
      <c r="AQ24" s="3">
        <f t="shared" si="15"/>
        <v>6781055.6490478516</v>
      </c>
      <c r="AR24" s="3">
        <f t="shared" si="15"/>
        <v>6781055.6490478516</v>
      </c>
      <c r="AS24" s="3">
        <f t="shared" si="15"/>
        <v>6781055.6490478516</v>
      </c>
      <c r="AT24" s="3">
        <f t="shared" si="15"/>
        <v>6781055.6490478516</v>
      </c>
      <c r="AU24" s="3">
        <f t="shared" si="15"/>
        <v>6781055.6490478516</v>
      </c>
      <c r="AV24" s="3">
        <f t="shared" si="15"/>
        <v>6781055.6490478516</v>
      </c>
      <c r="AW24" s="3">
        <f t="shared" si="15"/>
        <v>6781055.6490478516</v>
      </c>
      <c r="AX24" s="3">
        <f t="shared" si="15"/>
        <v>6781055.6490478516</v>
      </c>
      <c r="AY24" s="3">
        <f t="shared" si="15"/>
        <v>6781055.6490478516</v>
      </c>
      <c r="AZ24" s="3">
        <f t="shared" si="15"/>
        <v>6781055.6490478516</v>
      </c>
      <c r="BA24" s="3">
        <f t="shared" si="15"/>
        <v>6781055.6490478516</v>
      </c>
      <c r="BB24" s="3">
        <f t="shared" si="15"/>
        <v>6781055.6490478516</v>
      </c>
      <c r="BC24" s="3">
        <f t="shared" si="15"/>
        <v>6781055.6490478516</v>
      </c>
      <c r="BD24" s="3">
        <f t="shared" si="15"/>
        <v>6781055.6490478516</v>
      </c>
      <c r="BE24" s="3">
        <f t="shared" si="15"/>
        <v>6781055.6490478516</v>
      </c>
      <c r="BF24" s="3">
        <f t="shared" si="15"/>
        <v>6781055.6490478516</v>
      </c>
      <c r="BG24" s="3">
        <f t="shared" si="15"/>
        <v>6781055.6490478516</v>
      </c>
      <c r="BH24" s="3">
        <f t="shared" si="15"/>
        <v>6781055.6490478516</v>
      </c>
      <c r="BI24" s="3">
        <f t="shared" si="15"/>
        <v>6781055.6490478516</v>
      </c>
      <c r="BJ24" s="3">
        <f t="shared" si="15"/>
        <v>6781055.6490478516</v>
      </c>
      <c r="BK24" s="3">
        <f t="shared" si="15"/>
        <v>6781055.6490478516</v>
      </c>
      <c r="BL24" s="3">
        <f t="shared" si="15"/>
        <v>6781055.6490478516</v>
      </c>
      <c r="BM24" s="3">
        <f t="shared" si="15"/>
        <v>6781055.6490478516</v>
      </c>
      <c r="BN24" s="3">
        <f t="shared" si="15"/>
        <v>6781055.6490478516</v>
      </c>
      <c r="BO24" s="3">
        <f t="shared" si="15"/>
        <v>6781055.6490478516</v>
      </c>
      <c r="BP24" s="3">
        <f t="shared" ref="BP24:CH24" si="16">IF(SUM($C$16:$N$16)=0,0,BO24+BP9)</f>
        <v>6781055.6490478516</v>
      </c>
      <c r="BQ24" s="3">
        <f t="shared" si="16"/>
        <v>6781055.6490478516</v>
      </c>
      <c r="BR24" s="3">
        <f t="shared" si="16"/>
        <v>6781055.6490478516</v>
      </c>
      <c r="BS24" s="3">
        <f t="shared" si="16"/>
        <v>6781055.6490478516</v>
      </c>
      <c r="BT24" s="3">
        <f t="shared" si="16"/>
        <v>6781055.6490478516</v>
      </c>
      <c r="BU24" s="3">
        <f t="shared" si="16"/>
        <v>6781055.6490478516</v>
      </c>
      <c r="BV24" s="3">
        <f t="shared" si="16"/>
        <v>6781055.6490478516</v>
      </c>
      <c r="BW24" s="3">
        <f t="shared" si="16"/>
        <v>6781055.6490478516</v>
      </c>
      <c r="BX24" s="3">
        <f t="shared" si="16"/>
        <v>6781055.6490478516</v>
      </c>
      <c r="BY24" s="3">
        <f t="shared" si="16"/>
        <v>6781055.6490478516</v>
      </c>
      <c r="BZ24" s="3">
        <f t="shared" si="16"/>
        <v>6781055.6490478516</v>
      </c>
      <c r="CA24" s="3">
        <f t="shared" si="16"/>
        <v>6781055.6490478516</v>
      </c>
      <c r="CB24" s="3">
        <f t="shared" si="16"/>
        <v>6781055.6490478516</v>
      </c>
      <c r="CC24" s="3">
        <f t="shared" si="16"/>
        <v>6781055.6490478516</v>
      </c>
      <c r="CD24" s="3">
        <f t="shared" si="16"/>
        <v>6781055.6490478516</v>
      </c>
      <c r="CE24" s="3">
        <f t="shared" si="16"/>
        <v>6781055.6490478516</v>
      </c>
      <c r="CF24" s="3">
        <f t="shared" si="16"/>
        <v>6781055.6490478516</v>
      </c>
      <c r="CG24" s="3">
        <f t="shared" si="16"/>
        <v>6781055.6490478516</v>
      </c>
      <c r="CH24" s="12">
        <f t="shared" si="16"/>
        <v>6781055.6490478516</v>
      </c>
    </row>
    <row r="25" spans="1:86" x14ac:dyDescent="0.35">
      <c r="A25" s="572"/>
      <c r="B25" s="11" t="str">
        <f t="shared" si="6"/>
        <v>Lighting</v>
      </c>
      <c r="C25" s="3">
        <f t="shared" si="6"/>
        <v>0</v>
      </c>
      <c r="D25" s="3">
        <f t="shared" ref="D25:BO25" si="17">IF(SUM($C$16:$N$16)=0,0,C25+D10)</f>
        <v>24140.92041381836</v>
      </c>
      <c r="E25" s="3">
        <f t="shared" si="17"/>
        <v>69043.120026855468</v>
      </c>
      <c r="F25" s="3">
        <f t="shared" si="17"/>
        <v>69133.845153808594</v>
      </c>
      <c r="G25" s="3">
        <f t="shared" si="17"/>
        <v>515825.40007633198</v>
      </c>
      <c r="H25" s="3">
        <f t="shared" si="17"/>
        <v>678800.1353607463</v>
      </c>
      <c r="I25" s="3">
        <f t="shared" si="17"/>
        <v>1066716.8494899748</v>
      </c>
      <c r="J25" s="3">
        <f t="shared" si="17"/>
        <v>1280931.5568322181</v>
      </c>
      <c r="K25" s="3">
        <f t="shared" si="17"/>
        <v>1405899.4089913843</v>
      </c>
      <c r="L25" s="3">
        <f t="shared" si="17"/>
        <v>1498524.2031649684</v>
      </c>
      <c r="M25" s="3">
        <f t="shared" si="17"/>
        <v>1671708.3768690394</v>
      </c>
      <c r="N25" s="3">
        <f t="shared" si="17"/>
        <v>2592659.9024332138</v>
      </c>
      <c r="O25" s="3">
        <f t="shared" si="17"/>
        <v>2592659.9024332138</v>
      </c>
      <c r="P25" s="3">
        <f t="shared" si="17"/>
        <v>2592659.9024332138</v>
      </c>
      <c r="Q25" s="3">
        <f t="shared" si="17"/>
        <v>2592659.9024332138</v>
      </c>
      <c r="R25" s="3">
        <f t="shared" si="17"/>
        <v>2592659.9024332138</v>
      </c>
      <c r="S25" s="3">
        <f t="shared" si="17"/>
        <v>2592659.9024332138</v>
      </c>
      <c r="T25" s="3">
        <f t="shared" si="17"/>
        <v>2592659.9024332138</v>
      </c>
      <c r="U25" s="3">
        <f t="shared" si="17"/>
        <v>2592659.9024332138</v>
      </c>
      <c r="V25" s="3">
        <f t="shared" si="17"/>
        <v>2592659.9024332138</v>
      </c>
      <c r="W25" s="3">
        <f t="shared" si="17"/>
        <v>2592659.9024332138</v>
      </c>
      <c r="X25" s="3">
        <f t="shared" si="17"/>
        <v>2592659.9024332138</v>
      </c>
      <c r="Y25" s="3">
        <f t="shared" si="17"/>
        <v>2592659.9024332138</v>
      </c>
      <c r="Z25" s="3">
        <f t="shared" si="17"/>
        <v>2592659.9024332138</v>
      </c>
      <c r="AA25" s="3">
        <f t="shared" si="17"/>
        <v>2592659.9024332138</v>
      </c>
      <c r="AB25" s="3">
        <f t="shared" si="17"/>
        <v>2592659.9024332138</v>
      </c>
      <c r="AC25" s="3">
        <f t="shared" si="17"/>
        <v>2592659.9024332138</v>
      </c>
      <c r="AD25" s="3">
        <f t="shared" si="17"/>
        <v>2592659.9024332138</v>
      </c>
      <c r="AE25" s="3">
        <f t="shared" si="17"/>
        <v>2592659.9024332138</v>
      </c>
      <c r="AF25" s="3">
        <f t="shared" si="17"/>
        <v>2592659.9024332138</v>
      </c>
      <c r="AG25" s="3">
        <f t="shared" si="17"/>
        <v>2592659.9024332138</v>
      </c>
      <c r="AH25" s="3">
        <f t="shared" si="17"/>
        <v>2592659.9024332138</v>
      </c>
      <c r="AI25" s="3">
        <f t="shared" si="17"/>
        <v>2592659.9024332138</v>
      </c>
      <c r="AJ25" s="3">
        <f t="shared" si="17"/>
        <v>2592659.9024332138</v>
      </c>
      <c r="AK25" s="3">
        <f t="shared" si="17"/>
        <v>2592659.9024332138</v>
      </c>
      <c r="AL25" s="3">
        <f t="shared" si="17"/>
        <v>2592659.9024332138</v>
      </c>
      <c r="AM25" s="3">
        <f t="shared" si="17"/>
        <v>2592659.9024332138</v>
      </c>
      <c r="AN25" s="3">
        <f t="shared" si="17"/>
        <v>2592659.9024332138</v>
      </c>
      <c r="AO25" s="3">
        <f t="shared" si="17"/>
        <v>2592659.9024332138</v>
      </c>
      <c r="AP25" s="3">
        <f t="shared" si="17"/>
        <v>2592659.9024332138</v>
      </c>
      <c r="AQ25" s="3">
        <f t="shared" si="17"/>
        <v>2592659.9024332138</v>
      </c>
      <c r="AR25" s="3">
        <f t="shared" si="17"/>
        <v>2592659.9024332138</v>
      </c>
      <c r="AS25" s="3">
        <f t="shared" si="17"/>
        <v>2592659.9024332138</v>
      </c>
      <c r="AT25" s="3">
        <f t="shared" si="17"/>
        <v>2592659.9024332138</v>
      </c>
      <c r="AU25" s="3">
        <f t="shared" si="17"/>
        <v>2592659.9024332138</v>
      </c>
      <c r="AV25" s="3">
        <f t="shared" si="17"/>
        <v>2592659.9024332138</v>
      </c>
      <c r="AW25" s="3">
        <f t="shared" si="17"/>
        <v>2592659.9024332138</v>
      </c>
      <c r="AX25" s="3">
        <f t="shared" si="17"/>
        <v>2592659.9024332138</v>
      </c>
      <c r="AY25" s="3">
        <f t="shared" si="17"/>
        <v>2592659.9024332138</v>
      </c>
      <c r="AZ25" s="3">
        <f t="shared" si="17"/>
        <v>2592659.9024332138</v>
      </c>
      <c r="BA25" s="3">
        <f t="shared" si="17"/>
        <v>2592659.9024332138</v>
      </c>
      <c r="BB25" s="3">
        <f t="shared" si="17"/>
        <v>2592659.9024332138</v>
      </c>
      <c r="BC25" s="3">
        <f t="shared" si="17"/>
        <v>2592659.9024332138</v>
      </c>
      <c r="BD25" s="3">
        <f t="shared" si="17"/>
        <v>2592659.9024332138</v>
      </c>
      <c r="BE25" s="3">
        <f t="shared" si="17"/>
        <v>2592659.9024332138</v>
      </c>
      <c r="BF25" s="3">
        <f t="shared" si="17"/>
        <v>2592659.9024332138</v>
      </c>
      <c r="BG25" s="3">
        <f t="shared" si="17"/>
        <v>2592659.9024332138</v>
      </c>
      <c r="BH25" s="3">
        <f t="shared" si="17"/>
        <v>2592659.9024332138</v>
      </c>
      <c r="BI25" s="3">
        <f t="shared" si="17"/>
        <v>2592659.9024332138</v>
      </c>
      <c r="BJ25" s="3">
        <f t="shared" si="17"/>
        <v>2592659.9024332138</v>
      </c>
      <c r="BK25" s="3">
        <f t="shared" si="17"/>
        <v>2592659.9024332138</v>
      </c>
      <c r="BL25" s="3">
        <f t="shared" si="17"/>
        <v>2592659.9024332138</v>
      </c>
      <c r="BM25" s="3">
        <f t="shared" si="17"/>
        <v>2592659.9024332138</v>
      </c>
      <c r="BN25" s="3">
        <f t="shared" si="17"/>
        <v>2592659.9024332138</v>
      </c>
      <c r="BO25" s="3">
        <f t="shared" si="17"/>
        <v>2592659.9024332138</v>
      </c>
      <c r="BP25" s="3">
        <f t="shared" ref="BP25:CH25" si="18">IF(SUM($C$16:$N$16)=0,0,BO25+BP10)</f>
        <v>2592659.9024332138</v>
      </c>
      <c r="BQ25" s="3">
        <f t="shared" si="18"/>
        <v>2592659.9024332138</v>
      </c>
      <c r="BR25" s="3">
        <f t="shared" si="18"/>
        <v>2592659.9024332138</v>
      </c>
      <c r="BS25" s="3">
        <f t="shared" si="18"/>
        <v>2592659.9024332138</v>
      </c>
      <c r="BT25" s="3">
        <f t="shared" si="18"/>
        <v>2592659.9024332138</v>
      </c>
      <c r="BU25" s="3">
        <f t="shared" si="18"/>
        <v>2592659.9024332138</v>
      </c>
      <c r="BV25" s="3">
        <f t="shared" si="18"/>
        <v>2592659.9024332138</v>
      </c>
      <c r="BW25" s="3">
        <f t="shared" si="18"/>
        <v>2592659.9024332138</v>
      </c>
      <c r="BX25" s="3">
        <f t="shared" si="18"/>
        <v>2592659.9024332138</v>
      </c>
      <c r="BY25" s="3">
        <f t="shared" si="18"/>
        <v>2592659.9024332138</v>
      </c>
      <c r="BZ25" s="3">
        <f t="shared" si="18"/>
        <v>2592659.9024332138</v>
      </c>
      <c r="CA25" s="3">
        <f t="shared" si="18"/>
        <v>2592659.9024332138</v>
      </c>
      <c r="CB25" s="3">
        <f t="shared" si="18"/>
        <v>2592659.9024332138</v>
      </c>
      <c r="CC25" s="3">
        <f t="shared" si="18"/>
        <v>2592659.9024332138</v>
      </c>
      <c r="CD25" s="3">
        <f t="shared" si="18"/>
        <v>2592659.9024332138</v>
      </c>
      <c r="CE25" s="3">
        <f t="shared" si="18"/>
        <v>2592659.9024332138</v>
      </c>
      <c r="CF25" s="3">
        <f t="shared" si="18"/>
        <v>2592659.9024332138</v>
      </c>
      <c r="CG25" s="3">
        <f t="shared" si="18"/>
        <v>2592659.9024332138</v>
      </c>
      <c r="CH25" s="12">
        <f t="shared" si="18"/>
        <v>2592659.9024332138</v>
      </c>
    </row>
    <row r="26" spans="1:86" x14ac:dyDescent="0.35">
      <c r="A26" s="572"/>
      <c r="B26" s="11" t="str">
        <f t="shared" si="6"/>
        <v>Miscellaneous</v>
      </c>
      <c r="C26" s="3">
        <f t="shared" si="6"/>
        <v>0</v>
      </c>
      <c r="D26" s="3">
        <f t="shared" ref="D26:BO26" si="19">IF(SUM($C$16:$N$16)=0,0,C26+D11)</f>
        <v>0</v>
      </c>
      <c r="E26" s="3">
        <f t="shared" si="19"/>
        <v>307.79998779296881</v>
      </c>
      <c r="F26" s="3">
        <f t="shared" si="19"/>
        <v>307.79998779296881</v>
      </c>
      <c r="G26" s="3">
        <f t="shared" si="19"/>
        <v>307.79998779296881</v>
      </c>
      <c r="H26" s="3">
        <f t="shared" si="19"/>
        <v>4463.0998229980478</v>
      </c>
      <c r="I26" s="3">
        <f t="shared" si="19"/>
        <v>8926.1996459960956</v>
      </c>
      <c r="J26" s="3">
        <f t="shared" si="19"/>
        <v>65099.697418212898</v>
      </c>
      <c r="K26" s="3">
        <f t="shared" si="19"/>
        <v>106190.99578857423</v>
      </c>
      <c r="L26" s="3">
        <f t="shared" si="19"/>
        <v>107729.99572753908</v>
      </c>
      <c r="M26" s="3">
        <f t="shared" si="19"/>
        <v>138663.89450073245</v>
      </c>
      <c r="N26" s="3">
        <f t="shared" si="19"/>
        <v>138663.89450073245</v>
      </c>
      <c r="O26" s="3">
        <f t="shared" si="19"/>
        <v>138663.89450073245</v>
      </c>
      <c r="P26" s="3">
        <f t="shared" si="19"/>
        <v>138663.89450073245</v>
      </c>
      <c r="Q26" s="3">
        <f t="shared" si="19"/>
        <v>138663.89450073245</v>
      </c>
      <c r="R26" s="3">
        <f t="shared" si="19"/>
        <v>138663.89450073245</v>
      </c>
      <c r="S26" s="3">
        <f t="shared" si="19"/>
        <v>138663.89450073245</v>
      </c>
      <c r="T26" s="3">
        <f t="shared" si="19"/>
        <v>138663.89450073245</v>
      </c>
      <c r="U26" s="3">
        <f t="shared" si="19"/>
        <v>138663.89450073245</v>
      </c>
      <c r="V26" s="3">
        <f t="shared" si="19"/>
        <v>138663.89450073245</v>
      </c>
      <c r="W26" s="3">
        <f t="shared" si="19"/>
        <v>138663.89450073245</v>
      </c>
      <c r="X26" s="3">
        <f t="shared" si="19"/>
        <v>138663.89450073245</v>
      </c>
      <c r="Y26" s="3">
        <f t="shared" si="19"/>
        <v>138663.89450073245</v>
      </c>
      <c r="Z26" s="3">
        <f t="shared" si="19"/>
        <v>138663.89450073245</v>
      </c>
      <c r="AA26" s="3">
        <f t="shared" si="19"/>
        <v>138663.89450073245</v>
      </c>
      <c r="AB26" s="3">
        <f t="shared" si="19"/>
        <v>138663.89450073245</v>
      </c>
      <c r="AC26" s="3">
        <f t="shared" si="19"/>
        <v>138663.89450073245</v>
      </c>
      <c r="AD26" s="3">
        <f t="shared" si="19"/>
        <v>138663.89450073245</v>
      </c>
      <c r="AE26" s="3">
        <f t="shared" si="19"/>
        <v>138663.89450073245</v>
      </c>
      <c r="AF26" s="3">
        <f t="shared" si="19"/>
        <v>138663.89450073245</v>
      </c>
      <c r="AG26" s="3">
        <f t="shared" si="19"/>
        <v>138663.89450073245</v>
      </c>
      <c r="AH26" s="3">
        <f t="shared" si="19"/>
        <v>138663.89450073245</v>
      </c>
      <c r="AI26" s="3">
        <f t="shared" si="19"/>
        <v>138663.89450073245</v>
      </c>
      <c r="AJ26" s="3">
        <f t="shared" si="19"/>
        <v>138663.89450073245</v>
      </c>
      <c r="AK26" s="3">
        <f t="shared" si="19"/>
        <v>138663.89450073245</v>
      </c>
      <c r="AL26" s="3">
        <f t="shared" si="19"/>
        <v>138663.89450073245</v>
      </c>
      <c r="AM26" s="3">
        <f t="shared" si="19"/>
        <v>138663.89450073245</v>
      </c>
      <c r="AN26" s="3">
        <f t="shared" si="19"/>
        <v>138663.89450073245</v>
      </c>
      <c r="AO26" s="3">
        <f t="shared" si="19"/>
        <v>138663.89450073245</v>
      </c>
      <c r="AP26" s="3">
        <f t="shared" si="19"/>
        <v>138663.89450073245</v>
      </c>
      <c r="AQ26" s="3">
        <f t="shared" si="19"/>
        <v>138663.89450073245</v>
      </c>
      <c r="AR26" s="3">
        <f t="shared" si="19"/>
        <v>138663.89450073245</v>
      </c>
      <c r="AS26" s="3">
        <f t="shared" si="19"/>
        <v>138663.89450073245</v>
      </c>
      <c r="AT26" s="3">
        <f t="shared" si="19"/>
        <v>138663.89450073245</v>
      </c>
      <c r="AU26" s="3">
        <f t="shared" si="19"/>
        <v>138663.89450073245</v>
      </c>
      <c r="AV26" s="3">
        <f t="shared" si="19"/>
        <v>138663.89450073245</v>
      </c>
      <c r="AW26" s="3">
        <f t="shared" si="19"/>
        <v>138663.89450073245</v>
      </c>
      <c r="AX26" s="3">
        <f t="shared" si="19"/>
        <v>138663.89450073245</v>
      </c>
      <c r="AY26" s="3">
        <f t="shared" si="19"/>
        <v>138663.89450073245</v>
      </c>
      <c r="AZ26" s="3">
        <f t="shared" si="19"/>
        <v>138663.89450073245</v>
      </c>
      <c r="BA26" s="3">
        <f t="shared" si="19"/>
        <v>138663.89450073245</v>
      </c>
      <c r="BB26" s="3">
        <f t="shared" si="19"/>
        <v>138663.89450073245</v>
      </c>
      <c r="BC26" s="3">
        <f t="shared" si="19"/>
        <v>138663.89450073245</v>
      </c>
      <c r="BD26" s="3">
        <f t="shared" si="19"/>
        <v>138663.89450073245</v>
      </c>
      <c r="BE26" s="3">
        <f t="shared" si="19"/>
        <v>138663.89450073245</v>
      </c>
      <c r="BF26" s="3">
        <f t="shared" si="19"/>
        <v>138663.89450073245</v>
      </c>
      <c r="BG26" s="3">
        <f t="shared" si="19"/>
        <v>138663.89450073245</v>
      </c>
      <c r="BH26" s="3">
        <f t="shared" si="19"/>
        <v>138663.89450073245</v>
      </c>
      <c r="BI26" s="3">
        <f t="shared" si="19"/>
        <v>138663.89450073245</v>
      </c>
      <c r="BJ26" s="3">
        <f t="shared" si="19"/>
        <v>138663.89450073245</v>
      </c>
      <c r="BK26" s="3">
        <f t="shared" si="19"/>
        <v>138663.89450073245</v>
      </c>
      <c r="BL26" s="3">
        <f t="shared" si="19"/>
        <v>138663.89450073245</v>
      </c>
      <c r="BM26" s="3">
        <f t="shared" si="19"/>
        <v>138663.89450073245</v>
      </c>
      <c r="BN26" s="3">
        <f t="shared" si="19"/>
        <v>138663.89450073245</v>
      </c>
      <c r="BO26" s="3">
        <f t="shared" si="19"/>
        <v>138663.89450073245</v>
      </c>
      <c r="BP26" s="3">
        <f t="shared" ref="BP26:CH26" si="20">IF(SUM($C$16:$N$16)=0,0,BO26+BP11)</f>
        <v>138663.89450073245</v>
      </c>
      <c r="BQ26" s="3">
        <f t="shared" si="20"/>
        <v>138663.89450073245</v>
      </c>
      <c r="BR26" s="3">
        <f t="shared" si="20"/>
        <v>138663.89450073245</v>
      </c>
      <c r="BS26" s="3">
        <f t="shared" si="20"/>
        <v>138663.89450073245</v>
      </c>
      <c r="BT26" s="3">
        <f t="shared" si="20"/>
        <v>138663.89450073245</v>
      </c>
      <c r="BU26" s="3">
        <f t="shared" si="20"/>
        <v>138663.89450073245</v>
      </c>
      <c r="BV26" s="3">
        <f t="shared" si="20"/>
        <v>138663.89450073245</v>
      </c>
      <c r="BW26" s="3">
        <f t="shared" si="20"/>
        <v>138663.89450073245</v>
      </c>
      <c r="BX26" s="3">
        <f t="shared" si="20"/>
        <v>138663.89450073245</v>
      </c>
      <c r="BY26" s="3">
        <f t="shared" si="20"/>
        <v>138663.89450073245</v>
      </c>
      <c r="BZ26" s="3">
        <f t="shared" si="20"/>
        <v>138663.89450073245</v>
      </c>
      <c r="CA26" s="3">
        <f t="shared" si="20"/>
        <v>138663.89450073245</v>
      </c>
      <c r="CB26" s="3">
        <f t="shared" si="20"/>
        <v>138663.89450073245</v>
      </c>
      <c r="CC26" s="3">
        <f t="shared" si="20"/>
        <v>138663.89450073245</v>
      </c>
      <c r="CD26" s="3">
        <f t="shared" si="20"/>
        <v>138663.89450073245</v>
      </c>
      <c r="CE26" s="3">
        <f t="shared" si="20"/>
        <v>138663.89450073245</v>
      </c>
      <c r="CF26" s="3">
        <f t="shared" si="20"/>
        <v>138663.89450073245</v>
      </c>
      <c r="CG26" s="3">
        <f t="shared" si="20"/>
        <v>138663.89450073245</v>
      </c>
      <c r="CH26" s="12">
        <f t="shared" si="20"/>
        <v>138663.89450073245</v>
      </c>
    </row>
    <row r="27" spans="1:86" x14ac:dyDescent="0.35">
      <c r="A27" s="572"/>
      <c r="B27" s="11" t="str">
        <f t="shared" si="6"/>
        <v>Pool Spa</v>
      </c>
      <c r="C27" s="3">
        <f t="shared" si="6"/>
        <v>0</v>
      </c>
      <c r="D27" s="3">
        <f t="shared" ref="D27:BO27" si="21">IF(SUM($C$16:$N$16)=0,0,C27+D12)</f>
        <v>0</v>
      </c>
      <c r="E27" s="3">
        <f t="shared" si="21"/>
        <v>0</v>
      </c>
      <c r="F27" s="3">
        <f t="shared" si="21"/>
        <v>0</v>
      </c>
      <c r="G27" s="3">
        <f t="shared" si="21"/>
        <v>0</v>
      </c>
      <c r="H27" s="3">
        <f t="shared" si="21"/>
        <v>0</v>
      </c>
      <c r="I27" s="3">
        <f t="shared" si="21"/>
        <v>0</v>
      </c>
      <c r="J27" s="3">
        <f t="shared" si="21"/>
        <v>0</v>
      </c>
      <c r="K27" s="3">
        <f t="shared" si="21"/>
        <v>0</v>
      </c>
      <c r="L27" s="3">
        <f t="shared" si="21"/>
        <v>0</v>
      </c>
      <c r="M27" s="3">
        <f t="shared" si="21"/>
        <v>0</v>
      </c>
      <c r="N27" s="3">
        <f t="shared" si="21"/>
        <v>0</v>
      </c>
      <c r="O27" s="3">
        <f t="shared" si="21"/>
        <v>0</v>
      </c>
      <c r="P27" s="3">
        <f t="shared" si="21"/>
        <v>0</v>
      </c>
      <c r="Q27" s="3">
        <f t="shared" si="21"/>
        <v>0</v>
      </c>
      <c r="R27" s="3">
        <f t="shared" si="21"/>
        <v>0</v>
      </c>
      <c r="S27" s="3">
        <f t="shared" si="21"/>
        <v>0</v>
      </c>
      <c r="T27" s="3">
        <f t="shared" si="21"/>
        <v>0</v>
      </c>
      <c r="U27" s="3">
        <f t="shared" si="21"/>
        <v>0</v>
      </c>
      <c r="V27" s="3">
        <f t="shared" si="21"/>
        <v>0</v>
      </c>
      <c r="W27" s="3">
        <f t="shared" si="21"/>
        <v>0</v>
      </c>
      <c r="X27" s="3">
        <f t="shared" si="21"/>
        <v>0</v>
      </c>
      <c r="Y27" s="3">
        <f t="shared" si="21"/>
        <v>0</v>
      </c>
      <c r="Z27" s="3">
        <f t="shared" si="21"/>
        <v>0</v>
      </c>
      <c r="AA27" s="3">
        <f t="shared" si="21"/>
        <v>0</v>
      </c>
      <c r="AB27" s="3">
        <f t="shared" si="21"/>
        <v>0</v>
      </c>
      <c r="AC27" s="3">
        <f t="shared" si="21"/>
        <v>0</v>
      </c>
      <c r="AD27" s="3">
        <f t="shared" si="21"/>
        <v>0</v>
      </c>
      <c r="AE27" s="3">
        <f t="shared" si="21"/>
        <v>0</v>
      </c>
      <c r="AF27" s="3">
        <f t="shared" si="21"/>
        <v>0</v>
      </c>
      <c r="AG27" s="3">
        <f t="shared" si="21"/>
        <v>0</v>
      </c>
      <c r="AH27" s="3">
        <f t="shared" si="21"/>
        <v>0</v>
      </c>
      <c r="AI27" s="3">
        <f t="shared" si="21"/>
        <v>0</v>
      </c>
      <c r="AJ27" s="3">
        <f t="shared" si="21"/>
        <v>0</v>
      </c>
      <c r="AK27" s="3">
        <f t="shared" si="21"/>
        <v>0</v>
      </c>
      <c r="AL27" s="3">
        <f t="shared" si="21"/>
        <v>0</v>
      </c>
      <c r="AM27" s="3">
        <f t="shared" si="21"/>
        <v>0</v>
      </c>
      <c r="AN27" s="3">
        <f t="shared" si="21"/>
        <v>0</v>
      </c>
      <c r="AO27" s="3">
        <f t="shared" si="21"/>
        <v>0</v>
      </c>
      <c r="AP27" s="3">
        <f t="shared" si="21"/>
        <v>0</v>
      </c>
      <c r="AQ27" s="3">
        <f t="shared" si="21"/>
        <v>0</v>
      </c>
      <c r="AR27" s="3">
        <f t="shared" si="21"/>
        <v>0</v>
      </c>
      <c r="AS27" s="3">
        <f t="shared" si="21"/>
        <v>0</v>
      </c>
      <c r="AT27" s="3">
        <f t="shared" si="21"/>
        <v>0</v>
      </c>
      <c r="AU27" s="3">
        <f t="shared" si="21"/>
        <v>0</v>
      </c>
      <c r="AV27" s="3">
        <f t="shared" si="21"/>
        <v>0</v>
      </c>
      <c r="AW27" s="3">
        <f t="shared" si="21"/>
        <v>0</v>
      </c>
      <c r="AX27" s="3">
        <f t="shared" si="21"/>
        <v>0</v>
      </c>
      <c r="AY27" s="3">
        <f t="shared" si="21"/>
        <v>0</v>
      </c>
      <c r="AZ27" s="3">
        <f t="shared" si="21"/>
        <v>0</v>
      </c>
      <c r="BA27" s="3">
        <f t="shared" si="21"/>
        <v>0</v>
      </c>
      <c r="BB27" s="3">
        <f t="shared" si="21"/>
        <v>0</v>
      </c>
      <c r="BC27" s="3">
        <f t="shared" si="21"/>
        <v>0</v>
      </c>
      <c r="BD27" s="3">
        <f t="shared" si="21"/>
        <v>0</v>
      </c>
      <c r="BE27" s="3">
        <f t="shared" si="21"/>
        <v>0</v>
      </c>
      <c r="BF27" s="3">
        <f t="shared" si="21"/>
        <v>0</v>
      </c>
      <c r="BG27" s="3">
        <f t="shared" si="21"/>
        <v>0</v>
      </c>
      <c r="BH27" s="3">
        <f t="shared" si="21"/>
        <v>0</v>
      </c>
      <c r="BI27" s="3">
        <f t="shared" si="21"/>
        <v>0</v>
      </c>
      <c r="BJ27" s="3">
        <f t="shared" si="21"/>
        <v>0</v>
      </c>
      <c r="BK27" s="3">
        <f t="shared" si="21"/>
        <v>0</v>
      </c>
      <c r="BL27" s="3">
        <f t="shared" si="21"/>
        <v>0</v>
      </c>
      <c r="BM27" s="3">
        <f t="shared" si="21"/>
        <v>0</v>
      </c>
      <c r="BN27" s="3">
        <f t="shared" si="21"/>
        <v>0</v>
      </c>
      <c r="BO27" s="3">
        <f t="shared" si="21"/>
        <v>0</v>
      </c>
      <c r="BP27" s="3">
        <f t="shared" ref="BP27:CH27" si="22">IF(SUM($C$16:$N$16)=0,0,BO27+BP12)</f>
        <v>0</v>
      </c>
      <c r="BQ27" s="3">
        <f t="shared" si="22"/>
        <v>0</v>
      </c>
      <c r="BR27" s="3">
        <f t="shared" si="22"/>
        <v>0</v>
      </c>
      <c r="BS27" s="3">
        <f t="shared" si="22"/>
        <v>0</v>
      </c>
      <c r="BT27" s="3">
        <f t="shared" si="22"/>
        <v>0</v>
      </c>
      <c r="BU27" s="3">
        <f t="shared" si="22"/>
        <v>0</v>
      </c>
      <c r="BV27" s="3">
        <f t="shared" si="22"/>
        <v>0</v>
      </c>
      <c r="BW27" s="3">
        <f t="shared" si="22"/>
        <v>0</v>
      </c>
      <c r="BX27" s="3">
        <f t="shared" si="22"/>
        <v>0</v>
      </c>
      <c r="BY27" s="3">
        <f t="shared" si="22"/>
        <v>0</v>
      </c>
      <c r="BZ27" s="3">
        <f t="shared" si="22"/>
        <v>0</v>
      </c>
      <c r="CA27" s="3">
        <f t="shared" si="22"/>
        <v>0</v>
      </c>
      <c r="CB27" s="3">
        <f t="shared" si="22"/>
        <v>0</v>
      </c>
      <c r="CC27" s="3">
        <f t="shared" si="22"/>
        <v>0</v>
      </c>
      <c r="CD27" s="3">
        <f t="shared" si="22"/>
        <v>0</v>
      </c>
      <c r="CE27" s="3">
        <f t="shared" si="22"/>
        <v>0</v>
      </c>
      <c r="CF27" s="3">
        <f t="shared" si="22"/>
        <v>0</v>
      </c>
      <c r="CG27" s="3">
        <f t="shared" si="22"/>
        <v>0</v>
      </c>
      <c r="CH27" s="12">
        <f t="shared" si="22"/>
        <v>0</v>
      </c>
    </row>
    <row r="28" spans="1:86" x14ac:dyDescent="0.35">
      <c r="A28" s="572"/>
      <c r="B28" s="11" t="str">
        <f t="shared" si="6"/>
        <v>Refrigeration</v>
      </c>
      <c r="C28" s="3">
        <f t="shared" si="6"/>
        <v>0</v>
      </c>
      <c r="D28" s="3">
        <f t="shared" ref="D28:BO28" si="23">IF(SUM($C$16:$N$16)=0,0,C28+D13)</f>
        <v>0</v>
      </c>
      <c r="E28" s="3">
        <f t="shared" si="23"/>
        <v>0</v>
      </c>
      <c r="F28" s="3">
        <f t="shared" si="23"/>
        <v>0</v>
      </c>
      <c r="G28" s="3">
        <f t="shared" si="23"/>
        <v>0</v>
      </c>
      <c r="H28" s="3">
        <f t="shared" si="23"/>
        <v>333.66295725617778</v>
      </c>
      <c r="I28" s="3">
        <f t="shared" si="23"/>
        <v>4375.1308478088149</v>
      </c>
      <c r="J28" s="3">
        <f t="shared" si="23"/>
        <v>8750.2616956176298</v>
      </c>
      <c r="K28" s="3">
        <f t="shared" si="23"/>
        <v>8750.2616956176298</v>
      </c>
      <c r="L28" s="3">
        <f t="shared" si="23"/>
        <v>11342.566209684857</v>
      </c>
      <c r="M28" s="3">
        <f t="shared" si="23"/>
        <v>23133.306924086592</v>
      </c>
      <c r="N28" s="3">
        <f t="shared" si="23"/>
        <v>29362.340238543635</v>
      </c>
      <c r="O28" s="3">
        <f t="shared" si="23"/>
        <v>29362.340238543635</v>
      </c>
      <c r="P28" s="3">
        <f t="shared" si="23"/>
        <v>29362.340238543635</v>
      </c>
      <c r="Q28" s="3">
        <f t="shared" si="23"/>
        <v>29362.340238543635</v>
      </c>
      <c r="R28" s="3">
        <f t="shared" si="23"/>
        <v>29362.340238543635</v>
      </c>
      <c r="S28" s="3">
        <f t="shared" si="23"/>
        <v>29362.340238543635</v>
      </c>
      <c r="T28" s="3">
        <f t="shared" si="23"/>
        <v>29362.340238543635</v>
      </c>
      <c r="U28" s="3">
        <f t="shared" si="23"/>
        <v>29362.340238543635</v>
      </c>
      <c r="V28" s="3">
        <f t="shared" si="23"/>
        <v>29362.340238543635</v>
      </c>
      <c r="W28" s="3">
        <f t="shared" si="23"/>
        <v>29362.340238543635</v>
      </c>
      <c r="X28" s="3">
        <f t="shared" si="23"/>
        <v>29362.340238543635</v>
      </c>
      <c r="Y28" s="3">
        <f t="shared" si="23"/>
        <v>29362.340238543635</v>
      </c>
      <c r="Z28" s="3">
        <f t="shared" si="23"/>
        <v>29362.340238543635</v>
      </c>
      <c r="AA28" s="3">
        <f t="shared" si="23"/>
        <v>29362.340238543635</v>
      </c>
      <c r="AB28" s="3">
        <f t="shared" si="23"/>
        <v>29362.340238543635</v>
      </c>
      <c r="AC28" s="3">
        <f t="shared" si="23"/>
        <v>29362.340238543635</v>
      </c>
      <c r="AD28" s="3">
        <f t="shared" si="23"/>
        <v>29362.340238543635</v>
      </c>
      <c r="AE28" s="3">
        <f t="shared" si="23"/>
        <v>29362.340238543635</v>
      </c>
      <c r="AF28" s="3">
        <f t="shared" si="23"/>
        <v>29362.340238543635</v>
      </c>
      <c r="AG28" s="3">
        <f t="shared" si="23"/>
        <v>29362.340238543635</v>
      </c>
      <c r="AH28" s="3">
        <f t="shared" si="23"/>
        <v>29362.340238543635</v>
      </c>
      <c r="AI28" s="3">
        <f t="shared" si="23"/>
        <v>29362.340238543635</v>
      </c>
      <c r="AJ28" s="3">
        <f t="shared" si="23"/>
        <v>29362.340238543635</v>
      </c>
      <c r="AK28" s="3">
        <f t="shared" si="23"/>
        <v>29362.340238543635</v>
      </c>
      <c r="AL28" s="3">
        <f t="shared" si="23"/>
        <v>29362.340238543635</v>
      </c>
      <c r="AM28" s="3">
        <f t="shared" si="23"/>
        <v>29362.340238543635</v>
      </c>
      <c r="AN28" s="3">
        <f t="shared" si="23"/>
        <v>29362.340238543635</v>
      </c>
      <c r="AO28" s="3">
        <f t="shared" si="23"/>
        <v>29362.340238543635</v>
      </c>
      <c r="AP28" s="3">
        <f t="shared" si="23"/>
        <v>29362.340238543635</v>
      </c>
      <c r="AQ28" s="3">
        <f t="shared" si="23"/>
        <v>29362.340238543635</v>
      </c>
      <c r="AR28" s="3">
        <f t="shared" si="23"/>
        <v>29362.340238543635</v>
      </c>
      <c r="AS28" s="3">
        <f t="shared" si="23"/>
        <v>29362.340238543635</v>
      </c>
      <c r="AT28" s="3">
        <f t="shared" si="23"/>
        <v>29362.340238543635</v>
      </c>
      <c r="AU28" s="3">
        <f t="shared" si="23"/>
        <v>29362.340238543635</v>
      </c>
      <c r="AV28" s="3">
        <f t="shared" si="23"/>
        <v>29362.340238543635</v>
      </c>
      <c r="AW28" s="3">
        <f t="shared" si="23"/>
        <v>29362.340238543635</v>
      </c>
      <c r="AX28" s="3">
        <f t="shared" si="23"/>
        <v>29362.340238543635</v>
      </c>
      <c r="AY28" s="3">
        <f t="shared" si="23"/>
        <v>29362.340238543635</v>
      </c>
      <c r="AZ28" s="3">
        <f t="shared" si="23"/>
        <v>29362.340238543635</v>
      </c>
      <c r="BA28" s="3">
        <f t="shared" si="23"/>
        <v>29362.340238543635</v>
      </c>
      <c r="BB28" s="3">
        <f t="shared" si="23"/>
        <v>29362.340238543635</v>
      </c>
      <c r="BC28" s="3">
        <f t="shared" si="23"/>
        <v>29362.340238543635</v>
      </c>
      <c r="BD28" s="3">
        <f t="shared" si="23"/>
        <v>29362.340238543635</v>
      </c>
      <c r="BE28" s="3">
        <f t="shared" si="23"/>
        <v>29362.340238543635</v>
      </c>
      <c r="BF28" s="3">
        <f t="shared" si="23"/>
        <v>29362.340238543635</v>
      </c>
      <c r="BG28" s="3">
        <f t="shared" si="23"/>
        <v>29362.340238543635</v>
      </c>
      <c r="BH28" s="3">
        <f t="shared" si="23"/>
        <v>29362.340238543635</v>
      </c>
      <c r="BI28" s="3">
        <f t="shared" si="23"/>
        <v>29362.340238543635</v>
      </c>
      <c r="BJ28" s="3">
        <f t="shared" si="23"/>
        <v>29362.340238543635</v>
      </c>
      <c r="BK28" s="3">
        <f t="shared" si="23"/>
        <v>29362.340238543635</v>
      </c>
      <c r="BL28" s="3">
        <f t="shared" si="23"/>
        <v>29362.340238543635</v>
      </c>
      <c r="BM28" s="3">
        <f t="shared" si="23"/>
        <v>29362.340238543635</v>
      </c>
      <c r="BN28" s="3">
        <f t="shared" si="23"/>
        <v>29362.340238543635</v>
      </c>
      <c r="BO28" s="3">
        <f t="shared" si="23"/>
        <v>29362.340238543635</v>
      </c>
      <c r="BP28" s="3">
        <f t="shared" ref="BP28:CH28" si="24">IF(SUM($C$16:$N$16)=0,0,BO28+BP13)</f>
        <v>29362.340238543635</v>
      </c>
      <c r="BQ28" s="3">
        <f t="shared" si="24"/>
        <v>29362.340238543635</v>
      </c>
      <c r="BR28" s="3">
        <f t="shared" si="24"/>
        <v>29362.340238543635</v>
      </c>
      <c r="BS28" s="3">
        <f t="shared" si="24"/>
        <v>29362.340238543635</v>
      </c>
      <c r="BT28" s="3">
        <f t="shared" si="24"/>
        <v>29362.340238543635</v>
      </c>
      <c r="BU28" s="3">
        <f t="shared" si="24"/>
        <v>29362.340238543635</v>
      </c>
      <c r="BV28" s="3">
        <f t="shared" si="24"/>
        <v>29362.340238543635</v>
      </c>
      <c r="BW28" s="3">
        <f t="shared" si="24"/>
        <v>29362.340238543635</v>
      </c>
      <c r="BX28" s="3">
        <f t="shared" si="24"/>
        <v>29362.340238543635</v>
      </c>
      <c r="BY28" s="3">
        <f t="shared" si="24"/>
        <v>29362.340238543635</v>
      </c>
      <c r="BZ28" s="3">
        <f t="shared" si="24"/>
        <v>29362.340238543635</v>
      </c>
      <c r="CA28" s="3">
        <f t="shared" si="24"/>
        <v>29362.340238543635</v>
      </c>
      <c r="CB28" s="3">
        <f t="shared" si="24"/>
        <v>29362.340238543635</v>
      </c>
      <c r="CC28" s="3">
        <f t="shared" si="24"/>
        <v>29362.340238543635</v>
      </c>
      <c r="CD28" s="3">
        <f t="shared" si="24"/>
        <v>29362.340238543635</v>
      </c>
      <c r="CE28" s="3">
        <f t="shared" si="24"/>
        <v>29362.340238543635</v>
      </c>
      <c r="CF28" s="3">
        <f t="shared" si="24"/>
        <v>29362.340238543635</v>
      </c>
      <c r="CG28" s="3">
        <f t="shared" si="24"/>
        <v>29362.340238543635</v>
      </c>
      <c r="CH28" s="12">
        <f t="shared" si="24"/>
        <v>29362.340238543635</v>
      </c>
    </row>
    <row r="29" spans="1:86" ht="15" customHeight="1" x14ac:dyDescent="0.35">
      <c r="A29" s="572"/>
      <c r="B29" s="11" t="str">
        <f t="shared" si="6"/>
        <v>Water Heating</v>
      </c>
      <c r="C29" s="3">
        <f t="shared" si="6"/>
        <v>0</v>
      </c>
      <c r="D29" s="3">
        <f t="shared" ref="D29:BO29" si="25">IF(SUM($C$16:$N$16)=0,0,C29+D14)</f>
        <v>0</v>
      </c>
      <c r="E29" s="3">
        <f t="shared" si="25"/>
        <v>3295.9812469482417</v>
      </c>
      <c r="F29" s="3">
        <f t="shared" si="25"/>
        <v>4492.9661407470694</v>
      </c>
      <c r="G29" s="3">
        <f t="shared" si="25"/>
        <v>4492.9661407470694</v>
      </c>
      <c r="H29" s="3">
        <f t="shared" si="25"/>
        <v>145387.52682113647</v>
      </c>
      <c r="I29" s="3">
        <f t="shared" si="25"/>
        <v>146788.24467086792</v>
      </c>
      <c r="J29" s="3">
        <f t="shared" si="25"/>
        <v>153504.81983566284</v>
      </c>
      <c r="K29" s="3">
        <f t="shared" si="25"/>
        <v>156734.72067642212</v>
      </c>
      <c r="L29" s="3">
        <f t="shared" si="25"/>
        <v>162438.18315887451</v>
      </c>
      <c r="M29" s="3">
        <f t="shared" si="25"/>
        <v>208901.00814437866</v>
      </c>
      <c r="N29" s="3">
        <f t="shared" si="25"/>
        <v>231549.1505279541</v>
      </c>
      <c r="O29" s="3">
        <f t="shared" si="25"/>
        <v>231549.1505279541</v>
      </c>
      <c r="P29" s="3">
        <f t="shared" si="25"/>
        <v>231549.1505279541</v>
      </c>
      <c r="Q29" s="3">
        <f t="shared" si="25"/>
        <v>231549.1505279541</v>
      </c>
      <c r="R29" s="3">
        <f t="shared" si="25"/>
        <v>231549.1505279541</v>
      </c>
      <c r="S29" s="3">
        <f t="shared" si="25"/>
        <v>231549.1505279541</v>
      </c>
      <c r="T29" s="3">
        <f t="shared" si="25"/>
        <v>231549.1505279541</v>
      </c>
      <c r="U29" s="3">
        <f t="shared" si="25"/>
        <v>231549.1505279541</v>
      </c>
      <c r="V29" s="3">
        <f t="shared" si="25"/>
        <v>231549.1505279541</v>
      </c>
      <c r="W29" s="3">
        <f t="shared" si="25"/>
        <v>231549.1505279541</v>
      </c>
      <c r="X29" s="3">
        <f t="shared" si="25"/>
        <v>231549.1505279541</v>
      </c>
      <c r="Y29" s="3">
        <f t="shared" si="25"/>
        <v>231549.1505279541</v>
      </c>
      <c r="Z29" s="3">
        <f t="shared" si="25"/>
        <v>231549.1505279541</v>
      </c>
      <c r="AA29" s="3">
        <f t="shared" si="25"/>
        <v>231549.1505279541</v>
      </c>
      <c r="AB29" s="3">
        <f t="shared" si="25"/>
        <v>231549.1505279541</v>
      </c>
      <c r="AC29" s="3">
        <f t="shared" si="25"/>
        <v>231549.1505279541</v>
      </c>
      <c r="AD29" s="3">
        <f t="shared" si="25"/>
        <v>231549.1505279541</v>
      </c>
      <c r="AE29" s="3">
        <f t="shared" si="25"/>
        <v>231549.1505279541</v>
      </c>
      <c r="AF29" s="3">
        <f t="shared" si="25"/>
        <v>231549.1505279541</v>
      </c>
      <c r="AG29" s="3">
        <f t="shared" si="25"/>
        <v>231549.1505279541</v>
      </c>
      <c r="AH29" s="3">
        <f t="shared" si="25"/>
        <v>231549.1505279541</v>
      </c>
      <c r="AI29" s="3">
        <f t="shared" si="25"/>
        <v>231549.1505279541</v>
      </c>
      <c r="AJ29" s="3">
        <f t="shared" si="25"/>
        <v>231549.1505279541</v>
      </c>
      <c r="AK29" s="3">
        <f t="shared" si="25"/>
        <v>231549.1505279541</v>
      </c>
      <c r="AL29" s="3">
        <f t="shared" si="25"/>
        <v>231549.1505279541</v>
      </c>
      <c r="AM29" s="3">
        <f t="shared" si="25"/>
        <v>231549.1505279541</v>
      </c>
      <c r="AN29" s="3">
        <f t="shared" si="25"/>
        <v>231549.1505279541</v>
      </c>
      <c r="AO29" s="3">
        <f t="shared" si="25"/>
        <v>231549.1505279541</v>
      </c>
      <c r="AP29" s="3">
        <f t="shared" si="25"/>
        <v>231549.1505279541</v>
      </c>
      <c r="AQ29" s="3">
        <f t="shared" si="25"/>
        <v>231549.1505279541</v>
      </c>
      <c r="AR29" s="3">
        <f t="shared" si="25"/>
        <v>231549.1505279541</v>
      </c>
      <c r="AS29" s="3">
        <f t="shared" si="25"/>
        <v>231549.1505279541</v>
      </c>
      <c r="AT29" s="3">
        <f t="shared" si="25"/>
        <v>231549.1505279541</v>
      </c>
      <c r="AU29" s="3">
        <f t="shared" si="25"/>
        <v>231549.1505279541</v>
      </c>
      <c r="AV29" s="3">
        <f t="shared" si="25"/>
        <v>231549.1505279541</v>
      </c>
      <c r="AW29" s="3">
        <f t="shared" si="25"/>
        <v>231549.1505279541</v>
      </c>
      <c r="AX29" s="3">
        <f t="shared" si="25"/>
        <v>231549.1505279541</v>
      </c>
      <c r="AY29" s="3">
        <f t="shared" si="25"/>
        <v>231549.1505279541</v>
      </c>
      <c r="AZ29" s="3">
        <f t="shared" si="25"/>
        <v>231549.1505279541</v>
      </c>
      <c r="BA29" s="3">
        <f t="shared" si="25"/>
        <v>231549.1505279541</v>
      </c>
      <c r="BB29" s="3">
        <f t="shared" si="25"/>
        <v>231549.1505279541</v>
      </c>
      <c r="BC29" s="3">
        <f t="shared" si="25"/>
        <v>231549.1505279541</v>
      </c>
      <c r="BD29" s="3">
        <f t="shared" si="25"/>
        <v>231549.1505279541</v>
      </c>
      <c r="BE29" s="3">
        <f t="shared" si="25"/>
        <v>231549.1505279541</v>
      </c>
      <c r="BF29" s="3">
        <f t="shared" si="25"/>
        <v>231549.1505279541</v>
      </c>
      <c r="BG29" s="3">
        <f t="shared" si="25"/>
        <v>231549.1505279541</v>
      </c>
      <c r="BH29" s="3">
        <f t="shared" si="25"/>
        <v>231549.1505279541</v>
      </c>
      <c r="BI29" s="3">
        <f t="shared" si="25"/>
        <v>231549.1505279541</v>
      </c>
      <c r="BJ29" s="3">
        <f t="shared" si="25"/>
        <v>231549.1505279541</v>
      </c>
      <c r="BK29" s="3">
        <f t="shared" si="25"/>
        <v>231549.1505279541</v>
      </c>
      <c r="BL29" s="3">
        <f t="shared" si="25"/>
        <v>231549.1505279541</v>
      </c>
      <c r="BM29" s="3">
        <f t="shared" si="25"/>
        <v>231549.1505279541</v>
      </c>
      <c r="BN29" s="3">
        <f t="shared" si="25"/>
        <v>231549.1505279541</v>
      </c>
      <c r="BO29" s="3">
        <f t="shared" si="25"/>
        <v>231549.1505279541</v>
      </c>
      <c r="BP29" s="3">
        <f t="shared" ref="BP29:CH29" si="26">IF(SUM($C$16:$N$16)=0,0,BO29+BP14)</f>
        <v>231549.1505279541</v>
      </c>
      <c r="BQ29" s="3">
        <f t="shared" si="26"/>
        <v>231549.1505279541</v>
      </c>
      <c r="BR29" s="3">
        <f t="shared" si="26"/>
        <v>231549.1505279541</v>
      </c>
      <c r="BS29" s="3">
        <f t="shared" si="26"/>
        <v>231549.1505279541</v>
      </c>
      <c r="BT29" s="3">
        <f t="shared" si="26"/>
        <v>231549.1505279541</v>
      </c>
      <c r="BU29" s="3">
        <f t="shared" si="26"/>
        <v>231549.1505279541</v>
      </c>
      <c r="BV29" s="3">
        <f t="shared" si="26"/>
        <v>231549.1505279541</v>
      </c>
      <c r="BW29" s="3">
        <f t="shared" si="26"/>
        <v>231549.1505279541</v>
      </c>
      <c r="BX29" s="3">
        <f t="shared" si="26"/>
        <v>231549.1505279541</v>
      </c>
      <c r="BY29" s="3">
        <f t="shared" si="26"/>
        <v>231549.1505279541</v>
      </c>
      <c r="BZ29" s="3">
        <f t="shared" si="26"/>
        <v>231549.1505279541</v>
      </c>
      <c r="CA29" s="3">
        <f t="shared" si="26"/>
        <v>231549.1505279541</v>
      </c>
      <c r="CB29" s="3">
        <f t="shared" si="26"/>
        <v>231549.1505279541</v>
      </c>
      <c r="CC29" s="3">
        <f t="shared" si="26"/>
        <v>231549.1505279541</v>
      </c>
      <c r="CD29" s="3">
        <f t="shared" si="26"/>
        <v>231549.1505279541</v>
      </c>
      <c r="CE29" s="3">
        <f t="shared" si="26"/>
        <v>231549.1505279541</v>
      </c>
      <c r="CF29" s="3">
        <f t="shared" si="26"/>
        <v>231549.1505279541</v>
      </c>
      <c r="CG29" s="3">
        <f t="shared" si="26"/>
        <v>231549.1505279541</v>
      </c>
      <c r="CH29" s="12">
        <f t="shared" si="26"/>
        <v>231549.1505279541</v>
      </c>
    </row>
    <row r="30" spans="1:86" ht="15" customHeight="1" x14ac:dyDescent="0.35">
      <c r="A30" s="572"/>
      <c r="B30" s="11" t="str">
        <f t="shared" si="6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12"/>
    </row>
    <row r="31" spans="1:86" ht="15" customHeight="1" thickBot="1" x14ac:dyDescent="0.4">
      <c r="A31" s="573"/>
      <c r="B31" s="224" t="str">
        <f t="shared" si="6"/>
        <v>Monthly kWh</v>
      </c>
      <c r="C31" s="279">
        <f>SUM(C20:C30)</f>
        <v>0</v>
      </c>
      <c r="D31" s="279">
        <f t="shared" ref="D31:BO31" si="27">SUM(D20:D30)</f>
        <v>24140.92041381836</v>
      </c>
      <c r="E31" s="279">
        <f t="shared" si="27"/>
        <v>169636.08247489051</v>
      </c>
      <c r="F31" s="279">
        <f t="shared" si="27"/>
        <v>313181.76343520544</v>
      </c>
      <c r="G31" s="279">
        <f t="shared" si="27"/>
        <v>835118.62023532996</v>
      </c>
      <c r="H31" s="279">
        <f t="shared" si="27"/>
        <v>2181581.151696539</v>
      </c>
      <c r="I31" s="279">
        <f t="shared" si="27"/>
        <v>3173978.2513920325</v>
      </c>
      <c r="J31" s="279">
        <f t="shared" si="27"/>
        <v>4175472.6472913963</v>
      </c>
      <c r="K31" s="279">
        <f t="shared" si="27"/>
        <v>5581704.9612117428</v>
      </c>
      <c r="L31" s="279">
        <f t="shared" si="27"/>
        <v>6537482.1854760945</v>
      </c>
      <c r="M31" s="279">
        <f t="shared" si="27"/>
        <v>7789835.4550866848</v>
      </c>
      <c r="N31" s="279">
        <f t="shared" si="27"/>
        <v>12109109.254289249</v>
      </c>
      <c r="O31" s="279">
        <f t="shared" si="27"/>
        <v>12109109.254289249</v>
      </c>
      <c r="P31" s="279">
        <f t="shared" si="27"/>
        <v>12109109.254289249</v>
      </c>
      <c r="Q31" s="279">
        <f t="shared" si="27"/>
        <v>12109109.254289249</v>
      </c>
      <c r="R31" s="279">
        <f t="shared" si="27"/>
        <v>12109109.254289249</v>
      </c>
      <c r="S31" s="279">
        <f t="shared" si="27"/>
        <v>12109109.254289249</v>
      </c>
      <c r="T31" s="279">
        <f t="shared" si="27"/>
        <v>12109109.254289249</v>
      </c>
      <c r="U31" s="279">
        <f t="shared" si="27"/>
        <v>12109109.254289249</v>
      </c>
      <c r="V31" s="279">
        <f t="shared" si="27"/>
        <v>12109109.254289249</v>
      </c>
      <c r="W31" s="279">
        <f t="shared" si="27"/>
        <v>12109109.254289249</v>
      </c>
      <c r="X31" s="279">
        <f t="shared" si="27"/>
        <v>12109109.254289249</v>
      </c>
      <c r="Y31" s="279">
        <f t="shared" si="27"/>
        <v>12109109.254289249</v>
      </c>
      <c r="Z31" s="279">
        <f t="shared" si="27"/>
        <v>12109109.254289249</v>
      </c>
      <c r="AA31" s="279">
        <f t="shared" si="27"/>
        <v>12109109.254289249</v>
      </c>
      <c r="AB31" s="279">
        <f t="shared" si="27"/>
        <v>12109109.254289249</v>
      </c>
      <c r="AC31" s="279">
        <f t="shared" si="27"/>
        <v>12109109.254289249</v>
      </c>
      <c r="AD31" s="279">
        <f t="shared" si="27"/>
        <v>12109109.254289249</v>
      </c>
      <c r="AE31" s="279">
        <f t="shared" si="27"/>
        <v>12109109.254289249</v>
      </c>
      <c r="AF31" s="279">
        <f t="shared" si="27"/>
        <v>12109109.254289249</v>
      </c>
      <c r="AG31" s="279">
        <f t="shared" si="27"/>
        <v>12109109.254289249</v>
      </c>
      <c r="AH31" s="279">
        <f t="shared" si="27"/>
        <v>12109109.254289249</v>
      </c>
      <c r="AI31" s="279">
        <f t="shared" si="27"/>
        <v>12109109.254289249</v>
      </c>
      <c r="AJ31" s="279">
        <f t="shared" si="27"/>
        <v>12109109.254289249</v>
      </c>
      <c r="AK31" s="279">
        <f t="shared" si="27"/>
        <v>12109109.254289249</v>
      </c>
      <c r="AL31" s="279">
        <f t="shared" si="27"/>
        <v>12109109.254289249</v>
      </c>
      <c r="AM31" s="279">
        <f t="shared" si="27"/>
        <v>12109109.254289249</v>
      </c>
      <c r="AN31" s="279">
        <f t="shared" si="27"/>
        <v>12109109.254289249</v>
      </c>
      <c r="AO31" s="279">
        <f t="shared" si="27"/>
        <v>12109109.254289249</v>
      </c>
      <c r="AP31" s="279">
        <f t="shared" si="27"/>
        <v>12109109.254289249</v>
      </c>
      <c r="AQ31" s="279">
        <f t="shared" si="27"/>
        <v>12109109.254289249</v>
      </c>
      <c r="AR31" s="279">
        <f t="shared" si="27"/>
        <v>12109109.254289249</v>
      </c>
      <c r="AS31" s="279">
        <f t="shared" si="27"/>
        <v>12109109.254289249</v>
      </c>
      <c r="AT31" s="279">
        <f t="shared" si="27"/>
        <v>12109109.254289249</v>
      </c>
      <c r="AU31" s="279">
        <f t="shared" si="27"/>
        <v>12109109.254289249</v>
      </c>
      <c r="AV31" s="279">
        <f t="shared" si="27"/>
        <v>12109109.254289249</v>
      </c>
      <c r="AW31" s="279">
        <f t="shared" si="27"/>
        <v>12109109.254289249</v>
      </c>
      <c r="AX31" s="279">
        <f t="shared" si="27"/>
        <v>12109109.254289249</v>
      </c>
      <c r="AY31" s="279">
        <f t="shared" si="27"/>
        <v>12109109.254289249</v>
      </c>
      <c r="AZ31" s="279">
        <f t="shared" si="27"/>
        <v>12109109.254289249</v>
      </c>
      <c r="BA31" s="279">
        <f t="shared" si="27"/>
        <v>12109109.254289249</v>
      </c>
      <c r="BB31" s="279">
        <f t="shared" si="27"/>
        <v>12109109.254289249</v>
      </c>
      <c r="BC31" s="279">
        <f t="shared" si="27"/>
        <v>12109109.254289249</v>
      </c>
      <c r="BD31" s="279">
        <f t="shared" si="27"/>
        <v>12109109.254289249</v>
      </c>
      <c r="BE31" s="279">
        <f t="shared" si="27"/>
        <v>12109109.254289249</v>
      </c>
      <c r="BF31" s="279">
        <f t="shared" si="27"/>
        <v>12109109.254289249</v>
      </c>
      <c r="BG31" s="279">
        <f t="shared" si="27"/>
        <v>12109109.254289249</v>
      </c>
      <c r="BH31" s="279">
        <f t="shared" si="27"/>
        <v>12109109.254289249</v>
      </c>
      <c r="BI31" s="279">
        <f t="shared" si="27"/>
        <v>12109109.254289249</v>
      </c>
      <c r="BJ31" s="279">
        <f t="shared" si="27"/>
        <v>12109109.254289249</v>
      </c>
      <c r="BK31" s="279">
        <f t="shared" si="27"/>
        <v>12109109.254289249</v>
      </c>
      <c r="BL31" s="279">
        <f t="shared" si="27"/>
        <v>12109109.254289249</v>
      </c>
      <c r="BM31" s="279">
        <f t="shared" si="27"/>
        <v>12109109.254289249</v>
      </c>
      <c r="BN31" s="279">
        <f t="shared" si="27"/>
        <v>12109109.254289249</v>
      </c>
      <c r="BO31" s="279">
        <f t="shared" si="27"/>
        <v>12109109.254289249</v>
      </c>
      <c r="BP31" s="279">
        <f t="shared" ref="BP31:CH31" si="28">SUM(BP20:BP30)</f>
        <v>12109109.254289249</v>
      </c>
      <c r="BQ31" s="279">
        <f t="shared" si="28"/>
        <v>12109109.254289249</v>
      </c>
      <c r="BR31" s="279">
        <f t="shared" si="28"/>
        <v>12109109.254289249</v>
      </c>
      <c r="BS31" s="279">
        <f t="shared" si="28"/>
        <v>12109109.254289249</v>
      </c>
      <c r="BT31" s="279">
        <f t="shared" si="28"/>
        <v>12109109.254289249</v>
      </c>
      <c r="BU31" s="279">
        <f t="shared" si="28"/>
        <v>12109109.254289249</v>
      </c>
      <c r="BV31" s="279">
        <f t="shared" si="28"/>
        <v>12109109.254289249</v>
      </c>
      <c r="BW31" s="279">
        <f t="shared" si="28"/>
        <v>12109109.254289249</v>
      </c>
      <c r="BX31" s="279">
        <f t="shared" si="28"/>
        <v>12109109.254289249</v>
      </c>
      <c r="BY31" s="279">
        <f t="shared" si="28"/>
        <v>12109109.254289249</v>
      </c>
      <c r="BZ31" s="279">
        <f t="shared" si="28"/>
        <v>12109109.254289249</v>
      </c>
      <c r="CA31" s="279">
        <f t="shared" si="28"/>
        <v>12109109.254289249</v>
      </c>
      <c r="CB31" s="279">
        <f t="shared" si="28"/>
        <v>12109109.254289249</v>
      </c>
      <c r="CC31" s="279">
        <f t="shared" si="28"/>
        <v>12109109.254289249</v>
      </c>
      <c r="CD31" s="279">
        <f t="shared" si="28"/>
        <v>12109109.254289249</v>
      </c>
      <c r="CE31" s="279">
        <f t="shared" si="28"/>
        <v>12109109.254289249</v>
      </c>
      <c r="CF31" s="279">
        <f t="shared" si="28"/>
        <v>12109109.254289249</v>
      </c>
      <c r="CG31" s="279">
        <f t="shared" si="28"/>
        <v>12109109.254289249</v>
      </c>
      <c r="CH31" s="282">
        <f t="shared" si="28"/>
        <v>12109109.254289249</v>
      </c>
    </row>
    <row r="32" spans="1:86" x14ac:dyDescent="0.35">
      <c r="A32" s="8"/>
      <c r="B32" s="302"/>
      <c r="C32" s="9"/>
      <c r="D32" s="302"/>
      <c r="E32" s="9"/>
      <c r="F32" s="302"/>
      <c r="G32" s="302"/>
      <c r="H32" s="9"/>
      <c r="I32" s="302"/>
      <c r="J32" s="302"/>
      <c r="K32" s="9"/>
      <c r="L32" s="302"/>
      <c r="M32" s="302"/>
      <c r="N32" s="360" t="s">
        <v>195</v>
      </c>
      <c r="O32" s="359">
        <f>SUM(C5:N15)</f>
        <v>12109109.254289249</v>
      </c>
      <c r="P32" s="302"/>
      <c r="Q32" s="9"/>
      <c r="R32" s="302"/>
      <c r="S32" s="302"/>
      <c r="T32" s="9"/>
      <c r="U32" s="302"/>
      <c r="V32" s="302"/>
      <c r="W32" s="9"/>
      <c r="X32" s="302"/>
      <c r="Y32" s="302"/>
      <c r="Z32" s="9"/>
      <c r="AA32" s="302"/>
      <c r="AB32" s="302"/>
      <c r="AC32" s="9"/>
      <c r="AD32" s="302"/>
      <c r="AE32" s="302"/>
      <c r="AF32" s="9"/>
      <c r="AG32" s="302"/>
      <c r="AH32" s="302"/>
      <c r="AI32" s="9"/>
      <c r="AJ32" s="302"/>
      <c r="AK32" s="302"/>
      <c r="AL32" s="9"/>
      <c r="AM32" s="302"/>
      <c r="AN32" s="302"/>
      <c r="AO32" s="9"/>
      <c r="AP32" s="302"/>
      <c r="AQ32" s="302"/>
      <c r="AR32" s="9"/>
      <c r="AS32" s="302"/>
      <c r="AT32" s="302"/>
      <c r="AU32" s="9"/>
      <c r="AV32" s="302"/>
      <c r="AW32" s="302"/>
      <c r="AX32" s="9"/>
      <c r="AY32" s="302"/>
      <c r="AZ32" s="302"/>
      <c r="BA32" s="9"/>
      <c r="BB32" s="302"/>
      <c r="BC32" s="302"/>
      <c r="BD32" s="9"/>
      <c r="BE32" s="302"/>
      <c r="BF32" s="302"/>
      <c r="BG32" s="9"/>
      <c r="BH32" s="302"/>
      <c r="BI32" s="302"/>
      <c r="BJ32" s="9"/>
      <c r="BK32" s="302"/>
      <c r="BL32" s="302"/>
      <c r="BM32" s="9"/>
      <c r="BN32" s="302"/>
      <c r="BO32" s="302"/>
      <c r="BP32" s="9"/>
      <c r="BQ32" s="302"/>
      <c r="BR32" s="302"/>
      <c r="BS32" s="9"/>
      <c r="BT32" s="302"/>
      <c r="BU32" s="302"/>
      <c r="BV32" s="9"/>
      <c r="BW32" s="302"/>
      <c r="BX32" s="302"/>
      <c r="BY32" s="9"/>
      <c r="BZ32" s="302"/>
      <c r="CA32" s="302"/>
      <c r="CB32" s="9"/>
      <c r="CC32" s="302"/>
      <c r="CD32" s="302"/>
      <c r="CE32" s="9"/>
      <c r="CF32" s="302"/>
      <c r="CG32" s="302"/>
      <c r="CH32" s="9"/>
    </row>
    <row r="33" spans="1:86" ht="15" thickBot="1" x14ac:dyDescent="0.4"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</row>
    <row r="34" spans="1:86" ht="16" thickBot="1" x14ac:dyDescent="0.4">
      <c r="A34" s="574" t="s">
        <v>16</v>
      </c>
      <c r="B34" s="18" t="s">
        <v>10</v>
      </c>
      <c r="C34" s="176">
        <f>C$4</f>
        <v>44562</v>
      </c>
      <c r="D34" s="176">
        <f t="shared" ref="D34:BO34" si="29">D$4</f>
        <v>44593</v>
      </c>
      <c r="E34" s="176">
        <f t="shared" si="29"/>
        <v>44621</v>
      </c>
      <c r="F34" s="176">
        <f t="shared" si="29"/>
        <v>44652</v>
      </c>
      <c r="G34" s="176">
        <f t="shared" si="29"/>
        <v>44682</v>
      </c>
      <c r="H34" s="176">
        <f t="shared" si="29"/>
        <v>44713</v>
      </c>
      <c r="I34" s="176">
        <f t="shared" si="29"/>
        <v>44743</v>
      </c>
      <c r="J34" s="176">
        <f t="shared" si="29"/>
        <v>44774</v>
      </c>
      <c r="K34" s="176">
        <f t="shared" si="29"/>
        <v>44805</v>
      </c>
      <c r="L34" s="176">
        <f t="shared" si="29"/>
        <v>44835</v>
      </c>
      <c r="M34" s="176">
        <f t="shared" si="29"/>
        <v>44866</v>
      </c>
      <c r="N34" s="176">
        <f t="shared" si="29"/>
        <v>44896</v>
      </c>
      <c r="O34" s="176">
        <f t="shared" si="29"/>
        <v>44927</v>
      </c>
      <c r="P34" s="176">
        <f t="shared" si="29"/>
        <v>44958</v>
      </c>
      <c r="Q34" s="176">
        <f t="shared" si="29"/>
        <v>44986</v>
      </c>
      <c r="R34" s="176">
        <f t="shared" si="29"/>
        <v>45017</v>
      </c>
      <c r="S34" s="176">
        <f t="shared" si="29"/>
        <v>45047</v>
      </c>
      <c r="T34" s="176">
        <f t="shared" si="29"/>
        <v>45078</v>
      </c>
      <c r="U34" s="176">
        <f t="shared" si="29"/>
        <v>45108</v>
      </c>
      <c r="V34" s="176">
        <f t="shared" si="29"/>
        <v>45139</v>
      </c>
      <c r="W34" s="176">
        <f t="shared" si="29"/>
        <v>45170</v>
      </c>
      <c r="X34" s="176">
        <f t="shared" si="29"/>
        <v>45200</v>
      </c>
      <c r="Y34" s="176">
        <f t="shared" si="29"/>
        <v>45231</v>
      </c>
      <c r="Z34" s="176">
        <f t="shared" si="29"/>
        <v>45261</v>
      </c>
      <c r="AA34" s="176">
        <f t="shared" si="29"/>
        <v>45292</v>
      </c>
      <c r="AB34" s="176">
        <f t="shared" si="29"/>
        <v>45323</v>
      </c>
      <c r="AC34" s="176">
        <f t="shared" si="29"/>
        <v>45352</v>
      </c>
      <c r="AD34" s="176">
        <f t="shared" si="29"/>
        <v>45383</v>
      </c>
      <c r="AE34" s="176">
        <f t="shared" si="29"/>
        <v>45413</v>
      </c>
      <c r="AF34" s="176">
        <f t="shared" si="29"/>
        <v>45444</v>
      </c>
      <c r="AG34" s="176">
        <f t="shared" si="29"/>
        <v>45474</v>
      </c>
      <c r="AH34" s="176">
        <f t="shared" si="29"/>
        <v>45505</v>
      </c>
      <c r="AI34" s="176">
        <f t="shared" si="29"/>
        <v>45536</v>
      </c>
      <c r="AJ34" s="176">
        <f t="shared" si="29"/>
        <v>45566</v>
      </c>
      <c r="AK34" s="176">
        <f t="shared" si="29"/>
        <v>45597</v>
      </c>
      <c r="AL34" s="176">
        <f t="shared" si="29"/>
        <v>45627</v>
      </c>
      <c r="AM34" s="176">
        <f t="shared" si="29"/>
        <v>45658</v>
      </c>
      <c r="AN34" s="176">
        <f t="shared" si="29"/>
        <v>45689</v>
      </c>
      <c r="AO34" s="176">
        <f t="shared" si="29"/>
        <v>45717</v>
      </c>
      <c r="AP34" s="176">
        <f t="shared" si="29"/>
        <v>45748</v>
      </c>
      <c r="AQ34" s="176">
        <f t="shared" si="29"/>
        <v>45778</v>
      </c>
      <c r="AR34" s="176">
        <f t="shared" si="29"/>
        <v>45809</v>
      </c>
      <c r="AS34" s="176">
        <f t="shared" si="29"/>
        <v>45839</v>
      </c>
      <c r="AT34" s="176">
        <f t="shared" si="29"/>
        <v>45870</v>
      </c>
      <c r="AU34" s="176">
        <f t="shared" si="29"/>
        <v>45901</v>
      </c>
      <c r="AV34" s="176">
        <f t="shared" si="29"/>
        <v>45931</v>
      </c>
      <c r="AW34" s="176">
        <f t="shared" si="29"/>
        <v>45962</v>
      </c>
      <c r="AX34" s="176">
        <f t="shared" si="29"/>
        <v>45992</v>
      </c>
      <c r="AY34" s="176">
        <f t="shared" si="29"/>
        <v>46023</v>
      </c>
      <c r="AZ34" s="176">
        <f t="shared" si="29"/>
        <v>46054</v>
      </c>
      <c r="BA34" s="176">
        <f t="shared" si="29"/>
        <v>46082</v>
      </c>
      <c r="BB34" s="176">
        <f t="shared" si="29"/>
        <v>46113</v>
      </c>
      <c r="BC34" s="176">
        <f t="shared" si="29"/>
        <v>46143</v>
      </c>
      <c r="BD34" s="176">
        <f t="shared" si="29"/>
        <v>46174</v>
      </c>
      <c r="BE34" s="176">
        <f t="shared" si="29"/>
        <v>46204</v>
      </c>
      <c r="BF34" s="176">
        <f t="shared" si="29"/>
        <v>46235</v>
      </c>
      <c r="BG34" s="176">
        <f t="shared" si="29"/>
        <v>46266</v>
      </c>
      <c r="BH34" s="176">
        <f t="shared" si="29"/>
        <v>46296</v>
      </c>
      <c r="BI34" s="176">
        <f t="shared" si="29"/>
        <v>46327</v>
      </c>
      <c r="BJ34" s="176">
        <f t="shared" si="29"/>
        <v>46357</v>
      </c>
      <c r="BK34" s="176">
        <f t="shared" si="29"/>
        <v>46388</v>
      </c>
      <c r="BL34" s="176">
        <f t="shared" si="29"/>
        <v>46419</v>
      </c>
      <c r="BM34" s="176">
        <f t="shared" si="29"/>
        <v>46447</v>
      </c>
      <c r="BN34" s="176">
        <f t="shared" si="29"/>
        <v>46478</v>
      </c>
      <c r="BO34" s="176">
        <f t="shared" si="29"/>
        <v>46508</v>
      </c>
      <c r="BP34" s="176">
        <f t="shared" ref="BP34:CH34" si="30">BP$4</f>
        <v>46539</v>
      </c>
      <c r="BQ34" s="176">
        <f t="shared" si="30"/>
        <v>46569</v>
      </c>
      <c r="BR34" s="176">
        <f t="shared" si="30"/>
        <v>46600</v>
      </c>
      <c r="BS34" s="176">
        <f t="shared" si="30"/>
        <v>46631</v>
      </c>
      <c r="BT34" s="176">
        <f t="shared" si="30"/>
        <v>46661</v>
      </c>
      <c r="BU34" s="176">
        <f t="shared" si="30"/>
        <v>46692</v>
      </c>
      <c r="BV34" s="176">
        <f t="shared" si="30"/>
        <v>46722</v>
      </c>
      <c r="BW34" s="176">
        <f t="shared" si="30"/>
        <v>46753</v>
      </c>
      <c r="BX34" s="176">
        <f t="shared" si="30"/>
        <v>46784</v>
      </c>
      <c r="BY34" s="176">
        <f t="shared" si="30"/>
        <v>46813</v>
      </c>
      <c r="BZ34" s="176">
        <f t="shared" si="30"/>
        <v>46844</v>
      </c>
      <c r="CA34" s="176">
        <f t="shared" si="30"/>
        <v>46874</v>
      </c>
      <c r="CB34" s="176">
        <f t="shared" si="30"/>
        <v>46905</v>
      </c>
      <c r="CC34" s="176">
        <f t="shared" si="30"/>
        <v>46935</v>
      </c>
      <c r="CD34" s="176">
        <f t="shared" si="30"/>
        <v>46966</v>
      </c>
      <c r="CE34" s="176">
        <f t="shared" si="30"/>
        <v>46997</v>
      </c>
      <c r="CF34" s="176">
        <f t="shared" si="30"/>
        <v>47027</v>
      </c>
      <c r="CG34" s="176">
        <f t="shared" si="30"/>
        <v>47058</v>
      </c>
      <c r="CH34" s="177">
        <f t="shared" si="30"/>
        <v>47088</v>
      </c>
    </row>
    <row r="35" spans="1:86" ht="15" customHeight="1" x14ac:dyDescent="0.35">
      <c r="A35" s="575"/>
      <c r="B35" s="11" t="str">
        <f t="shared" ref="B35:B46" si="31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BS35" si="32">G35</f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si="32"/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ref="BT35:CH35" si="33">BS35</f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x14ac:dyDescent="0.35">
      <c r="A36" s="575"/>
      <c r="B36" s="13" t="str">
        <f t="shared" si="31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BR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">
        <f t="shared" si="34"/>
        <v>0</v>
      </c>
      <c r="O36" s="3">
        <f t="shared" si="34"/>
        <v>0</v>
      </c>
      <c r="P36" s="3">
        <f t="shared" si="34"/>
        <v>0</v>
      </c>
      <c r="Q36" s="3">
        <f t="shared" si="34"/>
        <v>0</v>
      </c>
      <c r="R36" s="3">
        <f t="shared" si="34"/>
        <v>0</v>
      </c>
      <c r="S36" s="3">
        <f t="shared" si="34"/>
        <v>0</v>
      </c>
      <c r="T36" s="3">
        <f t="shared" si="34"/>
        <v>0</v>
      </c>
      <c r="U36" s="3">
        <f t="shared" si="34"/>
        <v>0</v>
      </c>
      <c r="V36" s="3">
        <f t="shared" si="34"/>
        <v>0</v>
      </c>
      <c r="W36" s="3">
        <f t="shared" si="34"/>
        <v>0</v>
      </c>
      <c r="X36" s="3">
        <f t="shared" si="34"/>
        <v>0</v>
      </c>
      <c r="Y36" s="3">
        <f t="shared" si="34"/>
        <v>0</v>
      </c>
      <c r="Z36" s="3">
        <f t="shared" si="34"/>
        <v>0</v>
      </c>
      <c r="AA36" s="3">
        <f t="shared" si="34"/>
        <v>0</v>
      </c>
      <c r="AB36" s="3">
        <f t="shared" si="34"/>
        <v>0</v>
      </c>
      <c r="AC36" s="3">
        <f t="shared" si="34"/>
        <v>0</v>
      </c>
      <c r="AD36" s="3">
        <f t="shared" si="34"/>
        <v>0</v>
      </c>
      <c r="AE36" s="3">
        <f t="shared" si="34"/>
        <v>0</v>
      </c>
      <c r="AF36" s="3">
        <f t="shared" si="34"/>
        <v>0</v>
      </c>
      <c r="AG36" s="3">
        <f t="shared" si="34"/>
        <v>0</v>
      </c>
      <c r="AH36" s="3">
        <f t="shared" si="34"/>
        <v>0</v>
      </c>
      <c r="AI36" s="3">
        <f t="shared" si="34"/>
        <v>0</v>
      </c>
      <c r="AJ36" s="3">
        <f t="shared" si="34"/>
        <v>0</v>
      </c>
      <c r="AK36" s="3">
        <f t="shared" si="34"/>
        <v>0</v>
      </c>
      <c r="AL36" s="3">
        <f t="shared" si="34"/>
        <v>0</v>
      </c>
      <c r="AM36" s="3">
        <f t="shared" si="34"/>
        <v>0</v>
      </c>
      <c r="AN36" s="3">
        <f t="shared" si="34"/>
        <v>0</v>
      </c>
      <c r="AO36" s="3">
        <f t="shared" si="34"/>
        <v>0</v>
      </c>
      <c r="AP36" s="3">
        <f t="shared" si="34"/>
        <v>0</v>
      </c>
      <c r="AQ36" s="3">
        <f t="shared" si="34"/>
        <v>0</v>
      </c>
      <c r="AR36" s="3">
        <f t="shared" si="34"/>
        <v>0</v>
      </c>
      <c r="AS36" s="3">
        <f t="shared" si="34"/>
        <v>0</v>
      </c>
      <c r="AT36" s="3">
        <f t="shared" si="34"/>
        <v>0</v>
      </c>
      <c r="AU36" s="3">
        <f t="shared" si="34"/>
        <v>0</v>
      </c>
      <c r="AV36" s="3">
        <f t="shared" si="34"/>
        <v>0</v>
      </c>
      <c r="AW36" s="3">
        <f t="shared" si="34"/>
        <v>0</v>
      </c>
      <c r="AX36" s="3">
        <f t="shared" si="34"/>
        <v>0</v>
      </c>
      <c r="AY36" s="3">
        <f t="shared" si="34"/>
        <v>0</v>
      </c>
      <c r="AZ36" s="3">
        <f t="shared" si="34"/>
        <v>0</v>
      </c>
      <c r="BA36" s="3">
        <f t="shared" si="34"/>
        <v>0</v>
      </c>
      <c r="BB36" s="3">
        <f t="shared" si="34"/>
        <v>0</v>
      </c>
      <c r="BC36" s="3">
        <f t="shared" si="34"/>
        <v>0</v>
      </c>
      <c r="BD36" s="3">
        <f t="shared" si="34"/>
        <v>0</v>
      </c>
      <c r="BE36" s="3">
        <f t="shared" si="34"/>
        <v>0</v>
      </c>
      <c r="BF36" s="3">
        <f t="shared" si="34"/>
        <v>0</v>
      </c>
      <c r="BG36" s="3">
        <f t="shared" si="34"/>
        <v>0</v>
      </c>
      <c r="BH36" s="3">
        <f t="shared" si="34"/>
        <v>0</v>
      </c>
      <c r="BI36" s="3">
        <f t="shared" si="34"/>
        <v>0</v>
      </c>
      <c r="BJ36" s="3">
        <f t="shared" si="34"/>
        <v>0</v>
      </c>
      <c r="BK36" s="3">
        <f t="shared" si="34"/>
        <v>0</v>
      </c>
      <c r="BL36" s="3">
        <f t="shared" si="34"/>
        <v>0</v>
      </c>
      <c r="BM36" s="3">
        <f t="shared" si="34"/>
        <v>0</v>
      </c>
      <c r="BN36" s="3">
        <f t="shared" si="34"/>
        <v>0</v>
      </c>
      <c r="BO36" s="3">
        <f t="shared" si="34"/>
        <v>0</v>
      </c>
      <c r="BP36" s="3">
        <f t="shared" si="34"/>
        <v>0</v>
      </c>
      <c r="BQ36" s="3">
        <f t="shared" si="34"/>
        <v>0</v>
      </c>
      <c r="BR36" s="3">
        <f t="shared" si="34"/>
        <v>0</v>
      </c>
      <c r="BS36" s="3">
        <f t="shared" ref="BS36:CH36" si="35">BR36</f>
        <v>0</v>
      </c>
      <c r="BT36" s="3">
        <f t="shared" si="35"/>
        <v>0</v>
      </c>
      <c r="BU36" s="3">
        <f t="shared" si="35"/>
        <v>0</v>
      </c>
      <c r="BV36" s="3">
        <f t="shared" si="35"/>
        <v>0</v>
      </c>
      <c r="BW36" s="3">
        <f t="shared" si="35"/>
        <v>0</v>
      </c>
      <c r="BX36" s="3">
        <f t="shared" si="35"/>
        <v>0</v>
      </c>
      <c r="BY36" s="3">
        <f t="shared" si="35"/>
        <v>0</v>
      </c>
      <c r="BZ36" s="3">
        <f t="shared" si="35"/>
        <v>0</v>
      </c>
      <c r="CA36" s="3">
        <f t="shared" si="35"/>
        <v>0</v>
      </c>
      <c r="CB36" s="3">
        <f t="shared" si="35"/>
        <v>0</v>
      </c>
      <c r="CC36" s="3">
        <f t="shared" si="35"/>
        <v>0</v>
      </c>
      <c r="CD36" s="3">
        <f t="shared" si="35"/>
        <v>0</v>
      </c>
      <c r="CE36" s="3">
        <f t="shared" si="35"/>
        <v>0</v>
      </c>
      <c r="CF36" s="3">
        <f t="shared" si="35"/>
        <v>0</v>
      </c>
      <c r="CG36" s="3">
        <f t="shared" si="35"/>
        <v>0</v>
      </c>
      <c r="CH36" s="12">
        <f t="shared" si="35"/>
        <v>0</v>
      </c>
    </row>
    <row r="37" spans="1:86" x14ac:dyDescent="0.35">
      <c r="A37" s="575"/>
      <c r="B37" s="11" t="str">
        <f t="shared" si="31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BR37" si="36">F37</f>
        <v>0</v>
      </c>
      <c r="H37" s="3">
        <f t="shared" si="36"/>
        <v>0</v>
      </c>
      <c r="I37" s="3">
        <f t="shared" si="36"/>
        <v>0</v>
      </c>
      <c r="J37" s="3">
        <f t="shared" si="36"/>
        <v>0</v>
      </c>
      <c r="K37" s="3">
        <f t="shared" si="36"/>
        <v>0</v>
      </c>
      <c r="L37" s="3">
        <f t="shared" si="36"/>
        <v>0</v>
      </c>
      <c r="M37" s="3">
        <f t="shared" si="36"/>
        <v>0</v>
      </c>
      <c r="N37" s="3">
        <f t="shared" si="36"/>
        <v>0</v>
      </c>
      <c r="O37" s="3">
        <f t="shared" si="36"/>
        <v>0</v>
      </c>
      <c r="P37" s="3">
        <f t="shared" si="36"/>
        <v>0</v>
      </c>
      <c r="Q37" s="3">
        <f t="shared" si="36"/>
        <v>0</v>
      </c>
      <c r="R37" s="3">
        <f t="shared" si="36"/>
        <v>0</v>
      </c>
      <c r="S37" s="3">
        <f t="shared" si="36"/>
        <v>0</v>
      </c>
      <c r="T37" s="3">
        <f t="shared" si="36"/>
        <v>0</v>
      </c>
      <c r="U37" s="3">
        <f t="shared" si="36"/>
        <v>0</v>
      </c>
      <c r="V37" s="3">
        <f t="shared" si="36"/>
        <v>0</v>
      </c>
      <c r="W37" s="3">
        <f t="shared" si="36"/>
        <v>0</v>
      </c>
      <c r="X37" s="3">
        <f t="shared" si="36"/>
        <v>0</v>
      </c>
      <c r="Y37" s="3">
        <f t="shared" si="36"/>
        <v>0</v>
      </c>
      <c r="Z37" s="3">
        <f t="shared" si="36"/>
        <v>0</v>
      </c>
      <c r="AA37" s="3">
        <f t="shared" si="36"/>
        <v>0</v>
      </c>
      <c r="AB37" s="3">
        <f t="shared" si="36"/>
        <v>0</v>
      </c>
      <c r="AC37" s="3">
        <f t="shared" si="36"/>
        <v>0</v>
      </c>
      <c r="AD37" s="3">
        <f t="shared" si="36"/>
        <v>0</v>
      </c>
      <c r="AE37" s="3">
        <f t="shared" si="36"/>
        <v>0</v>
      </c>
      <c r="AF37" s="3">
        <f t="shared" si="36"/>
        <v>0</v>
      </c>
      <c r="AG37" s="3">
        <f t="shared" si="36"/>
        <v>0</v>
      </c>
      <c r="AH37" s="3">
        <f t="shared" si="36"/>
        <v>0</v>
      </c>
      <c r="AI37" s="3">
        <f t="shared" si="36"/>
        <v>0</v>
      </c>
      <c r="AJ37" s="3">
        <f t="shared" si="36"/>
        <v>0</v>
      </c>
      <c r="AK37" s="3">
        <f t="shared" si="36"/>
        <v>0</v>
      </c>
      <c r="AL37" s="3">
        <f t="shared" si="36"/>
        <v>0</v>
      </c>
      <c r="AM37" s="3">
        <f t="shared" si="36"/>
        <v>0</v>
      </c>
      <c r="AN37" s="3">
        <f t="shared" si="36"/>
        <v>0</v>
      </c>
      <c r="AO37" s="3">
        <f t="shared" si="36"/>
        <v>0</v>
      </c>
      <c r="AP37" s="3">
        <f t="shared" si="36"/>
        <v>0</v>
      </c>
      <c r="AQ37" s="3">
        <f t="shared" si="36"/>
        <v>0</v>
      </c>
      <c r="AR37" s="3">
        <f t="shared" si="36"/>
        <v>0</v>
      </c>
      <c r="AS37" s="3">
        <f t="shared" si="36"/>
        <v>0</v>
      </c>
      <c r="AT37" s="3">
        <f t="shared" si="36"/>
        <v>0</v>
      </c>
      <c r="AU37" s="3">
        <f t="shared" si="36"/>
        <v>0</v>
      </c>
      <c r="AV37" s="3">
        <f t="shared" si="36"/>
        <v>0</v>
      </c>
      <c r="AW37" s="3">
        <f t="shared" si="36"/>
        <v>0</v>
      </c>
      <c r="AX37" s="3">
        <f t="shared" si="36"/>
        <v>0</v>
      </c>
      <c r="AY37" s="3">
        <f t="shared" si="36"/>
        <v>0</v>
      </c>
      <c r="AZ37" s="3">
        <f t="shared" si="36"/>
        <v>0</v>
      </c>
      <c r="BA37" s="3">
        <f t="shared" si="36"/>
        <v>0</v>
      </c>
      <c r="BB37" s="3">
        <f t="shared" si="36"/>
        <v>0</v>
      </c>
      <c r="BC37" s="3">
        <f t="shared" si="36"/>
        <v>0</v>
      </c>
      <c r="BD37" s="3">
        <f t="shared" si="36"/>
        <v>0</v>
      </c>
      <c r="BE37" s="3">
        <f t="shared" si="36"/>
        <v>0</v>
      </c>
      <c r="BF37" s="3">
        <f t="shared" si="36"/>
        <v>0</v>
      </c>
      <c r="BG37" s="3">
        <f t="shared" si="36"/>
        <v>0</v>
      </c>
      <c r="BH37" s="3">
        <f t="shared" si="36"/>
        <v>0</v>
      </c>
      <c r="BI37" s="3">
        <f t="shared" si="36"/>
        <v>0</v>
      </c>
      <c r="BJ37" s="3">
        <f t="shared" si="36"/>
        <v>0</v>
      </c>
      <c r="BK37" s="3">
        <f t="shared" si="36"/>
        <v>0</v>
      </c>
      <c r="BL37" s="3">
        <f t="shared" si="36"/>
        <v>0</v>
      </c>
      <c r="BM37" s="3">
        <f t="shared" si="36"/>
        <v>0</v>
      </c>
      <c r="BN37" s="3">
        <f t="shared" si="36"/>
        <v>0</v>
      </c>
      <c r="BO37" s="3">
        <f t="shared" si="36"/>
        <v>0</v>
      </c>
      <c r="BP37" s="3">
        <f t="shared" si="36"/>
        <v>0</v>
      </c>
      <c r="BQ37" s="3">
        <f t="shared" si="36"/>
        <v>0</v>
      </c>
      <c r="BR37" s="3">
        <f t="shared" si="36"/>
        <v>0</v>
      </c>
      <c r="BS37" s="3">
        <f t="shared" ref="BS37:CH37" si="37">BR37</f>
        <v>0</v>
      </c>
      <c r="BT37" s="3">
        <f t="shared" si="37"/>
        <v>0</v>
      </c>
      <c r="BU37" s="3">
        <f t="shared" si="37"/>
        <v>0</v>
      </c>
      <c r="BV37" s="3">
        <f t="shared" si="37"/>
        <v>0</v>
      </c>
      <c r="BW37" s="3">
        <f t="shared" si="37"/>
        <v>0</v>
      </c>
      <c r="BX37" s="3">
        <f t="shared" si="37"/>
        <v>0</v>
      </c>
      <c r="BY37" s="3">
        <f t="shared" si="37"/>
        <v>0</v>
      </c>
      <c r="BZ37" s="3">
        <f t="shared" si="37"/>
        <v>0</v>
      </c>
      <c r="CA37" s="3">
        <f t="shared" si="37"/>
        <v>0</v>
      </c>
      <c r="CB37" s="3">
        <f t="shared" si="37"/>
        <v>0</v>
      </c>
      <c r="CC37" s="3">
        <f t="shared" si="37"/>
        <v>0</v>
      </c>
      <c r="CD37" s="3">
        <f t="shared" si="37"/>
        <v>0</v>
      </c>
      <c r="CE37" s="3">
        <f t="shared" si="37"/>
        <v>0</v>
      </c>
      <c r="CF37" s="3">
        <f t="shared" si="37"/>
        <v>0</v>
      </c>
      <c r="CG37" s="3">
        <f t="shared" si="37"/>
        <v>0</v>
      </c>
      <c r="CH37" s="12">
        <f t="shared" si="37"/>
        <v>0</v>
      </c>
    </row>
    <row r="38" spans="1:86" x14ac:dyDescent="0.35">
      <c r="A38" s="575"/>
      <c r="B38" s="11" t="str">
        <f t="shared" si="31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BR38" si="38">F38</f>
        <v>0</v>
      </c>
      <c r="H38" s="3">
        <f t="shared" si="38"/>
        <v>0</v>
      </c>
      <c r="I38" s="3">
        <f t="shared" si="38"/>
        <v>0</v>
      </c>
      <c r="J38" s="3">
        <f t="shared" si="38"/>
        <v>0</v>
      </c>
      <c r="K38" s="3">
        <f t="shared" si="38"/>
        <v>0</v>
      </c>
      <c r="L38" s="3">
        <f t="shared" si="38"/>
        <v>0</v>
      </c>
      <c r="M38" s="3">
        <f t="shared" si="38"/>
        <v>0</v>
      </c>
      <c r="N38" s="3">
        <f t="shared" si="38"/>
        <v>0</v>
      </c>
      <c r="O38" s="3">
        <f t="shared" si="38"/>
        <v>0</v>
      </c>
      <c r="P38" s="3">
        <f t="shared" si="38"/>
        <v>0</v>
      </c>
      <c r="Q38" s="3">
        <f t="shared" si="38"/>
        <v>0</v>
      </c>
      <c r="R38" s="3">
        <f t="shared" si="38"/>
        <v>0</v>
      </c>
      <c r="S38" s="3">
        <f t="shared" si="38"/>
        <v>0</v>
      </c>
      <c r="T38" s="3">
        <f t="shared" si="38"/>
        <v>0</v>
      </c>
      <c r="U38" s="3">
        <f t="shared" si="38"/>
        <v>0</v>
      </c>
      <c r="V38" s="3">
        <f t="shared" si="38"/>
        <v>0</v>
      </c>
      <c r="W38" s="3">
        <f t="shared" si="38"/>
        <v>0</v>
      </c>
      <c r="X38" s="3">
        <f t="shared" si="38"/>
        <v>0</v>
      </c>
      <c r="Y38" s="3">
        <f t="shared" si="38"/>
        <v>0</v>
      </c>
      <c r="Z38" s="3">
        <f t="shared" si="38"/>
        <v>0</v>
      </c>
      <c r="AA38" s="3">
        <f t="shared" si="38"/>
        <v>0</v>
      </c>
      <c r="AB38" s="3">
        <f t="shared" si="38"/>
        <v>0</v>
      </c>
      <c r="AC38" s="3">
        <f t="shared" si="38"/>
        <v>0</v>
      </c>
      <c r="AD38" s="3">
        <f t="shared" si="38"/>
        <v>0</v>
      </c>
      <c r="AE38" s="3">
        <f t="shared" si="38"/>
        <v>0</v>
      </c>
      <c r="AF38" s="3">
        <f t="shared" si="38"/>
        <v>0</v>
      </c>
      <c r="AG38" s="3">
        <f t="shared" si="38"/>
        <v>0</v>
      </c>
      <c r="AH38" s="3">
        <f t="shared" si="38"/>
        <v>0</v>
      </c>
      <c r="AI38" s="3">
        <f t="shared" si="38"/>
        <v>0</v>
      </c>
      <c r="AJ38" s="3">
        <f t="shared" si="38"/>
        <v>0</v>
      </c>
      <c r="AK38" s="3">
        <f t="shared" si="38"/>
        <v>0</v>
      </c>
      <c r="AL38" s="3">
        <f t="shared" si="38"/>
        <v>0</v>
      </c>
      <c r="AM38" s="3">
        <f t="shared" si="38"/>
        <v>0</v>
      </c>
      <c r="AN38" s="3">
        <f t="shared" si="38"/>
        <v>0</v>
      </c>
      <c r="AO38" s="3">
        <f t="shared" si="38"/>
        <v>0</v>
      </c>
      <c r="AP38" s="3">
        <f t="shared" si="38"/>
        <v>0</v>
      </c>
      <c r="AQ38" s="3">
        <f t="shared" si="38"/>
        <v>0</v>
      </c>
      <c r="AR38" s="3">
        <f t="shared" si="38"/>
        <v>0</v>
      </c>
      <c r="AS38" s="3">
        <f t="shared" si="38"/>
        <v>0</v>
      </c>
      <c r="AT38" s="3">
        <f t="shared" si="38"/>
        <v>0</v>
      </c>
      <c r="AU38" s="3">
        <f t="shared" si="38"/>
        <v>0</v>
      </c>
      <c r="AV38" s="3">
        <f t="shared" si="38"/>
        <v>0</v>
      </c>
      <c r="AW38" s="3">
        <f t="shared" si="38"/>
        <v>0</v>
      </c>
      <c r="AX38" s="3">
        <f t="shared" si="38"/>
        <v>0</v>
      </c>
      <c r="AY38" s="3">
        <f t="shared" si="38"/>
        <v>0</v>
      </c>
      <c r="AZ38" s="3">
        <f t="shared" si="38"/>
        <v>0</v>
      </c>
      <c r="BA38" s="3">
        <f t="shared" si="38"/>
        <v>0</v>
      </c>
      <c r="BB38" s="3">
        <f t="shared" si="38"/>
        <v>0</v>
      </c>
      <c r="BC38" s="3">
        <f t="shared" si="38"/>
        <v>0</v>
      </c>
      <c r="BD38" s="3">
        <f t="shared" si="38"/>
        <v>0</v>
      </c>
      <c r="BE38" s="3">
        <f t="shared" si="38"/>
        <v>0</v>
      </c>
      <c r="BF38" s="3">
        <f t="shared" si="38"/>
        <v>0</v>
      </c>
      <c r="BG38" s="3">
        <f t="shared" si="38"/>
        <v>0</v>
      </c>
      <c r="BH38" s="3">
        <f t="shared" si="38"/>
        <v>0</v>
      </c>
      <c r="BI38" s="3">
        <f t="shared" si="38"/>
        <v>0</v>
      </c>
      <c r="BJ38" s="3">
        <f t="shared" si="38"/>
        <v>0</v>
      </c>
      <c r="BK38" s="3">
        <f t="shared" si="38"/>
        <v>0</v>
      </c>
      <c r="BL38" s="3">
        <f t="shared" si="38"/>
        <v>0</v>
      </c>
      <c r="BM38" s="3">
        <f t="shared" si="38"/>
        <v>0</v>
      </c>
      <c r="BN38" s="3">
        <f t="shared" si="38"/>
        <v>0</v>
      </c>
      <c r="BO38" s="3">
        <f t="shared" si="38"/>
        <v>0</v>
      </c>
      <c r="BP38" s="3">
        <f t="shared" si="38"/>
        <v>0</v>
      </c>
      <c r="BQ38" s="3">
        <f t="shared" si="38"/>
        <v>0</v>
      </c>
      <c r="BR38" s="3">
        <f t="shared" si="38"/>
        <v>0</v>
      </c>
      <c r="BS38" s="3">
        <f t="shared" ref="BS38:CH38" si="39">BR38</f>
        <v>0</v>
      </c>
      <c r="BT38" s="3">
        <f t="shared" si="39"/>
        <v>0</v>
      </c>
      <c r="BU38" s="3">
        <f t="shared" si="39"/>
        <v>0</v>
      </c>
      <c r="BV38" s="3">
        <f t="shared" si="39"/>
        <v>0</v>
      </c>
      <c r="BW38" s="3">
        <f t="shared" si="39"/>
        <v>0</v>
      </c>
      <c r="BX38" s="3">
        <f t="shared" si="39"/>
        <v>0</v>
      </c>
      <c r="BY38" s="3">
        <f t="shared" si="39"/>
        <v>0</v>
      </c>
      <c r="BZ38" s="3">
        <f t="shared" si="39"/>
        <v>0</v>
      </c>
      <c r="CA38" s="3">
        <f t="shared" si="39"/>
        <v>0</v>
      </c>
      <c r="CB38" s="3">
        <f t="shared" si="39"/>
        <v>0</v>
      </c>
      <c r="CC38" s="3">
        <f t="shared" si="39"/>
        <v>0</v>
      </c>
      <c r="CD38" s="3">
        <f t="shared" si="39"/>
        <v>0</v>
      </c>
      <c r="CE38" s="3">
        <f t="shared" si="39"/>
        <v>0</v>
      </c>
      <c r="CF38" s="3">
        <f t="shared" si="39"/>
        <v>0</v>
      </c>
      <c r="CG38" s="3">
        <f t="shared" si="39"/>
        <v>0</v>
      </c>
      <c r="CH38" s="12">
        <f t="shared" si="39"/>
        <v>0</v>
      </c>
    </row>
    <row r="39" spans="1:86" x14ac:dyDescent="0.35">
      <c r="A39" s="575"/>
      <c r="B39" s="13" t="str">
        <f t="shared" si="31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BR39" si="40">F39</f>
        <v>0</v>
      </c>
      <c r="H39" s="3">
        <f t="shared" si="40"/>
        <v>0</v>
      </c>
      <c r="I39" s="3">
        <f t="shared" si="40"/>
        <v>0</v>
      </c>
      <c r="J39" s="3">
        <f t="shared" si="40"/>
        <v>0</v>
      </c>
      <c r="K39" s="3">
        <f t="shared" si="40"/>
        <v>0</v>
      </c>
      <c r="L39" s="3">
        <f t="shared" si="40"/>
        <v>0</v>
      </c>
      <c r="M39" s="3">
        <f t="shared" si="40"/>
        <v>0</v>
      </c>
      <c r="N39" s="3">
        <f t="shared" si="40"/>
        <v>0</v>
      </c>
      <c r="O39" s="3">
        <f t="shared" si="40"/>
        <v>0</v>
      </c>
      <c r="P39" s="3">
        <f t="shared" si="40"/>
        <v>0</v>
      </c>
      <c r="Q39" s="3">
        <f t="shared" si="40"/>
        <v>0</v>
      </c>
      <c r="R39" s="3">
        <f t="shared" si="40"/>
        <v>0</v>
      </c>
      <c r="S39" s="3">
        <f t="shared" si="40"/>
        <v>0</v>
      </c>
      <c r="T39" s="3">
        <f t="shared" si="40"/>
        <v>0</v>
      </c>
      <c r="U39" s="3">
        <f t="shared" si="40"/>
        <v>0</v>
      </c>
      <c r="V39" s="3">
        <f t="shared" si="40"/>
        <v>0</v>
      </c>
      <c r="W39" s="3">
        <f t="shared" si="40"/>
        <v>0</v>
      </c>
      <c r="X39" s="3">
        <f t="shared" si="40"/>
        <v>0</v>
      </c>
      <c r="Y39" s="3">
        <f t="shared" si="40"/>
        <v>0</v>
      </c>
      <c r="Z39" s="3">
        <f t="shared" si="40"/>
        <v>0</v>
      </c>
      <c r="AA39" s="3">
        <f t="shared" si="40"/>
        <v>0</v>
      </c>
      <c r="AB39" s="3">
        <f t="shared" si="40"/>
        <v>0</v>
      </c>
      <c r="AC39" s="3">
        <f t="shared" si="40"/>
        <v>0</v>
      </c>
      <c r="AD39" s="3">
        <f t="shared" si="40"/>
        <v>0</v>
      </c>
      <c r="AE39" s="3">
        <f t="shared" si="40"/>
        <v>0</v>
      </c>
      <c r="AF39" s="3">
        <f t="shared" si="40"/>
        <v>0</v>
      </c>
      <c r="AG39" s="3">
        <f t="shared" si="40"/>
        <v>0</v>
      </c>
      <c r="AH39" s="3">
        <f t="shared" si="40"/>
        <v>0</v>
      </c>
      <c r="AI39" s="3">
        <f t="shared" si="40"/>
        <v>0</v>
      </c>
      <c r="AJ39" s="3">
        <f t="shared" si="40"/>
        <v>0</v>
      </c>
      <c r="AK39" s="3">
        <f t="shared" si="40"/>
        <v>0</v>
      </c>
      <c r="AL39" s="3">
        <f t="shared" si="40"/>
        <v>0</v>
      </c>
      <c r="AM39" s="3">
        <f t="shared" si="40"/>
        <v>0</v>
      </c>
      <c r="AN39" s="3">
        <f t="shared" si="40"/>
        <v>0</v>
      </c>
      <c r="AO39" s="3">
        <f t="shared" si="40"/>
        <v>0</v>
      </c>
      <c r="AP39" s="3">
        <f t="shared" si="40"/>
        <v>0</v>
      </c>
      <c r="AQ39" s="3">
        <f t="shared" si="40"/>
        <v>0</v>
      </c>
      <c r="AR39" s="3">
        <f t="shared" si="40"/>
        <v>0</v>
      </c>
      <c r="AS39" s="3">
        <f t="shared" si="40"/>
        <v>0</v>
      </c>
      <c r="AT39" s="3">
        <f t="shared" si="40"/>
        <v>0</v>
      </c>
      <c r="AU39" s="3">
        <f t="shared" si="40"/>
        <v>0</v>
      </c>
      <c r="AV39" s="3">
        <f t="shared" si="40"/>
        <v>0</v>
      </c>
      <c r="AW39" s="3">
        <f t="shared" si="40"/>
        <v>0</v>
      </c>
      <c r="AX39" s="3">
        <f t="shared" si="40"/>
        <v>0</v>
      </c>
      <c r="AY39" s="3">
        <f t="shared" si="40"/>
        <v>0</v>
      </c>
      <c r="AZ39" s="3">
        <f t="shared" si="40"/>
        <v>0</v>
      </c>
      <c r="BA39" s="3">
        <f t="shared" si="40"/>
        <v>0</v>
      </c>
      <c r="BB39" s="3">
        <f t="shared" si="40"/>
        <v>0</v>
      </c>
      <c r="BC39" s="3">
        <f t="shared" si="40"/>
        <v>0</v>
      </c>
      <c r="BD39" s="3">
        <f t="shared" si="40"/>
        <v>0</v>
      </c>
      <c r="BE39" s="3">
        <f t="shared" si="40"/>
        <v>0</v>
      </c>
      <c r="BF39" s="3">
        <f t="shared" si="40"/>
        <v>0</v>
      </c>
      <c r="BG39" s="3">
        <f t="shared" si="40"/>
        <v>0</v>
      </c>
      <c r="BH39" s="3">
        <f t="shared" si="40"/>
        <v>0</v>
      </c>
      <c r="BI39" s="3">
        <f t="shared" si="40"/>
        <v>0</v>
      </c>
      <c r="BJ39" s="3">
        <f t="shared" si="40"/>
        <v>0</v>
      </c>
      <c r="BK39" s="3">
        <f t="shared" si="40"/>
        <v>0</v>
      </c>
      <c r="BL39" s="3">
        <f t="shared" si="40"/>
        <v>0</v>
      </c>
      <c r="BM39" s="3">
        <f t="shared" si="40"/>
        <v>0</v>
      </c>
      <c r="BN39" s="3">
        <f t="shared" si="40"/>
        <v>0</v>
      </c>
      <c r="BO39" s="3">
        <f t="shared" si="40"/>
        <v>0</v>
      </c>
      <c r="BP39" s="3">
        <f t="shared" si="40"/>
        <v>0</v>
      </c>
      <c r="BQ39" s="3">
        <f t="shared" si="40"/>
        <v>0</v>
      </c>
      <c r="BR39" s="3">
        <f t="shared" si="40"/>
        <v>0</v>
      </c>
      <c r="BS39" s="3">
        <f t="shared" ref="BS39:CH39" si="41">BR39</f>
        <v>0</v>
      </c>
      <c r="BT39" s="3">
        <f t="shared" si="41"/>
        <v>0</v>
      </c>
      <c r="BU39" s="3">
        <f t="shared" si="41"/>
        <v>0</v>
      </c>
      <c r="BV39" s="3">
        <f t="shared" si="41"/>
        <v>0</v>
      </c>
      <c r="BW39" s="3">
        <f t="shared" si="41"/>
        <v>0</v>
      </c>
      <c r="BX39" s="3">
        <f t="shared" si="41"/>
        <v>0</v>
      </c>
      <c r="BY39" s="3">
        <f t="shared" si="41"/>
        <v>0</v>
      </c>
      <c r="BZ39" s="3">
        <f t="shared" si="41"/>
        <v>0</v>
      </c>
      <c r="CA39" s="3">
        <f t="shared" si="41"/>
        <v>0</v>
      </c>
      <c r="CB39" s="3">
        <f t="shared" si="41"/>
        <v>0</v>
      </c>
      <c r="CC39" s="3">
        <f t="shared" si="41"/>
        <v>0</v>
      </c>
      <c r="CD39" s="3">
        <f t="shared" si="41"/>
        <v>0</v>
      </c>
      <c r="CE39" s="3">
        <f t="shared" si="41"/>
        <v>0</v>
      </c>
      <c r="CF39" s="3">
        <f t="shared" si="41"/>
        <v>0</v>
      </c>
      <c r="CG39" s="3">
        <f t="shared" si="41"/>
        <v>0</v>
      </c>
      <c r="CH39" s="12">
        <f t="shared" si="41"/>
        <v>0</v>
      </c>
    </row>
    <row r="40" spans="1:86" x14ac:dyDescent="0.35">
      <c r="A40" s="575"/>
      <c r="B40" s="11" t="str">
        <f t="shared" si="31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BR40" si="42">F40</f>
        <v>0</v>
      </c>
      <c r="H40" s="3">
        <f t="shared" si="42"/>
        <v>0</v>
      </c>
      <c r="I40" s="3">
        <f t="shared" si="42"/>
        <v>0</v>
      </c>
      <c r="J40" s="3">
        <f t="shared" si="42"/>
        <v>0</v>
      </c>
      <c r="K40" s="3">
        <f t="shared" si="42"/>
        <v>0</v>
      </c>
      <c r="L40" s="3">
        <f t="shared" si="42"/>
        <v>0</v>
      </c>
      <c r="M40" s="3">
        <f t="shared" si="42"/>
        <v>0</v>
      </c>
      <c r="N40" s="3">
        <f t="shared" si="42"/>
        <v>0</v>
      </c>
      <c r="O40" s="3">
        <f t="shared" si="42"/>
        <v>0</v>
      </c>
      <c r="P40" s="3">
        <f t="shared" si="42"/>
        <v>0</v>
      </c>
      <c r="Q40" s="3">
        <f t="shared" si="42"/>
        <v>0</v>
      </c>
      <c r="R40" s="3">
        <f t="shared" si="42"/>
        <v>0</v>
      </c>
      <c r="S40" s="3">
        <f t="shared" si="42"/>
        <v>0</v>
      </c>
      <c r="T40" s="3">
        <f t="shared" si="42"/>
        <v>0</v>
      </c>
      <c r="U40" s="3">
        <f t="shared" si="42"/>
        <v>0</v>
      </c>
      <c r="V40" s="3">
        <f t="shared" si="42"/>
        <v>0</v>
      </c>
      <c r="W40" s="3">
        <f t="shared" si="42"/>
        <v>0</v>
      </c>
      <c r="X40" s="3">
        <f t="shared" si="42"/>
        <v>0</v>
      </c>
      <c r="Y40" s="3">
        <f t="shared" si="42"/>
        <v>0</v>
      </c>
      <c r="Z40" s="3">
        <f t="shared" si="42"/>
        <v>0</v>
      </c>
      <c r="AA40" s="3">
        <f t="shared" si="42"/>
        <v>0</v>
      </c>
      <c r="AB40" s="3">
        <f t="shared" si="42"/>
        <v>0</v>
      </c>
      <c r="AC40" s="3">
        <f t="shared" si="42"/>
        <v>0</v>
      </c>
      <c r="AD40" s="3">
        <f t="shared" si="42"/>
        <v>0</v>
      </c>
      <c r="AE40" s="3">
        <f t="shared" si="42"/>
        <v>0</v>
      </c>
      <c r="AF40" s="3">
        <f t="shared" si="42"/>
        <v>0</v>
      </c>
      <c r="AG40" s="3">
        <f t="shared" si="42"/>
        <v>0</v>
      </c>
      <c r="AH40" s="3">
        <f t="shared" si="42"/>
        <v>0</v>
      </c>
      <c r="AI40" s="3">
        <f t="shared" si="42"/>
        <v>0</v>
      </c>
      <c r="AJ40" s="3">
        <f t="shared" si="42"/>
        <v>0</v>
      </c>
      <c r="AK40" s="3">
        <f t="shared" si="42"/>
        <v>0</v>
      </c>
      <c r="AL40" s="3">
        <f t="shared" si="42"/>
        <v>0</v>
      </c>
      <c r="AM40" s="3">
        <f t="shared" si="42"/>
        <v>0</v>
      </c>
      <c r="AN40" s="3">
        <f t="shared" si="42"/>
        <v>0</v>
      </c>
      <c r="AO40" s="3">
        <f t="shared" si="42"/>
        <v>0</v>
      </c>
      <c r="AP40" s="3">
        <f t="shared" si="42"/>
        <v>0</v>
      </c>
      <c r="AQ40" s="3">
        <f t="shared" si="42"/>
        <v>0</v>
      </c>
      <c r="AR40" s="3">
        <f t="shared" si="42"/>
        <v>0</v>
      </c>
      <c r="AS40" s="3">
        <f t="shared" si="42"/>
        <v>0</v>
      </c>
      <c r="AT40" s="3">
        <f t="shared" si="42"/>
        <v>0</v>
      </c>
      <c r="AU40" s="3">
        <f t="shared" si="42"/>
        <v>0</v>
      </c>
      <c r="AV40" s="3">
        <f t="shared" si="42"/>
        <v>0</v>
      </c>
      <c r="AW40" s="3">
        <f t="shared" si="42"/>
        <v>0</v>
      </c>
      <c r="AX40" s="3">
        <f t="shared" si="42"/>
        <v>0</v>
      </c>
      <c r="AY40" s="3">
        <f t="shared" si="42"/>
        <v>0</v>
      </c>
      <c r="AZ40" s="3">
        <f t="shared" si="42"/>
        <v>0</v>
      </c>
      <c r="BA40" s="3">
        <f t="shared" si="42"/>
        <v>0</v>
      </c>
      <c r="BB40" s="3">
        <f t="shared" si="42"/>
        <v>0</v>
      </c>
      <c r="BC40" s="3">
        <f t="shared" si="42"/>
        <v>0</v>
      </c>
      <c r="BD40" s="3">
        <f t="shared" si="42"/>
        <v>0</v>
      </c>
      <c r="BE40" s="3">
        <f t="shared" si="42"/>
        <v>0</v>
      </c>
      <c r="BF40" s="3">
        <f t="shared" si="42"/>
        <v>0</v>
      </c>
      <c r="BG40" s="3">
        <f t="shared" si="42"/>
        <v>0</v>
      </c>
      <c r="BH40" s="3">
        <f t="shared" si="42"/>
        <v>0</v>
      </c>
      <c r="BI40" s="3">
        <f t="shared" si="42"/>
        <v>0</v>
      </c>
      <c r="BJ40" s="3">
        <f t="shared" si="42"/>
        <v>0</v>
      </c>
      <c r="BK40" s="3">
        <f t="shared" si="42"/>
        <v>0</v>
      </c>
      <c r="BL40" s="3">
        <f t="shared" si="42"/>
        <v>0</v>
      </c>
      <c r="BM40" s="3">
        <f t="shared" si="42"/>
        <v>0</v>
      </c>
      <c r="BN40" s="3">
        <f t="shared" si="42"/>
        <v>0</v>
      </c>
      <c r="BO40" s="3">
        <f t="shared" si="42"/>
        <v>0</v>
      </c>
      <c r="BP40" s="3">
        <f t="shared" si="42"/>
        <v>0</v>
      </c>
      <c r="BQ40" s="3">
        <f t="shared" si="42"/>
        <v>0</v>
      </c>
      <c r="BR40" s="3">
        <f t="shared" si="42"/>
        <v>0</v>
      </c>
      <c r="BS40" s="3">
        <f t="shared" ref="BS40:CH40" si="43">BR40</f>
        <v>0</v>
      </c>
      <c r="BT40" s="3">
        <f t="shared" si="43"/>
        <v>0</v>
      </c>
      <c r="BU40" s="3">
        <f t="shared" si="43"/>
        <v>0</v>
      </c>
      <c r="BV40" s="3">
        <f t="shared" si="43"/>
        <v>0</v>
      </c>
      <c r="BW40" s="3">
        <f t="shared" si="43"/>
        <v>0</v>
      </c>
      <c r="BX40" s="3">
        <f t="shared" si="43"/>
        <v>0</v>
      </c>
      <c r="BY40" s="3">
        <f t="shared" si="43"/>
        <v>0</v>
      </c>
      <c r="BZ40" s="3">
        <f t="shared" si="43"/>
        <v>0</v>
      </c>
      <c r="CA40" s="3">
        <f t="shared" si="43"/>
        <v>0</v>
      </c>
      <c r="CB40" s="3">
        <f t="shared" si="43"/>
        <v>0</v>
      </c>
      <c r="CC40" s="3">
        <f t="shared" si="43"/>
        <v>0</v>
      </c>
      <c r="CD40" s="3">
        <f t="shared" si="43"/>
        <v>0</v>
      </c>
      <c r="CE40" s="3">
        <f t="shared" si="43"/>
        <v>0</v>
      </c>
      <c r="CF40" s="3">
        <f t="shared" si="43"/>
        <v>0</v>
      </c>
      <c r="CG40" s="3">
        <f t="shared" si="43"/>
        <v>0</v>
      </c>
      <c r="CH40" s="12">
        <f t="shared" si="43"/>
        <v>0</v>
      </c>
    </row>
    <row r="41" spans="1:86" x14ac:dyDescent="0.35">
      <c r="A41" s="575"/>
      <c r="B41" s="11" t="str">
        <f t="shared" si="31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BR41" si="44">F41</f>
        <v>0</v>
      </c>
      <c r="H41" s="3">
        <f t="shared" si="44"/>
        <v>0</v>
      </c>
      <c r="I41" s="3">
        <f t="shared" si="44"/>
        <v>0</v>
      </c>
      <c r="J41" s="3">
        <f t="shared" si="44"/>
        <v>0</v>
      </c>
      <c r="K41" s="3">
        <f t="shared" si="44"/>
        <v>0</v>
      </c>
      <c r="L41" s="3">
        <f t="shared" si="44"/>
        <v>0</v>
      </c>
      <c r="M41" s="3">
        <f t="shared" si="44"/>
        <v>0</v>
      </c>
      <c r="N41" s="3">
        <f t="shared" si="44"/>
        <v>0</v>
      </c>
      <c r="O41" s="3">
        <f t="shared" si="44"/>
        <v>0</v>
      </c>
      <c r="P41" s="3">
        <f t="shared" si="44"/>
        <v>0</v>
      </c>
      <c r="Q41" s="3">
        <f t="shared" si="44"/>
        <v>0</v>
      </c>
      <c r="R41" s="3">
        <f t="shared" si="44"/>
        <v>0</v>
      </c>
      <c r="S41" s="3">
        <f t="shared" si="44"/>
        <v>0</v>
      </c>
      <c r="T41" s="3">
        <f t="shared" si="44"/>
        <v>0</v>
      </c>
      <c r="U41" s="3">
        <f t="shared" si="44"/>
        <v>0</v>
      </c>
      <c r="V41" s="3">
        <f t="shared" si="44"/>
        <v>0</v>
      </c>
      <c r="W41" s="3">
        <f t="shared" si="44"/>
        <v>0</v>
      </c>
      <c r="X41" s="3">
        <f t="shared" si="44"/>
        <v>0</v>
      </c>
      <c r="Y41" s="3">
        <f t="shared" si="44"/>
        <v>0</v>
      </c>
      <c r="Z41" s="3">
        <f t="shared" si="44"/>
        <v>0</v>
      </c>
      <c r="AA41" s="3">
        <f t="shared" si="44"/>
        <v>0</v>
      </c>
      <c r="AB41" s="3">
        <f t="shared" si="44"/>
        <v>0</v>
      </c>
      <c r="AC41" s="3">
        <f t="shared" si="44"/>
        <v>0</v>
      </c>
      <c r="AD41" s="3">
        <f t="shared" si="44"/>
        <v>0</v>
      </c>
      <c r="AE41" s="3">
        <f t="shared" si="44"/>
        <v>0</v>
      </c>
      <c r="AF41" s="3">
        <f t="shared" si="44"/>
        <v>0</v>
      </c>
      <c r="AG41" s="3">
        <f t="shared" si="44"/>
        <v>0</v>
      </c>
      <c r="AH41" s="3">
        <f t="shared" si="44"/>
        <v>0</v>
      </c>
      <c r="AI41" s="3">
        <f t="shared" si="44"/>
        <v>0</v>
      </c>
      <c r="AJ41" s="3">
        <f t="shared" si="44"/>
        <v>0</v>
      </c>
      <c r="AK41" s="3">
        <f t="shared" si="44"/>
        <v>0</v>
      </c>
      <c r="AL41" s="3">
        <f t="shared" si="44"/>
        <v>0</v>
      </c>
      <c r="AM41" s="3">
        <f t="shared" si="44"/>
        <v>0</v>
      </c>
      <c r="AN41" s="3">
        <f t="shared" si="44"/>
        <v>0</v>
      </c>
      <c r="AO41" s="3">
        <f t="shared" si="44"/>
        <v>0</v>
      </c>
      <c r="AP41" s="3">
        <f t="shared" si="44"/>
        <v>0</v>
      </c>
      <c r="AQ41" s="3">
        <f t="shared" si="44"/>
        <v>0</v>
      </c>
      <c r="AR41" s="3">
        <f t="shared" si="44"/>
        <v>0</v>
      </c>
      <c r="AS41" s="3">
        <f t="shared" si="44"/>
        <v>0</v>
      </c>
      <c r="AT41" s="3">
        <f t="shared" si="44"/>
        <v>0</v>
      </c>
      <c r="AU41" s="3">
        <f t="shared" si="44"/>
        <v>0</v>
      </c>
      <c r="AV41" s="3">
        <f t="shared" si="44"/>
        <v>0</v>
      </c>
      <c r="AW41" s="3">
        <f t="shared" si="44"/>
        <v>0</v>
      </c>
      <c r="AX41" s="3">
        <f t="shared" si="44"/>
        <v>0</v>
      </c>
      <c r="AY41" s="3">
        <f t="shared" si="44"/>
        <v>0</v>
      </c>
      <c r="AZ41" s="3">
        <f t="shared" si="44"/>
        <v>0</v>
      </c>
      <c r="BA41" s="3">
        <f t="shared" si="44"/>
        <v>0</v>
      </c>
      <c r="BB41" s="3">
        <f t="shared" si="44"/>
        <v>0</v>
      </c>
      <c r="BC41" s="3">
        <f t="shared" si="44"/>
        <v>0</v>
      </c>
      <c r="BD41" s="3">
        <f t="shared" si="44"/>
        <v>0</v>
      </c>
      <c r="BE41" s="3">
        <f t="shared" si="44"/>
        <v>0</v>
      </c>
      <c r="BF41" s="3">
        <f t="shared" si="44"/>
        <v>0</v>
      </c>
      <c r="BG41" s="3">
        <f t="shared" si="44"/>
        <v>0</v>
      </c>
      <c r="BH41" s="3">
        <f t="shared" si="44"/>
        <v>0</v>
      </c>
      <c r="BI41" s="3">
        <f t="shared" si="44"/>
        <v>0</v>
      </c>
      <c r="BJ41" s="3">
        <f t="shared" si="44"/>
        <v>0</v>
      </c>
      <c r="BK41" s="3">
        <f t="shared" si="44"/>
        <v>0</v>
      </c>
      <c r="BL41" s="3">
        <f t="shared" si="44"/>
        <v>0</v>
      </c>
      <c r="BM41" s="3">
        <f t="shared" si="44"/>
        <v>0</v>
      </c>
      <c r="BN41" s="3">
        <f t="shared" si="44"/>
        <v>0</v>
      </c>
      <c r="BO41" s="3">
        <f t="shared" si="44"/>
        <v>0</v>
      </c>
      <c r="BP41" s="3">
        <f t="shared" si="44"/>
        <v>0</v>
      </c>
      <c r="BQ41" s="3">
        <f t="shared" si="44"/>
        <v>0</v>
      </c>
      <c r="BR41" s="3">
        <f t="shared" si="44"/>
        <v>0</v>
      </c>
      <c r="BS41" s="3">
        <f t="shared" ref="BS41:CH41" si="45">BR41</f>
        <v>0</v>
      </c>
      <c r="BT41" s="3">
        <f t="shared" si="45"/>
        <v>0</v>
      </c>
      <c r="BU41" s="3">
        <f t="shared" si="45"/>
        <v>0</v>
      </c>
      <c r="BV41" s="3">
        <f t="shared" si="45"/>
        <v>0</v>
      </c>
      <c r="BW41" s="3">
        <f t="shared" si="45"/>
        <v>0</v>
      </c>
      <c r="BX41" s="3">
        <f t="shared" si="45"/>
        <v>0</v>
      </c>
      <c r="BY41" s="3">
        <f t="shared" si="45"/>
        <v>0</v>
      </c>
      <c r="BZ41" s="3">
        <f t="shared" si="45"/>
        <v>0</v>
      </c>
      <c r="CA41" s="3">
        <f t="shared" si="45"/>
        <v>0</v>
      </c>
      <c r="CB41" s="3">
        <f t="shared" si="45"/>
        <v>0</v>
      </c>
      <c r="CC41" s="3">
        <f t="shared" si="45"/>
        <v>0</v>
      </c>
      <c r="CD41" s="3">
        <f t="shared" si="45"/>
        <v>0</v>
      </c>
      <c r="CE41" s="3">
        <f t="shared" si="45"/>
        <v>0</v>
      </c>
      <c r="CF41" s="3">
        <f t="shared" si="45"/>
        <v>0</v>
      </c>
      <c r="CG41" s="3">
        <f t="shared" si="45"/>
        <v>0</v>
      </c>
      <c r="CH41" s="12">
        <f t="shared" si="45"/>
        <v>0</v>
      </c>
    </row>
    <row r="42" spans="1:86" x14ac:dyDescent="0.35">
      <c r="A42" s="575"/>
      <c r="B42" s="11" t="str">
        <f t="shared" si="31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6">F42</f>
        <v>0</v>
      </c>
      <c r="H42" s="3">
        <f t="shared" si="46"/>
        <v>0</v>
      </c>
      <c r="I42" s="3">
        <f t="shared" si="46"/>
        <v>0</v>
      </c>
      <c r="J42" s="3">
        <f t="shared" si="46"/>
        <v>0</v>
      </c>
      <c r="K42" s="3">
        <f t="shared" si="46"/>
        <v>0</v>
      </c>
      <c r="L42" s="3">
        <f t="shared" si="46"/>
        <v>0</v>
      </c>
      <c r="M42" s="3">
        <f t="shared" si="46"/>
        <v>0</v>
      </c>
      <c r="N42" s="3">
        <f t="shared" si="46"/>
        <v>0</v>
      </c>
      <c r="O42" s="3">
        <f t="shared" si="46"/>
        <v>0</v>
      </c>
      <c r="P42" s="3">
        <f t="shared" si="46"/>
        <v>0</v>
      </c>
      <c r="Q42" s="3">
        <f t="shared" si="46"/>
        <v>0</v>
      </c>
      <c r="R42" s="3">
        <f t="shared" si="46"/>
        <v>0</v>
      </c>
      <c r="S42" s="3">
        <f t="shared" si="46"/>
        <v>0</v>
      </c>
      <c r="T42" s="3">
        <f t="shared" si="46"/>
        <v>0</v>
      </c>
      <c r="U42" s="3">
        <f t="shared" si="46"/>
        <v>0</v>
      </c>
      <c r="V42" s="3">
        <f t="shared" si="46"/>
        <v>0</v>
      </c>
      <c r="W42" s="3">
        <f t="shared" si="46"/>
        <v>0</v>
      </c>
      <c r="X42" s="3">
        <f t="shared" si="46"/>
        <v>0</v>
      </c>
      <c r="Y42" s="3">
        <f t="shared" si="46"/>
        <v>0</v>
      </c>
      <c r="Z42" s="3">
        <f t="shared" si="46"/>
        <v>0</v>
      </c>
      <c r="AA42" s="3">
        <f t="shared" si="46"/>
        <v>0</v>
      </c>
      <c r="AB42" s="3">
        <f t="shared" si="46"/>
        <v>0</v>
      </c>
      <c r="AC42" s="3">
        <f t="shared" si="46"/>
        <v>0</v>
      </c>
      <c r="AD42" s="3">
        <f t="shared" si="46"/>
        <v>0</v>
      </c>
      <c r="AE42" s="3">
        <f t="shared" si="46"/>
        <v>0</v>
      </c>
      <c r="AF42" s="3">
        <f t="shared" si="46"/>
        <v>0</v>
      </c>
      <c r="AG42" s="3">
        <f t="shared" si="46"/>
        <v>0</v>
      </c>
      <c r="AH42" s="3">
        <f t="shared" si="46"/>
        <v>0</v>
      </c>
      <c r="AI42" s="3">
        <f t="shared" si="46"/>
        <v>0</v>
      </c>
      <c r="AJ42" s="3">
        <f t="shared" si="46"/>
        <v>0</v>
      </c>
      <c r="AK42" s="3">
        <f t="shared" si="46"/>
        <v>0</v>
      </c>
      <c r="AL42" s="3">
        <f t="shared" si="46"/>
        <v>0</v>
      </c>
      <c r="AM42" s="3">
        <f t="shared" si="46"/>
        <v>0</v>
      </c>
      <c r="AN42" s="3">
        <f t="shared" si="46"/>
        <v>0</v>
      </c>
      <c r="AO42" s="3">
        <f t="shared" si="46"/>
        <v>0</v>
      </c>
      <c r="AP42" s="3">
        <f t="shared" si="46"/>
        <v>0</v>
      </c>
      <c r="AQ42" s="3">
        <f t="shared" si="46"/>
        <v>0</v>
      </c>
      <c r="AR42" s="3">
        <f t="shared" si="46"/>
        <v>0</v>
      </c>
      <c r="AS42" s="3">
        <f t="shared" si="46"/>
        <v>0</v>
      </c>
      <c r="AT42" s="3">
        <f t="shared" si="46"/>
        <v>0</v>
      </c>
      <c r="AU42" s="3">
        <f t="shared" si="46"/>
        <v>0</v>
      </c>
      <c r="AV42" s="3">
        <f t="shared" si="46"/>
        <v>0</v>
      </c>
      <c r="AW42" s="3">
        <f t="shared" si="46"/>
        <v>0</v>
      </c>
      <c r="AX42" s="3">
        <f t="shared" si="46"/>
        <v>0</v>
      </c>
      <c r="AY42" s="3">
        <f t="shared" si="46"/>
        <v>0</v>
      </c>
      <c r="AZ42" s="3">
        <f t="shared" si="46"/>
        <v>0</v>
      </c>
      <c r="BA42" s="3">
        <f t="shared" si="46"/>
        <v>0</v>
      </c>
      <c r="BB42" s="3">
        <f t="shared" si="46"/>
        <v>0</v>
      </c>
      <c r="BC42" s="3">
        <f t="shared" si="46"/>
        <v>0</v>
      </c>
      <c r="BD42" s="3">
        <f t="shared" si="46"/>
        <v>0</v>
      </c>
      <c r="BE42" s="3">
        <f t="shared" si="46"/>
        <v>0</v>
      </c>
      <c r="BF42" s="3">
        <f t="shared" si="46"/>
        <v>0</v>
      </c>
      <c r="BG42" s="3">
        <f t="shared" si="46"/>
        <v>0</v>
      </c>
      <c r="BH42" s="3">
        <f t="shared" si="46"/>
        <v>0</v>
      </c>
      <c r="BI42" s="3">
        <f t="shared" si="46"/>
        <v>0</v>
      </c>
      <c r="BJ42" s="3">
        <f t="shared" si="46"/>
        <v>0</v>
      </c>
      <c r="BK42" s="3">
        <f t="shared" si="46"/>
        <v>0</v>
      </c>
      <c r="BL42" s="3">
        <f t="shared" si="46"/>
        <v>0</v>
      </c>
      <c r="BM42" s="3">
        <f t="shared" si="46"/>
        <v>0</v>
      </c>
      <c r="BN42" s="3">
        <f t="shared" si="46"/>
        <v>0</v>
      </c>
      <c r="BO42" s="3">
        <f t="shared" si="46"/>
        <v>0</v>
      </c>
      <c r="BP42" s="3">
        <f t="shared" si="46"/>
        <v>0</v>
      </c>
      <c r="BQ42" s="3">
        <f t="shared" si="46"/>
        <v>0</v>
      </c>
      <c r="BR42" s="3">
        <f t="shared" si="46"/>
        <v>0</v>
      </c>
      <c r="BS42" s="3">
        <f t="shared" ref="BS42:CH42" si="47">BR42</f>
        <v>0</v>
      </c>
      <c r="BT42" s="3">
        <f t="shared" si="47"/>
        <v>0</v>
      </c>
      <c r="BU42" s="3">
        <f t="shared" si="47"/>
        <v>0</v>
      </c>
      <c r="BV42" s="3">
        <f t="shared" si="47"/>
        <v>0</v>
      </c>
      <c r="BW42" s="3">
        <f t="shared" si="47"/>
        <v>0</v>
      </c>
      <c r="BX42" s="3">
        <f t="shared" si="47"/>
        <v>0</v>
      </c>
      <c r="BY42" s="3">
        <f t="shared" si="47"/>
        <v>0</v>
      </c>
      <c r="BZ42" s="3">
        <f t="shared" si="47"/>
        <v>0</v>
      </c>
      <c r="CA42" s="3">
        <f t="shared" si="47"/>
        <v>0</v>
      </c>
      <c r="CB42" s="3">
        <f t="shared" si="47"/>
        <v>0</v>
      </c>
      <c r="CC42" s="3">
        <f t="shared" si="47"/>
        <v>0</v>
      </c>
      <c r="CD42" s="3">
        <f t="shared" si="47"/>
        <v>0</v>
      </c>
      <c r="CE42" s="3">
        <f t="shared" si="47"/>
        <v>0</v>
      </c>
      <c r="CF42" s="3">
        <f t="shared" si="47"/>
        <v>0</v>
      </c>
      <c r="CG42" s="3">
        <f t="shared" si="47"/>
        <v>0</v>
      </c>
      <c r="CH42" s="12">
        <f t="shared" si="47"/>
        <v>0</v>
      </c>
    </row>
    <row r="43" spans="1:86" x14ac:dyDescent="0.35">
      <c r="A43" s="575"/>
      <c r="B43" s="11" t="str">
        <f t="shared" si="31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8">F43</f>
        <v>0</v>
      </c>
      <c r="H43" s="3">
        <f t="shared" si="48"/>
        <v>0</v>
      </c>
      <c r="I43" s="3">
        <f t="shared" si="48"/>
        <v>0</v>
      </c>
      <c r="J43" s="3">
        <f t="shared" si="48"/>
        <v>0</v>
      </c>
      <c r="K43" s="3">
        <f t="shared" si="48"/>
        <v>0</v>
      </c>
      <c r="L43" s="3">
        <f t="shared" si="48"/>
        <v>0</v>
      </c>
      <c r="M43" s="3">
        <f t="shared" si="48"/>
        <v>0</v>
      </c>
      <c r="N43" s="3">
        <f t="shared" si="48"/>
        <v>0</v>
      </c>
      <c r="O43" s="3">
        <f t="shared" si="48"/>
        <v>0</v>
      </c>
      <c r="P43" s="3">
        <f t="shared" si="48"/>
        <v>0</v>
      </c>
      <c r="Q43" s="3">
        <f t="shared" si="48"/>
        <v>0</v>
      </c>
      <c r="R43" s="3">
        <f t="shared" si="48"/>
        <v>0</v>
      </c>
      <c r="S43" s="3">
        <f t="shared" si="48"/>
        <v>0</v>
      </c>
      <c r="T43" s="3">
        <f t="shared" si="48"/>
        <v>0</v>
      </c>
      <c r="U43" s="3">
        <f t="shared" si="48"/>
        <v>0</v>
      </c>
      <c r="V43" s="3">
        <f t="shared" si="48"/>
        <v>0</v>
      </c>
      <c r="W43" s="3">
        <f t="shared" si="48"/>
        <v>0</v>
      </c>
      <c r="X43" s="3">
        <f t="shared" si="48"/>
        <v>0</v>
      </c>
      <c r="Y43" s="3">
        <f t="shared" si="48"/>
        <v>0</v>
      </c>
      <c r="Z43" s="3">
        <f t="shared" si="48"/>
        <v>0</v>
      </c>
      <c r="AA43" s="3">
        <f t="shared" si="48"/>
        <v>0</v>
      </c>
      <c r="AB43" s="3">
        <f t="shared" si="48"/>
        <v>0</v>
      </c>
      <c r="AC43" s="3">
        <f t="shared" si="48"/>
        <v>0</v>
      </c>
      <c r="AD43" s="3">
        <f t="shared" si="48"/>
        <v>0</v>
      </c>
      <c r="AE43" s="3">
        <f t="shared" si="48"/>
        <v>0</v>
      </c>
      <c r="AF43" s="3">
        <f t="shared" si="48"/>
        <v>0</v>
      </c>
      <c r="AG43" s="3">
        <f t="shared" si="48"/>
        <v>0</v>
      </c>
      <c r="AH43" s="3">
        <f t="shared" si="48"/>
        <v>0</v>
      </c>
      <c r="AI43" s="3">
        <f t="shared" si="48"/>
        <v>0</v>
      </c>
      <c r="AJ43" s="3">
        <f t="shared" si="48"/>
        <v>0</v>
      </c>
      <c r="AK43" s="3">
        <f t="shared" si="48"/>
        <v>0</v>
      </c>
      <c r="AL43" s="3">
        <f t="shared" si="48"/>
        <v>0</v>
      </c>
      <c r="AM43" s="3">
        <f t="shared" si="48"/>
        <v>0</v>
      </c>
      <c r="AN43" s="3">
        <f t="shared" si="48"/>
        <v>0</v>
      </c>
      <c r="AO43" s="3">
        <f t="shared" si="48"/>
        <v>0</v>
      </c>
      <c r="AP43" s="3">
        <f t="shared" si="48"/>
        <v>0</v>
      </c>
      <c r="AQ43" s="3">
        <f t="shared" si="48"/>
        <v>0</v>
      </c>
      <c r="AR43" s="3">
        <f t="shared" si="48"/>
        <v>0</v>
      </c>
      <c r="AS43" s="3">
        <f t="shared" si="48"/>
        <v>0</v>
      </c>
      <c r="AT43" s="3">
        <f t="shared" si="48"/>
        <v>0</v>
      </c>
      <c r="AU43" s="3">
        <f t="shared" si="48"/>
        <v>0</v>
      </c>
      <c r="AV43" s="3">
        <f t="shared" si="48"/>
        <v>0</v>
      </c>
      <c r="AW43" s="3">
        <f t="shared" si="48"/>
        <v>0</v>
      </c>
      <c r="AX43" s="3">
        <f t="shared" si="48"/>
        <v>0</v>
      </c>
      <c r="AY43" s="3">
        <f t="shared" si="48"/>
        <v>0</v>
      </c>
      <c r="AZ43" s="3">
        <f t="shared" si="48"/>
        <v>0</v>
      </c>
      <c r="BA43" s="3">
        <f t="shared" si="48"/>
        <v>0</v>
      </c>
      <c r="BB43" s="3">
        <f t="shared" si="48"/>
        <v>0</v>
      </c>
      <c r="BC43" s="3">
        <f t="shared" si="48"/>
        <v>0</v>
      </c>
      <c r="BD43" s="3">
        <f t="shared" si="48"/>
        <v>0</v>
      </c>
      <c r="BE43" s="3">
        <f t="shared" si="48"/>
        <v>0</v>
      </c>
      <c r="BF43" s="3">
        <f t="shared" si="48"/>
        <v>0</v>
      </c>
      <c r="BG43" s="3">
        <f t="shared" si="48"/>
        <v>0</v>
      </c>
      <c r="BH43" s="3">
        <f t="shared" si="48"/>
        <v>0</v>
      </c>
      <c r="BI43" s="3">
        <f t="shared" si="48"/>
        <v>0</v>
      </c>
      <c r="BJ43" s="3">
        <f t="shared" si="48"/>
        <v>0</v>
      </c>
      <c r="BK43" s="3">
        <f t="shared" si="48"/>
        <v>0</v>
      </c>
      <c r="BL43" s="3">
        <f t="shared" si="48"/>
        <v>0</v>
      </c>
      <c r="BM43" s="3">
        <f t="shared" si="48"/>
        <v>0</v>
      </c>
      <c r="BN43" s="3">
        <f t="shared" si="48"/>
        <v>0</v>
      </c>
      <c r="BO43" s="3">
        <f t="shared" si="48"/>
        <v>0</v>
      </c>
      <c r="BP43" s="3">
        <f t="shared" si="48"/>
        <v>0</v>
      </c>
      <c r="BQ43" s="3">
        <f t="shared" si="48"/>
        <v>0</v>
      </c>
      <c r="BR43" s="3">
        <f t="shared" si="48"/>
        <v>0</v>
      </c>
      <c r="BS43" s="3">
        <f t="shared" ref="BS43:CH43" si="49">BR43</f>
        <v>0</v>
      </c>
      <c r="BT43" s="3">
        <f t="shared" si="49"/>
        <v>0</v>
      </c>
      <c r="BU43" s="3">
        <f t="shared" si="49"/>
        <v>0</v>
      </c>
      <c r="BV43" s="3">
        <f t="shared" si="49"/>
        <v>0</v>
      </c>
      <c r="BW43" s="3">
        <f t="shared" si="49"/>
        <v>0</v>
      </c>
      <c r="BX43" s="3">
        <f t="shared" si="49"/>
        <v>0</v>
      </c>
      <c r="BY43" s="3">
        <f t="shared" si="49"/>
        <v>0</v>
      </c>
      <c r="BZ43" s="3">
        <f t="shared" si="49"/>
        <v>0</v>
      </c>
      <c r="CA43" s="3">
        <f t="shared" si="49"/>
        <v>0</v>
      </c>
      <c r="CB43" s="3">
        <f t="shared" si="49"/>
        <v>0</v>
      </c>
      <c r="CC43" s="3">
        <f t="shared" si="49"/>
        <v>0</v>
      </c>
      <c r="CD43" s="3">
        <f t="shared" si="49"/>
        <v>0</v>
      </c>
      <c r="CE43" s="3">
        <f t="shared" si="49"/>
        <v>0</v>
      </c>
      <c r="CF43" s="3">
        <f t="shared" si="49"/>
        <v>0</v>
      </c>
      <c r="CG43" s="3">
        <f t="shared" si="49"/>
        <v>0</v>
      </c>
      <c r="CH43" s="12">
        <f t="shared" si="49"/>
        <v>0</v>
      </c>
    </row>
    <row r="44" spans="1:86" ht="15" customHeight="1" x14ac:dyDescent="0.35">
      <c r="A44" s="575"/>
      <c r="B44" s="11" t="str">
        <f t="shared" si="31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50">F44</f>
        <v>0</v>
      </c>
      <c r="H44" s="3">
        <f t="shared" si="50"/>
        <v>0</v>
      </c>
      <c r="I44" s="3">
        <f t="shared" si="50"/>
        <v>0</v>
      </c>
      <c r="J44" s="3">
        <f t="shared" si="50"/>
        <v>0</v>
      </c>
      <c r="K44" s="3">
        <f t="shared" si="50"/>
        <v>0</v>
      </c>
      <c r="L44" s="3">
        <f t="shared" si="50"/>
        <v>0</v>
      </c>
      <c r="M44" s="3">
        <f t="shared" si="50"/>
        <v>0</v>
      </c>
      <c r="N44" s="3">
        <f t="shared" si="50"/>
        <v>0</v>
      </c>
      <c r="O44" s="3">
        <f t="shared" si="50"/>
        <v>0</v>
      </c>
      <c r="P44" s="3">
        <f t="shared" si="50"/>
        <v>0</v>
      </c>
      <c r="Q44" s="3">
        <f t="shared" si="50"/>
        <v>0</v>
      </c>
      <c r="R44" s="3">
        <f t="shared" si="50"/>
        <v>0</v>
      </c>
      <c r="S44" s="3">
        <f t="shared" si="50"/>
        <v>0</v>
      </c>
      <c r="T44" s="3">
        <f t="shared" si="50"/>
        <v>0</v>
      </c>
      <c r="U44" s="3">
        <f t="shared" si="50"/>
        <v>0</v>
      </c>
      <c r="V44" s="3">
        <f t="shared" si="50"/>
        <v>0</v>
      </c>
      <c r="W44" s="3">
        <f t="shared" si="50"/>
        <v>0</v>
      </c>
      <c r="X44" s="3">
        <f t="shared" si="50"/>
        <v>0</v>
      </c>
      <c r="Y44" s="3">
        <f t="shared" si="50"/>
        <v>0</v>
      </c>
      <c r="Z44" s="3">
        <f t="shared" si="50"/>
        <v>0</v>
      </c>
      <c r="AA44" s="3">
        <f t="shared" si="50"/>
        <v>0</v>
      </c>
      <c r="AB44" s="3">
        <f t="shared" si="50"/>
        <v>0</v>
      </c>
      <c r="AC44" s="3">
        <f t="shared" si="50"/>
        <v>0</v>
      </c>
      <c r="AD44" s="3">
        <f t="shared" si="50"/>
        <v>0</v>
      </c>
      <c r="AE44" s="3">
        <f t="shared" si="50"/>
        <v>0</v>
      </c>
      <c r="AF44" s="3">
        <f t="shared" si="50"/>
        <v>0</v>
      </c>
      <c r="AG44" s="3">
        <f t="shared" si="50"/>
        <v>0</v>
      </c>
      <c r="AH44" s="3">
        <f t="shared" si="50"/>
        <v>0</v>
      </c>
      <c r="AI44" s="3">
        <f t="shared" si="50"/>
        <v>0</v>
      </c>
      <c r="AJ44" s="3">
        <f t="shared" si="50"/>
        <v>0</v>
      </c>
      <c r="AK44" s="3">
        <f t="shared" si="50"/>
        <v>0</v>
      </c>
      <c r="AL44" s="3">
        <f t="shared" si="50"/>
        <v>0</v>
      </c>
      <c r="AM44" s="3">
        <f t="shared" si="50"/>
        <v>0</v>
      </c>
      <c r="AN44" s="3">
        <f t="shared" si="50"/>
        <v>0</v>
      </c>
      <c r="AO44" s="3">
        <f t="shared" si="50"/>
        <v>0</v>
      </c>
      <c r="AP44" s="3">
        <f t="shared" si="50"/>
        <v>0</v>
      </c>
      <c r="AQ44" s="3">
        <f t="shared" si="50"/>
        <v>0</v>
      </c>
      <c r="AR44" s="3">
        <f t="shared" si="50"/>
        <v>0</v>
      </c>
      <c r="AS44" s="3">
        <f t="shared" si="50"/>
        <v>0</v>
      </c>
      <c r="AT44" s="3">
        <f t="shared" si="50"/>
        <v>0</v>
      </c>
      <c r="AU44" s="3">
        <f t="shared" si="50"/>
        <v>0</v>
      </c>
      <c r="AV44" s="3">
        <f t="shared" si="50"/>
        <v>0</v>
      </c>
      <c r="AW44" s="3">
        <f t="shared" si="50"/>
        <v>0</v>
      </c>
      <c r="AX44" s="3">
        <f t="shared" si="50"/>
        <v>0</v>
      </c>
      <c r="AY44" s="3">
        <f t="shared" si="50"/>
        <v>0</v>
      </c>
      <c r="AZ44" s="3">
        <f t="shared" si="50"/>
        <v>0</v>
      </c>
      <c r="BA44" s="3">
        <f t="shared" si="50"/>
        <v>0</v>
      </c>
      <c r="BB44" s="3">
        <f t="shared" si="50"/>
        <v>0</v>
      </c>
      <c r="BC44" s="3">
        <f t="shared" si="50"/>
        <v>0</v>
      </c>
      <c r="BD44" s="3">
        <f t="shared" si="50"/>
        <v>0</v>
      </c>
      <c r="BE44" s="3">
        <f t="shared" si="50"/>
        <v>0</v>
      </c>
      <c r="BF44" s="3">
        <f t="shared" si="50"/>
        <v>0</v>
      </c>
      <c r="BG44" s="3">
        <f t="shared" si="50"/>
        <v>0</v>
      </c>
      <c r="BH44" s="3">
        <f t="shared" si="50"/>
        <v>0</v>
      </c>
      <c r="BI44" s="3">
        <f t="shared" si="50"/>
        <v>0</v>
      </c>
      <c r="BJ44" s="3">
        <f t="shared" si="50"/>
        <v>0</v>
      </c>
      <c r="BK44" s="3">
        <f t="shared" si="50"/>
        <v>0</v>
      </c>
      <c r="BL44" s="3">
        <f t="shared" si="50"/>
        <v>0</v>
      </c>
      <c r="BM44" s="3">
        <f t="shared" si="50"/>
        <v>0</v>
      </c>
      <c r="BN44" s="3">
        <f t="shared" si="50"/>
        <v>0</v>
      </c>
      <c r="BO44" s="3">
        <f t="shared" si="50"/>
        <v>0</v>
      </c>
      <c r="BP44" s="3">
        <f t="shared" si="50"/>
        <v>0</v>
      </c>
      <c r="BQ44" s="3">
        <f t="shared" si="50"/>
        <v>0</v>
      </c>
      <c r="BR44" s="3">
        <f t="shared" si="50"/>
        <v>0</v>
      </c>
      <c r="BS44" s="3">
        <f t="shared" ref="BS44:CH44" si="51">BR44</f>
        <v>0</v>
      </c>
      <c r="BT44" s="3">
        <f t="shared" si="51"/>
        <v>0</v>
      </c>
      <c r="BU44" s="3">
        <f t="shared" si="51"/>
        <v>0</v>
      </c>
      <c r="BV44" s="3">
        <f t="shared" si="51"/>
        <v>0</v>
      </c>
      <c r="BW44" s="3">
        <f t="shared" si="51"/>
        <v>0</v>
      </c>
      <c r="BX44" s="3">
        <f t="shared" si="51"/>
        <v>0</v>
      </c>
      <c r="BY44" s="3">
        <f t="shared" si="51"/>
        <v>0</v>
      </c>
      <c r="BZ44" s="3">
        <f t="shared" si="51"/>
        <v>0</v>
      </c>
      <c r="CA44" s="3">
        <f t="shared" si="51"/>
        <v>0</v>
      </c>
      <c r="CB44" s="3">
        <f t="shared" si="51"/>
        <v>0</v>
      </c>
      <c r="CC44" s="3">
        <f t="shared" si="51"/>
        <v>0</v>
      </c>
      <c r="CD44" s="3">
        <f t="shared" si="51"/>
        <v>0</v>
      </c>
      <c r="CE44" s="3">
        <f t="shared" si="51"/>
        <v>0</v>
      </c>
      <c r="CF44" s="3">
        <f t="shared" si="51"/>
        <v>0</v>
      </c>
      <c r="CG44" s="3">
        <f t="shared" si="51"/>
        <v>0</v>
      </c>
      <c r="CH44" s="12">
        <f t="shared" si="51"/>
        <v>0</v>
      </c>
    </row>
    <row r="45" spans="1:86" ht="15" customHeight="1" x14ac:dyDescent="0.35">
      <c r="A45" s="575"/>
      <c r="B45" s="11" t="str">
        <f t="shared" si="31"/>
        <v xml:space="preserve"> </v>
      </c>
      <c r="C45" s="3"/>
      <c r="D45" s="3"/>
      <c r="E45" s="3"/>
      <c r="F45" s="3">
        <v>0</v>
      </c>
      <c r="G45" s="3">
        <f t="shared" ref="G45:BR45" si="52">F45</f>
        <v>0</v>
      </c>
      <c r="H45" s="3">
        <f t="shared" si="52"/>
        <v>0</v>
      </c>
      <c r="I45" s="3">
        <f t="shared" si="52"/>
        <v>0</v>
      </c>
      <c r="J45" s="3">
        <f t="shared" si="52"/>
        <v>0</v>
      </c>
      <c r="K45" s="3">
        <f t="shared" si="52"/>
        <v>0</v>
      </c>
      <c r="L45" s="3">
        <f t="shared" si="52"/>
        <v>0</v>
      </c>
      <c r="M45" s="3">
        <f t="shared" si="52"/>
        <v>0</v>
      </c>
      <c r="N45" s="3">
        <f t="shared" si="52"/>
        <v>0</v>
      </c>
      <c r="O45" s="3">
        <f t="shared" si="52"/>
        <v>0</v>
      </c>
      <c r="P45" s="3">
        <f t="shared" si="52"/>
        <v>0</v>
      </c>
      <c r="Q45" s="3">
        <f t="shared" si="52"/>
        <v>0</v>
      </c>
      <c r="R45" s="3">
        <f t="shared" si="52"/>
        <v>0</v>
      </c>
      <c r="S45" s="3">
        <f t="shared" si="52"/>
        <v>0</v>
      </c>
      <c r="T45" s="3">
        <f t="shared" si="52"/>
        <v>0</v>
      </c>
      <c r="U45" s="3">
        <f t="shared" si="52"/>
        <v>0</v>
      </c>
      <c r="V45" s="3">
        <f t="shared" si="52"/>
        <v>0</v>
      </c>
      <c r="W45" s="3">
        <f t="shared" si="52"/>
        <v>0</v>
      </c>
      <c r="X45" s="3">
        <f t="shared" si="52"/>
        <v>0</v>
      </c>
      <c r="Y45" s="3">
        <f t="shared" si="52"/>
        <v>0</v>
      </c>
      <c r="Z45" s="3">
        <f t="shared" si="52"/>
        <v>0</v>
      </c>
      <c r="AA45" s="3">
        <f t="shared" si="52"/>
        <v>0</v>
      </c>
      <c r="AB45" s="3">
        <f t="shared" si="52"/>
        <v>0</v>
      </c>
      <c r="AC45" s="3">
        <f t="shared" si="52"/>
        <v>0</v>
      </c>
      <c r="AD45" s="3">
        <f t="shared" si="52"/>
        <v>0</v>
      </c>
      <c r="AE45" s="3">
        <f t="shared" si="52"/>
        <v>0</v>
      </c>
      <c r="AF45" s="3">
        <f t="shared" si="52"/>
        <v>0</v>
      </c>
      <c r="AG45" s="3">
        <f t="shared" si="52"/>
        <v>0</v>
      </c>
      <c r="AH45" s="3">
        <f t="shared" si="52"/>
        <v>0</v>
      </c>
      <c r="AI45" s="3">
        <f t="shared" si="52"/>
        <v>0</v>
      </c>
      <c r="AJ45" s="3">
        <f t="shared" si="52"/>
        <v>0</v>
      </c>
      <c r="AK45" s="3">
        <f t="shared" si="52"/>
        <v>0</v>
      </c>
      <c r="AL45" s="3">
        <f t="shared" si="52"/>
        <v>0</v>
      </c>
      <c r="AM45" s="3">
        <f t="shared" si="52"/>
        <v>0</v>
      </c>
      <c r="AN45" s="3">
        <f t="shared" si="52"/>
        <v>0</v>
      </c>
      <c r="AO45" s="3">
        <f t="shared" si="52"/>
        <v>0</v>
      </c>
      <c r="AP45" s="3">
        <f t="shared" si="52"/>
        <v>0</v>
      </c>
      <c r="AQ45" s="3">
        <f t="shared" si="52"/>
        <v>0</v>
      </c>
      <c r="AR45" s="3">
        <f t="shared" si="52"/>
        <v>0</v>
      </c>
      <c r="AS45" s="3">
        <f t="shared" si="52"/>
        <v>0</v>
      </c>
      <c r="AT45" s="3">
        <f t="shared" si="52"/>
        <v>0</v>
      </c>
      <c r="AU45" s="3">
        <f t="shared" si="52"/>
        <v>0</v>
      </c>
      <c r="AV45" s="3">
        <f t="shared" si="52"/>
        <v>0</v>
      </c>
      <c r="AW45" s="3">
        <f t="shared" si="52"/>
        <v>0</v>
      </c>
      <c r="AX45" s="3">
        <f t="shared" si="52"/>
        <v>0</v>
      </c>
      <c r="AY45" s="3">
        <f t="shared" si="52"/>
        <v>0</v>
      </c>
      <c r="AZ45" s="3">
        <f t="shared" si="52"/>
        <v>0</v>
      </c>
      <c r="BA45" s="3">
        <f t="shared" si="52"/>
        <v>0</v>
      </c>
      <c r="BB45" s="3">
        <f t="shared" si="52"/>
        <v>0</v>
      </c>
      <c r="BC45" s="3">
        <f t="shared" si="52"/>
        <v>0</v>
      </c>
      <c r="BD45" s="3">
        <f t="shared" si="52"/>
        <v>0</v>
      </c>
      <c r="BE45" s="3">
        <f t="shared" si="52"/>
        <v>0</v>
      </c>
      <c r="BF45" s="3">
        <f t="shared" si="52"/>
        <v>0</v>
      </c>
      <c r="BG45" s="3">
        <f t="shared" si="52"/>
        <v>0</v>
      </c>
      <c r="BH45" s="3">
        <f t="shared" si="52"/>
        <v>0</v>
      </c>
      <c r="BI45" s="3">
        <f t="shared" si="52"/>
        <v>0</v>
      </c>
      <c r="BJ45" s="3">
        <f t="shared" si="52"/>
        <v>0</v>
      </c>
      <c r="BK45" s="3">
        <f t="shared" si="52"/>
        <v>0</v>
      </c>
      <c r="BL45" s="3">
        <f t="shared" si="52"/>
        <v>0</v>
      </c>
      <c r="BM45" s="3">
        <f t="shared" si="52"/>
        <v>0</v>
      </c>
      <c r="BN45" s="3">
        <f t="shared" si="52"/>
        <v>0</v>
      </c>
      <c r="BO45" s="3">
        <f t="shared" si="52"/>
        <v>0</v>
      </c>
      <c r="BP45" s="3">
        <f t="shared" si="52"/>
        <v>0</v>
      </c>
      <c r="BQ45" s="3">
        <f t="shared" si="52"/>
        <v>0</v>
      </c>
      <c r="BR45" s="3">
        <f t="shared" si="52"/>
        <v>0</v>
      </c>
      <c r="BS45" s="3">
        <f t="shared" ref="BS45:CH45" si="53">BR45</f>
        <v>0</v>
      </c>
      <c r="BT45" s="3">
        <f t="shared" si="53"/>
        <v>0</v>
      </c>
      <c r="BU45" s="3">
        <f t="shared" si="53"/>
        <v>0</v>
      </c>
      <c r="BV45" s="3">
        <f t="shared" si="53"/>
        <v>0</v>
      </c>
      <c r="BW45" s="3">
        <f t="shared" si="53"/>
        <v>0</v>
      </c>
      <c r="BX45" s="3">
        <f t="shared" si="53"/>
        <v>0</v>
      </c>
      <c r="BY45" s="3">
        <f t="shared" si="53"/>
        <v>0</v>
      </c>
      <c r="BZ45" s="3">
        <f t="shared" si="53"/>
        <v>0</v>
      </c>
      <c r="CA45" s="3">
        <f t="shared" si="53"/>
        <v>0</v>
      </c>
      <c r="CB45" s="3">
        <f t="shared" si="53"/>
        <v>0</v>
      </c>
      <c r="CC45" s="3">
        <f t="shared" si="53"/>
        <v>0</v>
      </c>
      <c r="CD45" s="3">
        <f t="shared" si="53"/>
        <v>0</v>
      </c>
      <c r="CE45" s="3">
        <f t="shared" si="53"/>
        <v>0</v>
      </c>
      <c r="CF45" s="3">
        <f t="shared" si="53"/>
        <v>0</v>
      </c>
      <c r="CG45" s="3">
        <f t="shared" si="53"/>
        <v>0</v>
      </c>
      <c r="CH45" s="12">
        <f t="shared" si="53"/>
        <v>0</v>
      </c>
    </row>
    <row r="46" spans="1:86" ht="15" customHeight="1" thickBot="1" x14ac:dyDescent="0.4">
      <c r="A46" s="576"/>
      <c r="B46" s="224" t="str">
        <f t="shared" si="31"/>
        <v>Monthly kWh</v>
      </c>
      <c r="C46" s="279">
        <f>SUM(C35:C45)</f>
        <v>0</v>
      </c>
      <c r="D46" s="279">
        <f t="shared" ref="D46:BO46" si="54">SUM(D35:D45)</f>
        <v>0</v>
      </c>
      <c r="E46" s="279">
        <f t="shared" si="54"/>
        <v>0</v>
      </c>
      <c r="F46" s="279">
        <f t="shared" si="54"/>
        <v>0</v>
      </c>
      <c r="G46" s="279">
        <f t="shared" si="54"/>
        <v>0</v>
      </c>
      <c r="H46" s="279">
        <f t="shared" si="54"/>
        <v>0</v>
      </c>
      <c r="I46" s="279">
        <f t="shared" si="54"/>
        <v>0</v>
      </c>
      <c r="J46" s="279">
        <f t="shared" si="54"/>
        <v>0</v>
      </c>
      <c r="K46" s="279">
        <f t="shared" si="54"/>
        <v>0</v>
      </c>
      <c r="L46" s="279">
        <f t="shared" si="54"/>
        <v>0</v>
      </c>
      <c r="M46" s="279">
        <f t="shared" si="54"/>
        <v>0</v>
      </c>
      <c r="N46" s="279">
        <f t="shared" si="54"/>
        <v>0</v>
      </c>
      <c r="O46" s="279">
        <f t="shared" si="54"/>
        <v>0</v>
      </c>
      <c r="P46" s="279">
        <f t="shared" si="54"/>
        <v>0</v>
      </c>
      <c r="Q46" s="279">
        <f t="shared" si="54"/>
        <v>0</v>
      </c>
      <c r="R46" s="279">
        <f t="shared" si="54"/>
        <v>0</v>
      </c>
      <c r="S46" s="279">
        <f t="shared" si="54"/>
        <v>0</v>
      </c>
      <c r="T46" s="279">
        <f t="shared" si="54"/>
        <v>0</v>
      </c>
      <c r="U46" s="279">
        <f t="shared" si="54"/>
        <v>0</v>
      </c>
      <c r="V46" s="279">
        <f t="shared" si="54"/>
        <v>0</v>
      </c>
      <c r="W46" s="279">
        <f t="shared" si="54"/>
        <v>0</v>
      </c>
      <c r="X46" s="279">
        <f t="shared" si="54"/>
        <v>0</v>
      </c>
      <c r="Y46" s="279">
        <f t="shared" si="54"/>
        <v>0</v>
      </c>
      <c r="Z46" s="279">
        <f t="shared" si="54"/>
        <v>0</v>
      </c>
      <c r="AA46" s="279">
        <f t="shared" si="54"/>
        <v>0</v>
      </c>
      <c r="AB46" s="279">
        <f t="shared" si="54"/>
        <v>0</v>
      </c>
      <c r="AC46" s="279">
        <f t="shared" si="54"/>
        <v>0</v>
      </c>
      <c r="AD46" s="279">
        <f t="shared" si="54"/>
        <v>0</v>
      </c>
      <c r="AE46" s="279">
        <f t="shared" si="54"/>
        <v>0</v>
      </c>
      <c r="AF46" s="279">
        <f t="shared" si="54"/>
        <v>0</v>
      </c>
      <c r="AG46" s="279">
        <f t="shared" si="54"/>
        <v>0</v>
      </c>
      <c r="AH46" s="279">
        <f t="shared" si="54"/>
        <v>0</v>
      </c>
      <c r="AI46" s="279">
        <f t="shared" si="54"/>
        <v>0</v>
      </c>
      <c r="AJ46" s="279">
        <f t="shared" si="54"/>
        <v>0</v>
      </c>
      <c r="AK46" s="279">
        <f t="shared" si="54"/>
        <v>0</v>
      </c>
      <c r="AL46" s="279">
        <f t="shared" si="54"/>
        <v>0</v>
      </c>
      <c r="AM46" s="279">
        <f t="shared" si="54"/>
        <v>0</v>
      </c>
      <c r="AN46" s="279">
        <f t="shared" si="54"/>
        <v>0</v>
      </c>
      <c r="AO46" s="279">
        <f t="shared" si="54"/>
        <v>0</v>
      </c>
      <c r="AP46" s="279">
        <f t="shared" si="54"/>
        <v>0</v>
      </c>
      <c r="AQ46" s="279">
        <f t="shared" si="54"/>
        <v>0</v>
      </c>
      <c r="AR46" s="279">
        <f t="shared" si="54"/>
        <v>0</v>
      </c>
      <c r="AS46" s="279">
        <f t="shared" si="54"/>
        <v>0</v>
      </c>
      <c r="AT46" s="279">
        <f t="shared" si="54"/>
        <v>0</v>
      </c>
      <c r="AU46" s="279">
        <f t="shared" si="54"/>
        <v>0</v>
      </c>
      <c r="AV46" s="279">
        <f t="shared" si="54"/>
        <v>0</v>
      </c>
      <c r="AW46" s="279">
        <f t="shared" si="54"/>
        <v>0</v>
      </c>
      <c r="AX46" s="279">
        <f t="shared" si="54"/>
        <v>0</v>
      </c>
      <c r="AY46" s="279">
        <f t="shared" si="54"/>
        <v>0</v>
      </c>
      <c r="AZ46" s="279">
        <f t="shared" si="54"/>
        <v>0</v>
      </c>
      <c r="BA46" s="279">
        <f t="shared" si="54"/>
        <v>0</v>
      </c>
      <c r="BB46" s="279">
        <f t="shared" si="54"/>
        <v>0</v>
      </c>
      <c r="BC46" s="279">
        <f t="shared" si="54"/>
        <v>0</v>
      </c>
      <c r="BD46" s="279">
        <f t="shared" si="54"/>
        <v>0</v>
      </c>
      <c r="BE46" s="279">
        <f t="shared" si="54"/>
        <v>0</v>
      </c>
      <c r="BF46" s="279">
        <f t="shared" si="54"/>
        <v>0</v>
      </c>
      <c r="BG46" s="279">
        <f t="shared" si="54"/>
        <v>0</v>
      </c>
      <c r="BH46" s="279">
        <f t="shared" si="54"/>
        <v>0</v>
      </c>
      <c r="BI46" s="279">
        <f t="shared" si="54"/>
        <v>0</v>
      </c>
      <c r="BJ46" s="279">
        <f t="shared" si="54"/>
        <v>0</v>
      </c>
      <c r="BK46" s="279">
        <f t="shared" si="54"/>
        <v>0</v>
      </c>
      <c r="BL46" s="279">
        <f t="shared" si="54"/>
        <v>0</v>
      </c>
      <c r="BM46" s="279">
        <f t="shared" si="54"/>
        <v>0</v>
      </c>
      <c r="BN46" s="279">
        <f t="shared" si="54"/>
        <v>0</v>
      </c>
      <c r="BO46" s="279">
        <f t="shared" si="54"/>
        <v>0</v>
      </c>
      <c r="BP46" s="279">
        <f t="shared" ref="BP46:CH46" si="55">SUM(BP35:BP45)</f>
        <v>0</v>
      </c>
      <c r="BQ46" s="279">
        <f t="shared" si="55"/>
        <v>0</v>
      </c>
      <c r="BR46" s="279">
        <f t="shared" si="55"/>
        <v>0</v>
      </c>
      <c r="BS46" s="279">
        <f t="shared" si="55"/>
        <v>0</v>
      </c>
      <c r="BT46" s="279">
        <f t="shared" si="55"/>
        <v>0</v>
      </c>
      <c r="BU46" s="279">
        <f t="shared" si="55"/>
        <v>0</v>
      </c>
      <c r="BV46" s="279">
        <f t="shared" si="55"/>
        <v>0</v>
      </c>
      <c r="BW46" s="279">
        <f t="shared" si="55"/>
        <v>0</v>
      </c>
      <c r="BX46" s="279">
        <f t="shared" si="55"/>
        <v>0</v>
      </c>
      <c r="BY46" s="279">
        <f t="shared" si="55"/>
        <v>0</v>
      </c>
      <c r="BZ46" s="279">
        <f t="shared" si="55"/>
        <v>0</v>
      </c>
      <c r="CA46" s="279">
        <f t="shared" si="55"/>
        <v>0</v>
      </c>
      <c r="CB46" s="279">
        <f t="shared" si="55"/>
        <v>0</v>
      </c>
      <c r="CC46" s="279">
        <f t="shared" si="55"/>
        <v>0</v>
      </c>
      <c r="CD46" s="279">
        <f t="shared" si="55"/>
        <v>0</v>
      </c>
      <c r="CE46" s="279">
        <f t="shared" si="55"/>
        <v>0</v>
      </c>
      <c r="CF46" s="279">
        <f t="shared" si="55"/>
        <v>0</v>
      </c>
      <c r="CG46" s="279">
        <f t="shared" si="55"/>
        <v>0</v>
      </c>
      <c r="CH46" s="282">
        <f t="shared" si="55"/>
        <v>0</v>
      </c>
    </row>
    <row r="47" spans="1:86" x14ac:dyDescent="0.35">
      <c r="A47" s="8"/>
      <c r="B47" s="302"/>
      <c r="C47" s="9"/>
      <c r="D47" s="302"/>
      <c r="E47" s="9"/>
      <c r="F47" s="302"/>
      <c r="G47" s="302"/>
      <c r="H47" s="9"/>
      <c r="I47" s="302"/>
      <c r="J47" s="302"/>
      <c r="K47" s="9"/>
      <c r="L47" s="302"/>
      <c r="M47" s="302"/>
      <c r="N47" s="9"/>
      <c r="O47" s="302"/>
      <c r="P47" s="302"/>
      <c r="Q47" s="9"/>
      <c r="R47" s="302"/>
      <c r="S47" s="302"/>
      <c r="T47" s="9"/>
      <c r="U47" s="302"/>
      <c r="V47" s="302"/>
      <c r="W47" s="9"/>
      <c r="X47" s="302"/>
      <c r="Y47" s="302"/>
      <c r="Z47" s="9"/>
      <c r="AA47" s="302"/>
      <c r="AB47" s="302"/>
      <c r="AC47" s="9"/>
      <c r="AD47" s="302"/>
      <c r="AE47" s="302"/>
      <c r="AF47" s="9"/>
      <c r="AG47" s="302"/>
      <c r="AH47" s="302"/>
      <c r="AI47" s="9"/>
      <c r="AJ47" s="302"/>
      <c r="AK47" s="302"/>
      <c r="AL47" s="9"/>
      <c r="AM47" s="302"/>
      <c r="AN47" s="302"/>
      <c r="AO47" s="9"/>
      <c r="AP47" s="302"/>
      <c r="AQ47" s="302"/>
      <c r="AR47" s="9"/>
      <c r="AS47" s="302"/>
      <c r="AT47" s="302"/>
      <c r="AU47" s="9"/>
      <c r="AV47" s="302"/>
      <c r="AW47" s="302"/>
      <c r="AX47" s="9"/>
      <c r="AY47" s="302"/>
      <c r="AZ47" s="302"/>
      <c r="BA47" s="9"/>
      <c r="BB47" s="302"/>
      <c r="BC47" s="302"/>
      <c r="BD47" s="9"/>
      <c r="BE47" s="302"/>
      <c r="BF47" s="302"/>
      <c r="BG47" s="9"/>
      <c r="BH47" s="302"/>
      <c r="BI47" s="302"/>
      <c r="BJ47" s="9"/>
      <c r="BK47" s="302"/>
      <c r="BL47" s="302"/>
      <c r="BM47" s="9"/>
      <c r="BN47" s="302"/>
      <c r="BO47" s="302"/>
      <c r="BP47" s="9"/>
      <c r="BQ47" s="302"/>
      <c r="BR47" s="302"/>
      <c r="BS47" s="9"/>
      <c r="BT47" s="302"/>
      <c r="BU47" s="302"/>
      <c r="BV47" s="9"/>
      <c r="BW47" s="302"/>
      <c r="BX47" s="302"/>
      <c r="BY47" s="9"/>
      <c r="BZ47" s="302"/>
      <c r="CA47" s="302"/>
      <c r="CB47" s="9"/>
      <c r="CC47" s="302"/>
      <c r="CD47" s="302"/>
      <c r="CE47" s="9"/>
      <c r="CF47" s="302"/>
      <c r="CG47" s="302"/>
      <c r="CH47" s="9"/>
    </row>
    <row r="48" spans="1:86" ht="15" thickBot="1" x14ac:dyDescent="0.4">
      <c r="A48" s="243" t="s">
        <v>183</v>
      </c>
      <c r="B48" s="243"/>
      <c r="C48" s="243"/>
      <c r="D48" s="243"/>
      <c r="E48" s="243"/>
      <c r="F48" s="243"/>
      <c r="G48" s="243"/>
      <c r="H48" s="243"/>
      <c r="I48" s="243"/>
      <c r="J48" s="243"/>
    </row>
    <row r="49" spans="1:87" ht="16" thickBot="1" x14ac:dyDescent="0.4">
      <c r="A49" s="577" t="s">
        <v>17</v>
      </c>
      <c r="B49" s="18" t="s">
        <v>10</v>
      </c>
      <c r="C49" s="176">
        <f>C$4</f>
        <v>44562</v>
      </c>
      <c r="D49" s="176">
        <f t="shared" ref="D49:BO49" si="56">D$4</f>
        <v>44593</v>
      </c>
      <c r="E49" s="176">
        <f t="shared" si="56"/>
        <v>44621</v>
      </c>
      <c r="F49" s="176">
        <f t="shared" si="56"/>
        <v>44652</v>
      </c>
      <c r="G49" s="176">
        <f t="shared" si="56"/>
        <v>44682</v>
      </c>
      <c r="H49" s="176">
        <f t="shared" si="56"/>
        <v>44713</v>
      </c>
      <c r="I49" s="176">
        <f t="shared" si="56"/>
        <v>44743</v>
      </c>
      <c r="J49" s="176">
        <f t="shared" si="56"/>
        <v>44774</v>
      </c>
      <c r="K49" s="176">
        <f t="shared" si="56"/>
        <v>44805</v>
      </c>
      <c r="L49" s="176">
        <f t="shared" si="56"/>
        <v>44835</v>
      </c>
      <c r="M49" s="176">
        <f t="shared" si="56"/>
        <v>44866</v>
      </c>
      <c r="N49" s="176">
        <f t="shared" si="56"/>
        <v>44896</v>
      </c>
      <c r="O49" s="176">
        <f t="shared" si="56"/>
        <v>44927</v>
      </c>
      <c r="P49" s="176">
        <f t="shared" si="56"/>
        <v>44958</v>
      </c>
      <c r="Q49" s="176">
        <f t="shared" si="56"/>
        <v>44986</v>
      </c>
      <c r="R49" s="176">
        <f t="shared" si="56"/>
        <v>45017</v>
      </c>
      <c r="S49" s="176">
        <f t="shared" si="56"/>
        <v>45047</v>
      </c>
      <c r="T49" s="176">
        <f t="shared" si="56"/>
        <v>45078</v>
      </c>
      <c r="U49" s="176">
        <f t="shared" si="56"/>
        <v>45108</v>
      </c>
      <c r="V49" s="176">
        <f t="shared" si="56"/>
        <v>45139</v>
      </c>
      <c r="W49" s="176">
        <f t="shared" si="56"/>
        <v>45170</v>
      </c>
      <c r="X49" s="176">
        <f t="shared" si="56"/>
        <v>45200</v>
      </c>
      <c r="Y49" s="176">
        <f t="shared" si="56"/>
        <v>45231</v>
      </c>
      <c r="Z49" s="176">
        <f t="shared" si="56"/>
        <v>45261</v>
      </c>
      <c r="AA49" s="176">
        <f t="shared" si="56"/>
        <v>45292</v>
      </c>
      <c r="AB49" s="176">
        <f t="shared" si="56"/>
        <v>45323</v>
      </c>
      <c r="AC49" s="176">
        <f t="shared" si="56"/>
        <v>45352</v>
      </c>
      <c r="AD49" s="176">
        <f t="shared" si="56"/>
        <v>45383</v>
      </c>
      <c r="AE49" s="176">
        <f t="shared" si="56"/>
        <v>45413</v>
      </c>
      <c r="AF49" s="176">
        <f t="shared" si="56"/>
        <v>45444</v>
      </c>
      <c r="AG49" s="176">
        <f t="shared" si="56"/>
        <v>45474</v>
      </c>
      <c r="AH49" s="176">
        <f t="shared" si="56"/>
        <v>45505</v>
      </c>
      <c r="AI49" s="176">
        <f t="shared" si="56"/>
        <v>45536</v>
      </c>
      <c r="AJ49" s="176">
        <f t="shared" si="56"/>
        <v>45566</v>
      </c>
      <c r="AK49" s="176">
        <f t="shared" si="56"/>
        <v>45597</v>
      </c>
      <c r="AL49" s="176">
        <f t="shared" si="56"/>
        <v>45627</v>
      </c>
      <c r="AM49" s="176">
        <f t="shared" si="56"/>
        <v>45658</v>
      </c>
      <c r="AN49" s="176">
        <f t="shared" si="56"/>
        <v>45689</v>
      </c>
      <c r="AO49" s="176">
        <f t="shared" si="56"/>
        <v>45717</v>
      </c>
      <c r="AP49" s="176">
        <f t="shared" si="56"/>
        <v>45748</v>
      </c>
      <c r="AQ49" s="176">
        <f t="shared" si="56"/>
        <v>45778</v>
      </c>
      <c r="AR49" s="176">
        <f t="shared" si="56"/>
        <v>45809</v>
      </c>
      <c r="AS49" s="176">
        <f t="shared" si="56"/>
        <v>45839</v>
      </c>
      <c r="AT49" s="176">
        <f t="shared" si="56"/>
        <v>45870</v>
      </c>
      <c r="AU49" s="176">
        <f t="shared" si="56"/>
        <v>45901</v>
      </c>
      <c r="AV49" s="176">
        <f t="shared" si="56"/>
        <v>45931</v>
      </c>
      <c r="AW49" s="176">
        <f t="shared" si="56"/>
        <v>45962</v>
      </c>
      <c r="AX49" s="176">
        <f t="shared" si="56"/>
        <v>45992</v>
      </c>
      <c r="AY49" s="176">
        <f t="shared" si="56"/>
        <v>46023</v>
      </c>
      <c r="AZ49" s="176">
        <f t="shared" si="56"/>
        <v>46054</v>
      </c>
      <c r="BA49" s="176">
        <f t="shared" si="56"/>
        <v>46082</v>
      </c>
      <c r="BB49" s="176">
        <f t="shared" si="56"/>
        <v>46113</v>
      </c>
      <c r="BC49" s="176">
        <f t="shared" si="56"/>
        <v>46143</v>
      </c>
      <c r="BD49" s="176">
        <f t="shared" si="56"/>
        <v>46174</v>
      </c>
      <c r="BE49" s="176">
        <f t="shared" si="56"/>
        <v>46204</v>
      </c>
      <c r="BF49" s="176">
        <f t="shared" si="56"/>
        <v>46235</v>
      </c>
      <c r="BG49" s="176">
        <f t="shared" si="56"/>
        <v>46266</v>
      </c>
      <c r="BH49" s="176">
        <f t="shared" si="56"/>
        <v>46296</v>
      </c>
      <c r="BI49" s="176">
        <f t="shared" si="56"/>
        <v>46327</v>
      </c>
      <c r="BJ49" s="176">
        <f t="shared" si="56"/>
        <v>46357</v>
      </c>
      <c r="BK49" s="176">
        <f t="shared" si="56"/>
        <v>46388</v>
      </c>
      <c r="BL49" s="176">
        <f t="shared" si="56"/>
        <v>46419</v>
      </c>
      <c r="BM49" s="176">
        <f t="shared" si="56"/>
        <v>46447</v>
      </c>
      <c r="BN49" s="176">
        <f t="shared" si="56"/>
        <v>46478</v>
      </c>
      <c r="BO49" s="176">
        <f t="shared" si="56"/>
        <v>46508</v>
      </c>
      <c r="BP49" s="176">
        <f t="shared" ref="BP49:CH49" si="57">BP$4</f>
        <v>46539</v>
      </c>
      <c r="BQ49" s="176">
        <f t="shared" si="57"/>
        <v>46569</v>
      </c>
      <c r="BR49" s="176">
        <f t="shared" si="57"/>
        <v>46600</v>
      </c>
      <c r="BS49" s="176">
        <f t="shared" si="57"/>
        <v>46631</v>
      </c>
      <c r="BT49" s="176">
        <f t="shared" si="57"/>
        <v>46661</v>
      </c>
      <c r="BU49" s="176">
        <f t="shared" si="57"/>
        <v>46692</v>
      </c>
      <c r="BV49" s="176">
        <f t="shared" si="57"/>
        <v>46722</v>
      </c>
      <c r="BW49" s="176">
        <f t="shared" si="57"/>
        <v>46753</v>
      </c>
      <c r="BX49" s="176">
        <f t="shared" si="57"/>
        <v>46784</v>
      </c>
      <c r="BY49" s="176">
        <f t="shared" si="57"/>
        <v>46813</v>
      </c>
      <c r="BZ49" s="176">
        <f t="shared" si="57"/>
        <v>46844</v>
      </c>
      <c r="CA49" s="176">
        <f t="shared" si="57"/>
        <v>46874</v>
      </c>
      <c r="CB49" s="176">
        <f t="shared" si="57"/>
        <v>46905</v>
      </c>
      <c r="CC49" s="176">
        <f t="shared" si="57"/>
        <v>46935</v>
      </c>
      <c r="CD49" s="176">
        <f t="shared" si="57"/>
        <v>46966</v>
      </c>
      <c r="CE49" s="176">
        <f t="shared" si="57"/>
        <v>46997</v>
      </c>
      <c r="CF49" s="176">
        <f t="shared" si="57"/>
        <v>47027</v>
      </c>
      <c r="CG49" s="176">
        <f t="shared" si="57"/>
        <v>47058</v>
      </c>
      <c r="CH49" s="177">
        <f t="shared" si="57"/>
        <v>47088</v>
      </c>
    </row>
    <row r="50" spans="1:87" ht="15" customHeight="1" x14ac:dyDescent="0.35">
      <c r="A50" s="578"/>
      <c r="B50" s="14" t="str">
        <f t="shared" ref="B50:B60" si="58">B35</f>
        <v>Building Shell</v>
      </c>
      <c r="C50" s="30">
        <f>((C5*0.5)-C35)*C66*C$78*C$2</f>
        <v>0</v>
      </c>
      <c r="D50" s="30">
        <f>((D5*0.5)+C20-D35)*D66*D$78*D$2</f>
        <v>0</v>
      </c>
      <c r="E50" s="30">
        <f t="shared" ref="E50:BP50" si="59">((E5*0.5)+D20-E35)*E66*E$78*E$2</f>
        <v>0</v>
      </c>
      <c r="F50" s="30">
        <f t="shared" si="59"/>
        <v>0</v>
      </c>
      <c r="G50" s="30">
        <f t="shared" si="59"/>
        <v>0</v>
      </c>
      <c r="H50" s="30">
        <f t="shared" si="59"/>
        <v>0</v>
      </c>
      <c r="I50" s="30">
        <f t="shared" si="59"/>
        <v>151.29623434412463</v>
      </c>
      <c r="J50" s="30">
        <f t="shared" si="59"/>
        <v>287.70474644222418</v>
      </c>
      <c r="K50" s="30">
        <f t="shared" si="59"/>
        <v>144.18822710320364</v>
      </c>
      <c r="L50" s="30">
        <f t="shared" si="59"/>
        <v>38.615825229597881</v>
      </c>
      <c r="M50" s="30">
        <f t="shared" si="59"/>
        <v>66.56334095366428</v>
      </c>
      <c r="N50" s="30">
        <f t="shared" si="59"/>
        <v>119.98934076129035</v>
      </c>
      <c r="O50" s="30">
        <f t="shared" si="59"/>
        <v>120.89746358076398</v>
      </c>
      <c r="P50" s="30">
        <f t="shared" si="59"/>
        <v>102.15171061065737</v>
      </c>
      <c r="Q50" s="30">
        <f t="shared" si="59"/>
        <v>78.404741291667435</v>
      </c>
      <c r="R50" s="30">
        <f t="shared" si="59"/>
        <v>43.279770560370714</v>
      </c>
      <c r="S50" s="30">
        <f t="shared" si="59"/>
        <v>49.076561642590178</v>
      </c>
      <c r="T50" s="30">
        <f t="shared" si="59"/>
        <v>255.92166644571259</v>
      </c>
      <c r="U50" s="30">
        <f t="shared" si="59"/>
        <v>344.84554133327248</v>
      </c>
      <c r="V50" s="30">
        <f t="shared" si="59"/>
        <v>327.87894378573316</v>
      </c>
      <c r="W50" s="30">
        <f t="shared" si="59"/>
        <v>164.32222336807945</v>
      </c>
      <c r="X50" s="30">
        <f t="shared" si="59"/>
        <v>44.008019145550037</v>
      </c>
      <c r="Y50" s="30">
        <f t="shared" si="59"/>
        <v>70.90739495926266</v>
      </c>
      <c r="Z50" s="30">
        <f t="shared" si="59"/>
        <v>119.98934076129035</v>
      </c>
      <c r="AA50" s="30">
        <f t="shared" si="59"/>
        <v>120.89746358076398</v>
      </c>
      <c r="AB50" s="30">
        <f t="shared" si="59"/>
        <v>102.15171061065737</v>
      </c>
      <c r="AC50" s="30">
        <f t="shared" si="59"/>
        <v>78.404741291667435</v>
      </c>
      <c r="AD50" s="30">
        <f t="shared" si="59"/>
        <v>43.279770560370714</v>
      </c>
      <c r="AE50" s="30">
        <f t="shared" si="59"/>
        <v>49.076561642590178</v>
      </c>
      <c r="AF50" s="30">
        <f t="shared" si="59"/>
        <v>255.92166644571259</v>
      </c>
      <c r="AG50" s="30">
        <f t="shared" si="59"/>
        <v>344.84554133327248</v>
      </c>
      <c r="AH50" s="30">
        <f t="shared" si="59"/>
        <v>327.87894378573316</v>
      </c>
      <c r="AI50" s="30">
        <f t="shared" si="59"/>
        <v>164.32222336807945</v>
      </c>
      <c r="AJ50" s="30">
        <f t="shared" si="59"/>
        <v>44.008019145550037</v>
      </c>
      <c r="AK50" s="30">
        <f t="shared" si="59"/>
        <v>70.90739495926266</v>
      </c>
      <c r="AL50" s="30">
        <f t="shared" si="59"/>
        <v>119.98934076129035</v>
      </c>
      <c r="AM50" s="30">
        <f t="shared" si="59"/>
        <v>120.89746358076398</v>
      </c>
      <c r="AN50" s="30">
        <f t="shared" si="59"/>
        <v>102.15171061065737</v>
      </c>
      <c r="AO50" s="30">
        <f t="shared" si="59"/>
        <v>78.404741291667435</v>
      </c>
      <c r="AP50" s="30">
        <f t="shared" si="59"/>
        <v>43.279770560370714</v>
      </c>
      <c r="AQ50" s="30">
        <f t="shared" si="59"/>
        <v>49.076561642590178</v>
      </c>
      <c r="AR50" s="30">
        <f t="shared" si="59"/>
        <v>255.92166644571259</v>
      </c>
      <c r="AS50" s="30">
        <f t="shared" si="59"/>
        <v>344.84554133327248</v>
      </c>
      <c r="AT50" s="30">
        <f t="shared" si="59"/>
        <v>327.87894378573316</v>
      </c>
      <c r="AU50" s="30">
        <f t="shared" si="59"/>
        <v>164.32222336807945</v>
      </c>
      <c r="AV50" s="30">
        <f t="shared" si="59"/>
        <v>44.008019145550037</v>
      </c>
      <c r="AW50" s="30">
        <f t="shared" si="59"/>
        <v>70.90739495926266</v>
      </c>
      <c r="AX50" s="30">
        <f t="shared" si="59"/>
        <v>119.98934076129035</v>
      </c>
      <c r="AY50" s="30">
        <f t="shared" si="59"/>
        <v>120.89746358076398</v>
      </c>
      <c r="AZ50" s="30">
        <f t="shared" si="59"/>
        <v>102.15171061065737</v>
      </c>
      <c r="BA50" s="30">
        <f t="shared" si="59"/>
        <v>78.404741291667435</v>
      </c>
      <c r="BB50" s="30">
        <f t="shared" si="59"/>
        <v>43.279770560370714</v>
      </c>
      <c r="BC50" s="30">
        <f t="shared" si="59"/>
        <v>49.076561642590178</v>
      </c>
      <c r="BD50" s="30">
        <f t="shared" si="59"/>
        <v>255.92166644571259</v>
      </c>
      <c r="BE50" s="30">
        <f t="shared" si="59"/>
        <v>344.84554133327248</v>
      </c>
      <c r="BF50" s="30">
        <f t="shared" si="59"/>
        <v>327.87894378573316</v>
      </c>
      <c r="BG50" s="30">
        <f t="shared" si="59"/>
        <v>164.32222336807945</v>
      </c>
      <c r="BH50" s="30">
        <f t="shared" si="59"/>
        <v>44.008019145550037</v>
      </c>
      <c r="BI50" s="30">
        <f t="shared" si="59"/>
        <v>70.90739495926266</v>
      </c>
      <c r="BJ50" s="30">
        <f t="shared" si="59"/>
        <v>119.98934076129035</v>
      </c>
      <c r="BK50" s="30">
        <f t="shared" si="59"/>
        <v>120.89746358076398</v>
      </c>
      <c r="BL50" s="30">
        <f t="shared" si="59"/>
        <v>102.15171061065737</v>
      </c>
      <c r="BM50" s="30">
        <f t="shared" si="59"/>
        <v>78.404741291667435</v>
      </c>
      <c r="BN50" s="30">
        <f t="shared" si="59"/>
        <v>43.279770560370714</v>
      </c>
      <c r="BO50" s="30">
        <f t="shared" si="59"/>
        <v>49.076561642590178</v>
      </c>
      <c r="BP50" s="30">
        <f t="shared" si="59"/>
        <v>255.92166644571259</v>
      </c>
      <c r="BQ50" s="30">
        <f t="shared" ref="BQ50:CH50" si="60">((BQ5*0.5)+BP20-BQ35)*BQ66*BQ$78*BQ$2</f>
        <v>344.84554133327248</v>
      </c>
      <c r="BR50" s="30">
        <f t="shared" si="60"/>
        <v>327.87894378573316</v>
      </c>
      <c r="BS50" s="30">
        <f t="shared" si="60"/>
        <v>164.32222336807945</v>
      </c>
      <c r="BT50" s="30">
        <f t="shared" si="60"/>
        <v>44.008019145550037</v>
      </c>
      <c r="BU50" s="30">
        <f t="shared" si="60"/>
        <v>70.90739495926266</v>
      </c>
      <c r="BV50" s="30">
        <f t="shared" si="60"/>
        <v>119.98934076129035</v>
      </c>
      <c r="BW50" s="30">
        <f t="shared" si="60"/>
        <v>120.89746358076398</v>
      </c>
      <c r="BX50" s="30">
        <f t="shared" si="60"/>
        <v>102.15171061065737</v>
      </c>
      <c r="BY50" s="30">
        <f t="shared" si="60"/>
        <v>78.404741291667435</v>
      </c>
      <c r="BZ50" s="30">
        <f t="shared" si="60"/>
        <v>43.279770560370714</v>
      </c>
      <c r="CA50" s="30">
        <f t="shared" si="60"/>
        <v>49.076561642590178</v>
      </c>
      <c r="CB50" s="30">
        <f t="shared" si="60"/>
        <v>255.92166644571259</v>
      </c>
      <c r="CC50" s="30">
        <f t="shared" si="60"/>
        <v>344.84554133327248</v>
      </c>
      <c r="CD50" s="30">
        <f t="shared" si="60"/>
        <v>327.87894378573316</v>
      </c>
      <c r="CE50" s="30">
        <f t="shared" si="60"/>
        <v>164.32222336807945</v>
      </c>
      <c r="CF50" s="30">
        <f t="shared" si="60"/>
        <v>44.008019145550037</v>
      </c>
      <c r="CG50" s="30">
        <f t="shared" si="60"/>
        <v>70.90739495926266</v>
      </c>
      <c r="CH50" s="33">
        <f t="shared" si="60"/>
        <v>119.98934076129035</v>
      </c>
    </row>
    <row r="51" spans="1:87" ht="15.5" x14ac:dyDescent="0.35">
      <c r="A51" s="578"/>
      <c r="B51" s="14" t="str">
        <f t="shared" si="58"/>
        <v>Cooling</v>
      </c>
      <c r="C51" s="30">
        <f t="shared" ref="C51:C59" si="61">((C6*0.5)-C36)*C67*C$78*C$2</f>
        <v>0</v>
      </c>
      <c r="D51" s="30">
        <f t="shared" ref="D51:BO51" si="62">((D6*0.5)+C21-D36)*D67*D$78*D$2</f>
        <v>0</v>
      </c>
      <c r="E51" s="30">
        <f t="shared" si="62"/>
        <v>3.010890050092478</v>
      </c>
      <c r="F51" s="30">
        <f t="shared" si="62"/>
        <v>43.213415118117197</v>
      </c>
      <c r="G51" s="30">
        <f t="shared" si="62"/>
        <v>294.17147716678573</v>
      </c>
      <c r="H51" s="30">
        <f t="shared" si="62"/>
        <v>3877.4299052527899</v>
      </c>
      <c r="I51" s="30">
        <f t="shared" si="62"/>
        <v>11904.538478223498</v>
      </c>
      <c r="J51" s="30">
        <f t="shared" si="62"/>
        <v>18686.390953753165</v>
      </c>
      <c r="K51" s="30">
        <f t="shared" si="62"/>
        <v>11570.824229658476</v>
      </c>
      <c r="L51" s="30">
        <f t="shared" si="62"/>
        <v>965.8490706164456</v>
      </c>
      <c r="M51" s="30">
        <f t="shared" si="62"/>
        <v>82.15395530657166</v>
      </c>
      <c r="N51" s="30">
        <f t="shared" si="62"/>
        <v>71.023482893059835</v>
      </c>
      <c r="O51" s="30">
        <f t="shared" si="62"/>
        <v>70.93802792364086</v>
      </c>
      <c r="P51" s="30">
        <f t="shared" si="62"/>
        <v>65.69920061312898</v>
      </c>
      <c r="Q51" s="30">
        <f t="shared" si="62"/>
        <v>190.67434299937929</v>
      </c>
      <c r="R51" s="30">
        <f t="shared" si="62"/>
        <v>954.85590501422735</v>
      </c>
      <c r="S51" s="30">
        <f t="shared" si="62"/>
        <v>4272.5439877249119</v>
      </c>
      <c r="T51" s="30">
        <f t="shared" si="62"/>
        <v>28240.254251376369</v>
      </c>
      <c r="U51" s="30">
        <f t="shared" si="62"/>
        <v>38146.974503289304</v>
      </c>
      <c r="V51" s="30">
        <f t="shared" si="62"/>
        <v>36269.765076050397</v>
      </c>
      <c r="W51" s="30">
        <f t="shared" si="62"/>
        <v>16959.048061622805</v>
      </c>
      <c r="X51" s="30">
        <f t="shared" si="62"/>
        <v>1195.3058770665536</v>
      </c>
      <c r="Y51" s="30">
        <f t="shared" si="62"/>
        <v>93.5034441167561</v>
      </c>
      <c r="Z51" s="30">
        <f t="shared" si="62"/>
        <v>74.619100652392845</v>
      </c>
      <c r="AA51" s="30">
        <f t="shared" si="62"/>
        <v>70.93802792364086</v>
      </c>
      <c r="AB51" s="30">
        <f t="shared" si="62"/>
        <v>65.69920061312898</v>
      </c>
      <c r="AC51" s="30">
        <f t="shared" si="62"/>
        <v>190.67434299937929</v>
      </c>
      <c r="AD51" s="30">
        <f t="shared" si="62"/>
        <v>954.85590501422735</v>
      </c>
      <c r="AE51" s="30">
        <f t="shared" si="62"/>
        <v>4272.5439877249119</v>
      </c>
      <c r="AF51" s="30">
        <f t="shared" si="62"/>
        <v>28240.254251376369</v>
      </c>
      <c r="AG51" s="30">
        <f t="shared" si="62"/>
        <v>38146.974503289304</v>
      </c>
      <c r="AH51" s="30">
        <f t="shared" si="62"/>
        <v>36269.765076050397</v>
      </c>
      <c r="AI51" s="30">
        <f t="shared" si="62"/>
        <v>16959.048061622805</v>
      </c>
      <c r="AJ51" s="30">
        <f t="shared" si="62"/>
        <v>1195.3058770665536</v>
      </c>
      <c r="AK51" s="30">
        <f t="shared" si="62"/>
        <v>93.5034441167561</v>
      </c>
      <c r="AL51" s="30">
        <f t="shared" si="62"/>
        <v>74.619100652392845</v>
      </c>
      <c r="AM51" s="30">
        <f t="shared" si="62"/>
        <v>70.93802792364086</v>
      </c>
      <c r="AN51" s="30">
        <f t="shared" si="62"/>
        <v>65.69920061312898</v>
      </c>
      <c r="AO51" s="30">
        <f t="shared" si="62"/>
        <v>190.67434299937929</v>
      </c>
      <c r="AP51" s="30">
        <f t="shared" si="62"/>
        <v>954.85590501422735</v>
      </c>
      <c r="AQ51" s="30">
        <f t="shared" si="62"/>
        <v>4272.5439877249119</v>
      </c>
      <c r="AR51" s="30">
        <f t="shared" si="62"/>
        <v>28240.254251376369</v>
      </c>
      <c r="AS51" s="30">
        <f t="shared" si="62"/>
        <v>38146.974503289304</v>
      </c>
      <c r="AT51" s="30">
        <f t="shared" si="62"/>
        <v>36269.765076050397</v>
      </c>
      <c r="AU51" s="30">
        <f t="shared" si="62"/>
        <v>16959.048061622805</v>
      </c>
      <c r="AV51" s="30">
        <f t="shared" si="62"/>
        <v>1195.3058770665536</v>
      </c>
      <c r="AW51" s="30">
        <f t="shared" si="62"/>
        <v>93.5034441167561</v>
      </c>
      <c r="AX51" s="30">
        <f t="shared" si="62"/>
        <v>74.619100652392845</v>
      </c>
      <c r="AY51" s="30">
        <f t="shared" si="62"/>
        <v>70.93802792364086</v>
      </c>
      <c r="AZ51" s="30">
        <f t="shared" si="62"/>
        <v>65.69920061312898</v>
      </c>
      <c r="BA51" s="30">
        <f t="shared" si="62"/>
        <v>190.67434299937929</v>
      </c>
      <c r="BB51" s="30">
        <f t="shared" si="62"/>
        <v>954.85590501422735</v>
      </c>
      <c r="BC51" s="30">
        <f t="shared" si="62"/>
        <v>4272.5439877249119</v>
      </c>
      <c r="BD51" s="30">
        <f t="shared" si="62"/>
        <v>28240.254251376369</v>
      </c>
      <c r="BE51" s="30">
        <f t="shared" si="62"/>
        <v>38146.974503289304</v>
      </c>
      <c r="BF51" s="30">
        <f t="shared" si="62"/>
        <v>36269.765076050397</v>
      </c>
      <c r="BG51" s="30">
        <f t="shared" si="62"/>
        <v>16959.048061622805</v>
      </c>
      <c r="BH51" s="30">
        <f t="shared" si="62"/>
        <v>1195.3058770665536</v>
      </c>
      <c r="BI51" s="30">
        <f t="shared" si="62"/>
        <v>93.5034441167561</v>
      </c>
      <c r="BJ51" s="30">
        <f t="shared" si="62"/>
        <v>74.619100652392845</v>
      </c>
      <c r="BK51" s="30">
        <f t="shared" si="62"/>
        <v>70.93802792364086</v>
      </c>
      <c r="BL51" s="30">
        <f t="shared" si="62"/>
        <v>65.69920061312898</v>
      </c>
      <c r="BM51" s="30">
        <f t="shared" si="62"/>
        <v>190.67434299937929</v>
      </c>
      <c r="BN51" s="30">
        <f t="shared" si="62"/>
        <v>954.85590501422735</v>
      </c>
      <c r="BO51" s="30">
        <f t="shared" si="62"/>
        <v>4272.5439877249119</v>
      </c>
      <c r="BP51" s="30">
        <f t="shared" ref="BP51:CH51" si="63">((BP6*0.5)+BO21-BP36)*BP67*BP$78*BP$2</f>
        <v>28240.254251376369</v>
      </c>
      <c r="BQ51" s="30">
        <f t="shared" si="63"/>
        <v>38146.974503289304</v>
      </c>
      <c r="BR51" s="30">
        <f t="shared" si="63"/>
        <v>36269.765076050397</v>
      </c>
      <c r="BS51" s="30">
        <f t="shared" si="63"/>
        <v>16959.048061622805</v>
      </c>
      <c r="BT51" s="30">
        <f t="shared" si="63"/>
        <v>1195.3058770665536</v>
      </c>
      <c r="BU51" s="30">
        <f t="shared" si="63"/>
        <v>93.5034441167561</v>
      </c>
      <c r="BV51" s="30">
        <f t="shared" si="63"/>
        <v>74.619100652392845</v>
      </c>
      <c r="BW51" s="30">
        <f t="shared" si="63"/>
        <v>70.93802792364086</v>
      </c>
      <c r="BX51" s="30">
        <f t="shared" si="63"/>
        <v>65.69920061312898</v>
      </c>
      <c r="BY51" s="30">
        <f t="shared" si="63"/>
        <v>190.67434299937929</v>
      </c>
      <c r="BZ51" s="30">
        <f t="shared" si="63"/>
        <v>954.85590501422735</v>
      </c>
      <c r="CA51" s="30">
        <f t="shared" si="63"/>
        <v>4272.5439877249119</v>
      </c>
      <c r="CB51" s="30">
        <f t="shared" si="63"/>
        <v>28240.254251376369</v>
      </c>
      <c r="CC51" s="30">
        <f t="shared" si="63"/>
        <v>38146.974503289304</v>
      </c>
      <c r="CD51" s="30">
        <f t="shared" si="63"/>
        <v>36269.765076050397</v>
      </c>
      <c r="CE51" s="30">
        <f t="shared" si="63"/>
        <v>16959.048061622805</v>
      </c>
      <c r="CF51" s="30">
        <f t="shared" si="63"/>
        <v>1195.3058770665536</v>
      </c>
      <c r="CG51" s="30">
        <f t="shared" si="63"/>
        <v>93.5034441167561</v>
      </c>
      <c r="CH51" s="33">
        <f t="shared" si="63"/>
        <v>74.619100652392845</v>
      </c>
    </row>
    <row r="52" spans="1:87" ht="15.5" x14ac:dyDescent="0.35">
      <c r="A52" s="578"/>
      <c r="B52" s="14" t="str">
        <f t="shared" si="58"/>
        <v>Freezer</v>
      </c>
      <c r="C52" s="30">
        <f t="shared" si="61"/>
        <v>0</v>
      </c>
      <c r="D52" s="30">
        <f t="shared" ref="D52:BO52" si="64">((D7*0.5)+C22-D37)*D68*D$78*D$2</f>
        <v>0</v>
      </c>
      <c r="E52" s="30">
        <f t="shared" si="64"/>
        <v>0</v>
      </c>
      <c r="F52" s="30">
        <f t="shared" si="64"/>
        <v>0</v>
      </c>
      <c r="G52" s="30">
        <f t="shared" si="64"/>
        <v>0</v>
      </c>
      <c r="H52" s="30">
        <f t="shared" si="64"/>
        <v>0</v>
      </c>
      <c r="I52" s="30">
        <f t="shared" si="64"/>
        <v>0</v>
      </c>
      <c r="J52" s="30">
        <f t="shared" si="64"/>
        <v>0</v>
      </c>
      <c r="K52" s="30">
        <f t="shared" si="64"/>
        <v>0</v>
      </c>
      <c r="L52" s="30">
        <f t="shared" si="64"/>
        <v>0</v>
      </c>
      <c r="M52" s="30">
        <f t="shared" si="64"/>
        <v>0</v>
      </c>
      <c r="N52" s="30">
        <f t="shared" si="64"/>
        <v>0</v>
      </c>
      <c r="O52" s="30">
        <f t="shared" si="64"/>
        <v>0</v>
      </c>
      <c r="P52" s="30">
        <f t="shared" si="64"/>
        <v>0</v>
      </c>
      <c r="Q52" s="30">
        <f t="shared" si="64"/>
        <v>0</v>
      </c>
      <c r="R52" s="30">
        <f t="shared" si="64"/>
        <v>0</v>
      </c>
      <c r="S52" s="30">
        <f t="shared" si="64"/>
        <v>0</v>
      </c>
      <c r="T52" s="30">
        <f t="shared" si="64"/>
        <v>0</v>
      </c>
      <c r="U52" s="30">
        <f t="shared" si="64"/>
        <v>0</v>
      </c>
      <c r="V52" s="30">
        <f t="shared" si="64"/>
        <v>0</v>
      </c>
      <c r="W52" s="30">
        <f t="shared" si="64"/>
        <v>0</v>
      </c>
      <c r="X52" s="30">
        <f t="shared" si="64"/>
        <v>0</v>
      </c>
      <c r="Y52" s="30">
        <f t="shared" si="64"/>
        <v>0</v>
      </c>
      <c r="Z52" s="30">
        <f t="shared" si="64"/>
        <v>0</v>
      </c>
      <c r="AA52" s="30">
        <f t="shared" si="64"/>
        <v>0</v>
      </c>
      <c r="AB52" s="30">
        <f t="shared" si="64"/>
        <v>0</v>
      </c>
      <c r="AC52" s="30">
        <f t="shared" si="64"/>
        <v>0</v>
      </c>
      <c r="AD52" s="30">
        <f t="shared" si="64"/>
        <v>0</v>
      </c>
      <c r="AE52" s="30">
        <f t="shared" si="64"/>
        <v>0</v>
      </c>
      <c r="AF52" s="30">
        <f t="shared" si="64"/>
        <v>0</v>
      </c>
      <c r="AG52" s="30">
        <f t="shared" si="64"/>
        <v>0</v>
      </c>
      <c r="AH52" s="30">
        <f t="shared" si="64"/>
        <v>0</v>
      </c>
      <c r="AI52" s="30">
        <f t="shared" si="64"/>
        <v>0</v>
      </c>
      <c r="AJ52" s="30">
        <f t="shared" si="64"/>
        <v>0</v>
      </c>
      <c r="AK52" s="30">
        <f t="shared" si="64"/>
        <v>0</v>
      </c>
      <c r="AL52" s="30">
        <f t="shared" si="64"/>
        <v>0</v>
      </c>
      <c r="AM52" s="30">
        <f t="shared" si="64"/>
        <v>0</v>
      </c>
      <c r="AN52" s="30">
        <f t="shared" si="64"/>
        <v>0</v>
      </c>
      <c r="AO52" s="30">
        <f t="shared" si="64"/>
        <v>0</v>
      </c>
      <c r="AP52" s="30">
        <f t="shared" si="64"/>
        <v>0</v>
      </c>
      <c r="AQ52" s="30">
        <f t="shared" si="64"/>
        <v>0</v>
      </c>
      <c r="AR52" s="30">
        <f t="shared" si="64"/>
        <v>0</v>
      </c>
      <c r="AS52" s="30">
        <f t="shared" si="64"/>
        <v>0</v>
      </c>
      <c r="AT52" s="30">
        <f t="shared" si="64"/>
        <v>0</v>
      </c>
      <c r="AU52" s="30">
        <f t="shared" si="64"/>
        <v>0</v>
      </c>
      <c r="AV52" s="30">
        <f t="shared" si="64"/>
        <v>0</v>
      </c>
      <c r="AW52" s="30">
        <f t="shared" si="64"/>
        <v>0</v>
      </c>
      <c r="AX52" s="30">
        <f t="shared" si="64"/>
        <v>0</v>
      </c>
      <c r="AY52" s="30">
        <f t="shared" si="64"/>
        <v>0</v>
      </c>
      <c r="AZ52" s="30">
        <f t="shared" si="64"/>
        <v>0</v>
      </c>
      <c r="BA52" s="30">
        <f t="shared" si="64"/>
        <v>0</v>
      </c>
      <c r="BB52" s="30">
        <f t="shared" si="64"/>
        <v>0</v>
      </c>
      <c r="BC52" s="30">
        <f t="shared" si="64"/>
        <v>0</v>
      </c>
      <c r="BD52" s="30">
        <f t="shared" si="64"/>
        <v>0</v>
      </c>
      <c r="BE52" s="30">
        <f t="shared" si="64"/>
        <v>0</v>
      </c>
      <c r="BF52" s="30">
        <f t="shared" si="64"/>
        <v>0</v>
      </c>
      <c r="BG52" s="30">
        <f t="shared" si="64"/>
        <v>0</v>
      </c>
      <c r="BH52" s="30">
        <f t="shared" si="64"/>
        <v>0</v>
      </c>
      <c r="BI52" s="30">
        <f t="shared" si="64"/>
        <v>0</v>
      </c>
      <c r="BJ52" s="30">
        <f t="shared" si="64"/>
        <v>0</v>
      </c>
      <c r="BK52" s="30">
        <f t="shared" si="64"/>
        <v>0</v>
      </c>
      <c r="BL52" s="30">
        <f t="shared" si="64"/>
        <v>0</v>
      </c>
      <c r="BM52" s="30">
        <f t="shared" si="64"/>
        <v>0</v>
      </c>
      <c r="BN52" s="30">
        <f t="shared" si="64"/>
        <v>0</v>
      </c>
      <c r="BO52" s="30">
        <f t="shared" si="64"/>
        <v>0</v>
      </c>
      <c r="BP52" s="30">
        <f t="shared" ref="BP52:CH52" si="65">((BP7*0.5)+BO22-BP37)*BP68*BP$78*BP$2</f>
        <v>0</v>
      </c>
      <c r="BQ52" s="30">
        <f t="shared" si="65"/>
        <v>0</v>
      </c>
      <c r="BR52" s="30">
        <f t="shared" si="65"/>
        <v>0</v>
      </c>
      <c r="BS52" s="30">
        <f t="shared" si="65"/>
        <v>0</v>
      </c>
      <c r="BT52" s="30">
        <f t="shared" si="65"/>
        <v>0</v>
      </c>
      <c r="BU52" s="30">
        <f t="shared" si="65"/>
        <v>0</v>
      </c>
      <c r="BV52" s="30">
        <f t="shared" si="65"/>
        <v>0</v>
      </c>
      <c r="BW52" s="30">
        <f t="shared" si="65"/>
        <v>0</v>
      </c>
      <c r="BX52" s="30">
        <f t="shared" si="65"/>
        <v>0</v>
      </c>
      <c r="BY52" s="30">
        <f t="shared" si="65"/>
        <v>0</v>
      </c>
      <c r="BZ52" s="30">
        <f t="shared" si="65"/>
        <v>0</v>
      </c>
      <c r="CA52" s="30">
        <f t="shared" si="65"/>
        <v>0</v>
      </c>
      <c r="CB52" s="30">
        <f t="shared" si="65"/>
        <v>0</v>
      </c>
      <c r="CC52" s="30">
        <f t="shared" si="65"/>
        <v>0</v>
      </c>
      <c r="CD52" s="30">
        <f t="shared" si="65"/>
        <v>0</v>
      </c>
      <c r="CE52" s="30">
        <f t="shared" si="65"/>
        <v>0</v>
      </c>
      <c r="CF52" s="30">
        <f t="shared" si="65"/>
        <v>0</v>
      </c>
      <c r="CG52" s="30">
        <f t="shared" si="65"/>
        <v>0</v>
      </c>
      <c r="CH52" s="33">
        <f t="shared" si="65"/>
        <v>0</v>
      </c>
    </row>
    <row r="53" spans="1:87" ht="15.5" x14ac:dyDescent="0.35">
      <c r="A53" s="578"/>
      <c r="B53" s="14" t="str">
        <f t="shared" si="58"/>
        <v>Heating</v>
      </c>
      <c r="C53" s="30">
        <f t="shared" si="61"/>
        <v>0</v>
      </c>
      <c r="D53" s="30">
        <f t="shared" ref="D53:BO53" si="66">((D8*0.5)+C23-D38)*D69*D$78*D$2</f>
        <v>0</v>
      </c>
      <c r="E53" s="30">
        <f t="shared" si="66"/>
        <v>154.03282014771347</v>
      </c>
      <c r="F53" s="30">
        <f t="shared" si="66"/>
        <v>274.81684196220738</v>
      </c>
      <c r="G53" s="30">
        <f t="shared" si="66"/>
        <v>142.74109039048236</v>
      </c>
      <c r="H53" s="30">
        <f t="shared" si="66"/>
        <v>14.557568482973533</v>
      </c>
      <c r="I53" s="30">
        <f t="shared" si="66"/>
        <v>0.25798237394887252</v>
      </c>
      <c r="J53" s="30">
        <f t="shared" si="66"/>
        <v>0.47564518015141805</v>
      </c>
      <c r="K53" s="30">
        <f t="shared" si="66"/>
        <v>549.35588366289153</v>
      </c>
      <c r="L53" s="30">
        <f t="shared" si="66"/>
        <v>1831.8403414874467</v>
      </c>
      <c r="M53" s="30">
        <f t="shared" si="66"/>
        <v>4158.7871419339817</v>
      </c>
      <c r="N53" s="30">
        <f t="shared" si="66"/>
        <v>7833.3852881154417</v>
      </c>
      <c r="O53" s="30">
        <f t="shared" si="66"/>
        <v>8314.6624548803393</v>
      </c>
      <c r="P53" s="30">
        <f t="shared" si="66"/>
        <v>7021.6693217636384</v>
      </c>
      <c r="Q53" s="30">
        <f t="shared" si="66"/>
        <v>5301.8041570890264</v>
      </c>
      <c r="R53" s="30">
        <f t="shared" si="66"/>
        <v>2395.6281068371263</v>
      </c>
      <c r="S53" s="30">
        <f t="shared" si="66"/>
        <v>722.82658008668875</v>
      </c>
      <c r="T53" s="30">
        <f t="shared" si="66"/>
        <v>44.096117401811505</v>
      </c>
      <c r="U53" s="30">
        <f t="shared" si="66"/>
        <v>0.51877785178601765</v>
      </c>
      <c r="V53" s="30">
        <f t="shared" si="66"/>
        <v>0.77816677767902642</v>
      </c>
      <c r="W53" s="30">
        <f t="shared" si="66"/>
        <v>761.65234939717163</v>
      </c>
      <c r="X53" s="30">
        <f t="shared" si="66"/>
        <v>2295.6581939455186</v>
      </c>
      <c r="Y53" s="30">
        <f t="shared" si="66"/>
        <v>4844.1732403515734</v>
      </c>
      <c r="Z53" s="30">
        <f t="shared" si="66"/>
        <v>8249.5388187901353</v>
      </c>
      <c r="AA53" s="30">
        <f t="shared" si="66"/>
        <v>8314.6624548803393</v>
      </c>
      <c r="AB53" s="30">
        <f t="shared" si="66"/>
        <v>7021.6693217636384</v>
      </c>
      <c r="AC53" s="30">
        <f t="shared" si="66"/>
        <v>5301.8041570890264</v>
      </c>
      <c r="AD53" s="30">
        <f t="shared" si="66"/>
        <v>2395.6281068371263</v>
      </c>
      <c r="AE53" s="30">
        <f t="shared" si="66"/>
        <v>722.82658008668875</v>
      </c>
      <c r="AF53" s="30">
        <f t="shared" si="66"/>
        <v>44.096117401811505</v>
      </c>
      <c r="AG53" s="30">
        <f t="shared" si="66"/>
        <v>0.51877785178601765</v>
      </c>
      <c r="AH53" s="30">
        <f t="shared" si="66"/>
        <v>0.77816677767902642</v>
      </c>
      <c r="AI53" s="30">
        <f t="shared" si="66"/>
        <v>761.65234939717163</v>
      </c>
      <c r="AJ53" s="30">
        <f t="shared" si="66"/>
        <v>2295.6581939455186</v>
      </c>
      <c r="AK53" s="30">
        <f t="shared" si="66"/>
        <v>4844.1732403515734</v>
      </c>
      <c r="AL53" s="30">
        <f t="shared" si="66"/>
        <v>8249.5388187901353</v>
      </c>
      <c r="AM53" s="30">
        <f t="shared" si="66"/>
        <v>8314.6624548803393</v>
      </c>
      <c r="AN53" s="30">
        <f t="shared" si="66"/>
        <v>7021.6693217636384</v>
      </c>
      <c r="AO53" s="30">
        <f t="shared" si="66"/>
        <v>5301.8041570890264</v>
      </c>
      <c r="AP53" s="30">
        <f t="shared" si="66"/>
        <v>2395.6281068371263</v>
      </c>
      <c r="AQ53" s="30">
        <f t="shared" si="66"/>
        <v>722.82658008668875</v>
      </c>
      <c r="AR53" s="30">
        <f t="shared" si="66"/>
        <v>44.096117401811505</v>
      </c>
      <c r="AS53" s="30">
        <f t="shared" si="66"/>
        <v>0.51877785178601765</v>
      </c>
      <c r="AT53" s="30">
        <f t="shared" si="66"/>
        <v>0.77816677767902642</v>
      </c>
      <c r="AU53" s="30">
        <f t="shared" si="66"/>
        <v>761.65234939717163</v>
      </c>
      <c r="AV53" s="30">
        <f t="shared" si="66"/>
        <v>2295.6581939455186</v>
      </c>
      <c r="AW53" s="30">
        <f t="shared" si="66"/>
        <v>4844.1732403515734</v>
      </c>
      <c r="AX53" s="30">
        <f t="shared" si="66"/>
        <v>8249.5388187901353</v>
      </c>
      <c r="AY53" s="30">
        <f t="shared" si="66"/>
        <v>8314.6624548803393</v>
      </c>
      <c r="AZ53" s="30">
        <f t="shared" si="66"/>
        <v>7021.6693217636384</v>
      </c>
      <c r="BA53" s="30">
        <f t="shared" si="66"/>
        <v>5301.8041570890264</v>
      </c>
      <c r="BB53" s="30">
        <f t="shared" si="66"/>
        <v>2395.6281068371263</v>
      </c>
      <c r="BC53" s="30">
        <f t="shared" si="66"/>
        <v>722.82658008668875</v>
      </c>
      <c r="BD53" s="30">
        <f t="shared" si="66"/>
        <v>44.096117401811505</v>
      </c>
      <c r="BE53" s="30">
        <f t="shared" si="66"/>
        <v>0.51877785178601765</v>
      </c>
      <c r="BF53" s="30">
        <f t="shared" si="66"/>
        <v>0.77816677767902642</v>
      </c>
      <c r="BG53" s="30">
        <f t="shared" si="66"/>
        <v>761.65234939717163</v>
      </c>
      <c r="BH53" s="30">
        <f t="shared" si="66"/>
        <v>2295.6581939455186</v>
      </c>
      <c r="BI53" s="30">
        <f t="shared" si="66"/>
        <v>4844.1732403515734</v>
      </c>
      <c r="BJ53" s="30">
        <f t="shared" si="66"/>
        <v>8249.5388187901353</v>
      </c>
      <c r="BK53" s="30">
        <f t="shared" si="66"/>
        <v>8314.6624548803393</v>
      </c>
      <c r="BL53" s="30">
        <f t="shared" si="66"/>
        <v>7021.6693217636384</v>
      </c>
      <c r="BM53" s="30">
        <f t="shared" si="66"/>
        <v>5301.8041570890264</v>
      </c>
      <c r="BN53" s="30">
        <f t="shared" si="66"/>
        <v>2395.6281068371263</v>
      </c>
      <c r="BO53" s="30">
        <f t="shared" si="66"/>
        <v>722.82658008668875</v>
      </c>
      <c r="BP53" s="30">
        <f t="shared" ref="BP53:CH53" si="67">((BP8*0.5)+BO23-BP38)*BP69*BP$78*BP$2</f>
        <v>44.096117401811505</v>
      </c>
      <c r="BQ53" s="30">
        <f t="shared" si="67"/>
        <v>0.51877785178601765</v>
      </c>
      <c r="BR53" s="30">
        <f t="shared" si="67"/>
        <v>0.77816677767902642</v>
      </c>
      <c r="BS53" s="30">
        <f t="shared" si="67"/>
        <v>761.65234939717163</v>
      </c>
      <c r="BT53" s="30">
        <f t="shared" si="67"/>
        <v>2295.6581939455186</v>
      </c>
      <c r="BU53" s="30">
        <f t="shared" si="67"/>
        <v>4844.1732403515734</v>
      </c>
      <c r="BV53" s="30">
        <f t="shared" si="67"/>
        <v>8249.5388187901353</v>
      </c>
      <c r="BW53" s="30">
        <f t="shared" si="67"/>
        <v>8314.6624548803393</v>
      </c>
      <c r="BX53" s="30">
        <f t="shared" si="67"/>
        <v>7021.6693217636384</v>
      </c>
      <c r="BY53" s="30">
        <f t="shared" si="67"/>
        <v>5301.8041570890264</v>
      </c>
      <c r="BZ53" s="30">
        <f t="shared" si="67"/>
        <v>2395.6281068371263</v>
      </c>
      <c r="CA53" s="30">
        <f t="shared" si="67"/>
        <v>722.82658008668875</v>
      </c>
      <c r="CB53" s="30">
        <f t="shared" si="67"/>
        <v>44.096117401811505</v>
      </c>
      <c r="CC53" s="30">
        <f t="shared" si="67"/>
        <v>0.51877785178601765</v>
      </c>
      <c r="CD53" s="30">
        <f t="shared" si="67"/>
        <v>0.77816677767902642</v>
      </c>
      <c r="CE53" s="30">
        <f t="shared" si="67"/>
        <v>761.65234939717163</v>
      </c>
      <c r="CF53" s="30">
        <f t="shared" si="67"/>
        <v>2295.6581939455186</v>
      </c>
      <c r="CG53" s="30">
        <f t="shared" si="67"/>
        <v>4844.1732403515734</v>
      </c>
      <c r="CH53" s="33">
        <f t="shared" si="67"/>
        <v>8249.5388187901353</v>
      </c>
    </row>
    <row r="54" spans="1:87" ht="15.5" x14ac:dyDescent="0.35">
      <c r="A54" s="578"/>
      <c r="B54" s="14" t="str">
        <f t="shared" si="58"/>
        <v>HVAC</v>
      </c>
      <c r="C54" s="30">
        <f t="shared" si="61"/>
        <v>0</v>
      </c>
      <c r="D54" s="30">
        <f t="shared" ref="D54:BO54" si="68">((D9*0.5)+C24-D39)*D70*D$78*D$2</f>
        <v>0</v>
      </c>
      <c r="E54" s="30">
        <f t="shared" si="68"/>
        <v>0</v>
      </c>
      <c r="F54" s="30">
        <f t="shared" si="68"/>
        <v>1.0626310373230563</v>
      </c>
      <c r="G54" s="30">
        <f t="shared" si="68"/>
        <v>2.4099146983124777</v>
      </c>
      <c r="H54" s="30">
        <f t="shared" si="68"/>
        <v>3389.3347061463151</v>
      </c>
      <c r="I54" s="30">
        <f t="shared" si="68"/>
        <v>10023.803605180274</v>
      </c>
      <c r="J54" s="30">
        <f t="shared" si="68"/>
        <v>12804.097098597616</v>
      </c>
      <c r="K54" s="30">
        <f t="shared" si="68"/>
        <v>10520.667176386103</v>
      </c>
      <c r="L54" s="30">
        <f t="shared" si="68"/>
        <v>4180.8272806839723</v>
      </c>
      <c r="M54" s="30">
        <f t="shared" si="68"/>
        <v>8842.1214174945108</v>
      </c>
      <c r="N54" s="30">
        <f t="shared" si="68"/>
        <v>24232.269715709099</v>
      </c>
      <c r="O54" s="30">
        <f t="shared" si="68"/>
        <v>31779.999764988308</v>
      </c>
      <c r="P54" s="30">
        <f t="shared" si="68"/>
        <v>26852.352754540152</v>
      </c>
      <c r="Q54" s="30">
        <f t="shared" si="68"/>
        <v>20610.049094690981</v>
      </c>
      <c r="R54" s="30">
        <f t="shared" si="68"/>
        <v>11376.839989025002</v>
      </c>
      <c r="S54" s="30">
        <f t="shared" si="68"/>
        <v>12900.62728591526</v>
      </c>
      <c r="T54" s="30">
        <f t="shared" si="68"/>
        <v>67273.458504502792</v>
      </c>
      <c r="U54" s="30">
        <f t="shared" si="68"/>
        <v>90648.644710461769</v>
      </c>
      <c r="V54" s="30">
        <f t="shared" si="68"/>
        <v>86188.679628454527</v>
      </c>
      <c r="W54" s="30">
        <f t="shared" si="68"/>
        <v>43194.952692546154</v>
      </c>
      <c r="X54" s="30">
        <f t="shared" si="68"/>
        <v>11568.272788195274</v>
      </c>
      <c r="Y54" s="30">
        <f t="shared" si="68"/>
        <v>18639.241290913611</v>
      </c>
      <c r="Z54" s="30">
        <f t="shared" si="68"/>
        <v>31541.283896725512</v>
      </c>
      <c r="AA54" s="30">
        <f t="shared" si="68"/>
        <v>31779.999764988308</v>
      </c>
      <c r="AB54" s="30">
        <f t="shared" si="68"/>
        <v>26852.352754540152</v>
      </c>
      <c r="AC54" s="30">
        <f t="shared" si="68"/>
        <v>20610.049094690981</v>
      </c>
      <c r="AD54" s="30">
        <f t="shared" si="68"/>
        <v>11376.839989025002</v>
      </c>
      <c r="AE54" s="30">
        <f t="shared" si="68"/>
        <v>12900.62728591526</v>
      </c>
      <c r="AF54" s="30">
        <f t="shared" si="68"/>
        <v>67273.458504502792</v>
      </c>
      <c r="AG54" s="30">
        <f t="shared" si="68"/>
        <v>90648.644710461769</v>
      </c>
      <c r="AH54" s="30">
        <f t="shared" si="68"/>
        <v>86188.679628454527</v>
      </c>
      <c r="AI54" s="30">
        <f t="shared" si="68"/>
        <v>43194.952692546154</v>
      </c>
      <c r="AJ54" s="30">
        <f t="shared" si="68"/>
        <v>11568.272788195274</v>
      </c>
      <c r="AK54" s="30">
        <f t="shared" si="68"/>
        <v>18639.241290913611</v>
      </c>
      <c r="AL54" s="30">
        <f t="shared" si="68"/>
        <v>31541.283896725512</v>
      </c>
      <c r="AM54" s="30">
        <f t="shared" si="68"/>
        <v>31779.999764988308</v>
      </c>
      <c r="AN54" s="30">
        <f t="shared" si="68"/>
        <v>26852.352754540152</v>
      </c>
      <c r="AO54" s="30">
        <f t="shared" si="68"/>
        <v>20610.049094690981</v>
      </c>
      <c r="AP54" s="30">
        <f t="shared" si="68"/>
        <v>11376.839989025002</v>
      </c>
      <c r="AQ54" s="30">
        <f t="shared" si="68"/>
        <v>12900.62728591526</v>
      </c>
      <c r="AR54" s="30">
        <f t="shared" si="68"/>
        <v>67273.458504502792</v>
      </c>
      <c r="AS54" s="30">
        <f t="shared" si="68"/>
        <v>90648.644710461769</v>
      </c>
      <c r="AT54" s="30">
        <f t="shared" si="68"/>
        <v>86188.679628454527</v>
      </c>
      <c r="AU54" s="30">
        <f t="shared" si="68"/>
        <v>43194.952692546154</v>
      </c>
      <c r="AV54" s="30">
        <f t="shared" si="68"/>
        <v>11568.272788195274</v>
      </c>
      <c r="AW54" s="30">
        <f t="shared" si="68"/>
        <v>18639.241290913611</v>
      </c>
      <c r="AX54" s="30">
        <f t="shared" si="68"/>
        <v>31541.283896725512</v>
      </c>
      <c r="AY54" s="30">
        <f t="shared" si="68"/>
        <v>31779.999764988308</v>
      </c>
      <c r="AZ54" s="30">
        <f t="shared" si="68"/>
        <v>26852.352754540152</v>
      </c>
      <c r="BA54" s="30">
        <f t="shared" si="68"/>
        <v>20610.049094690981</v>
      </c>
      <c r="BB54" s="30">
        <f t="shared" si="68"/>
        <v>11376.839989025002</v>
      </c>
      <c r="BC54" s="30">
        <f t="shared" si="68"/>
        <v>12900.62728591526</v>
      </c>
      <c r="BD54" s="30">
        <f t="shared" si="68"/>
        <v>67273.458504502792</v>
      </c>
      <c r="BE54" s="30">
        <f t="shared" si="68"/>
        <v>90648.644710461769</v>
      </c>
      <c r="BF54" s="30">
        <f t="shared" si="68"/>
        <v>86188.679628454527</v>
      </c>
      <c r="BG54" s="30">
        <f t="shared" si="68"/>
        <v>43194.952692546154</v>
      </c>
      <c r="BH54" s="30">
        <f t="shared" si="68"/>
        <v>11568.272788195274</v>
      </c>
      <c r="BI54" s="30">
        <f t="shared" si="68"/>
        <v>18639.241290913611</v>
      </c>
      <c r="BJ54" s="30">
        <f t="shared" si="68"/>
        <v>31541.283896725512</v>
      </c>
      <c r="BK54" s="30">
        <f t="shared" si="68"/>
        <v>31779.999764988308</v>
      </c>
      <c r="BL54" s="30">
        <f t="shared" si="68"/>
        <v>26852.352754540152</v>
      </c>
      <c r="BM54" s="30">
        <f t="shared" si="68"/>
        <v>20610.049094690981</v>
      </c>
      <c r="BN54" s="30">
        <f t="shared" si="68"/>
        <v>11376.839989025002</v>
      </c>
      <c r="BO54" s="30">
        <f t="shared" si="68"/>
        <v>12900.62728591526</v>
      </c>
      <c r="BP54" s="30">
        <f t="shared" ref="BP54:CH54" si="69">((BP9*0.5)+BO24-BP39)*BP70*BP$78*BP$2</f>
        <v>67273.458504502792</v>
      </c>
      <c r="BQ54" s="30">
        <f t="shared" si="69"/>
        <v>90648.644710461769</v>
      </c>
      <c r="BR54" s="30">
        <f t="shared" si="69"/>
        <v>86188.679628454527</v>
      </c>
      <c r="BS54" s="30">
        <f t="shared" si="69"/>
        <v>43194.952692546154</v>
      </c>
      <c r="BT54" s="30">
        <f t="shared" si="69"/>
        <v>11568.272788195274</v>
      </c>
      <c r="BU54" s="30">
        <f t="shared" si="69"/>
        <v>18639.241290913611</v>
      </c>
      <c r="BV54" s="30">
        <f t="shared" si="69"/>
        <v>31541.283896725512</v>
      </c>
      <c r="BW54" s="30">
        <f t="shared" si="69"/>
        <v>31779.999764988308</v>
      </c>
      <c r="BX54" s="30">
        <f t="shared" si="69"/>
        <v>26852.352754540152</v>
      </c>
      <c r="BY54" s="30">
        <f t="shared" si="69"/>
        <v>20610.049094690981</v>
      </c>
      <c r="BZ54" s="30">
        <f t="shared" si="69"/>
        <v>11376.839989025002</v>
      </c>
      <c r="CA54" s="30">
        <f t="shared" si="69"/>
        <v>12900.62728591526</v>
      </c>
      <c r="CB54" s="30">
        <f t="shared" si="69"/>
        <v>67273.458504502792</v>
      </c>
      <c r="CC54" s="30">
        <f t="shared" si="69"/>
        <v>90648.644710461769</v>
      </c>
      <c r="CD54" s="30">
        <f t="shared" si="69"/>
        <v>86188.679628454527</v>
      </c>
      <c r="CE54" s="30">
        <f t="shared" si="69"/>
        <v>43194.952692546154</v>
      </c>
      <c r="CF54" s="30">
        <f t="shared" si="69"/>
        <v>11568.272788195274</v>
      </c>
      <c r="CG54" s="30">
        <f t="shared" si="69"/>
        <v>18639.241290913611</v>
      </c>
      <c r="CH54" s="33">
        <f t="shared" si="69"/>
        <v>31541.283896725512</v>
      </c>
    </row>
    <row r="55" spans="1:87" ht="15.5" x14ac:dyDescent="0.35">
      <c r="A55" s="578"/>
      <c r="B55" s="14" t="str">
        <f t="shared" si="58"/>
        <v>Lighting</v>
      </c>
      <c r="C55" s="30">
        <f t="shared" si="61"/>
        <v>0</v>
      </c>
      <c r="D55" s="30">
        <f t="shared" ref="D55:BO55" si="70">((D10*0.5)+C25-D40)*D71*D$78*D$2</f>
        <v>40.179612299827703</v>
      </c>
      <c r="E55" s="30">
        <f t="shared" si="70"/>
        <v>187.78126133370256</v>
      </c>
      <c r="F55" s="30">
        <f t="shared" si="70"/>
        <v>264.34441490652898</v>
      </c>
      <c r="G55" s="30">
        <f t="shared" si="70"/>
        <v>1080.427123203069</v>
      </c>
      <c r="H55" s="30">
        <f t="shared" si="70"/>
        <v>3904.5317498383256</v>
      </c>
      <c r="I55" s="30">
        <f t="shared" si="70"/>
        <v>5651.4437459993414</v>
      </c>
      <c r="J55" s="30">
        <f t="shared" si="70"/>
        <v>7903.4785232402437</v>
      </c>
      <c r="K55" s="30">
        <f t="shared" si="70"/>
        <v>9459.006025746874</v>
      </c>
      <c r="L55" s="30">
        <f t="shared" si="70"/>
        <v>5658.8406237632389</v>
      </c>
      <c r="M55" s="30">
        <f t="shared" si="70"/>
        <v>6571.4296949989312</v>
      </c>
      <c r="N55" s="30">
        <f t="shared" si="70"/>
        <v>9117.7000824889383</v>
      </c>
      <c r="O55" s="30">
        <f t="shared" si="70"/>
        <v>11046.429716628931</v>
      </c>
      <c r="P55" s="30">
        <f t="shared" si="70"/>
        <v>9755.3275018461754</v>
      </c>
      <c r="Q55" s="30">
        <f t="shared" si="70"/>
        <v>10449.27745965643</v>
      </c>
      <c r="R55" s="30">
        <f t="shared" si="70"/>
        <v>9919.962622774874</v>
      </c>
      <c r="S55" s="30">
        <f t="shared" si="70"/>
        <v>9577.3512519758478</v>
      </c>
      <c r="T55" s="30">
        <f t="shared" si="70"/>
        <v>16947.775859955087</v>
      </c>
      <c r="U55" s="30">
        <f t="shared" si="70"/>
        <v>16788.460631750921</v>
      </c>
      <c r="V55" s="30">
        <f t="shared" si="70"/>
        <v>17456.644531408463</v>
      </c>
      <c r="W55" s="30">
        <f t="shared" si="70"/>
        <v>18254.952359692383</v>
      </c>
      <c r="X55" s="30">
        <f t="shared" si="70"/>
        <v>10102.830123047012</v>
      </c>
      <c r="Y55" s="30">
        <f t="shared" si="70"/>
        <v>10748.41157029551</v>
      </c>
      <c r="Z55" s="30">
        <f t="shared" si="70"/>
        <v>11086.798258497956</v>
      </c>
      <c r="AA55" s="30">
        <f t="shared" si="70"/>
        <v>11046.429716628931</v>
      </c>
      <c r="AB55" s="30">
        <f t="shared" si="70"/>
        <v>9755.3275018461754</v>
      </c>
      <c r="AC55" s="30">
        <f t="shared" si="70"/>
        <v>10449.27745965643</v>
      </c>
      <c r="AD55" s="30">
        <f t="shared" si="70"/>
        <v>9919.962622774874</v>
      </c>
      <c r="AE55" s="30">
        <f t="shared" si="70"/>
        <v>9577.3512519758478</v>
      </c>
      <c r="AF55" s="30">
        <f t="shared" si="70"/>
        <v>16947.775859955087</v>
      </c>
      <c r="AG55" s="30">
        <f t="shared" si="70"/>
        <v>16788.460631750921</v>
      </c>
      <c r="AH55" s="30">
        <f t="shared" si="70"/>
        <v>17456.644531408463</v>
      </c>
      <c r="AI55" s="30">
        <f t="shared" si="70"/>
        <v>18254.952359692383</v>
      </c>
      <c r="AJ55" s="30">
        <f t="shared" si="70"/>
        <v>10102.830123047012</v>
      </c>
      <c r="AK55" s="30">
        <f t="shared" si="70"/>
        <v>10748.41157029551</v>
      </c>
      <c r="AL55" s="30">
        <f t="shared" si="70"/>
        <v>11086.798258497956</v>
      </c>
      <c r="AM55" s="30">
        <f t="shared" si="70"/>
        <v>11046.429716628931</v>
      </c>
      <c r="AN55" s="30">
        <f t="shared" si="70"/>
        <v>9755.3275018461754</v>
      </c>
      <c r="AO55" s="30">
        <f t="shared" si="70"/>
        <v>10449.27745965643</v>
      </c>
      <c r="AP55" s="30">
        <f t="shared" si="70"/>
        <v>9919.962622774874</v>
      </c>
      <c r="AQ55" s="30">
        <f t="shared" si="70"/>
        <v>9577.3512519758478</v>
      </c>
      <c r="AR55" s="30">
        <f t="shared" si="70"/>
        <v>16947.775859955087</v>
      </c>
      <c r="AS55" s="30">
        <f t="shared" si="70"/>
        <v>16788.460631750921</v>
      </c>
      <c r="AT55" s="30">
        <f t="shared" si="70"/>
        <v>17456.644531408463</v>
      </c>
      <c r="AU55" s="30">
        <f t="shared" si="70"/>
        <v>18254.952359692383</v>
      </c>
      <c r="AV55" s="30">
        <f t="shared" si="70"/>
        <v>10102.830123047012</v>
      </c>
      <c r="AW55" s="30">
        <f t="shared" si="70"/>
        <v>10748.41157029551</v>
      </c>
      <c r="AX55" s="30">
        <f t="shared" si="70"/>
        <v>11086.798258497956</v>
      </c>
      <c r="AY55" s="30">
        <f t="shared" si="70"/>
        <v>11046.429716628931</v>
      </c>
      <c r="AZ55" s="30">
        <f t="shared" si="70"/>
        <v>9755.3275018461754</v>
      </c>
      <c r="BA55" s="30">
        <f t="shared" si="70"/>
        <v>10449.27745965643</v>
      </c>
      <c r="BB55" s="30">
        <f t="shared" si="70"/>
        <v>9919.962622774874</v>
      </c>
      <c r="BC55" s="30">
        <f t="shared" si="70"/>
        <v>9577.3512519758478</v>
      </c>
      <c r="BD55" s="30">
        <f t="shared" si="70"/>
        <v>16947.775859955087</v>
      </c>
      <c r="BE55" s="30">
        <f t="shared" si="70"/>
        <v>16788.460631750921</v>
      </c>
      <c r="BF55" s="30">
        <f t="shared" si="70"/>
        <v>17456.644531408463</v>
      </c>
      <c r="BG55" s="30">
        <f t="shared" si="70"/>
        <v>18254.952359692383</v>
      </c>
      <c r="BH55" s="30">
        <f t="shared" si="70"/>
        <v>10102.830123047012</v>
      </c>
      <c r="BI55" s="30">
        <f t="shared" si="70"/>
        <v>10748.41157029551</v>
      </c>
      <c r="BJ55" s="30">
        <f t="shared" si="70"/>
        <v>11086.798258497956</v>
      </c>
      <c r="BK55" s="30">
        <f t="shared" si="70"/>
        <v>11046.429716628931</v>
      </c>
      <c r="BL55" s="30">
        <f t="shared" si="70"/>
        <v>9755.3275018461754</v>
      </c>
      <c r="BM55" s="30">
        <f t="shared" si="70"/>
        <v>10449.27745965643</v>
      </c>
      <c r="BN55" s="30">
        <f t="shared" si="70"/>
        <v>9919.962622774874</v>
      </c>
      <c r="BO55" s="30">
        <f t="shared" si="70"/>
        <v>9577.3512519758478</v>
      </c>
      <c r="BP55" s="30">
        <f t="shared" ref="BP55:CH55" si="71">((BP10*0.5)+BO25-BP40)*BP71*BP$78*BP$2</f>
        <v>16947.775859955087</v>
      </c>
      <c r="BQ55" s="30">
        <f t="shared" si="71"/>
        <v>16788.460631750921</v>
      </c>
      <c r="BR55" s="30">
        <f t="shared" si="71"/>
        <v>17456.644531408463</v>
      </c>
      <c r="BS55" s="30">
        <f t="shared" si="71"/>
        <v>18254.952359692383</v>
      </c>
      <c r="BT55" s="30">
        <f t="shared" si="71"/>
        <v>10102.830123047012</v>
      </c>
      <c r="BU55" s="30">
        <f t="shared" si="71"/>
        <v>10748.41157029551</v>
      </c>
      <c r="BV55" s="30">
        <f t="shared" si="71"/>
        <v>11086.798258497956</v>
      </c>
      <c r="BW55" s="30">
        <f t="shared" si="71"/>
        <v>11046.429716628931</v>
      </c>
      <c r="BX55" s="30">
        <f t="shared" si="71"/>
        <v>9755.3275018461754</v>
      </c>
      <c r="BY55" s="30">
        <f t="shared" si="71"/>
        <v>10449.27745965643</v>
      </c>
      <c r="BZ55" s="30">
        <f t="shared" si="71"/>
        <v>9919.962622774874</v>
      </c>
      <c r="CA55" s="30">
        <f t="shared" si="71"/>
        <v>9577.3512519758478</v>
      </c>
      <c r="CB55" s="30">
        <f t="shared" si="71"/>
        <v>16947.775859955087</v>
      </c>
      <c r="CC55" s="30">
        <f t="shared" si="71"/>
        <v>16788.460631750921</v>
      </c>
      <c r="CD55" s="30">
        <f t="shared" si="71"/>
        <v>17456.644531408463</v>
      </c>
      <c r="CE55" s="30">
        <f t="shared" si="71"/>
        <v>18254.952359692383</v>
      </c>
      <c r="CF55" s="30">
        <f t="shared" si="71"/>
        <v>10102.830123047012</v>
      </c>
      <c r="CG55" s="30">
        <f t="shared" si="71"/>
        <v>10748.41157029551</v>
      </c>
      <c r="CH55" s="33">
        <f t="shared" si="71"/>
        <v>11086.798258497956</v>
      </c>
    </row>
    <row r="56" spans="1:87" ht="15.5" x14ac:dyDescent="0.35">
      <c r="A56" s="578"/>
      <c r="B56" s="14" t="str">
        <f t="shared" si="58"/>
        <v>Miscellaneous</v>
      </c>
      <c r="C56" s="30">
        <f t="shared" si="61"/>
        <v>0</v>
      </c>
      <c r="D56" s="30">
        <f t="shared" ref="D56:BO56" si="72">((D11*0.5)+C26-D41)*D72*D$78*D$2</f>
        <v>0</v>
      </c>
      <c r="E56" s="30">
        <f t="shared" si="72"/>
        <v>0.56673516713946059</v>
      </c>
      <c r="F56" s="30">
        <f t="shared" si="72"/>
        <v>1.1428983894160643</v>
      </c>
      <c r="G56" s="30">
        <f t="shared" si="72"/>
        <v>1.2151299946613032</v>
      </c>
      <c r="H56" s="30">
        <f t="shared" si="72"/>
        <v>18.691996456326052</v>
      </c>
      <c r="I56" s="30">
        <f t="shared" si="72"/>
        <v>54.221865015387095</v>
      </c>
      <c r="J56" s="30">
        <f t="shared" si="72"/>
        <v>299.62649554031407</v>
      </c>
      <c r="K56" s="30">
        <f t="shared" si="72"/>
        <v>671.2173778833594</v>
      </c>
      <c r="L56" s="30">
        <f t="shared" si="72"/>
        <v>418.4204337232419</v>
      </c>
      <c r="M56" s="30">
        <f t="shared" si="72"/>
        <v>466.65414687886891</v>
      </c>
      <c r="N56" s="30">
        <f t="shared" si="72"/>
        <v>512.15553454432143</v>
      </c>
      <c r="O56" s="30">
        <f t="shared" si="72"/>
        <v>495.68799154232693</v>
      </c>
      <c r="P56" s="30">
        <f t="shared" si="72"/>
        <v>456.41109729564766</v>
      </c>
      <c r="Q56" s="30">
        <f t="shared" si="72"/>
        <v>510.62838559265396</v>
      </c>
      <c r="R56" s="30">
        <f t="shared" si="72"/>
        <v>514.87572443193699</v>
      </c>
      <c r="S56" s="30">
        <f t="shared" si="72"/>
        <v>547.41606259491709</v>
      </c>
      <c r="T56" s="30">
        <f t="shared" si="72"/>
        <v>1086.5476649774048</v>
      </c>
      <c r="U56" s="30">
        <f t="shared" si="72"/>
        <v>1123.0781696290524</v>
      </c>
      <c r="V56" s="30">
        <f t="shared" si="72"/>
        <v>1122.5092410886609</v>
      </c>
      <c r="W56" s="30">
        <f t="shared" si="72"/>
        <v>1086.7328975254391</v>
      </c>
      <c r="X56" s="30">
        <f t="shared" si="72"/>
        <v>542.44145436638985</v>
      </c>
      <c r="Y56" s="30">
        <f t="shared" si="72"/>
        <v>525.24095732399883</v>
      </c>
      <c r="Z56" s="30">
        <f t="shared" si="72"/>
        <v>512.15553454432143</v>
      </c>
      <c r="AA56" s="30">
        <f t="shared" si="72"/>
        <v>495.68799154232693</v>
      </c>
      <c r="AB56" s="30">
        <f t="shared" si="72"/>
        <v>456.41109729564766</v>
      </c>
      <c r="AC56" s="30">
        <f t="shared" si="72"/>
        <v>510.62838559265396</v>
      </c>
      <c r="AD56" s="30">
        <f t="shared" si="72"/>
        <v>514.87572443193699</v>
      </c>
      <c r="AE56" s="30">
        <f t="shared" si="72"/>
        <v>547.41606259491709</v>
      </c>
      <c r="AF56" s="30">
        <f t="shared" si="72"/>
        <v>1086.5476649774048</v>
      </c>
      <c r="AG56" s="30">
        <f t="shared" si="72"/>
        <v>1123.0781696290524</v>
      </c>
      <c r="AH56" s="30">
        <f t="shared" si="72"/>
        <v>1122.5092410886609</v>
      </c>
      <c r="AI56" s="30">
        <f t="shared" si="72"/>
        <v>1086.7328975254391</v>
      </c>
      <c r="AJ56" s="30">
        <f t="shared" si="72"/>
        <v>542.44145436638985</v>
      </c>
      <c r="AK56" s="30">
        <f t="shared" si="72"/>
        <v>525.24095732399883</v>
      </c>
      <c r="AL56" s="30">
        <f t="shared" si="72"/>
        <v>512.15553454432143</v>
      </c>
      <c r="AM56" s="30">
        <f t="shared" si="72"/>
        <v>495.68799154232693</v>
      </c>
      <c r="AN56" s="30">
        <f t="shared" si="72"/>
        <v>456.41109729564766</v>
      </c>
      <c r="AO56" s="30">
        <f t="shared" si="72"/>
        <v>510.62838559265396</v>
      </c>
      <c r="AP56" s="30">
        <f t="shared" si="72"/>
        <v>514.87572443193699</v>
      </c>
      <c r="AQ56" s="30">
        <f t="shared" si="72"/>
        <v>547.41606259491709</v>
      </c>
      <c r="AR56" s="30">
        <f t="shared" si="72"/>
        <v>1086.5476649774048</v>
      </c>
      <c r="AS56" s="30">
        <f t="shared" si="72"/>
        <v>1123.0781696290524</v>
      </c>
      <c r="AT56" s="30">
        <f t="shared" si="72"/>
        <v>1122.5092410886609</v>
      </c>
      <c r="AU56" s="30">
        <f t="shared" si="72"/>
        <v>1086.7328975254391</v>
      </c>
      <c r="AV56" s="30">
        <f t="shared" si="72"/>
        <v>542.44145436638985</v>
      </c>
      <c r="AW56" s="30">
        <f t="shared" si="72"/>
        <v>525.24095732399883</v>
      </c>
      <c r="AX56" s="30">
        <f t="shared" si="72"/>
        <v>512.15553454432143</v>
      </c>
      <c r="AY56" s="30">
        <f t="shared" si="72"/>
        <v>495.68799154232693</v>
      </c>
      <c r="AZ56" s="30">
        <f t="shared" si="72"/>
        <v>456.41109729564766</v>
      </c>
      <c r="BA56" s="30">
        <f t="shared" si="72"/>
        <v>510.62838559265396</v>
      </c>
      <c r="BB56" s="30">
        <f t="shared" si="72"/>
        <v>514.87572443193699</v>
      </c>
      <c r="BC56" s="30">
        <f t="shared" si="72"/>
        <v>547.41606259491709</v>
      </c>
      <c r="BD56" s="30">
        <f t="shared" si="72"/>
        <v>1086.5476649774048</v>
      </c>
      <c r="BE56" s="30">
        <f t="shared" si="72"/>
        <v>1123.0781696290524</v>
      </c>
      <c r="BF56" s="30">
        <f t="shared" si="72"/>
        <v>1122.5092410886609</v>
      </c>
      <c r="BG56" s="30">
        <f t="shared" si="72"/>
        <v>1086.7328975254391</v>
      </c>
      <c r="BH56" s="30">
        <f t="shared" si="72"/>
        <v>542.44145436638985</v>
      </c>
      <c r="BI56" s="30">
        <f t="shared" si="72"/>
        <v>525.24095732399883</v>
      </c>
      <c r="BJ56" s="30">
        <f t="shared" si="72"/>
        <v>512.15553454432143</v>
      </c>
      <c r="BK56" s="30">
        <f t="shared" si="72"/>
        <v>495.68799154232693</v>
      </c>
      <c r="BL56" s="30">
        <f t="shared" si="72"/>
        <v>456.41109729564766</v>
      </c>
      <c r="BM56" s="30">
        <f t="shared" si="72"/>
        <v>510.62838559265396</v>
      </c>
      <c r="BN56" s="30">
        <f t="shared" si="72"/>
        <v>514.87572443193699</v>
      </c>
      <c r="BO56" s="30">
        <f t="shared" si="72"/>
        <v>547.41606259491709</v>
      </c>
      <c r="BP56" s="30">
        <f t="shared" ref="BP56:CH56" si="73">((BP11*0.5)+BO26-BP41)*BP72*BP$78*BP$2</f>
        <v>1086.5476649774048</v>
      </c>
      <c r="BQ56" s="30">
        <f t="shared" si="73"/>
        <v>1123.0781696290524</v>
      </c>
      <c r="BR56" s="30">
        <f t="shared" si="73"/>
        <v>1122.5092410886609</v>
      </c>
      <c r="BS56" s="30">
        <f t="shared" si="73"/>
        <v>1086.7328975254391</v>
      </c>
      <c r="BT56" s="30">
        <f t="shared" si="73"/>
        <v>542.44145436638985</v>
      </c>
      <c r="BU56" s="30">
        <f t="shared" si="73"/>
        <v>525.24095732399883</v>
      </c>
      <c r="BV56" s="30">
        <f t="shared" si="73"/>
        <v>512.15553454432143</v>
      </c>
      <c r="BW56" s="30">
        <f t="shared" si="73"/>
        <v>495.68799154232693</v>
      </c>
      <c r="BX56" s="30">
        <f t="shared" si="73"/>
        <v>456.41109729564766</v>
      </c>
      <c r="BY56" s="30">
        <f t="shared" si="73"/>
        <v>510.62838559265396</v>
      </c>
      <c r="BZ56" s="30">
        <f t="shared" si="73"/>
        <v>514.87572443193699</v>
      </c>
      <c r="CA56" s="30">
        <f t="shared" si="73"/>
        <v>547.41606259491709</v>
      </c>
      <c r="CB56" s="30">
        <f t="shared" si="73"/>
        <v>1086.5476649774048</v>
      </c>
      <c r="CC56" s="30">
        <f t="shared" si="73"/>
        <v>1123.0781696290524</v>
      </c>
      <c r="CD56" s="30">
        <f t="shared" si="73"/>
        <v>1122.5092410886609</v>
      </c>
      <c r="CE56" s="30">
        <f t="shared" si="73"/>
        <v>1086.7328975254391</v>
      </c>
      <c r="CF56" s="30">
        <f t="shared" si="73"/>
        <v>542.44145436638985</v>
      </c>
      <c r="CG56" s="30">
        <f t="shared" si="73"/>
        <v>525.24095732399883</v>
      </c>
      <c r="CH56" s="33">
        <f t="shared" si="73"/>
        <v>512.15553454432143</v>
      </c>
    </row>
    <row r="57" spans="1:87" ht="15.5" x14ac:dyDescent="0.35">
      <c r="A57" s="578"/>
      <c r="B57" s="14" t="str">
        <f t="shared" si="58"/>
        <v>Pool Spa</v>
      </c>
      <c r="C57" s="30">
        <f t="shared" si="61"/>
        <v>0</v>
      </c>
      <c r="D57" s="30">
        <f t="shared" ref="D57:BO57" si="74">((D12*0.5)+C27-D42)*D73*D$78*D$2</f>
        <v>0</v>
      </c>
      <c r="E57" s="30">
        <f t="shared" si="74"/>
        <v>0</v>
      </c>
      <c r="F57" s="30">
        <f t="shared" si="74"/>
        <v>0</v>
      </c>
      <c r="G57" s="30">
        <f t="shared" si="74"/>
        <v>0</v>
      </c>
      <c r="H57" s="30">
        <f t="shared" si="74"/>
        <v>0</v>
      </c>
      <c r="I57" s="30">
        <f t="shared" si="74"/>
        <v>0</v>
      </c>
      <c r="J57" s="30">
        <f t="shared" si="74"/>
        <v>0</v>
      </c>
      <c r="K57" s="30">
        <f t="shared" si="74"/>
        <v>0</v>
      </c>
      <c r="L57" s="30">
        <f t="shared" si="74"/>
        <v>0</v>
      </c>
      <c r="M57" s="30">
        <f t="shared" si="74"/>
        <v>0</v>
      </c>
      <c r="N57" s="30">
        <f t="shared" si="74"/>
        <v>0</v>
      </c>
      <c r="O57" s="30">
        <f t="shared" si="74"/>
        <v>0</v>
      </c>
      <c r="P57" s="30">
        <f t="shared" si="74"/>
        <v>0</v>
      </c>
      <c r="Q57" s="30">
        <f t="shared" si="74"/>
        <v>0</v>
      </c>
      <c r="R57" s="30">
        <f t="shared" si="74"/>
        <v>0</v>
      </c>
      <c r="S57" s="30">
        <f t="shared" si="74"/>
        <v>0</v>
      </c>
      <c r="T57" s="30">
        <f t="shared" si="74"/>
        <v>0</v>
      </c>
      <c r="U57" s="30">
        <f t="shared" si="74"/>
        <v>0</v>
      </c>
      <c r="V57" s="30">
        <f t="shared" si="74"/>
        <v>0</v>
      </c>
      <c r="W57" s="30">
        <f t="shared" si="74"/>
        <v>0</v>
      </c>
      <c r="X57" s="30">
        <f t="shared" si="74"/>
        <v>0</v>
      </c>
      <c r="Y57" s="30">
        <f t="shared" si="74"/>
        <v>0</v>
      </c>
      <c r="Z57" s="30">
        <f t="shared" si="74"/>
        <v>0</v>
      </c>
      <c r="AA57" s="30">
        <f t="shared" si="74"/>
        <v>0</v>
      </c>
      <c r="AB57" s="30">
        <f t="shared" si="74"/>
        <v>0</v>
      </c>
      <c r="AC57" s="30">
        <f t="shared" si="74"/>
        <v>0</v>
      </c>
      <c r="AD57" s="30">
        <f t="shared" si="74"/>
        <v>0</v>
      </c>
      <c r="AE57" s="30">
        <f t="shared" si="74"/>
        <v>0</v>
      </c>
      <c r="AF57" s="30">
        <f t="shared" si="74"/>
        <v>0</v>
      </c>
      <c r="AG57" s="30">
        <f t="shared" si="74"/>
        <v>0</v>
      </c>
      <c r="AH57" s="30">
        <f t="shared" si="74"/>
        <v>0</v>
      </c>
      <c r="AI57" s="30">
        <f t="shared" si="74"/>
        <v>0</v>
      </c>
      <c r="AJ57" s="30">
        <f t="shared" si="74"/>
        <v>0</v>
      </c>
      <c r="AK57" s="30">
        <f t="shared" si="74"/>
        <v>0</v>
      </c>
      <c r="AL57" s="30">
        <f t="shared" si="74"/>
        <v>0</v>
      </c>
      <c r="AM57" s="30">
        <f t="shared" si="74"/>
        <v>0</v>
      </c>
      <c r="AN57" s="30">
        <f t="shared" si="74"/>
        <v>0</v>
      </c>
      <c r="AO57" s="30">
        <f t="shared" si="74"/>
        <v>0</v>
      </c>
      <c r="AP57" s="30">
        <f t="shared" si="74"/>
        <v>0</v>
      </c>
      <c r="AQ57" s="30">
        <f t="shared" si="74"/>
        <v>0</v>
      </c>
      <c r="AR57" s="30">
        <f t="shared" si="74"/>
        <v>0</v>
      </c>
      <c r="AS57" s="30">
        <f t="shared" si="74"/>
        <v>0</v>
      </c>
      <c r="AT57" s="30">
        <f t="shared" si="74"/>
        <v>0</v>
      </c>
      <c r="AU57" s="30">
        <f t="shared" si="74"/>
        <v>0</v>
      </c>
      <c r="AV57" s="30">
        <f t="shared" si="74"/>
        <v>0</v>
      </c>
      <c r="AW57" s="30">
        <f t="shared" si="74"/>
        <v>0</v>
      </c>
      <c r="AX57" s="30">
        <f t="shared" si="74"/>
        <v>0</v>
      </c>
      <c r="AY57" s="30">
        <f t="shared" si="74"/>
        <v>0</v>
      </c>
      <c r="AZ57" s="30">
        <f t="shared" si="74"/>
        <v>0</v>
      </c>
      <c r="BA57" s="30">
        <f t="shared" si="74"/>
        <v>0</v>
      </c>
      <c r="BB57" s="30">
        <f t="shared" si="74"/>
        <v>0</v>
      </c>
      <c r="BC57" s="30">
        <f t="shared" si="74"/>
        <v>0</v>
      </c>
      <c r="BD57" s="30">
        <f t="shared" si="74"/>
        <v>0</v>
      </c>
      <c r="BE57" s="30">
        <f t="shared" si="74"/>
        <v>0</v>
      </c>
      <c r="BF57" s="30">
        <f t="shared" si="74"/>
        <v>0</v>
      </c>
      <c r="BG57" s="30">
        <f t="shared" si="74"/>
        <v>0</v>
      </c>
      <c r="BH57" s="30">
        <f t="shared" si="74"/>
        <v>0</v>
      </c>
      <c r="BI57" s="30">
        <f t="shared" si="74"/>
        <v>0</v>
      </c>
      <c r="BJ57" s="30">
        <f t="shared" si="74"/>
        <v>0</v>
      </c>
      <c r="BK57" s="30">
        <f t="shared" si="74"/>
        <v>0</v>
      </c>
      <c r="BL57" s="30">
        <f t="shared" si="74"/>
        <v>0</v>
      </c>
      <c r="BM57" s="30">
        <f t="shared" si="74"/>
        <v>0</v>
      </c>
      <c r="BN57" s="30">
        <f t="shared" si="74"/>
        <v>0</v>
      </c>
      <c r="BO57" s="30">
        <f t="shared" si="74"/>
        <v>0</v>
      </c>
      <c r="BP57" s="30">
        <f t="shared" ref="BP57:CH57" si="75">((BP12*0.5)+BO27-BP42)*BP73*BP$78*BP$2</f>
        <v>0</v>
      </c>
      <c r="BQ57" s="30">
        <f t="shared" si="75"/>
        <v>0</v>
      </c>
      <c r="BR57" s="30">
        <f t="shared" si="75"/>
        <v>0</v>
      </c>
      <c r="BS57" s="30">
        <f t="shared" si="75"/>
        <v>0</v>
      </c>
      <c r="BT57" s="30">
        <f t="shared" si="75"/>
        <v>0</v>
      </c>
      <c r="BU57" s="30">
        <f t="shared" si="75"/>
        <v>0</v>
      </c>
      <c r="BV57" s="30">
        <f t="shared" si="75"/>
        <v>0</v>
      </c>
      <c r="BW57" s="30">
        <f t="shared" si="75"/>
        <v>0</v>
      </c>
      <c r="BX57" s="30">
        <f t="shared" si="75"/>
        <v>0</v>
      </c>
      <c r="BY57" s="30">
        <f t="shared" si="75"/>
        <v>0</v>
      </c>
      <c r="BZ57" s="30">
        <f t="shared" si="75"/>
        <v>0</v>
      </c>
      <c r="CA57" s="30">
        <f t="shared" si="75"/>
        <v>0</v>
      </c>
      <c r="CB57" s="30">
        <f t="shared" si="75"/>
        <v>0</v>
      </c>
      <c r="CC57" s="30">
        <f t="shared" si="75"/>
        <v>0</v>
      </c>
      <c r="CD57" s="30">
        <f t="shared" si="75"/>
        <v>0</v>
      </c>
      <c r="CE57" s="30">
        <f t="shared" si="75"/>
        <v>0</v>
      </c>
      <c r="CF57" s="30">
        <f t="shared" si="75"/>
        <v>0</v>
      </c>
      <c r="CG57" s="30">
        <f t="shared" si="75"/>
        <v>0</v>
      </c>
      <c r="CH57" s="33">
        <f t="shared" si="75"/>
        <v>0</v>
      </c>
    </row>
    <row r="58" spans="1:87" ht="15.5" x14ac:dyDescent="0.35">
      <c r="A58" s="578"/>
      <c r="B58" s="14" t="str">
        <f t="shared" si="58"/>
        <v>Refrigeration</v>
      </c>
      <c r="C58" s="30">
        <f t="shared" si="61"/>
        <v>0</v>
      </c>
      <c r="D58" s="30">
        <f t="shared" ref="D58:BO58" si="76">((D13*0.5)+C28-D43)*D74*D$78*D$2</f>
        <v>0</v>
      </c>
      <c r="E58" s="30">
        <f t="shared" si="76"/>
        <v>0</v>
      </c>
      <c r="F58" s="30">
        <f t="shared" si="76"/>
        <v>0</v>
      </c>
      <c r="G58" s="30">
        <f t="shared" si="76"/>
        <v>0</v>
      </c>
      <c r="H58" s="30">
        <f t="shared" si="76"/>
        <v>1.4185350187639645</v>
      </c>
      <c r="I58" s="30">
        <f t="shared" si="76"/>
        <v>21.170748764231401</v>
      </c>
      <c r="J58" s="30">
        <f t="shared" si="76"/>
        <v>58.994890603489722</v>
      </c>
      <c r="K58" s="30">
        <f t="shared" si="76"/>
        <v>70.944322017989577</v>
      </c>
      <c r="L58" s="30">
        <f t="shared" si="76"/>
        <v>39.663774538803949</v>
      </c>
      <c r="M58" s="30">
        <f t="shared" si="76"/>
        <v>62.587771088527987</v>
      </c>
      <c r="N58" s="30">
        <f t="shared" si="76"/>
        <v>90.426240686168228</v>
      </c>
      <c r="O58" s="30">
        <f t="shared" si="76"/>
        <v>95.269380718812343</v>
      </c>
      <c r="P58" s="30">
        <f t="shared" si="76"/>
        <v>90.153794967505959</v>
      </c>
      <c r="Q58" s="30">
        <f t="shared" si="76"/>
        <v>102.27698798666351</v>
      </c>
      <c r="R58" s="30">
        <f t="shared" si="76"/>
        <v>104.52385871792617</v>
      </c>
      <c r="S58" s="30">
        <f t="shared" si="76"/>
        <v>117.0079587754945</v>
      </c>
      <c r="T58" s="30">
        <f t="shared" si="76"/>
        <v>249.66216330245769</v>
      </c>
      <c r="U58" s="30">
        <f t="shared" si="76"/>
        <v>264.02631079383593</v>
      </c>
      <c r="V58" s="30">
        <f t="shared" si="76"/>
        <v>263.95066578071578</v>
      </c>
      <c r="W58" s="30">
        <f t="shared" si="76"/>
        <v>238.06045962354261</v>
      </c>
      <c r="X58" s="30">
        <f t="shared" si="76"/>
        <v>115.92407486314087</v>
      </c>
      <c r="Y58" s="30">
        <f t="shared" si="76"/>
        <v>106.60924655006163</v>
      </c>
      <c r="Z58" s="30">
        <f t="shared" si="76"/>
        <v>101.15604584487524</v>
      </c>
      <c r="AA58" s="30">
        <f t="shared" si="76"/>
        <v>95.269380718812343</v>
      </c>
      <c r="AB58" s="30">
        <f t="shared" si="76"/>
        <v>90.153794967505959</v>
      </c>
      <c r="AC58" s="30">
        <f t="shared" si="76"/>
        <v>102.27698798666351</v>
      </c>
      <c r="AD58" s="30">
        <f t="shared" si="76"/>
        <v>104.52385871792617</v>
      </c>
      <c r="AE58" s="30">
        <f t="shared" si="76"/>
        <v>117.0079587754945</v>
      </c>
      <c r="AF58" s="30">
        <f t="shared" si="76"/>
        <v>249.66216330245769</v>
      </c>
      <c r="AG58" s="30">
        <f t="shared" si="76"/>
        <v>264.02631079383593</v>
      </c>
      <c r="AH58" s="30">
        <f t="shared" si="76"/>
        <v>263.95066578071578</v>
      </c>
      <c r="AI58" s="30">
        <f t="shared" si="76"/>
        <v>238.06045962354261</v>
      </c>
      <c r="AJ58" s="30">
        <f t="shared" si="76"/>
        <v>115.92407486314087</v>
      </c>
      <c r="AK58" s="30">
        <f t="shared" si="76"/>
        <v>106.60924655006163</v>
      </c>
      <c r="AL58" s="30">
        <f t="shared" si="76"/>
        <v>101.15604584487524</v>
      </c>
      <c r="AM58" s="30">
        <f t="shared" si="76"/>
        <v>95.269380718812343</v>
      </c>
      <c r="AN58" s="30">
        <f t="shared" si="76"/>
        <v>90.153794967505959</v>
      </c>
      <c r="AO58" s="30">
        <f t="shared" si="76"/>
        <v>102.27698798666351</v>
      </c>
      <c r="AP58" s="30">
        <f t="shared" si="76"/>
        <v>104.52385871792617</v>
      </c>
      <c r="AQ58" s="30">
        <f t="shared" si="76"/>
        <v>117.0079587754945</v>
      </c>
      <c r="AR58" s="30">
        <f t="shared" si="76"/>
        <v>249.66216330245769</v>
      </c>
      <c r="AS58" s="30">
        <f t="shared" si="76"/>
        <v>264.02631079383593</v>
      </c>
      <c r="AT58" s="30">
        <f t="shared" si="76"/>
        <v>263.95066578071578</v>
      </c>
      <c r="AU58" s="30">
        <f t="shared" si="76"/>
        <v>238.06045962354261</v>
      </c>
      <c r="AV58" s="30">
        <f t="shared" si="76"/>
        <v>115.92407486314087</v>
      </c>
      <c r="AW58" s="30">
        <f t="shared" si="76"/>
        <v>106.60924655006163</v>
      </c>
      <c r="AX58" s="30">
        <f t="shared" si="76"/>
        <v>101.15604584487524</v>
      </c>
      <c r="AY58" s="30">
        <f t="shared" si="76"/>
        <v>95.269380718812343</v>
      </c>
      <c r="AZ58" s="30">
        <f t="shared" si="76"/>
        <v>90.153794967505959</v>
      </c>
      <c r="BA58" s="30">
        <f t="shared" si="76"/>
        <v>102.27698798666351</v>
      </c>
      <c r="BB58" s="30">
        <f t="shared" si="76"/>
        <v>104.52385871792617</v>
      </c>
      <c r="BC58" s="30">
        <f t="shared" si="76"/>
        <v>117.0079587754945</v>
      </c>
      <c r="BD58" s="30">
        <f t="shared" si="76"/>
        <v>249.66216330245769</v>
      </c>
      <c r="BE58" s="30">
        <f t="shared" si="76"/>
        <v>264.02631079383593</v>
      </c>
      <c r="BF58" s="30">
        <f t="shared" si="76"/>
        <v>263.95066578071578</v>
      </c>
      <c r="BG58" s="30">
        <f t="shared" si="76"/>
        <v>238.06045962354261</v>
      </c>
      <c r="BH58" s="30">
        <f t="shared" si="76"/>
        <v>115.92407486314087</v>
      </c>
      <c r="BI58" s="30">
        <f t="shared" si="76"/>
        <v>106.60924655006163</v>
      </c>
      <c r="BJ58" s="30">
        <f t="shared" si="76"/>
        <v>101.15604584487524</v>
      </c>
      <c r="BK58" s="30">
        <f t="shared" si="76"/>
        <v>95.269380718812343</v>
      </c>
      <c r="BL58" s="30">
        <f t="shared" si="76"/>
        <v>90.153794967505959</v>
      </c>
      <c r="BM58" s="30">
        <f t="shared" si="76"/>
        <v>102.27698798666351</v>
      </c>
      <c r="BN58" s="30">
        <f t="shared" si="76"/>
        <v>104.52385871792617</v>
      </c>
      <c r="BO58" s="30">
        <f t="shared" si="76"/>
        <v>117.0079587754945</v>
      </c>
      <c r="BP58" s="30">
        <f t="shared" ref="BP58:CH58" si="77">((BP13*0.5)+BO28-BP43)*BP74*BP$78*BP$2</f>
        <v>249.66216330245769</v>
      </c>
      <c r="BQ58" s="30">
        <f t="shared" si="77"/>
        <v>264.02631079383593</v>
      </c>
      <c r="BR58" s="30">
        <f t="shared" si="77"/>
        <v>263.95066578071578</v>
      </c>
      <c r="BS58" s="30">
        <f t="shared" si="77"/>
        <v>238.06045962354261</v>
      </c>
      <c r="BT58" s="30">
        <f t="shared" si="77"/>
        <v>115.92407486314087</v>
      </c>
      <c r="BU58" s="30">
        <f t="shared" si="77"/>
        <v>106.60924655006163</v>
      </c>
      <c r="BV58" s="30">
        <f t="shared" si="77"/>
        <v>101.15604584487524</v>
      </c>
      <c r="BW58" s="30">
        <f t="shared" si="77"/>
        <v>95.269380718812343</v>
      </c>
      <c r="BX58" s="30">
        <f t="shared" si="77"/>
        <v>90.153794967505959</v>
      </c>
      <c r="BY58" s="30">
        <f t="shared" si="77"/>
        <v>102.27698798666351</v>
      </c>
      <c r="BZ58" s="30">
        <f t="shared" si="77"/>
        <v>104.52385871792617</v>
      </c>
      <c r="CA58" s="30">
        <f t="shared" si="77"/>
        <v>117.0079587754945</v>
      </c>
      <c r="CB58" s="30">
        <f t="shared" si="77"/>
        <v>249.66216330245769</v>
      </c>
      <c r="CC58" s="30">
        <f t="shared" si="77"/>
        <v>264.02631079383593</v>
      </c>
      <c r="CD58" s="30">
        <f t="shared" si="77"/>
        <v>263.95066578071578</v>
      </c>
      <c r="CE58" s="30">
        <f t="shared" si="77"/>
        <v>238.06045962354261</v>
      </c>
      <c r="CF58" s="30">
        <f t="shared" si="77"/>
        <v>115.92407486314087</v>
      </c>
      <c r="CG58" s="30">
        <f t="shared" si="77"/>
        <v>106.60924655006163</v>
      </c>
      <c r="CH58" s="33">
        <f t="shared" si="77"/>
        <v>101.15604584487524</v>
      </c>
    </row>
    <row r="59" spans="1:87" ht="15.75" customHeight="1" x14ac:dyDescent="0.35">
      <c r="A59" s="578"/>
      <c r="B59" s="14" t="str">
        <f t="shared" si="58"/>
        <v>Water Heating</v>
      </c>
      <c r="C59" s="30">
        <f t="shared" si="61"/>
        <v>0</v>
      </c>
      <c r="D59" s="30">
        <f t="shared" ref="D59:BO59" si="78">((D14*0.5)+C29-D44)*D75*D$78*D$2</f>
        <v>0</v>
      </c>
      <c r="E59" s="30">
        <f t="shared" si="78"/>
        <v>6.8324551483265932</v>
      </c>
      <c r="F59" s="30">
        <f t="shared" si="78"/>
        <v>14.928036246606867</v>
      </c>
      <c r="G59" s="30">
        <f t="shared" si="78"/>
        <v>17.47660517487169</v>
      </c>
      <c r="H59" s="30">
        <f t="shared" si="78"/>
        <v>551.05909104149862</v>
      </c>
      <c r="I59" s="30">
        <f t="shared" si="78"/>
        <v>943.85594818022344</v>
      </c>
      <c r="J59" s="30">
        <f t="shared" si="78"/>
        <v>912.42838793551812</v>
      </c>
      <c r="K59" s="30">
        <f t="shared" si="78"/>
        <v>1026.7944207492394</v>
      </c>
      <c r="L59" s="30">
        <f t="shared" si="78"/>
        <v>585.85410324380109</v>
      </c>
      <c r="M59" s="30">
        <f t="shared" si="78"/>
        <v>725.81580375678163</v>
      </c>
      <c r="N59" s="30">
        <f t="shared" si="78"/>
        <v>953.84954257164281</v>
      </c>
      <c r="O59" s="30">
        <f t="shared" si="78"/>
        <v>1009.4154422444875</v>
      </c>
      <c r="P59" s="30">
        <f t="shared" si="78"/>
        <v>893.69410249780685</v>
      </c>
      <c r="Q59" s="30">
        <f t="shared" si="78"/>
        <v>959.98676392967548</v>
      </c>
      <c r="R59" s="30">
        <f t="shared" si="78"/>
        <v>887.55872646229307</v>
      </c>
      <c r="S59" s="30">
        <f t="shared" si="78"/>
        <v>900.67295314206899</v>
      </c>
      <c r="T59" s="30">
        <f t="shared" si="78"/>
        <v>1702.6533860389031</v>
      </c>
      <c r="U59" s="30">
        <f t="shared" si="78"/>
        <v>1496.0107192041291</v>
      </c>
      <c r="V59" s="30">
        <f t="shared" si="78"/>
        <v>1407.1055453194792</v>
      </c>
      <c r="W59" s="30">
        <f t="shared" si="78"/>
        <v>1532.7084065357408</v>
      </c>
      <c r="X59" s="30">
        <f t="shared" si="78"/>
        <v>850.03468846729061</v>
      </c>
      <c r="Y59" s="30">
        <f t="shared" si="78"/>
        <v>905.1672257367502</v>
      </c>
      <c r="Z59" s="30">
        <f t="shared" si="78"/>
        <v>1002.896908833899</v>
      </c>
      <c r="AA59" s="30">
        <f t="shared" si="78"/>
        <v>1009.4154422444875</v>
      </c>
      <c r="AB59" s="30">
        <f t="shared" si="78"/>
        <v>893.69410249780685</v>
      </c>
      <c r="AC59" s="30">
        <f t="shared" si="78"/>
        <v>959.98676392967548</v>
      </c>
      <c r="AD59" s="30">
        <f t="shared" si="78"/>
        <v>887.55872646229307</v>
      </c>
      <c r="AE59" s="30">
        <f t="shared" si="78"/>
        <v>900.67295314206899</v>
      </c>
      <c r="AF59" s="30">
        <f t="shared" si="78"/>
        <v>1702.6533860389031</v>
      </c>
      <c r="AG59" s="30">
        <f t="shared" si="78"/>
        <v>1496.0107192041291</v>
      </c>
      <c r="AH59" s="30">
        <f t="shared" si="78"/>
        <v>1407.1055453194792</v>
      </c>
      <c r="AI59" s="30">
        <f t="shared" si="78"/>
        <v>1532.7084065357408</v>
      </c>
      <c r="AJ59" s="30">
        <f t="shared" si="78"/>
        <v>850.03468846729061</v>
      </c>
      <c r="AK59" s="30">
        <f t="shared" si="78"/>
        <v>905.1672257367502</v>
      </c>
      <c r="AL59" s="30">
        <f t="shared" si="78"/>
        <v>1002.896908833899</v>
      </c>
      <c r="AM59" s="30">
        <f t="shared" si="78"/>
        <v>1009.4154422444875</v>
      </c>
      <c r="AN59" s="30">
        <f t="shared" si="78"/>
        <v>893.69410249780685</v>
      </c>
      <c r="AO59" s="30">
        <f t="shared" si="78"/>
        <v>959.98676392967548</v>
      </c>
      <c r="AP59" s="30">
        <f t="shared" si="78"/>
        <v>887.55872646229307</v>
      </c>
      <c r="AQ59" s="30">
        <f t="shared" si="78"/>
        <v>900.67295314206899</v>
      </c>
      <c r="AR59" s="30">
        <f t="shared" si="78"/>
        <v>1702.6533860389031</v>
      </c>
      <c r="AS59" s="30">
        <f t="shared" si="78"/>
        <v>1496.0107192041291</v>
      </c>
      <c r="AT59" s="30">
        <f t="shared" si="78"/>
        <v>1407.1055453194792</v>
      </c>
      <c r="AU59" s="30">
        <f t="shared" si="78"/>
        <v>1532.7084065357408</v>
      </c>
      <c r="AV59" s="30">
        <f t="shared" si="78"/>
        <v>850.03468846729061</v>
      </c>
      <c r="AW59" s="30">
        <f t="shared" si="78"/>
        <v>905.1672257367502</v>
      </c>
      <c r="AX59" s="30">
        <f t="shared" si="78"/>
        <v>1002.896908833899</v>
      </c>
      <c r="AY59" s="30">
        <f t="shared" si="78"/>
        <v>1009.4154422444875</v>
      </c>
      <c r="AZ59" s="30">
        <f t="shared" si="78"/>
        <v>893.69410249780685</v>
      </c>
      <c r="BA59" s="30">
        <f t="shared" si="78"/>
        <v>959.98676392967548</v>
      </c>
      <c r="BB59" s="30">
        <f t="shared" si="78"/>
        <v>887.55872646229307</v>
      </c>
      <c r="BC59" s="30">
        <f t="shared" si="78"/>
        <v>900.67295314206899</v>
      </c>
      <c r="BD59" s="30">
        <f t="shared" si="78"/>
        <v>1702.6533860389031</v>
      </c>
      <c r="BE59" s="30">
        <f t="shared" si="78"/>
        <v>1496.0107192041291</v>
      </c>
      <c r="BF59" s="30">
        <f t="shared" si="78"/>
        <v>1407.1055453194792</v>
      </c>
      <c r="BG59" s="30">
        <f t="shared" si="78"/>
        <v>1532.7084065357408</v>
      </c>
      <c r="BH59" s="30">
        <f t="shared" si="78"/>
        <v>850.03468846729061</v>
      </c>
      <c r="BI59" s="30">
        <f t="shared" si="78"/>
        <v>905.1672257367502</v>
      </c>
      <c r="BJ59" s="30">
        <f t="shared" si="78"/>
        <v>1002.896908833899</v>
      </c>
      <c r="BK59" s="30">
        <f t="shared" si="78"/>
        <v>1009.4154422444875</v>
      </c>
      <c r="BL59" s="30">
        <f t="shared" si="78"/>
        <v>893.69410249780685</v>
      </c>
      <c r="BM59" s="30">
        <f t="shared" si="78"/>
        <v>959.98676392967548</v>
      </c>
      <c r="BN59" s="30">
        <f t="shared" si="78"/>
        <v>887.55872646229307</v>
      </c>
      <c r="BO59" s="30">
        <f t="shared" si="78"/>
        <v>900.67295314206899</v>
      </c>
      <c r="BP59" s="30">
        <f t="shared" ref="BP59:CH59" si="79">((BP14*0.5)+BO29-BP44)*BP75*BP$78*BP$2</f>
        <v>1702.6533860389031</v>
      </c>
      <c r="BQ59" s="30">
        <f t="shared" si="79"/>
        <v>1496.0107192041291</v>
      </c>
      <c r="BR59" s="30">
        <f t="shared" si="79"/>
        <v>1407.1055453194792</v>
      </c>
      <c r="BS59" s="30">
        <f t="shared" si="79"/>
        <v>1532.7084065357408</v>
      </c>
      <c r="BT59" s="30">
        <f t="shared" si="79"/>
        <v>850.03468846729061</v>
      </c>
      <c r="BU59" s="30">
        <f t="shared" si="79"/>
        <v>905.1672257367502</v>
      </c>
      <c r="BV59" s="30">
        <f t="shared" si="79"/>
        <v>1002.896908833899</v>
      </c>
      <c r="BW59" s="30">
        <f t="shared" si="79"/>
        <v>1009.4154422444875</v>
      </c>
      <c r="BX59" s="30">
        <f t="shared" si="79"/>
        <v>893.69410249780685</v>
      </c>
      <c r="BY59" s="30">
        <f t="shared" si="79"/>
        <v>959.98676392967548</v>
      </c>
      <c r="BZ59" s="30">
        <f t="shared" si="79"/>
        <v>887.55872646229307</v>
      </c>
      <c r="CA59" s="30">
        <f t="shared" si="79"/>
        <v>900.67295314206899</v>
      </c>
      <c r="CB59" s="30">
        <f t="shared" si="79"/>
        <v>1702.6533860389031</v>
      </c>
      <c r="CC59" s="30">
        <f t="shared" si="79"/>
        <v>1496.0107192041291</v>
      </c>
      <c r="CD59" s="30">
        <f t="shared" si="79"/>
        <v>1407.1055453194792</v>
      </c>
      <c r="CE59" s="30">
        <f t="shared" si="79"/>
        <v>1532.7084065357408</v>
      </c>
      <c r="CF59" s="30">
        <f t="shared" si="79"/>
        <v>850.03468846729061</v>
      </c>
      <c r="CG59" s="30">
        <f t="shared" si="79"/>
        <v>905.1672257367502</v>
      </c>
      <c r="CH59" s="33">
        <f t="shared" si="79"/>
        <v>1002.896908833899</v>
      </c>
    </row>
    <row r="60" spans="1:87" ht="15.75" customHeight="1" x14ac:dyDescent="0.35">
      <c r="A60" s="578"/>
      <c r="B60" s="307" t="str">
        <f t="shared" si="58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12"/>
    </row>
    <row r="61" spans="1:87" ht="15.75" customHeight="1" x14ac:dyDescent="0.35">
      <c r="A61" s="578"/>
      <c r="B61" s="284" t="s">
        <v>18</v>
      </c>
      <c r="C61" s="30">
        <f>SUM(C50:C60)</f>
        <v>0</v>
      </c>
      <c r="D61" s="30">
        <f>SUM(D50:D60)</f>
        <v>40.179612299827703</v>
      </c>
      <c r="E61" s="30">
        <f t="shared" ref="E61:BP61" si="80">SUM(E50:E60)</f>
        <v>352.22416184697454</v>
      </c>
      <c r="F61" s="30">
        <f t="shared" si="80"/>
        <v>599.50823766019948</v>
      </c>
      <c r="G61" s="30">
        <f t="shared" si="80"/>
        <v>1538.4413406281826</v>
      </c>
      <c r="H61" s="30">
        <f t="shared" si="80"/>
        <v>11757.023552236993</v>
      </c>
      <c r="I61" s="30">
        <f t="shared" si="80"/>
        <v>28750.588608081027</v>
      </c>
      <c r="J61" s="30">
        <f t="shared" si="80"/>
        <v>40953.196741292733</v>
      </c>
      <c r="K61" s="30">
        <f t="shared" si="80"/>
        <v>34012.997663208138</v>
      </c>
      <c r="L61" s="30">
        <f t="shared" si="80"/>
        <v>13719.911453286548</v>
      </c>
      <c r="M61" s="30">
        <f t="shared" si="80"/>
        <v>20976.11327241184</v>
      </c>
      <c r="N61" s="30">
        <f t="shared" si="80"/>
        <v>42930.799227769952</v>
      </c>
      <c r="O61" s="30">
        <f t="shared" si="80"/>
        <v>52933.300242507612</v>
      </c>
      <c r="P61" s="30">
        <f t="shared" si="80"/>
        <v>45237.459484134706</v>
      </c>
      <c r="Q61" s="30">
        <f t="shared" si="80"/>
        <v>38203.101933236474</v>
      </c>
      <c r="R61" s="30">
        <f t="shared" si="80"/>
        <v>26197.524703823758</v>
      </c>
      <c r="S61" s="30">
        <f t="shared" si="80"/>
        <v>29087.522641857777</v>
      </c>
      <c r="T61" s="30">
        <f t="shared" si="80"/>
        <v>115800.36961400055</v>
      </c>
      <c r="U61" s="30">
        <f t="shared" si="80"/>
        <v>148812.55936431407</v>
      </c>
      <c r="V61" s="30">
        <f t="shared" si="80"/>
        <v>143037.31179866567</v>
      </c>
      <c r="W61" s="30">
        <f t="shared" si="80"/>
        <v>82192.429450311305</v>
      </c>
      <c r="X61" s="30">
        <f t="shared" si="80"/>
        <v>26714.47521909673</v>
      </c>
      <c r="Y61" s="30">
        <f t="shared" si="80"/>
        <v>35933.25437024753</v>
      </c>
      <c r="Z61" s="30">
        <f t="shared" si="80"/>
        <v>52688.437904650382</v>
      </c>
      <c r="AA61" s="30">
        <f t="shared" si="80"/>
        <v>52933.300242507612</v>
      </c>
      <c r="AB61" s="30">
        <f t="shared" si="80"/>
        <v>45237.459484134706</v>
      </c>
      <c r="AC61" s="30">
        <f t="shared" si="80"/>
        <v>38203.101933236474</v>
      </c>
      <c r="AD61" s="30">
        <f t="shared" si="80"/>
        <v>26197.524703823758</v>
      </c>
      <c r="AE61" s="30">
        <f t="shared" si="80"/>
        <v>29087.522641857777</v>
      </c>
      <c r="AF61" s="30">
        <f t="shared" si="80"/>
        <v>115800.36961400055</v>
      </c>
      <c r="AG61" s="30">
        <f t="shared" si="80"/>
        <v>148812.55936431407</v>
      </c>
      <c r="AH61" s="30">
        <f t="shared" si="80"/>
        <v>143037.31179866567</v>
      </c>
      <c r="AI61" s="30">
        <f t="shared" si="80"/>
        <v>82192.429450311305</v>
      </c>
      <c r="AJ61" s="30">
        <f t="shared" si="80"/>
        <v>26714.47521909673</v>
      </c>
      <c r="AK61" s="30">
        <f t="shared" si="80"/>
        <v>35933.25437024753</v>
      </c>
      <c r="AL61" s="30">
        <f t="shared" si="80"/>
        <v>52688.437904650382</v>
      </c>
      <c r="AM61" s="30">
        <f t="shared" si="80"/>
        <v>52933.300242507612</v>
      </c>
      <c r="AN61" s="30">
        <f t="shared" si="80"/>
        <v>45237.459484134706</v>
      </c>
      <c r="AO61" s="30">
        <f t="shared" si="80"/>
        <v>38203.101933236474</v>
      </c>
      <c r="AP61" s="30">
        <f t="shared" si="80"/>
        <v>26197.524703823758</v>
      </c>
      <c r="AQ61" s="30">
        <f t="shared" si="80"/>
        <v>29087.522641857777</v>
      </c>
      <c r="AR61" s="30">
        <f t="shared" si="80"/>
        <v>115800.36961400055</v>
      </c>
      <c r="AS61" s="30">
        <f t="shared" si="80"/>
        <v>148812.55936431407</v>
      </c>
      <c r="AT61" s="30">
        <f t="shared" si="80"/>
        <v>143037.31179866567</v>
      </c>
      <c r="AU61" s="30">
        <f t="shared" si="80"/>
        <v>82192.429450311305</v>
      </c>
      <c r="AV61" s="30">
        <f t="shared" si="80"/>
        <v>26714.47521909673</v>
      </c>
      <c r="AW61" s="30">
        <f t="shared" si="80"/>
        <v>35933.25437024753</v>
      </c>
      <c r="AX61" s="30">
        <f t="shared" si="80"/>
        <v>52688.437904650382</v>
      </c>
      <c r="AY61" s="30">
        <f t="shared" si="80"/>
        <v>52933.300242507612</v>
      </c>
      <c r="AZ61" s="30">
        <f t="shared" si="80"/>
        <v>45237.459484134706</v>
      </c>
      <c r="BA61" s="30">
        <f t="shared" si="80"/>
        <v>38203.101933236474</v>
      </c>
      <c r="BB61" s="30">
        <f t="shared" si="80"/>
        <v>26197.524703823758</v>
      </c>
      <c r="BC61" s="30">
        <f t="shared" si="80"/>
        <v>29087.522641857777</v>
      </c>
      <c r="BD61" s="30">
        <f t="shared" si="80"/>
        <v>115800.36961400055</v>
      </c>
      <c r="BE61" s="30">
        <f t="shared" si="80"/>
        <v>148812.55936431407</v>
      </c>
      <c r="BF61" s="30">
        <f t="shared" si="80"/>
        <v>143037.31179866567</v>
      </c>
      <c r="BG61" s="30">
        <f t="shared" si="80"/>
        <v>82192.429450311305</v>
      </c>
      <c r="BH61" s="30">
        <f t="shared" si="80"/>
        <v>26714.47521909673</v>
      </c>
      <c r="BI61" s="30">
        <f t="shared" si="80"/>
        <v>35933.25437024753</v>
      </c>
      <c r="BJ61" s="30">
        <f t="shared" si="80"/>
        <v>52688.437904650382</v>
      </c>
      <c r="BK61" s="30">
        <f t="shared" si="80"/>
        <v>52933.300242507612</v>
      </c>
      <c r="BL61" s="30">
        <f t="shared" si="80"/>
        <v>45237.459484134706</v>
      </c>
      <c r="BM61" s="30">
        <f t="shared" si="80"/>
        <v>38203.101933236474</v>
      </c>
      <c r="BN61" s="30">
        <f t="shared" si="80"/>
        <v>26197.524703823758</v>
      </c>
      <c r="BO61" s="30">
        <f t="shared" si="80"/>
        <v>29087.522641857777</v>
      </c>
      <c r="BP61" s="30">
        <f t="shared" si="80"/>
        <v>115800.36961400055</v>
      </c>
      <c r="BQ61" s="30">
        <f t="shared" ref="BQ61:CH61" si="81">SUM(BQ50:BQ60)</f>
        <v>148812.55936431407</v>
      </c>
      <c r="BR61" s="30">
        <f t="shared" si="81"/>
        <v>143037.31179866567</v>
      </c>
      <c r="BS61" s="30">
        <f t="shared" si="81"/>
        <v>82192.429450311305</v>
      </c>
      <c r="BT61" s="30">
        <f t="shared" si="81"/>
        <v>26714.47521909673</v>
      </c>
      <c r="BU61" s="30">
        <f t="shared" si="81"/>
        <v>35933.25437024753</v>
      </c>
      <c r="BV61" s="30">
        <f t="shared" si="81"/>
        <v>52688.437904650382</v>
      </c>
      <c r="BW61" s="30">
        <f t="shared" si="81"/>
        <v>52933.300242507612</v>
      </c>
      <c r="BX61" s="30">
        <f t="shared" si="81"/>
        <v>45237.459484134706</v>
      </c>
      <c r="BY61" s="30">
        <f t="shared" si="81"/>
        <v>38203.101933236474</v>
      </c>
      <c r="BZ61" s="30">
        <f t="shared" si="81"/>
        <v>26197.524703823758</v>
      </c>
      <c r="CA61" s="30">
        <f t="shared" si="81"/>
        <v>29087.522641857777</v>
      </c>
      <c r="CB61" s="30">
        <f t="shared" si="81"/>
        <v>115800.36961400055</v>
      </c>
      <c r="CC61" s="30">
        <f t="shared" si="81"/>
        <v>148812.55936431407</v>
      </c>
      <c r="CD61" s="30">
        <f t="shared" si="81"/>
        <v>143037.31179866567</v>
      </c>
      <c r="CE61" s="30">
        <f t="shared" si="81"/>
        <v>82192.429450311305</v>
      </c>
      <c r="CF61" s="30">
        <f t="shared" si="81"/>
        <v>26714.47521909673</v>
      </c>
      <c r="CG61" s="30">
        <f t="shared" si="81"/>
        <v>35933.25437024753</v>
      </c>
      <c r="CH61" s="33">
        <f t="shared" si="81"/>
        <v>52688.437904650382</v>
      </c>
    </row>
    <row r="62" spans="1:87" ht="16.5" customHeight="1" thickBot="1" x14ac:dyDescent="0.4">
      <c r="A62" s="579"/>
      <c r="B62" s="159" t="s">
        <v>19</v>
      </c>
      <c r="C62" s="31">
        <f>C61</f>
        <v>0</v>
      </c>
      <c r="D62" s="31">
        <f>C62+D61</f>
        <v>40.179612299827703</v>
      </c>
      <c r="E62" s="31">
        <f t="shared" ref="E62:BP62" si="82">D62+E61</f>
        <v>392.40377414680222</v>
      </c>
      <c r="F62" s="31">
        <f t="shared" si="82"/>
        <v>991.9120118070017</v>
      </c>
      <c r="G62" s="31">
        <f t="shared" si="82"/>
        <v>2530.3533524351842</v>
      </c>
      <c r="H62" s="31">
        <f t="shared" si="82"/>
        <v>14287.376904672177</v>
      </c>
      <c r="I62" s="31">
        <f t="shared" si="82"/>
        <v>43037.965512753202</v>
      </c>
      <c r="J62" s="31">
        <f t="shared" si="82"/>
        <v>83991.162254045936</v>
      </c>
      <c r="K62" s="31">
        <f t="shared" si="82"/>
        <v>118004.15991725407</v>
      </c>
      <c r="L62" s="31">
        <f t="shared" si="82"/>
        <v>131724.07137054062</v>
      </c>
      <c r="M62" s="31">
        <f t="shared" si="82"/>
        <v>152700.18464295246</v>
      </c>
      <c r="N62" s="31">
        <f t="shared" si="82"/>
        <v>195630.98387072241</v>
      </c>
      <c r="O62" s="31">
        <f t="shared" si="82"/>
        <v>248564.28411323001</v>
      </c>
      <c r="P62" s="31">
        <f t="shared" si="82"/>
        <v>293801.74359736469</v>
      </c>
      <c r="Q62" s="31">
        <f t="shared" si="82"/>
        <v>332004.84553060116</v>
      </c>
      <c r="R62" s="31">
        <f t="shared" si="82"/>
        <v>358202.37023442495</v>
      </c>
      <c r="S62" s="31">
        <f t="shared" si="82"/>
        <v>387289.89287628274</v>
      </c>
      <c r="T62" s="31">
        <f t="shared" si="82"/>
        <v>503090.26249028329</v>
      </c>
      <c r="U62" s="31">
        <f t="shared" si="82"/>
        <v>651902.82185459742</v>
      </c>
      <c r="V62" s="31">
        <f t="shared" si="82"/>
        <v>794940.1336532631</v>
      </c>
      <c r="W62" s="31">
        <f t="shared" si="82"/>
        <v>877132.56310357444</v>
      </c>
      <c r="X62" s="31">
        <f t="shared" si="82"/>
        <v>903847.0383226712</v>
      </c>
      <c r="Y62" s="31">
        <f t="shared" si="82"/>
        <v>939780.29269291868</v>
      </c>
      <c r="Z62" s="31">
        <f t="shared" si="82"/>
        <v>992468.73059756903</v>
      </c>
      <c r="AA62" s="31">
        <f t="shared" si="82"/>
        <v>1045402.0308400766</v>
      </c>
      <c r="AB62" s="31">
        <f t="shared" si="82"/>
        <v>1090639.4903242113</v>
      </c>
      <c r="AC62" s="31">
        <f t="shared" si="82"/>
        <v>1128842.5922574478</v>
      </c>
      <c r="AD62" s="31">
        <f t="shared" si="82"/>
        <v>1155040.1169612715</v>
      </c>
      <c r="AE62" s="31">
        <f t="shared" si="82"/>
        <v>1184127.6396031294</v>
      </c>
      <c r="AF62" s="31">
        <f t="shared" si="82"/>
        <v>1299928.00921713</v>
      </c>
      <c r="AG62" s="31">
        <f t="shared" si="82"/>
        <v>1448740.5685814442</v>
      </c>
      <c r="AH62" s="31">
        <f t="shared" si="82"/>
        <v>1591777.8803801099</v>
      </c>
      <c r="AI62" s="31">
        <f t="shared" si="82"/>
        <v>1673970.3098304211</v>
      </c>
      <c r="AJ62" s="31">
        <f t="shared" si="82"/>
        <v>1700684.7850495179</v>
      </c>
      <c r="AK62" s="31">
        <f t="shared" si="82"/>
        <v>1736618.0394197654</v>
      </c>
      <c r="AL62" s="31">
        <f t="shared" si="82"/>
        <v>1789306.4773244157</v>
      </c>
      <c r="AM62" s="31">
        <f t="shared" si="82"/>
        <v>1842239.7775669233</v>
      </c>
      <c r="AN62" s="31">
        <f t="shared" si="82"/>
        <v>1887477.2370510581</v>
      </c>
      <c r="AO62" s="31">
        <f t="shared" si="82"/>
        <v>1925680.3389842946</v>
      </c>
      <c r="AP62" s="31">
        <f t="shared" si="82"/>
        <v>1951877.8636881183</v>
      </c>
      <c r="AQ62" s="31">
        <f t="shared" si="82"/>
        <v>1980965.3863299761</v>
      </c>
      <c r="AR62" s="31">
        <f t="shared" si="82"/>
        <v>2096765.7559439768</v>
      </c>
      <c r="AS62" s="31">
        <f t="shared" si="82"/>
        <v>2245578.315308291</v>
      </c>
      <c r="AT62" s="31">
        <f t="shared" si="82"/>
        <v>2388615.6271069567</v>
      </c>
      <c r="AU62" s="31">
        <f t="shared" si="82"/>
        <v>2470808.0565572679</v>
      </c>
      <c r="AV62" s="31">
        <f t="shared" si="82"/>
        <v>2497522.5317763644</v>
      </c>
      <c r="AW62" s="31">
        <f t="shared" si="82"/>
        <v>2533455.7861466119</v>
      </c>
      <c r="AX62" s="31">
        <f t="shared" si="82"/>
        <v>2586144.2240512623</v>
      </c>
      <c r="AY62" s="31">
        <f t="shared" si="82"/>
        <v>2639077.5242937701</v>
      </c>
      <c r="AZ62" s="31">
        <f t="shared" si="82"/>
        <v>2684314.9837779049</v>
      </c>
      <c r="BA62" s="31">
        <f t="shared" si="82"/>
        <v>2722518.0857111416</v>
      </c>
      <c r="BB62" s="31">
        <f t="shared" si="82"/>
        <v>2748715.6104149655</v>
      </c>
      <c r="BC62" s="31">
        <f t="shared" si="82"/>
        <v>2777803.1330568232</v>
      </c>
      <c r="BD62" s="31">
        <f t="shared" si="82"/>
        <v>2893603.5026708236</v>
      </c>
      <c r="BE62" s="31">
        <f t="shared" si="82"/>
        <v>3042416.0620351378</v>
      </c>
      <c r="BF62" s="31">
        <f t="shared" si="82"/>
        <v>3185453.3738338035</v>
      </c>
      <c r="BG62" s="31">
        <f t="shared" si="82"/>
        <v>3267645.8032841147</v>
      </c>
      <c r="BH62" s="31">
        <f t="shared" si="82"/>
        <v>3294360.2785032112</v>
      </c>
      <c r="BI62" s="31">
        <f t="shared" si="82"/>
        <v>3330293.5328734587</v>
      </c>
      <c r="BJ62" s="31">
        <f t="shared" si="82"/>
        <v>3382981.970778109</v>
      </c>
      <c r="BK62" s="31">
        <f t="shared" si="82"/>
        <v>3435915.2710206169</v>
      </c>
      <c r="BL62" s="31">
        <f t="shared" si="82"/>
        <v>3481152.7305047517</v>
      </c>
      <c r="BM62" s="31">
        <f t="shared" si="82"/>
        <v>3519355.8324379884</v>
      </c>
      <c r="BN62" s="31">
        <f t="shared" si="82"/>
        <v>3545553.3571418123</v>
      </c>
      <c r="BO62" s="31">
        <f t="shared" si="82"/>
        <v>3574640.87978367</v>
      </c>
      <c r="BP62" s="31">
        <f t="shared" si="82"/>
        <v>3690441.2493976704</v>
      </c>
      <c r="BQ62" s="31">
        <f t="shared" ref="BQ62:CH62" si="83">BP62+BQ61</f>
        <v>3839253.8087619846</v>
      </c>
      <c r="BR62" s="31">
        <f t="shared" si="83"/>
        <v>3982291.1205606502</v>
      </c>
      <c r="BS62" s="31">
        <f t="shared" si="83"/>
        <v>4064483.5500109615</v>
      </c>
      <c r="BT62" s="31">
        <f t="shared" si="83"/>
        <v>4091198.025230058</v>
      </c>
      <c r="BU62" s="31">
        <f t="shared" si="83"/>
        <v>4127131.2796003055</v>
      </c>
      <c r="BV62" s="31">
        <f t="shared" si="83"/>
        <v>4179819.7175049558</v>
      </c>
      <c r="BW62" s="31">
        <f t="shared" si="83"/>
        <v>4232753.0177474637</v>
      </c>
      <c r="BX62" s="31">
        <f t="shared" si="83"/>
        <v>4277990.4772315985</v>
      </c>
      <c r="BY62" s="31">
        <f t="shared" si="83"/>
        <v>4316193.5791648347</v>
      </c>
      <c r="BZ62" s="31">
        <f t="shared" si="83"/>
        <v>4342391.1038686587</v>
      </c>
      <c r="CA62" s="31">
        <f t="shared" si="83"/>
        <v>4371478.6265105167</v>
      </c>
      <c r="CB62" s="31">
        <f t="shared" si="83"/>
        <v>4487278.9961245172</v>
      </c>
      <c r="CC62" s="31">
        <f t="shared" si="83"/>
        <v>4636091.5554888314</v>
      </c>
      <c r="CD62" s="31">
        <f t="shared" si="83"/>
        <v>4779128.867287497</v>
      </c>
      <c r="CE62" s="31">
        <f t="shared" si="83"/>
        <v>4861321.2967378087</v>
      </c>
      <c r="CF62" s="31">
        <f t="shared" si="83"/>
        <v>4888035.7719569057</v>
      </c>
      <c r="CG62" s="31">
        <f t="shared" si="83"/>
        <v>4923969.0263271537</v>
      </c>
      <c r="CH62" s="34">
        <f t="shared" si="83"/>
        <v>4976657.464231804</v>
      </c>
    </row>
    <row r="63" spans="1:87" x14ac:dyDescent="0.35">
      <c r="A63" s="8"/>
      <c r="B63" s="40"/>
      <c r="C63" s="41"/>
      <c r="D63" s="37"/>
      <c r="E63" s="42"/>
      <c r="F63" s="37"/>
      <c r="G63" s="42"/>
      <c r="H63" s="37"/>
      <c r="I63" s="42"/>
      <c r="J63" s="37"/>
      <c r="K63" s="42"/>
      <c r="L63" s="37"/>
      <c r="M63" s="42"/>
      <c r="N63" s="37"/>
      <c r="O63" s="42"/>
      <c r="P63" s="37"/>
      <c r="Q63" s="42"/>
      <c r="R63" s="37"/>
      <c r="S63" s="42"/>
      <c r="T63" s="37"/>
      <c r="U63" s="42"/>
      <c r="V63" s="37"/>
      <c r="W63" s="42"/>
      <c r="X63" s="37"/>
      <c r="Y63" s="42"/>
      <c r="Z63" s="37"/>
      <c r="AA63" s="42"/>
      <c r="AB63" s="37"/>
      <c r="AC63" s="42"/>
      <c r="AD63" s="37"/>
      <c r="AE63" s="42"/>
      <c r="AF63" s="37"/>
      <c r="AG63" s="42"/>
      <c r="AH63" s="37"/>
      <c r="AI63" s="42"/>
      <c r="AJ63" s="37"/>
      <c r="AK63" s="42"/>
      <c r="AL63" s="37"/>
      <c r="AM63" s="42"/>
      <c r="AN63" s="37"/>
      <c r="AO63" s="42"/>
      <c r="AP63" s="37"/>
      <c r="AQ63" s="42"/>
      <c r="AR63" s="37"/>
      <c r="AS63" s="42"/>
      <c r="AT63" s="37"/>
      <c r="AU63" s="42"/>
      <c r="AV63" s="37"/>
      <c r="AW63" s="42"/>
      <c r="AX63" s="37"/>
      <c r="AY63" s="42"/>
      <c r="AZ63" s="37"/>
      <c r="BA63" s="42"/>
      <c r="BB63" s="37"/>
      <c r="BC63" s="42"/>
      <c r="BD63" s="37"/>
      <c r="BE63" s="42"/>
      <c r="BF63" s="37"/>
      <c r="BG63" s="42"/>
      <c r="BH63" s="37"/>
      <c r="BI63" s="42"/>
      <c r="BJ63" s="37"/>
      <c r="BK63" s="42"/>
      <c r="BL63" s="37"/>
      <c r="BM63" s="42"/>
      <c r="BN63" s="37"/>
      <c r="BO63" s="42"/>
      <c r="BP63" s="37"/>
      <c r="BQ63" s="42"/>
      <c r="BR63" s="37"/>
      <c r="BS63" s="42"/>
      <c r="BT63" s="37"/>
      <c r="BU63" s="42"/>
      <c r="BV63" s="37"/>
      <c r="BW63" s="42"/>
      <c r="BX63" s="37"/>
      <c r="BY63" s="42"/>
      <c r="BZ63" s="37"/>
      <c r="CA63" s="42"/>
      <c r="CB63" s="37"/>
      <c r="CC63" s="42"/>
      <c r="CD63" s="37"/>
      <c r="CE63" s="42"/>
      <c r="CF63" s="37"/>
      <c r="CG63" s="42"/>
      <c r="CH63" s="37"/>
    </row>
    <row r="64" spans="1:87" ht="15" thickBot="1" x14ac:dyDescent="0.4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229"/>
    </row>
    <row r="65" spans="1:88" ht="16" thickBot="1" x14ac:dyDescent="0.4">
      <c r="A65" s="563" t="s">
        <v>12</v>
      </c>
      <c r="B65" s="18" t="s">
        <v>12</v>
      </c>
      <c r="C65" s="176">
        <f>C$4</f>
        <v>44562</v>
      </c>
      <c r="D65" s="176">
        <f t="shared" ref="D65:BO65" si="84">D$4</f>
        <v>44593</v>
      </c>
      <c r="E65" s="176">
        <f t="shared" si="84"/>
        <v>44621</v>
      </c>
      <c r="F65" s="176">
        <f t="shared" si="84"/>
        <v>44652</v>
      </c>
      <c r="G65" s="176">
        <f t="shared" si="84"/>
        <v>44682</v>
      </c>
      <c r="H65" s="176">
        <f t="shared" si="84"/>
        <v>44713</v>
      </c>
      <c r="I65" s="176">
        <f t="shared" si="84"/>
        <v>44743</v>
      </c>
      <c r="J65" s="176">
        <f t="shared" si="84"/>
        <v>44774</v>
      </c>
      <c r="K65" s="176">
        <f t="shared" si="84"/>
        <v>44805</v>
      </c>
      <c r="L65" s="176">
        <f t="shared" si="84"/>
        <v>44835</v>
      </c>
      <c r="M65" s="176">
        <f t="shared" si="84"/>
        <v>44866</v>
      </c>
      <c r="N65" s="176">
        <f t="shared" si="84"/>
        <v>44896</v>
      </c>
      <c r="O65" s="176">
        <f t="shared" si="84"/>
        <v>44927</v>
      </c>
      <c r="P65" s="176">
        <f t="shared" si="84"/>
        <v>44958</v>
      </c>
      <c r="Q65" s="176">
        <f t="shared" si="84"/>
        <v>44986</v>
      </c>
      <c r="R65" s="176">
        <f t="shared" si="84"/>
        <v>45017</v>
      </c>
      <c r="S65" s="176">
        <f t="shared" si="84"/>
        <v>45047</v>
      </c>
      <c r="T65" s="176">
        <f t="shared" si="84"/>
        <v>45078</v>
      </c>
      <c r="U65" s="176">
        <f t="shared" si="84"/>
        <v>45108</v>
      </c>
      <c r="V65" s="176">
        <f t="shared" si="84"/>
        <v>45139</v>
      </c>
      <c r="W65" s="176">
        <f t="shared" si="84"/>
        <v>45170</v>
      </c>
      <c r="X65" s="176">
        <f t="shared" si="84"/>
        <v>45200</v>
      </c>
      <c r="Y65" s="176">
        <f t="shared" si="84"/>
        <v>45231</v>
      </c>
      <c r="Z65" s="176">
        <f t="shared" si="84"/>
        <v>45261</v>
      </c>
      <c r="AA65" s="176">
        <f t="shared" si="84"/>
        <v>45292</v>
      </c>
      <c r="AB65" s="176">
        <f t="shared" si="84"/>
        <v>45323</v>
      </c>
      <c r="AC65" s="176">
        <f t="shared" si="84"/>
        <v>45352</v>
      </c>
      <c r="AD65" s="176">
        <f t="shared" si="84"/>
        <v>45383</v>
      </c>
      <c r="AE65" s="176">
        <f t="shared" si="84"/>
        <v>45413</v>
      </c>
      <c r="AF65" s="176">
        <f t="shared" si="84"/>
        <v>45444</v>
      </c>
      <c r="AG65" s="176">
        <f t="shared" si="84"/>
        <v>45474</v>
      </c>
      <c r="AH65" s="176">
        <f t="shared" si="84"/>
        <v>45505</v>
      </c>
      <c r="AI65" s="176">
        <f t="shared" si="84"/>
        <v>45536</v>
      </c>
      <c r="AJ65" s="176">
        <f t="shared" si="84"/>
        <v>45566</v>
      </c>
      <c r="AK65" s="176">
        <f t="shared" si="84"/>
        <v>45597</v>
      </c>
      <c r="AL65" s="176">
        <f t="shared" si="84"/>
        <v>45627</v>
      </c>
      <c r="AM65" s="176">
        <f t="shared" si="84"/>
        <v>45658</v>
      </c>
      <c r="AN65" s="176">
        <f t="shared" si="84"/>
        <v>45689</v>
      </c>
      <c r="AO65" s="176">
        <f t="shared" si="84"/>
        <v>45717</v>
      </c>
      <c r="AP65" s="176">
        <f t="shared" si="84"/>
        <v>45748</v>
      </c>
      <c r="AQ65" s="176">
        <f t="shared" si="84"/>
        <v>45778</v>
      </c>
      <c r="AR65" s="176">
        <f t="shared" si="84"/>
        <v>45809</v>
      </c>
      <c r="AS65" s="176">
        <f t="shared" si="84"/>
        <v>45839</v>
      </c>
      <c r="AT65" s="176">
        <f t="shared" si="84"/>
        <v>45870</v>
      </c>
      <c r="AU65" s="176">
        <f t="shared" si="84"/>
        <v>45901</v>
      </c>
      <c r="AV65" s="176">
        <f t="shared" si="84"/>
        <v>45931</v>
      </c>
      <c r="AW65" s="176">
        <f t="shared" si="84"/>
        <v>45962</v>
      </c>
      <c r="AX65" s="176">
        <f t="shared" si="84"/>
        <v>45992</v>
      </c>
      <c r="AY65" s="176">
        <f t="shared" si="84"/>
        <v>46023</v>
      </c>
      <c r="AZ65" s="176">
        <f t="shared" si="84"/>
        <v>46054</v>
      </c>
      <c r="BA65" s="176">
        <f t="shared" si="84"/>
        <v>46082</v>
      </c>
      <c r="BB65" s="176">
        <f t="shared" si="84"/>
        <v>46113</v>
      </c>
      <c r="BC65" s="176">
        <f t="shared" si="84"/>
        <v>46143</v>
      </c>
      <c r="BD65" s="176">
        <f t="shared" si="84"/>
        <v>46174</v>
      </c>
      <c r="BE65" s="176">
        <f t="shared" si="84"/>
        <v>46204</v>
      </c>
      <c r="BF65" s="176">
        <f t="shared" si="84"/>
        <v>46235</v>
      </c>
      <c r="BG65" s="176">
        <f t="shared" si="84"/>
        <v>46266</v>
      </c>
      <c r="BH65" s="176">
        <f t="shared" si="84"/>
        <v>46296</v>
      </c>
      <c r="BI65" s="176">
        <f t="shared" si="84"/>
        <v>46327</v>
      </c>
      <c r="BJ65" s="176">
        <f t="shared" si="84"/>
        <v>46357</v>
      </c>
      <c r="BK65" s="176">
        <f t="shared" si="84"/>
        <v>46388</v>
      </c>
      <c r="BL65" s="176">
        <f t="shared" si="84"/>
        <v>46419</v>
      </c>
      <c r="BM65" s="176">
        <f t="shared" si="84"/>
        <v>46447</v>
      </c>
      <c r="BN65" s="176">
        <f t="shared" si="84"/>
        <v>46478</v>
      </c>
      <c r="BO65" s="176">
        <f t="shared" si="84"/>
        <v>46508</v>
      </c>
      <c r="BP65" s="176">
        <f t="shared" ref="BP65:CH65" si="85">BP$4</f>
        <v>46539</v>
      </c>
      <c r="BQ65" s="176">
        <f t="shared" si="85"/>
        <v>46569</v>
      </c>
      <c r="BR65" s="176">
        <f t="shared" si="85"/>
        <v>46600</v>
      </c>
      <c r="BS65" s="176">
        <f t="shared" si="85"/>
        <v>46631</v>
      </c>
      <c r="BT65" s="176">
        <f t="shared" si="85"/>
        <v>46661</v>
      </c>
      <c r="BU65" s="176">
        <f t="shared" si="85"/>
        <v>46692</v>
      </c>
      <c r="BV65" s="176">
        <f t="shared" si="85"/>
        <v>46722</v>
      </c>
      <c r="BW65" s="176">
        <f t="shared" si="85"/>
        <v>46753</v>
      </c>
      <c r="BX65" s="176">
        <f t="shared" si="85"/>
        <v>46784</v>
      </c>
      <c r="BY65" s="176">
        <f t="shared" si="85"/>
        <v>46813</v>
      </c>
      <c r="BZ65" s="176">
        <f t="shared" si="85"/>
        <v>46844</v>
      </c>
      <c r="CA65" s="176">
        <f t="shared" si="85"/>
        <v>46874</v>
      </c>
      <c r="CB65" s="176">
        <f t="shared" si="85"/>
        <v>46905</v>
      </c>
      <c r="CC65" s="176">
        <f t="shared" si="85"/>
        <v>46935</v>
      </c>
      <c r="CD65" s="176">
        <f t="shared" si="85"/>
        <v>46966</v>
      </c>
      <c r="CE65" s="176">
        <f t="shared" si="85"/>
        <v>46997</v>
      </c>
      <c r="CF65" s="176">
        <f t="shared" si="85"/>
        <v>47027</v>
      </c>
      <c r="CG65" s="176">
        <f t="shared" si="85"/>
        <v>47058</v>
      </c>
      <c r="CH65" s="177">
        <f t="shared" si="85"/>
        <v>47088</v>
      </c>
      <c r="CJ65" s="231" t="s">
        <v>182</v>
      </c>
    </row>
    <row r="66" spans="1:88" ht="15" customHeight="1" x14ac:dyDescent="0.35">
      <c r="A66" s="564"/>
      <c r="B66" s="94" t="s">
        <v>0</v>
      </c>
      <c r="C66" s="21">
        <f>' 1M - RES'!C66</f>
        <v>0.11129699999999999</v>
      </c>
      <c r="D66" s="21">
        <f>' 1M - RES'!D66</f>
        <v>9.3076999999999993E-2</v>
      </c>
      <c r="E66" s="21">
        <f>' 1M - RES'!E66</f>
        <v>7.0041999999999993E-2</v>
      </c>
      <c r="F66" s="21">
        <f>' 1M - RES'!F66</f>
        <v>3.7116000000000003E-2</v>
      </c>
      <c r="G66" s="21">
        <f>' 1M - RES'!G66</f>
        <v>4.0888000000000001E-2</v>
      </c>
      <c r="H66" s="21">
        <f>' 1M - RES'!H66</f>
        <v>0.103973</v>
      </c>
      <c r="I66" s="21">
        <f>' 1M - RES'!I66</f>
        <v>0.1401</v>
      </c>
      <c r="J66" s="21">
        <f>' 1M - RES'!J66</f>
        <v>0.13320699999999999</v>
      </c>
      <c r="K66" s="21">
        <f>' 1M - RES'!K66</f>
        <v>6.6758999999999999E-2</v>
      </c>
      <c r="L66" s="21">
        <f>' 1M - RES'!L66</f>
        <v>3.7011000000000002E-2</v>
      </c>
      <c r="M66" s="21">
        <f>' 1M - RES'!M66</f>
        <v>5.9593E-2</v>
      </c>
      <c r="N66" s="21">
        <f>' 1M - RES'!N66</f>
        <v>0.106937</v>
      </c>
      <c r="O66" s="21">
        <f>' 1M - RES'!O66</f>
        <v>0.11129699999999999</v>
      </c>
      <c r="P66" s="21">
        <f>' 1M - RES'!P66</f>
        <v>9.3076999999999993E-2</v>
      </c>
      <c r="Q66" s="21">
        <f>' 1M - RES'!Q66</f>
        <v>7.0041999999999993E-2</v>
      </c>
      <c r="R66" s="21">
        <f>' 1M - RES'!R66</f>
        <v>3.7116000000000003E-2</v>
      </c>
      <c r="S66" s="21">
        <f>' 1M - RES'!S66</f>
        <v>4.0888000000000001E-2</v>
      </c>
      <c r="T66" s="21">
        <f>' 1M - RES'!T66</f>
        <v>0.103973</v>
      </c>
      <c r="U66" s="21">
        <f>' 1M - RES'!U66</f>
        <v>0.1401</v>
      </c>
      <c r="V66" s="21">
        <f>' 1M - RES'!V66</f>
        <v>0.13320699999999999</v>
      </c>
      <c r="W66" s="21">
        <f>' 1M - RES'!W66</f>
        <v>6.6758999999999999E-2</v>
      </c>
      <c r="X66" s="21">
        <f>' 1M - RES'!X66</f>
        <v>3.7011000000000002E-2</v>
      </c>
      <c r="Y66" s="21">
        <f>' 1M - RES'!Y66</f>
        <v>5.9593E-2</v>
      </c>
      <c r="Z66" s="21">
        <f>' 1M - RES'!Z66</f>
        <v>0.106937</v>
      </c>
      <c r="AA66" s="21">
        <f>' 1M - RES'!AA66</f>
        <v>0.11129699999999999</v>
      </c>
      <c r="AB66" s="21">
        <f>' 1M - RES'!AB66</f>
        <v>9.3076999999999993E-2</v>
      </c>
      <c r="AC66" s="21">
        <f>' 1M - RES'!AC66</f>
        <v>7.0041999999999993E-2</v>
      </c>
      <c r="AD66" s="21">
        <f>' 1M - RES'!AD66</f>
        <v>3.7116000000000003E-2</v>
      </c>
      <c r="AE66" s="21">
        <f>' 1M - RES'!AE66</f>
        <v>4.0888000000000001E-2</v>
      </c>
      <c r="AF66" s="21">
        <f>' 1M - RES'!AF66</f>
        <v>0.103973</v>
      </c>
      <c r="AG66" s="21">
        <f>' 1M - RES'!AG66</f>
        <v>0.1401</v>
      </c>
      <c r="AH66" s="21">
        <f>' 1M - RES'!AH66</f>
        <v>0.13320699999999999</v>
      </c>
      <c r="AI66" s="21">
        <f>' 1M - RES'!AI66</f>
        <v>6.6758999999999999E-2</v>
      </c>
      <c r="AJ66" s="21">
        <f>' 1M - RES'!AJ66</f>
        <v>3.7011000000000002E-2</v>
      </c>
      <c r="AK66" s="21">
        <f>' 1M - RES'!AK66</f>
        <v>5.9593E-2</v>
      </c>
      <c r="AL66" s="21">
        <f>' 1M - RES'!AL66</f>
        <v>0.106937</v>
      </c>
      <c r="AM66" s="21">
        <f>' 1M - RES'!AM66</f>
        <v>0.11129699999999999</v>
      </c>
      <c r="AN66" s="21">
        <f>' 1M - RES'!AN66</f>
        <v>9.3076999999999993E-2</v>
      </c>
      <c r="AO66" s="21">
        <f>' 1M - RES'!AO66</f>
        <v>7.0041999999999993E-2</v>
      </c>
      <c r="AP66" s="21">
        <f>' 1M - RES'!AP66</f>
        <v>3.7116000000000003E-2</v>
      </c>
      <c r="AQ66" s="21">
        <f>' 1M - RES'!AQ66</f>
        <v>4.0888000000000001E-2</v>
      </c>
      <c r="AR66" s="21">
        <f>' 1M - RES'!AR66</f>
        <v>0.103973</v>
      </c>
      <c r="AS66" s="21">
        <f>' 1M - RES'!AS66</f>
        <v>0.1401</v>
      </c>
      <c r="AT66" s="21">
        <f>' 1M - RES'!AT66</f>
        <v>0.13320699999999999</v>
      </c>
      <c r="AU66" s="21">
        <f>' 1M - RES'!AU66</f>
        <v>6.6758999999999999E-2</v>
      </c>
      <c r="AV66" s="21">
        <f>' 1M - RES'!AV66</f>
        <v>3.7011000000000002E-2</v>
      </c>
      <c r="AW66" s="21">
        <f>' 1M - RES'!AW66</f>
        <v>5.9593E-2</v>
      </c>
      <c r="AX66" s="21">
        <f>' 1M - RES'!AX66</f>
        <v>0.106937</v>
      </c>
      <c r="AY66" s="21">
        <f>' 1M - RES'!AY66</f>
        <v>0.11129699999999999</v>
      </c>
      <c r="AZ66" s="21">
        <f>' 1M - RES'!AZ66</f>
        <v>9.3076999999999993E-2</v>
      </c>
      <c r="BA66" s="21">
        <f>' 1M - RES'!BA66</f>
        <v>7.0041999999999993E-2</v>
      </c>
      <c r="BB66" s="21">
        <f>' 1M - RES'!BB66</f>
        <v>3.7116000000000003E-2</v>
      </c>
      <c r="BC66" s="21">
        <f>' 1M - RES'!BC66</f>
        <v>4.0888000000000001E-2</v>
      </c>
      <c r="BD66" s="21">
        <f>' 1M - RES'!BD66</f>
        <v>0.103973</v>
      </c>
      <c r="BE66" s="21">
        <f>' 1M - RES'!BE66</f>
        <v>0.1401</v>
      </c>
      <c r="BF66" s="21">
        <f>' 1M - RES'!BF66</f>
        <v>0.13320699999999999</v>
      </c>
      <c r="BG66" s="21">
        <f>' 1M - RES'!BG66</f>
        <v>6.6758999999999999E-2</v>
      </c>
      <c r="BH66" s="21">
        <f>' 1M - RES'!BH66</f>
        <v>3.7011000000000002E-2</v>
      </c>
      <c r="BI66" s="21">
        <f>' 1M - RES'!BI66</f>
        <v>5.9593E-2</v>
      </c>
      <c r="BJ66" s="21">
        <f>' 1M - RES'!BJ66</f>
        <v>0.106937</v>
      </c>
      <c r="BK66" s="21">
        <f>' 1M - RES'!BK66</f>
        <v>0.11129699999999999</v>
      </c>
      <c r="BL66" s="21">
        <f>' 1M - RES'!BL66</f>
        <v>9.3076999999999993E-2</v>
      </c>
      <c r="BM66" s="21">
        <f>' 1M - RES'!BM66</f>
        <v>7.0041999999999993E-2</v>
      </c>
      <c r="BN66" s="21">
        <f>' 1M - RES'!BN66</f>
        <v>3.7116000000000003E-2</v>
      </c>
      <c r="BO66" s="21">
        <f>' 1M - RES'!BO66</f>
        <v>4.0888000000000001E-2</v>
      </c>
      <c r="BP66" s="21">
        <f>' 1M - RES'!BP66</f>
        <v>0.103973</v>
      </c>
      <c r="BQ66" s="21">
        <f>' 1M - RES'!BQ66</f>
        <v>0.1401</v>
      </c>
      <c r="BR66" s="21">
        <f>' 1M - RES'!BR66</f>
        <v>0.13320699999999999</v>
      </c>
      <c r="BS66" s="21">
        <f>' 1M - RES'!BS66</f>
        <v>6.6758999999999999E-2</v>
      </c>
      <c r="BT66" s="21">
        <f>' 1M - RES'!BT66</f>
        <v>3.7011000000000002E-2</v>
      </c>
      <c r="BU66" s="21">
        <f>' 1M - RES'!BU66</f>
        <v>5.9593E-2</v>
      </c>
      <c r="BV66" s="21">
        <f>' 1M - RES'!BV66</f>
        <v>0.106937</v>
      </c>
      <c r="BW66" s="21">
        <f>' 1M - RES'!BW66</f>
        <v>0.11129699999999999</v>
      </c>
      <c r="BX66" s="21">
        <f>' 1M - RES'!BX66</f>
        <v>9.3076999999999993E-2</v>
      </c>
      <c r="BY66" s="21">
        <f>' 1M - RES'!BY66</f>
        <v>7.0041999999999993E-2</v>
      </c>
      <c r="BZ66" s="21">
        <f>' 1M - RES'!BZ66</f>
        <v>3.7116000000000003E-2</v>
      </c>
      <c r="CA66" s="21">
        <f>' 1M - RES'!CA66</f>
        <v>4.0888000000000001E-2</v>
      </c>
      <c r="CB66" s="21">
        <f>' 1M - RES'!CB66</f>
        <v>0.103973</v>
      </c>
      <c r="CC66" s="21">
        <f>' 1M - RES'!CC66</f>
        <v>0.1401</v>
      </c>
      <c r="CD66" s="21">
        <f>' 1M - RES'!CD66</f>
        <v>0.13320699999999999</v>
      </c>
      <c r="CE66" s="21">
        <f>' 1M - RES'!CE66</f>
        <v>6.6758999999999999E-2</v>
      </c>
      <c r="CF66" s="21">
        <f>' 1M - RES'!CF66</f>
        <v>3.7011000000000002E-2</v>
      </c>
      <c r="CG66" s="21">
        <f>' 1M - RES'!CG66</f>
        <v>5.9593E-2</v>
      </c>
      <c r="CH66" s="25">
        <f>' 1M - RES'!CH66</f>
        <v>0.106937</v>
      </c>
      <c r="CJ66" s="248">
        <f>SUM(C66:N66)</f>
        <v>1</v>
      </c>
    </row>
    <row r="67" spans="1:88" x14ac:dyDescent="0.35">
      <c r="A67" s="564"/>
      <c r="B67" s="95" t="s">
        <v>1</v>
      </c>
      <c r="C67" s="21">
        <f>' 1M - RES'!C67</f>
        <v>1.1999999999999999E-3</v>
      </c>
      <c r="D67" s="21">
        <f>' 1M - RES'!D67</f>
        <v>1.1000000000000001E-3</v>
      </c>
      <c r="E67" s="21">
        <f>' 1M - RES'!E67</f>
        <v>3.13E-3</v>
      </c>
      <c r="F67" s="21">
        <f>' 1M - RES'!F67</f>
        <v>1.5047E-2</v>
      </c>
      <c r="G67" s="21">
        <f>' 1M - RES'!G67</f>
        <v>6.5409999999999996E-2</v>
      </c>
      <c r="H67" s="21">
        <f>' 1M - RES'!H67</f>
        <v>0.21082300000000001</v>
      </c>
      <c r="I67" s="21">
        <f>' 1M - RES'!I67</f>
        <v>0.28477999999999998</v>
      </c>
      <c r="J67" s="21">
        <f>' 1M - RES'!J67</f>
        <v>0.27076600000000001</v>
      </c>
      <c r="K67" s="21">
        <f>' 1M - RES'!K67</f>
        <v>0.126605</v>
      </c>
      <c r="L67" s="21">
        <f>' 1M - RES'!L67</f>
        <v>1.8471999999999999E-2</v>
      </c>
      <c r="M67" s="21">
        <f>' 1M - RES'!M67</f>
        <v>1.444E-3</v>
      </c>
      <c r="N67" s="21">
        <f>' 1M - RES'!N67</f>
        <v>1.222E-3</v>
      </c>
      <c r="O67" s="21">
        <f>' 1M - RES'!O67</f>
        <v>1.1999999999999999E-3</v>
      </c>
      <c r="P67" s="21">
        <f>' 1M - RES'!P67</f>
        <v>1.1000000000000001E-3</v>
      </c>
      <c r="Q67" s="21">
        <f>' 1M - RES'!Q67</f>
        <v>3.13E-3</v>
      </c>
      <c r="R67" s="21">
        <f>' 1M - RES'!R67</f>
        <v>1.5047E-2</v>
      </c>
      <c r="S67" s="21">
        <f>' 1M - RES'!S67</f>
        <v>6.5409999999999996E-2</v>
      </c>
      <c r="T67" s="21">
        <f>' 1M - RES'!T67</f>
        <v>0.21082300000000001</v>
      </c>
      <c r="U67" s="21">
        <f>' 1M - RES'!U67</f>
        <v>0.28477999999999998</v>
      </c>
      <c r="V67" s="21">
        <f>' 1M - RES'!V67</f>
        <v>0.27076600000000001</v>
      </c>
      <c r="W67" s="21">
        <f>' 1M - RES'!W67</f>
        <v>0.126605</v>
      </c>
      <c r="X67" s="21">
        <f>' 1M - RES'!X67</f>
        <v>1.8471999999999999E-2</v>
      </c>
      <c r="Y67" s="21">
        <f>' 1M - RES'!Y67</f>
        <v>1.444E-3</v>
      </c>
      <c r="Z67" s="21">
        <f>' 1M - RES'!Z67</f>
        <v>1.222E-3</v>
      </c>
      <c r="AA67" s="21">
        <f>' 1M - RES'!AA67</f>
        <v>1.1999999999999999E-3</v>
      </c>
      <c r="AB67" s="21">
        <f>' 1M - RES'!AB67</f>
        <v>1.1000000000000001E-3</v>
      </c>
      <c r="AC67" s="21">
        <f>' 1M - RES'!AC67</f>
        <v>3.13E-3</v>
      </c>
      <c r="AD67" s="21">
        <f>' 1M - RES'!AD67</f>
        <v>1.5047E-2</v>
      </c>
      <c r="AE67" s="21">
        <f>' 1M - RES'!AE67</f>
        <v>6.5409999999999996E-2</v>
      </c>
      <c r="AF67" s="21">
        <f>' 1M - RES'!AF67</f>
        <v>0.21082300000000001</v>
      </c>
      <c r="AG67" s="21">
        <f>' 1M - RES'!AG67</f>
        <v>0.28477999999999998</v>
      </c>
      <c r="AH67" s="21">
        <f>' 1M - RES'!AH67</f>
        <v>0.27076600000000001</v>
      </c>
      <c r="AI67" s="21">
        <f>' 1M - RES'!AI67</f>
        <v>0.126605</v>
      </c>
      <c r="AJ67" s="21">
        <f>' 1M - RES'!AJ67</f>
        <v>1.8471999999999999E-2</v>
      </c>
      <c r="AK67" s="21">
        <f>' 1M - RES'!AK67</f>
        <v>1.444E-3</v>
      </c>
      <c r="AL67" s="21">
        <f>' 1M - RES'!AL67</f>
        <v>1.222E-3</v>
      </c>
      <c r="AM67" s="21">
        <f>' 1M - RES'!AM67</f>
        <v>1.1999999999999999E-3</v>
      </c>
      <c r="AN67" s="21">
        <f>' 1M - RES'!AN67</f>
        <v>1.1000000000000001E-3</v>
      </c>
      <c r="AO67" s="21">
        <f>' 1M - RES'!AO67</f>
        <v>3.13E-3</v>
      </c>
      <c r="AP67" s="21">
        <f>' 1M - RES'!AP67</f>
        <v>1.5047E-2</v>
      </c>
      <c r="AQ67" s="21">
        <f>' 1M - RES'!AQ67</f>
        <v>6.5409999999999996E-2</v>
      </c>
      <c r="AR67" s="21">
        <f>' 1M - RES'!AR67</f>
        <v>0.21082300000000001</v>
      </c>
      <c r="AS67" s="21">
        <f>' 1M - RES'!AS67</f>
        <v>0.28477999999999998</v>
      </c>
      <c r="AT67" s="21">
        <f>' 1M - RES'!AT67</f>
        <v>0.27076600000000001</v>
      </c>
      <c r="AU67" s="21">
        <f>' 1M - RES'!AU67</f>
        <v>0.126605</v>
      </c>
      <c r="AV67" s="21">
        <f>' 1M - RES'!AV67</f>
        <v>1.8471999999999999E-2</v>
      </c>
      <c r="AW67" s="21">
        <f>' 1M - RES'!AW67</f>
        <v>1.444E-3</v>
      </c>
      <c r="AX67" s="21">
        <f>' 1M - RES'!AX67</f>
        <v>1.222E-3</v>
      </c>
      <c r="AY67" s="21">
        <f>' 1M - RES'!AY67</f>
        <v>1.1999999999999999E-3</v>
      </c>
      <c r="AZ67" s="21">
        <f>' 1M - RES'!AZ67</f>
        <v>1.1000000000000001E-3</v>
      </c>
      <c r="BA67" s="21">
        <f>' 1M - RES'!BA67</f>
        <v>3.13E-3</v>
      </c>
      <c r="BB67" s="21">
        <f>' 1M - RES'!BB67</f>
        <v>1.5047E-2</v>
      </c>
      <c r="BC67" s="21">
        <f>' 1M - RES'!BC67</f>
        <v>6.5409999999999996E-2</v>
      </c>
      <c r="BD67" s="21">
        <f>' 1M - RES'!BD67</f>
        <v>0.21082300000000001</v>
      </c>
      <c r="BE67" s="21">
        <f>' 1M - RES'!BE67</f>
        <v>0.28477999999999998</v>
      </c>
      <c r="BF67" s="21">
        <f>' 1M - RES'!BF67</f>
        <v>0.27076600000000001</v>
      </c>
      <c r="BG67" s="21">
        <f>' 1M - RES'!BG67</f>
        <v>0.126605</v>
      </c>
      <c r="BH67" s="21">
        <f>' 1M - RES'!BH67</f>
        <v>1.8471999999999999E-2</v>
      </c>
      <c r="BI67" s="21">
        <f>' 1M - RES'!BI67</f>
        <v>1.444E-3</v>
      </c>
      <c r="BJ67" s="21">
        <f>' 1M - RES'!BJ67</f>
        <v>1.222E-3</v>
      </c>
      <c r="BK67" s="21">
        <f>' 1M - RES'!BK67</f>
        <v>1.1999999999999999E-3</v>
      </c>
      <c r="BL67" s="21">
        <f>' 1M - RES'!BL67</f>
        <v>1.1000000000000001E-3</v>
      </c>
      <c r="BM67" s="21">
        <f>' 1M - RES'!BM67</f>
        <v>3.13E-3</v>
      </c>
      <c r="BN67" s="21">
        <f>' 1M - RES'!BN67</f>
        <v>1.5047E-2</v>
      </c>
      <c r="BO67" s="21">
        <f>' 1M - RES'!BO67</f>
        <v>6.5409999999999996E-2</v>
      </c>
      <c r="BP67" s="21">
        <f>' 1M - RES'!BP67</f>
        <v>0.21082300000000001</v>
      </c>
      <c r="BQ67" s="21">
        <f>' 1M - RES'!BQ67</f>
        <v>0.28477999999999998</v>
      </c>
      <c r="BR67" s="21">
        <f>' 1M - RES'!BR67</f>
        <v>0.27076600000000001</v>
      </c>
      <c r="BS67" s="21">
        <f>' 1M - RES'!BS67</f>
        <v>0.126605</v>
      </c>
      <c r="BT67" s="21">
        <f>' 1M - RES'!BT67</f>
        <v>1.8471999999999999E-2</v>
      </c>
      <c r="BU67" s="21">
        <f>' 1M - RES'!BU67</f>
        <v>1.444E-3</v>
      </c>
      <c r="BV67" s="21">
        <f>' 1M - RES'!BV67</f>
        <v>1.222E-3</v>
      </c>
      <c r="BW67" s="21">
        <f>' 1M - RES'!BW67</f>
        <v>1.1999999999999999E-3</v>
      </c>
      <c r="BX67" s="21">
        <f>' 1M - RES'!BX67</f>
        <v>1.1000000000000001E-3</v>
      </c>
      <c r="BY67" s="21">
        <f>' 1M - RES'!BY67</f>
        <v>3.13E-3</v>
      </c>
      <c r="BZ67" s="21">
        <f>' 1M - RES'!BZ67</f>
        <v>1.5047E-2</v>
      </c>
      <c r="CA67" s="21">
        <f>' 1M - RES'!CA67</f>
        <v>6.5409999999999996E-2</v>
      </c>
      <c r="CB67" s="21">
        <f>' 1M - RES'!CB67</f>
        <v>0.21082300000000001</v>
      </c>
      <c r="CC67" s="21">
        <f>' 1M - RES'!CC67</f>
        <v>0.28477999999999998</v>
      </c>
      <c r="CD67" s="21">
        <f>' 1M - RES'!CD67</f>
        <v>0.27076600000000001</v>
      </c>
      <c r="CE67" s="21">
        <f>' 1M - RES'!CE67</f>
        <v>0.126605</v>
      </c>
      <c r="CF67" s="21">
        <f>' 1M - RES'!CF67</f>
        <v>1.8471999999999999E-2</v>
      </c>
      <c r="CG67" s="21">
        <f>' 1M - RES'!CG67</f>
        <v>1.444E-3</v>
      </c>
      <c r="CH67" s="25">
        <f>' 1M - RES'!CH67</f>
        <v>1.222E-3</v>
      </c>
      <c r="CJ67" s="248">
        <f t="shared" ref="CJ67:CJ75" si="86">SUM(C67:N67)</f>
        <v>0.99999900000000008</v>
      </c>
    </row>
    <row r="68" spans="1:88" x14ac:dyDescent="0.35">
      <c r="A68" s="564"/>
      <c r="B68" s="94" t="s">
        <v>2</v>
      </c>
      <c r="C68" s="21">
        <f>' 1M - RES'!C68</f>
        <v>7.9578999999999997E-2</v>
      </c>
      <c r="D68" s="21">
        <f>' 1M - RES'!D68</f>
        <v>7.2517999999999999E-2</v>
      </c>
      <c r="E68" s="21">
        <f>' 1M - RES'!E68</f>
        <v>8.1079999999999999E-2</v>
      </c>
      <c r="F68" s="21">
        <f>' 1M - RES'!F68</f>
        <v>7.9918000000000003E-2</v>
      </c>
      <c r="G68" s="21">
        <f>' 1M - RES'!G68</f>
        <v>8.4083000000000005E-2</v>
      </c>
      <c r="H68" s="21">
        <f>' 1M - RES'!H68</f>
        <v>8.5730000000000001E-2</v>
      </c>
      <c r="I68" s="21">
        <f>' 1M - RES'!I68</f>
        <v>9.6095E-2</v>
      </c>
      <c r="J68" s="21">
        <f>' 1M - RES'!J68</f>
        <v>9.6095E-2</v>
      </c>
      <c r="K68" s="21">
        <f>' 1M - RES'!K68</f>
        <v>8.4277000000000005E-2</v>
      </c>
      <c r="L68" s="21">
        <f>' 1M - RES'!L68</f>
        <v>8.2582000000000003E-2</v>
      </c>
      <c r="M68" s="21">
        <f>' 1M - RES'!M68</f>
        <v>7.8464999999999993E-2</v>
      </c>
      <c r="N68" s="21">
        <f>' 1M - RES'!N68</f>
        <v>7.9578999999999997E-2</v>
      </c>
      <c r="O68" s="21">
        <f>' 1M - RES'!O68</f>
        <v>7.9578999999999997E-2</v>
      </c>
      <c r="P68" s="21">
        <f>' 1M - RES'!P68</f>
        <v>7.2517999999999999E-2</v>
      </c>
      <c r="Q68" s="21">
        <f>' 1M - RES'!Q68</f>
        <v>8.1079999999999999E-2</v>
      </c>
      <c r="R68" s="21">
        <f>' 1M - RES'!R68</f>
        <v>7.9918000000000003E-2</v>
      </c>
      <c r="S68" s="21">
        <f>' 1M - RES'!S68</f>
        <v>8.4083000000000005E-2</v>
      </c>
      <c r="T68" s="21">
        <f>' 1M - RES'!T68</f>
        <v>8.5730000000000001E-2</v>
      </c>
      <c r="U68" s="21">
        <f>' 1M - RES'!U68</f>
        <v>9.6095E-2</v>
      </c>
      <c r="V68" s="21">
        <f>' 1M - RES'!V68</f>
        <v>9.6095E-2</v>
      </c>
      <c r="W68" s="21">
        <f>' 1M - RES'!W68</f>
        <v>8.4277000000000005E-2</v>
      </c>
      <c r="X68" s="21">
        <f>' 1M - RES'!X68</f>
        <v>8.2582000000000003E-2</v>
      </c>
      <c r="Y68" s="21">
        <f>' 1M - RES'!Y68</f>
        <v>7.8464999999999993E-2</v>
      </c>
      <c r="Z68" s="21">
        <f>' 1M - RES'!Z68</f>
        <v>7.9578999999999997E-2</v>
      </c>
      <c r="AA68" s="21">
        <f>' 1M - RES'!AA68</f>
        <v>7.9578999999999997E-2</v>
      </c>
      <c r="AB68" s="21">
        <f>' 1M - RES'!AB68</f>
        <v>7.2517999999999999E-2</v>
      </c>
      <c r="AC68" s="21">
        <f>' 1M - RES'!AC68</f>
        <v>8.1079999999999999E-2</v>
      </c>
      <c r="AD68" s="21">
        <f>' 1M - RES'!AD68</f>
        <v>7.9918000000000003E-2</v>
      </c>
      <c r="AE68" s="21">
        <f>' 1M - RES'!AE68</f>
        <v>8.4083000000000005E-2</v>
      </c>
      <c r="AF68" s="21">
        <f>' 1M - RES'!AF68</f>
        <v>8.5730000000000001E-2</v>
      </c>
      <c r="AG68" s="21">
        <f>' 1M - RES'!AG68</f>
        <v>9.6095E-2</v>
      </c>
      <c r="AH68" s="21">
        <f>' 1M - RES'!AH68</f>
        <v>9.6095E-2</v>
      </c>
      <c r="AI68" s="21">
        <f>' 1M - RES'!AI68</f>
        <v>8.4277000000000005E-2</v>
      </c>
      <c r="AJ68" s="21">
        <f>' 1M - RES'!AJ68</f>
        <v>8.2582000000000003E-2</v>
      </c>
      <c r="AK68" s="21">
        <f>' 1M - RES'!AK68</f>
        <v>7.8464999999999993E-2</v>
      </c>
      <c r="AL68" s="21">
        <f>' 1M - RES'!AL68</f>
        <v>7.9578999999999997E-2</v>
      </c>
      <c r="AM68" s="21">
        <f>' 1M - RES'!AM68</f>
        <v>7.9578999999999997E-2</v>
      </c>
      <c r="AN68" s="21">
        <f>' 1M - RES'!AN68</f>
        <v>7.2517999999999999E-2</v>
      </c>
      <c r="AO68" s="21">
        <f>' 1M - RES'!AO68</f>
        <v>8.1079999999999999E-2</v>
      </c>
      <c r="AP68" s="21">
        <f>' 1M - RES'!AP68</f>
        <v>7.9918000000000003E-2</v>
      </c>
      <c r="AQ68" s="21">
        <f>' 1M - RES'!AQ68</f>
        <v>8.4083000000000005E-2</v>
      </c>
      <c r="AR68" s="21">
        <f>' 1M - RES'!AR68</f>
        <v>8.5730000000000001E-2</v>
      </c>
      <c r="AS68" s="21">
        <f>' 1M - RES'!AS68</f>
        <v>9.6095E-2</v>
      </c>
      <c r="AT68" s="21">
        <f>' 1M - RES'!AT68</f>
        <v>9.6095E-2</v>
      </c>
      <c r="AU68" s="21">
        <f>' 1M - RES'!AU68</f>
        <v>8.4277000000000005E-2</v>
      </c>
      <c r="AV68" s="21">
        <f>' 1M - RES'!AV68</f>
        <v>8.2582000000000003E-2</v>
      </c>
      <c r="AW68" s="21">
        <f>' 1M - RES'!AW68</f>
        <v>7.8464999999999993E-2</v>
      </c>
      <c r="AX68" s="21">
        <f>' 1M - RES'!AX68</f>
        <v>7.9578999999999997E-2</v>
      </c>
      <c r="AY68" s="21">
        <f>' 1M - RES'!AY68</f>
        <v>7.9578999999999997E-2</v>
      </c>
      <c r="AZ68" s="21">
        <f>' 1M - RES'!AZ68</f>
        <v>7.2517999999999999E-2</v>
      </c>
      <c r="BA68" s="21">
        <f>' 1M - RES'!BA68</f>
        <v>8.1079999999999999E-2</v>
      </c>
      <c r="BB68" s="21">
        <f>' 1M - RES'!BB68</f>
        <v>7.9918000000000003E-2</v>
      </c>
      <c r="BC68" s="21">
        <f>' 1M - RES'!BC68</f>
        <v>8.4083000000000005E-2</v>
      </c>
      <c r="BD68" s="21">
        <f>' 1M - RES'!BD68</f>
        <v>8.5730000000000001E-2</v>
      </c>
      <c r="BE68" s="21">
        <f>' 1M - RES'!BE68</f>
        <v>9.6095E-2</v>
      </c>
      <c r="BF68" s="21">
        <f>' 1M - RES'!BF68</f>
        <v>9.6095E-2</v>
      </c>
      <c r="BG68" s="21">
        <f>' 1M - RES'!BG68</f>
        <v>8.4277000000000005E-2</v>
      </c>
      <c r="BH68" s="21">
        <f>' 1M - RES'!BH68</f>
        <v>8.2582000000000003E-2</v>
      </c>
      <c r="BI68" s="21">
        <f>' 1M - RES'!BI68</f>
        <v>7.8464999999999993E-2</v>
      </c>
      <c r="BJ68" s="21">
        <f>' 1M - RES'!BJ68</f>
        <v>7.9578999999999997E-2</v>
      </c>
      <c r="BK68" s="21">
        <f>' 1M - RES'!BK68</f>
        <v>7.9578999999999997E-2</v>
      </c>
      <c r="BL68" s="21">
        <f>' 1M - RES'!BL68</f>
        <v>7.2517999999999999E-2</v>
      </c>
      <c r="BM68" s="21">
        <f>' 1M - RES'!BM68</f>
        <v>8.1079999999999999E-2</v>
      </c>
      <c r="BN68" s="21">
        <f>' 1M - RES'!BN68</f>
        <v>7.9918000000000003E-2</v>
      </c>
      <c r="BO68" s="21">
        <f>' 1M - RES'!BO68</f>
        <v>8.4083000000000005E-2</v>
      </c>
      <c r="BP68" s="21">
        <f>' 1M - RES'!BP68</f>
        <v>8.5730000000000001E-2</v>
      </c>
      <c r="BQ68" s="21">
        <f>' 1M - RES'!BQ68</f>
        <v>9.6095E-2</v>
      </c>
      <c r="BR68" s="21">
        <f>' 1M - RES'!BR68</f>
        <v>9.6095E-2</v>
      </c>
      <c r="BS68" s="21">
        <f>' 1M - RES'!BS68</f>
        <v>8.4277000000000005E-2</v>
      </c>
      <c r="BT68" s="21">
        <f>' 1M - RES'!BT68</f>
        <v>8.2582000000000003E-2</v>
      </c>
      <c r="BU68" s="21">
        <f>' 1M - RES'!BU68</f>
        <v>7.8464999999999993E-2</v>
      </c>
      <c r="BV68" s="21">
        <f>' 1M - RES'!BV68</f>
        <v>7.9578999999999997E-2</v>
      </c>
      <c r="BW68" s="21">
        <f>' 1M - RES'!BW68</f>
        <v>7.9578999999999997E-2</v>
      </c>
      <c r="BX68" s="21">
        <f>' 1M - RES'!BX68</f>
        <v>7.2517999999999999E-2</v>
      </c>
      <c r="BY68" s="21">
        <f>' 1M - RES'!BY68</f>
        <v>8.1079999999999999E-2</v>
      </c>
      <c r="BZ68" s="21">
        <f>' 1M - RES'!BZ68</f>
        <v>7.9918000000000003E-2</v>
      </c>
      <c r="CA68" s="21">
        <f>' 1M - RES'!CA68</f>
        <v>8.4083000000000005E-2</v>
      </c>
      <c r="CB68" s="21">
        <f>' 1M - RES'!CB68</f>
        <v>8.5730000000000001E-2</v>
      </c>
      <c r="CC68" s="21">
        <f>' 1M - RES'!CC68</f>
        <v>9.6095E-2</v>
      </c>
      <c r="CD68" s="21">
        <f>' 1M - RES'!CD68</f>
        <v>9.6095E-2</v>
      </c>
      <c r="CE68" s="21">
        <f>' 1M - RES'!CE68</f>
        <v>8.4277000000000005E-2</v>
      </c>
      <c r="CF68" s="21">
        <f>' 1M - RES'!CF68</f>
        <v>8.2582000000000003E-2</v>
      </c>
      <c r="CG68" s="21">
        <f>' 1M - RES'!CG68</f>
        <v>7.8464999999999993E-2</v>
      </c>
      <c r="CH68" s="25">
        <f>' 1M - RES'!CH68</f>
        <v>7.9578999999999997E-2</v>
      </c>
      <c r="CJ68" s="248">
        <f t="shared" si="86"/>
        <v>1.0000010000000001</v>
      </c>
    </row>
    <row r="69" spans="1:88" x14ac:dyDescent="0.35">
      <c r="A69" s="564"/>
      <c r="B69" s="94" t="s">
        <v>9</v>
      </c>
      <c r="C69" s="348">
        <f>' 1M - RES'!C69</f>
        <v>0.21790499999999999</v>
      </c>
      <c r="D69" s="348">
        <f>' 1M - RES'!D69</f>
        <v>0.18213499999999999</v>
      </c>
      <c r="E69" s="348">
        <f>' 1M - RES'!E69</f>
        <v>0.13483300000000001</v>
      </c>
      <c r="F69" s="348">
        <f>' 1M - RES'!F69</f>
        <v>5.8486000000000003E-2</v>
      </c>
      <c r="G69" s="348">
        <f>' 1M - RES'!G69</f>
        <v>1.7144E-2</v>
      </c>
      <c r="H69" s="348">
        <f>' 1M - RES'!H69</f>
        <v>5.1000000000000004E-4</v>
      </c>
      <c r="I69" s="348">
        <f>' 1M - RES'!I69</f>
        <v>6.0000000000000002E-6</v>
      </c>
      <c r="J69" s="348">
        <f>' 1M - RES'!J69</f>
        <v>9.0000000000000002E-6</v>
      </c>
      <c r="K69" s="348">
        <f>' 1M - RES'!K69</f>
        <v>8.8090000000000009E-3</v>
      </c>
      <c r="L69" s="348">
        <f>' 1M - RES'!L69</f>
        <v>5.4961999999999997E-2</v>
      </c>
      <c r="M69" s="348">
        <f>' 1M - RES'!M69</f>
        <v>0.115899</v>
      </c>
      <c r="N69" s="348">
        <f>' 1M - RES'!N69</f>
        <v>0.20930099999999999</v>
      </c>
      <c r="O69" s="21">
        <f>' 1M - RES'!O69</f>
        <v>0.21790499999999999</v>
      </c>
      <c r="P69" s="21">
        <f>' 1M - RES'!P69</f>
        <v>0.18213499999999999</v>
      </c>
      <c r="Q69" s="21">
        <f>' 1M - RES'!Q69</f>
        <v>0.13483300000000001</v>
      </c>
      <c r="R69" s="21">
        <f>' 1M - RES'!R69</f>
        <v>5.8486000000000003E-2</v>
      </c>
      <c r="S69" s="21">
        <f>' 1M - RES'!S69</f>
        <v>1.7144E-2</v>
      </c>
      <c r="T69" s="21">
        <f>' 1M - RES'!T69</f>
        <v>5.1000000000000004E-4</v>
      </c>
      <c r="U69" s="21">
        <f>' 1M - RES'!U69</f>
        <v>6.0000000000000002E-6</v>
      </c>
      <c r="V69" s="21">
        <f>' 1M - RES'!V69</f>
        <v>9.0000000000000002E-6</v>
      </c>
      <c r="W69" s="21">
        <f>' 1M - RES'!W69</f>
        <v>8.8090000000000009E-3</v>
      </c>
      <c r="X69" s="21">
        <f>' 1M - RES'!X69</f>
        <v>5.4961999999999997E-2</v>
      </c>
      <c r="Y69" s="21">
        <f>' 1M - RES'!Y69</f>
        <v>0.115899</v>
      </c>
      <c r="Z69" s="21">
        <f>' 1M - RES'!Z69</f>
        <v>0.20930099999999999</v>
      </c>
      <c r="AA69" s="21">
        <f>' 1M - RES'!AA69</f>
        <v>0.21790499999999999</v>
      </c>
      <c r="AB69" s="21">
        <f>' 1M - RES'!AB69</f>
        <v>0.18213499999999999</v>
      </c>
      <c r="AC69" s="21">
        <f>' 1M - RES'!AC69</f>
        <v>0.13483300000000001</v>
      </c>
      <c r="AD69" s="21">
        <f>' 1M - RES'!AD69</f>
        <v>5.8486000000000003E-2</v>
      </c>
      <c r="AE69" s="21">
        <f>' 1M - RES'!AE69</f>
        <v>1.7144E-2</v>
      </c>
      <c r="AF69" s="21">
        <f>' 1M - RES'!AF69</f>
        <v>5.1000000000000004E-4</v>
      </c>
      <c r="AG69" s="21">
        <f>' 1M - RES'!AG69</f>
        <v>6.0000000000000002E-6</v>
      </c>
      <c r="AH69" s="21">
        <f>' 1M - RES'!AH69</f>
        <v>9.0000000000000002E-6</v>
      </c>
      <c r="AI69" s="21">
        <f>' 1M - RES'!AI69</f>
        <v>8.8090000000000009E-3</v>
      </c>
      <c r="AJ69" s="21">
        <f>' 1M - RES'!AJ69</f>
        <v>5.4961999999999997E-2</v>
      </c>
      <c r="AK69" s="21">
        <f>' 1M - RES'!AK69</f>
        <v>0.115899</v>
      </c>
      <c r="AL69" s="21">
        <f>' 1M - RES'!AL69</f>
        <v>0.20930099999999999</v>
      </c>
      <c r="AM69" s="21">
        <f>' 1M - RES'!AM69</f>
        <v>0.21790499999999999</v>
      </c>
      <c r="AN69" s="21">
        <f>' 1M - RES'!AN69</f>
        <v>0.18213499999999999</v>
      </c>
      <c r="AO69" s="21">
        <f>' 1M - RES'!AO69</f>
        <v>0.13483300000000001</v>
      </c>
      <c r="AP69" s="21">
        <f>' 1M - RES'!AP69</f>
        <v>5.8486000000000003E-2</v>
      </c>
      <c r="AQ69" s="21">
        <f>' 1M - RES'!AQ69</f>
        <v>1.7144E-2</v>
      </c>
      <c r="AR69" s="21">
        <f>' 1M - RES'!AR69</f>
        <v>5.1000000000000004E-4</v>
      </c>
      <c r="AS69" s="21">
        <f>' 1M - RES'!AS69</f>
        <v>6.0000000000000002E-6</v>
      </c>
      <c r="AT69" s="21">
        <f>' 1M - RES'!AT69</f>
        <v>9.0000000000000002E-6</v>
      </c>
      <c r="AU69" s="21">
        <f>' 1M - RES'!AU69</f>
        <v>8.8090000000000009E-3</v>
      </c>
      <c r="AV69" s="21">
        <f>' 1M - RES'!AV69</f>
        <v>5.4961999999999997E-2</v>
      </c>
      <c r="AW69" s="21">
        <f>' 1M - RES'!AW69</f>
        <v>0.115899</v>
      </c>
      <c r="AX69" s="21">
        <f>' 1M - RES'!AX69</f>
        <v>0.20930099999999999</v>
      </c>
      <c r="AY69" s="21">
        <f>' 1M - RES'!AY69</f>
        <v>0.21790499999999999</v>
      </c>
      <c r="AZ69" s="21">
        <f>' 1M - RES'!AZ69</f>
        <v>0.18213499999999999</v>
      </c>
      <c r="BA69" s="21">
        <f>' 1M - RES'!BA69</f>
        <v>0.13483300000000001</v>
      </c>
      <c r="BB69" s="21">
        <f>' 1M - RES'!BB69</f>
        <v>5.8486000000000003E-2</v>
      </c>
      <c r="BC69" s="21">
        <f>' 1M - RES'!BC69</f>
        <v>1.7144E-2</v>
      </c>
      <c r="BD69" s="21">
        <f>' 1M - RES'!BD69</f>
        <v>5.1000000000000004E-4</v>
      </c>
      <c r="BE69" s="21">
        <f>' 1M - RES'!BE69</f>
        <v>6.0000000000000002E-6</v>
      </c>
      <c r="BF69" s="21">
        <f>' 1M - RES'!BF69</f>
        <v>9.0000000000000002E-6</v>
      </c>
      <c r="BG69" s="21">
        <f>' 1M - RES'!BG69</f>
        <v>8.8090000000000009E-3</v>
      </c>
      <c r="BH69" s="21">
        <f>' 1M - RES'!BH69</f>
        <v>5.4961999999999997E-2</v>
      </c>
      <c r="BI69" s="21">
        <f>' 1M - RES'!BI69</f>
        <v>0.115899</v>
      </c>
      <c r="BJ69" s="21">
        <f>' 1M - RES'!BJ69</f>
        <v>0.20930099999999999</v>
      </c>
      <c r="BK69" s="21">
        <f>' 1M - RES'!BK69</f>
        <v>0.21790499999999999</v>
      </c>
      <c r="BL69" s="21">
        <f>' 1M - RES'!BL69</f>
        <v>0.18213499999999999</v>
      </c>
      <c r="BM69" s="21">
        <f>' 1M - RES'!BM69</f>
        <v>0.13483300000000001</v>
      </c>
      <c r="BN69" s="21">
        <f>' 1M - RES'!BN69</f>
        <v>5.8486000000000003E-2</v>
      </c>
      <c r="BO69" s="21">
        <f>' 1M - RES'!BO69</f>
        <v>1.7144E-2</v>
      </c>
      <c r="BP69" s="21">
        <f>' 1M - RES'!BP69</f>
        <v>5.1000000000000004E-4</v>
      </c>
      <c r="BQ69" s="21">
        <f>' 1M - RES'!BQ69</f>
        <v>6.0000000000000002E-6</v>
      </c>
      <c r="BR69" s="21">
        <f>' 1M - RES'!BR69</f>
        <v>9.0000000000000002E-6</v>
      </c>
      <c r="BS69" s="21">
        <f>' 1M - RES'!BS69</f>
        <v>8.8090000000000009E-3</v>
      </c>
      <c r="BT69" s="21">
        <f>' 1M - RES'!BT69</f>
        <v>5.4961999999999997E-2</v>
      </c>
      <c r="BU69" s="21">
        <f>' 1M - RES'!BU69</f>
        <v>0.115899</v>
      </c>
      <c r="BV69" s="21">
        <f>' 1M - RES'!BV69</f>
        <v>0.20930099999999999</v>
      </c>
      <c r="BW69" s="21">
        <f>' 1M - RES'!BW69</f>
        <v>0.21790499999999999</v>
      </c>
      <c r="BX69" s="21">
        <f>' 1M - RES'!BX69</f>
        <v>0.18213499999999999</v>
      </c>
      <c r="BY69" s="21">
        <f>' 1M - RES'!BY69</f>
        <v>0.13483300000000001</v>
      </c>
      <c r="BZ69" s="21">
        <f>' 1M - RES'!BZ69</f>
        <v>5.8486000000000003E-2</v>
      </c>
      <c r="CA69" s="21">
        <f>' 1M - RES'!CA69</f>
        <v>1.7144E-2</v>
      </c>
      <c r="CB69" s="21">
        <f>' 1M - RES'!CB69</f>
        <v>5.1000000000000004E-4</v>
      </c>
      <c r="CC69" s="21">
        <f>' 1M - RES'!CC69</f>
        <v>6.0000000000000002E-6</v>
      </c>
      <c r="CD69" s="21">
        <f>' 1M - RES'!CD69</f>
        <v>9.0000000000000002E-6</v>
      </c>
      <c r="CE69" s="21">
        <f>' 1M - RES'!CE69</f>
        <v>8.8090000000000009E-3</v>
      </c>
      <c r="CF69" s="21">
        <f>' 1M - RES'!CF69</f>
        <v>5.4961999999999997E-2</v>
      </c>
      <c r="CG69" s="21">
        <f>' 1M - RES'!CG69</f>
        <v>0.115899</v>
      </c>
      <c r="CH69" s="25">
        <f>' 1M - RES'!CH69</f>
        <v>0.20930099999999999</v>
      </c>
      <c r="CJ69" s="248">
        <f t="shared" si="86"/>
        <v>0.99999899999999986</v>
      </c>
    </row>
    <row r="70" spans="1:88" x14ac:dyDescent="0.35">
      <c r="A70" s="564"/>
      <c r="B70" s="95" t="s">
        <v>3</v>
      </c>
      <c r="C70" s="21">
        <f>' 1M - RES'!C70</f>
        <v>0.11129699999999999</v>
      </c>
      <c r="D70" s="21">
        <f>' 1M - RES'!D70</f>
        <v>9.3076999999999993E-2</v>
      </c>
      <c r="E70" s="21">
        <f>' 1M - RES'!E70</f>
        <v>7.0041999999999993E-2</v>
      </c>
      <c r="F70" s="21">
        <f>' 1M - RES'!F70</f>
        <v>3.7116000000000003E-2</v>
      </c>
      <c r="G70" s="21">
        <f>' 1M - RES'!G70</f>
        <v>4.0888000000000001E-2</v>
      </c>
      <c r="H70" s="21">
        <f>' 1M - RES'!H70</f>
        <v>0.103973</v>
      </c>
      <c r="I70" s="21">
        <f>' 1M - RES'!I70</f>
        <v>0.1401</v>
      </c>
      <c r="J70" s="21">
        <f>' 1M - RES'!J70</f>
        <v>0.13320699999999999</v>
      </c>
      <c r="K70" s="21">
        <f>' 1M - RES'!K70</f>
        <v>6.6758999999999999E-2</v>
      </c>
      <c r="L70" s="21">
        <f>' 1M - RES'!L70</f>
        <v>3.7011000000000002E-2</v>
      </c>
      <c r="M70" s="21">
        <f>' 1M - RES'!M70</f>
        <v>5.9593E-2</v>
      </c>
      <c r="N70" s="21">
        <f>' 1M - RES'!N70</f>
        <v>0.106937</v>
      </c>
      <c r="O70" s="21">
        <f>' 1M - RES'!O70</f>
        <v>0.11129699999999999</v>
      </c>
      <c r="P70" s="21">
        <f>' 1M - RES'!P70</f>
        <v>9.3076999999999993E-2</v>
      </c>
      <c r="Q70" s="21">
        <f>' 1M - RES'!Q70</f>
        <v>7.0041999999999993E-2</v>
      </c>
      <c r="R70" s="21">
        <f>' 1M - RES'!R70</f>
        <v>3.7116000000000003E-2</v>
      </c>
      <c r="S70" s="21">
        <f>' 1M - RES'!S70</f>
        <v>4.0888000000000001E-2</v>
      </c>
      <c r="T70" s="21">
        <f>' 1M - RES'!T70</f>
        <v>0.103973</v>
      </c>
      <c r="U70" s="21">
        <f>' 1M - RES'!U70</f>
        <v>0.1401</v>
      </c>
      <c r="V70" s="21">
        <f>' 1M - RES'!V70</f>
        <v>0.13320699999999999</v>
      </c>
      <c r="W70" s="21">
        <f>' 1M - RES'!W70</f>
        <v>6.6758999999999999E-2</v>
      </c>
      <c r="X70" s="21">
        <f>' 1M - RES'!X70</f>
        <v>3.7011000000000002E-2</v>
      </c>
      <c r="Y70" s="21">
        <f>' 1M - RES'!Y70</f>
        <v>5.9593E-2</v>
      </c>
      <c r="Z70" s="21">
        <f>' 1M - RES'!Z70</f>
        <v>0.106937</v>
      </c>
      <c r="AA70" s="21">
        <f>' 1M - RES'!AA70</f>
        <v>0.11129699999999999</v>
      </c>
      <c r="AB70" s="21">
        <f>' 1M - RES'!AB70</f>
        <v>9.3076999999999993E-2</v>
      </c>
      <c r="AC70" s="21">
        <f>' 1M - RES'!AC70</f>
        <v>7.0041999999999993E-2</v>
      </c>
      <c r="AD70" s="21">
        <f>' 1M - RES'!AD70</f>
        <v>3.7116000000000003E-2</v>
      </c>
      <c r="AE70" s="21">
        <f>' 1M - RES'!AE70</f>
        <v>4.0888000000000001E-2</v>
      </c>
      <c r="AF70" s="21">
        <f>' 1M - RES'!AF70</f>
        <v>0.103973</v>
      </c>
      <c r="AG70" s="21">
        <f>' 1M - RES'!AG70</f>
        <v>0.1401</v>
      </c>
      <c r="AH70" s="21">
        <f>' 1M - RES'!AH70</f>
        <v>0.13320699999999999</v>
      </c>
      <c r="AI70" s="21">
        <f>' 1M - RES'!AI70</f>
        <v>6.6758999999999999E-2</v>
      </c>
      <c r="AJ70" s="21">
        <f>' 1M - RES'!AJ70</f>
        <v>3.7011000000000002E-2</v>
      </c>
      <c r="AK70" s="21">
        <f>' 1M - RES'!AK70</f>
        <v>5.9593E-2</v>
      </c>
      <c r="AL70" s="21">
        <f>' 1M - RES'!AL70</f>
        <v>0.106937</v>
      </c>
      <c r="AM70" s="21">
        <f>' 1M - RES'!AM70</f>
        <v>0.11129699999999999</v>
      </c>
      <c r="AN70" s="21">
        <f>' 1M - RES'!AN70</f>
        <v>9.3076999999999993E-2</v>
      </c>
      <c r="AO70" s="21">
        <f>' 1M - RES'!AO70</f>
        <v>7.0041999999999993E-2</v>
      </c>
      <c r="AP70" s="21">
        <f>' 1M - RES'!AP70</f>
        <v>3.7116000000000003E-2</v>
      </c>
      <c r="AQ70" s="21">
        <f>' 1M - RES'!AQ70</f>
        <v>4.0888000000000001E-2</v>
      </c>
      <c r="AR70" s="21">
        <f>' 1M - RES'!AR70</f>
        <v>0.103973</v>
      </c>
      <c r="AS70" s="21">
        <f>' 1M - RES'!AS70</f>
        <v>0.1401</v>
      </c>
      <c r="AT70" s="21">
        <f>' 1M - RES'!AT70</f>
        <v>0.13320699999999999</v>
      </c>
      <c r="AU70" s="21">
        <f>' 1M - RES'!AU70</f>
        <v>6.6758999999999999E-2</v>
      </c>
      <c r="AV70" s="21">
        <f>' 1M - RES'!AV70</f>
        <v>3.7011000000000002E-2</v>
      </c>
      <c r="AW70" s="21">
        <f>' 1M - RES'!AW70</f>
        <v>5.9593E-2</v>
      </c>
      <c r="AX70" s="21">
        <f>' 1M - RES'!AX70</f>
        <v>0.106937</v>
      </c>
      <c r="AY70" s="21">
        <f>' 1M - RES'!AY70</f>
        <v>0.11129699999999999</v>
      </c>
      <c r="AZ70" s="21">
        <f>' 1M - RES'!AZ70</f>
        <v>9.3076999999999993E-2</v>
      </c>
      <c r="BA70" s="21">
        <f>' 1M - RES'!BA70</f>
        <v>7.0041999999999993E-2</v>
      </c>
      <c r="BB70" s="21">
        <f>' 1M - RES'!BB70</f>
        <v>3.7116000000000003E-2</v>
      </c>
      <c r="BC70" s="21">
        <f>' 1M - RES'!BC70</f>
        <v>4.0888000000000001E-2</v>
      </c>
      <c r="BD70" s="21">
        <f>' 1M - RES'!BD70</f>
        <v>0.103973</v>
      </c>
      <c r="BE70" s="21">
        <f>' 1M - RES'!BE70</f>
        <v>0.1401</v>
      </c>
      <c r="BF70" s="21">
        <f>' 1M - RES'!BF70</f>
        <v>0.13320699999999999</v>
      </c>
      <c r="BG70" s="21">
        <f>' 1M - RES'!BG70</f>
        <v>6.6758999999999999E-2</v>
      </c>
      <c r="BH70" s="21">
        <f>' 1M - RES'!BH70</f>
        <v>3.7011000000000002E-2</v>
      </c>
      <c r="BI70" s="21">
        <f>' 1M - RES'!BI70</f>
        <v>5.9593E-2</v>
      </c>
      <c r="BJ70" s="21">
        <f>' 1M - RES'!BJ70</f>
        <v>0.106937</v>
      </c>
      <c r="BK70" s="21">
        <f>' 1M - RES'!BK70</f>
        <v>0.11129699999999999</v>
      </c>
      <c r="BL70" s="21">
        <f>' 1M - RES'!BL70</f>
        <v>9.3076999999999993E-2</v>
      </c>
      <c r="BM70" s="21">
        <f>' 1M - RES'!BM70</f>
        <v>7.0041999999999993E-2</v>
      </c>
      <c r="BN70" s="21">
        <f>' 1M - RES'!BN70</f>
        <v>3.7116000000000003E-2</v>
      </c>
      <c r="BO70" s="21">
        <f>' 1M - RES'!BO70</f>
        <v>4.0888000000000001E-2</v>
      </c>
      <c r="BP70" s="21">
        <f>' 1M - RES'!BP70</f>
        <v>0.103973</v>
      </c>
      <c r="BQ70" s="21">
        <f>' 1M - RES'!BQ70</f>
        <v>0.1401</v>
      </c>
      <c r="BR70" s="21">
        <f>' 1M - RES'!BR70</f>
        <v>0.13320699999999999</v>
      </c>
      <c r="BS70" s="21">
        <f>' 1M - RES'!BS70</f>
        <v>6.6758999999999999E-2</v>
      </c>
      <c r="BT70" s="21">
        <f>' 1M - RES'!BT70</f>
        <v>3.7011000000000002E-2</v>
      </c>
      <c r="BU70" s="21">
        <f>' 1M - RES'!BU70</f>
        <v>5.9593E-2</v>
      </c>
      <c r="BV70" s="21">
        <f>' 1M - RES'!BV70</f>
        <v>0.106937</v>
      </c>
      <c r="BW70" s="21">
        <f>' 1M - RES'!BW70</f>
        <v>0.11129699999999999</v>
      </c>
      <c r="BX70" s="21">
        <f>' 1M - RES'!BX70</f>
        <v>9.3076999999999993E-2</v>
      </c>
      <c r="BY70" s="21">
        <f>' 1M - RES'!BY70</f>
        <v>7.0041999999999993E-2</v>
      </c>
      <c r="BZ70" s="21">
        <f>' 1M - RES'!BZ70</f>
        <v>3.7116000000000003E-2</v>
      </c>
      <c r="CA70" s="21">
        <f>' 1M - RES'!CA70</f>
        <v>4.0888000000000001E-2</v>
      </c>
      <c r="CB70" s="21">
        <f>' 1M - RES'!CB70</f>
        <v>0.103973</v>
      </c>
      <c r="CC70" s="21">
        <f>' 1M - RES'!CC70</f>
        <v>0.1401</v>
      </c>
      <c r="CD70" s="21">
        <f>' 1M - RES'!CD70</f>
        <v>0.13320699999999999</v>
      </c>
      <c r="CE70" s="21">
        <f>' 1M - RES'!CE70</f>
        <v>6.6758999999999999E-2</v>
      </c>
      <c r="CF70" s="21">
        <f>' 1M - RES'!CF70</f>
        <v>3.7011000000000002E-2</v>
      </c>
      <c r="CG70" s="21">
        <f>' 1M - RES'!CG70</f>
        <v>5.9593E-2</v>
      </c>
      <c r="CH70" s="25">
        <f>' 1M - RES'!CH70</f>
        <v>0.106937</v>
      </c>
      <c r="CJ70" s="248">
        <f t="shared" si="86"/>
        <v>1</v>
      </c>
    </row>
    <row r="71" spans="1:88" x14ac:dyDescent="0.35">
      <c r="A71" s="564"/>
      <c r="B71" s="94" t="s">
        <v>4</v>
      </c>
      <c r="C71" s="21">
        <f>' 1M - RES'!C71</f>
        <v>0.10118199999999999</v>
      </c>
      <c r="D71" s="21">
        <f>' 1M - RES'!D71</f>
        <v>8.8441000000000006E-2</v>
      </c>
      <c r="E71" s="21">
        <f>' 1M - RES'!E71</f>
        <v>9.2879000000000003E-2</v>
      </c>
      <c r="F71" s="21">
        <f>' 1M - RES'!F71</f>
        <v>8.4644999999999998E-2</v>
      </c>
      <c r="G71" s="21">
        <f>' 1M - RES'!G71</f>
        <v>7.9393000000000005E-2</v>
      </c>
      <c r="H71" s="21">
        <f>' 1M - RES'!H71</f>
        <v>6.8507999999999999E-2</v>
      </c>
      <c r="I71" s="21">
        <f>' 1M - RES'!I71</f>
        <v>6.7863999999999994E-2</v>
      </c>
      <c r="J71" s="21">
        <f>' 1M - RES'!J71</f>
        <v>7.0565000000000003E-2</v>
      </c>
      <c r="K71" s="21">
        <f>' 1M - RES'!K71</f>
        <v>7.3791999999999996E-2</v>
      </c>
      <c r="L71" s="21">
        <f>' 1M - RES'!L71</f>
        <v>8.4539000000000003E-2</v>
      </c>
      <c r="M71" s="21">
        <f>' 1M - RES'!M71</f>
        <v>8.9880000000000002E-2</v>
      </c>
      <c r="N71" s="21">
        <f>' 1M - RES'!N71</f>
        <v>9.8311999999999997E-2</v>
      </c>
      <c r="O71" s="21">
        <f>' 1M - RES'!O71</f>
        <v>0.10118199999999999</v>
      </c>
      <c r="P71" s="21">
        <f>' 1M - RES'!P71</f>
        <v>8.8441000000000006E-2</v>
      </c>
      <c r="Q71" s="21">
        <f>' 1M - RES'!Q71</f>
        <v>9.2879000000000003E-2</v>
      </c>
      <c r="R71" s="21">
        <f>' 1M - RES'!R71</f>
        <v>8.4644999999999998E-2</v>
      </c>
      <c r="S71" s="21">
        <f>' 1M - RES'!S71</f>
        <v>7.9393000000000005E-2</v>
      </c>
      <c r="T71" s="21">
        <f>' 1M - RES'!T71</f>
        <v>6.8507999999999999E-2</v>
      </c>
      <c r="U71" s="21">
        <f>' 1M - RES'!U71</f>
        <v>6.7863999999999994E-2</v>
      </c>
      <c r="V71" s="21">
        <f>' 1M - RES'!V71</f>
        <v>7.0565000000000003E-2</v>
      </c>
      <c r="W71" s="21">
        <f>' 1M - RES'!W71</f>
        <v>7.3791999999999996E-2</v>
      </c>
      <c r="X71" s="21">
        <f>' 1M - RES'!X71</f>
        <v>8.4539000000000003E-2</v>
      </c>
      <c r="Y71" s="21">
        <f>' 1M - RES'!Y71</f>
        <v>8.9880000000000002E-2</v>
      </c>
      <c r="Z71" s="21">
        <f>' 1M - RES'!Z71</f>
        <v>9.8311999999999997E-2</v>
      </c>
      <c r="AA71" s="21">
        <f>' 1M - RES'!AA71</f>
        <v>0.10118199999999999</v>
      </c>
      <c r="AB71" s="21">
        <f>' 1M - RES'!AB71</f>
        <v>8.8441000000000006E-2</v>
      </c>
      <c r="AC71" s="21">
        <f>' 1M - RES'!AC71</f>
        <v>9.2879000000000003E-2</v>
      </c>
      <c r="AD71" s="21">
        <f>' 1M - RES'!AD71</f>
        <v>8.4644999999999998E-2</v>
      </c>
      <c r="AE71" s="21">
        <f>' 1M - RES'!AE71</f>
        <v>7.9393000000000005E-2</v>
      </c>
      <c r="AF71" s="21">
        <f>' 1M - RES'!AF71</f>
        <v>6.8507999999999999E-2</v>
      </c>
      <c r="AG71" s="21">
        <f>' 1M - RES'!AG71</f>
        <v>6.7863999999999994E-2</v>
      </c>
      <c r="AH71" s="21">
        <f>' 1M - RES'!AH71</f>
        <v>7.0565000000000003E-2</v>
      </c>
      <c r="AI71" s="21">
        <f>' 1M - RES'!AI71</f>
        <v>7.3791999999999996E-2</v>
      </c>
      <c r="AJ71" s="21">
        <f>' 1M - RES'!AJ71</f>
        <v>8.4539000000000003E-2</v>
      </c>
      <c r="AK71" s="21">
        <f>' 1M - RES'!AK71</f>
        <v>8.9880000000000002E-2</v>
      </c>
      <c r="AL71" s="21">
        <f>' 1M - RES'!AL71</f>
        <v>9.8311999999999997E-2</v>
      </c>
      <c r="AM71" s="21">
        <f>' 1M - RES'!AM71</f>
        <v>0.10118199999999999</v>
      </c>
      <c r="AN71" s="21">
        <f>' 1M - RES'!AN71</f>
        <v>8.8441000000000006E-2</v>
      </c>
      <c r="AO71" s="21">
        <f>' 1M - RES'!AO71</f>
        <v>9.2879000000000003E-2</v>
      </c>
      <c r="AP71" s="21">
        <f>' 1M - RES'!AP71</f>
        <v>8.4644999999999998E-2</v>
      </c>
      <c r="AQ71" s="21">
        <f>' 1M - RES'!AQ71</f>
        <v>7.9393000000000005E-2</v>
      </c>
      <c r="AR71" s="21">
        <f>' 1M - RES'!AR71</f>
        <v>6.8507999999999999E-2</v>
      </c>
      <c r="AS71" s="21">
        <f>' 1M - RES'!AS71</f>
        <v>6.7863999999999994E-2</v>
      </c>
      <c r="AT71" s="21">
        <f>' 1M - RES'!AT71</f>
        <v>7.0565000000000003E-2</v>
      </c>
      <c r="AU71" s="21">
        <f>' 1M - RES'!AU71</f>
        <v>7.3791999999999996E-2</v>
      </c>
      <c r="AV71" s="21">
        <f>' 1M - RES'!AV71</f>
        <v>8.4539000000000003E-2</v>
      </c>
      <c r="AW71" s="21">
        <f>' 1M - RES'!AW71</f>
        <v>8.9880000000000002E-2</v>
      </c>
      <c r="AX71" s="21">
        <f>' 1M - RES'!AX71</f>
        <v>9.8311999999999997E-2</v>
      </c>
      <c r="AY71" s="21">
        <f>' 1M - RES'!AY71</f>
        <v>0.10118199999999999</v>
      </c>
      <c r="AZ71" s="21">
        <f>' 1M - RES'!AZ71</f>
        <v>8.8441000000000006E-2</v>
      </c>
      <c r="BA71" s="21">
        <f>' 1M - RES'!BA71</f>
        <v>9.2879000000000003E-2</v>
      </c>
      <c r="BB71" s="21">
        <f>' 1M - RES'!BB71</f>
        <v>8.4644999999999998E-2</v>
      </c>
      <c r="BC71" s="21">
        <f>' 1M - RES'!BC71</f>
        <v>7.9393000000000005E-2</v>
      </c>
      <c r="BD71" s="21">
        <f>' 1M - RES'!BD71</f>
        <v>6.8507999999999999E-2</v>
      </c>
      <c r="BE71" s="21">
        <f>' 1M - RES'!BE71</f>
        <v>6.7863999999999994E-2</v>
      </c>
      <c r="BF71" s="21">
        <f>' 1M - RES'!BF71</f>
        <v>7.0565000000000003E-2</v>
      </c>
      <c r="BG71" s="21">
        <f>' 1M - RES'!BG71</f>
        <v>7.3791999999999996E-2</v>
      </c>
      <c r="BH71" s="21">
        <f>' 1M - RES'!BH71</f>
        <v>8.4539000000000003E-2</v>
      </c>
      <c r="BI71" s="21">
        <f>' 1M - RES'!BI71</f>
        <v>8.9880000000000002E-2</v>
      </c>
      <c r="BJ71" s="21">
        <f>' 1M - RES'!BJ71</f>
        <v>9.8311999999999997E-2</v>
      </c>
      <c r="BK71" s="21">
        <f>' 1M - RES'!BK71</f>
        <v>0.10118199999999999</v>
      </c>
      <c r="BL71" s="21">
        <f>' 1M - RES'!BL71</f>
        <v>8.8441000000000006E-2</v>
      </c>
      <c r="BM71" s="21">
        <f>' 1M - RES'!BM71</f>
        <v>9.2879000000000003E-2</v>
      </c>
      <c r="BN71" s="21">
        <f>' 1M - RES'!BN71</f>
        <v>8.4644999999999998E-2</v>
      </c>
      <c r="BO71" s="21">
        <f>' 1M - RES'!BO71</f>
        <v>7.9393000000000005E-2</v>
      </c>
      <c r="BP71" s="21">
        <f>' 1M - RES'!BP71</f>
        <v>6.8507999999999999E-2</v>
      </c>
      <c r="BQ71" s="21">
        <f>' 1M - RES'!BQ71</f>
        <v>6.7863999999999994E-2</v>
      </c>
      <c r="BR71" s="21">
        <f>' 1M - RES'!BR71</f>
        <v>7.0565000000000003E-2</v>
      </c>
      <c r="BS71" s="21">
        <f>' 1M - RES'!BS71</f>
        <v>7.3791999999999996E-2</v>
      </c>
      <c r="BT71" s="21">
        <f>' 1M - RES'!BT71</f>
        <v>8.4539000000000003E-2</v>
      </c>
      <c r="BU71" s="21">
        <f>' 1M - RES'!BU71</f>
        <v>8.9880000000000002E-2</v>
      </c>
      <c r="BV71" s="21">
        <f>' 1M - RES'!BV71</f>
        <v>9.8311999999999997E-2</v>
      </c>
      <c r="BW71" s="21">
        <f>' 1M - RES'!BW71</f>
        <v>0.10118199999999999</v>
      </c>
      <c r="BX71" s="21">
        <f>' 1M - RES'!BX71</f>
        <v>8.8441000000000006E-2</v>
      </c>
      <c r="BY71" s="21">
        <f>' 1M - RES'!BY71</f>
        <v>9.2879000000000003E-2</v>
      </c>
      <c r="BZ71" s="21">
        <f>' 1M - RES'!BZ71</f>
        <v>8.4644999999999998E-2</v>
      </c>
      <c r="CA71" s="21">
        <f>' 1M - RES'!CA71</f>
        <v>7.9393000000000005E-2</v>
      </c>
      <c r="CB71" s="21">
        <f>' 1M - RES'!CB71</f>
        <v>6.8507999999999999E-2</v>
      </c>
      <c r="CC71" s="21">
        <f>' 1M - RES'!CC71</f>
        <v>6.7863999999999994E-2</v>
      </c>
      <c r="CD71" s="21">
        <f>' 1M - RES'!CD71</f>
        <v>7.0565000000000003E-2</v>
      </c>
      <c r="CE71" s="21">
        <f>' 1M - RES'!CE71</f>
        <v>7.3791999999999996E-2</v>
      </c>
      <c r="CF71" s="21">
        <f>' 1M - RES'!CF71</f>
        <v>8.4539000000000003E-2</v>
      </c>
      <c r="CG71" s="21">
        <f>' 1M - RES'!CG71</f>
        <v>8.9880000000000002E-2</v>
      </c>
      <c r="CH71" s="25">
        <f>' 1M - RES'!CH71</f>
        <v>9.8311999999999997E-2</v>
      </c>
      <c r="CJ71" s="248">
        <f t="shared" si="86"/>
        <v>0.99999999999999989</v>
      </c>
    </row>
    <row r="72" spans="1:88" x14ac:dyDescent="0.35">
      <c r="A72" s="564"/>
      <c r="B72" s="94" t="s">
        <v>5</v>
      </c>
      <c r="C72" s="21">
        <f>' 1M - RES'!C72</f>
        <v>8.4892999999999996E-2</v>
      </c>
      <c r="D72" s="21">
        <f>' 1M - RES'!D72</f>
        <v>7.7366000000000004E-2</v>
      </c>
      <c r="E72" s="21">
        <f>' 1M - RES'!E72</f>
        <v>8.4862999999999994E-2</v>
      </c>
      <c r="F72" s="21">
        <f>' 1M - RES'!F72</f>
        <v>8.2143999999999995E-2</v>
      </c>
      <c r="G72" s="21">
        <f>' 1M - RES'!G72</f>
        <v>8.4847000000000006E-2</v>
      </c>
      <c r="H72" s="21">
        <f>' 1M - RES'!H72</f>
        <v>8.2122000000000001E-2</v>
      </c>
      <c r="I72" s="21">
        <f>' 1M - RES'!I72</f>
        <v>8.4883E-2</v>
      </c>
      <c r="J72" s="21">
        <f>' 1M - RES'!J72</f>
        <v>8.4839999999999999E-2</v>
      </c>
      <c r="K72" s="21">
        <f>' 1M - RES'!K72</f>
        <v>8.2136000000000001E-2</v>
      </c>
      <c r="L72" s="21">
        <f>' 1M - RES'!L72</f>
        <v>8.4869E-2</v>
      </c>
      <c r="M72" s="21">
        <f>' 1M - RES'!M72</f>
        <v>8.2122000000000001E-2</v>
      </c>
      <c r="N72" s="21">
        <f>' 1M - RES'!N72</f>
        <v>8.4915000000000004E-2</v>
      </c>
      <c r="O72" s="21">
        <f>' 1M - RES'!O72</f>
        <v>8.4892999999999996E-2</v>
      </c>
      <c r="P72" s="21">
        <f>' 1M - RES'!P72</f>
        <v>7.7366000000000004E-2</v>
      </c>
      <c r="Q72" s="21">
        <f>' 1M - RES'!Q72</f>
        <v>8.4862999999999994E-2</v>
      </c>
      <c r="R72" s="21">
        <f>' 1M - RES'!R72</f>
        <v>8.2143999999999995E-2</v>
      </c>
      <c r="S72" s="21">
        <f>' 1M - RES'!S72</f>
        <v>8.4847000000000006E-2</v>
      </c>
      <c r="T72" s="21">
        <f>' 1M - RES'!T72</f>
        <v>8.2122000000000001E-2</v>
      </c>
      <c r="U72" s="21">
        <f>' 1M - RES'!U72</f>
        <v>8.4883E-2</v>
      </c>
      <c r="V72" s="21">
        <f>' 1M - RES'!V72</f>
        <v>8.4839999999999999E-2</v>
      </c>
      <c r="W72" s="21">
        <f>' 1M - RES'!W72</f>
        <v>8.2136000000000001E-2</v>
      </c>
      <c r="X72" s="21">
        <f>' 1M - RES'!X72</f>
        <v>8.4869E-2</v>
      </c>
      <c r="Y72" s="21">
        <f>' 1M - RES'!Y72</f>
        <v>8.2122000000000001E-2</v>
      </c>
      <c r="Z72" s="21">
        <f>' 1M - RES'!Z72</f>
        <v>8.4915000000000004E-2</v>
      </c>
      <c r="AA72" s="21">
        <f>' 1M - RES'!AA72</f>
        <v>8.4892999999999996E-2</v>
      </c>
      <c r="AB72" s="21">
        <f>' 1M - RES'!AB72</f>
        <v>7.7366000000000004E-2</v>
      </c>
      <c r="AC72" s="21">
        <f>' 1M - RES'!AC72</f>
        <v>8.4862999999999994E-2</v>
      </c>
      <c r="AD72" s="21">
        <f>' 1M - RES'!AD72</f>
        <v>8.2143999999999995E-2</v>
      </c>
      <c r="AE72" s="21">
        <f>' 1M - RES'!AE72</f>
        <v>8.4847000000000006E-2</v>
      </c>
      <c r="AF72" s="21">
        <f>' 1M - RES'!AF72</f>
        <v>8.2122000000000001E-2</v>
      </c>
      <c r="AG72" s="21">
        <f>' 1M - RES'!AG72</f>
        <v>8.4883E-2</v>
      </c>
      <c r="AH72" s="21">
        <f>' 1M - RES'!AH72</f>
        <v>8.4839999999999999E-2</v>
      </c>
      <c r="AI72" s="21">
        <f>' 1M - RES'!AI72</f>
        <v>8.2136000000000001E-2</v>
      </c>
      <c r="AJ72" s="21">
        <f>' 1M - RES'!AJ72</f>
        <v>8.4869E-2</v>
      </c>
      <c r="AK72" s="21">
        <f>' 1M - RES'!AK72</f>
        <v>8.2122000000000001E-2</v>
      </c>
      <c r="AL72" s="21">
        <f>' 1M - RES'!AL72</f>
        <v>8.4915000000000004E-2</v>
      </c>
      <c r="AM72" s="21">
        <f>' 1M - RES'!AM72</f>
        <v>8.4892999999999996E-2</v>
      </c>
      <c r="AN72" s="21">
        <f>' 1M - RES'!AN72</f>
        <v>7.7366000000000004E-2</v>
      </c>
      <c r="AO72" s="21">
        <f>' 1M - RES'!AO72</f>
        <v>8.4862999999999994E-2</v>
      </c>
      <c r="AP72" s="21">
        <f>' 1M - RES'!AP72</f>
        <v>8.2143999999999995E-2</v>
      </c>
      <c r="AQ72" s="21">
        <f>' 1M - RES'!AQ72</f>
        <v>8.4847000000000006E-2</v>
      </c>
      <c r="AR72" s="21">
        <f>' 1M - RES'!AR72</f>
        <v>8.2122000000000001E-2</v>
      </c>
      <c r="AS72" s="21">
        <f>' 1M - RES'!AS72</f>
        <v>8.4883E-2</v>
      </c>
      <c r="AT72" s="21">
        <f>' 1M - RES'!AT72</f>
        <v>8.4839999999999999E-2</v>
      </c>
      <c r="AU72" s="21">
        <f>' 1M - RES'!AU72</f>
        <v>8.2136000000000001E-2</v>
      </c>
      <c r="AV72" s="21">
        <f>' 1M - RES'!AV72</f>
        <v>8.4869E-2</v>
      </c>
      <c r="AW72" s="21">
        <f>' 1M - RES'!AW72</f>
        <v>8.2122000000000001E-2</v>
      </c>
      <c r="AX72" s="21">
        <f>' 1M - RES'!AX72</f>
        <v>8.4915000000000004E-2</v>
      </c>
      <c r="AY72" s="21">
        <f>' 1M - RES'!AY72</f>
        <v>8.4892999999999996E-2</v>
      </c>
      <c r="AZ72" s="21">
        <f>' 1M - RES'!AZ72</f>
        <v>7.7366000000000004E-2</v>
      </c>
      <c r="BA72" s="21">
        <f>' 1M - RES'!BA72</f>
        <v>8.4862999999999994E-2</v>
      </c>
      <c r="BB72" s="21">
        <f>' 1M - RES'!BB72</f>
        <v>8.2143999999999995E-2</v>
      </c>
      <c r="BC72" s="21">
        <f>' 1M - RES'!BC72</f>
        <v>8.4847000000000006E-2</v>
      </c>
      <c r="BD72" s="21">
        <f>' 1M - RES'!BD72</f>
        <v>8.2122000000000001E-2</v>
      </c>
      <c r="BE72" s="21">
        <f>' 1M - RES'!BE72</f>
        <v>8.4883E-2</v>
      </c>
      <c r="BF72" s="21">
        <f>' 1M - RES'!BF72</f>
        <v>8.4839999999999999E-2</v>
      </c>
      <c r="BG72" s="21">
        <f>' 1M - RES'!BG72</f>
        <v>8.2136000000000001E-2</v>
      </c>
      <c r="BH72" s="21">
        <f>' 1M - RES'!BH72</f>
        <v>8.4869E-2</v>
      </c>
      <c r="BI72" s="21">
        <f>' 1M - RES'!BI72</f>
        <v>8.2122000000000001E-2</v>
      </c>
      <c r="BJ72" s="21">
        <f>' 1M - RES'!BJ72</f>
        <v>8.4915000000000004E-2</v>
      </c>
      <c r="BK72" s="21">
        <f>' 1M - RES'!BK72</f>
        <v>8.4892999999999996E-2</v>
      </c>
      <c r="BL72" s="21">
        <f>' 1M - RES'!BL72</f>
        <v>7.7366000000000004E-2</v>
      </c>
      <c r="BM72" s="21">
        <f>' 1M - RES'!BM72</f>
        <v>8.4862999999999994E-2</v>
      </c>
      <c r="BN72" s="21">
        <f>' 1M - RES'!BN72</f>
        <v>8.2143999999999995E-2</v>
      </c>
      <c r="BO72" s="21">
        <f>' 1M - RES'!BO72</f>
        <v>8.4847000000000006E-2</v>
      </c>
      <c r="BP72" s="21">
        <f>' 1M - RES'!BP72</f>
        <v>8.2122000000000001E-2</v>
      </c>
      <c r="BQ72" s="21">
        <f>' 1M - RES'!BQ72</f>
        <v>8.4883E-2</v>
      </c>
      <c r="BR72" s="21">
        <f>' 1M - RES'!BR72</f>
        <v>8.4839999999999999E-2</v>
      </c>
      <c r="BS72" s="21">
        <f>' 1M - RES'!BS72</f>
        <v>8.2136000000000001E-2</v>
      </c>
      <c r="BT72" s="21">
        <f>' 1M - RES'!BT72</f>
        <v>8.4869E-2</v>
      </c>
      <c r="BU72" s="21">
        <f>' 1M - RES'!BU72</f>
        <v>8.2122000000000001E-2</v>
      </c>
      <c r="BV72" s="21">
        <f>' 1M - RES'!BV72</f>
        <v>8.4915000000000004E-2</v>
      </c>
      <c r="BW72" s="21">
        <f>' 1M - RES'!BW72</f>
        <v>8.4892999999999996E-2</v>
      </c>
      <c r="BX72" s="21">
        <f>' 1M - RES'!BX72</f>
        <v>7.7366000000000004E-2</v>
      </c>
      <c r="BY72" s="21">
        <f>' 1M - RES'!BY72</f>
        <v>8.4862999999999994E-2</v>
      </c>
      <c r="BZ72" s="21">
        <f>' 1M - RES'!BZ72</f>
        <v>8.2143999999999995E-2</v>
      </c>
      <c r="CA72" s="21">
        <f>' 1M - RES'!CA72</f>
        <v>8.4847000000000006E-2</v>
      </c>
      <c r="CB72" s="21">
        <f>' 1M - RES'!CB72</f>
        <v>8.2122000000000001E-2</v>
      </c>
      <c r="CC72" s="21">
        <f>' 1M - RES'!CC72</f>
        <v>8.4883E-2</v>
      </c>
      <c r="CD72" s="21">
        <f>' 1M - RES'!CD72</f>
        <v>8.4839999999999999E-2</v>
      </c>
      <c r="CE72" s="21">
        <f>' 1M - RES'!CE72</f>
        <v>8.2136000000000001E-2</v>
      </c>
      <c r="CF72" s="21">
        <f>' 1M - RES'!CF72</f>
        <v>8.4869E-2</v>
      </c>
      <c r="CG72" s="21">
        <f>' 1M - RES'!CG72</f>
        <v>8.2122000000000001E-2</v>
      </c>
      <c r="CH72" s="25">
        <f>' 1M - RES'!CH72</f>
        <v>8.4915000000000004E-2</v>
      </c>
      <c r="CJ72" s="248">
        <f t="shared" si="86"/>
        <v>1</v>
      </c>
    </row>
    <row r="73" spans="1:88" x14ac:dyDescent="0.35">
      <c r="A73" s="564"/>
      <c r="B73" s="94" t="s">
        <v>6</v>
      </c>
      <c r="C73" s="21">
        <f>' 1M - RES'!C73</f>
        <v>8.6451E-2</v>
      </c>
      <c r="D73" s="21">
        <f>' 1M - RES'!D73</f>
        <v>7.1145E-2</v>
      </c>
      <c r="E73" s="21">
        <f>' 1M - RES'!E73</f>
        <v>8.6052000000000003E-2</v>
      </c>
      <c r="F73" s="21">
        <f>' 1M - RES'!F73</f>
        <v>8.0701999999999996E-2</v>
      </c>
      <c r="G73" s="21">
        <f>' 1M - RES'!G73</f>
        <v>8.6052000000000003E-2</v>
      </c>
      <c r="H73" s="21">
        <f>' 1M - RES'!H73</f>
        <v>8.0701999999999996E-2</v>
      </c>
      <c r="I73" s="21">
        <f>' 1M - RES'!I73</f>
        <v>8.6451E-2</v>
      </c>
      <c r="J73" s="21">
        <f>' 1M - RES'!J73</f>
        <v>8.5653000000000007E-2</v>
      </c>
      <c r="K73" s="21">
        <f>' 1M - RES'!K73</f>
        <v>8.3031999999999995E-2</v>
      </c>
      <c r="L73" s="21">
        <f>' 1M - RES'!L73</f>
        <v>8.6052000000000003E-2</v>
      </c>
      <c r="M73" s="21">
        <f>' 1M - RES'!M73</f>
        <v>8.1087999999999993E-2</v>
      </c>
      <c r="N73" s="21">
        <f>' 1M - RES'!N73</f>
        <v>8.6619000000000002E-2</v>
      </c>
      <c r="O73" s="21">
        <f>' 1M - RES'!O73</f>
        <v>8.6451E-2</v>
      </c>
      <c r="P73" s="21">
        <f>' 1M - RES'!P73</f>
        <v>7.1145E-2</v>
      </c>
      <c r="Q73" s="21">
        <f>' 1M - RES'!Q73</f>
        <v>8.6052000000000003E-2</v>
      </c>
      <c r="R73" s="21">
        <f>' 1M - RES'!R73</f>
        <v>8.0701999999999996E-2</v>
      </c>
      <c r="S73" s="21">
        <f>' 1M - RES'!S73</f>
        <v>8.6052000000000003E-2</v>
      </c>
      <c r="T73" s="21">
        <f>' 1M - RES'!T73</f>
        <v>8.0701999999999996E-2</v>
      </c>
      <c r="U73" s="21">
        <f>' 1M - RES'!U73</f>
        <v>8.6451E-2</v>
      </c>
      <c r="V73" s="21">
        <f>' 1M - RES'!V73</f>
        <v>8.5653000000000007E-2</v>
      </c>
      <c r="W73" s="21">
        <f>' 1M - RES'!W73</f>
        <v>8.3031999999999995E-2</v>
      </c>
      <c r="X73" s="21">
        <f>' 1M - RES'!X73</f>
        <v>8.6052000000000003E-2</v>
      </c>
      <c r="Y73" s="21">
        <f>' 1M - RES'!Y73</f>
        <v>8.1087999999999993E-2</v>
      </c>
      <c r="Z73" s="21">
        <f>' 1M - RES'!Z73</f>
        <v>8.6619000000000002E-2</v>
      </c>
      <c r="AA73" s="21">
        <f>' 1M - RES'!AA73</f>
        <v>8.6451E-2</v>
      </c>
      <c r="AB73" s="21">
        <f>' 1M - RES'!AB73</f>
        <v>7.1145E-2</v>
      </c>
      <c r="AC73" s="21">
        <f>' 1M - RES'!AC73</f>
        <v>8.6052000000000003E-2</v>
      </c>
      <c r="AD73" s="21">
        <f>' 1M - RES'!AD73</f>
        <v>8.0701999999999996E-2</v>
      </c>
      <c r="AE73" s="21">
        <f>' 1M - RES'!AE73</f>
        <v>8.6052000000000003E-2</v>
      </c>
      <c r="AF73" s="21">
        <f>' 1M - RES'!AF73</f>
        <v>8.0701999999999996E-2</v>
      </c>
      <c r="AG73" s="21">
        <f>' 1M - RES'!AG73</f>
        <v>8.6451E-2</v>
      </c>
      <c r="AH73" s="21">
        <f>' 1M - RES'!AH73</f>
        <v>8.5653000000000007E-2</v>
      </c>
      <c r="AI73" s="21">
        <f>' 1M - RES'!AI73</f>
        <v>8.3031999999999995E-2</v>
      </c>
      <c r="AJ73" s="21">
        <f>' 1M - RES'!AJ73</f>
        <v>8.6052000000000003E-2</v>
      </c>
      <c r="AK73" s="21">
        <f>' 1M - RES'!AK73</f>
        <v>8.1087999999999993E-2</v>
      </c>
      <c r="AL73" s="21">
        <f>' 1M - RES'!AL73</f>
        <v>8.6619000000000002E-2</v>
      </c>
      <c r="AM73" s="21">
        <f>' 1M - RES'!AM73</f>
        <v>8.6451E-2</v>
      </c>
      <c r="AN73" s="21">
        <f>' 1M - RES'!AN73</f>
        <v>7.1145E-2</v>
      </c>
      <c r="AO73" s="21">
        <f>' 1M - RES'!AO73</f>
        <v>8.6052000000000003E-2</v>
      </c>
      <c r="AP73" s="21">
        <f>' 1M - RES'!AP73</f>
        <v>8.0701999999999996E-2</v>
      </c>
      <c r="AQ73" s="21">
        <f>' 1M - RES'!AQ73</f>
        <v>8.6052000000000003E-2</v>
      </c>
      <c r="AR73" s="21">
        <f>' 1M - RES'!AR73</f>
        <v>8.0701999999999996E-2</v>
      </c>
      <c r="AS73" s="21">
        <f>' 1M - RES'!AS73</f>
        <v>8.6451E-2</v>
      </c>
      <c r="AT73" s="21">
        <f>' 1M - RES'!AT73</f>
        <v>8.5653000000000007E-2</v>
      </c>
      <c r="AU73" s="21">
        <f>' 1M - RES'!AU73</f>
        <v>8.3031999999999995E-2</v>
      </c>
      <c r="AV73" s="21">
        <f>' 1M - RES'!AV73</f>
        <v>8.6052000000000003E-2</v>
      </c>
      <c r="AW73" s="21">
        <f>' 1M - RES'!AW73</f>
        <v>8.1087999999999993E-2</v>
      </c>
      <c r="AX73" s="21">
        <f>' 1M - RES'!AX73</f>
        <v>8.6619000000000002E-2</v>
      </c>
      <c r="AY73" s="21">
        <f>' 1M - RES'!AY73</f>
        <v>8.6451E-2</v>
      </c>
      <c r="AZ73" s="21">
        <f>' 1M - RES'!AZ73</f>
        <v>7.1145E-2</v>
      </c>
      <c r="BA73" s="21">
        <f>' 1M - RES'!BA73</f>
        <v>8.6052000000000003E-2</v>
      </c>
      <c r="BB73" s="21">
        <f>' 1M - RES'!BB73</f>
        <v>8.0701999999999996E-2</v>
      </c>
      <c r="BC73" s="21">
        <f>' 1M - RES'!BC73</f>
        <v>8.6052000000000003E-2</v>
      </c>
      <c r="BD73" s="21">
        <f>' 1M - RES'!BD73</f>
        <v>8.0701999999999996E-2</v>
      </c>
      <c r="BE73" s="21">
        <f>' 1M - RES'!BE73</f>
        <v>8.6451E-2</v>
      </c>
      <c r="BF73" s="21">
        <f>' 1M - RES'!BF73</f>
        <v>8.5653000000000007E-2</v>
      </c>
      <c r="BG73" s="21">
        <f>' 1M - RES'!BG73</f>
        <v>8.3031999999999995E-2</v>
      </c>
      <c r="BH73" s="21">
        <f>' 1M - RES'!BH73</f>
        <v>8.6052000000000003E-2</v>
      </c>
      <c r="BI73" s="21">
        <f>' 1M - RES'!BI73</f>
        <v>8.1087999999999993E-2</v>
      </c>
      <c r="BJ73" s="21">
        <f>' 1M - RES'!BJ73</f>
        <v>8.6619000000000002E-2</v>
      </c>
      <c r="BK73" s="21">
        <f>' 1M - RES'!BK73</f>
        <v>8.6451E-2</v>
      </c>
      <c r="BL73" s="21">
        <f>' 1M - RES'!BL73</f>
        <v>7.1145E-2</v>
      </c>
      <c r="BM73" s="21">
        <f>' 1M - RES'!BM73</f>
        <v>8.6052000000000003E-2</v>
      </c>
      <c r="BN73" s="21">
        <f>' 1M - RES'!BN73</f>
        <v>8.0701999999999996E-2</v>
      </c>
      <c r="BO73" s="21">
        <f>' 1M - RES'!BO73</f>
        <v>8.6052000000000003E-2</v>
      </c>
      <c r="BP73" s="21">
        <f>' 1M - RES'!BP73</f>
        <v>8.0701999999999996E-2</v>
      </c>
      <c r="BQ73" s="21">
        <f>' 1M - RES'!BQ73</f>
        <v>8.6451E-2</v>
      </c>
      <c r="BR73" s="21">
        <f>' 1M - RES'!BR73</f>
        <v>8.5653000000000007E-2</v>
      </c>
      <c r="BS73" s="21">
        <f>' 1M - RES'!BS73</f>
        <v>8.3031999999999995E-2</v>
      </c>
      <c r="BT73" s="21">
        <f>' 1M - RES'!BT73</f>
        <v>8.6052000000000003E-2</v>
      </c>
      <c r="BU73" s="21">
        <f>' 1M - RES'!BU73</f>
        <v>8.1087999999999993E-2</v>
      </c>
      <c r="BV73" s="21">
        <f>' 1M - RES'!BV73</f>
        <v>8.6619000000000002E-2</v>
      </c>
      <c r="BW73" s="21">
        <f>' 1M - RES'!BW73</f>
        <v>8.6451E-2</v>
      </c>
      <c r="BX73" s="21">
        <f>' 1M - RES'!BX73</f>
        <v>7.1145E-2</v>
      </c>
      <c r="BY73" s="21">
        <f>' 1M - RES'!BY73</f>
        <v>8.6052000000000003E-2</v>
      </c>
      <c r="BZ73" s="21">
        <f>' 1M - RES'!BZ73</f>
        <v>8.0701999999999996E-2</v>
      </c>
      <c r="CA73" s="21">
        <f>' 1M - RES'!CA73</f>
        <v>8.6052000000000003E-2</v>
      </c>
      <c r="CB73" s="21">
        <f>' 1M - RES'!CB73</f>
        <v>8.0701999999999996E-2</v>
      </c>
      <c r="CC73" s="21">
        <f>' 1M - RES'!CC73</f>
        <v>8.6451E-2</v>
      </c>
      <c r="CD73" s="21">
        <f>' 1M - RES'!CD73</f>
        <v>8.5653000000000007E-2</v>
      </c>
      <c r="CE73" s="21">
        <f>' 1M - RES'!CE73</f>
        <v>8.3031999999999995E-2</v>
      </c>
      <c r="CF73" s="21">
        <f>' 1M - RES'!CF73</f>
        <v>8.6052000000000003E-2</v>
      </c>
      <c r="CG73" s="21">
        <f>' 1M - RES'!CG73</f>
        <v>8.1087999999999993E-2</v>
      </c>
      <c r="CH73" s="25">
        <f>' 1M - RES'!CH73</f>
        <v>8.6619000000000002E-2</v>
      </c>
      <c r="CJ73" s="248">
        <f t="shared" si="86"/>
        <v>0.99999900000000008</v>
      </c>
    </row>
    <row r="74" spans="1:88" x14ac:dyDescent="0.35">
      <c r="A74" s="564"/>
      <c r="B74" s="94" t="s">
        <v>7</v>
      </c>
      <c r="C74" s="21">
        <f>' 1M - RES'!C74</f>
        <v>7.7052999999999996E-2</v>
      </c>
      <c r="D74" s="21">
        <f>' 1M - RES'!D74</f>
        <v>7.2168999999999997E-2</v>
      </c>
      <c r="E74" s="21">
        <f>' 1M - RES'!E74</f>
        <v>8.0271999999999996E-2</v>
      </c>
      <c r="F74" s="21">
        <f>' 1M - RES'!F74</f>
        <v>7.8752000000000003E-2</v>
      </c>
      <c r="G74" s="21">
        <f>' 1M - RES'!G74</f>
        <v>8.5646E-2</v>
      </c>
      <c r="H74" s="21">
        <f>' 1M - RES'!H74</f>
        <v>8.9111999999999997E-2</v>
      </c>
      <c r="I74" s="21">
        <f>' 1M - RES'!I74</f>
        <v>9.4239000000000003E-2</v>
      </c>
      <c r="J74" s="21">
        <f>' 1M - RES'!J74</f>
        <v>9.4212000000000004E-2</v>
      </c>
      <c r="K74" s="21">
        <f>' 1M - RES'!K74</f>
        <v>8.4971000000000005E-2</v>
      </c>
      <c r="L74" s="21">
        <f>' 1M - RES'!L74</f>
        <v>8.5653000000000007E-2</v>
      </c>
      <c r="M74" s="21">
        <f>' 1M - RES'!M74</f>
        <v>7.8716999999999995E-2</v>
      </c>
      <c r="N74" s="21">
        <f>' 1M - RES'!N74</f>
        <v>7.9203999999999997E-2</v>
      </c>
      <c r="O74" s="21">
        <f>' 1M - RES'!O74</f>
        <v>7.7052999999999996E-2</v>
      </c>
      <c r="P74" s="21">
        <f>' 1M - RES'!P74</f>
        <v>7.2168999999999997E-2</v>
      </c>
      <c r="Q74" s="21">
        <f>' 1M - RES'!Q74</f>
        <v>8.0271999999999996E-2</v>
      </c>
      <c r="R74" s="21">
        <f>' 1M - RES'!R74</f>
        <v>7.8752000000000003E-2</v>
      </c>
      <c r="S74" s="21">
        <f>' 1M - RES'!S74</f>
        <v>8.5646E-2</v>
      </c>
      <c r="T74" s="21">
        <f>' 1M - RES'!T74</f>
        <v>8.9111999999999997E-2</v>
      </c>
      <c r="U74" s="21">
        <f>' 1M - RES'!U74</f>
        <v>9.4239000000000003E-2</v>
      </c>
      <c r="V74" s="21">
        <f>' 1M - RES'!V74</f>
        <v>9.4212000000000004E-2</v>
      </c>
      <c r="W74" s="21">
        <f>' 1M - RES'!W74</f>
        <v>8.4971000000000005E-2</v>
      </c>
      <c r="X74" s="21">
        <f>' 1M - RES'!X74</f>
        <v>8.5653000000000007E-2</v>
      </c>
      <c r="Y74" s="21">
        <f>' 1M - RES'!Y74</f>
        <v>7.8716999999999995E-2</v>
      </c>
      <c r="Z74" s="21">
        <f>' 1M - RES'!Z74</f>
        <v>7.9203999999999997E-2</v>
      </c>
      <c r="AA74" s="21">
        <f>' 1M - RES'!AA74</f>
        <v>7.7052999999999996E-2</v>
      </c>
      <c r="AB74" s="21">
        <f>' 1M - RES'!AB74</f>
        <v>7.2168999999999997E-2</v>
      </c>
      <c r="AC74" s="21">
        <f>' 1M - RES'!AC74</f>
        <v>8.0271999999999996E-2</v>
      </c>
      <c r="AD74" s="21">
        <f>' 1M - RES'!AD74</f>
        <v>7.8752000000000003E-2</v>
      </c>
      <c r="AE74" s="21">
        <f>' 1M - RES'!AE74</f>
        <v>8.5646E-2</v>
      </c>
      <c r="AF74" s="21">
        <f>' 1M - RES'!AF74</f>
        <v>8.9111999999999997E-2</v>
      </c>
      <c r="AG74" s="21">
        <f>' 1M - RES'!AG74</f>
        <v>9.4239000000000003E-2</v>
      </c>
      <c r="AH74" s="21">
        <f>' 1M - RES'!AH74</f>
        <v>9.4212000000000004E-2</v>
      </c>
      <c r="AI74" s="21">
        <f>' 1M - RES'!AI74</f>
        <v>8.4971000000000005E-2</v>
      </c>
      <c r="AJ74" s="21">
        <f>' 1M - RES'!AJ74</f>
        <v>8.5653000000000007E-2</v>
      </c>
      <c r="AK74" s="21">
        <f>' 1M - RES'!AK74</f>
        <v>7.8716999999999995E-2</v>
      </c>
      <c r="AL74" s="21">
        <f>' 1M - RES'!AL74</f>
        <v>7.9203999999999997E-2</v>
      </c>
      <c r="AM74" s="21">
        <f>' 1M - RES'!AM74</f>
        <v>7.7052999999999996E-2</v>
      </c>
      <c r="AN74" s="21">
        <f>' 1M - RES'!AN74</f>
        <v>7.2168999999999997E-2</v>
      </c>
      <c r="AO74" s="21">
        <f>' 1M - RES'!AO74</f>
        <v>8.0271999999999996E-2</v>
      </c>
      <c r="AP74" s="21">
        <f>' 1M - RES'!AP74</f>
        <v>7.8752000000000003E-2</v>
      </c>
      <c r="AQ74" s="21">
        <f>' 1M - RES'!AQ74</f>
        <v>8.5646E-2</v>
      </c>
      <c r="AR74" s="21">
        <f>' 1M - RES'!AR74</f>
        <v>8.9111999999999997E-2</v>
      </c>
      <c r="AS74" s="21">
        <f>' 1M - RES'!AS74</f>
        <v>9.4239000000000003E-2</v>
      </c>
      <c r="AT74" s="21">
        <f>' 1M - RES'!AT74</f>
        <v>9.4212000000000004E-2</v>
      </c>
      <c r="AU74" s="21">
        <f>' 1M - RES'!AU74</f>
        <v>8.4971000000000005E-2</v>
      </c>
      <c r="AV74" s="21">
        <f>' 1M - RES'!AV74</f>
        <v>8.5653000000000007E-2</v>
      </c>
      <c r="AW74" s="21">
        <f>' 1M - RES'!AW74</f>
        <v>7.8716999999999995E-2</v>
      </c>
      <c r="AX74" s="21">
        <f>' 1M - RES'!AX74</f>
        <v>7.9203999999999997E-2</v>
      </c>
      <c r="AY74" s="21">
        <f>' 1M - RES'!AY74</f>
        <v>7.7052999999999996E-2</v>
      </c>
      <c r="AZ74" s="21">
        <f>' 1M - RES'!AZ74</f>
        <v>7.2168999999999997E-2</v>
      </c>
      <c r="BA74" s="21">
        <f>' 1M - RES'!BA74</f>
        <v>8.0271999999999996E-2</v>
      </c>
      <c r="BB74" s="21">
        <f>' 1M - RES'!BB74</f>
        <v>7.8752000000000003E-2</v>
      </c>
      <c r="BC74" s="21">
        <f>' 1M - RES'!BC74</f>
        <v>8.5646E-2</v>
      </c>
      <c r="BD74" s="21">
        <f>' 1M - RES'!BD74</f>
        <v>8.9111999999999997E-2</v>
      </c>
      <c r="BE74" s="21">
        <f>' 1M - RES'!BE74</f>
        <v>9.4239000000000003E-2</v>
      </c>
      <c r="BF74" s="21">
        <f>' 1M - RES'!BF74</f>
        <v>9.4212000000000004E-2</v>
      </c>
      <c r="BG74" s="21">
        <f>' 1M - RES'!BG74</f>
        <v>8.4971000000000005E-2</v>
      </c>
      <c r="BH74" s="21">
        <f>' 1M - RES'!BH74</f>
        <v>8.5653000000000007E-2</v>
      </c>
      <c r="BI74" s="21">
        <f>' 1M - RES'!BI74</f>
        <v>7.8716999999999995E-2</v>
      </c>
      <c r="BJ74" s="21">
        <f>' 1M - RES'!BJ74</f>
        <v>7.9203999999999997E-2</v>
      </c>
      <c r="BK74" s="21">
        <f>' 1M - RES'!BK74</f>
        <v>7.7052999999999996E-2</v>
      </c>
      <c r="BL74" s="21">
        <f>' 1M - RES'!BL74</f>
        <v>7.2168999999999997E-2</v>
      </c>
      <c r="BM74" s="21">
        <f>' 1M - RES'!BM74</f>
        <v>8.0271999999999996E-2</v>
      </c>
      <c r="BN74" s="21">
        <f>' 1M - RES'!BN74</f>
        <v>7.8752000000000003E-2</v>
      </c>
      <c r="BO74" s="21">
        <f>' 1M - RES'!BO74</f>
        <v>8.5646E-2</v>
      </c>
      <c r="BP74" s="21">
        <f>' 1M - RES'!BP74</f>
        <v>8.9111999999999997E-2</v>
      </c>
      <c r="BQ74" s="21">
        <f>' 1M - RES'!BQ74</f>
        <v>9.4239000000000003E-2</v>
      </c>
      <c r="BR74" s="21">
        <f>' 1M - RES'!BR74</f>
        <v>9.4212000000000004E-2</v>
      </c>
      <c r="BS74" s="21">
        <f>' 1M - RES'!BS74</f>
        <v>8.4971000000000005E-2</v>
      </c>
      <c r="BT74" s="21">
        <f>' 1M - RES'!BT74</f>
        <v>8.5653000000000007E-2</v>
      </c>
      <c r="BU74" s="21">
        <f>' 1M - RES'!BU74</f>
        <v>7.8716999999999995E-2</v>
      </c>
      <c r="BV74" s="21">
        <f>' 1M - RES'!BV74</f>
        <v>7.9203999999999997E-2</v>
      </c>
      <c r="BW74" s="21">
        <f>' 1M - RES'!BW74</f>
        <v>7.7052999999999996E-2</v>
      </c>
      <c r="BX74" s="21">
        <f>' 1M - RES'!BX74</f>
        <v>7.2168999999999997E-2</v>
      </c>
      <c r="BY74" s="21">
        <f>' 1M - RES'!BY74</f>
        <v>8.0271999999999996E-2</v>
      </c>
      <c r="BZ74" s="21">
        <f>' 1M - RES'!BZ74</f>
        <v>7.8752000000000003E-2</v>
      </c>
      <c r="CA74" s="21">
        <f>' 1M - RES'!CA74</f>
        <v>8.5646E-2</v>
      </c>
      <c r="CB74" s="21">
        <f>' 1M - RES'!CB74</f>
        <v>8.9111999999999997E-2</v>
      </c>
      <c r="CC74" s="21">
        <f>' 1M - RES'!CC74</f>
        <v>9.4239000000000003E-2</v>
      </c>
      <c r="CD74" s="21">
        <f>' 1M - RES'!CD74</f>
        <v>9.4212000000000004E-2</v>
      </c>
      <c r="CE74" s="21">
        <f>' 1M - RES'!CE74</f>
        <v>8.4971000000000005E-2</v>
      </c>
      <c r="CF74" s="21">
        <f>' 1M - RES'!CF74</f>
        <v>8.5653000000000007E-2</v>
      </c>
      <c r="CG74" s="21">
        <f>' 1M - RES'!CG74</f>
        <v>7.8716999999999995E-2</v>
      </c>
      <c r="CH74" s="25">
        <f>' 1M - RES'!CH74</f>
        <v>7.9203999999999997E-2</v>
      </c>
      <c r="CJ74" s="248">
        <f t="shared" si="86"/>
        <v>1</v>
      </c>
    </row>
    <row r="75" spans="1:88" ht="15" thickBot="1" x14ac:dyDescent="0.4">
      <c r="A75" s="565"/>
      <c r="B75" s="96" t="s">
        <v>8</v>
      </c>
      <c r="C75" s="22">
        <f>' 1M - RES'!C75</f>
        <v>0.10352699999999999</v>
      </c>
      <c r="D75" s="22">
        <f>' 1M - RES'!D75</f>
        <v>9.0719999999999995E-2</v>
      </c>
      <c r="E75" s="22">
        <f>' 1M - RES'!E75</f>
        <v>9.5543000000000003E-2</v>
      </c>
      <c r="F75" s="22">
        <f>' 1M - RES'!F75</f>
        <v>8.4798999999999999E-2</v>
      </c>
      <c r="G75" s="22">
        <f>' 1M - RES'!G75</f>
        <v>8.3599999999999994E-2</v>
      </c>
      <c r="H75" s="22">
        <f>' 1M - RES'!H75</f>
        <v>7.7064999999999995E-2</v>
      </c>
      <c r="I75" s="22">
        <f>' 1M - RES'!I75</f>
        <v>6.7711999999999994E-2</v>
      </c>
      <c r="J75" s="22">
        <f>' 1M - RES'!J75</f>
        <v>6.3687999999999995E-2</v>
      </c>
      <c r="K75" s="22">
        <f>' 1M - RES'!K75</f>
        <v>6.9373000000000004E-2</v>
      </c>
      <c r="L75" s="22">
        <f>' 1M - RES'!L75</f>
        <v>7.9644000000000006E-2</v>
      </c>
      <c r="M75" s="22">
        <f>' 1M - RES'!M75</f>
        <v>8.4751999999999994E-2</v>
      </c>
      <c r="N75" s="22">
        <f>' 1M - RES'!N75</f>
        <v>9.9576999999999999E-2</v>
      </c>
      <c r="O75" s="22">
        <f>' 1M - RES'!O75</f>
        <v>0.10352699999999999</v>
      </c>
      <c r="P75" s="22">
        <f>' 1M - RES'!P75</f>
        <v>9.0719999999999995E-2</v>
      </c>
      <c r="Q75" s="22">
        <f>' 1M - RES'!Q75</f>
        <v>9.5543000000000003E-2</v>
      </c>
      <c r="R75" s="22">
        <f>' 1M - RES'!R75</f>
        <v>8.4798999999999999E-2</v>
      </c>
      <c r="S75" s="22">
        <f>' 1M - RES'!S75</f>
        <v>8.3599999999999994E-2</v>
      </c>
      <c r="T75" s="22">
        <f>' 1M - RES'!T75</f>
        <v>7.7064999999999995E-2</v>
      </c>
      <c r="U75" s="22">
        <f>' 1M - RES'!U75</f>
        <v>6.7711999999999994E-2</v>
      </c>
      <c r="V75" s="22">
        <f>' 1M - RES'!V75</f>
        <v>6.3687999999999995E-2</v>
      </c>
      <c r="W75" s="22">
        <f>' 1M - RES'!W75</f>
        <v>6.9373000000000004E-2</v>
      </c>
      <c r="X75" s="22">
        <f>' 1M - RES'!X75</f>
        <v>7.9644000000000006E-2</v>
      </c>
      <c r="Y75" s="22">
        <f>' 1M - RES'!Y75</f>
        <v>8.4751999999999994E-2</v>
      </c>
      <c r="Z75" s="22">
        <f>' 1M - RES'!Z75</f>
        <v>9.9576999999999999E-2</v>
      </c>
      <c r="AA75" s="22">
        <f>' 1M - RES'!AA75</f>
        <v>0.10352699999999999</v>
      </c>
      <c r="AB75" s="22">
        <f>' 1M - RES'!AB75</f>
        <v>9.0719999999999995E-2</v>
      </c>
      <c r="AC75" s="22">
        <f>' 1M - RES'!AC75</f>
        <v>9.5543000000000003E-2</v>
      </c>
      <c r="AD75" s="22">
        <f>' 1M - RES'!AD75</f>
        <v>8.4798999999999999E-2</v>
      </c>
      <c r="AE75" s="22">
        <f>' 1M - RES'!AE75</f>
        <v>8.3599999999999994E-2</v>
      </c>
      <c r="AF75" s="22">
        <f>' 1M - RES'!AF75</f>
        <v>7.7064999999999995E-2</v>
      </c>
      <c r="AG75" s="22">
        <f>' 1M - RES'!AG75</f>
        <v>6.7711999999999994E-2</v>
      </c>
      <c r="AH75" s="22">
        <f>' 1M - RES'!AH75</f>
        <v>6.3687999999999995E-2</v>
      </c>
      <c r="AI75" s="22">
        <f>' 1M - RES'!AI75</f>
        <v>6.9373000000000004E-2</v>
      </c>
      <c r="AJ75" s="22">
        <f>' 1M - RES'!AJ75</f>
        <v>7.9644000000000006E-2</v>
      </c>
      <c r="AK75" s="22">
        <f>' 1M - RES'!AK75</f>
        <v>8.4751999999999994E-2</v>
      </c>
      <c r="AL75" s="22">
        <f>' 1M - RES'!AL75</f>
        <v>9.9576999999999999E-2</v>
      </c>
      <c r="AM75" s="22">
        <f>' 1M - RES'!AM75</f>
        <v>0.10352699999999999</v>
      </c>
      <c r="AN75" s="22">
        <f>' 1M - RES'!AN75</f>
        <v>9.0719999999999995E-2</v>
      </c>
      <c r="AO75" s="22">
        <f>' 1M - RES'!AO75</f>
        <v>9.5543000000000003E-2</v>
      </c>
      <c r="AP75" s="22">
        <f>' 1M - RES'!AP75</f>
        <v>8.4798999999999999E-2</v>
      </c>
      <c r="AQ75" s="22">
        <f>' 1M - RES'!AQ75</f>
        <v>8.3599999999999994E-2</v>
      </c>
      <c r="AR75" s="22">
        <f>' 1M - RES'!AR75</f>
        <v>7.7064999999999995E-2</v>
      </c>
      <c r="AS75" s="22">
        <f>' 1M - RES'!AS75</f>
        <v>6.7711999999999994E-2</v>
      </c>
      <c r="AT75" s="22">
        <f>' 1M - RES'!AT75</f>
        <v>6.3687999999999995E-2</v>
      </c>
      <c r="AU75" s="22">
        <f>' 1M - RES'!AU75</f>
        <v>6.9373000000000004E-2</v>
      </c>
      <c r="AV75" s="22">
        <f>' 1M - RES'!AV75</f>
        <v>7.9644000000000006E-2</v>
      </c>
      <c r="AW75" s="22">
        <f>' 1M - RES'!AW75</f>
        <v>8.4751999999999994E-2</v>
      </c>
      <c r="AX75" s="22">
        <f>' 1M - RES'!AX75</f>
        <v>9.9576999999999999E-2</v>
      </c>
      <c r="AY75" s="22">
        <f>' 1M - RES'!AY75</f>
        <v>0.10352699999999999</v>
      </c>
      <c r="AZ75" s="22">
        <f>' 1M - RES'!AZ75</f>
        <v>9.0719999999999995E-2</v>
      </c>
      <c r="BA75" s="22">
        <f>' 1M - RES'!BA75</f>
        <v>9.5543000000000003E-2</v>
      </c>
      <c r="BB75" s="22">
        <f>' 1M - RES'!BB75</f>
        <v>8.4798999999999999E-2</v>
      </c>
      <c r="BC75" s="22">
        <f>' 1M - RES'!BC75</f>
        <v>8.3599999999999994E-2</v>
      </c>
      <c r="BD75" s="22">
        <f>' 1M - RES'!BD75</f>
        <v>7.7064999999999995E-2</v>
      </c>
      <c r="BE75" s="22">
        <f>' 1M - RES'!BE75</f>
        <v>6.7711999999999994E-2</v>
      </c>
      <c r="BF75" s="22">
        <f>' 1M - RES'!BF75</f>
        <v>6.3687999999999995E-2</v>
      </c>
      <c r="BG75" s="22">
        <f>' 1M - RES'!BG75</f>
        <v>6.9373000000000004E-2</v>
      </c>
      <c r="BH75" s="22">
        <f>' 1M - RES'!BH75</f>
        <v>7.9644000000000006E-2</v>
      </c>
      <c r="BI75" s="22">
        <f>' 1M - RES'!BI75</f>
        <v>8.4751999999999994E-2</v>
      </c>
      <c r="BJ75" s="22">
        <f>' 1M - RES'!BJ75</f>
        <v>9.9576999999999999E-2</v>
      </c>
      <c r="BK75" s="22">
        <f>' 1M - RES'!BK75</f>
        <v>0.10352699999999999</v>
      </c>
      <c r="BL75" s="22">
        <f>' 1M - RES'!BL75</f>
        <v>9.0719999999999995E-2</v>
      </c>
      <c r="BM75" s="22">
        <f>' 1M - RES'!BM75</f>
        <v>9.5543000000000003E-2</v>
      </c>
      <c r="BN75" s="22">
        <f>' 1M - RES'!BN75</f>
        <v>8.4798999999999999E-2</v>
      </c>
      <c r="BO75" s="22">
        <f>' 1M - RES'!BO75</f>
        <v>8.3599999999999994E-2</v>
      </c>
      <c r="BP75" s="22">
        <f>' 1M - RES'!BP75</f>
        <v>7.7064999999999995E-2</v>
      </c>
      <c r="BQ75" s="22">
        <f>' 1M - RES'!BQ75</f>
        <v>6.7711999999999994E-2</v>
      </c>
      <c r="BR75" s="22">
        <f>' 1M - RES'!BR75</f>
        <v>6.3687999999999995E-2</v>
      </c>
      <c r="BS75" s="22">
        <f>' 1M - RES'!BS75</f>
        <v>6.9373000000000004E-2</v>
      </c>
      <c r="BT75" s="22">
        <f>' 1M - RES'!BT75</f>
        <v>7.9644000000000006E-2</v>
      </c>
      <c r="BU75" s="22">
        <f>' 1M - RES'!BU75</f>
        <v>8.4751999999999994E-2</v>
      </c>
      <c r="BV75" s="22">
        <f>' 1M - RES'!BV75</f>
        <v>9.9576999999999999E-2</v>
      </c>
      <c r="BW75" s="22">
        <f>' 1M - RES'!BW75</f>
        <v>0.10352699999999999</v>
      </c>
      <c r="BX75" s="22">
        <f>' 1M - RES'!BX75</f>
        <v>9.0719999999999995E-2</v>
      </c>
      <c r="BY75" s="22">
        <f>' 1M - RES'!BY75</f>
        <v>9.5543000000000003E-2</v>
      </c>
      <c r="BZ75" s="22">
        <f>' 1M - RES'!BZ75</f>
        <v>8.4798999999999999E-2</v>
      </c>
      <c r="CA75" s="22">
        <f>' 1M - RES'!CA75</f>
        <v>8.3599999999999994E-2</v>
      </c>
      <c r="CB75" s="22">
        <f>' 1M - RES'!CB75</f>
        <v>7.7064999999999995E-2</v>
      </c>
      <c r="CC75" s="22">
        <f>' 1M - RES'!CC75</f>
        <v>6.7711999999999994E-2</v>
      </c>
      <c r="CD75" s="22">
        <f>' 1M - RES'!CD75</f>
        <v>6.3687999999999995E-2</v>
      </c>
      <c r="CE75" s="22">
        <f>' 1M - RES'!CE75</f>
        <v>6.9373000000000004E-2</v>
      </c>
      <c r="CF75" s="22">
        <f>' 1M - RES'!CF75</f>
        <v>7.9644000000000006E-2</v>
      </c>
      <c r="CG75" s="22">
        <f>' 1M - RES'!CG75</f>
        <v>8.4751999999999994E-2</v>
      </c>
      <c r="CH75" s="26">
        <f>' 1M - RES'!CH75</f>
        <v>9.9576999999999999E-2</v>
      </c>
      <c r="CJ75" s="248">
        <f t="shared" si="86"/>
        <v>1</v>
      </c>
    </row>
    <row r="76" spans="1:88" ht="15" thickBot="1" x14ac:dyDescent="0.4">
      <c r="CJ76" s="231" t="s">
        <v>186</v>
      </c>
    </row>
    <row r="77" spans="1:88" ht="15" thickBot="1" x14ac:dyDescent="0.4">
      <c r="A77" s="20"/>
      <c r="B77" s="566" t="s">
        <v>28</v>
      </c>
      <c r="C77" s="176">
        <f>C$4</f>
        <v>44562</v>
      </c>
      <c r="D77" s="176">
        <f t="shared" ref="D77:BO77" si="87">D$4</f>
        <v>44593</v>
      </c>
      <c r="E77" s="176">
        <f t="shared" si="87"/>
        <v>44621</v>
      </c>
      <c r="F77" s="176">
        <f t="shared" si="87"/>
        <v>44652</v>
      </c>
      <c r="G77" s="176">
        <f t="shared" si="87"/>
        <v>44682</v>
      </c>
      <c r="H77" s="176">
        <f t="shared" si="87"/>
        <v>44713</v>
      </c>
      <c r="I77" s="176">
        <f t="shared" si="87"/>
        <v>44743</v>
      </c>
      <c r="J77" s="176">
        <f t="shared" si="87"/>
        <v>44774</v>
      </c>
      <c r="K77" s="176">
        <f t="shared" si="87"/>
        <v>44805</v>
      </c>
      <c r="L77" s="176">
        <f t="shared" si="87"/>
        <v>44835</v>
      </c>
      <c r="M77" s="176">
        <f t="shared" si="87"/>
        <v>44866</v>
      </c>
      <c r="N77" s="176">
        <f t="shared" si="87"/>
        <v>44896</v>
      </c>
      <c r="O77" s="176">
        <f t="shared" si="87"/>
        <v>44927</v>
      </c>
      <c r="P77" s="176">
        <f t="shared" si="87"/>
        <v>44958</v>
      </c>
      <c r="Q77" s="176">
        <f t="shared" si="87"/>
        <v>44986</v>
      </c>
      <c r="R77" s="176">
        <f t="shared" si="87"/>
        <v>45017</v>
      </c>
      <c r="S77" s="176">
        <f t="shared" si="87"/>
        <v>45047</v>
      </c>
      <c r="T77" s="176">
        <f t="shared" si="87"/>
        <v>45078</v>
      </c>
      <c r="U77" s="176">
        <f t="shared" si="87"/>
        <v>45108</v>
      </c>
      <c r="V77" s="176">
        <f t="shared" si="87"/>
        <v>45139</v>
      </c>
      <c r="W77" s="176">
        <f t="shared" si="87"/>
        <v>45170</v>
      </c>
      <c r="X77" s="176">
        <f t="shared" si="87"/>
        <v>45200</v>
      </c>
      <c r="Y77" s="176">
        <f t="shared" si="87"/>
        <v>45231</v>
      </c>
      <c r="Z77" s="176">
        <f t="shared" si="87"/>
        <v>45261</v>
      </c>
      <c r="AA77" s="176">
        <f t="shared" si="87"/>
        <v>45292</v>
      </c>
      <c r="AB77" s="176">
        <f t="shared" si="87"/>
        <v>45323</v>
      </c>
      <c r="AC77" s="176">
        <f t="shared" si="87"/>
        <v>45352</v>
      </c>
      <c r="AD77" s="176">
        <f t="shared" si="87"/>
        <v>45383</v>
      </c>
      <c r="AE77" s="176">
        <f t="shared" si="87"/>
        <v>45413</v>
      </c>
      <c r="AF77" s="176">
        <f t="shared" si="87"/>
        <v>45444</v>
      </c>
      <c r="AG77" s="176">
        <f t="shared" si="87"/>
        <v>45474</v>
      </c>
      <c r="AH77" s="176">
        <f t="shared" si="87"/>
        <v>45505</v>
      </c>
      <c r="AI77" s="176">
        <f t="shared" si="87"/>
        <v>45536</v>
      </c>
      <c r="AJ77" s="176">
        <f t="shared" si="87"/>
        <v>45566</v>
      </c>
      <c r="AK77" s="176">
        <f t="shared" si="87"/>
        <v>45597</v>
      </c>
      <c r="AL77" s="176">
        <f t="shared" si="87"/>
        <v>45627</v>
      </c>
      <c r="AM77" s="176">
        <f t="shared" si="87"/>
        <v>45658</v>
      </c>
      <c r="AN77" s="176">
        <f t="shared" si="87"/>
        <v>45689</v>
      </c>
      <c r="AO77" s="176">
        <f t="shared" si="87"/>
        <v>45717</v>
      </c>
      <c r="AP77" s="176">
        <f t="shared" si="87"/>
        <v>45748</v>
      </c>
      <c r="AQ77" s="176">
        <f t="shared" si="87"/>
        <v>45778</v>
      </c>
      <c r="AR77" s="176">
        <f t="shared" si="87"/>
        <v>45809</v>
      </c>
      <c r="AS77" s="176">
        <f t="shared" si="87"/>
        <v>45839</v>
      </c>
      <c r="AT77" s="176">
        <f t="shared" si="87"/>
        <v>45870</v>
      </c>
      <c r="AU77" s="176">
        <f t="shared" si="87"/>
        <v>45901</v>
      </c>
      <c r="AV77" s="176">
        <f t="shared" si="87"/>
        <v>45931</v>
      </c>
      <c r="AW77" s="176">
        <f t="shared" si="87"/>
        <v>45962</v>
      </c>
      <c r="AX77" s="176">
        <f t="shared" si="87"/>
        <v>45992</v>
      </c>
      <c r="AY77" s="176">
        <f t="shared" si="87"/>
        <v>46023</v>
      </c>
      <c r="AZ77" s="176">
        <f t="shared" si="87"/>
        <v>46054</v>
      </c>
      <c r="BA77" s="176">
        <f t="shared" si="87"/>
        <v>46082</v>
      </c>
      <c r="BB77" s="176">
        <f t="shared" si="87"/>
        <v>46113</v>
      </c>
      <c r="BC77" s="176">
        <f t="shared" si="87"/>
        <v>46143</v>
      </c>
      <c r="BD77" s="176">
        <f t="shared" si="87"/>
        <v>46174</v>
      </c>
      <c r="BE77" s="176">
        <f t="shared" si="87"/>
        <v>46204</v>
      </c>
      <c r="BF77" s="176">
        <f t="shared" si="87"/>
        <v>46235</v>
      </c>
      <c r="BG77" s="176">
        <f t="shared" si="87"/>
        <v>46266</v>
      </c>
      <c r="BH77" s="176">
        <f t="shared" si="87"/>
        <v>46296</v>
      </c>
      <c r="BI77" s="176">
        <f t="shared" si="87"/>
        <v>46327</v>
      </c>
      <c r="BJ77" s="176">
        <f t="shared" si="87"/>
        <v>46357</v>
      </c>
      <c r="BK77" s="176">
        <f t="shared" si="87"/>
        <v>46388</v>
      </c>
      <c r="BL77" s="176">
        <f t="shared" si="87"/>
        <v>46419</v>
      </c>
      <c r="BM77" s="176">
        <f t="shared" si="87"/>
        <v>46447</v>
      </c>
      <c r="BN77" s="176">
        <f t="shared" si="87"/>
        <v>46478</v>
      </c>
      <c r="BO77" s="176">
        <f t="shared" si="87"/>
        <v>46508</v>
      </c>
      <c r="BP77" s="176">
        <f t="shared" ref="BP77:CH77" si="88">BP$4</f>
        <v>46539</v>
      </c>
      <c r="BQ77" s="176">
        <f t="shared" si="88"/>
        <v>46569</v>
      </c>
      <c r="BR77" s="176">
        <f t="shared" si="88"/>
        <v>46600</v>
      </c>
      <c r="BS77" s="176">
        <f t="shared" si="88"/>
        <v>46631</v>
      </c>
      <c r="BT77" s="176">
        <f t="shared" si="88"/>
        <v>46661</v>
      </c>
      <c r="BU77" s="176">
        <f t="shared" si="88"/>
        <v>46692</v>
      </c>
      <c r="BV77" s="176">
        <f t="shared" si="88"/>
        <v>46722</v>
      </c>
      <c r="BW77" s="176">
        <f t="shared" si="88"/>
        <v>46753</v>
      </c>
      <c r="BX77" s="176">
        <f t="shared" si="88"/>
        <v>46784</v>
      </c>
      <c r="BY77" s="176">
        <f t="shared" si="88"/>
        <v>46813</v>
      </c>
      <c r="BZ77" s="176">
        <f t="shared" si="88"/>
        <v>46844</v>
      </c>
      <c r="CA77" s="176">
        <f t="shared" si="88"/>
        <v>46874</v>
      </c>
      <c r="CB77" s="176">
        <f t="shared" si="88"/>
        <v>46905</v>
      </c>
      <c r="CC77" s="176">
        <f t="shared" si="88"/>
        <v>46935</v>
      </c>
      <c r="CD77" s="176">
        <f t="shared" si="88"/>
        <v>46966</v>
      </c>
      <c r="CE77" s="176">
        <f t="shared" si="88"/>
        <v>46997</v>
      </c>
      <c r="CF77" s="176">
        <f t="shared" si="88"/>
        <v>47027</v>
      </c>
      <c r="CG77" s="176">
        <f t="shared" si="88"/>
        <v>47058</v>
      </c>
      <c r="CH77" s="177">
        <f t="shared" si="88"/>
        <v>47088</v>
      </c>
    </row>
    <row r="78" spans="1:88" ht="15" thickBot="1" x14ac:dyDescent="0.4">
      <c r="A78" s="20"/>
      <c r="B78" s="567"/>
      <c r="C78" s="339">
        <f>' 1M - RES'!C78</f>
        <v>4.4374999999999998E-2</v>
      </c>
      <c r="D78" s="339">
        <f>' 1M - RES'!D78</f>
        <v>4.5622000000000003E-2</v>
      </c>
      <c r="E78" s="413">
        <f>' 1M - RES'!E78</f>
        <v>5.2597999999999999E-2</v>
      </c>
      <c r="F78" s="413">
        <f>' 1M - RES'!F78</f>
        <v>5.4790999999999999E-2</v>
      </c>
      <c r="G78" s="413">
        <f>' 1M - RES'!G78</f>
        <v>5.6397999999999997E-2</v>
      </c>
      <c r="H78" s="413">
        <f>' 1M - RES'!H78</f>
        <v>0.115657</v>
      </c>
      <c r="I78" s="413">
        <f>' 1M - RES'!I78</f>
        <v>0.115657</v>
      </c>
      <c r="J78" s="413">
        <f>' 1M - RES'!J78</f>
        <v>0.115657</v>
      </c>
      <c r="K78" s="413">
        <f>' 1M - RES'!K78</f>
        <v>0.115657</v>
      </c>
      <c r="L78" s="413">
        <f>' 1M - RES'!L78</f>
        <v>5.5870999999999997E-2</v>
      </c>
      <c r="M78" s="413">
        <f>' 1M - RES'!M78</f>
        <v>5.5909E-2</v>
      </c>
      <c r="N78" s="413">
        <f>' 1M - RES'!N78</f>
        <v>5.2722999999999999E-2</v>
      </c>
      <c r="O78" s="413">
        <f>' 1M - RES'!O78</f>
        <v>5.1041000000000003E-2</v>
      </c>
      <c r="P78" s="413">
        <f>' 1M - RES'!P78</f>
        <v>5.1568999999999997E-2</v>
      </c>
      <c r="Q78" s="413">
        <f>' 1M - RES'!Q78</f>
        <v>5.2597999999999999E-2</v>
      </c>
      <c r="R78" s="413">
        <f>' 1M - RES'!R78</f>
        <v>5.4790999999999999E-2</v>
      </c>
      <c r="S78" s="413">
        <f>' 1M - RES'!S78</f>
        <v>5.6397999999999997E-2</v>
      </c>
      <c r="T78" s="413">
        <f>' 1M - RES'!T78</f>
        <v>0.115657</v>
      </c>
      <c r="U78" s="413">
        <f>' 1M - RES'!U78</f>
        <v>0.115657</v>
      </c>
      <c r="V78" s="413">
        <f>' 1M - RES'!V78</f>
        <v>0.115657</v>
      </c>
      <c r="W78" s="413">
        <f>' 1M - RES'!W78</f>
        <v>0.115657</v>
      </c>
      <c r="X78" s="413">
        <f>' 1M - RES'!X78</f>
        <v>5.5870999999999997E-2</v>
      </c>
      <c r="Y78" s="413">
        <f>' 1M - RES'!Y78</f>
        <v>5.5909E-2</v>
      </c>
      <c r="Z78" s="413">
        <f>' 1M - RES'!Z78</f>
        <v>5.2722999999999999E-2</v>
      </c>
      <c r="AA78" s="413">
        <f>' 1M - RES'!AA78</f>
        <v>5.1041000000000003E-2</v>
      </c>
      <c r="AB78" s="413">
        <f>' 1M - RES'!AB78</f>
        <v>5.1568999999999997E-2</v>
      </c>
      <c r="AC78" s="413">
        <f>' 1M - RES'!AC78</f>
        <v>5.2597999999999999E-2</v>
      </c>
      <c r="AD78" s="413">
        <f>' 1M - RES'!AD78</f>
        <v>5.4790999999999999E-2</v>
      </c>
      <c r="AE78" s="413">
        <f>' 1M - RES'!AE78</f>
        <v>5.6397999999999997E-2</v>
      </c>
      <c r="AF78" s="413">
        <f>' 1M - RES'!AF78</f>
        <v>0.115657</v>
      </c>
      <c r="AG78" s="413">
        <f>' 1M - RES'!AG78</f>
        <v>0.115657</v>
      </c>
      <c r="AH78" s="413">
        <f>' 1M - RES'!AH78</f>
        <v>0.115657</v>
      </c>
      <c r="AI78" s="413">
        <f>' 1M - RES'!AI78</f>
        <v>0.115657</v>
      </c>
      <c r="AJ78" s="413">
        <f>' 1M - RES'!AJ78</f>
        <v>5.5870999999999997E-2</v>
      </c>
      <c r="AK78" s="413">
        <f>' 1M - RES'!AK78</f>
        <v>5.5909E-2</v>
      </c>
      <c r="AL78" s="413">
        <f>' 1M - RES'!AL78</f>
        <v>5.2722999999999999E-2</v>
      </c>
      <c r="AM78" s="413">
        <f>' 1M - RES'!AM78</f>
        <v>5.1041000000000003E-2</v>
      </c>
      <c r="AN78" s="413">
        <f>' 1M - RES'!AN78</f>
        <v>5.1568999999999997E-2</v>
      </c>
      <c r="AO78" s="413">
        <f>' 1M - RES'!AO78</f>
        <v>5.2597999999999999E-2</v>
      </c>
      <c r="AP78" s="413">
        <f>' 1M - RES'!AP78</f>
        <v>5.4790999999999999E-2</v>
      </c>
      <c r="AQ78" s="413">
        <f>' 1M - RES'!AQ78</f>
        <v>5.6397999999999997E-2</v>
      </c>
      <c r="AR78" s="413">
        <f>' 1M - RES'!AR78</f>
        <v>0.115657</v>
      </c>
      <c r="AS78" s="413">
        <f>' 1M - RES'!AS78</f>
        <v>0.115657</v>
      </c>
      <c r="AT78" s="413">
        <f>' 1M - RES'!AT78</f>
        <v>0.115657</v>
      </c>
      <c r="AU78" s="413">
        <f>' 1M - RES'!AU78</f>
        <v>0.115657</v>
      </c>
      <c r="AV78" s="413">
        <f>' 1M - RES'!AV78</f>
        <v>5.5870999999999997E-2</v>
      </c>
      <c r="AW78" s="413">
        <f>' 1M - RES'!AW78</f>
        <v>5.5909E-2</v>
      </c>
      <c r="AX78" s="413">
        <f>' 1M - RES'!AX78</f>
        <v>5.2722999999999999E-2</v>
      </c>
      <c r="AY78" s="413">
        <f>' 1M - RES'!AY78</f>
        <v>5.1041000000000003E-2</v>
      </c>
      <c r="AZ78" s="413">
        <f>' 1M - RES'!AZ78</f>
        <v>5.1568999999999997E-2</v>
      </c>
      <c r="BA78" s="413">
        <f>' 1M - RES'!BA78</f>
        <v>5.2597999999999999E-2</v>
      </c>
      <c r="BB78" s="413">
        <f>' 1M - RES'!BB78</f>
        <v>5.4790999999999999E-2</v>
      </c>
      <c r="BC78" s="413">
        <f>' 1M - RES'!BC78</f>
        <v>5.6397999999999997E-2</v>
      </c>
      <c r="BD78" s="413">
        <f>' 1M - RES'!BD78</f>
        <v>0.115657</v>
      </c>
      <c r="BE78" s="413">
        <f>' 1M - RES'!BE78</f>
        <v>0.115657</v>
      </c>
      <c r="BF78" s="413">
        <f>' 1M - RES'!BF78</f>
        <v>0.115657</v>
      </c>
      <c r="BG78" s="413">
        <f>' 1M - RES'!BG78</f>
        <v>0.115657</v>
      </c>
      <c r="BH78" s="413">
        <f>' 1M - RES'!BH78</f>
        <v>5.5870999999999997E-2</v>
      </c>
      <c r="BI78" s="413">
        <f>' 1M - RES'!BI78</f>
        <v>5.5909E-2</v>
      </c>
      <c r="BJ78" s="413">
        <f>' 1M - RES'!BJ78</f>
        <v>5.2722999999999999E-2</v>
      </c>
      <c r="BK78" s="413">
        <f>' 1M - RES'!BK78</f>
        <v>5.1041000000000003E-2</v>
      </c>
      <c r="BL78" s="413">
        <f>' 1M - RES'!BL78</f>
        <v>5.1568999999999997E-2</v>
      </c>
      <c r="BM78" s="413">
        <f>' 1M - RES'!BM78</f>
        <v>5.2597999999999999E-2</v>
      </c>
      <c r="BN78" s="413">
        <f>' 1M - RES'!BN78</f>
        <v>5.4790999999999999E-2</v>
      </c>
      <c r="BO78" s="413">
        <f>' 1M - RES'!BO78</f>
        <v>5.6397999999999997E-2</v>
      </c>
      <c r="BP78" s="413">
        <f>' 1M - RES'!BP78</f>
        <v>0.115657</v>
      </c>
      <c r="BQ78" s="413">
        <f>' 1M - RES'!BQ78</f>
        <v>0.115657</v>
      </c>
      <c r="BR78" s="413">
        <f>' 1M - RES'!BR78</f>
        <v>0.115657</v>
      </c>
      <c r="BS78" s="413">
        <f>' 1M - RES'!BS78</f>
        <v>0.115657</v>
      </c>
      <c r="BT78" s="413">
        <f>' 1M - RES'!BT78</f>
        <v>5.5870999999999997E-2</v>
      </c>
      <c r="BU78" s="413">
        <f>' 1M - RES'!BU78</f>
        <v>5.5909E-2</v>
      </c>
      <c r="BV78" s="413">
        <f>' 1M - RES'!BV78</f>
        <v>5.2722999999999999E-2</v>
      </c>
      <c r="BW78" s="413">
        <f>' 1M - RES'!BW78</f>
        <v>5.1041000000000003E-2</v>
      </c>
      <c r="BX78" s="413">
        <f>' 1M - RES'!BX78</f>
        <v>5.1568999999999997E-2</v>
      </c>
      <c r="BY78" s="413">
        <f>' 1M - RES'!BY78</f>
        <v>5.2597999999999999E-2</v>
      </c>
      <c r="BZ78" s="413">
        <f>' 1M - RES'!BZ78</f>
        <v>5.4790999999999999E-2</v>
      </c>
      <c r="CA78" s="413">
        <f>' 1M - RES'!CA78</f>
        <v>5.6397999999999997E-2</v>
      </c>
      <c r="CB78" s="413">
        <f>' 1M - RES'!CB78</f>
        <v>0.115657</v>
      </c>
      <c r="CC78" s="413">
        <f>' 1M - RES'!CC78</f>
        <v>0.115657</v>
      </c>
      <c r="CD78" s="413">
        <f>' 1M - RES'!CD78</f>
        <v>0.115657</v>
      </c>
      <c r="CE78" s="413">
        <f>' 1M - RES'!CE78</f>
        <v>0.115657</v>
      </c>
      <c r="CF78" s="413">
        <f>' 1M - RES'!CF78</f>
        <v>5.5870999999999997E-2</v>
      </c>
      <c r="CG78" s="413">
        <f>' 1M - RES'!CG78</f>
        <v>5.5909E-2</v>
      </c>
      <c r="CH78" s="415">
        <f>' 1M - RES'!CH78</f>
        <v>5.2722999999999999E-2</v>
      </c>
      <c r="CJ78" s="231" t="s">
        <v>187</v>
      </c>
    </row>
    <row r="79" spans="1:88" x14ac:dyDescent="0.35">
      <c r="E79" s="412" t="s">
        <v>233</v>
      </c>
      <c r="CJ79" s="231" t="s">
        <v>194</v>
      </c>
    </row>
    <row r="80" spans="1:88" x14ac:dyDescent="0.35">
      <c r="CJ80" s="231" t="s">
        <v>234</v>
      </c>
    </row>
    <row r="96" spans="10:10" x14ac:dyDescent="0.35">
      <c r="J96" s="5"/>
    </row>
    <row r="97" spans="4:4" x14ac:dyDescent="0.3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</sheetPr>
  <dimension ref="A1:CJ112"/>
  <sheetViews>
    <sheetView zoomScale="80" zoomScaleNormal="80" workbookViewId="0">
      <pane xSplit="2" topLeftCell="C1" activePane="topRight" state="frozen"/>
      <selection activeCell="K32" sqref="K32"/>
      <selection pane="topRight" activeCell="L39" sqref="L39"/>
    </sheetView>
  </sheetViews>
  <sheetFormatPr defaultRowHeight="14.5" x14ac:dyDescent="0.35"/>
  <cols>
    <col min="1" max="1" width="9.453125" customWidth="1"/>
    <col min="2" max="2" width="24.90625" customWidth="1"/>
    <col min="3" max="3" width="15.90625" bestFit="1" customWidth="1"/>
    <col min="4" max="9" width="13.90625" customWidth="1"/>
    <col min="10" max="16" width="14.08984375" bestFit="1" customWidth="1"/>
    <col min="17" max="84" width="14.08984375" customWidth="1"/>
    <col min="85" max="86" width="14.08984375" bestFit="1" customWidth="1"/>
    <col min="87" max="88" width="10.54296875" bestFit="1" customWidth="1"/>
    <col min="99" max="99" width="9.08984375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ENTRY'!C167</f>
        <v>0</v>
      </c>
      <c r="D8" s="3">
        <f>'BIZ kWh ENTRY'!D167</f>
        <v>0</v>
      </c>
      <c r="E8" s="3">
        <f>'BIZ kWh ENTRY'!E167</f>
        <v>0</v>
      </c>
      <c r="F8" s="3">
        <f>'BIZ kWh ENTRY'!F167</f>
        <v>1511</v>
      </c>
      <c r="G8" s="3">
        <f>'BIZ kWh ENTRY'!G167</f>
        <v>0</v>
      </c>
      <c r="H8" s="3">
        <f>'BIZ kWh ENTRY'!H167</f>
        <v>0</v>
      </c>
      <c r="I8" s="3">
        <f>'BIZ kWh ENTRY'!I167</f>
        <v>0</v>
      </c>
      <c r="J8" s="3">
        <f>'BIZ kWh ENTRY'!J167</f>
        <v>0</v>
      </c>
      <c r="K8" s="3">
        <f>'BIZ kWh ENTRY'!K167</f>
        <v>0</v>
      </c>
      <c r="L8" s="3">
        <f>'BIZ kWh ENTRY'!L167</f>
        <v>0</v>
      </c>
      <c r="M8" s="3">
        <f>'BIZ kWh ENTRY'!M167</f>
        <v>0</v>
      </c>
      <c r="N8" s="3">
        <f>'BIZ kWh ENTRY'!N167</f>
        <v>0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40705.9541015625</v>
      </c>
      <c r="K9" s="3">
        <f>'BIZ kWh ENTRY'!K168</f>
        <v>30969.8310546875</v>
      </c>
      <c r="L9" s="3">
        <f>'BIZ kWh ENTRY'!L168</f>
        <v>0</v>
      </c>
      <c r="M9" s="3">
        <f>'BIZ kWh ENTRY'!M168</f>
        <v>0</v>
      </c>
      <c r="N9" s="3">
        <f>'BIZ kWh ENTRY'!N168</f>
        <v>90457.67578125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0</v>
      </c>
      <c r="G11" s="3">
        <f>'BIZ kWh ENTRY'!G170</f>
        <v>0</v>
      </c>
      <c r="H11" s="3">
        <f>'BIZ kWh ENTRY'!H170</f>
        <v>98925.313842773438</v>
      </c>
      <c r="I11" s="3">
        <f>'BIZ kWh ENTRY'!I170</f>
        <v>0</v>
      </c>
      <c r="J11" s="3">
        <f>'BIZ kWh ENTRY'!J170</f>
        <v>0</v>
      </c>
      <c r="K11" s="3">
        <f>'BIZ kWh ENTRY'!K170</f>
        <v>0</v>
      </c>
      <c r="L11" s="3">
        <f>'BIZ kWh ENTRY'!L170</f>
        <v>0</v>
      </c>
      <c r="M11" s="3">
        <f>'BIZ kWh ENTRY'!M170</f>
        <v>0</v>
      </c>
      <c r="N11" s="3">
        <f>'BIZ kWh ENTRY'!N170</f>
        <v>0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ENTRY'!C171</f>
        <v>0</v>
      </c>
      <c r="D12" s="3">
        <f>'BIZ kWh ENTRY'!D171</f>
        <v>0</v>
      </c>
      <c r="E12" s="3">
        <f>'BIZ kWh ENTRY'!E171</f>
        <v>0</v>
      </c>
      <c r="F12" s="3">
        <f>'BIZ kWh ENTRY'!F171</f>
        <v>130526.45555949998</v>
      </c>
      <c r="G12" s="3">
        <f>'BIZ kWh ENTRY'!G171</f>
        <v>381218.52929159999</v>
      </c>
      <c r="H12" s="3">
        <f>'BIZ kWh ENTRY'!H171</f>
        <v>526633.78729820787</v>
      </c>
      <c r="I12" s="3">
        <f>'BIZ kWh ENTRY'!I171</f>
        <v>129365.26683196875</v>
      </c>
      <c r="J12" s="3">
        <f>'BIZ kWh ENTRY'!J171</f>
        <v>241246.10285586573</v>
      </c>
      <c r="K12" s="3">
        <f>'BIZ kWh ENTRY'!K171</f>
        <v>1142204.4026212366</v>
      </c>
      <c r="L12" s="3">
        <f>'BIZ kWh ENTRY'!L171</f>
        <v>450961.16035084758</v>
      </c>
      <c r="M12" s="3">
        <f>'BIZ kWh ENTRY'!M171</f>
        <v>258174.14309612731</v>
      </c>
      <c r="N12" s="3">
        <f>'BIZ kWh ENTRY'!N171</f>
        <v>366707.0824597851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9811.1901887999993</v>
      </c>
      <c r="G13" s="3">
        <f>'BIZ kWh ENTRY'!G172</f>
        <v>24823.219621199998</v>
      </c>
      <c r="H13" s="3">
        <f>'BIZ kWh ENTRY'!H172</f>
        <v>17668.8760248</v>
      </c>
      <c r="I13" s="3">
        <f>'BIZ kWh ENTRY'!I172</f>
        <v>1641.5118719999998</v>
      </c>
      <c r="J13" s="3">
        <f>'BIZ kWh ENTRY'!J172</f>
        <v>0</v>
      </c>
      <c r="K13" s="3">
        <f>'BIZ kWh ENTRY'!K172</f>
        <v>23766.847103999997</v>
      </c>
      <c r="L13" s="3">
        <f>'BIZ kWh ENTRY'!L172</f>
        <v>2355.4643111999994</v>
      </c>
      <c r="M13" s="3">
        <f>'BIZ kWh ENTRY'!M172</f>
        <v>0</v>
      </c>
      <c r="N13" s="3">
        <f>'BIZ kWh ENTRY'!N172</f>
        <v>6068.5957332000007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0</v>
      </c>
      <c r="K16" s="3">
        <f>'BIZ kWh ENTRY'!K175</f>
        <v>0</v>
      </c>
      <c r="L16" s="3">
        <f>'BIZ kWh ENTRY'!L175</f>
        <v>0</v>
      </c>
      <c r="M16" s="3">
        <f>'BIZ kWh ENTRY'!M175</f>
        <v>0</v>
      </c>
      <c r="N16" s="3">
        <f>'BIZ kWh ENTRY'!N175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16" t="str">
        <f>' LI 1M - RES'!B16</f>
        <v>Monthly kWh</v>
      </c>
      <c r="C19" s="279">
        <f>SUM(C5:C18)</f>
        <v>0</v>
      </c>
      <c r="D19" s="279">
        <f t="shared" ref="D19:BO19" si="2">SUM(D5:D18)</f>
        <v>0</v>
      </c>
      <c r="E19" s="279">
        <f t="shared" si="2"/>
        <v>0</v>
      </c>
      <c r="F19" s="279">
        <f t="shared" si="2"/>
        <v>141848.64574829995</v>
      </c>
      <c r="G19" s="279">
        <f t="shared" si="2"/>
        <v>406041.74891279999</v>
      </c>
      <c r="H19" s="279">
        <f t="shared" si="2"/>
        <v>643227.97716578131</v>
      </c>
      <c r="I19" s="279">
        <f t="shared" si="2"/>
        <v>131006.77870396875</v>
      </c>
      <c r="J19" s="279">
        <f t="shared" si="2"/>
        <v>281952.05695742823</v>
      </c>
      <c r="K19" s="279">
        <f t="shared" si="2"/>
        <v>1196941.0807799241</v>
      </c>
      <c r="L19" s="279">
        <f t="shared" si="2"/>
        <v>453316.6246620476</v>
      </c>
      <c r="M19" s="279">
        <f t="shared" si="2"/>
        <v>258174.14309612731</v>
      </c>
      <c r="N19" s="279">
        <f t="shared" si="2"/>
        <v>463233.35397423513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150"/>
    </row>
    <row r="21" spans="1:86" ht="15" thickBot="1" x14ac:dyDescent="0.4">
      <c r="C21" s="303"/>
      <c r="D21" s="149"/>
      <c r="E21" s="303"/>
      <c r="F21" s="149"/>
      <c r="G21" s="149"/>
      <c r="H21" s="303"/>
      <c r="I21" s="149"/>
      <c r="J21" s="149"/>
      <c r="K21" s="303"/>
      <c r="L21" s="149"/>
      <c r="M21" s="149"/>
      <c r="N21" s="303"/>
      <c r="O21" s="149"/>
      <c r="P21" s="149"/>
      <c r="Q21" s="303"/>
      <c r="R21" s="149"/>
      <c r="S21" s="149"/>
      <c r="T21" s="303"/>
      <c r="U21" s="149"/>
      <c r="V21" s="149"/>
      <c r="W21" s="303"/>
      <c r="X21" s="149"/>
      <c r="Y21" s="149"/>
      <c r="Z21" s="303"/>
      <c r="AA21" s="149"/>
      <c r="AB21" s="149"/>
      <c r="AC21" s="303"/>
      <c r="AD21" s="149"/>
      <c r="AE21" s="149"/>
      <c r="AF21" s="303"/>
      <c r="AG21" s="149"/>
      <c r="AH21" s="149"/>
      <c r="AI21" s="303"/>
      <c r="AJ21" s="149"/>
      <c r="AK21" s="149"/>
      <c r="AL21" s="303"/>
      <c r="AM21" s="149"/>
      <c r="AN21" s="149"/>
      <c r="AO21" s="303"/>
      <c r="AP21" s="149"/>
      <c r="AQ21" s="149"/>
      <c r="AR21" s="303"/>
      <c r="AS21" s="149"/>
      <c r="AT21" s="149"/>
      <c r="AU21" s="303"/>
      <c r="AV21" s="149"/>
      <c r="AW21" s="149"/>
      <c r="AX21" s="303"/>
      <c r="AY21" s="149"/>
      <c r="AZ21" s="149"/>
      <c r="BA21" s="303"/>
      <c r="BB21" s="149"/>
      <c r="BC21" s="149"/>
      <c r="BD21" s="303"/>
      <c r="BE21" s="149"/>
      <c r="BF21" s="149"/>
      <c r="BG21" s="303"/>
      <c r="BH21" s="149"/>
      <c r="BI21" s="149"/>
      <c r="BJ21" s="303"/>
      <c r="BK21" s="149"/>
      <c r="BL21" s="149"/>
      <c r="BM21" s="303"/>
      <c r="BN21" s="149"/>
      <c r="BO21" s="149"/>
      <c r="BP21" s="303"/>
      <c r="BQ21" s="149"/>
      <c r="BR21" s="149"/>
      <c r="BS21" s="303"/>
      <c r="BT21" s="149"/>
      <c r="BU21" s="149"/>
      <c r="BV21" s="303"/>
      <c r="BW21" s="149"/>
      <c r="BX21" s="149"/>
      <c r="BY21" s="303"/>
      <c r="BZ21" s="149"/>
      <c r="CA21" s="149"/>
      <c r="CB21" s="303"/>
      <c r="CC21" s="149"/>
      <c r="CD21" s="149"/>
      <c r="CE21" s="303"/>
      <c r="CF21" s="149"/>
      <c r="CG21" s="149"/>
      <c r="CH21" s="303"/>
    </row>
    <row r="22" spans="1:86" ht="16" thickBot="1" x14ac:dyDescent="0.4">
      <c r="A22" s="571" t="s">
        <v>15</v>
      </c>
      <c r="B22" s="18" t="str">
        <f t="shared" ref="B22" si="4">B4</f>
        <v>End Use</v>
      </c>
      <c r="C22" s="176">
        <f>C$4</f>
        <v>44562</v>
      </c>
      <c r="D22" s="176">
        <f t="shared" ref="D22:BO22" si="5">D$4</f>
        <v>44593</v>
      </c>
      <c r="E22" s="176">
        <f t="shared" si="5"/>
        <v>44621</v>
      </c>
      <c r="F22" s="176">
        <f t="shared" si="5"/>
        <v>44652</v>
      </c>
      <c r="G22" s="176">
        <f t="shared" si="5"/>
        <v>44682</v>
      </c>
      <c r="H22" s="176">
        <f t="shared" si="5"/>
        <v>44713</v>
      </c>
      <c r="I22" s="176">
        <f t="shared" si="5"/>
        <v>44743</v>
      </c>
      <c r="J22" s="176">
        <f t="shared" si="5"/>
        <v>44774</v>
      </c>
      <c r="K22" s="176">
        <f t="shared" si="5"/>
        <v>44805</v>
      </c>
      <c r="L22" s="176">
        <f t="shared" si="5"/>
        <v>44835</v>
      </c>
      <c r="M22" s="176">
        <f t="shared" si="5"/>
        <v>44866</v>
      </c>
      <c r="N22" s="176">
        <f t="shared" si="5"/>
        <v>44896</v>
      </c>
      <c r="O22" s="176">
        <f t="shared" si="5"/>
        <v>44927</v>
      </c>
      <c r="P22" s="176">
        <f t="shared" si="5"/>
        <v>44958</v>
      </c>
      <c r="Q22" s="176">
        <f t="shared" si="5"/>
        <v>44986</v>
      </c>
      <c r="R22" s="176">
        <f t="shared" si="5"/>
        <v>45017</v>
      </c>
      <c r="S22" s="176">
        <f t="shared" si="5"/>
        <v>45047</v>
      </c>
      <c r="T22" s="176">
        <f t="shared" si="5"/>
        <v>45078</v>
      </c>
      <c r="U22" s="176">
        <f t="shared" si="5"/>
        <v>45108</v>
      </c>
      <c r="V22" s="176">
        <f t="shared" si="5"/>
        <v>45139</v>
      </c>
      <c r="W22" s="176">
        <f t="shared" si="5"/>
        <v>45170</v>
      </c>
      <c r="X22" s="176">
        <f t="shared" si="5"/>
        <v>45200</v>
      </c>
      <c r="Y22" s="176">
        <f t="shared" si="5"/>
        <v>45231</v>
      </c>
      <c r="Z22" s="176">
        <f t="shared" si="5"/>
        <v>45261</v>
      </c>
      <c r="AA22" s="176">
        <f t="shared" si="5"/>
        <v>45292</v>
      </c>
      <c r="AB22" s="176">
        <f t="shared" si="5"/>
        <v>45323</v>
      </c>
      <c r="AC22" s="176">
        <f t="shared" si="5"/>
        <v>45352</v>
      </c>
      <c r="AD22" s="176">
        <f t="shared" si="5"/>
        <v>45383</v>
      </c>
      <c r="AE22" s="176">
        <f t="shared" si="5"/>
        <v>45413</v>
      </c>
      <c r="AF22" s="176">
        <f t="shared" si="5"/>
        <v>45444</v>
      </c>
      <c r="AG22" s="176">
        <f t="shared" si="5"/>
        <v>45474</v>
      </c>
      <c r="AH22" s="176">
        <f t="shared" si="5"/>
        <v>45505</v>
      </c>
      <c r="AI22" s="176">
        <f t="shared" si="5"/>
        <v>45536</v>
      </c>
      <c r="AJ22" s="176">
        <f t="shared" si="5"/>
        <v>45566</v>
      </c>
      <c r="AK22" s="176">
        <f t="shared" si="5"/>
        <v>45597</v>
      </c>
      <c r="AL22" s="176">
        <f t="shared" si="5"/>
        <v>45627</v>
      </c>
      <c r="AM22" s="176">
        <f t="shared" si="5"/>
        <v>45658</v>
      </c>
      <c r="AN22" s="176">
        <f t="shared" si="5"/>
        <v>45689</v>
      </c>
      <c r="AO22" s="176">
        <f t="shared" si="5"/>
        <v>45717</v>
      </c>
      <c r="AP22" s="176">
        <f t="shared" si="5"/>
        <v>45748</v>
      </c>
      <c r="AQ22" s="176">
        <f t="shared" si="5"/>
        <v>45778</v>
      </c>
      <c r="AR22" s="176">
        <f t="shared" si="5"/>
        <v>45809</v>
      </c>
      <c r="AS22" s="176">
        <f t="shared" si="5"/>
        <v>45839</v>
      </c>
      <c r="AT22" s="176">
        <f t="shared" si="5"/>
        <v>45870</v>
      </c>
      <c r="AU22" s="176">
        <f t="shared" si="5"/>
        <v>45901</v>
      </c>
      <c r="AV22" s="176">
        <f t="shared" si="5"/>
        <v>45931</v>
      </c>
      <c r="AW22" s="176">
        <f t="shared" si="5"/>
        <v>45962</v>
      </c>
      <c r="AX22" s="176">
        <f t="shared" si="5"/>
        <v>45992</v>
      </c>
      <c r="AY22" s="176">
        <f t="shared" si="5"/>
        <v>46023</v>
      </c>
      <c r="AZ22" s="176">
        <f t="shared" si="5"/>
        <v>46054</v>
      </c>
      <c r="BA22" s="176">
        <f t="shared" si="5"/>
        <v>46082</v>
      </c>
      <c r="BB22" s="176">
        <f t="shared" si="5"/>
        <v>46113</v>
      </c>
      <c r="BC22" s="176">
        <f t="shared" si="5"/>
        <v>46143</v>
      </c>
      <c r="BD22" s="176">
        <f t="shared" si="5"/>
        <v>46174</v>
      </c>
      <c r="BE22" s="176">
        <f t="shared" si="5"/>
        <v>46204</v>
      </c>
      <c r="BF22" s="176">
        <f t="shared" si="5"/>
        <v>46235</v>
      </c>
      <c r="BG22" s="176">
        <f t="shared" si="5"/>
        <v>46266</v>
      </c>
      <c r="BH22" s="176">
        <f t="shared" si="5"/>
        <v>46296</v>
      </c>
      <c r="BI22" s="176">
        <f t="shared" si="5"/>
        <v>46327</v>
      </c>
      <c r="BJ22" s="176">
        <f t="shared" si="5"/>
        <v>46357</v>
      </c>
      <c r="BK22" s="176">
        <f t="shared" si="5"/>
        <v>46388</v>
      </c>
      <c r="BL22" s="176">
        <f t="shared" si="5"/>
        <v>46419</v>
      </c>
      <c r="BM22" s="176">
        <f t="shared" si="5"/>
        <v>46447</v>
      </c>
      <c r="BN22" s="176">
        <f t="shared" si="5"/>
        <v>46478</v>
      </c>
      <c r="BO22" s="176">
        <f t="shared" si="5"/>
        <v>46508</v>
      </c>
      <c r="BP22" s="176">
        <f t="shared" ref="BP22:CH22" si="6">BP$4</f>
        <v>46539</v>
      </c>
      <c r="BQ22" s="176">
        <f t="shared" si="6"/>
        <v>46569</v>
      </c>
      <c r="BR22" s="176">
        <f t="shared" si="6"/>
        <v>46600</v>
      </c>
      <c r="BS22" s="176">
        <f t="shared" si="6"/>
        <v>46631</v>
      </c>
      <c r="BT22" s="176">
        <f t="shared" si="6"/>
        <v>46661</v>
      </c>
      <c r="BU22" s="176">
        <f t="shared" si="6"/>
        <v>46692</v>
      </c>
      <c r="BV22" s="176">
        <f t="shared" si="6"/>
        <v>46722</v>
      </c>
      <c r="BW22" s="176">
        <f t="shared" si="6"/>
        <v>46753</v>
      </c>
      <c r="BX22" s="176">
        <f t="shared" si="6"/>
        <v>46784</v>
      </c>
      <c r="BY22" s="176">
        <f t="shared" si="6"/>
        <v>46813</v>
      </c>
      <c r="BZ22" s="176">
        <f t="shared" si="6"/>
        <v>46844</v>
      </c>
      <c r="CA22" s="176">
        <f t="shared" si="6"/>
        <v>46874</v>
      </c>
      <c r="CB22" s="176">
        <f t="shared" si="6"/>
        <v>46905</v>
      </c>
      <c r="CC22" s="176">
        <f t="shared" si="6"/>
        <v>46935</v>
      </c>
      <c r="CD22" s="176">
        <f t="shared" si="6"/>
        <v>46966</v>
      </c>
      <c r="CE22" s="176">
        <f t="shared" si="6"/>
        <v>46997</v>
      </c>
      <c r="CF22" s="176">
        <f t="shared" si="6"/>
        <v>47027</v>
      </c>
      <c r="CG22" s="176">
        <f t="shared" si="6"/>
        <v>47058</v>
      </c>
      <c r="CH22" s="177">
        <f t="shared" si="6"/>
        <v>47088</v>
      </c>
    </row>
    <row r="23" spans="1:86" ht="15" customHeight="1" x14ac:dyDescent="0.35">
      <c r="A23" s="572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35">
      <c r="A24" s="572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35">
      <c r="A25" s="572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0</v>
      </c>
      <c r="F25" s="3">
        <f t="shared" si="12"/>
        <v>0</v>
      </c>
      <c r="G25" s="3">
        <f t="shared" si="12"/>
        <v>0</v>
      </c>
      <c r="H25" s="3">
        <f t="shared" si="12"/>
        <v>0</v>
      </c>
      <c r="I25" s="3">
        <f t="shared" si="12"/>
        <v>0</v>
      </c>
      <c r="J25" s="3">
        <f t="shared" si="12"/>
        <v>0</v>
      </c>
      <c r="K25" s="3">
        <f t="shared" si="12"/>
        <v>0</v>
      </c>
      <c r="L25" s="3">
        <f t="shared" si="12"/>
        <v>0</v>
      </c>
      <c r="M25" s="3">
        <f t="shared" si="12"/>
        <v>0</v>
      </c>
      <c r="N25" s="3">
        <f t="shared" si="12"/>
        <v>0</v>
      </c>
      <c r="O25" s="3">
        <f t="shared" si="12"/>
        <v>0</v>
      </c>
      <c r="P25" s="3">
        <f t="shared" si="12"/>
        <v>0</v>
      </c>
      <c r="Q25" s="3">
        <f t="shared" si="12"/>
        <v>0</v>
      </c>
      <c r="R25" s="3">
        <f t="shared" si="12"/>
        <v>0</v>
      </c>
      <c r="S25" s="3">
        <f t="shared" si="12"/>
        <v>0</v>
      </c>
      <c r="T25" s="3">
        <f t="shared" si="12"/>
        <v>0</v>
      </c>
      <c r="U25" s="3">
        <f t="shared" si="12"/>
        <v>0</v>
      </c>
      <c r="V25" s="3">
        <f t="shared" si="12"/>
        <v>0</v>
      </c>
      <c r="W25" s="3">
        <f t="shared" si="12"/>
        <v>0</v>
      </c>
      <c r="X25" s="3">
        <f t="shared" si="12"/>
        <v>0</v>
      </c>
      <c r="Y25" s="3">
        <f t="shared" si="12"/>
        <v>0</v>
      </c>
      <c r="Z25" s="3">
        <f t="shared" si="12"/>
        <v>0</v>
      </c>
      <c r="AA25" s="3">
        <f t="shared" si="12"/>
        <v>0</v>
      </c>
      <c r="AB25" s="3">
        <f t="shared" si="12"/>
        <v>0</v>
      </c>
      <c r="AC25" s="3">
        <f t="shared" si="12"/>
        <v>0</v>
      </c>
      <c r="AD25" s="3">
        <f t="shared" si="12"/>
        <v>0</v>
      </c>
      <c r="AE25" s="3">
        <f t="shared" si="12"/>
        <v>0</v>
      </c>
      <c r="AF25" s="3">
        <f t="shared" si="12"/>
        <v>0</v>
      </c>
      <c r="AG25" s="3">
        <f t="shared" si="12"/>
        <v>0</v>
      </c>
      <c r="AH25" s="3">
        <f t="shared" si="12"/>
        <v>0</v>
      </c>
      <c r="AI25" s="3">
        <f t="shared" si="12"/>
        <v>0</v>
      </c>
      <c r="AJ25" s="3">
        <f t="shared" si="12"/>
        <v>0</v>
      </c>
      <c r="AK25" s="3">
        <f t="shared" si="12"/>
        <v>0</v>
      </c>
      <c r="AL25" s="3">
        <f t="shared" si="12"/>
        <v>0</v>
      </c>
      <c r="AM25" s="3">
        <f t="shared" si="12"/>
        <v>0</v>
      </c>
      <c r="AN25" s="3">
        <f t="shared" si="12"/>
        <v>0</v>
      </c>
      <c r="AO25" s="3">
        <f t="shared" si="12"/>
        <v>0</v>
      </c>
      <c r="AP25" s="3">
        <f t="shared" si="12"/>
        <v>0</v>
      </c>
      <c r="AQ25" s="3">
        <f t="shared" si="12"/>
        <v>0</v>
      </c>
      <c r="AR25" s="3">
        <f t="shared" si="12"/>
        <v>0</v>
      </c>
      <c r="AS25" s="3">
        <f t="shared" si="12"/>
        <v>0</v>
      </c>
      <c r="AT25" s="3">
        <f t="shared" si="12"/>
        <v>0</v>
      </c>
      <c r="AU25" s="3">
        <f t="shared" si="12"/>
        <v>0</v>
      </c>
      <c r="AV25" s="3">
        <f t="shared" si="12"/>
        <v>0</v>
      </c>
      <c r="AW25" s="3">
        <f t="shared" si="12"/>
        <v>0</v>
      </c>
      <c r="AX25" s="3">
        <f t="shared" si="12"/>
        <v>0</v>
      </c>
      <c r="AY25" s="3">
        <f t="shared" si="12"/>
        <v>0</v>
      </c>
      <c r="AZ25" s="3">
        <f t="shared" si="12"/>
        <v>0</v>
      </c>
      <c r="BA25" s="3">
        <f t="shared" si="12"/>
        <v>0</v>
      </c>
      <c r="BB25" s="3">
        <f t="shared" si="12"/>
        <v>0</v>
      </c>
      <c r="BC25" s="3">
        <f t="shared" si="12"/>
        <v>0</v>
      </c>
      <c r="BD25" s="3">
        <f t="shared" si="12"/>
        <v>0</v>
      </c>
      <c r="BE25" s="3">
        <f t="shared" si="12"/>
        <v>0</v>
      </c>
      <c r="BF25" s="3">
        <f t="shared" si="12"/>
        <v>0</v>
      </c>
      <c r="BG25" s="3">
        <f t="shared" si="12"/>
        <v>0</v>
      </c>
      <c r="BH25" s="3">
        <f t="shared" si="12"/>
        <v>0</v>
      </c>
      <c r="BI25" s="3">
        <f t="shared" si="12"/>
        <v>0</v>
      </c>
      <c r="BJ25" s="3">
        <f t="shared" si="12"/>
        <v>0</v>
      </c>
      <c r="BK25" s="3">
        <f t="shared" si="12"/>
        <v>0</v>
      </c>
      <c r="BL25" s="3">
        <f t="shared" si="12"/>
        <v>0</v>
      </c>
      <c r="BM25" s="3">
        <f t="shared" si="12"/>
        <v>0</v>
      </c>
      <c r="BN25" s="3">
        <f t="shared" si="12"/>
        <v>0</v>
      </c>
      <c r="BO25" s="3">
        <f t="shared" si="12"/>
        <v>0</v>
      </c>
      <c r="BP25" s="3">
        <f t="shared" ref="BP25:CH25" si="13">IF(SUM($C$19:$N$19)=0,0,BO25+BP7)</f>
        <v>0</v>
      </c>
      <c r="BQ25" s="3">
        <f t="shared" si="13"/>
        <v>0</v>
      </c>
      <c r="BR25" s="3">
        <f t="shared" si="13"/>
        <v>0</v>
      </c>
      <c r="BS25" s="3">
        <f t="shared" si="13"/>
        <v>0</v>
      </c>
      <c r="BT25" s="3">
        <f t="shared" si="13"/>
        <v>0</v>
      </c>
      <c r="BU25" s="3">
        <f t="shared" si="13"/>
        <v>0</v>
      </c>
      <c r="BV25" s="3">
        <f t="shared" si="13"/>
        <v>0</v>
      </c>
      <c r="BW25" s="3">
        <f t="shared" si="13"/>
        <v>0</v>
      </c>
      <c r="BX25" s="3">
        <f t="shared" si="13"/>
        <v>0</v>
      </c>
      <c r="BY25" s="3">
        <f t="shared" si="13"/>
        <v>0</v>
      </c>
      <c r="BZ25" s="3">
        <f t="shared" si="13"/>
        <v>0</v>
      </c>
      <c r="CA25" s="3">
        <f t="shared" si="13"/>
        <v>0</v>
      </c>
      <c r="CB25" s="3">
        <f t="shared" si="13"/>
        <v>0</v>
      </c>
      <c r="CC25" s="3">
        <f t="shared" si="13"/>
        <v>0</v>
      </c>
      <c r="CD25" s="3">
        <f t="shared" si="13"/>
        <v>0</v>
      </c>
      <c r="CE25" s="3">
        <f t="shared" si="13"/>
        <v>0</v>
      </c>
      <c r="CF25" s="3">
        <f t="shared" si="13"/>
        <v>0</v>
      </c>
      <c r="CG25" s="3">
        <f t="shared" si="13"/>
        <v>0</v>
      </c>
      <c r="CH25" s="12">
        <f t="shared" si="13"/>
        <v>0</v>
      </c>
    </row>
    <row r="26" spans="1:86" x14ac:dyDescent="0.35">
      <c r="A26" s="572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1511</v>
      </c>
      <c r="G26" s="3">
        <f t="shared" si="14"/>
        <v>1511</v>
      </c>
      <c r="H26" s="3">
        <f t="shared" si="14"/>
        <v>1511</v>
      </c>
      <c r="I26" s="3">
        <f t="shared" si="14"/>
        <v>1511</v>
      </c>
      <c r="J26" s="3">
        <f t="shared" si="14"/>
        <v>1511</v>
      </c>
      <c r="K26" s="3">
        <f t="shared" si="14"/>
        <v>1511</v>
      </c>
      <c r="L26" s="3">
        <f t="shared" si="14"/>
        <v>1511</v>
      </c>
      <c r="M26" s="3">
        <f t="shared" si="14"/>
        <v>1511</v>
      </c>
      <c r="N26" s="3">
        <f t="shared" si="14"/>
        <v>1511</v>
      </c>
      <c r="O26" s="3">
        <f t="shared" si="14"/>
        <v>1511</v>
      </c>
      <c r="P26" s="3">
        <f t="shared" si="14"/>
        <v>1511</v>
      </c>
      <c r="Q26" s="3">
        <f t="shared" si="14"/>
        <v>1511</v>
      </c>
      <c r="R26" s="3">
        <f t="shared" si="14"/>
        <v>1511</v>
      </c>
      <c r="S26" s="3">
        <f t="shared" si="14"/>
        <v>1511</v>
      </c>
      <c r="T26" s="3">
        <f t="shared" si="14"/>
        <v>1511</v>
      </c>
      <c r="U26" s="3">
        <f t="shared" si="14"/>
        <v>1511</v>
      </c>
      <c r="V26" s="3">
        <f t="shared" si="14"/>
        <v>1511</v>
      </c>
      <c r="W26" s="3">
        <f t="shared" si="14"/>
        <v>1511</v>
      </c>
      <c r="X26" s="3">
        <f t="shared" si="14"/>
        <v>1511</v>
      </c>
      <c r="Y26" s="3">
        <f t="shared" si="14"/>
        <v>1511</v>
      </c>
      <c r="Z26" s="3">
        <f t="shared" si="14"/>
        <v>1511</v>
      </c>
      <c r="AA26" s="3">
        <f t="shared" si="14"/>
        <v>1511</v>
      </c>
      <c r="AB26" s="3">
        <f t="shared" si="14"/>
        <v>1511</v>
      </c>
      <c r="AC26" s="3">
        <f t="shared" si="14"/>
        <v>1511</v>
      </c>
      <c r="AD26" s="3">
        <f t="shared" si="14"/>
        <v>1511</v>
      </c>
      <c r="AE26" s="3">
        <f t="shared" si="14"/>
        <v>1511</v>
      </c>
      <c r="AF26" s="3">
        <f t="shared" si="14"/>
        <v>1511</v>
      </c>
      <c r="AG26" s="3">
        <f t="shared" si="14"/>
        <v>1511</v>
      </c>
      <c r="AH26" s="3">
        <f t="shared" si="14"/>
        <v>1511</v>
      </c>
      <c r="AI26" s="3">
        <f t="shared" si="14"/>
        <v>1511</v>
      </c>
      <c r="AJ26" s="3">
        <f t="shared" si="14"/>
        <v>1511</v>
      </c>
      <c r="AK26" s="3">
        <f t="shared" si="14"/>
        <v>1511</v>
      </c>
      <c r="AL26" s="3">
        <f t="shared" si="14"/>
        <v>1511</v>
      </c>
      <c r="AM26" s="3">
        <f t="shared" si="14"/>
        <v>1511</v>
      </c>
      <c r="AN26" s="3">
        <f t="shared" si="14"/>
        <v>1511</v>
      </c>
      <c r="AO26" s="3">
        <f t="shared" si="14"/>
        <v>1511</v>
      </c>
      <c r="AP26" s="3">
        <f t="shared" si="14"/>
        <v>1511</v>
      </c>
      <c r="AQ26" s="3">
        <f t="shared" si="14"/>
        <v>1511</v>
      </c>
      <c r="AR26" s="3">
        <f t="shared" si="14"/>
        <v>1511</v>
      </c>
      <c r="AS26" s="3">
        <f t="shared" si="14"/>
        <v>1511</v>
      </c>
      <c r="AT26" s="3">
        <f t="shared" si="14"/>
        <v>1511</v>
      </c>
      <c r="AU26" s="3">
        <f t="shared" si="14"/>
        <v>1511</v>
      </c>
      <c r="AV26" s="3">
        <f t="shared" si="14"/>
        <v>1511</v>
      </c>
      <c r="AW26" s="3">
        <f t="shared" si="14"/>
        <v>1511</v>
      </c>
      <c r="AX26" s="3">
        <f t="shared" si="14"/>
        <v>1511</v>
      </c>
      <c r="AY26" s="3">
        <f t="shared" si="14"/>
        <v>1511</v>
      </c>
      <c r="AZ26" s="3">
        <f t="shared" si="14"/>
        <v>1511</v>
      </c>
      <c r="BA26" s="3">
        <f t="shared" si="14"/>
        <v>1511</v>
      </c>
      <c r="BB26" s="3">
        <f t="shared" si="14"/>
        <v>1511</v>
      </c>
      <c r="BC26" s="3">
        <f t="shared" si="14"/>
        <v>1511</v>
      </c>
      <c r="BD26" s="3">
        <f t="shared" si="14"/>
        <v>1511</v>
      </c>
      <c r="BE26" s="3">
        <f t="shared" si="14"/>
        <v>1511</v>
      </c>
      <c r="BF26" s="3">
        <f t="shared" si="14"/>
        <v>1511</v>
      </c>
      <c r="BG26" s="3">
        <f t="shared" si="14"/>
        <v>1511</v>
      </c>
      <c r="BH26" s="3">
        <f t="shared" si="14"/>
        <v>1511</v>
      </c>
      <c r="BI26" s="3">
        <f t="shared" si="14"/>
        <v>1511</v>
      </c>
      <c r="BJ26" s="3">
        <f t="shared" si="14"/>
        <v>1511</v>
      </c>
      <c r="BK26" s="3">
        <f t="shared" si="14"/>
        <v>1511</v>
      </c>
      <c r="BL26" s="3">
        <f t="shared" si="14"/>
        <v>1511</v>
      </c>
      <c r="BM26" s="3">
        <f t="shared" si="14"/>
        <v>1511</v>
      </c>
      <c r="BN26" s="3">
        <f t="shared" si="14"/>
        <v>1511</v>
      </c>
      <c r="BO26" s="3">
        <f t="shared" si="14"/>
        <v>1511</v>
      </c>
      <c r="BP26" s="3">
        <f t="shared" ref="BP26:CH26" si="15">IF(SUM($C$19:$N$19)=0,0,BO26+BP8)</f>
        <v>1511</v>
      </c>
      <c r="BQ26" s="3">
        <f t="shared" si="15"/>
        <v>1511</v>
      </c>
      <c r="BR26" s="3">
        <f t="shared" si="15"/>
        <v>1511</v>
      </c>
      <c r="BS26" s="3">
        <f t="shared" si="15"/>
        <v>1511</v>
      </c>
      <c r="BT26" s="3">
        <f t="shared" si="15"/>
        <v>1511</v>
      </c>
      <c r="BU26" s="3">
        <f t="shared" si="15"/>
        <v>1511</v>
      </c>
      <c r="BV26" s="3">
        <f t="shared" si="15"/>
        <v>1511</v>
      </c>
      <c r="BW26" s="3">
        <f t="shared" si="15"/>
        <v>1511</v>
      </c>
      <c r="BX26" s="3">
        <f t="shared" si="15"/>
        <v>1511</v>
      </c>
      <c r="BY26" s="3">
        <f t="shared" si="15"/>
        <v>1511</v>
      </c>
      <c r="BZ26" s="3">
        <f t="shared" si="15"/>
        <v>1511</v>
      </c>
      <c r="CA26" s="3">
        <f t="shared" si="15"/>
        <v>1511</v>
      </c>
      <c r="CB26" s="3">
        <f t="shared" si="15"/>
        <v>1511</v>
      </c>
      <c r="CC26" s="3">
        <f t="shared" si="15"/>
        <v>1511</v>
      </c>
      <c r="CD26" s="3">
        <f t="shared" si="15"/>
        <v>1511</v>
      </c>
      <c r="CE26" s="3">
        <f t="shared" si="15"/>
        <v>1511</v>
      </c>
      <c r="CF26" s="3">
        <f t="shared" si="15"/>
        <v>1511</v>
      </c>
      <c r="CG26" s="3">
        <f t="shared" si="15"/>
        <v>1511</v>
      </c>
      <c r="CH26" s="12">
        <f t="shared" si="15"/>
        <v>1511</v>
      </c>
    </row>
    <row r="27" spans="1:86" x14ac:dyDescent="0.35">
      <c r="A27" s="572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40705.9541015625</v>
      </c>
      <c r="K27" s="3">
        <f t="shared" si="16"/>
        <v>71675.78515625</v>
      </c>
      <c r="L27" s="3">
        <f t="shared" si="16"/>
        <v>71675.78515625</v>
      </c>
      <c r="M27" s="3">
        <f t="shared" si="16"/>
        <v>71675.78515625</v>
      </c>
      <c r="N27" s="3">
        <f t="shared" si="16"/>
        <v>162133.4609375</v>
      </c>
      <c r="O27" s="3">
        <f t="shared" si="16"/>
        <v>162133.4609375</v>
      </c>
      <c r="P27" s="3">
        <f t="shared" si="16"/>
        <v>162133.4609375</v>
      </c>
      <c r="Q27" s="3">
        <f t="shared" si="16"/>
        <v>162133.4609375</v>
      </c>
      <c r="R27" s="3">
        <f t="shared" si="16"/>
        <v>162133.4609375</v>
      </c>
      <c r="S27" s="3">
        <f t="shared" si="16"/>
        <v>162133.4609375</v>
      </c>
      <c r="T27" s="3">
        <f t="shared" si="16"/>
        <v>162133.4609375</v>
      </c>
      <c r="U27" s="3">
        <f t="shared" si="16"/>
        <v>162133.4609375</v>
      </c>
      <c r="V27" s="3">
        <f t="shared" si="16"/>
        <v>162133.4609375</v>
      </c>
      <c r="W27" s="3">
        <f t="shared" si="16"/>
        <v>162133.4609375</v>
      </c>
      <c r="X27" s="3">
        <f t="shared" si="16"/>
        <v>162133.4609375</v>
      </c>
      <c r="Y27" s="3">
        <f t="shared" si="16"/>
        <v>162133.4609375</v>
      </c>
      <c r="Z27" s="3">
        <f t="shared" si="16"/>
        <v>162133.4609375</v>
      </c>
      <c r="AA27" s="3">
        <f t="shared" si="16"/>
        <v>162133.4609375</v>
      </c>
      <c r="AB27" s="3">
        <f t="shared" si="16"/>
        <v>162133.4609375</v>
      </c>
      <c r="AC27" s="3">
        <f t="shared" si="16"/>
        <v>162133.4609375</v>
      </c>
      <c r="AD27" s="3">
        <f t="shared" si="16"/>
        <v>162133.4609375</v>
      </c>
      <c r="AE27" s="3">
        <f t="shared" si="16"/>
        <v>162133.4609375</v>
      </c>
      <c r="AF27" s="3">
        <f t="shared" si="16"/>
        <v>162133.4609375</v>
      </c>
      <c r="AG27" s="3">
        <f t="shared" si="16"/>
        <v>162133.4609375</v>
      </c>
      <c r="AH27" s="3">
        <f t="shared" si="16"/>
        <v>162133.4609375</v>
      </c>
      <c r="AI27" s="3">
        <f t="shared" si="16"/>
        <v>162133.4609375</v>
      </c>
      <c r="AJ27" s="3">
        <f t="shared" si="16"/>
        <v>162133.4609375</v>
      </c>
      <c r="AK27" s="3">
        <f t="shared" si="16"/>
        <v>162133.4609375</v>
      </c>
      <c r="AL27" s="3">
        <f t="shared" si="16"/>
        <v>162133.4609375</v>
      </c>
      <c r="AM27" s="3">
        <f t="shared" si="16"/>
        <v>162133.4609375</v>
      </c>
      <c r="AN27" s="3">
        <f t="shared" si="16"/>
        <v>162133.4609375</v>
      </c>
      <c r="AO27" s="3">
        <f t="shared" si="16"/>
        <v>162133.4609375</v>
      </c>
      <c r="AP27" s="3">
        <f t="shared" si="16"/>
        <v>162133.4609375</v>
      </c>
      <c r="AQ27" s="3">
        <f t="shared" si="16"/>
        <v>162133.4609375</v>
      </c>
      <c r="AR27" s="3">
        <f t="shared" si="16"/>
        <v>162133.4609375</v>
      </c>
      <c r="AS27" s="3">
        <f t="shared" si="16"/>
        <v>162133.4609375</v>
      </c>
      <c r="AT27" s="3">
        <f t="shared" si="16"/>
        <v>162133.4609375</v>
      </c>
      <c r="AU27" s="3">
        <f t="shared" si="16"/>
        <v>162133.4609375</v>
      </c>
      <c r="AV27" s="3">
        <f t="shared" si="16"/>
        <v>162133.4609375</v>
      </c>
      <c r="AW27" s="3">
        <f t="shared" si="16"/>
        <v>162133.4609375</v>
      </c>
      <c r="AX27" s="3">
        <f t="shared" si="16"/>
        <v>162133.4609375</v>
      </c>
      <c r="AY27" s="3">
        <f t="shared" si="16"/>
        <v>162133.4609375</v>
      </c>
      <c r="AZ27" s="3">
        <f t="shared" si="16"/>
        <v>162133.4609375</v>
      </c>
      <c r="BA27" s="3">
        <f t="shared" si="16"/>
        <v>162133.4609375</v>
      </c>
      <c r="BB27" s="3">
        <f t="shared" si="16"/>
        <v>162133.4609375</v>
      </c>
      <c r="BC27" s="3">
        <f t="shared" si="16"/>
        <v>162133.4609375</v>
      </c>
      <c r="BD27" s="3">
        <f t="shared" si="16"/>
        <v>162133.4609375</v>
      </c>
      <c r="BE27" s="3">
        <f t="shared" si="16"/>
        <v>162133.4609375</v>
      </c>
      <c r="BF27" s="3">
        <f t="shared" si="16"/>
        <v>162133.4609375</v>
      </c>
      <c r="BG27" s="3">
        <f t="shared" si="16"/>
        <v>162133.4609375</v>
      </c>
      <c r="BH27" s="3">
        <f t="shared" si="16"/>
        <v>162133.4609375</v>
      </c>
      <c r="BI27" s="3">
        <f t="shared" si="16"/>
        <v>162133.4609375</v>
      </c>
      <c r="BJ27" s="3">
        <f t="shared" si="16"/>
        <v>162133.4609375</v>
      </c>
      <c r="BK27" s="3">
        <f t="shared" si="16"/>
        <v>162133.4609375</v>
      </c>
      <c r="BL27" s="3">
        <f t="shared" si="16"/>
        <v>162133.4609375</v>
      </c>
      <c r="BM27" s="3">
        <f t="shared" si="16"/>
        <v>162133.4609375</v>
      </c>
      <c r="BN27" s="3">
        <f t="shared" si="16"/>
        <v>162133.4609375</v>
      </c>
      <c r="BO27" s="3">
        <f t="shared" si="16"/>
        <v>162133.4609375</v>
      </c>
      <c r="BP27" s="3">
        <f t="shared" ref="BP27:CH27" si="17">IF(SUM($C$19:$N$19)=0,0,BO27+BP9)</f>
        <v>162133.4609375</v>
      </c>
      <c r="BQ27" s="3">
        <f t="shared" si="17"/>
        <v>162133.4609375</v>
      </c>
      <c r="BR27" s="3">
        <f t="shared" si="17"/>
        <v>162133.4609375</v>
      </c>
      <c r="BS27" s="3">
        <f t="shared" si="17"/>
        <v>162133.4609375</v>
      </c>
      <c r="BT27" s="3">
        <f t="shared" si="17"/>
        <v>162133.4609375</v>
      </c>
      <c r="BU27" s="3">
        <f t="shared" si="17"/>
        <v>162133.4609375</v>
      </c>
      <c r="BV27" s="3">
        <f t="shared" si="17"/>
        <v>162133.4609375</v>
      </c>
      <c r="BW27" s="3">
        <f t="shared" si="17"/>
        <v>162133.4609375</v>
      </c>
      <c r="BX27" s="3">
        <f t="shared" si="17"/>
        <v>162133.4609375</v>
      </c>
      <c r="BY27" s="3">
        <f t="shared" si="17"/>
        <v>162133.4609375</v>
      </c>
      <c r="BZ27" s="3">
        <f t="shared" si="17"/>
        <v>162133.4609375</v>
      </c>
      <c r="CA27" s="3">
        <f t="shared" si="17"/>
        <v>162133.4609375</v>
      </c>
      <c r="CB27" s="3">
        <f t="shared" si="17"/>
        <v>162133.4609375</v>
      </c>
      <c r="CC27" s="3">
        <f t="shared" si="17"/>
        <v>162133.4609375</v>
      </c>
      <c r="CD27" s="3">
        <f t="shared" si="17"/>
        <v>162133.4609375</v>
      </c>
      <c r="CE27" s="3">
        <f t="shared" si="17"/>
        <v>162133.4609375</v>
      </c>
      <c r="CF27" s="3">
        <f t="shared" si="17"/>
        <v>162133.4609375</v>
      </c>
      <c r="CG27" s="3">
        <f t="shared" si="17"/>
        <v>162133.4609375</v>
      </c>
      <c r="CH27" s="12">
        <f t="shared" si="17"/>
        <v>162133.4609375</v>
      </c>
    </row>
    <row r="28" spans="1:86" x14ac:dyDescent="0.35">
      <c r="A28" s="572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35">
      <c r="A29" s="572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0</v>
      </c>
      <c r="F29" s="3">
        <f t="shared" si="20"/>
        <v>0</v>
      </c>
      <c r="G29" s="3">
        <f t="shared" si="20"/>
        <v>0</v>
      </c>
      <c r="H29" s="3">
        <f t="shared" si="20"/>
        <v>98925.313842773438</v>
      </c>
      <c r="I29" s="3">
        <f t="shared" si="20"/>
        <v>98925.313842773438</v>
      </c>
      <c r="J29" s="3">
        <f t="shared" si="20"/>
        <v>98925.313842773438</v>
      </c>
      <c r="K29" s="3">
        <f t="shared" si="20"/>
        <v>98925.313842773438</v>
      </c>
      <c r="L29" s="3">
        <f t="shared" si="20"/>
        <v>98925.313842773438</v>
      </c>
      <c r="M29" s="3">
        <f t="shared" si="20"/>
        <v>98925.313842773438</v>
      </c>
      <c r="N29" s="3">
        <f t="shared" si="20"/>
        <v>98925.313842773438</v>
      </c>
      <c r="O29" s="3">
        <f t="shared" si="20"/>
        <v>98925.313842773438</v>
      </c>
      <c r="P29" s="3">
        <f t="shared" si="20"/>
        <v>98925.313842773438</v>
      </c>
      <c r="Q29" s="3">
        <f t="shared" si="20"/>
        <v>98925.313842773438</v>
      </c>
      <c r="R29" s="3">
        <f t="shared" si="20"/>
        <v>98925.313842773438</v>
      </c>
      <c r="S29" s="3">
        <f t="shared" si="20"/>
        <v>98925.313842773438</v>
      </c>
      <c r="T29" s="3">
        <f t="shared" si="20"/>
        <v>98925.313842773438</v>
      </c>
      <c r="U29" s="3">
        <f t="shared" si="20"/>
        <v>98925.313842773438</v>
      </c>
      <c r="V29" s="3">
        <f t="shared" si="20"/>
        <v>98925.313842773438</v>
      </c>
      <c r="W29" s="3">
        <f t="shared" si="20"/>
        <v>98925.313842773438</v>
      </c>
      <c r="X29" s="3">
        <f t="shared" si="20"/>
        <v>98925.313842773438</v>
      </c>
      <c r="Y29" s="3">
        <f t="shared" si="20"/>
        <v>98925.313842773438</v>
      </c>
      <c r="Z29" s="3">
        <f t="shared" si="20"/>
        <v>98925.313842773438</v>
      </c>
      <c r="AA29" s="3">
        <f t="shared" si="20"/>
        <v>98925.313842773438</v>
      </c>
      <c r="AB29" s="3">
        <f t="shared" si="20"/>
        <v>98925.313842773438</v>
      </c>
      <c r="AC29" s="3">
        <f t="shared" si="20"/>
        <v>98925.313842773438</v>
      </c>
      <c r="AD29" s="3">
        <f t="shared" si="20"/>
        <v>98925.313842773438</v>
      </c>
      <c r="AE29" s="3">
        <f t="shared" si="20"/>
        <v>98925.313842773438</v>
      </c>
      <c r="AF29" s="3">
        <f t="shared" si="20"/>
        <v>98925.313842773438</v>
      </c>
      <c r="AG29" s="3">
        <f t="shared" si="20"/>
        <v>98925.313842773438</v>
      </c>
      <c r="AH29" s="3">
        <f t="shared" si="20"/>
        <v>98925.313842773438</v>
      </c>
      <c r="AI29" s="3">
        <f t="shared" si="20"/>
        <v>98925.313842773438</v>
      </c>
      <c r="AJ29" s="3">
        <f t="shared" si="20"/>
        <v>98925.313842773438</v>
      </c>
      <c r="AK29" s="3">
        <f t="shared" si="20"/>
        <v>98925.313842773438</v>
      </c>
      <c r="AL29" s="3">
        <f t="shared" si="20"/>
        <v>98925.313842773438</v>
      </c>
      <c r="AM29" s="3">
        <f t="shared" si="20"/>
        <v>98925.313842773438</v>
      </c>
      <c r="AN29" s="3">
        <f t="shared" si="20"/>
        <v>98925.313842773438</v>
      </c>
      <c r="AO29" s="3">
        <f t="shared" si="20"/>
        <v>98925.313842773438</v>
      </c>
      <c r="AP29" s="3">
        <f t="shared" si="20"/>
        <v>98925.313842773438</v>
      </c>
      <c r="AQ29" s="3">
        <f t="shared" si="20"/>
        <v>98925.313842773438</v>
      </c>
      <c r="AR29" s="3">
        <f t="shared" si="20"/>
        <v>98925.313842773438</v>
      </c>
      <c r="AS29" s="3">
        <f t="shared" si="20"/>
        <v>98925.313842773438</v>
      </c>
      <c r="AT29" s="3">
        <f t="shared" si="20"/>
        <v>98925.313842773438</v>
      </c>
      <c r="AU29" s="3">
        <f t="shared" si="20"/>
        <v>98925.313842773438</v>
      </c>
      <c r="AV29" s="3">
        <f t="shared" si="20"/>
        <v>98925.313842773438</v>
      </c>
      <c r="AW29" s="3">
        <f t="shared" si="20"/>
        <v>98925.313842773438</v>
      </c>
      <c r="AX29" s="3">
        <f t="shared" si="20"/>
        <v>98925.313842773438</v>
      </c>
      <c r="AY29" s="3">
        <f t="shared" si="20"/>
        <v>98925.313842773438</v>
      </c>
      <c r="AZ29" s="3">
        <f t="shared" si="20"/>
        <v>98925.313842773438</v>
      </c>
      <c r="BA29" s="3">
        <f t="shared" si="20"/>
        <v>98925.313842773438</v>
      </c>
      <c r="BB29" s="3">
        <f t="shared" si="20"/>
        <v>98925.313842773438</v>
      </c>
      <c r="BC29" s="3">
        <f t="shared" si="20"/>
        <v>98925.313842773438</v>
      </c>
      <c r="BD29" s="3">
        <f t="shared" si="20"/>
        <v>98925.313842773438</v>
      </c>
      <c r="BE29" s="3">
        <f t="shared" si="20"/>
        <v>98925.313842773438</v>
      </c>
      <c r="BF29" s="3">
        <f t="shared" si="20"/>
        <v>98925.313842773438</v>
      </c>
      <c r="BG29" s="3">
        <f t="shared" si="20"/>
        <v>98925.313842773438</v>
      </c>
      <c r="BH29" s="3">
        <f t="shared" si="20"/>
        <v>98925.313842773438</v>
      </c>
      <c r="BI29" s="3">
        <f t="shared" si="20"/>
        <v>98925.313842773438</v>
      </c>
      <c r="BJ29" s="3">
        <f t="shared" si="20"/>
        <v>98925.313842773438</v>
      </c>
      <c r="BK29" s="3">
        <f t="shared" si="20"/>
        <v>98925.313842773438</v>
      </c>
      <c r="BL29" s="3">
        <f t="shared" si="20"/>
        <v>98925.313842773438</v>
      </c>
      <c r="BM29" s="3">
        <f t="shared" si="20"/>
        <v>98925.313842773438</v>
      </c>
      <c r="BN29" s="3">
        <f t="shared" si="20"/>
        <v>98925.313842773438</v>
      </c>
      <c r="BO29" s="3">
        <f t="shared" si="20"/>
        <v>98925.313842773438</v>
      </c>
      <c r="BP29" s="3">
        <f t="shared" ref="BP29:CH29" si="21">IF(SUM($C$19:$N$19)=0,0,BO29+BP11)</f>
        <v>98925.313842773438</v>
      </c>
      <c r="BQ29" s="3">
        <f t="shared" si="21"/>
        <v>98925.313842773438</v>
      </c>
      <c r="BR29" s="3">
        <f t="shared" si="21"/>
        <v>98925.313842773438</v>
      </c>
      <c r="BS29" s="3">
        <f t="shared" si="21"/>
        <v>98925.313842773438</v>
      </c>
      <c r="BT29" s="3">
        <f t="shared" si="21"/>
        <v>98925.313842773438</v>
      </c>
      <c r="BU29" s="3">
        <f t="shared" si="21"/>
        <v>98925.313842773438</v>
      </c>
      <c r="BV29" s="3">
        <f t="shared" si="21"/>
        <v>98925.313842773438</v>
      </c>
      <c r="BW29" s="3">
        <f t="shared" si="21"/>
        <v>98925.313842773438</v>
      </c>
      <c r="BX29" s="3">
        <f t="shared" si="21"/>
        <v>98925.313842773438</v>
      </c>
      <c r="BY29" s="3">
        <f t="shared" si="21"/>
        <v>98925.313842773438</v>
      </c>
      <c r="BZ29" s="3">
        <f t="shared" si="21"/>
        <v>98925.313842773438</v>
      </c>
      <c r="CA29" s="3">
        <f t="shared" si="21"/>
        <v>98925.313842773438</v>
      </c>
      <c r="CB29" s="3">
        <f t="shared" si="21"/>
        <v>98925.313842773438</v>
      </c>
      <c r="CC29" s="3">
        <f t="shared" si="21"/>
        <v>98925.313842773438</v>
      </c>
      <c r="CD29" s="3">
        <f t="shared" si="21"/>
        <v>98925.313842773438</v>
      </c>
      <c r="CE29" s="3">
        <f t="shared" si="21"/>
        <v>98925.313842773438</v>
      </c>
      <c r="CF29" s="3">
        <f t="shared" si="21"/>
        <v>98925.313842773438</v>
      </c>
      <c r="CG29" s="3">
        <f t="shared" si="21"/>
        <v>98925.313842773438</v>
      </c>
      <c r="CH29" s="12">
        <f t="shared" si="21"/>
        <v>98925.313842773438</v>
      </c>
    </row>
    <row r="30" spans="1:86" x14ac:dyDescent="0.35">
      <c r="A30" s="572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0</v>
      </c>
      <c r="E30" s="3">
        <f t="shared" si="22"/>
        <v>0</v>
      </c>
      <c r="F30" s="3">
        <f t="shared" si="22"/>
        <v>130526.45555949998</v>
      </c>
      <c r="G30" s="3">
        <f t="shared" si="22"/>
        <v>511744.98485109996</v>
      </c>
      <c r="H30" s="3">
        <f t="shared" si="22"/>
        <v>1038378.7721493079</v>
      </c>
      <c r="I30" s="3">
        <f t="shared" si="22"/>
        <v>1167744.0389812766</v>
      </c>
      <c r="J30" s="3">
        <f t="shared" si="22"/>
        <v>1408990.1418371424</v>
      </c>
      <c r="K30" s="3">
        <f t="shared" si="22"/>
        <v>2551194.544458379</v>
      </c>
      <c r="L30" s="3">
        <f t="shared" si="22"/>
        <v>3002155.7048092266</v>
      </c>
      <c r="M30" s="3">
        <f t="shared" si="22"/>
        <v>3260329.8479053536</v>
      </c>
      <c r="N30" s="3">
        <f t="shared" si="22"/>
        <v>3627036.9303651387</v>
      </c>
      <c r="O30" s="3">
        <f t="shared" si="22"/>
        <v>3627036.9303651387</v>
      </c>
      <c r="P30" s="3">
        <f t="shared" si="22"/>
        <v>3627036.9303651387</v>
      </c>
      <c r="Q30" s="3">
        <f t="shared" si="22"/>
        <v>3627036.9303651387</v>
      </c>
      <c r="R30" s="3">
        <f t="shared" si="22"/>
        <v>3627036.9303651387</v>
      </c>
      <c r="S30" s="3">
        <f t="shared" si="22"/>
        <v>3627036.9303651387</v>
      </c>
      <c r="T30" s="3">
        <f t="shared" si="22"/>
        <v>3627036.9303651387</v>
      </c>
      <c r="U30" s="3">
        <f t="shared" si="22"/>
        <v>3627036.9303651387</v>
      </c>
      <c r="V30" s="3">
        <f t="shared" si="22"/>
        <v>3627036.9303651387</v>
      </c>
      <c r="W30" s="3">
        <f t="shared" si="22"/>
        <v>3627036.9303651387</v>
      </c>
      <c r="X30" s="3">
        <f t="shared" si="22"/>
        <v>3627036.9303651387</v>
      </c>
      <c r="Y30" s="3">
        <f t="shared" si="22"/>
        <v>3627036.9303651387</v>
      </c>
      <c r="Z30" s="3">
        <f t="shared" si="22"/>
        <v>3627036.9303651387</v>
      </c>
      <c r="AA30" s="3">
        <f t="shared" si="22"/>
        <v>3627036.9303651387</v>
      </c>
      <c r="AB30" s="3">
        <f t="shared" si="22"/>
        <v>3627036.9303651387</v>
      </c>
      <c r="AC30" s="3">
        <f t="shared" si="22"/>
        <v>3627036.9303651387</v>
      </c>
      <c r="AD30" s="3">
        <f t="shared" si="22"/>
        <v>3627036.9303651387</v>
      </c>
      <c r="AE30" s="3">
        <f t="shared" si="22"/>
        <v>3627036.9303651387</v>
      </c>
      <c r="AF30" s="3">
        <f t="shared" si="22"/>
        <v>3627036.9303651387</v>
      </c>
      <c r="AG30" s="3">
        <f t="shared" si="22"/>
        <v>3627036.9303651387</v>
      </c>
      <c r="AH30" s="3">
        <f t="shared" si="22"/>
        <v>3627036.9303651387</v>
      </c>
      <c r="AI30" s="3">
        <f t="shared" si="22"/>
        <v>3627036.9303651387</v>
      </c>
      <c r="AJ30" s="3">
        <f t="shared" si="22"/>
        <v>3627036.9303651387</v>
      </c>
      <c r="AK30" s="3">
        <f t="shared" si="22"/>
        <v>3627036.9303651387</v>
      </c>
      <c r="AL30" s="3">
        <f t="shared" si="22"/>
        <v>3627036.9303651387</v>
      </c>
      <c r="AM30" s="3">
        <f t="shared" si="22"/>
        <v>3627036.9303651387</v>
      </c>
      <c r="AN30" s="3">
        <f t="shared" si="22"/>
        <v>3627036.9303651387</v>
      </c>
      <c r="AO30" s="3">
        <f t="shared" si="22"/>
        <v>3627036.9303651387</v>
      </c>
      <c r="AP30" s="3">
        <f t="shared" si="22"/>
        <v>3627036.9303651387</v>
      </c>
      <c r="AQ30" s="3">
        <f t="shared" si="22"/>
        <v>3627036.9303651387</v>
      </c>
      <c r="AR30" s="3">
        <f t="shared" si="22"/>
        <v>3627036.9303651387</v>
      </c>
      <c r="AS30" s="3">
        <f t="shared" si="22"/>
        <v>3627036.9303651387</v>
      </c>
      <c r="AT30" s="3">
        <f t="shared" si="22"/>
        <v>3627036.9303651387</v>
      </c>
      <c r="AU30" s="3">
        <f t="shared" si="22"/>
        <v>3627036.9303651387</v>
      </c>
      <c r="AV30" s="3">
        <f t="shared" si="22"/>
        <v>3627036.9303651387</v>
      </c>
      <c r="AW30" s="3">
        <f t="shared" si="22"/>
        <v>3627036.9303651387</v>
      </c>
      <c r="AX30" s="3">
        <f t="shared" si="22"/>
        <v>3627036.9303651387</v>
      </c>
      <c r="AY30" s="3">
        <f t="shared" si="22"/>
        <v>3627036.9303651387</v>
      </c>
      <c r="AZ30" s="3">
        <f t="shared" si="22"/>
        <v>3627036.9303651387</v>
      </c>
      <c r="BA30" s="3">
        <f t="shared" si="22"/>
        <v>3627036.9303651387</v>
      </c>
      <c r="BB30" s="3">
        <f t="shared" si="22"/>
        <v>3627036.9303651387</v>
      </c>
      <c r="BC30" s="3">
        <f t="shared" si="22"/>
        <v>3627036.9303651387</v>
      </c>
      <c r="BD30" s="3">
        <f t="shared" si="22"/>
        <v>3627036.9303651387</v>
      </c>
      <c r="BE30" s="3">
        <f t="shared" si="22"/>
        <v>3627036.9303651387</v>
      </c>
      <c r="BF30" s="3">
        <f t="shared" si="22"/>
        <v>3627036.9303651387</v>
      </c>
      <c r="BG30" s="3">
        <f t="shared" si="22"/>
        <v>3627036.9303651387</v>
      </c>
      <c r="BH30" s="3">
        <f t="shared" si="22"/>
        <v>3627036.9303651387</v>
      </c>
      <c r="BI30" s="3">
        <f t="shared" si="22"/>
        <v>3627036.9303651387</v>
      </c>
      <c r="BJ30" s="3">
        <f t="shared" si="22"/>
        <v>3627036.9303651387</v>
      </c>
      <c r="BK30" s="3">
        <f t="shared" si="22"/>
        <v>3627036.9303651387</v>
      </c>
      <c r="BL30" s="3">
        <f t="shared" si="22"/>
        <v>3627036.9303651387</v>
      </c>
      <c r="BM30" s="3">
        <f t="shared" si="22"/>
        <v>3627036.9303651387</v>
      </c>
      <c r="BN30" s="3">
        <f t="shared" si="22"/>
        <v>3627036.9303651387</v>
      </c>
      <c r="BO30" s="3">
        <f t="shared" si="22"/>
        <v>3627036.9303651387</v>
      </c>
      <c r="BP30" s="3">
        <f t="shared" ref="BP30:CH30" si="23">IF(SUM($C$19:$N$19)=0,0,BO30+BP12)</f>
        <v>3627036.9303651387</v>
      </c>
      <c r="BQ30" s="3">
        <f t="shared" si="23"/>
        <v>3627036.9303651387</v>
      </c>
      <c r="BR30" s="3">
        <f t="shared" si="23"/>
        <v>3627036.9303651387</v>
      </c>
      <c r="BS30" s="3">
        <f t="shared" si="23"/>
        <v>3627036.9303651387</v>
      </c>
      <c r="BT30" s="3">
        <f t="shared" si="23"/>
        <v>3627036.9303651387</v>
      </c>
      <c r="BU30" s="3">
        <f t="shared" si="23"/>
        <v>3627036.9303651387</v>
      </c>
      <c r="BV30" s="3">
        <f t="shared" si="23"/>
        <v>3627036.9303651387</v>
      </c>
      <c r="BW30" s="3">
        <f t="shared" si="23"/>
        <v>3627036.9303651387</v>
      </c>
      <c r="BX30" s="3">
        <f t="shared" si="23"/>
        <v>3627036.9303651387</v>
      </c>
      <c r="BY30" s="3">
        <f t="shared" si="23"/>
        <v>3627036.9303651387</v>
      </c>
      <c r="BZ30" s="3">
        <f t="shared" si="23"/>
        <v>3627036.9303651387</v>
      </c>
      <c r="CA30" s="3">
        <f t="shared" si="23"/>
        <v>3627036.9303651387</v>
      </c>
      <c r="CB30" s="3">
        <f t="shared" si="23"/>
        <v>3627036.9303651387</v>
      </c>
      <c r="CC30" s="3">
        <f t="shared" si="23"/>
        <v>3627036.9303651387</v>
      </c>
      <c r="CD30" s="3">
        <f t="shared" si="23"/>
        <v>3627036.9303651387</v>
      </c>
      <c r="CE30" s="3">
        <f t="shared" si="23"/>
        <v>3627036.9303651387</v>
      </c>
      <c r="CF30" s="3">
        <f t="shared" si="23"/>
        <v>3627036.9303651387</v>
      </c>
      <c r="CG30" s="3">
        <f t="shared" si="23"/>
        <v>3627036.9303651387</v>
      </c>
      <c r="CH30" s="12">
        <f t="shared" si="23"/>
        <v>3627036.9303651387</v>
      </c>
    </row>
    <row r="31" spans="1:86" x14ac:dyDescent="0.35">
      <c r="A31" s="572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9811.1901887999993</v>
      </c>
      <c r="G31" s="3">
        <f t="shared" si="24"/>
        <v>34634.409809999997</v>
      </c>
      <c r="H31" s="3">
        <f t="shared" si="24"/>
        <v>52303.285834800001</v>
      </c>
      <c r="I31" s="3">
        <f t="shared" si="24"/>
        <v>53944.797706800004</v>
      </c>
      <c r="J31" s="3">
        <f t="shared" si="24"/>
        <v>53944.797706800004</v>
      </c>
      <c r="K31" s="3">
        <f t="shared" si="24"/>
        <v>77711.644810800004</v>
      </c>
      <c r="L31" s="3">
        <f t="shared" si="24"/>
        <v>80067.109122000009</v>
      </c>
      <c r="M31" s="3">
        <f t="shared" si="24"/>
        <v>80067.109122000009</v>
      </c>
      <c r="N31" s="3">
        <f t="shared" si="24"/>
        <v>86135.704855200005</v>
      </c>
      <c r="O31" s="3">
        <f t="shared" si="24"/>
        <v>86135.704855200005</v>
      </c>
      <c r="P31" s="3">
        <f t="shared" si="24"/>
        <v>86135.704855200005</v>
      </c>
      <c r="Q31" s="3">
        <f t="shared" si="24"/>
        <v>86135.704855200005</v>
      </c>
      <c r="R31" s="3">
        <f t="shared" si="24"/>
        <v>86135.704855200005</v>
      </c>
      <c r="S31" s="3">
        <f t="shared" si="24"/>
        <v>86135.704855200005</v>
      </c>
      <c r="T31" s="3">
        <f t="shared" si="24"/>
        <v>86135.704855200005</v>
      </c>
      <c r="U31" s="3">
        <f t="shared" si="24"/>
        <v>86135.704855200005</v>
      </c>
      <c r="V31" s="3">
        <f t="shared" si="24"/>
        <v>86135.704855200005</v>
      </c>
      <c r="W31" s="3">
        <f t="shared" si="24"/>
        <v>86135.704855200005</v>
      </c>
      <c r="X31" s="3">
        <f t="shared" si="24"/>
        <v>86135.704855200005</v>
      </c>
      <c r="Y31" s="3">
        <f t="shared" si="24"/>
        <v>86135.704855200005</v>
      </c>
      <c r="Z31" s="3">
        <f t="shared" si="24"/>
        <v>86135.704855200005</v>
      </c>
      <c r="AA31" s="3">
        <f t="shared" si="24"/>
        <v>86135.704855200005</v>
      </c>
      <c r="AB31" s="3">
        <f t="shared" si="24"/>
        <v>86135.704855200005</v>
      </c>
      <c r="AC31" s="3">
        <f t="shared" si="24"/>
        <v>86135.704855200005</v>
      </c>
      <c r="AD31" s="3">
        <f t="shared" si="24"/>
        <v>86135.704855200005</v>
      </c>
      <c r="AE31" s="3">
        <f t="shared" si="24"/>
        <v>86135.704855200005</v>
      </c>
      <c r="AF31" s="3">
        <f t="shared" si="24"/>
        <v>86135.704855200005</v>
      </c>
      <c r="AG31" s="3">
        <f t="shared" si="24"/>
        <v>86135.704855200005</v>
      </c>
      <c r="AH31" s="3">
        <f t="shared" si="24"/>
        <v>86135.704855200005</v>
      </c>
      <c r="AI31" s="3">
        <f t="shared" si="24"/>
        <v>86135.704855200005</v>
      </c>
      <c r="AJ31" s="3">
        <f t="shared" si="24"/>
        <v>86135.704855200005</v>
      </c>
      <c r="AK31" s="3">
        <f t="shared" si="24"/>
        <v>86135.704855200005</v>
      </c>
      <c r="AL31" s="3">
        <f t="shared" si="24"/>
        <v>86135.704855200005</v>
      </c>
      <c r="AM31" s="3">
        <f t="shared" si="24"/>
        <v>86135.704855200005</v>
      </c>
      <c r="AN31" s="3">
        <f t="shared" si="24"/>
        <v>86135.704855200005</v>
      </c>
      <c r="AO31" s="3">
        <f t="shared" si="24"/>
        <v>86135.704855200005</v>
      </c>
      <c r="AP31" s="3">
        <f t="shared" si="24"/>
        <v>86135.704855200005</v>
      </c>
      <c r="AQ31" s="3">
        <f t="shared" si="24"/>
        <v>86135.704855200005</v>
      </c>
      <c r="AR31" s="3">
        <f t="shared" si="24"/>
        <v>86135.704855200005</v>
      </c>
      <c r="AS31" s="3">
        <f t="shared" si="24"/>
        <v>86135.704855200005</v>
      </c>
      <c r="AT31" s="3">
        <f t="shared" si="24"/>
        <v>86135.704855200005</v>
      </c>
      <c r="AU31" s="3">
        <f t="shared" si="24"/>
        <v>86135.704855200005</v>
      </c>
      <c r="AV31" s="3">
        <f t="shared" si="24"/>
        <v>86135.704855200005</v>
      </c>
      <c r="AW31" s="3">
        <f t="shared" si="24"/>
        <v>86135.704855200005</v>
      </c>
      <c r="AX31" s="3">
        <f t="shared" si="24"/>
        <v>86135.704855200005</v>
      </c>
      <c r="AY31" s="3">
        <f t="shared" si="24"/>
        <v>86135.704855200005</v>
      </c>
      <c r="AZ31" s="3">
        <f t="shared" si="24"/>
        <v>86135.704855200005</v>
      </c>
      <c r="BA31" s="3">
        <f t="shared" si="24"/>
        <v>86135.704855200005</v>
      </c>
      <c r="BB31" s="3">
        <f t="shared" si="24"/>
        <v>86135.704855200005</v>
      </c>
      <c r="BC31" s="3">
        <f t="shared" si="24"/>
        <v>86135.704855200005</v>
      </c>
      <c r="BD31" s="3">
        <f t="shared" si="24"/>
        <v>86135.704855200005</v>
      </c>
      <c r="BE31" s="3">
        <f t="shared" si="24"/>
        <v>86135.704855200005</v>
      </c>
      <c r="BF31" s="3">
        <f t="shared" si="24"/>
        <v>86135.704855200005</v>
      </c>
      <c r="BG31" s="3">
        <f t="shared" si="24"/>
        <v>86135.704855200005</v>
      </c>
      <c r="BH31" s="3">
        <f t="shared" si="24"/>
        <v>86135.704855200005</v>
      </c>
      <c r="BI31" s="3">
        <f t="shared" si="24"/>
        <v>86135.704855200005</v>
      </c>
      <c r="BJ31" s="3">
        <f t="shared" si="24"/>
        <v>86135.704855200005</v>
      </c>
      <c r="BK31" s="3">
        <f t="shared" si="24"/>
        <v>86135.704855200005</v>
      </c>
      <c r="BL31" s="3">
        <f t="shared" si="24"/>
        <v>86135.704855200005</v>
      </c>
      <c r="BM31" s="3">
        <f t="shared" si="24"/>
        <v>86135.704855200005</v>
      </c>
      <c r="BN31" s="3">
        <f t="shared" si="24"/>
        <v>86135.704855200005</v>
      </c>
      <c r="BO31" s="3">
        <f t="shared" si="24"/>
        <v>86135.704855200005</v>
      </c>
      <c r="BP31" s="3">
        <f t="shared" ref="BP31:CH31" si="25">IF(SUM($C$19:$N$19)=0,0,BO31+BP13)</f>
        <v>86135.704855200005</v>
      </c>
      <c r="BQ31" s="3">
        <f t="shared" si="25"/>
        <v>86135.704855200005</v>
      </c>
      <c r="BR31" s="3">
        <f t="shared" si="25"/>
        <v>86135.704855200005</v>
      </c>
      <c r="BS31" s="3">
        <f t="shared" si="25"/>
        <v>86135.704855200005</v>
      </c>
      <c r="BT31" s="3">
        <f t="shared" si="25"/>
        <v>86135.704855200005</v>
      </c>
      <c r="BU31" s="3">
        <f t="shared" si="25"/>
        <v>86135.704855200005</v>
      </c>
      <c r="BV31" s="3">
        <f t="shared" si="25"/>
        <v>86135.704855200005</v>
      </c>
      <c r="BW31" s="3">
        <f t="shared" si="25"/>
        <v>86135.704855200005</v>
      </c>
      <c r="BX31" s="3">
        <f t="shared" si="25"/>
        <v>86135.704855200005</v>
      </c>
      <c r="BY31" s="3">
        <f t="shared" si="25"/>
        <v>86135.704855200005</v>
      </c>
      <c r="BZ31" s="3">
        <f t="shared" si="25"/>
        <v>86135.704855200005</v>
      </c>
      <c r="CA31" s="3">
        <f t="shared" si="25"/>
        <v>86135.704855200005</v>
      </c>
      <c r="CB31" s="3">
        <f t="shared" si="25"/>
        <v>86135.704855200005</v>
      </c>
      <c r="CC31" s="3">
        <f t="shared" si="25"/>
        <v>86135.704855200005</v>
      </c>
      <c r="CD31" s="3">
        <f t="shared" si="25"/>
        <v>86135.704855200005</v>
      </c>
      <c r="CE31" s="3">
        <f t="shared" si="25"/>
        <v>86135.704855200005</v>
      </c>
      <c r="CF31" s="3">
        <f t="shared" si="25"/>
        <v>86135.704855200005</v>
      </c>
      <c r="CG31" s="3">
        <f t="shared" si="25"/>
        <v>86135.704855200005</v>
      </c>
      <c r="CH31" s="12">
        <f t="shared" si="25"/>
        <v>86135.704855200005</v>
      </c>
    </row>
    <row r="32" spans="1:86" ht="15" customHeight="1" x14ac:dyDescent="0.35">
      <c r="A32" s="572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35">
      <c r="A33" s="572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35">
      <c r="A34" s="572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35">
      <c r="A35" s="572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35">
      <c r="A36" s="572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16" t="str">
        <f t="shared" si="7"/>
        <v>Monthly kWh</v>
      </c>
      <c r="C37" s="279">
        <f>SUM(C23:C36)</f>
        <v>0</v>
      </c>
      <c r="D37" s="279">
        <f t="shared" ref="D37:BO37" si="34">SUM(D23:D36)</f>
        <v>0</v>
      </c>
      <c r="E37" s="279">
        <f t="shared" si="34"/>
        <v>0</v>
      </c>
      <c r="F37" s="279">
        <f t="shared" si="34"/>
        <v>141848.64574829995</v>
      </c>
      <c r="G37" s="279">
        <f t="shared" si="34"/>
        <v>547890.3946611</v>
      </c>
      <c r="H37" s="279">
        <f t="shared" si="34"/>
        <v>1191118.3718268813</v>
      </c>
      <c r="I37" s="279">
        <f t="shared" si="34"/>
        <v>1322125.15053085</v>
      </c>
      <c r="J37" s="279">
        <f t="shared" si="34"/>
        <v>1604077.2074882784</v>
      </c>
      <c r="K37" s="279">
        <f t="shared" si="34"/>
        <v>2801018.2882682025</v>
      </c>
      <c r="L37" s="279">
        <f t="shared" si="34"/>
        <v>3254334.9129302502</v>
      </c>
      <c r="M37" s="279">
        <f t="shared" si="34"/>
        <v>3512509.0560263772</v>
      </c>
      <c r="N37" s="279">
        <f t="shared" si="34"/>
        <v>3975742.410000612</v>
      </c>
      <c r="O37" s="279">
        <f t="shared" si="34"/>
        <v>3975742.410000612</v>
      </c>
      <c r="P37" s="279">
        <f t="shared" si="34"/>
        <v>3975742.410000612</v>
      </c>
      <c r="Q37" s="279">
        <f t="shared" si="34"/>
        <v>3975742.410000612</v>
      </c>
      <c r="R37" s="279">
        <f t="shared" si="34"/>
        <v>3975742.410000612</v>
      </c>
      <c r="S37" s="279">
        <f t="shared" si="34"/>
        <v>3975742.410000612</v>
      </c>
      <c r="T37" s="279">
        <f t="shared" si="34"/>
        <v>3975742.410000612</v>
      </c>
      <c r="U37" s="279">
        <f t="shared" si="34"/>
        <v>3975742.410000612</v>
      </c>
      <c r="V37" s="279">
        <f t="shared" si="34"/>
        <v>3975742.410000612</v>
      </c>
      <c r="W37" s="279">
        <f t="shared" si="34"/>
        <v>3975742.410000612</v>
      </c>
      <c r="X37" s="279">
        <f t="shared" si="34"/>
        <v>3975742.410000612</v>
      </c>
      <c r="Y37" s="279">
        <f t="shared" si="34"/>
        <v>3975742.410000612</v>
      </c>
      <c r="Z37" s="279">
        <f t="shared" si="34"/>
        <v>3975742.410000612</v>
      </c>
      <c r="AA37" s="279">
        <f t="shared" si="34"/>
        <v>3975742.410000612</v>
      </c>
      <c r="AB37" s="279">
        <f t="shared" si="34"/>
        <v>3975742.410000612</v>
      </c>
      <c r="AC37" s="279">
        <f t="shared" si="34"/>
        <v>3975742.410000612</v>
      </c>
      <c r="AD37" s="279">
        <f t="shared" si="34"/>
        <v>3975742.410000612</v>
      </c>
      <c r="AE37" s="279">
        <f t="shared" si="34"/>
        <v>3975742.410000612</v>
      </c>
      <c r="AF37" s="279">
        <f t="shared" si="34"/>
        <v>3975742.410000612</v>
      </c>
      <c r="AG37" s="279">
        <f t="shared" si="34"/>
        <v>3975742.410000612</v>
      </c>
      <c r="AH37" s="279">
        <f t="shared" si="34"/>
        <v>3975742.410000612</v>
      </c>
      <c r="AI37" s="279">
        <f t="shared" si="34"/>
        <v>3975742.410000612</v>
      </c>
      <c r="AJ37" s="279">
        <f t="shared" si="34"/>
        <v>3975742.410000612</v>
      </c>
      <c r="AK37" s="279">
        <f t="shared" si="34"/>
        <v>3975742.410000612</v>
      </c>
      <c r="AL37" s="279">
        <f t="shared" si="34"/>
        <v>3975742.410000612</v>
      </c>
      <c r="AM37" s="279">
        <f t="shared" si="34"/>
        <v>3975742.410000612</v>
      </c>
      <c r="AN37" s="279">
        <f t="shared" si="34"/>
        <v>3975742.410000612</v>
      </c>
      <c r="AO37" s="279">
        <f t="shared" si="34"/>
        <v>3975742.410000612</v>
      </c>
      <c r="AP37" s="279">
        <f t="shared" si="34"/>
        <v>3975742.410000612</v>
      </c>
      <c r="AQ37" s="279">
        <f t="shared" si="34"/>
        <v>3975742.410000612</v>
      </c>
      <c r="AR37" s="279">
        <f t="shared" si="34"/>
        <v>3975742.410000612</v>
      </c>
      <c r="AS37" s="279">
        <f t="shared" si="34"/>
        <v>3975742.410000612</v>
      </c>
      <c r="AT37" s="279">
        <f t="shared" si="34"/>
        <v>3975742.410000612</v>
      </c>
      <c r="AU37" s="279">
        <f t="shared" si="34"/>
        <v>3975742.410000612</v>
      </c>
      <c r="AV37" s="279">
        <f t="shared" si="34"/>
        <v>3975742.410000612</v>
      </c>
      <c r="AW37" s="279">
        <f t="shared" si="34"/>
        <v>3975742.410000612</v>
      </c>
      <c r="AX37" s="279">
        <f t="shared" si="34"/>
        <v>3975742.410000612</v>
      </c>
      <c r="AY37" s="279">
        <f t="shared" si="34"/>
        <v>3975742.410000612</v>
      </c>
      <c r="AZ37" s="279">
        <f t="shared" si="34"/>
        <v>3975742.410000612</v>
      </c>
      <c r="BA37" s="279">
        <f t="shared" si="34"/>
        <v>3975742.410000612</v>
      </c>
      <c r="BB37" s="279">
        <f t="shared" si="34"/>
        <v>3975742.410000612</v>
      </c>
      <c r="BC37" s="279">
        <f t="shared" si="34"/>
        <v>3975742.410000612</v>
      </c>
      <c r="BD37" s="279">
        <f t="shared" si="34"/>
        <v>3975742.410000612</v>
      </c>
      <c r="BE37" s="279">
        <f t="shared" si="34"/>
        <v>3975742.410000612</v>
      </c>
      <c r="BF37" s="279">
        <f t="shared" si="34"/>
        <v>3975742.410000612</v>
      </c>
      <c r="BG37" s="279">
        <f t="shared" si="34"/>
        <v>3975742.410000612</v>
      </c>
      <c r="BH37" s="279">
        <f t="shared" si="34"/>
        <v>3975742.410000612</v>
      </c>
      <c r="BI37" s="279">
        <f t="shared" si="34"/>
        <v>3975742.410000612</v>
      </c>
      <c r="BJ37" s="279">
        <f t="shared" si="34"/>
        <v>3975742.410000612</v>
      </c>
      <c r="BK37" s="279">
        <f t="shared" si="34"/>
        <v>3975742.410000612</v>
      </c>
      <c r="BL37" s="279">
        <f t="shared" si="34"/>
        <v>3975742.410000612</v>
      </c>
      <c r="BM37" s="279">
        <f t="shared" si="34"/>
        <v>3975742.410000612</v>
      </c>
      <c r="BN37" s="279">
        <f t="shared" si="34"/>
        <v>3975742.410000612</v>
      </c>
      <c r="BO37" s="279">
        <f t="shared" si="34"/>
        <v>3975742.410000612</v>
      </c>
      <c r="BP37" s="279">
        <f t="shared" ref="BP37:CH37" si="35">SUM(BP23:BP36)</f>
        <v>3975742.410000612</v>
      </c>
      <c r="BQ37" s="279">
        <f t="shared" si="35"/>
        <v>3975742.410000612</v>
      </c>
      <c r="BR37" s="279">
        <f t="shared" si="35"/>
        <v>3975742.410000612</v>
      </c>
      <c r="BS37" s="279">
        <f t="shared" si="35"/>
        <v>3975742.410000612</v>
      </c>
      <c r="BT37" s="279">
        <f t="shared" si="35"/>
        <v>3975742.410000612</v>
      </c>
      <c r="BU37" s="279">
        <f t="shared" si="35"/>
        <v>3975742.410000612</v>
      </c>
      <c r="BV37" s="279">
        <f t="shared" si="35"/>
        <v>3975742.410000612</v>
      </c>
      <c r="BW37" s="279">
        <f t="shared" si="35"/>
        <v>3975742.410000612</v>
      </c>
      <c r="BX37" s="279">
        <f t="shared" si="35"/>
        <v>3975742.410000612</v>
      </c>
      <c r="BY37" s="279">
        <f t="shared" si="35"/>
        <v>3975742.410000612</v>
      </c>
      <c r="BZ37" s="279">
        <f t="shared" si="35"/>
        <v>3975742.410000612</v>
      </c>
      <c r="CA37" s="279">
        <f t="shared" si="35"/>
        <v>3975742.410000612</v>
      </c>
      <c r="CB37" s="279">
        <f t="shared" si="35"/>
        <v>3975742.410000612</v>
      </c>
      <c r="CC37" s="279">
        <f t="shared" si="35"/>
        <v>3975742.410000612</v>
      </c>
      <c r="CD37" s="279">
        <f t="shared" si="35"/>
        <v>3975742.410000612</v>
      </c>
      <c r="CE37" s="279">
        <f t="shared" si="35"/>
        <v>3975742.410000612</v>
      </c>
      <c r="CF37" s="279">
        <f t="shared" si="35"/>
        <v>3975742.410000612</v>
      </c>
      <c r="CG37" s="279">
        <f t="shared" si="35"/>
        <v>3975742.410000612</v>
      </c>
      <c r="CH37" s="282">
        <f t="shared" si="35"/>
        <v>3975742.410000612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3975742.4100006125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150"/>
    </row>
    <row r="39" spans="1:86" ht="15" thickBot="1" x14ac:dyDescent="0.4">
      <c r="C39" s="303"/>
      <c r="D39" s="149"/>
      <c r="E39" s="303"/>
      <c r="F39" s="149"/>
      <c r="G39" s="149"/>
      <c r="H39" s="303"/>
      <c r="I39" s="149"/>
      <c r="J39" s="149"/>
      <c r="K39" s="303"/>
      <c r="L39" s="149"/>
      <c r="M39" s="149"/>
      <c r="N39" s="303"/>
      <c r="O39" s="149"/>
      <c r="P39" s="149"/>
      <c r="Q39" s="303"/>
      <c r="R39" s="149"/>
      <c r="S39" s="149"/>
      <c r="T39" s="303"/>
      <c r="U39" s="303"/>
      <c r="V39" s="149"/>
      <c r="W39" s="303"/>
      <c r="X39" s="149"/>
      <c r="Y39" s="149"/>
      <c r="Z39" s="303"/>
      <c r="AA39" s="149"/>
      <c r="AB39" s="149"/>
      <c r="AC39" s="303"/>
      <c r="AD39" s="149"/>
      <c r="AE39" s="149"/>
      <c r="AF39" s="303"/>
      <c r="AG39" s="149"/>
      <c r="AH39" s="149"/>
      <c r="AI39" s="303"/>
      <c r="AJ39" s="149"/>
      <c r="AK39" s="149"/>
      <c r="AL39" s="303"/>
      <c r="AM39" s="149"/>
      <c r="AN39" s="149"/>
      <c r="AO39" s="303"/>
      <c r="AP39" s="149"/>
      <c r="AQ39" s="149"/>
      <c r="AR39" s="303"/>
      <c r="AS39" s="149"/>
      <c r="AT39" s="149"/>
      <c r="AU39" s="303"/>
      <c r="AV39" s="149"/>
      <c r="AW39" s="149"/>
      <c r="AX39" s="303"/>
      <c r="AY39" s="149"/>
      <c r="AZ39" s="149"/>
      <c r="BA39" s="303"/>
      <c r="BB39" s="149"/>
      <c r="BC39" s="149"/>
      <c r="BD39" s="303"/>
      <c r="BE39" s="149"/>
      <c r="BF39" s="149"/>
      <c r="BG39" s="303"/>
      <c r="BH39" s="149"/>
      <c r="BI39" s="149"/>
      <c r="BJ39" s="303"/>
      <c r="BK39" s="149"/>
      <c r="BL39" s="149"/>
      <c r="BM39" s="303"/>
      <c r="BN39" s="149"/>
      <c r="BO39" s="149"/>
      <c r="BP39" s="303"/>
      <c r="BQ39" s="149"/>
      <c r="BR39" s="149"/>
      <c r="BS39" s="303"/>
      <c r="BT39" s="149"/>
      <c r="BU39" s="149"/>
      <c r="BV39" s="303"/>
      <c r="BW39" s="149"/>
      <c r="BX39" s="149"/>
      <c r="BY39" s="303"/>
      <c r="BZ39" s="149"/>
      <c r="CA39" s="149"/>
      <c r="CB39" s="303"/>
      <c r="CC39" s="149"/>
      <c r="CD39" s="149"/>
      <c r="CE39" s="303"/>
      <c r="CF39" s="149"/>
      <c r="CG39" s="149"/>
      <c r="CH39" s="303"/>
    </row>
    <row r="40" spans="1:86" ht="16" thickBot="1" x14ac:dyDescent="0.4">
      <c r="A40" s="574" t="s">
        <v>16</v>
      </c>
      <c r="B40" s="18" t="str">
        <f t="shared" ref="B40" si="36">B22</f>
        <v>End Use</v>
      </c>
      <c r="C40" s="176">
        <f>C$4</f>
        <v>44562</v>
      </c>
      <c r="D40" s="176">
        <f t="shared" ref="D40:BO40" si="37">D$4</f>
        <v>44593</v>
      </c>
      <c r="E40" s="176">
        <f t="shared" si="37"/>
        <v>44621</v>
      </c>
      <c r="F40" s="176">
        <f t="shared" si="37"/>
        <v>44652</v>
      </c>
      <c r="G40" s="176">
        <f t="shared" si="37"/>
        <v>44682</v>
      </c>
      <c r="H40" s="176">
        <f t="shared" si="37"/>
        <v>44713</v>
      </c>
      <c r="I40" s="176">
        <f t="shared" si="37"/>
        <v>44743</v>
      </c>
      <c r="J40" s="176">
        <f t="shared" si="37"/>
        <v>44774</v>
      </c>
      <c r="K40" s="176">
        <f t="shared" si="37"/>
        <v>44805</v>
      </c>
      <c r="L40" s="176">
        <f t="shared" si="37"/>
        <v>44835</v>
      </c>
      <c r="M40" s="176">
        <f t="shared" si="37"/>
        <v>44866</v>
      </c>
      <c r="N40" s="176">
        <f t="shared" si="37"/>
        <v>44896</v>
      </c>
      <c r="O40" s="176">
        <f t="shared" si="37"/>
        <v>44927</v>
      </c>
      <c r="P40" s="176">
        <f t="shared" si="37"/>
        <v>44958</v>
      </c>
      <c r="Q40" s="176">
        <f t="shared" si="37"/>
        <v>44986</v>
      </c>
      <c r="R40" s="176">
        <f t="shared" si="37"/>
        <v>45017</v>
      </c>
      <c r="S40" s="176">
        <f t="shared" si="37"/>
        <v>45047</v>
      </c>
      <c r="T40" s="176">
        <f t="shared" si="37"/>
        <v>45078</v>
      </c>
      <c r="U40" s="176">
        <f t="shared" si="37"/>
        <v>45108</v>
      </c>
      <c r="V40" s="176">
        <f t="shared" si="37"/>
        <v>45139</v>
      </c>
      <c r="W40" s="176">
        <f t="shared" si="37"/>
        <v>45170</v>
      </c>
      <c r="X40" s="176">
        <f t="shared" si="37"/>
        <v>45200</v>
      </c>
      <c r="Y40" s="176">
        <f t="shared" si="37"/>
        <v>45231</v>
      </c>
      <c r="Z40" s="176">
        <f t="shared" si="37"/>
        <v>45261</v>
      </c>
      <c r="AA40" s="176">
        <f t="shared" si="37"/>
        <v>45292</v>
      </c>
      <c r="AB40" s="176">
        <f t="shared" si="37"/>
        <v>45323</v>
      </c>
      <c r="AC40" s="176">
        <f t="shared" si="37"/>
        <v>45352</v>
      </c>
      <c r="AD40" s="176">
        <f t="shared" si="37"/>
        <v>45383</v>
      </c>
      <c r="AE40" s="176">
        <f t="shared" si="37"/>
        <v>45413</v>
      </c>
      <c r="AF40" s="176">
        <f t="shared" si="37"/>
        <v>45444</v>
      </c>
      <c r="AG40" s="176">
        <f t="shared" si="37"/>
        <v>45474</v>
      </c>
      <c r="AH40" s="176">
        <f t="shared" si="37"/>
        <v>45505</v>
      </c>
      <c r="AI40" s="176">
        <f t="shared" si="37"/>
        <v>45536</v>
      </c>
      <c r="AJ40" s="176">
        <f t="shared" si="37"/>
        <v>45566</v>
      </c>
      <c r="AK40" s="176">
        <f t="shared" si="37"/>
        <v>45597</v>
      </c>
      <c r="AL40" s="176">
        <f t="shared" si="37"/>
        <v>45627</v>
      </c>
      <c r="AM40" s="176">
        <f t="shared" si="37"/>
        <v>45658</v>
      </c>
      <c r="AN40" s="176">
        <f t="shared" si="37"/>
        <v>45689</v>
      </c>
      <c r="AO40" s="176">
        <f t="shared" si="37"/>
        <v>45717</v>
      </c>
      <c r="AP40" s="176">
        <f t="shared" si="37"/>
        <v>45748</v>
      </c>
      <c r="AQ40" s="176">
        <f t="shared" si="37"/>
        <v>45778</v>
      </c>
      <c r="AR40" s="176">
        <f t="shared" si="37"/>
        <v>45809</v>
      </c>
      <c r="AS40" s="176">
        <f t="shared" si="37"/>
        <v>45839</v>
      </c>
      <c r="AT40" s="176">
        <f t="shared" si="37"/>
        <v>45870</v>
      </c>
      <c r="AU40" s="176">
        <f t="shared" si="37"/>
        <v>45901</v>
      </c>
      <c r="AV40" s="176">
        <f t="shared" si="37"/>
        <v>45931</v>
      </c>
      <c r="AW40" s="176">
        <f t="shared" si="37"/>
        <v>45962</v>
      </c>
      <c r="AX40" s="176">
        <f t="shared" si="37"/>
        <v>45992</v>
      </c>
      <c r="AY40" s="176">
        <f t="shared" si="37"/>
        <v>46023</v>
      </c>
      <c r="AZ40" s="176">
        <f t="shared" si="37"/>
        <v>46054</v>
      </c>
      <c r="BA40" s="176">
        <f t="shared" si="37"/>
        <v>46082</v>
      </c>
      <c r="BB40" s="176">
        <f t="shared" si="37"/>
        <v>46113</v>
      </c>
      <c r="BC40" s="176">
        <f t="shared" si="37"/>
        <v>46143</v>
      </c>
      <c r="BD40" s="176">
        <f t="shared" si="37"/>
        <v>46174</v>
      </c>
      <c r="BE40" s="176">
        <f t="shared" si="37"/>
        <v>46204</v>
      </c>
      <c r="BF40" s="176">
        <f t="shared" si="37"/>
        <v>46235</v>
      </c>
      <c r="BG40" s="176">
        <f t="shared" si="37"/>
        <v>46266</v>
      </c>
      <c r="BH40" s="176">
        <f t="shared" si="37"/>
        <v>46296</v>
      </c>
      <c r="BI40" s="176">
        <f t="shared" si="37"/>
        <v>46327</v>
      </c>
      <c r="BJ40" s="176">
        <f t="shared" si="37"/>
        <v>46357</v>
      </c>
      <c r="BK40" s="176">
        <f t="shared" si="37"/>
        <v>46388</v>
      </c>
      <c r="BL40" s="176">
        <f t="shared" si="37"/>
        <v>46419</v>
      </c>
      <c r="BM40" s="176">
        <f t="shared" si="37"/>
        <v>46447</v>
      </c>
      <c r="BN40" s="176">
        <f t="shared" si="37"/>
        <v>46478</v>
      </c>
      <c r="BO40" s="176">
        <f t="shared" si="37"/>
        <v>46508</v>
      </c>
      <c r="BP40" s="176">
        <f t="shared" ref="BP40:CH40" si="38">BP$4</f>
        <v>46539</v>
      </c>
      <c r="BQ40" s="176">
        <f t="shared" si="38"/>
        <v>46569</v>
      </c>
      <c r="BR40" s="176">
        <f t="shared" si="38"/>
        <v>46600</v>
      </c>
      <c r="BS40" s="176">
        <f t="shared" si="38"/>
        <v>46631</v>
      </c>
      <c r="BT40" s="176">
        <f t="shared" si="38"/>
        <v>46661</v>
      </c>
      <c r="BU40" s="176">
        <f t="shared" si="38"/>
        <v>46692</v>
      </c>
      <c r="BV40" s="176">
        <f t="shared" si="38"/>
        <v>46722</v>
      </c>
      <c r="BW40" s="176">
        <f t="shared" si="38"/>
        <v>46753</v>
      </c>
      <c r="BX40" s="176">
        <f t="shared" si="38"/>
        <v>46784</v>
      </c>
      <c r="BY40" s="176">
        <f t="shared" si="38"/>
        <v>46813</v>
      </c>
      <c r="BZ40" s="176">
        <f t="shared" si="38"/>
        <v>46844</v>
      </c>
      <c r="CA40" s="176">
        <f t="shared" si="38"/>
        <v>46874</v>
      </c>
      <c r="CB40" s="176">
        <f t="shared" si="38"/>
        <v>46905</v>
      </c>
      <c r="CC40" s="176">
        <f t="shared" si="38"/>
        <v>46935</v>
      </c>
      <c r="CD40" s="176">
        <f t="shared" si="38"/>
        <v>46966</v>
      </c>
      <c r="CE40" s="176">
        <f t="shared" si="38"/>
        <v>46997</v>
      </c>
      <c r="CF40" s="176">
        <f t="shared" si="38"/>
        <v>47027</v>
      </c>
      <c r="CG40" s="176">
        <f t="shared" si="38"/>
        <v>47058</v>
      </c>
      <c r="CH40" s="177">
        <f t="shared" si="38"/>
        <v>47088</v>
      </c>
    </row>
    <row r="41" spans="1:86" ht="15" customHeight="1" x14ac:dyDescent="0.35">
      <c r="A41" s="575"/>
      <c r="B41" s="11" t="str">
        <f t="shared" ref="B41:B55" si="3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40">G41</f>
        <v>0</v>
      </c>
      <c r="I41" s="3">
        <f t="shared" si="40"/>
        <v>0</v>
      </c>
      <c r="J41" s="3">
        <f t="shared" si="40"/>
        <v>0</v>
      </c>
      <c r="K41" s="3">
        <f t="shared" si="40"/>
        <v>0</v>
      </c>
      <c r="L41" s="3">
        <f t="shared" si="40"/>
        <v>0</v>
      </c>
      <c r="M41" s="3">
        <f t="shared" si="40"/>
        <v>0</v>
      </c>
      <c r="N41" s="3">
        <f t="shared" si="40"/>
        <v>0</v>
      </c>
      <c r="O41" s="3">
        <f t="shared" si="40"/>
        <v>0</v>
      </c>
      <c r="P41" s="3">
        <f t="shared" si="40"/>
        <v>0</v>
      </c>
      <c r="Q41" s="3">
        <f t="shared" si="40"/>
        <v>0</v>
      </c>
      <c r="R41" s="3">
        <f t="shared" si="40"/>
        <v>0</v>
      </c>
      <c r="S41" s="3">
        <f t="shared" si="40"/>
        <v>0</v>
      </c>
      <c r="T41" s="3">
        <f t="shared" si="40"/>
        <v>0</v>
      </c>
      <c r="U41" s="3">
        <f t="shared" si="40"/>
        <v>0</v>
      </c>
      <c r="V41" s="3">
        <f t="shared" si="40"/>
        <v>0</v>
      </c>
      <c r="W41" s="3">
        <f t="shared" si="40"/>
        <v>0</v>
      </c>
      <c r="X41" s="3">
        <f t="shared" si="40"/>
        <v>0</v>
      </c>
      <c r="Y41" s="3">
        <f t="shared" si="40"/>
        <v>0</v>
      </c>
      <c r="Z41" s="3">
        <f t="shared" si="40"/>
        <v>0</v>
      </c>
      <c r="AA41" s="3">
        <f t="shared" si="40"/>
        <v>0</v>
      </c>
      <c r="AB41" s="3">
        <f t="shared" si="40"/>
        <v>0</v>
      </c>
      <c r="AC41" s="3">
        <f t="shared" si="40"/>
        <v>0</v>
      </c>
      <c r="AD41" s="3">
        <f t="shared" si="40"/>
        <v>0</v>
      </c>
      <c r="AE41" s="3">
        <f t="shared" si="40"/>
        <v>0</v>
      </c>
      <c r="AF41" s="3">
        <f t="shared" si="40"/>
        <v>0</v>
      </c>
      <c r="AG41" s="3">
        <f t="shared" si="40"/>
        <v>0</v>
      </c>
      <c r="AH41" s="3">
        <f t="shared" si="40"/>
        <v>0</v>
      </c>
      <c r="AI41" s="3">
        <f t="shared" si="40"/>
        <v>0</v>
      </c>
      <c r="AJ41" s="3">
        <f t="shared" si="40"/>
        <v>0</v>
      </c>
      <c r="AK41" s="3">
        <f t="shared" si="40"/>
        <v>0</v>
      </c>
      <c r="AL41" s="3">
        <f t="shared" si="40"/>
        <v>0</v>
      </c>
      <c r="AM41" s="3">
        <f t="shared" si="40"/>
        <v>0</v>
      </c>
      <c r="AN41" s="3">
        <f t="shared" si="40"/>
        <v>0</v>
      </c>
      <c r="AO41" s="3">
        <f t="shared" si="40"/>
        <v>0</v>
      </c>
      <c r="AP41" s="3">
        <f t="shared" si="40"/>
        <v>0</v>
      </c>
      <c r="AQ41" s="3">
        <f t="shared" si="40"/>
        <v>0</v>
      </c>
      <c r="AR41" s="3">
        <f t="shared" si="40"/>
        <v>0</v>
      </c>
      <c r="AS41" s="3">
        <f t="shared" si="40"/>
        <v>0</v>
      </c>
      <c r="AT41" s="3">
        <f t="shared" si="40"/>
        <v>0</v>
      </c>
      <c r="AU41" s="3">
        <f t="shared" si="40"/>
        <v>0</v>
      </c>
      <c r="AV41" s="3">
        <f t="shared" si="40"/>
        <v>0</v>
      </c>
      <c r="AW41" s="3">
        <f t="shared" si="40"/>
        <v>0</v>
      </c>
      <c r="AX41" s="3">
        <f t="shared" si="40"/>
        <v>0</v>
      </c>
      <c r="AY41" s="3">
        <f t="shared" si="40"/>
        <v>0</v>
      </c>
      <c r="AZ41" s="3">
        <f t="shared" si="40"/>
        <v>0</v>
      </c>
      <c r="BA41" s="3">
        <f t="shared" si="40"/>
        <v>0</v>
      </c>
      <c r="BB41" s="3">
        <f t="shared" si="40"/>
        <v>0</v>
      </c>
      <c r="BC41" s="3">
        <f t="shared" si="40"/>
        <v>0</v>
      </c>
      <c r="BD41" s="3">
        <f t="shared" si="40"/>
        <v>0</v>
      </c>
      <c r="BE41" s="3">
        <f t="shared" si="40"/>
        <v>0</v>
      </c>
      <c r="BF41" s="3">
        <f t="shared" si="40"/>
        <v>0</v>
      </c>
      <c r="BG41" s="3">
        <f t="shared" si="40"/>
        <v>0</v>
      </c>
      <c r="BH41" s="3">
        <f t="shared" si="40"/>
        <v>0</v>
      </c>
      <c r="BI41" s="3">
        <f t="shared" si="40"/>
        <v>0</v>
      </c>
      <c r="BJ41" s="3">
        <f t="shared" si="40"/>
        <v>0</v>
      </c>
      <c r="BK41" s="3">
        <f t="shared" si="40"/>
        <v>0</v>
      </c>
      <c r="BL41" s="3">
        <f t="shared" si="40"/>
        <v>0</v>
      </c>
      <c r="BM41" s="3">
        <f t="shared" si="40"/>
        <v>0</v>
      </c>
      <c r="BN41" s="3">
        <f t="shared" si="40"/>
        <v>0</v>
      </c>
      <c r="BO41" s="3">
        <f t="shared" si="40"/>
        <v>0</v>
      </c>
      <c r="BP41" s="3">
        <f t="shared" si="40"/>
        <v>0</v>
      </c>
      <c r="BQ41" s="3">
        <f t="shared" si="40"/>
        <v>0</v>
      </c>
      <c r="BR41" s="3">
        <f t="shared" si="40"/>
        <v>0</v>
      </c>
      <c r="BS41" s="3">
        <f t="shared" si="40"/>
        <v>0</v>
      </c>
      <c r="BT41" s="3">
        <f t="shared" ref="BT41:CH41" si="41">BS41</f>
        <v>0</v>
      </c>
      <c r="BU41" s="3">
        <f t="shared" si="41"/>
        <v>0</v>
      </c>
      <c r="BV41" s="3">
        <f t="shared" si="41"/>
        <v>0</v>
      </c>
      <c r="BW41" s="3">
        <f t="shared" si="41"/>
        <v>0</v>
      </c>
      <c r="BX41" s="3">
        <f t="shared" si="41"/>
        <v>0</v>
      </c>
      <c r="BY41" s="3">
        <f t="shared" si="41"/>
        <v>0</v>
      </c>
      <c r="BZ41" s="3">
        <f t="shared" si="41"/>
        <v>0</v>
      </c>
      <c r="CA41" s="3">
        <f t="shared" si="41"/>
        <v>0</v>
      </c>
      <c r="CB41" s="3">
        <f t="shared" si="41"/>
        <v>0</v>
      </c>
      <c r="CC41" s="3">
        <f t="shared" si="41"/>
        <v>0</v>
      </c>
      <c r="CD41" s="3">
        <f t="shared" si="41"/>
        <v>0</v>
      </c>
      <c r="CE41" s="3">
        <f t="shared" si="41"/>
        <v>0</v>
      </c>
      <c r="CF41" s="3">
        <f t="shared" si="41"/>
        <v>0</v>
      </c>
      <c r="CG41" s="3">
        <f t="shared" si="41"/>
        <v>0</v>
      </c>
      <c r="CH41" s="12">
        <f t="shared" si="41"/>
        <v>0</v>
      </c>
    </row>
    <row r="42" spans="1:86" x14ac:dyDescent="0.35">
      <c r="A42" s="575"/>
      <c r="B42" s="13" t="str">
        <f t="shared" si="3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2">F42</f>
        <v>0</v>
      </c>
      <c r="H42" s="3">
        <f t="shared" si="42"/>
        <v>0</v>
      </c>
      <c r="I42" s="3">
        <f t="shared" si="42"/>
        <v>0</v>
      </c>
      <c r="J42" s="3">
        <f t="shared" si="42"/>
        <v>0</v>
      </c>
      <c r="K42" s="3">
        <f t="shared" si="42"/>
        <v>0</v>
      </c>
      <c r="L42" s="3">
        <f t="shared" si="42"/>
        <v>0</v>
      </c>
      <c r="M42" s="3">
        <f t="shared" si="42"/>
        <v>0</v>
      </c>
      <c r="N42" s="3">
        <f t="shared" si="42"/>
        <v>0</v>
      </c>
      <c r="O42" s="3">
        <f t="shared" si="42"/>
        <v>0</v>
      </c>
      <c r="P42" s="3">
        <f t="shared" si="42"/>
        <v>0</v>
      </c>
      <c r="Q42" s="3">
        <f t="shared" si="42"/>
        <v>0</v>
      </c>
      <c r="R42" s="3">
        <f t="shared" si="42"/>
        <v>0</v>
      </c>
      <c r="S42" s="3">
        <f t="shared" si="42"/>
        <v>0</v>
      </c>
      <c r="T42" s="3">
        <f t="shared" si="42"/>
        <v>0</v>
      </c>
      <c r="U42" s="3">
        <f t="shared" si="42"/>
        <v>0</v>
      </c>
      <c r="V42" s="3">
        <f t="shared" si="42"/>
        <v>0</v>
      </c>
      <c r="W42" s="3">
        <f t="shared" si="42"/>
        <v>0</v>
      </c>
      <c r="X42" s="3">
        <f t="shared" si="42"/>
        <v>0</v>
      </c>
      <c r="Y42" s="3">
        <f t="shared" si="42"/>
        <v>0</v>
      </c>
      <c r="Z42" s="3">
        <f t="shared" si="42"/>
        <v>0</v>
      </c>
      <c r="AA42" s="3">
        <f t="shared" si="42"/>
        <v>0</v>
      </c>
      <c r="AB42" s="3">
        <f t="shared" si="42"/>
        <v>0</v>
      </c>
      <c r="AC42" s="3">
        <f t="shared" si="42"/>
        <v>0</v>
      </c>
      <c r="AD42" s="3">
        <f t="shared" si="42"/>
        <v>0</v>
      </c>
      <c r="AE42" s="3">
        <f t="shared" si="42"/>
        <v>0</v>
      </c>
      <c r="AF42" s="3">
        <f t="shared" si="42"/>
        <v>0</v>
      </c>
      <c r="AG42" s="3">
        <f t="shared" si="42"/>
        <v>0</v>
      </c>
      <c r="AH42" s="3">
        <f t="shared" si="42"/>
        <v>0</v>
      </c>
      <c r="AI42" s="3">
        <f t="shared" si="42"/>
        <v>0</v>
      </c>
      <c r="AJ42" s="3">
        <f t="shared" si="42"/>
        <v>0</v>
      </c>
      <c r="AK42" s="3">
        <f t="shared" si="42"/>
        <v>0</v>
      </c>
      <c r="AL42" s="3">
        <f t="shared" si="42"/>
        <v>0</v>
      </c>
      <c r="AM42" s="3">
        <f t="shared" si="42"/>
        <v>0</v>
      </c>
      <c r="AN42" s="3">
        <f t="shared" si="42"/>
        <v>0</v>
      </c>
      <c r="AO42" s="3">
        <f t="shared" si="42"/>
        <v>0</v>
      </c>
      <c r="AP42" s="3">
        <f t="shared" si="42"/>
        <v>0</v>
      </c>
      <c r="AQ42" s="3">
        <f t="shared" si="42"/>
        <v>0</v>
      </c>
      <c r="AR42" s="3">
        <f t="shared" si="42"/>
        <v>0</v>
      </c>
      <c r="AS42" s="3">
        <f t="shared" si="42"/>
        <v>0</v>
      </c>
      <c r="AT42" s="3">
        <f t="shared" si="42"/>
        <v>0</v>
      </c>
      <c r="AU42" s="3">
        <f t="shared" si="42"/>
        <v>0</v>
      </c>
      <c r="AV42" s="3">
        <f t="shared" si="42"/>
        <v>0</v>
      </c>
      <c r="AW42" s="3">
        <f t="shared" si="42"/>
        <v>0</v>
      </c>
      <c r="AX42" s="3">
        <f t="shared" si="42"/>
        <v>0</v>
      </c>
      <c r="AY42" s="3">
        <f t="shared" si="42"/>
        <v>0</v>
      </c>
      <c r="AZ42" s="3">
        <f t="shared" si="42"/>
        <v>0</v>
      </c>
      <c r="BA42" s="3">
        <f t="shared" si="42"/>
        <v>0</v>
      </c>
      <c r="BB42" s="3">
        <f t="shared" si="42"/>
        <v>0</v>
      </c>
      <c r="BC42" s="3">
        <f t="shared" si="42"/>
        <v>0</v>
      </c>
      <c r="BD42" s="3">
        <f t="shared" si="42"/>
        <v>0</v>
      </c>
      <c r="BE42" s="3">
        <f t="shared" si="42"/>
        <v>0</v>
      </c>
      <c r="BF42" s="3">
        <f t="shared" si="42"/>
        <v>0</v>
      </c>
      <c r="BG42" s="3">
        <f t="shared" si="42"/>
        <v>0</v>
      </c>
      <c r="BH42" s="3">
        <f t="shared" si="42"/>
        <v>0</v>
      </c>
      <c r="BI42" s="3">
        <f t="shared" si="42"/>
        <v>0</v>
      </c>
      <c r="BJ42" s="3">
        <f t="shared" si="42"/>
        <v>0</v>
      </c>
      <c r="BK42" s="3">
        <f t="shared" si="42"/>
        <v>0</v>
      </c>
      <c r="BL42" s="3">
        <f t="shared" si="42"/>
        <v>0</v>
      </c>
      <c r="BM42" s="3">
        <f t="shared" si="42"/>
        <v>0</v>
      </c>
      <c r="BN42" s="3">
        <f t="shared" si="42"/>
        <v>0</v>
      </c>
      <c r="BO42" s="3">
        <f t="shared" si="42"/>
        <v>0</v>
      </c>
      <c r="BP42" s="3">
        <f t="shared" si="42"/>
        <v>0</v>
      </c>
      <c r="BQ42" s="3">
        <f t="shared" si="42"/>
        <v>0</v>
      </c>
      <c r="BR42" s="3">
        <f t="shared" si="42"/>
        <v>0</v>
      </c>
      <c r="BS42" s="3">
        <f t="shared" ref="BS42:CH42" si="43">BR42</f>
        <v>0</v>
      </c>
      <c r="BT42" s="3">
        <f t="shared" si="43"/>
        <v>0</v>
      </c>
      <c r="BU42" s="3">
        <f t="shared" si="43"/>
        <v>0</v>
      </c>
      <c r="BV42" s="3">
        <f t="shared" si="43"/>
        <v>0</v>
      </c>
      <c r="BW42" s="3">
        <f t="shared" si="43"/>
        <v>0</v>
      </c>
      <c r="BX42" s="3">
        <f t="shared" si="43"/>
        <v>0</v>
      </c>
      <c r="BY42" s="3">
        <f t="shared" si="43"/>
        <v>0</v>
      </c>
      <c r="BZ42" s="3">
        <f t="shared" si="43"/>
        <v>0</v>
      </c>
      <c r="CA42" s="3">
        <f t="shared" si="43"/>
        <v>0</v>
      </c>
      <c r="CB42" s="3">
        <f t="shared" si="43"/>
        <v>0</v>
      </c>
      <c r="CC42" s="3">
        <f t="shared" si="43"/>
        <v>0</v>
      </c>
      <c r="CD42" s="3">
        <f t="shared" si="43"/>
        <v>0</v>
      </c>
      <c r="CE42" s="3">
        <f t="shared" si="43"/>
        <v>0</v>
      </c>
      <c r="CF42" s="3">
        <f t="shared" si="43"/>
        <v>0</v>
      </c>
      <c r="CG42" s="3">
        <f t="shared" si="43"/>
        <v>0</v>
      </c>
      <c r="CH42" s="12">
        <f t="shared" si="43"/>
        <v>0</v>
      </c>
    </row>
    <row r="43" spans="1:86" x14ac:dyDescent="0.35">
      <c r="A43" s="575"/>
      <c r="B43" s="11" t="str">
        <f t="shared" si="3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4">F43</f>
        <v>0</v>
      </c>
      <c r="H43" s="3">
        <f t="shared" si="44"/>
        <v>0</v>
      </c>
      <c r="I43" s="3">
        <f t="shared" si="44"/>
        <v>0</v>
      </c>
      <c r="J43" s="3">
        <f t="shared" si="44"/>
        <v>0</v>
      </c>
      <c r="K43" s="3">
        <f t="shared" si="44"/>
        <v>0</v>
      </c>
      <c r="L43" s="3">
        <f t="shared" si="44"/>
        <v>0</v>
      </c>
      <c r="M43" s="3">
        <f t="shared" si="44"/>
        <v>0</v>
      </c>
      <c r="N43" s="3">
        <f t="shared" si="44"/>
        <v>0</v>
      </c>
      <c r="O43" s="3">
        <f t="shared" si="44"/>
        <v>0</v>
      </c>
      <c r="P43" s="3">
        <f t="shared" si="44"/>
        <v>0</v>
      </c>
      <c r="Q43" s="3">
        <f t="shared" si="44"/>
        <v>0</v>
      </c>
      <c r="R43" s="3">
        <f t="shared" si="44"/>
        <v>0</v>
      </c>
      <c r="S43" s="3">
        <f t="shared" si="44"/>
        <v>0</v>
      </c>
      <c r="T43" s="3">
        <f t="shared" si="44"/>
        <v>0</v>
      </c>
      <c r="U43" s="3">
        <f t="shared" si="44"/>
        <v>0</v>
      </c>
      <c r="V43" s="3">
        <f t="shared" si="44"/>
        <v>0</v>
      </c>
      <c r="W43" s="3">
        <f t="shared" si="44"/>
        <v>0</v>
      </c>
      <c r="X43" s="3">
        <f t="shared" si="44"/>
        <v>0</v>
      </c>
      <c r="Y43" s="3">
        <f t="shared" si="44"/>
        <v>0</v>
      </c>
      <c r="Z43" s="3">
        <f t="shared" si="44"/>
        <v>0</v>
      </c>
      <c r="AA43" s="3">
        <f t="shared" si="44"/>
        <v>0</v>
      </c>
      <c r="AB43" s="3">
        <f t="shared" si="44"/>
        <v>0</v>
      </c>
      <c r="AC43" s="3">
        <f t="shared" si="44"/>
        <v>0</v>
      </c>
      <c r="AD43" s="3">
        <f t="shared" si="44"/>
        <v>0</v>
      </c>
      <c r="AE43" s="3">
        <f t="shared" si="44"/>
        <v>0</v>
      </c>
      <c r="AF43" s="3">
        <f t="shared" si="44"/>
        <v>0</v>
      </c>
      <c r="AG43" s="3">
        <f t="shared" si="44"/>
        <v>0</v>
      </c>
      <c r="AH43" s="3">
        <f t="shared" si="44"/>
        <v>0</v>
      </c>
      <c r="AI43" s="3">
        <f t="shared" si="44"/>
        <v>0</v>
      </c>
      <c r="AJ43" s="3">
        <f t="shared" si="44"/>
        <v>0</v>
      </c>
      <c r="AK43" s="3">
        <f t="shared" si="44"/>
        <v>0</v>
      </c>
      <c r="AL43" s="3">
        <f t="shared" si="44"/>
        <v>0</v>
      </c>
      <c r="AM43" s="3">
        <f t="shared" si="44"/>
        <v>0</v>
      </c>
      <c r="AN43" s="3">
        <f t="shared" si="44"/>
        <v>0</v>
      </c>
      <c r="AO43" s="3">
        <f t="shared" si="44"/>
        <v>0</v>
      </c>
      <c r="AP43" s="3">
        <f t="shared" si="44"/>
        <v>0</v>
      </c>
      <c r="AQ43" s="3">
        <f t="shared" si="44"/>
        <v>0</v>
      </c>
      <c r="AR43" s="3">
        <f t="shared" si="44"/>
        <v>0</v>
      </c>
      <c r="AS43" s="3">
        <f t="shared" si="44"/>
        <v>0</v>
      </c>
      <c r="AT43" s="3">
        <f t="shared" si="44"/>
        <v>0</v>
      </c>
      <c r="AU43" s="3">
        <f t="shared" si="44"/>
        <v>0</v>
      </c>
      <c r="AV43" s="3">
        <f t="shared" si="44"/>
        <v>0</v>
      </c>
      <c r="AW43" s="3">
        <f t="shared" si="44"/>
        <v>0</v>
      </c>
      <c r="AX43" s="3">
        <f t="shared" si="44"/>
        <v>0</v>
      </c>
      <c r="AY43" s="3">
        <f t="shared" si="44"/>
        <v>0</v>
      </c>
      <c r="AZ43" s="3">
        <f t="shared" si="44"/>
        <v>0</v>
      </c>
      <c r="BA43" s="3">
        <f t="shared" si="44"/>
        <v>0</v>
      </c>
      <c r="BB43" s="3">
        <f t="shared" si="44"/>
        <v>0</v>
      </c>
      <c r="BC43" s="3">
        <f t="shared" si="44"/>
        <v>0</v>
      </c>
      <c r="BD43" s="3">
        <f t="shared" si="44"/>
        <v>0</v>
      </c>
      <c r="BE43" s="3">
        <f t="shared" si="44"/>
        <v>0</v>
      </c>
      <c r="BF43" s="3">
        <f t="shared" si="44"/>
        <v>0</v>
      </c>
      <c r="BG43" s="3">
        <f t="shared" si="44"/>
        <v>0</v>
      </c>
      <c r="BH43" s="3">
        <f t="shared" si="44"/>
        <v>0</v>
      </c>
      <c r="BI43" s="3">
        <f t="shared" si="44"/>
        <v>0</v>
      </c>
      <c r="BJ43" s="3">
        <f t="shared" si="44"/>
        <v>0</v>
      </c>
      <c r="BK43" s="3">
        <f t="shared" si="44"/>
        <v>0</v>
      </c>
      <c r="BL43" s="3">
        <f t="shared" si="44"/>
        <v>0</v>
      </c>
      <c r="BM43" s="3">
        <f t="shared" si="44"/>
        <v>0</v>
      </c>
      <c r="BN43" s="3">
        <f t="shared" si="44"/>
        <v>0</v>
      </c>
      <c r="BO43" s="3">
        <f t="shared" si="44"/>
        <v>0</v>
      </c>
      <c r="BP43" s="3">
        <f t="shared" si="44"/>
        <v>0</v>
      </c>
      <c r="BQ43" s="3">
        <f t="shared" si="44"/>
        <v>0</v>
      </c>
      <c r="BR43" s="3">
        <f t="shared" si="44"/>
        <v>0</v>
      </c>
      <c r="BS43" s="3">
        <f t="shared" ref="BS43:CH43" si="45">BR43</f>
        <v>0</v>
      </c>
      <c r="BT43" s="3">
        <f t="shared" si="45"/>
        <v>0</v>
      </c>
      <c r="BU43" s="3">
        <f t="shared" si="45"/>
        <v>0</v>
      </c>
      <c r="BV43" s="3">
        <f t="shared" si="45"/>
        <v>0</v>
      </c>
      <c r="BW43" s="3">
        <f t="shared" si="45"/>
        <v>0</v>
      </c>
      <c r="BX43" s="3">
        <f t="shared" si="45"/>
        <v>0</v>
      </c>
      <c r="BY43" s="3">
        <f t="shared" si="45"/>
        <v>0</v>
      </c>
      <c r="BZ43" s="3">
        <f t="shared" si="45"/>
        <v>0</v>
      </c>
      <c r="CA43" s="3">
        <f t="shared" si="45"/>
        <v>0</v>
      </c>
      <c r="CB43" s="3">
        <f t="shared" si="45"/>
        <v>0</v>
      </c>
      <c r="CC43" s="3">
        <f t="shared" si="45"/>
        <v>0</v>
      </c>
      <c r="CD43" s="3">
        <f t="shared" si="45"/>
        <v>0</v>
      </c>
      <c r="CE43" s="3">
        <f t="shared" si="45"/>
        <v>0</v>
      </c>
      <c r="CF43" s="3">
        <f t="shared" si="45"/>
        <v>0</v>
      </c>
      <c r="CG43" s="3">
        <f t="shared" si="45"/>
        <v>0</v>
      </c>
      <c r="CH43" s="12">
        <f t="shared" si="45"/>
        <v>0</v>
      </c>
    </row>
    <row r="44" spans="1:86" x14ac:dyDescent="0.35">
      <c r="A44" s="575"/>
      <c r="B44" s="11" t="str">
        <f t="shared" si="3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6">F44</f>
        <v>0</v>
      </c>
      <c r="H44" s="3">
        <f t="shared" si="46"/>
        <v>0</v>
      </c>
      <c r="I44" s="3">
        <f t="shared" si="46"/>
        <v>0</v>
      </c>
      <c r="J44" s="3">
        <f t="shared" si="46"/>
        <v>0</v>
      </c>
      <c r="K44" s="3">
        <f t="shared" si="46"/>
        <v>0</v>
      </c>
      <c r="L44" s="3">
        <f t="shared" si="46"/>
        <v>0</v>
      </c>
      <c r="M44" s="3">
        <f t="shared" si="46"/>
        <v>0</v>
      </c>
      <c r="N44" s="3">
        <f t="shared" si="46"/>
        <v>0</v>
      </c>
      <c r="O44" s="3">
        <f t="shared" si="46"/>
        <v>0</v>
      </c>
      <c r="P44" s="3">
        <f t="shared" si="46"/>
        <v>0</v>
      </c>
      <c r="Q44" s="3">
        <f t="shared" si="46"/>
        <v>0</v>
      </c>
      <c r="R44" s="3">
        <f t="shared" si="46"/>
        <v>0</v>
      </c>
      <c r="S44" s="3">
        <f t="shared" si="46"/>
        <v>0</v>
      </c>
      <c r="T44" s="3">
        <f t="shared" si="46"/>
        <v>0</v>
      </c>
      <c r="U44" s="3">
        <f t="shared" si="46"/>
        <v>0</v>
      </c>
      <c r="V44" s="3">
        <f t="shared" si="46"/>
        <v>0</v>
      </c>
      <c r="W44" s="3">
        <f t="shared" si="46"/>
        <v>0</v>
      </c>
      <c r="X44" s="3">
        <f t="shared" si="46"/>
        <v>0</v>
      </c>
      <c r="Y44" s="3">
        <f t="shared" si="46"/>
        <v>0</v>
      </c>
      <c r="Z44" s="3">
        <f t="shared" si="46"/>
        <v>0</v>
      </c>
      <c r="AA44" s="3">
        <f t="shared" si="46"/>
        <v>0</v>
      </c>
      <c r="AB44" s="3">
        <f t="shared" si="46"/>
        <v>0</v>
      </c>
      <c r="AC44" s="3">
        <f t="shared" si="46"/>
        <v>0</v>
      </c>
      <c r="AD44" s="3">
        <f t="shared" si="46"/>
        <v>0</v>
      </c>
      <c r="AE44" s="3">
        <f t="shared" si="46"/>
        <v>0</v>
      </c>
      <c r="AF44" s="3">
        <f t="shared" si="46"/>
        <v>0</v>
      </c>
      <c r="AG44" s="3">
        <f t="shared" si="46"/>
        <v>0</v>
      </c>
      <c r="AH44" s="3">
        <f t="shared" si="46"/>
        <v>0</v>
      </c>
      <c r="AI44" s="3">
        <f t="shared" si="46"/>
        <v>0</v>
      </c>
      <c r="AJ44" s="3">
        <f t="shared" si="46"/>
        <v>0</v>
      </c>
      <c r="AK44" s="3">
        <f t="shared" si="46"/>
        <v>0</v>
      </c>
      <c r="AL44" s="3">
        <f t="shared" si="46"/>
        <v>0</v>
      </c>
      <c r="AM44" s="3">
        <f t="shared" si="46"/>
        <v>0</v>
      </c>
      <c r="AN44" s="3">
        <f t="shared" si="46"/>
        <v>0</v>
      </c>
      <c r="AO44" s="3">
        <f t="shared" si="46"/>
        <v>0</v>
      </c>
      <c r="AP44" s="3">
        <f t="shared" si="46"/>
        <v>0</v>
      </c>
      <c r="AQ44" s="3">
        <f t="shared" si="46"/>
        <v>0</v>
      </c>
      <c r="AR44" s="3">
        <f t="shared" si="46"/>
        <v>0</v>
      </c>
      <c r="AS44" s="3">
        <f t="shared" si="46"/>
        <v>0</v>
      </c>
      <c r="AT44" s="3">
        <f t="shared" si="46"/>
        <v>0</v>
      </c>
      <c r="AU44" s="3">
        <f t="shared" si="46"/>
        <v>0</v>
      </c>
      <c r="AV44" s="3">
        <f t="shared" si="46"/>
        <v>0</v>
      </c>
      <c r="AW44" s="3">
        <f t="shared" si="46"/>
        <v>0</v>
      </c>
      <c r="AX44" s="3">
        <f t="shared" si="46"/>
        <v>0</v>
      </c>
      <c r="AY44" s="3">
        <f t="shared" si="46"/>
        <v>0</v>
      </c>
      <c r="AZ44" s="3">
        <f t="shared" si="46"/>
        <v>0</v>
      </c>
      <c r="BA44" s="3">
        <f t="shared" si="46"/>
        <v>0</v>
      </c>
      <c r="BB44" s="3">
        <f t="shared" si="46"/>
        <v>0</v>
      </c>
      <c r="BC44" s="3">
        <f t="shared" si="46"/>
        <v>0</v>
      </c>
      <c r="BD44" s="3">
        <f t="shared" si="46"/>
        <v>0</v>
      </c>
      <c r="BE44" s="3">
        <f t="shared" si="46"/>
        <v>0</v>
      </c>
      <c r="BF44" s="3">
        <f t="shared" si="46"/>
        <v>0</v>
      </c>
      <c r="BG44" s="3">
        <f t="shared" si="46"/>
        <v>0</v>
      </c>
      <c r="BH44" s="3">
        <f t="shared" si="46"/>
        <v>0</v>
      </c>
      <c r="BI44" s="3">
        <f t="shared" si="46"/>
        <v>0</v>
      </c>
      <c r="BJ44" s="3">
        <f t="shared" si="46"/>
        <v>0</v>
      </c>
      <c r="BK44" s="3">
        <f t="shared" si="46"/>
        <v>0</v>
      </c>
      <c r="BL44" s="3">
        <f t="shared" si="46"/>
        <v>0</v>
      </c>
      <c r="BM44" s="3">
        <f t="shared" si="46"/>
        <v>0</v>
      </c>
      <c r="BN44" s="3">
        <f t="shared" si="46"/>
        <v>0</v>
      </c>
      <c r="BO44" s="3">
        <f t="shared" si="46"/>
        <v>0</v>
      </c>
      <c r="BP44" s="3">
        <f t="shared" si="46"/>
        <v>0</v>
      </c>
      <c r="BQ44" s="3">
        <f t="shared" si="46"/>
        <v>0</v>
      </c>
      <c r="BR44" s="3">
        <f t="shared" si="46"/>
        <v>0</v>
      </c>
      <c r="BS44" s="3">
        <f t="shared" ref="BS44:CH44" si="47">BR44</f>
        <v>0</v>
      </c>
      <c r="BT44" s="3">
        <f t="shared" si="47"/>
        <v>0</v>
      </c>
      <c r="BU44" s="3">
        <f t="shared" si="47"/>
        <v>0</v>
      </c>
      <c r="BV44" s="3">
        <f t="shared" si="47"/>
        <v>0</v>
      </c>
      <c r="BW44" s="3">
        <f t="shared" si="47"/>
        <v>0</v>
      </c>
      <c r="BX44" s="3">
        <f t="shared" si="47"/>
        <v>0</v>
      </c>
      <c r="BY44" s="3">
        <f t="shared" si="47"/>
        <v>0</v>
      </c>
      <c r="BZ44" s="3">
        <f t="shared" si="47"/>
        <v>0</v>
      </c>
      <c r="CA44" s="3">
        <f t="shared" si="47"/>
        <v>0</v>
      </c>
      <c r="CB44" s="3">
        <f t="shared" si="47"/>
        <v>0</v>
      </c>
      <c r="CC44" s="3">
        <f t="shared" si="47"/>
        <v>0</v>
      </c>
      <c r="CD44" s="3">
        <f t="shared" si="47"/>
        <v>0</v>
      </c>
      <c r="CE44" s="3">
        <f t="shared" si="47"/>
        <v>0</v>
      </c>
      <c r="CF44" s="3">
        <f t="shared" si="47"/>
        <v>0</v>
      </c>
      <c r="CG44" s="3">
        <f t="shared" si="47"/>
        <v>0</v>
      </c>
      <c r="CH44" s="12">
        <f t="shared" si="47"/>
        <v>0</v>
      </c>
    </row>
    <row r="45" spans="1:86" x14ac:dyDescent="0.35">
      <c r="A45" s="575"/>
      <c r="B45" s="13" t="str">
        <f t="shared" si="3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8">F45</f>
        <v>0</v>
      </c>
      <c r="H45" s="3">
        <f t="shared" si="48"/>
        <v>0</v>
      </c>
      <c r="I45" s="3">
        <f t="shared" si="48"/>
        <v>0</v>
      </c>
      <c r="J45" s="3">
        <f t="shared" si="48"/>
        <v>0</v>
      </c>
      <c r="K45" s="3">
        <f t="shared" si="48"/>
        <v>0</v>
      </c>
      <c r="L45" s="3">
        <f t="shared" si="48"/>
        <v>0</v>
      </c>
      <c r="M45" s="3">
        <f t="shared" si="48"/>
        <v>0</v>
      </c>
      <c r="N45" s="3">
        <f t="shared" si="48"/>
        <v>0</v>
      </c>
      <c r="O45" s="3">
        <f t="shared" si="48"/>
        <v>0</v>
      </c>
      <c r="P45" s="3">
        <f t="shared" si="48"/>
        <v>0</v>
      </c>
      <c r="Q45" s="3">
        <f t="shared" si="48"/>
        <v>0</v>
      </c>
      <c r="R45" s="3">
        <f t="shared" si="48"/>
        <v>0</v>
      </c>
      <c r="S45" s="3">
        <f t="shared" si="48"/>
        <v>0</v>
      </c>
      <c r="T45" s="3">
        <f t="shared" si="48"/>
        <v>0</v>
      </c>
      <c r="U45" s="3">
        <f t="shared" si="48"/>
        <v>0</v>
      </c>
      <c r="V45" s="3">
        <f t="shared" si="48"/>
        <v>0</v>
      </c>
      <c r="W45" s="3">
        <f t="shared" si="48"/>
        <v>0</v>
      </c>
      <c r="X45" s="3">
        <f t="shared" si="48"/>
        <v>0</v>
      </c>
      <c r="Y45" s="3">
        <f t="shared" si="48"/>
        <v>0</v>
      </c>
      <c r="Z45" s="3">
        <f t="shared" si="48"/>
        <v>0</v>
      </c>
      <c r="AA45" s="3">
        <f t="shared" si="48"/>
        <v>0</v>
      </c>
      <c r="AB45" s="3">
        <f t="shared" si="48"/>
        <v>0</v>
      </c>
      <c r="AC45" s="3">
        <f t="shared" si="48"/>
        <v>0</v>
      </c>
      <c r="AD45" s="3">
        <f t="shared" si="48"/>
        <v>0</v>
      </c>
      <c r="AE45" s="3">
        <f t="shared" si="48"/>
        <v>0</v>
      </c>
      <c r="AF45" s="3">
        <f t="shared" si="48"/>
        <v>0</v>
      </c>
      <c r="AG45" s="3">
        <f t="shared" si="48"/>
        <v>0</v>
      </c>
      <c r="AH45" s="3">
        <f t="shared" si="48"/>
        <v>0</v>
      </c>
      <c r="AI45" s="3">
        <f t="shared" si="48"/>
        <v>0</v>
      </c>
      <c r="AJ45" s="3">
        <f t="shared" si="48"/>
        <v>0</v>
      </c>
      <c r="AK45" s="3">
        <f t="shared" si="48"/>
        <v>0</v>
      </c>
      <c r="AL45" s="3">
        <f t="shared" si="48"/>
        <v>0</v>
      </c>
      <c r="AM45" s="3">
        <f t="shared" si="48"/>
        <v>0</v>
      </c>
      <c r="AN45" s="3">
        <f t="shared" si="48"/>
        <v>0</v>
      </c>
      <c r="AO45" s="3">
        <f t="shared" si="48"/>
        <v>0</v>
      </c>
      <c r="AP45" s="3">
        <f t="shared" si="48"/>
        <v>0</v>
      </c>
      <c r="AQ45" s="3">
        <f t="shared" si="48"/>
        <v>0</v>
      </c>
      <c r="AR45" s="3">
        <f t="shared" si="48"/>
        <v>0</v>
      </c>
      <c r="AS45" s="3">
        <f t="shared" si="48"/>
        <v>0</v>
      </c>
      <c r="AT45" s="3">
        <f t="shared" si="48"/>
        <v>0</v>
      </c>
      <c r="AU45" s="3">
        <f t="shared" si="48"/>
        <v>0</v>
      </c>
      <c r="AV45" s="3">
        <f t="shared" si="48"/>
        <v>0</v>
      </c>
      <c r="AW45" s="3">
        <f t="shared" si="48"/>
        <v>0</v>
      </c>
      <c r="AX45" s="3">
        <f t="shared" si="48"/>
        <v>0</v>
      </c>
      <c r="AY45" s="3">
        <f t="shared" si="48"/>
        <v>0</v>
      </c>
      <c r="AZ45" s="3">
        <f t="shared" si="48"/>
        <v>0</v>
      </c>
      <c r="BA45" s="3">
        <f t="shared" si="48"/>
        <v>0</v>
      </c>
      <c r="BB45" s="3">
        <f t="shared" si="48"/>
        <v>0</v>
      </c>
      <c r="BC45" s="3">
        <f t="shared" si="48"/>
        <v>0</v>
      </c>
      <c r="BD45" s="3">
        <f t="shared" si="48"/>
        <v>0</v>
      </c>
      <c r="BE45" s="3">
        <f t="shared" si="48"/>
        <v>0</v>
      </c>
      <c r="BF45" s="3">
        <f t="shared" si="48"/>
        <v>0</v>
      </c>
      <c r="BG45" s="3">
        <f t="shared" si="48"/>
        <v>0</v>
      </c>
      <c r="BH45" s="3">
        <f t="shared" si="48"/>
        <v>0</v>
      </c>
      <c r="BI45" s="3">
        <f t="shared" si="48"/>
        <v>0</v>
      </c>
      <c r="BJ45" s="3">
        <f t="shared" si="48"/>
        <v>0</v>
      </c>
      <c r="BK45" s="3">
        <f t="shared" si="48"/>
        <v>0</v>
      </c>
      <c r="BL45" s="3">
        <f t="shared" si="48"/>
        <v>0</v>
      </c>
      <c r="BM45" s="3">
        <f t="shared" si="48"/>
        <v>0</v>
      </c>
      <c r="BN45" s="3">
        <f t="shared" si="48"/>
        <v>0</v>
      </c>
      <c r="BO45" s="3">
        <f t="shared" si="48"/>
        <v>0</v>
      </c>
      <c r="BP45" s="3">
        <f t="shared" si="48"/>
        <v>0</v>
      </c>
      <c r="BQ45" s="3">
        <f t="shared" si="48"/>
        <v>0</v>
      </c>
      <c r="BR45" s="3">
        <f t="shared" si="48"/>
        <v>0</v>
      </c>
      <c r="BS45" s="3">
        <f t="shared" ref="BS45:CH45" si="49">BR45</f>
        <v>0</v>
      </c>
      <c r="BT45" s="3">
        <f t="shared" si="49"/>
        <v>0</v>
      </c>
      <c r="BU45" s="3">
        <f t="shared" si="49"/>
        <v>0</v>
      </c>
      <c r="BV45" s="3">
        <f t="shared" si="49"/>
        <v>0</v>
      </c>
      <c r="BW45" s="3">
        <f t="shared" si="49"/>
        <v>0</v>
      </c>
      <c r="BX45" s="3">
        <f t="shared" si="49"/>
        <v>0</v>
      </c>
      <c r="BY45" s="3">
        <f t="shared" si="49"/>
        <v>0</v>
      </c>
      <c r="BZ45" s="3">
        <f t="shared" si="49"/>
        <v>0</v>
      </c>
      <c r="CA45" s="3">
        <f t="shared" si="49"/>
        <v>0</v>
      </c>
      <c r="CB45" s="3">
        <f t="shared" si="49"/>
        <v>0</v>
      </c>
      <c r="CC45" s="3">
        <f t="shared" si="49"/>
        <v>0</v>
      </c>
      <c r="CD45" s="3">
        <f t="shared" si="49"/>
        <v>0</v>
      </c>
      <c r="CE45" s="3">
        <f t="shared" si="49"/>
        <v>0</v>
      </c>
      <c r="CF45" s="3">
        <f t="shared" si="49"/>
        <v>0</v>
      </c>
      <c r="CG45" s="3">
        <f t="shared" si="49"/>
        <v>0</v>
      </c>
      <c r="CH45" s="12">
        <f t="shared" si="49"/>
        <v>0</v>
      </c>
    </row>
    <row r="46" spans="1:86" x14ac:dyDescent="0.35">
      <c r="A46" s="575"/>
      <c r="B46" s="11" t="str">
        <f t="shared" si="3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50">F46</f>
        <v>0</v>
      </c>
      <c r="H46" s="3">
        <f t="shared" si="50"/>
        <v>0</v>
      </c>
      <c r="I46" s="3">
        <f t="shared" si="50"/>
        <v>0</v>
      </c>
      <c r="J46" s="3">
        <f t="shared" si="50"/>
        <v>0</v>
      </c>
      <c r="K46" s="3">
        <f t="shared" si="50"/>
        <v>0</v>
      </c>
      <c r="L46" s="3">
        <f t="shared" si="50"/>
        <v>0</v>
      </c>
      <c r="M46" s="3">
        <f t="shared" si="50"/>
        <v>0</v>
      </c>
      <c r="N46" s="3">
        <f t="shared" si="50"/>
        <v>0</v>
      </c>
      <c r="O46" s="3">
        <f t="shared" si="50"/>
        <v>0</v>
      </c>
      <c r="P46" s="3">
        <f t="shared" si="50"/>
        <v>0</v>
      </c>
      <c r="Q46" s="3">
        <f t="shared" si="50"/>
        <v>0</v>
      </c>
      <c r="R46" s="3">
        <f t="shared" si="50"/>
        <v>0</v>
      </c>
      <c r="S46" s="3">
        <f t="shared" si="50"/>
        <v>0</v>
      </c>
      <c r="T46" s="3">
        <f t="shared" si="50"/>
        <v>0</v>
      </c>
      <c r="U46" s="3">
        <f t="shared" si="50"/>
        <v>0</v>
      </c>
      <c r="V46" s="3">
        <f t="shared" si="50"/>
        <v>0</v>
      </c>
      <c r="W46" s="3">
        <f t="shared" si="50"/>
        <v>0</v>
      </c>
      <c r="X46" s="3">
        <f t="shared" si="50"/>
        <v>0</v>
      </c>
      <c r="Y46" s="3">
        <f t="shared" si="50"/>
        <v>0</v>
      </c>
      <c r="Z46" s="3">
        <f t="shared" si="50"/>
        <v>0</v>
      </c>
      <c r="AA46" s="3">
        <f t="shared" si="50"/>
        <v>0</v>
      </c>
      <c r="AB46" s="3">
        <f t="shared" si="50"/>
        <v>0</v>
      </c>
      <c r="AC46" s="3">
        <f t="shared" si="50"/>
        <v>0</v>
      </c>
      <c r="AD46" s="3">
        <f t="shared" si="50"/>
        <v>0</v>
      </c>
      <c r="AE46" s="3">
        <f t="shared" si="50"/>
        <v>0</v>
      </c>
      <c r="AF46" s="3">
        <f t="shared" si="50"/>
        <v>0</v>
      </c>
      <c r="AG46" s="3">
        <f t="shared" si="50"/>
        <v>0</v>
      </c>
      <c r="AH46" s="3">
        <f t="shared" si="50"/>
        <v>0</v>
      </c>
      <c r="AI46" s="3">
        <f t="shared" si="50"/>
        <v>0</v>
      </c>
      <c r="AJ46" s="3">
        <f t="shared" si="50"/>
        <v>0</v>
      </c>
      <c r="AK46" s="3">
        <f t="shared" si="50"/>
        <v>0</v>
      </c>
      <c r="AL46" s="3">
        <f t="shared" si="50"/>
        <v>0</v>
      </c>
      <c r="AM46" s="3">
        <f t="shared" si="50"/>
        <v>0</v>
      </c>
      <c r="AN46" s="3">
        <f t="shared" si="50"/>
        <v>0</v>
      </c>
      <c r="AO46" s="3">
        <f t="shared" si="50"/>
        <v>0</v>
      </c>
      <c r="AP46" s="3">
        <f t="shared" si="50"/>
        <v>0</v>
      </c>
      <c r="AQ46" s="3">
        <f t="shared" si="50"/>
        <v>0</v>
      </c>
      <c r="AR46" s="3">
        <f t="shared" si="50"/>
        <v>0</v>
      </c>
      <c r="AS46" s="3">
        <f t="shared" si="50"/>
        <v>0</v>
      </c>
      <c r="AT46" s="3">
        <f t="shared" si="50"/>
        <v>0</v>
      </c>
      <c r="AU46" s="3">
        <f t="shared" si="50"/>
        <v>0</v>
      </c>
      <c r="AV46" s="3">
        <f t="shared" si="50"/>
        <v>0</v>
      </c>
      <c r="AW46" s="3">
        <f t="shared" si="50"/>
        <v>0</v>
      </c>
      <c r="AX46" s="3">
        <f t="shared" si="50"/>
        <v>0</v>
      </c>
      <c r="AY46" s="3">
        <f t="shared" si="50"/>
        <v>0</v>
      </c>
      <c r="AZ46" s="3">
        <f t="shared" si="50"/>
        <v>0</v>
      </c>
      <c r="BA46" s="3">
        <f t="shared" si="50"/>
        <v>0</v>
      </c>
      <c r="BB46" s="3">
        <f t="shared" si="50"/>
        <v>0</v>
      </c>
      <c r="BC46" s="3">
        <f t="shared" si="50"/>
        <v>0</v>
      </c>
      <c r="BD46" s="3">
        <f t="shared" si="50"/>
        <v>0</v>
      </c>
      <c r="BE46" s="3">
        <f t="shared" si="50"/>
        <v>0</v>
      </c>
      <c r="BF46" s="3">
        <f t="shared" si="50"/>
        <v>0</v>
      </c>
      <c r="BG46" s="3">
        <f t="shared" si="50"/>
        <v>0</v>
      </c>
      <c r="BH46" s="3">
        <f t="shared" si="50"/>
        <v>0</v>
      </c>
      <c r="BI46" s="3">
        <f t="shared" si="50"/>
        <v>0</v>
      </c>
      <c r="BJ46" s="3">
        <f t="shared" si="50"/>
        <v>0</v>
      </c>
      <c r="BK46" s="3">
        <f t="shared" si="50"/>
        <v>0</v>
      </c>
      <c r="BL46" s="3">
        <f t="shared" si="50"/>
        <v>0</v>
      </c>
      <c r="BM46" s="3">
        <f t="shared" si="50"/>
        <v>0</v>
      </c>
      <c r="BN46" s="3">
        <f t="shared" si="50"/>
        <v>0</v>
      </c>
      <c r="BO46" s="3">
        <f t="shared" si="50"/>
        <v>0</v>
      </c>
      <c r="BP46" s="3">
        <f t="shared" si="50"/>
        <v>0</v>
      </c>
      <c r="BQ46" s="3">
        <f t="shared" si="50"/>
        <v>0</v>
      </c>
      <c r="BR46" s="3">
        <f t="shared" si="50"/>
        <v>0</v>
      </c>
      <c r="BS46" s="3">
        <f t="shared" ref="BS46:CH46" si="51">BR46</f>
        <v>0</v>
      </c>
      <c r="BT46" s="3">
        <f t="shared" si="51"/>
        <v>0</v>
      </c>
      <c r="BU46" s="3">
        <f t="shared" si="51"/>
        <v>0</v>
      </c>
      <c r="BV46" s="3">
        <f t="shared" si="51"/>
        <v>0</v>
      </c>
      <c r="BW46" s="3">
        <f t="shared" si="51"/>
        <v>0</v>
      </c>
      <c r="BX46" s="3">
        <f t="shared" si="51"/>
        <v>0</v>
      </c>
      <c r="BY46" s="3">
        <f t="shared" si="51"/>
        <v>0</v>
      </c>
      <c r="BZ46" s="3">
        <f t="shared" si="51"/>
        <v>0</v>
      </c>
      <c r="CA46" s="3">
        <f t="shared" si="51"/>
        <v>0</v>
      </c>
      <c r="CB46" s="3">
        <f t="shared" si="51"/>
        <v>0</v>
      </c>
      <c r="CC46" s="3">
        <f t="shared" si="51"/>
        <v>0</v>
      </c>
      <c r="CD46" s="3">
        <f t="shared" si="51"/>
        <v>0</v>
      </c>
      <c r="CE46" s="3">
        <f t="shared" si="51"/>
        <v>0</v>
      </c>
      <c r="CF46" s="3">
        <f t="shared" si="51"/>
        <v>0</v>
      </c>
      <c r="CG46" s="3">
        <f t="shared" si="51"/>
        <v>0</v>
      </c>
      <c r="CH46" s="12">
        <f t="shared" si="51"/>
        <v>0</v>
      </c>
    </row>
    <row r="47" spans="1:86" x14ac:dyDescent="0.35">
      <c r="A47" s="575"/>
      <c r="B47" s="11" t="str">
        <f t="shared" si="3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2">F47</f>
        <v>0</v>
      </c>
      <c r="H47" s="3">
        <f t="shared" si="52"/>
        <v>0</v>
      </c>
      <c r="I47" s="3">
        <f t="shared" si="52"/>
        <v>0</v>
      </c>
      <c r="J47" s="3">
        <f t="shared" si="52"/>
        <v>0</v>
      </c>
      <c r="K47" s="3">
        <f t="shared" si="52"/>
        <v>0</v>
      </c>
      <c r="L47" s="3">
        <f t="shared" si="52"/>
        <v>0</v>
      </c>
      <c r="M47" s="3">
        <f t="shared" si="52"/>
        <v>0</v>
      </c>
      <c r="N47" s="3">
        <f t="shared" si="52"/>
        <v>0</v>
      </c>
      <c r="O47" s="3">
        <f t="shared" si="52"/>
        <v>0</v>
      </c>
      <c r="P47" s="3">
        <f t="shared" si="52"/>
        <v>0</v>
      </c>
      <c r="Q47" s="3">
        <f t="shared" si="52"/>
        <v>0</v>
      </c>
      <c r="R47" s="3">
        <f t="shared" si="52"/>
        <v>0</v>
      </c>
      <c r="S47" s="3">
        <f t="shared" si="52"/>
        <v>0</v>
      </c>
      <c r="T47" s="3">
        <f t="shared" si="52"/>
        <v>0</v>
      </c>
      <c r="U47" s="3">
        <f t="shared" si="52"/>
        <v>0</v>
      </c>
      <c r="V47" s="3">
        <f t="shared" si="52"/>
        <v>0</v>
      </c>
      <c r="W47" s="3">
        <f t="shared" si="52"/>
        <v>0</v>
      </c>
      <c r="X47" s="3">
        <f t="shared" si="52"/>
        <v>0</v>
      </c>
      <c r="Y47" s="3">
        <f t="shared" si="52"/>
        <v>0</v>
      </c>
      <c r="Z47" s="3">
        <f t="shared" si="52"/>
        <v>0</v>
      </c>
      <c r="AA47" s="3">
        <f t="shared" si="52"/>
        <v>0</v>
      </c>
      <c r="AB47" s="3">
        <f t="shared" si="52"/>
        <v>0</v>
      </c>
      <c r="AC47" s="3">
        <f t="shared" si="52"/>
        <v>0</v>
      </c>
      <c r="AD47" s="3">
        <f t="shared" si="52"/>
        <v>0</v>
      </c>
      <c r="AE47" s="3">
        <f t="shared" si="52"/>
        <v>0</v>
      </c>
      <c r="AF47" s="3">
        <f t="shared" si="52"/>
        <v>0</v>
      </c>
      <c r="AG47" s="3">
        <f t="shared" si="52"/>
        <v>0</v>
      </c>
      <c r="AH47" s="3">
        <f t="shared" si="52"/>
        <v>0</v>
      </c>
      <c r="AI47" s="3">
        <f t="shared" si="52"/>
        <v>0</v>
      </c>
      <c r="AJ47" s="3">
        <f t="shared" si="52"/>
        <v>0</v>
      </c>
      <c r="AK47" s="3">
        <f t="shared" si="52"/>
        <v>0</v>
      </c>
      <c r="AL47" s="3">
        <f t="shared" si="52"/>
        <v>0</v>
      </c>
      <c r="AM47" s="3">
        <f t="shared" si="52"/>
        <v>0</v>
      </c>
      <c r="AN47" s="3">
        <f t="shared" si="52"/>
        <v>0</v>
      </c>
      <c r="AO47" s="3">
        <f t="shared" si="52"/>
        <v>0</v>
      </c>
      <c r="AP47" s="3">
        <f t="shared" si="52"/>
        <v>0</v>
      </c>
      <c r="AQ47" s="3">
        <f t="shared" si="52"/>
        <v>0</v>
      </c>
      <c r="AR47" s="3">
        <f t="shared" si="52"/>
        <v>0</v>
      </c>
      <c r="AS47" s="3">
        <f t="shared" si="52"/>
        <v>0</v>
      </c>
      <c r="AT47" s="3">
        <f t="shared" si="52"/>
        <v>0</v>
      </c>
      <c r="AU47" s="3">
        <f t="shared" si="52"/>
        <v>0</v>
      </c>
      <c r="AV47" s="3">
        <f t="shared" si="52"/>
        <v>0</v>
      </c>
      <c r="AW47" s="3">
        <f t="shared" si="52"/>
        <v>0</v>
      </c>
      <c r="AX47" s="3">
        <f t="shared" si="52"/>
        <v>0</v>
      </c>
      <c r="AY47" s="3">
        <f t="shared" si="52"/>
        <v>0</v>
      </c>
      <c r="AZ47" s="3">
        <f t="shared" si="52"/>
        <v>0</v>
      </c>
      <c r="BA47" s="3">
        <f t="shared" si="52"/>
        <v>0</v>
      </c>
      <c r="BB47" s="3">
        <f t="shared" si="52"/>
        <v>0</v>
      </c>
      <c r="BC47" s="3">
        <f t="shared" si="52"/>
        <v>0</v>
      </c>
      <c r="BD47" s="3">
        <f t="shared" si="52"/>
        <v>0</v>
      </c>
      <c r="BE47" s="3">
        <f t="shared" si="52"/>
        <v>0</v>
      </c>
      <c r="BF47" s="3">
        <f t="shared" si="52"/>
        <v>0</v>
      </c>
      <c r="BG47" s="3">
        <f t="shared" si="52"/>
        <v>0</v>
      </c>
      <c r="BH47" s="3">
        <f t="shared" si="52"/>
        <v>0</v>
      </c>
      <c r="BI47" s="3">
        <f t="shared" si="52"/>
        <v>0</v>
      </c>
      <c r="BJ47" s="3">
        <f t="shared" si="52"/>
        <v>0</v>
      </c>
      <c r="BK47" s="3">
        <f t="shared" si="52"/>
        <v>0</v>
      </c>
      <c r="BL47" s="3">
        <f t="shared" si="52"/>
        <v>0</v>
      </c>
      <c r="BM47" s="3">
        <f t="shared" si="52"/>
        <v>0</v>
      </c>
      <c r="BN47" s="3">
        <f t="shared" si="52"/>
        <v>0</v>
      </c>
      <c r="BO47" s="3">
        <f t="shared" si="52"/>
        <v>0</v>
      </c>
      <c r="BP47" s="3">
        <f t="shared" si="52"/>
        <v>0</v>
      </c>
      <c r="BQ47" s="3">
        <f t="shared" si="52"/>
        <v>0</v>
      </c>
      <c r="BR47" s="3">
        <f t="shared" si="52"/>
        <v>0</v>
      </c>
      <c r="BS47" s="3">
        <f t="shared" ref="BS47:CH47" si="53">BR47</f>
        <v>0</v>
      </c>
      <c r="BT47" s="3">
        <f t="shared" si="53"/>
        <v>0</v>
      </c>
      <c r="BU47" s="3">
        <f t="shared" si="53"/>
        <v>0</v>
      </c>
      <c r="BV47" s="3">
        <f t="shared" si="53"/>
        <v>0</v>
      </c>
      <c r="BW47" s="3">
        <f t="shared" si="53"/>
        <v>0</v>
      </c>
      <c r="BX47" s="3">
        <f t="shared" si="53"/>
        <v>0</v>
      </c>
      <c r="BY47" s="3">
        <f t="shared" si="53"/>
        <v>0</v>
      </c>
      <c r="BZ47" s="3">
        <f t="shared" si="53"/>
        <v>0</v>
      </c>
      <c r="CA47" s="3">
        <f t="shared" si="53"/>
        <v>0</v>
      </c>
      <c r="CB47" s="3">
        <f t="shared" si="53"/>
        <v>0</v>
      </c>
      <c r="CC47" s="3">
        <f t="shared" si="53"/>
        <v>0</v>
      </c>
      <c r="CD47" s="3">
        <f t="shared" si="53"/>
        <v>0</v>
      </c>
      <c r="CE47" s="3">
        <f t="shared" si="53"/>
        <v>0</v>
      </c>
      <c r="CF47" s="3">
        <f t="shared" si="53"/>
        <v>0</v>
      </c>
      <c r="CG47" s="3">
        <f t="shared" si="53"/>
        <v>0</v>
      </c>
      <c r="CH47" s="12">
        <f t="shared" si="53"/>
        <v>0</v>
      </c>
    </row>
    <row r="48" spans="1:86" x14ac:dyDescent="0.35">
      <c r="A48" s="575"/>
      <c r="B48" s="11" t="str">
        <f t="shared" si="3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4">F48</f>
        <v>0</v>
      </c>
      <c r="H48" s="3">
        <f t="shared" si="54"/>
        <v>0</v>
      </c>
      <c r="I48" s="3">
        <f t="shared" si="54"/>
        <v>0</v>
      </c>
      <c r="J48" s="3">
        <f t="shared" si="54"/>
        <v>0</v>
      </c>
      <c r="K48" s="3">
        <f t="shared" si="54"/>
        <v>0</v>
      </c>
      <c r="L48" s="3">
        <f t="shared" si="54"/>
        <v>0</v>
      </c>
      <c r="M48" s="3">
        <f t="shared" si="54"/>
        <v>0</v>
      </c>
      <c r="N48" s="3">
        <f t="shared" si="54"/>
        <v>0</v>
      </c>
      <c r="O48" s="3">
        <f t="shared" si="54"/>
        <v>0</v>
      </c>
      <c r="P48" s="3">
        <f t="shared" si="54"/>
        <v>0</v>
      </c>
      <c r="Q48" s="3">
        <f t="shared" si="54"/>
        <v>0</v>
      </c>
      <c r="R48" s="3">
        <f t="shared" si="54"/>
        <v>0</v>
      </c>
      <c r="S48" s="3">
        <f t="shared" si="54"/>
        <v>0</v>
      </c>
      <c r="T48" s="3">
        <f t="shared" si="54"/>
        <v>0</v>
      </c>
      <c r="U48" s="3">
        <f t="shared" si="54"/>
        <v>0</v>
      </c>
      <c r="V48" s="3">
        <f t="shared" si="54"/>
        <v>0</v>
      </c>
      <c r="W48" s="3">
        <f t="shared" si="54"/>
        <v>0</v>
      </c>
      <c r="X48" s="3">
        <f t="shared" si="54"/>
        <v>0</v>
      </c>
      <c r="Y48" s="3">
        <f t="shared" si="54"/>
        <v>0</v>
      </c>
      <c r="Z48" s="3">
        <f t="shared" si="54"/>
        <v>0</v>
      </c>
      <c r="AA48" s="3">
        <f t="shared" si="54"/>
        <v>0</v>
      </c>
      <c r="AB48" s="3">
        <f t="shared" si="54"/>
        <v>0</v>
      </c>
      <c r="AC48" s="3">
        <f t="shared" si="54"/>
        <v>0</v>
      </c>
      <c r="AD48" s="3">
        <f t="shared" si="54"/>
        <v>0</v>
      </c>
      <c r="AE48" s="3">
        <f t="shared" si="54"/>
        <v>0</v>
      </c>
      <c r="AF48" s="3">
        <f t="shared" si="54"/>
        <v>0</v>
      </c>
      <c r="AG48" s="3">
        <f t="shared" si="54"/>
        <v>0</v>
      </c>
      <c r="AH48" s="3">
        <f t="shared" si="54"/>
        <v>0</v>
      </c>
      <c r="AI48" s="3">
        <f t="shared" si="54"/>
        <v>0</v>
      </c>
      <c r="AJ48" s="3">
        <f t="shared" si="54"/>
        <v>0</v>
      </c>
      <c r="AK48" s="3">
        <f t="shared" si="54"/>
        <v>0</v>
      </c>
      <c r="AL48" s="3">
        <f t="shared" si="54"/>
        <v>0</v>
      </c>
      <c r="AM48" s="3">
        <f t="shared" si="54"/>
        <v>0</v>
      </c>
      <c r="AN48" s="3">
        <f t="shared" si="54"/>
        <v>0</v>
      </c>
      <c r="AO48" s="3">
        <f t="shared" si="54"/>
        <v>0</v>
      </c>
      <c r="AP48" s="3">
        <f t="shared" si="54"/>
        <v>0</v>
      </c>
      <c r="AQ48" s="3">
        <f t="shared" si="54"/>
        <v>0</v>
      </c>
      <c r="AR48" s="3">
        <f t="shared" si="54"/>
        <v>0</v>
      </c>
      <c r="AS48" s="3">
        <f t="shared" si="54"/>
        <v>0</v>
      </c>
      <c r="AT48" s="3">
        <f t="shared" si="54"/>
        <v>0</v>
      </c>
      <c r="AU48" s="3">
        <f t="shared" si="54"/>
        <v>0</v>
      </c>
      <c r="AV48" s="3">
        <f t="shared" si="54"/>
        <v>0</v>
      </c>
      <c r="AW48" s="3">
        <f t="shared" si="54"/>
        <v>0</v>
      </c>
      <c r="AX48" s="3">
        <f t="shared" si="54"/>
        <v>0</v>
      </c>
      <c r="AY48" s="3">
        <f t="shared" si="54"/>
        <v>0</v>
      </c>
      <c r="AZ48" s="3">
        <f t="shared" si="54"/>
        <v>0</v>
      </c>
      <c r="BA48" s="3">
        <f t="shared" si="54"/>
        <v>0</v>
      </c>
      <c r="BB48" s="3">
        <f t="shared" si="54"/>
        <v>0</v>
      </c>
      <c r="BC48" s="3">
        <f t="shared" si="54"/>
        <v>0</v>
      </c>
      <c r="BD48" s="3">
        <f t="shared" si="54"/>
        <v>0</v>
      </c>
      <c r="BE48" s="3">
        <f t="shared" si="54"/>
        <v>0</v>
      </c>
      <c r="BF48" s="3">
        <f t="shared" si="54"/>
        <v>0</v>
      </c>
      <c r="BG48" s="3">
        <f t="shared" si="54"/>
        <v>0</v>
      </c>
      <c r="BH48" s="3">
        <f t="shared" si="54"/>
        <v>0</v>
      </c>
      <c r="BI48" s="3">
        <f t="shared" si="54"/>
        <v>0</v>
      </c>
      <c r="BJ48" s="3">
        <f t="shared" si="54"/>
        <v>0</v>
      </c>
      <c r="BK48" s="3">
        <f t="shared" si="54"/>
        <v>0</v>
      </c>
      <c r="BL48" s="3">
        <f t="shared" si="54"/>
        <v>0</v>
      </c>
      <c r="BM48" s="3">
        <f t="shared" si="54"/>
        <v>0</v>
      </c>
      <c r="BN48" s="3">
        <f t="shared" si="54"/>
        <v>0</v>
      </c>
      <c r="BO48" s="3">
        <f t="shared" si="54"/>
        <v>0</v>
      </c>
      <c r="BP48" s="3">
        <f t="shared" si="54"/>
        <v>0</v>
      </c>
      <c r="BQ48" s="3">
        <f t="shared" si="54"/>
        <v>0</v>
      </c>
      <c r="BR48" s="3">
        <f t="shared" si="54"/>
        <v>0</v>
      </c>
      <c r="BS48" s="3">
        <f t="shared" ref="BS48:CH48" si="55">BR48</f>
        <v>0</v>
      </c>
      <c r="BT48" s="3">
        <f t="shared" si="55"/>
        <v>0</v>
      </c>
      <c r="BU48" s="3">
        <f t="shared" si="55"/>
        <v>0</v>
      </c>
      <c r="BV48" s="3">
        <f t="shared" si="55"/>
        <v>0</v>
      </c>
      <c r="BW48" s="3">
        <f t="shared" si="55"/>
        <v>0</v>
      </c>
      <c r="BX48" s="3">
        <f t="shared" si="55"/>
        <v>0</v>
      </c>
      <c r="BY48" s="3">
        <f t="shared" si="55"/>
        <v>0</v>
      </c>
      <c r="BZ48" s="3">
        <f t="shared" si="55"/>
        <v>0</v>
      </c>
      <c r="CA48" s="3">
        <f t="shared" si="55"/>
        <v>0</v>
      </c>
      <c r="CB48" s="3">
        <f t="shared" si="55"/>
        <v>0</v>
      </c>
      <c r="CC48" s="3">
        <f t="shared" si="55"/>
        <v>0</v>
      </c>
      <c r="CD48" s="3">
        <f t="shared" si="55"/>
        <v>0</v>
      </c>
      <c r="CE48" s="3">
        <f t="shared" si="55"/>
        <v>0</v>
      </c>
      <c r="CF48" s="3">
        <f t="shared" si="55"/>
        <v>0</v>
      </c>
      <c r="CG48" s="3">
        <f t="shared" si="55"/>
        <v>0</v>
      </c>
      <c r="CH48" s="12">
        <f t="shared" si="55"/>
        <v>0</v>
      </c>
    </row>
    <row r="49" spans="1:86" x14ac:dyDescent="0.35">
      <c r="A49" s="575"/>
      <c r="B49" s="11" t="str">
        <f t="shared" si="3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6">F49</f>
        <v>0</v>
      </c>
      <c r="H49" s="3">
        <f t="shared" si="56"/>
        <v>0</v>
      </c>
      <c r="I49" s="3">
        <f t="shared" si="56"/>
        <v>0</v>
      </c>
      <c r="J49" s="3">
        <f t="shared" si="56"/>
        <v>0</v>
      </c>
      <c r="K49" s="3">
        <f t="shared" si="56"/>
        <v>0</v>
      </c>
      <c r="L49" s="3">
        <f t="shared" si="56"/>
        <v>0</v>
      </c>
      <c r="M49" s="3">
        <f t="shared" si="56"/>
        <v>0</v>
      </c>
      <c r="N49" s="3">
        <f t="shared" si="56"/>
        <v>0</v>
      </c>
      <c r="O49" s="3">
        <f t="shared" si="56"/>
        <v>0</v>
      </c>
      <c r="P49" s="3">
        <f t="shared" si="56"/>
        <v>0</v>
      </c>
      <c r="Q49" s="3">
        <f t="shared" si="56"/>
        <v>0</v>
      </c>
      <c r="R49" s="3">
        <f t="shared" si="56"/>
        <v>0</v>
      </c>
      <c r="S49" s="3">
        <f t="shared" si="56"/>
        <v>0</v>
      </c>
      <c r="T49" s="3">
        <f t="shared" si="56"/>
        <v>0</v>
      </c>
      <c r="U49" s="3">
        <f t="shared" si="56"/>
        <v>0</v>
      </c>
      <c r="V49" s="3">
        <f t="shared" si="56"/>
        <v>0</v>
      </c>
      <c r="W49" s="3">
        <f t="shared" si="56"/>
        <v>0</v>
      </c>
      <c r="X49" s="3">
        <f t="shared" si="56"/>
        <v>0</v>
      </c>
      <c r="Y49" s="3">
        <f t="shared" si="56"/>
        <v>0</v>
      </c>
      <c r="Z49" s="3">
        <f t="shared" si="56"/>
        <v>0</v>
      </c>
      <c r="AA49" s="3">
        <f t="shared" si="56"/>
        <v>0</v>
      </c>
      <c r="AB49" s="3">
        <f t="shared" si="56"/>
        <v>0</v>
      </c>
      <c r="AC49" s="3">
        <f t="shared" si="56"/>
        <v>0</v>
      </c>
      <c r="AD49" s="3">
        <f t="shared" si="56"/>
        <v>0</v>
      </c>
      <c r="AE49" s="3">
        <f t="shared" si="56"/>
        <v>0</v>
      </c>
      <c r="AF49" s="3">
        <f t="shared" si="56"/>
        <v>0</v>
      </c>
      <c r="AG49" s="3">
        <f t="shared" si="56"/>
        <v>0</v>
      </c>
      <c r="AH49" s="3">
        <f t="shared" si="56"/>
        <v>0</v>
      </c>
      <c r="AI49" s="3">
        <f t="shared" si="56"/>
        <v>0</v>
      </c>
      <c r="AJ49" s="3">
        <f t="shared" si="56"/>
        <v>0</v>
      </c>
      <c r="AK49" s="3">
        <f t="shared" si="56"/>
        <v>0</v>
      </c>
      <c r="AL49" s="3">
        <f t="shared" si="56"/>
        <v>0</v>
      </c>
      <c r="AM49" s="3">
        <f t="shared" si="56"/>
        <v>0</v>
      </c>
      <c r="AN49" s="3">
        <f t="shared" si="56"/>
        <v>0</v>
      </c>
      <c r="AO49" s="3">
        <f t="shared" si="56"/>
        <v>0</v>
      </c>
      <c r="AP49" s="3">
        <f t="shared" si="56"/>
        <v>0</v>
      </c>
      <c r="AQ49" s="3">
        <f t="shared" si="56"/>
        <v>0</v>
      </c>
      <c r="AR49" s="3">
        <f t="shared" si="56"/>
        <v>0</v>
      </c>
      <c r="AS49" s="3">
        <f t="shared" si="56"/>
        <v>0</v>
      </c>
      <c r="AT49" s="3">
        <f t="shared" si="56"/>
        <v>0</v>
      </c>
      <c r="AU49" s="3">
        <f t="shared" si="56"/>
        <v>0</v>
      </c>
      <c r="AV49" s="3">
        <f t="shared" si="56"/>
        <v>0</v>
      </c>
      <c r="AW49" s="3">
        <f t="shared" si="56"/>
        <v>0</v>
      </c>
      <c r="AX49" s="3">
        <f t="shared" si="56"/>
        <v>0</v>
      </c>
      <c r="AY49" s="3">
        <f t="shared" si="56"/>
        <v>0</v>
      </c>
      <c r="AZ49" s="3">
        <f t="shared" si="56"/>
        <v>0</v>
      </c>
      <c r="BA49" s="3">
        <f t="shared" si="56"/>
        <v>0</v>
      </c>
      <c r="BB49" s="3">
        <f t="shared" si="56"/>
        <v>0</v>
      </c>
      <c r="BC49" s="3">
        <f t="shared" si="56"/>
        <v>0</v>
      </c>
      <c r="BD49" s="3">
        <f t="shared" si="56"/>
        <v>0</v>
      </c>
      <c r="BE49" s="3">
        <f t="shared" si="56"/>
        <v>0</v>
      </c>
      <c r="BF49" s="3">
        <f t="shared" si="56"/>
        <v>0</v>
      </c>
      <c r="BG49" s="3">
        <f t="shared" si="56"/>
        <v>0</v>
      </c>
      <c r="BH49" s="3">
        <f t="shared" si="56"/>
        <v>0</v>
      </c>
      <c r="BI49" s="3">
        <f t="shared" si="56"/>
        <v>0</v>
      </c>
      <c r="BJ49" s="3">
        <f t="shared" si="56"/>
        <v>0</v>
      </c>
      <c r="BK49" s="3">
        <f t="shared" si="56"/>
        <v>0</v>
      </c>
      <c r="BL49" s="3">
        <f t="shared" si="56"/>
        <v>0</v>
      </c>
      <c r="BM49" s="3">
        <f t="shared" si="56"/>
        <v>0</v>
      </c>
      <c r="BN49" s="3">
        <f t="shared" si="56"/>
        <v>0</v>
      </c>
      <c r="BO49" s="3">
        <f t="shared" si="56"/>
        <v>0</v>
      </c>
      <c r="BP49" s="3">
        <f t="shared" si="56"/>
        <v>0</v>
      </c>
      <c r="BQ49" s="3">
        <f t="shared" si="56"/>
        <v>0</v>
      </c>
      <c r="BR49" s="3">
        <f t="shared" si="56"/>
        <v>0</v>
      </c>
      <c r="BS49" s="3">
        <f t="shared" ref="BS49:CH49" si="57">BR49</f>
        <v>0</v>
      </c>
      <c r="BT49" s="3">
        <f t="shared" si="57"/>
        <v>0</v>
      </c>
      <c r="BU49" s="3">
        <f t="shared" si="57"/>
        <v>0</v>
      </c>
      <c r="BV49" s="3">
        <f t="shared" si="57"/>
        <v>0</v>
      </c>
      <c r="BW49" s="3">
        <f t="shared" si="57"/>
        <v>0</v>
      </c>
      <c r="BX49" s="3">
        <f t="shared" si="57"/>
        <v>0</v>
      </c>
      <c r="BY49" s="3">
        <f t="shared" si="57"/>
        <v>0</v>
      </c>
      <c r="BZ49" s="3">
        <f t="shared" si="57"/>
        <v>0</v>
      </c>
      <c r="CA49" s="3">
        <f t="shared" si="57"/>
        <v>0</v>
      </c>
      <c r="CB49" s="3">
        <f t="shared" si="57"/>
        <v>0</v>
      </c>
      <c r="CC49" s="3">
        <f t="shared" si="57"/>
        <v>0</v>
      </c>
      <c r="CD49" s="3">
        <f t="shared" si="57"/>
        <v>0</v>
      </c>
      <c r="CE49" s="3">
        <f t="shared" si="57"/>
        <v>0</v>
      </c>
      <c r="CF49" s="3">
        <f t="shared" si="57"/>
        <v>0</v>
      </c>
      <c r="CG49" s="3">
        <f t="shared" si="57"/>
        <v>0</v>
      </c>
      <c r="CH49" s="12">
        <f t="shared" si="57"/>
        <v>0</v>
      </c>
    </row>
    <row r="50" spans="1:86" ht="15" customHeight="1" x14ac:dyDescent="0.35">
      <c r="A50" s="575"/>
      <c r="B50" s="11" t="str">
        <f t="shared" si="3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8">F50</f>
        <v>0</v>
      </c>
      <c r="H50" s="3">
        <f t="shared" si="58"/>
        <v>0</v>
      </c>
      <c r="I50" s="3">
        <f t="shared" si="58"/>
        <v>0</v>
      </c>
      <c r="J50" s="3">
        <f t="shared" si="58"/>
        <v>0</v>
      </c>
      <c r="K50" s="3">
        <f t="shared" si="58"/>
        <v>0</v>
      </c>
      <c r="L50" s="3">
        <f t="shared" si="58"/>
        <v>0</v>
      </c>
      <c r="M50" s="3">
        <f t="shared" si="58"/>
        <v>0</v>
      </c>
      <c r="N50" s="3">
        <f t="shared" si="58"/>
        <v>0</v>
      </c>
      <c r="O50" s="3">
        <f t="shared" si="58"/>
        <v>0</v>
      </c>
      <c r="P50" s="3">
        <f t="shared" si="58"/>
        <v>0</v>
      </c>
      <c r="Q50" s="3">
        <f t="shared" si="58"/>
        <v>0</v>
      </c>
      <c r="R50" s="3">
        <f t="shared" si="58"/>
        <v>0</v>
      </c>
      <c r="S50" s="3">
        <f t="shared" si="58"/>
        <v>0</v>
      </c>
      <c r="T50" s="3">
        <f t="shared" si="58"/>
        <v>0</v>
      </c>
      <c r="U50" s="3">
        <f t="shared" si="58"/>
        <v>0</v>
      </c>
      <c r="V50" s="3">
        <f t="shared" si="58"/>
        <v>0</v>
      </c>
      <c r="W50" s="3">
        <f t="shared" si="58"/>
        <v>0</v>
      </c>
      <c r="X50" s="3">
        <f t="shared" si="58"/>
        <v>0</v>
      </c>
      <c r="Y50" s="3">
        <f t="shared" si="58"/>
        <v>0</v>
      </c>
      <c r="Z50" s="3">
        <f t="shared" si="58"/>
        <v>0</v>
      </c>
      <c r="AA50" s="3">
        <f t="shared" si="58"/>
        <v>0</v>
      </c>
      <c r="AB50" s="3">
        <f t="shared" si="58"/>
        <v>0</v>
      </c>
      <c r="AC50" s="3">
        <f t="shared" si="58"/>
        <v>0</v>
      </c>
      <c r="AD50" s="3">
        <f t="shared" si="58"/>
        <v>0</v>
      </c>
      <c r="AE50" s="3">
        <f t="shared" si="58"/>
        <v>0</v>
      </c>
      <c r="AF50" s="3">
        <f t="shared" si="58"/>
        <v>0</v>
      </c>
      <c r="AG50" s="3">
        <f t="shared" si="58"/>
        <v>0</v>
      </c>
      <c r="AH50" s="3">
        <f t="shared" si="58"/>
        <v>0</v>
      </c>
      <c r="AI50" s="3">
        <f t="shared" si="58"/>
        <v>0</v>
      </c>
      <c r="AJ50" s="3">
        <f t="shared" si="58"/>
        <v>0</v>
      </c>
      <c r="AK50" s="3">
        <f t="shared" si="58"/>
        <v>0</v>
      </c>
      <c r="AL50" s="3">
        <f t="shared" si="58"/>
        <v>0</v>
      </c>
      <c r="AM50" s="3">
        <f t="shared" si="58"/>
        <v>0</v>
      </c>
      <c r="AN50" s="3">
        <f t="shared" si="58"/>
        <v>0</v>
      </c>
      <c r="AO50" s="3">
        <f t="shared" si="58"/>
        <v>0</v>
      </c>
      <c r="AP50" s="3">
        <f t="shared" si="58"/>
        <v>0</v>
      </c>
      <c r="AQ50" s="3">
        <f t="shared" si="58"/>
        <v>0</v>
      </c>
      <c r="AR50" s="3">
        <f t="shared" si="58"/>
        <v>0</v>
      </c>
      <c r="AS50" s="3">
        <f t="shared" si="58"/>
        <v>0</v>
      </c>
      <c r="AT50" s="3">
        <f t="shared" si="58"/>
        <v>0</v>
      </c>
      <c r="AU50" s="3">
        <f t="shared" si="58"/>
        <v>0</v>
      </c>
      <c r="AV50" s="3">
        <f t="shared" si="58"/>
        <v>0</v>
      </c>
      <c r="AW50" s="3">
        <f t="shared" si="58"/>
        <v>0</v>
      </c>
      <c r="AX50" s="3">
        <f t="shared" si="58"/>
        <v>0</v>
      </c>
      <c r="AY50" s="3">
        <f t="shared" si="58"/>
        <v>0</v>
      </c>
      <c r="AZ50" s="3">
        <f t="shared" si="58"/>
        <v>0</v>
      </c>
      <c r="BA50" s="3">
        <f t="shared" si="58"/>
        <v>0</v>
      </c>
      <c r="BB50" s="3">
        <f t="shared" si="58"/>
        <v>0</v>
      </c>
      <c r="BC50" s="3">
        <f t="shared" si="58"/>
        <v>0</v>
      </c>
      <c r="BD50" s="3">
        <f t="shared" si="58"/>
        <v>0</v>
      </c>
      <c r="BE50" s="3">
        <f t="shared" si="58"/>
        <v>0</v>
      </c>
      <c r="BF50" s="3">
        <f t="shared" si="58"/>
        <v>0</v>
      </c>
      <c r="BG50" s="3">
        <f t="shared" si="58"/>
        <v>0</v>
      </c>
      <c r="BH50" s="3">
        <f t="shared" si="58"/>
        <v>0</v>
      </c>
      <c r="BI50" s="3">
        <f t="shared" si="58"/>
        <v>0</v>
      </c>
      <c r="BJ50" s="3">
        <f t="shared" si="58"/>
        <v>0</v>
      </c>
      <c r="BK50" s="3">
        <f t="shared" si="58"/>
        <v>0</v>
      </c>
      <c r="BL50" s="3">
        <f t="shared" si="58"/>
        <v>0</v>
      </c>
      <c r="BM50" s="3">
        <f t="shared" si="58"/>
        <v>0</v>
      </c>
      <c r="BN50" s="3">
        <f t="shared" si="58"/>
        <v>0</v>
      </c>
      <c r="BO50" s="3">
        <f t="shared" si="58"/>
        <v>0</v>
      </c>
      <c r="BP50" s="3">
        <f t="shared" si="58"/>
        <v>0</v>
      </c>
      <c r="BQ50" s="3">
        <f t="shared" si="58"/>
        <v>0</v>
      </c>
      <c r="BR50" s="3">
        <f t="shared" si="58"/>
        <v>0</v>
      </c>
      <c r="BS50" s="3">
        <f t="shared" ref="BS50:CH50" si="59">BR50</f>
        <v>0</v>
      </c>
      <c r="BT50" s="3">
        <f t="shared" si="59"/>
        <v>0</v>
      </c>
      <c r="BU50" s="3">
        <f t="shared" si="59"/>
        <v>0</v>
      </c>
      <c r="BV50" s="3">
        <f t="shared" si="59"/>
        <v>0</v>
      </c>
      <c r="BW50" s="3">
        <f t="shared" si="59"/>
        <v>0</v>
      </c>
      <c r="BX50" s="3">
        <f t="shared" si="59"/>
        <v>0</v>
      </c>
      <c r="BY50" s="3">
        <f t="shared" si="59"/>
        <v>0</v>
      </c>
      <c r="BZ50" s="3">
        <f t="shared" si="59"/>
        <v>0</v>
      </c>
      <c r="CA50" s="3">
        <f t="shared" si="59"/>
        <v>0</v>
      </c>
      <c r="CB50" s="3">
        <f t="shared" si="59"/>
        <v>0</v>
      </c>
      <c r="CC50" s="3">
        <f t="shared" si="59"/>
        <v>0</v>
      </c>
      <c r="CD50" s="3">
        <f t="shared" si="59"/>
        <v>0</v>
      </c>
      <c r="CE50" s="3">
        <f t="shared" si="59"/>
        <v>0</v>
      </c>
      <c r="CF50" s="3">
        <f t="shared" si="59"/>
        <v>0</v>
      </c>
      <c r="CG50" s="3">
        <f t="shared" si="59"/>
        <v>0</v>
      </c>
      <c r="CH50" s="12">
        <f t="shared" si="59"/>
        <v>0</v>
      </c>
    </row>
    <row r="51" spans="1:86" x14ac:dyDescent="0.35">
      <c r="A51" s="575"/>
      <c r="B51" s="11" t="str">
        <f t="shared" si="3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60">F51</f>
        <v>0</v>
      </c>
      <c r="H51" s="3">
        <f t="shared" si="60"/>
        <v>0</v>
      </c>
      <c r="I51" s="3">
        <f t="shared" si="60"/>
        <v>0</v>
      </c>
      <c r="J51" s="3">
        <f t="shared" si="60"/>
        <v>0</v>
      </c>
      <c r="K51" s="3">
        <f t="shared" si="60"/>
        <v>0</v>
      </c>
      <c r="L51" s="3">
        <f t="shared" si="60"/>
        <v>0</v>
      </c>
      <c r="M51" s="3">
        <f t="shared" si="60"/>
        <v>0</v>
      </c>
      <c r="N51" s="3">
        <f t="shared" si="60"/>
        <v>0</v>
      </c>
      <c r="O51" s="3">
        <f t="shared" si="60"/>
        <v>0</v>
      </c>
      <c r="P51" s="3">
        <f t="shared" si="60"/>
        <v>0</v>
      </c>
      <c r="Q51" s="3">
        <f t="shared" si="60"/>
        <v>0</v>
      </c>
      <c r="R51" s="3">
        <f t="shared" si="60"/>
        <v>0</v>
      </c>
      <c r="S51" s="3">
        <f t="shared" si="60"/>
        <v>0</v>
      </c>
      <c r="T51" s="3">
        <f t="shared" si="60"/>
        <v>0</v>
      </c>
      <c r="U51" s="3">
        <f t="shared" si="60"/>
        <v>0</v>
      </c>
      <c r="V51" s="3">
        <f t="shared" si="60"/>
        <v>0</v>
      </c>
      <c r="W51" s="3">
        <f t="shared" si="60"/>
        <v>0</v>
      </c>
      <c r="X51" s="3">
        <f t="shared" si="60"/>
        <v>0</v>
      </c>
      <c r="Y51" s="3">
        <f t="shared" si="60"/>
        <v>0</v>
      </c>
      <c r="Z51" s="3">
        <f t="shared" si="60"/>
        <v>0</v>
      </c>
      <c r="AA51" s="3">
        <f t="shared" si="60"/>
        <v>0</v>
      </c>
      <c r="AB51" s="3">
        <f t="shared" si="60"/>
        <v>0</v>
      </c>
      <c r="AC51" s="3">
        <f t="shared" si="60"/>
        <v>0</v>
      </c>
      <c r="AD51" s="3">
        <f t="shared" si="60"/>
        <v>0</v>
      </c>
      <c r="AE51" s="3">
        <f t="shared" si="60"/>
        <v>0</v>
      </c>
      <c r="AF51" s="3">
        <f t="shared" si="60"/>
        <v>0</v>
      </c>
      <c r="AG51" s="3">
        <f t="shared" si="60"/>
        <v>0</v>
      </c>
      <c r="AH51" s="3">
        <f t="shared" si="60"/>
        <v>0</v>
      </c>
      <c r="AI51" s="3">
        <f t="shared" si="60"/>
        <v>0</v>
      </c>
      <c r="AJ51" s="3">
        <f t="shared" si="60"/>
        <v>0</v>
      </c>
      <c r="AK51" s="3">
        <f t="shared" si="60"/>
        <v>0</v>
      </c>
      <c r="AL51" s="3">
        <f t="shared" si="60"/>
        <v>0</v>
      </c>
      <c r="AM51" s="3">
        <f t="shared" si="60"/>
        <v>0</v>
      </c>
      <c r="AN51" s="3">
        <f t="shared" si="60"/>
        <v>0</v>
      </c>
      <c r="AO51" s="3">
        <f t="shared" si="60"/>
        <v>0</v>
      </c>
      <c r="AP51" s="3">
        <f t="shared" si="60"/>
        <v>0</v>
      </c>
      <c r="AQ51" s="3">
        <f t="shared" si="60"/>
        <v>0</v>
      </c>
      <c r="AR51" s="3">
        <f t="shared" si="60"/>
        <v>0</v>
      </c>
      <c r="AS51" s="3">
        <f t="shared" si="60"/>
        <v>0</v>
      </c>
      <c r="AT51" s="3">
        <f t="shared" si="60"/>
        <v>0</v>
      </c>
      <c r="AU51" s="3">
        <f t="shared" si="60"/>
        <v>0</v>
      </c>
      <c r="AV51" s="3">
        <f t="shared" si="60"/>
        <v>0</v>
      </c>
      <c r="AW51" s="3">
        <f t="shared" si="60"/>
        <v>0</v>
      </c>
      <c r="AX51" s="3">
        <f t="shared" si="60"/>
        <v>0</v>
      </c>
      <c r="AY51" s="3">
        <f t="shared" si="60"/>
        <v>0</v>
      </c>
      <c r="AZ51" s="3">
        <f t="shared" si="60"/>
        <v>0</v>
      </c>
      <c r="BA51" s="3">
        <f t="shared" si="60"/>
        <v>0</v>
      </c>
      <c r="BB51" s="3">
        <f t="shared" si="60"/>
        <v>0</v>
      </c>
      <c r="BC51" s="3">
        <f t="shared" si="60"/>
        <v>0</v>
      </c>
      <c r="BD51" s="3">
        <f t="shared" si="60"/>
        <v>0</v>
      </c>
      <c r="BE51" s="3">
        <f t="shared" si="60"/>
        <v>0</v>
      </c>
      <c r="BF51" s="3">
        <f t="shared" si="60"/>
        <v>0</v>
      </c>
      <c r="BG51" s="3">
        <f t="shared" si="60"/>
        <v>0</v>
      </c>
      <c r="BH51" s="3">
        <f t="shared" si="60"/>
        <v>0</v>
      </c>
      <c r="BI51" s="3">
        <f t="shared" si="60"/>
        <v>0</v>
      </c>
      <c r="BJ51" s="3">
        <f t="shared" si="60"/>
        <v>0</v>
      </c>
      <c r="BK51" s="3">
        <f t="shared" si="60"/>
        <v>0</v>
      </c>
      <c r="BL51" s="3">
        <f t="shared" si="60"/>
        <v>0</v>
      </c>
      <c r="BM51" s="3">
        <f t="shared" si="60"/>
        <v>0</v>
      </c>
      <c r="BN51" s="3">
        <f t="shared" si="60"/>
        <v>0</v>
      </c>
      <c r="BO51" s="3">
        <f t="shared" si="60"/>
        <v>0</v>
      </c>
      <c r="BP51" s="3">
        <f t="shared" si="60"/>
        <v>0</v>
      </c>
      <c r="BQ51" s="3">
        <f t="shared" si="60"/>
        <v>0</v>
      </c>
      <c r="BR51" s="3">
        <f t="shared" si="60"/>
        <v>0</v>
      </c>
      <c r="BS51" s="3">
        <f t="shared" ref="BS51:CH51" si="61">BR51</f>
        <v>0</v>
      </c>
      <c r="BT51" s="3">
        <f t="shared" si="61"/>
        <v>0</v>
      </c>
      <c r="BU51" s="3">
        <f t="shared" si="61"/>
        <v>0</v>
      </c>
      <c r="BV51" s="3">
        <f t="shared" si="61"/>
        <v>0</v>
      </c>
      <c r="BW51" s="3">
        <f t="shared" si="61"/>
        <v>0</v>
      </c>
      <c r="BX51" s="3">
        <f t="shared" si="61"/>
        <v>0</v>
      </c>
      <c r="BY51" s="3">
        <f t="shared" si="61"/>
        <v>0</v>
      </c>
      <c r="BZ51" s="3">
        <f t="shared" si="61"/>
        <v>0</v>
      </c>
      <c r="CA51" s="3">
        <f t="shared" si="61"/>
        <v>0</v>
      </c>
      <c r="CB51" s="3">
        <f t="shared" si="61"/>
        <v>0</v>
      </c>
      <c r="CC51" s="3">
        <f t="shared" si="61"/>
        <v>0</v>
      </c>
      <c r="CD51" s="3">
        <f t="shared" si="61"/>
        <v>0</v>
      </c>
      <c r="CE51" s="3">
        <f t="shared" si="61"/>
        <v>0</v>
      </c>
      <c r="CF51" s="3">
        <f t="shared" si="61"/>
        <v>0</v>
      </c>
      <c r="CG51" s="3">
        <f t="shared" si="61"/>
        <v>0</v>
      </c>
      <c r="CH51" s="12">
        <f t="shared" si="61"/>
        <v>0</v>
      </c>
    </row>
    <row r="52" spans="1:86" x14ac:dyDescent="0.35">
      <c r="A52" s="575"/>
      <c r="B52" s="11" t="str">
        <f t="shared" si="3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2">F52</f>
        <v>0</v>
      </c>
      <c r="H52" s="3">
        <f t="shared" si="62"/>
        <v>0</v>
      </c>
      <c r="I52" s="3">
        <f t="shared" si="62"/>
        <v>0</v>
      </c>
      <c r="J52" s="3">
        <f t="shared" si="62"/>
        <v>0</v>
      </c>
      <c r="K52" s="3">
        <f t="shared" si="62"/>
        <v>0</v>
      </c>
      <c r="L52" s="3">
        <f t="shared" si="62"/>
        <v>0</v>
      </c>
      <c r="M52" s="3">
        <f t="shared" si="62"/>
        <v>0</v>
      </c>
      <c r="N52" s="3">
        <f t="shared" si="62"/>
        <v>0</v>
      </c>
      <c r="O52" s="3">
        <f t="shared" si="62"/>
        <v>0</v>
      </c>
      <c r="P52" s="3">
        <f t="shared" si="62"/>
        <v>0</v>
      </c>
      <c r="Q52" s="3">
        <f t="shared" si="62"/>
        <v>0</v>
      </c>
      <c r="R52" s="3">
        <f t="shared" si="62"/>
        <v>0</v>
      </c>
      <c r="S52" s="3">
        <f t="shared" si="62"/>
        <v>0</v>
      </c>
      <c r="T52" s="3">
        <f t="shared" si="62"/>
        <v>0</v>
      </c>
      <c r="U52" s="3">
        <f t="shared" si="62"/>
        <v>0</v>
      </c>
      <c r="V52" s="3">
        <f t="shared" si="62"/>
        <v>0</v>
      </c>
      <c r="W52" s="3">
        <f t="shared" si="62"/>
        <v>0</v>
      </c>
      <c r="X52" s="3">
        <f t="shared" si="62"/>
        <v>0</v>
      </c>
      <c r="Y52" s="3">
        <f t="shared" si="62"/>
        <v>0</v>
      </c>
      <c r="Z52" s="3">
        <f t="shared" si="62"/>
        <v>0</v>
      </c>
      <c r="AA52" s="3">
        <f t="shared" si="62"/>
        <v>0</v>
      </c>
      <c r="AB52" s="3">
        <f t="shared" si="62"/>
        <v>0</v>
      </c>
      <c r="AC52" s="3">
        <f t="shared" si="62"/>
        <v>0</v>
      </c>
      <c r="AD52" s="3">
        <f t="shared" si="62"/>
        <v>0</v>
      </c>
      <c r="AE52" s="3">
        <f t="shared" si="62"/>
        <v>0</v>
      </c>
      <c r="AF52" s="3">
        <f t="shared" si="62"/>
        <v>0</v>
      </c>
      <c r="AG52" s="3">
        <f t="shared" si="62"/>
        <v>0</v>
      </c>
      <c r="AH52" s="3">
        <f t="shared" si="62"/>
        <v>0</v>
      </c>
      <c r="AI52" s="3">
        <f t="shared" si="62"/>
        <v>0</v>
      </c>
      <c r="AJ52" s="3">
        <f t="shared" si="62"/>
        <v>0</v>
      </c>
      <c r="AK52" s="3">
        <f t="shared" si="62"/>
        <v>0</v>
      </c>
      <c r="AL52" s="3">
        <f t="shared" si="62"/>
        <v>0</v>
      </c>
      <c r="AM52" s="3">
        <f t="shared" si="62"/>
        <v>0</v>
      </c>
      <c r="AN52" s="3">
        <f t="shared" si="62"/>
        <v>0</v>
      </c>
      <c r="AO52" s="3">
        <f t="shared" si="62"/>
        <v>0</v>
      </c>
      <c r="AP52" s="3">
        <f t="shared" si="62"/>
        <v>0</v>
      </c>
      <c r="AQ52" s="3">
        <f t="shared" si="62"/>
        <v>0</v>
      </c>
      <c r="AR52" s="3">
        <f t="shared" si="62"/>
        <v>0</v>
      </c>
      <c r="AS52" s="3">
        <f t="shared" si="62"/>
        <v>0</v>
      </c>
      <c r="AT52" s="3">
        <f t="shared" si="62"/>
        <v>0</v>
      </c>
      <c r="AU52" s="3">
        <f t="shared" si="62"/>
        <v>0</v>
      </c>
      <c r="AV52" s="3">
        <f t="shared" si="62"/>
        <v>0</v>
      </c>
      <c r="AW52" s="3">
        <f t="shared" si="62"/>
        <v>0</v>
      </c>
      <c r="AX52" s="3">
        <f t="shared" si="62"/>
        <v>0</v>
      </c>
      <c r="AY52" s="3">
        <f t="shared" si="62"/>
        <v>0</v>
      </c>
      <c r="AZ52" s="3">
        <f t="shared" si="62"/>
        <v>0</v>
      </c>
      <c r="BA52" s="3">
        <f t="shared" si="62"/>
        <v>0</v>
      </c>
      <c r="BB52" s="3">
        <f t="shared" si="62"/>
        <v>0</v>
      </c>
      <c r="BC52" s="3">
        <f t="shared" si="62"/>
        <v>0</v>
      </c>
      <c r="BD52" s="3">
        <f t="shared" si="62"/>
        <v>0</v>
      </c>
      <c r="BE52" s="3">
        <f t="shared" si="62"/>
        <v>0</v>
      </c>
      <c r="BF52" s="3">
        <f t="shared" si="62"/>
        <v>0</v>
      </c>
      <c r="BG52" s="3">
        <f t="shared" si="62"/>
        <v>0</v>
      </c>
      <c r="BH52" s="3">
        <f t="shared" si="62"/>
        <v>0</v>
      </c>
      <c r="BI52" s="3">
        <f t="shared" si="62"/>
        <v>0</v>
      </c>
      <c r="BJ52" s="3">
        <f t="shared" si="62"/>
        <v>0</v>
      </c>
      <c r="BK52" s="3">
        <f t="shared" si="62"/>
        <v>0</v>
      </c>
      <c r="BL52" s="3">
        <f t="shared" si="62"/>
        <v>0</v>
      </c>
      <c r="BM52" s="3">
        <f t="shared" si="62"/>
        <v>0</v>
      </c>
      <c r="BN52" s="3">
        <f t="shared" si="62"/>
        <v>0</v>
      </c>
      <c r="BO52" s="3">
        <f t="shared" si="62"/>
        <v>0</v>
      </c>
      <c r="BP52" s="3">
        <f t="shared" si="62"/>
        <v>0</v>
      </c>
      <c r="BQ52" s="3">
        <f t="shared" si="62"/>
        <v>0</v>
      </c>
      <c r="BR52" s="3">
        <f t="shared" si="62"/>
        <v>0</v>
      </c>
      <c r="BS52" s="3">
        <f t="shared" ref="BS52:CH52" si="63">BR52</f>
        <v>0</v>
      </c>
      <c r="BT52" s="3">
        <f t="shared" si="63"/>
        <v>0</v>
      </c>
      <c r="BU52" s="3">
        <f t="shared" si="63"/>
        <v>0</v>
      </c>
      <c r="BV52" s="3">
        <f t="shared" si="63"/>
        <v>0</v>
      </c>
      <c r="BW52" s="3">
        <f t="shared" si="63"/>
        <v>0</v>
      </c>
      <c r="BX52" s="3">
        <f t="shared" si="63"/>
        <v>0</v>
      </c>
      <c r="BY52" s="3">
        <f t="shared" si="63"/>
        <v>0</v>
      </c>
      <c r="BZ52" s="3">
        <f t="shared" si="63"/>
        <v>0</v>
      </c>
      <c r="CA52" s="3">
        <f t="shared" si="63"/>
        <v>0</v>
      </c>
      <c r="CB52" s="3">
        <f t="shared" si="63"/>
        <v>0</v>
      </c>
      <c r="CC52" s="3">
        <f t="shared" si="63"/>
        <v>0</v>
      </c>
      <c r="CD52" s="3">
        <f t="shared" si="63"/>
        <v>0</v>
      </c>
      <c r="CE52" s="3">
        <f t="shared" si="63"/>
        <v>0</v>
      </c>
      <c r="CF52" s="3">
        <f t="shared" si="63"/>
        <v>0</v>
      </c>
      <c r="CG52" s="3">
        <f t="shared" si="63"/>
        <v>0</v>
      </c>
      <c r="CH52" s="12">
        <f t="shared" si="63"/>
        <v>0</v>
      </c>
    </row>
    <row r="53" spans="1:86" x14ac:dyDescent="0.35">
      <c r="A53" s="575"/>
      <c r="B53" s="11" t="str">
        <f t="shared" si="3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4">F53</f>
        <v>0</v>
      </c>
      <c r="H53" s="3">
        <f t="shared" si="64"/>
        <v>0</v>
      </c>
      <c r="I53" s="3">
        <f t="shared" si="64"/>
        <v>0</v>
      </c>
      <c r="J53" s="3">
        <f t="shared" si="64"/>
        <v>0</v>
      </c>
      <c r="K53" s="3">
        <f t="shared" si="64"/>
        <v>0</v>
      </c>
      <c r="L53" s="3">
        <f t="shared" si="64"/>
        <v>0</v>
      </c>
      <c r="M53" s="3">
        <f t="shared" si="64"/>
        <v>0</v>
      </c>
      <c r="N53" s="3">
        <f t="shared" si="64"/>
        <v>0</v>
      </c>
      <c r="O53" s="3">
        <f t="shared" si="64"/>
        <v>0</v>
      </c>
      <c r="P53" s="3">
        <f t="shared" si="64"/>
        <v>0</v>
      </c>
      <c r="Q53" s="3">
        <f t="shared" si="64"/>
        <v>0</v>
      </c>
      <c r="R53" s="3">
        <f t="shared" si="64"/>
        <v>0</v>
      </c>
      <c r="S53" s="3">
        <f t="shared" si="64"/>
        <v>0</v>
      </c>
      <c r="T53" s="3">
        <f t="shared" si="64"/>
        <v>0</v>
      </c>
      <c r="U53" s="3">
        <f t="shared" si="64"/>
        <v>0</v>
      </c>
      <c r="V53" s="3">
        <f t="shared" si="64"/>
        <v>0</v>
      </c>
      <c r="W53" s="3">
        <f t="shared" si="64"/>
        <v>0</v>
      </c>
      <c r="X53" s="3">
        <f t="shared" si="64"/>
        <v>0</v>
      </c>
      <c r="Y53" s="3">
        <f t="shared" si="64"/>
        <v>0</v>
      </c>
      <c r="Z53" s="3">
        <f t="shared" si="64"/>
        <v>0</v>
      </c>
      <c r="AA53" s="3">
        <f t="shared" si="64"/>
        <v>0</v>
      </c>
      <c r="AB53" s="3">
        <f t="shared" si="64"/>
        <v>0</v>
      </c>
      <c r="AC53" s="3">
        <f t="shared" si="64"/>
        <v>0</v>
      </c>
      <c r="AD53" s="3">
        <f t="shared" si="64"/>
        <v>0</v>
      </c>
      <c r="AE53" s="3">
        <f t="shared" si="64"/>
        <v>0</v>
      </c>
      <c r="AF53" s="3">
        <f t="shared" si="64"/>
        <v>0</v>
      </c>
      <c r="AG53" s="3">
        <f t="shared" si="64"/>
        <v>0</v>
      </c>
      <c r="AH53" s="3">
        <f t="shared" si="64"/>
        <v>0</v>
      </c>
      <c r="AI53" s="3">
        <f t="shared" si="64"/>
        <v>0</v>
      </c>
      <c r="AJ53" s="3">
        <f t="shared" si="64"/>
        <v>0</v>
      </c>
      <c r="AK53" s="3">
        <f t="shared" si="64"/>
        <v>0</v>
      </c>
      <c r="AL53" s="3">
        <f t="shared" si="64"/>
        <v>0</v>
      </c>
      <c r="AM53" s="3">
        <f t="shared" si="64"/>
        <v>0</v>
      </c>
      <c r="AN53" s="3">
        <f t="shared" si="64"/>
        <v>0</v>
      </c>
      <c r="AO53" s="3">
        <f t="shared" si="64"/>
        <v>0</v>
      </c>
      <c r="AP53" s="3">
        <f t="shared" si="64"/>
        <v>0</v>
      </c>
      <c r="AQ53" s="3">
        <f t="shared" si="64"/>
        <v>0</v>
      </c>
      <c r="AR53" s="3">
        <f t="shared" si="64"/>
        <v>0</v>
      </c>
      <c r="AS53" s="3">
        <f t="shared" si="64"/>
        <v>0</v>
      </c>
      <c r="AT53" s="3">
        <f t="shared" si="64"/>
        <v>0</v>
      </c>
      <c r="AU53" s="3">
        <f t="shared" si="64"/>
        <v>0</v>
      </c>
      <c r="AV53" s="3">
        <f t="shared" si="64"/>
        <v>0</v>
      </c>
      <c r="AW53" s="3">
        <f t="shared" si="64"/>
        <v>0</v>
      </c>
      <c r="AX53" s="3">
        <f t="shared" si="64"/>
        <v>0</v>
      </c>
      <c r="AY53" s="3">
        <f t="shared" si="64"/>
        <v>0</v>
      </c>
      <c r="AZ53" s="3">
        <f t="shared" si="64"/>
        <v>0</v>
      </c>
      <c r="BA53" s="3">
        <f t="shared" si="64"/>
        <v>0</v>
      </c>
      <c r="BB53" s="3">
        <f t="shared" si="64"/>
        <v>0</v>
      </c>
      <c r="BC53" s="3">
        <f t="shared" si="64"/>
        <v>0</v>
      </c>
      <c r="BD53" s="3">
        <f t="shared" si="64"/>
        <v>0</v>
      </c>
      <c r="BE53" s="3">
        <f t="shared" si="64"/>
        <v>0</v>
      </c>
      <c r="BF53" s="3">
        <f t="shared" si="64"/>
        <v>0</v>
      </c>
      <c r="BG53" s="3">
        <f t="shared" si="64"/>
        <v>0</v>
      </c>
      <c r="BH53" s="3">
        <f t="shared" si="64"/>
        <v>0</v>
      </c>
      <c r="BI53" s="3">
        <f t="shared" si="64"/>
        <v>0</v>
      </c>
      <c r="BJ53" s="3">
        <f t="shared" si="64"/>
        <v>0</v>
      </c>
      <c r="BK53" s="3">
        <f t="shared" si="64"/>
        <v>0</v>
      </c>
      <c r="BL53" s="3">
        <f t="shared" si="64"/>
        <v>0</v>
      </c>
      <c r="BM53" s="3">
        <f t="shared" si="64"/>
        <v>0</v>
      </c>
      <c r="BN53" s="3">
        <f t="shared" si="64"/>
        <v>0</v>
      </c>
      <c r="BO53" s="3">
        <f t="shared" si="64"/>
        <v>0</v>
      </c>
      <c r="BP53" s="3">
        <f t="shared" si="64"/>
        <v>0</v>
      </c>
      <c r="BQ53" s="3">
        <f t="shared" si="64"/>
        <v>0</v>
      </c>
      <c r="BR53" s="3">
        <f t="shared" si="64"/>
        <v>0</v>
      </c>
      <c r="BS53" s="3">
        <f t="shared" ref="BS53:CH53" si="65">BR53</f>
        <v>0</v>
      </c>
      <c r="BT53" s="3">
        <f t="shared" si="65"/>
        <v>0</v>
      </c>
      <c r="BU53" s="3">
        <f t="shared" si="65"/>
        <v>0</v>
      </c>
      <c r="BV53" s="3">
        <f t="shared" si="65"/>
        <v>0</v>
      </c>
      <c r="BW53" s="3">
        <f t="shared" si="65"/>
        <v>0</v>
      </c>
      <c r="BX53" s="3">
        <f t="shared" si="65"/>
        <v>0</v>
      </c>
      <c r="BY53" s="3">
        <f t="shared" si="65"/>
        <v>0</v>
      </c>
      <c r="BZ53" s="3">
        <f t="shared" si="65"/>
        <v>0</v>
      </c>
      <c r="CA53" s="3">
        <f t="shared" si="65"/>
        <v>0</v>
      </c>
      <c r="CB53" s="3">
        <f t="shared" si="65"/>
        <v>0</v>
      </c>
      <c r="CC53" s="3">
        <f t="shared" si="65"/>
        <v>0</v>
      </c>
      <c r="CD53" s="3">
        <f t="shared" si="65"/>
        <v>0</v>
      </c>
      <c r="CE53" s="3">
        <f t="shared" si="65"/>
        <v>0</v>
      </c>
      <c r="CF53" s="3">
        <f t="shared" si="65"/>
        <v>0</v>
      </c>
      <c r="CG53" s="3">
        <f t="shared" si="65"/>
        <v>0</v>
      </c>
      <c r="CH53" s="12">
        <f t="shared" si="65"/>
        <v>0</v>
      </c>
    </row>
    <row r="54" spans="1:86" ht="15" customHeight="1" x14ac:dyDescent="0.35">
      <c r="A54" s="575"/>
      <c r="B54" s="11" t="str">
        <f t="shared" si="3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16" t="str">
        <f t="shared" si="39"/>
        <v>Monthly kWh</v>
      </c>
      <c r="C55" s="279">
        <f>SUM(C41:C54)</f>
        <v>0</v>
      </c>
      <c r="D55" s="279">
        <f t="shared" ref="D55:BO55" si="66">SUM(D41:D54)</f>
        <v>0</v>
      </c>
      <c r="E55" s="279">
        <f t="shared" si="66"/>
        <v>0</v>
      </c>
      <c r="F55" s="279">
        <f t="shared" si="66"/>
        <v>0</v>
      </c>
      <c r="G55" s="279">
        <f t="shared" si="66"/>
        <v>0</v>
      </c>
      <c r="H55" s="279">
        <f t="shared" si="66"/>
        <v>0</v>
      </c>
      <c r="I55" s="279">
        <f t="shared" si="66"/>
        <v>0</v>
      </c>
      <c r="J55" s="279">
        <f t="shared" si="66"/>
        <v>0</v>
      </c>
      <c r="K55" s="279">
        <f t="shared" si="66"/>
        <v>0</v>
      </c>
      <c r="L55" s="279">
        <f t="shared" si="66"/>
        <v>0</v>
      </c>
      <c r="M55" s="279">
        <f t="shared" si="66"/>
        <v>0</v>
      </c>
      <c r="N55" s="279">
        <f t="shared" si="66"/>
        <v>0</v>
      </c>
      <c r="O55" s="279">
        <f t="shared" si="66"/>
        <v>0</v>
      </c>
      <c r="P55" s="279">
        <f t="shared" si="66"/>
        <v>0</v>
      </c>
      <c r="Q55" s="279">
        <f t="shared" si="66"/>
        <v>0</v>
      </c>
      <c r="R55" s="279">
        <f t="shared" si="66"/>
        <v>0</v>
      </c>
      <c r="S55" s="279">
        <f t="shared" si="66"/>
        <v>0</v>
      </c>
      <c r="T55" s="279">
        <f t="shared" si="66"/>
        <v>0</v>
      </c>
      <c r="U55" s="279">
        <f t="shared" si="66"/>
        <v>0</v>
      </c>
      <c r="V55" s="279">
        <f t="shared" si="66"/>
        <v>0</v>
      </c>
      <c r="W55" s="279">
        <f t="shared" si="66"/>
        <v>0</v>
      </c>
      <c r="X55" s="279">
        <f t="shared" si="66"/>
        <v>0</v>
      </c>
      <c r="Y55" s="279">
        <f t="shared" si="66"/>
        <v>0</v>
      </c>
      <c r="Z55" s="279">
        <f t="shared" si="66"/>
        <v>0</v>
      </c>
      <c r="AA55" s="279">
        <f t="shared" si="66"/>
        <v>0</v>
      </c>
      <c r="AB55" s="279">
        <f t="shared" si="66"/>
        <v>0</v>
      </c>
      <c r="AC55" s="279">
        <f t="shared" si="66"/>
        <v>0</v>
      </c>
      <c r="AD55" s="279">
        <f t="shared" si="66"/>
        <v>0</v>
      </c>
      <c r="AE55" s="279">
        <f t="shared" si="66"/>
        <v>0</v>
      </c>
      <c r="AF55" s="279">
        <f t="shared" si="66"/>
        <v>0</v>
      </c>
      <c r="AG55" s="279">
        <f t="shared" si="66"/>
        <v>0</v>
      </c>
      <c r="AH55" s="279">
        <f t="shared" si="66"/>
        <v>0</v>
      </c>
      <c r="AI55" s="279">
        <f t="shared" si="66"/>
        <v>0</v>
      </c>
      <c r="AJ55" s="279">
        <f t="shared" si="66"/>
        <v>0</v>
      </c>
      <c r="AK55" s="279">
        <f t="shared" si="66"/>
        <v>0</v>
      </c>
      <c r="AL55" s="279">
        <f t="shared" si="66"/>
        <v>0</v>
      </c>
      <c r="AM55" s="279">
        <f t="shared" si="66"/>
        <v>0</v>
      </c>
      <c r="AN55" s="279">
        <f t="shared" si="66"/>
        <v>0</v>
      </c>
      <c r="AO55" s="279">
        <f t="shared" si="66"/>
        <v>0</v>
      </c>
      <c r="AP55" s="279">
        <f t="shared" si="66"/>
        <v>0</v>
      </c>
      <c r="AQ55" s="279">
        <f t="shared" si="66"/>
        <v>0</v>
      </c>
      <c r="AR55" s="279">
        <f t="shared" si="66"/>
        <v>0</v>
      </c>
      <c r="AS55" s="279">
        <f t="shared" si="66"/>
        <v>0</v>
      </c>
      <c r="AT55" s="279">
        <f t="shared" si="66"/>
        <v>0</v>
      </c>
      <c r="AU55" s="279">
        <f t="shared" si="66"/>
        <v>0</v>
      </c>
      <c r="AV55" s="279">
        <f t="shared" si="66"/>
        <v>0</v>
      </c>
      <c r="AW55" s="279">
        <f t="shared" si="66"/>
        <v>0</v>
      </c>
      <c r="AX55" s="279">
        <f t="shared" si="66"/>
        <v>0</v>
      </c>
      <c r="AY55" s="279">
        <f t="shared" si="66"/>
        <v>0</v>
      </c>
      <c r="AZ55" s="279">
        <f t="shared" si="66"/>
        <v>0</v>
      </c>
      <c r="BA55" s="279">
        <f t="shared" si="66"/>
        <v>0</v>
      </c>
      <c r="BB55" s="279">
        <f t="shared" si="66"/>
        <v>0</v>
      </c>
      <c r="BC55" s="279">
        <f t="shared" si="66"/>
        <v>0</v>
      </c>
      <c r="BD55" s="279">
        <f t="shared" si="66"/>
        <v>0</v>
      </c>
      <c r="BE55" s="279">
        <f t="shared" si="66"/>
        <v>0</v>
      </c>
      <c r="BF55" s="279">
        <f t="shared" si="66"/>
        <v>0</v>
      </c>
      <c r="BG55" s="279">
        <f t="shared" si="66"/>
        <v>0</v>
      </c>
      <c r="BH55" s="279">
        <f t="shared" si="66"/>
        <v>0</v>
      </c>
      <c r="BI55" s="279">
        <f t="shared" si="66"/>
        <v>0</v>
      </c>
      <c r="BJ55" s="279">
        <f t="shared" si="66"/>
        <v>0</v>
      </c>
      <c r="BK55" s="279">
        <f t="shared" si="66"/>
        <v>0</v>
      </c>
      <c r="BL55" s="279">
        <f t="shared" si="66"/>
        <v>0</v>
      </c>
      <c r="BM55" s="279">
        <f t="shared" si="66"/>
        <v>0</v>
      </c>
      <c r="BN55" s="279">
        <f t="shared" si="66"/>
        <v>0</v>
      </c>
      <c r="BO55" s="279">
        <f t="shared" si="66"/>
        <v>0</v>
      </c>
      <c r="BP55" s="279">
        <f t="shared" ref="BP55:CH55" si="67">SUM(BP41:BP54)</f>
        <v>0</v>
      </c>
      <c r="BQ55" s="279">
        <f t="shared" si="67"/>
        <v>0</v>
      </c>
      <c r="BR55" s="279">
        <f t="shared" si="67"/>
        <v>0</v>
      </c>
      <c r="BS55" s="279">
        <f t="shared" si="67"/>
        <v>0</v>
      </c>
      <c r="BT55" s="279">
        <f t="shared" si="67"/>
        <v>0</v>
      </c>
      <c r="BU55" s="279">
        <f t="shared" si="67"/>
        <v>0</v>
      </c>
      <c r="BV55" s="279">
        <f t="shared" si="67"/>
        <v>0</v>
      </c>
      <c r="BW55" s="279">
        <f t="shared" si="67"/>
        <v>0</v>
      </c>
      <c r="BX55" s="279">
        <f t="shared" si="67"/>
        <v>0</v>
      </c>
      <c r="BY55" s="279">
        <f t="shared" si="67"/>
        <v>0</v>
      </c>
      <c r="BZ55" s="279">
        <f t="shared" si="67"/>
        <v>0</v>
      </c>
      <c r="CA55" s="279">
        <f t="shared" si="67"/>
        <v>0</v>
      </c>
      <c r="CB55" s="279">
        <f t="shared" si="67"/>
        <v>0</v>
      </c>
      <c r="CC55" s="279">
        <f t="shared" si="67"/>
        <v>0</v>
      </c>
      <c r="CD55" s="279">
        <f t="shared" si="67"/>
        <v>0</v>
      </c>
      <c r="CE55" s="279">
        <f t="shared" si="67"/>
        <v>0</v>
      </c>
      <c r="CF55" s="279">
        <f t="shared" si="67"/>
        <v>0</v>
      </c>
      <c r="CG55" s="279">
        <f t="shared" si="67"/>
        <v>0</v>
      </c>
      <c r="CH55" s="282">
        <f t="shared" si="67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150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303"/>
      <c r="L57" s="149"/>
      <c r="M57" s="149"/>
      <c r="N57" s="303"/>
      <c r="O57" s="149"/>
      <c r="P57" s="149"/>
      <c r="Q57" s="303"/>
      <c r="R57" s="149"/>
      <c r="S57" s="149"/>
      <c r="T57" s="303"/>
      <c r="U57" s="149"/>
      <c r="V57" s="149"/>
      <c r="W57" s="303"/>
      <c r="X57" s="149"/>
      <c r="Y57" s="149"/>
      <c r="Z57" s="303"/>
      <c r="AA57" s="149"/>
      <c r="AB57" s="149"/>
      <c r="AC57" s="303"/>
      <c r="AD57" s="149"/>
      <c r="AE57" s="149"/>
      <c r="AF57" s="303"/>
      <c r="AG57" s="149"/>
      <c r="AH57" s="149"/>
      <c r="AI57" s="303"/>
      <c r="AJ57" s="149"/>
      <c r="AK57" s="149"/>
      <c r="AL57" s="303"/>
      <c r="AM57" s="149"/>
      <c r="AN57" s="149"/>
      <c r="AO57" s="303"/>
      <c r="AP57" s="149"/>
      <c r="AQ57" s="149"/>
      <c r="AR57" s="303"/>
      <c r="AS57" s="149"/>
      <c r="AT57" s="149"/>
      <c r="AU57" s="303"/>
      <c r="AV57" s="149"/>
      <c r="AW57" s="149"/>
      <c r="AX57" s="303"/>
      <c r="AY57" s="149"/>
      <c r="AZ57" s="149"/>
      <c r="BA57" s="303"/>
      <c r="BB57" s="149"/>
      <c r="BC57" s="149"/>
      <c r="BD57" s="303"/>
      <c r="BE57" s="149"/>
      <c r="BF57" s="149"/>
      <c r="BG57" s="303"/>
      <c r="BH57" s="149"/>
      <c r="BI57" s="149"/>
      <c r="BJ57" s="303"/>
      <c r="BK57" s="149"/>
      <c r="BL57" s="149"/>
      <c r="BM57" s="303"/>
      <c r="BN57" s="149"/>
      <c r="BO57" s="149"/>
      <c r="BP57" s="303"/>
      <c r="BQ57" s="149"/>
      <c r="BR57" s="149"/>
      <c r="BS57" s="303"/>
      <c r="BT57" s="149"/>
      <c r="BU57" s="149"/>
      <c r="BV57" s="303"/>
      <c r="BW57" s="149"/>
      <c r="BX57" s="149"/>
      <c r="BY57" s="303"/>
      <c r="BZ57" s="149"/>
      <c r="CA57" s="149"/>
      <c r="CB57" s="303"/>
      <c r="CC57" s="149"/>
      <c r="CD57" s="149"/>
      <c r="CE57" s="303"/>
      <c r="CF57" s="149"/>
      <c r="CG57" s="149"/>
      <c r="CH57" s="303"/>
    </row>
    <row r="58" spans="1:86" ht="16" thickBot="1" x14ac:dyDescent="0.4">
      <c r="A58" s="577" t="s">
        <v>17</v>
      </c>
      <c r="B58" s="18" t="str">
        <f t="shared" ref="B58" si="68">B40</f>
        <v>End Use</v>
      </c>
      <c r="C58" s="176">
        <f>C$4</f>
        <v>44562</v>
      </c>
      <c r="D58" s="176">
        <f t="shared" ref="D58:BO58" si="69">D$4</f>
        <v>44593</v>
      </c>
      <c r="E58" s="176">
        <f t="shared" si="69"/>
        <v>44621</v>
      </c>
      <c r="F58" s="176">
        <f t="shared" si="69"/>
        <v>44652</v>
      </c>
      <c r="G58" s="176">
        <f t="shared" si="69"/>
        <v>44682</v>
      </c>
      <c r="H58" s="176">
        <f t="shared" si="69"/>
        <v>44713</v>
      </c>
      <c r="I58" s="176">
        <f t="shared" si="69"/>
        <v>44743</v>
      </c>
      <c r="J58" s="176">
        <f t="shared" si="69"/>
        <v>44774</v>
      </c>
      <c r="K58" s="176">
        <f t="shared" si="69"/>
        <v>44805</v>
      </c>
      <c r="L58" s="176">
        <f t="shared" si="69"/>
        <v>44835</v>
      </c>
      <c r="M58" s="176">
        <f t="shared" si="69"/>
        <v>44866</v>
      </c>
      <c r="N58" s="176">
        <f t="shared" si="69"/>
        <v>44896</v>
      </c>
      <c r="O58" s="176">
        <f t="shared" si="69"/>
        <v>44927</v>
      </c>
      <c r="P58" s="176">
        <f t="shared" si="69"/>
        <v>44958</v>
      </c>
      <c r="Q58" s="176">
        <f t="shared" si="69"/>
        <v>44986</v>
      </c>
      <c r="R58" s="176">
        <f t="shared" si="69"/>
        <v>45017</v>
      </c>
      <c r="S58" s="176">
        <f t="shared" si="69"/>
        <v>45047</v>
      </c>
      <c r="T58" s="176">
        <f t="shared" si="69"/>
        <v>45078</v>
      </c>
      <c r="U58" s="176">
        <f t="shared" si="69"/>
        <v>45108</v>
      </c>
      <c r="V58" s="176">
        <f t="shared" si="69"/>
        <v>45139</v>
      </c>
      <c r="W58" s="176">
        <f t="shared" si="69"/>
        <v>45170</v>
      </c>
      <c r="X58" s="176">
        <f t="shared" si="69"/>
        <v>45200</v>
      </c>
      <c r="Y58" s="176">
        <f t="shared" si="69"/>
        <v>45231</v>
      </c>
      <c r="Z58" s="176">
        <f t="shared" si="69"/>
        <v>45261</v>
      </c>
      <c r="AA58" s="176">
        <f t="shared" si="69"/>
        <v>45292</v>
      </c>
      <c r="AB58" s="176">
        <f t="shared" si="69"/>
        <v>45323</v>
      </c>
      <c r="AC58" s="176">
        <f t="shared" si="69"/>
        <v>45352</v>
      </c>
      <c r="AD58" s="176">
        <f t="shared" si="69"/>
        <v>45383</v>
      </c>
      <c r="AE58" s="176">
        <f t="shared" si="69"/>
        <v>45413</v>
      </c>
      <c r="AF58" s="176">
        <f t="shared" si="69"/>
        <v>45444</v>
      </c>
      <c r="AG58" s="176">
        <f t="shared" si="69"/>
        <v>45474</v>
      </c>
      <c r="AH58" s="176">
        <f t="shared" si="69"/>
        <v>45505</v>
      </c>
      <c r="AI58" s="176">
        <f t="shared" si="69"/>
        <v>45536</v>
      </c>
      <c r="AJ58" s="176">
        <f t="shared" si="69"/>
        <v>45566</v>
      </c>
      <c r="AK58" s="176">
        <f t="shared" si="69"/>
        <v>45597</v>
      </c>
      <c r="AL58" s="176">
        <f t="shared" si="69"/>
        <v>45627</v>
      </c>
      <c r="AM58" s="176">
        <f t="shared" si="69"/>
        <v>45658</v>
      </c>
      <c r="AN58" s="176">
        <f t="shared" si="69"/>
        <v>45689</v>
      </c>
      <c r="AO58" s="176">
        <f t="shared" si="69"/>
        <v>45717</v>
      </c>
      <c r="AP58" s="176">
        <f t="shared" si="69"/>
        <v>45748</v>
      </c>
      <c r="AQ58" s="176">
        <f t="shared" si="69"/>
        <v>45778</v>
      </c>
      <c r="AR58" s="176">
        <f t="shared" si="69"/>
        <v>45809</v>
      </c>
      <c r="AS58" s="176">
        <f t="shared" si="69"/>
        <v>45839</v>
      </c>
      <c r="AT58" s="176">
        <f t="shared" si="69"/>
        <v>45870</v>
      </c>
      <c r="AU58" s="176">
        <f t="shared" si="69"/>
        <v>45901</v>
      </c>
      <c r="AV58" s="176">
        <f t="shared" si="69"/>
        <v>45931</v>
      </c>
      <c r="AW58" s="176">
        <f t="shared" si="69"/>
        <v>45962</v>
      </c>
      <c r="AX58" s="176">
        <f t="shared" si="69"/>
        <v>45992</v>
      </c>
      <c r="AY58" s="176">
        <f t="shared" si="69"/>
        <v>46023</v>
      </c>
      <c r="AZ58" s="176">
        <f t="shared" si="69"/>
        <v>46054</v>
      </c>
      <c r="BA58" s="176">
        <f t="shared" si="69"/>
        <v>46082</v>
      </c>
      <c r="BB58" s="176">
        <f t="shared" si="69"/>
        <v>46113</v>
      </c>
      <c r="BC58" s="176">
        <f t="shared" si="69"/>
        <v>46143</v>
      </c>
      <c r="BD58" s="176">
        <f t="shared" si="69"/>
        <v>46174</v>
      </c>
      <c r="BE58" s="176">
        <f t="shared" si="69"/>
        <v>46204</v>
      </c>
      <c r="BF58" s="176">
        <f t="shared" si="69"/>
        <v>46235</v>
      </c>
      <c r="BG58" s="176">
        <f t="shared" si="69"/>
        <v>46266</v>
      </c>
      <c r="BH58" s="176">
        <f t="shared" si="69"/>
        <v>46296</v>
      </c>
      <c r="BI58" s="176">
        <f t="shared" si="69"/>
        <v>46327</v>
      </c>
      <c r="BJ58" s="176">
        <f t="shared" si="69"/>
        <v>46357</v>
      </c>
      <c r="BK58" s="176">
        <f t="shared" si="69"/>
        <v>46388</v>
      </c>
      <c r="BL58" s="176">
        <f t="shared" si="69"/>
        <v>46419</v>
      </c>
      <c r="BM58" s="176">
        <f t="shared" si="69"/>
        <v>46447</v>
      </c>
      <c r="BN58" s="176">
        <f t="shared" si="69"/>
        <v>46478</v>
      </c>
      <c r="BO58" s="176">
        <f t="shared" si="69"/>
        <v>46508</v>
      </c>
      <c r="BP58" s="176">
        <f t="shared" ref="BP58:CH58" si="70">BP$4</f>
        <v>46539</v>
      </c>
      <c r="BQ58" s="176">
        <f t="shared" si="70"/>
        <v>46569</v>
      </c>
      <c r="BR58" s="176">
        <f t="shared" si="70"/>
        <v>46600</v>
      </c>
      <c r="BS58" s="176">
        <f t="shared" si="70"/>
        <v>46631</v>
      </c>
      <c r="BT58" s="176">
        <f t="shared" si="70"/>
        <v>46661</v>
      </c>
      <c r="BU58" s="176">
        <f t="shared" si="70"/>
        <v>46692</v>
      </c>
      <c r="BV58" s="176">
        <f t="shared" si="70"/>
        <v>46722</v>
      </c>
      <c r="BW58" s="176">
        <f t="shared" si="70"/>
        <v>46753</v>
      </c>
      <c r="BX58" s="176">
        <f t="shared" si="70"/>
        <v>46784</v>
      </c>
      <c r="BY58" s="176">
        <f t="shared" si="70"/>
        <v>46813</v>
      </c>
      <c r="BZ58" s="176">
        <f t="shared" si="70"/>
        <v>46844</v>
      </c>
      <c r="CA58" s="176">
        <f t="shared" si="70"/>
        <v>46874</v>
      </c>
      <c r="CB58" s="176">
        <f t="shared" si="70"/>
        <v>46905</v>
      </c>
      <c r="CC58" s="176">
        <f t="shared" si="70"/>
        <v>46935</v>
      </c>
      <c r="CD58" s="176">
        <f t="shared" si="70"/>
        <v>46966</v>
      </c>
      <c r="CE58" s="176">
        <f t="shared" si="70"/>
        <v>46997</v>
      </c>
      <c r="CF58" s="176">
        <f t="shared" si="70"/>
        <v>47027</v>
      </c>
      <c r="CG58" s="176">
        <f t="shared" si="70"/>
        <v>47058</v>
      </c>
      <c r="CH58" s="177">
        <f t="shared" si="70"/>
        <v>47088</v>
      </c>
    </row>
    <row r="59" spans="1:86" ht="15" customHeight="1" x14ac:dyDescent="0.35">
      <c r="A59" s="578"/>
      <c r="B59" s="14" t="str">
        <f t="shared" ref="B59:B72" si="71">B41</f>
        <v>Air Comp</v>
      </c>
      <c r="C59" s="30">
        <f>((C5*0.5)-C41)*C78*C$93*C$2</f>
        <v>0</v>
      </c>
      <c r="D59" s="30">
        <f>((D5*0.5)+C23-D41)*D78*D$93*D$2</f>
        <v>0</v>
      </c>
      <c r="E59" s="30">
        <f t="shared" ref="E59:BP59" si="72">((E5*0.5)+D23-E41)*E78*E$93*E$2</f>
        <v>0</v>
      </c>
      <c r="F59" s="30">
        <f t="shared" si="72"/>
        <v>0</v>
      </c>
      <c r="G59" s="30">
        <f t="shared" si="72"/>
        <v>0</v>
      </c>
      <c r="H59" s="30">
        <f t="shared" si="72"/>
        <v>0</v>
      </c>
      <c r="I59" s="30">
        <f t="shared" si="72"/>
        <v>0</v>
      </c>
      <c r="J59" s="30">
        <f t="shared" si="72"/>
        <v>0</v>
      </c>
      <c r="K59" s="30">
        <f t="shared" si="72"/>
        <v>0</v>
      </c>
      <c r="L59" s="30">
        <f t="shared" si="72"/>
        <v>0</v>
      </c>
      <c r="M59" s="30">
        <f t="shared" si="72"/>
        <v>0</v>
      </c>
      <c r="N59" s="30">
        <f t="shared" si="72"/>
        <v>0</v>
      </c>
      <c r="O59" s="30">
        <f t="shared" si="72"/>
        <v>0</v>
      </c>
      <c r="P59" s="30">
        <f t="shared" si="72"/>
        <v>0</v>
      </c>
      <c r="Q59" s="30">
        <f t="shared" si="72"/>
        <v>0</v>
      </c>
      <c r="R59" s="30">
        <f t="shared" si="72"/>
        <v>0</v>
      </c>
      <c r="S59" s="30">
        <f t="shared" si="72"/>
        <v>0</v>
      </c>
      <c r="T59" s="30">
        <f t="shared" si="72"/>
        <v>0</v>
      </c>
      <c r="U59" s="30">
        <f t="shared" si="72"/>
        <v>0</v>
      </c>
      <c r="V59" s="30">
        <f t="shared" si="72"/>
        <v>0</v>
      </c>
      <c r="W59" s="30">
        <f t="shared" si="72"/>
        <v>0</v>
      </c>
      <c r="X59" s="30">
        <f t="shared" si="72"/>
        <v>0</v>
      </c>
      <c r="Y59" s="30">
        <f t="shared" si="72"/>
        <v>0</v>
      </c>
      <c r="Z59" s="30">
        <f t="shared" si="72"/>
        <v>0</v>
      </c>
      <c r="AA59" s="30">
        <f t="shared" si="72"/>
        <v>0</v>
      </c>
      <c r="AB59" s="30">
        <f t="shared" si="72"/>
        <v>0</v>
      </c>
      <c r="AC59" s="30">
        <f t="shared" si="72"/>
        <v>0</v>
      </c>
      <c r="AD59" s="30">
        <f t="shared" si="72"/>
        <v>0</v>
      </c>
      <c r="AE59" s="30">
        <f t="shared" si="72"/>
        <v>0</v>
      </c>
      <c r="AF59" s="30">
        <f t="shared" si="72"/>
        <v>0</v>
      </c>
      <c r="AG59" s="30">
        <f t="shared" si="72"/>
        <v>0</v>
      </c>
      <c r="AH59" s="30">
        <f t="shared" si="72"/>
        <v>0</v>
      </c>
      <c r="AI59" s="30">
        <f t="shared" si="72"/>
        <v>0</v>
      </c>
      <c r="AJ59" s="30">
        <f t="shared" si="72"/>
        <v>0</v>
      </c>
      <c r="AK59" s="30">
        <f t="shared" si="72"/>
        <v>0</v>
      </c>
      <c r="AL59" s="30">
        <f t="shared" si="72"/>
        <v>0</v>
      </c>
      <c r="AM59" s="30">
        <f t="shared" si="72"/>
        <v>0</v>
      </c>
      <c r="AN59" s="30">
        <f t="shared" si="72"/>
        <v>0</v>
      </c>
      <c r="AO59" s="30">
        <f t="shared" si="72"/>
        <v>0</v>
      </c>
      <c r="AP59" s="30">
        <f t="shared" si="72"/>
        <v>0</v>
      </c>
      <c r="AQ59" s="30">
        <f t="shared" si="72"/>
        <v>0</v>
      </c>
      <c r="AR59" s="30">
        <f t="shared" si="72"/>
        <v>0</v>
      </c>
      <c r="AS59" s="30">
        <f t="shared" si="72"/>
        <v>0</v>
      </c>
      <c r="AT59" s="30">
        <f t="shared" si="72"/>
        <v>0</v>
      </c>
      <c r="AU59" s="30">
        <f t="shared" si="72"/>
        <v>0</v>
      </c>
      <c r="AV59" s="30">
        <f t="shared" si="72"/>
        <v>0</v>
      </c>
      <c r="AW59" s="30">
        <f t="shared" si="72"/>
        <v>0</v>
      </c>
      <c r="AX59" s="30">
        <f t="shared" si="72"/>
        <v>0</v>
      </c>
      <c r="AY59" s="30">
        <f t="shared" si="72"/>
        <v>0</v>
      </c>
      <c r="AZ59" s="30">
        <f t="shared" si="72"/>
        <v>0</v>
      </c>
      <c r="BA59" s="30">
        <f t="shared" si="72"/>
        <v>0</v>
      </c>
      <c r="BB59" s="30">
        <f t="shared" si="72"/>
        <v>0</v>
      </c>
      <c r="BC59" s="30">
        <f t="shared" si="72"/>
        <v>0</v>
      </c>
      <c r="BD59" s="30">
        <f t="shared" si="72"/>
        <v>0</v>
      </c>
      <c r="BE59" s="30">
        <f t="shared" si="72"/>
        <v>0</v>
      </c>
      <c r="BF59" s="30">
        <f t="shared" si="72"/>
        <v>0</v>
      </c>
      <c r="BG59" s="30">
        <f t="shared" si="72"/>
        <v>0</v>
      </c>
      <c r="BH59" s="30">
        <f t="shared" si="72"/>
        <v>0</v>
      </c>
      <c r="BI59" s="30">
        <f t="shared" si="72"/>
        <v>0</v>
      </c>
      <c r="BJ59" s="30">
        <f t="shared" si="72"/>
        <v>0</v>
      </c>
      <c r="BK59" s="30">
        <f t="shared" si="72"/>
        <v>0</v>
      </c>
      <c r="BL59" s="30">
        <f t="shared" si="72"/>
        <v>0</v>
      </c>
      <c r="BM59" s="30">
        <f t="shared" si="72"/>
        <v>0</v>
      </c>
      <c r="BN59" s="30">
        <f t="shared" si="72"/>
        <v>0</v>
      </c>
      <c r="BO59" s="30">
        <f t="shared" si="72"/>
        <v>0</v>
      </c>
      <c r="BP59" s="30">
        <f t="shared" si="72"/>
        <v>0</v>
      </c>
      <c r="BQ59" s="30">
        <f t="shared" ref="BQ59:CH59" si="73">((BQ5*0.5)+BP23-BQ41)*BQ78*BQ$93*BQ$2</f>
        <v>0</v>
      </c>
      <c r="BR59" s="30">
        <f t="shared" si="73"/>
        <v>0</v>
      </c>
      <c r="BS59" s="30">
        <f t="shared" si="73"/>
        <v>0</v>
      </c>
      <c r="BT59" s="30">
        <f t="shared" si="73"/>
        <v>0</v>
      </c>
      <c r="BU59" s="30">
        <f t="shared" si="73"/>
        <v>0</v>
      </c>
      <c r="BV59" s="30">
        <f t="shared" si="73"/>
        <v>0</v>
      </c>
      <c r="BW59" s="30">
        <f t="shared" si="73"/>
        <v>0</v>
      </c>
      <c r="BX59" s="30">
        <f t="shared" si="73"/>
        <v>0</v>
      </c>
      <c r="BY59" s="30">
        <f t="shared" si="73"/>
        <v>0</v>
      </c>
      <c r="BZ59" s="30">
        <f t="shared" si="73"/>
        <v>0</v>
      </c>
      <c r="CA59" s="30">
        <f t="shared" si="73"/>
        <v>0</v>
      </c>
      <c r="CB59" s="30">
        <f t="shared" si="73"/>
        <v>0</v>
      </c>
      <c r="CC59" s="30">
        <f t="shared" si="73"/>
        <v>0</v>
      </c>
      <c r="CD59" s="30">
        <f t="shared" si="73"/>
        <v>0</v>
      </c>
      <c r="CE59" s="30">
        <f t="shared" si="73"/>
        <v>0</v>
      </c>
      <c r="CF59" s="30">
        <f t="shared" si="73"/>
        <v>0</v>
      </c>
      <c r="CG59" s="30">
        <f t="shared" si="73"/>
        <v>0</v>
      </c>
      <c r="CH59" s="33">
        <f t="shared" si="73"/>
        <v>0</v>
      </c>
    </row>
    <row r="60" spans="1:86" ht="15.5" x14ac:dyDescent="0.35">
      <c r="A60" s="578"/>
      <c r="B60" s="14" t="str">
        <f t="shared" si="71"/>
        <v>Building Shell</v>
      </c>
      <c r="C60" s="30">
        <f t="shared" ref="C60:C71" si="74">((C6*0.5)-C42)*C79*C$93*C$2</f>
        <v>0</v>
      </c>
      <c r="D60" s="30">
        <f t="shared" ref="D60:BO60" si="75">((D6*0.5)+C24-D42)*D79*D$93*D$2</f>
        <v>0</v>
      </c>
      <c r="E60" s="30">
        <f t="shared" si="75"/>
        <v>0</v>
      </c>
      <c r="F60" s="30">
        <f t="shared" si="75"/>
        <v>0</v>
      </c>
      <c r="G60" s="30">
        <f t="shared" si="75"/>
        <v>0</v>
      </c>
      <c r="H60" s="30">
        <f t="shared" si="75"/>
        <v>0</v>
      </c>
      <c r="I60" s="30">
        <f t="shared" si="75"/>
        <v>0</v>
      </c>
      <c r="J60" s="30">
        <f t="shared" si="75"/>
        <v>0</v>
      </c>
      <c r="K60" s="30">
        <f t="shared" si="75"/>
        <v>0</v>
      </c>
      <c r="L60" s="30">
        <f t="shared" si="75"/>
        <v>0</v>
      </c>
      <c r="M60" s="30">
        <f t="shared" si="75"/>
        <v>0</v>
      </c>
      <c r="N60" s="30">
        <f t="shared" si="75"/>
        <v>0</v>
      </c>
      <c r="O60" s="30">
        <f t="shared" si="75"/>
        <v>0</v>
      </c>
      <c r="P60" s="30">
        <f t="shared" si="75"/>
        <v>0</v>
      </c>
      <c r="Q60" s="30">
        <f t="shared" si="75"/>
        <v>0</v>
      </c>
      <c r="R60" s="30">
        <f t="shared" si="75"/>
        <v>0</v>
      </c>
      <c r="S60" s="30">
        <f t="shared" si="75"/>
        <v>0</v>
      </c>
      <c r="T60" s="30">
        <f t="shared" si="75"/>
        <v>0</v>
      </c>
      <c r="U60" s="30">
        <f t="shared" si="75"/>
        <v>0</v>
      </c>
      <c r="V60" s="30">
        <f t="shared" si="75"/>
        <v>0</v>
      </c>
      <c r="W60" s="30">
        <f t="shared" si="75"/>
        <v>0</v>
      </c>
      <c r="X60" s="30">
        <f t="shared" si="75"/>
        <v>0</v>
      </c>
      <c r="Y60" s="30">
        <f t="shared" si="75"/>
        <v>0</v>
      </c>
      <c r="Z60" s="30">
        <f t="shared" si="75"/>
        <v>0</v>
      </c>
      <c r="AA60" s="30">
        <f t="shared" si="75"/>
        <v>0</v>
      </c>
      <c r="AB60" s="30">
        <f t="shared" si="75"/>
        <v>0</v>
      </c>
      <c r="AC60" s="30">
        <f t="shared" si="75"/>
        <v>0</v>
      </c>
      <c r="AD60" s="30">
        <f t="shared" si="75"/>
        <v>0</v>
      </c>
      <c r="AE60" s="30">
        <f t="shared" si="75"/>
        <v>0</v>
      </c>
      <c r="AF60" s="30">
        <f t="shared" si="75"/>
        <v>0</v>
      </c>
      <c r="AG60" s="30">
        <f t="shared" si="75"/>
        <v>0</v>
      </c>
      <c r="AH60" s="30">
        <f t="shared" si="75"/>
        <v>0</v>
      </c>
      <c r="AI60" s="30">
        <f t="shared" si="75"/>
        <v>0</v>
      </c>
      <c r="AJ60" s="30">
        <f t="shared" si="75"/>
        <v>0</v>
      </c>
      <c r="AK60" s="30">
        <f t="shared" si="75"/>
        <v>0</v>
      </c>
      <c r="AL60" s="30">
        <f t="shared" si="75"/>
        <v>0</v>
      </c>
      <c r="AM60" s="30">
        <f t="shared" si="75"/>
        <v>0</v>
      </c>
      <c r="AN60" s="30">
        <f t="shared" si="75"/>
        <v>0</v>
      </c>
      <c r="AO60" s="30">
        <f t="shared" si="75"/>
        <v>0</v>
      </c>
      <c r="AP60" s="30">
        <f t="shared" si="75"/>
        <v>0</v>
      </c>
      <c r="AQ60" s="30">
        <f t="shared" si="75"/>
        <v>0</v>
      </c>
      <c r="AR60" s="30">
        <f t="shared" si="75"/>
        <v>0</v>
      </c>
      <c r="AS60" s="30">
        <f t="shared" si="75"/>
        <v>0</v>
      </c>
      <c r="AT60" s="30">
        <f t="shared" si="75"/>
        <v>0</v>
      </c>
      <c r="AU60" s="30">
        <f t="shared" si="75"/>
        <v>0</v>
      </c>
      <c r="AV60" s="30">
        <f t="shared" si="75"/>
        <v>0</v>
      </c>
      <c r="AW60" s="30">
        <f t="shared" si="75"/>
        <v>0</v>
      </c>
      <c r="AX60" s="30">
        <f t="shared" si="75"/>
        <v>0</v>
      </c>
      <c r="AY60" s="30">
        <f t="shared" si="75"/>
        <v>0</v>
      </c>
      <c r="AZ60" s="30">
        <f t="shared" si="75"/>
        <v>0</v>
      </c>
      <c r="BA60" s="30">
        <f t="shared" si="75"/>
        <v>0</v>
      </c>
      <c r="BB60" s="30">
        <f t="shared" si="75"/>
        <v>0</v>
      </c>
      <c r="BC60" s="30">
        <f t="shared" si="75"/>
        <v>0</v>
      </c>
      <c r="BD60" s="30">
        <f t="shared" si="75"/>
        <v>0</v>
      </c>
      <c r="BE60" s="30">
        <f t="shared" si="75"/>
        <v>0</v>
      </c>
      <c r="BF60" s="30">
        <f t="shared" si="75"/>
        <v>0</v>
      </c>
      <c r="BG60" s="30">
        <f t="shared" si="75"/>
        <v>0</v>
      </c>
      <c r="BH60" s="30">
        <f t="shared" si="75"/>
        <v>0</v>
      </c>
      <c r="BI60" s="30">
        <f t="shared" si="75"/>
        <v>0</v>
      </c>
      <c r="BJ60" s="30">
        <f t="shared" si="75"/>
        <v>0</v>
      </c>
      <c r="BK60" s="30">
        <f t="shared" si="75"/>
        <v>0</v>
      </c>
      <c r="BL60" s="30">
        <f t="shared" si="75"/>
        <v>0</v>
      </c>
      <c r="BM60" s="30">
        <f t="shared" si="75"/>
        <v>0</v>
      </c>
      <c r="BN60" s="30">
        <f t="shared" si="75"/>
        <v>0</v>
      </c>
      <c r="BO60" s="30">
        <f t="shared" si="75"/>
        <v>0</v>
      </c>
      <c r="BP60" s="30">
        <f t="shared" ref="BP60:CH60" si="76">((BP6*0.5)+BO24-BP42)*BP79*BP$93*BP$2</f>
        <v>0</v>
      </c>
      <c r="BQ60" s="30">
        <f t="shared" si="76"/>
        <v>0</v>
      </c>
      <c r="BR60" s="30">
        <f t="shared" si="76"/>
        <v>0</v>
      </c>
      <c r="BS60" s="30">
        <f t="shared" si="76"/>
        <v>0</v>
      </c>
      <c r="BT60" s="30">
        <f t="shared" si="76"/>
        <v>0</v>
      </c>
      <c r="BU60" s="30">
        <f t="shared" si="76"/>
        <v>0</v>
      </c>
      <c r="BV60" s="30">
        <f t="shared" si="76"/>
        <v>0</v>
      </c>
      <c r="BW60" s="30">
        <f t="shared" si="76"/>
        <v>0</v>
      </c>
      <c r="BX60" s="30">
        <f t="shared" si="76"/>
        <v>0</v>
      </c>
      <c r="BY60" s="30">
        <f t="shared" si="76"/>
        <v>0</v>
      </c>
      <c r="BZ60" s="30">
        <f t="shared" si="76"/>
        <v>0</v>
      </c>
      <c r="CA60" s="30">
        <f t="shared" si="76"/>
        <v>0</v>
      </c>
      <c r="CB60" s="30">
        <f t="shared" si="76"/>
        <v>0</v>
      </c>
      <c r="CC60" s="30">
        <f t="shared" si="76"/>
        <v>0</v>
      </c>
      <c r="CD60" s="30">
        <f t="shared" si="76"/>
        <v>0</v>
      </c>
      <c r="CE60" s="30">
        <f t="shared" si="76"/>
        <v>0</v>
      </c>
      <c r="CF60" s="30">
        <f t="shared" si="76"/>
        <v>0</v>
      </c>
      <c r="CG60" s="30">
        <f t="shared" si="76"/>
        <v>0</v>
      </c>
      <c r="CH60" s="33">
        <f t="shared" si="76"/>
        <v>0</v>
      </c>
    </row>
    <row r="61" spans="1:86" ht="15.5" x14ac:dyDescent="0.35">
      <c r="A61" s="578"/>
      <c r="B61" s="14" t="str">
        <f t="shared" si="71"/>
        <v>Cooking</v>
      </c>
      <c r="C61" s="30">
        <f t="shared" si="74"/>
        <v>0</v>
      </c>
      <c r="D61" s="30">
        <f t="shared" ref="D61:BO61" si="77">((D7*0.5)+C25-D43)*D80*D$93*D$2</f>
        <v>0</v>
      </c>
      <c r="E61" s="30">
        <f t="shared" si="77"/>
        <v>0</v>
      </c>
      <c r="F61" s="30">
        <f t="shared" si="77"/>
        <v>0</v>
      </c>
      <c r="G61" s="30">
        <f t="shared" si="77"/>
        <v>0</v>
      </c>
      <c r="H61" s="30">
        <f t="shared" si="77"/>
        <v>0</v>
      </c>
      <c r="I61" s="30">
        <f t="shared" si="77"/>
        <v>0</v>
      </c>
      <c r="J61" s="30">
        <f t="shared" si="77"/>
        <v>0</v>
      </c>
      <c r="K61" s="30">
        <f t="shared" si="77"/>
        <v>0</v>
      </c>
      <c r="L61" s="30">
        <f t="shared" si="77"/>
        <v>0</v>
      </c>
      <c r="M61" s="30">
        <f t="shared" si="77"/>
        <v>0</v>
      </c>
      <c r="N61" s="30">
        <f t="shared" si="77"/>
        <v>0</v>
      </c>
      <c r="O61" s="30">
        <f t="shared" si="77"/>
        <v>0</v>
      </c>
      <c r="P61" s="30">
        <f t="shared" si="77"/>
        <v>0</v>
      </c>
      <c r="Q61" s="30">
        <f t="shared" si="77"/>
        <v>0</v>
      </c>
      <c r="R61" s="30">
        <f t="shared" si="77"/>
        <v>0</v>
      </c>
      <c r="S61" s="30">
        <f t="shared" si="77"/>
        <v>0</v>
      </c>
      <c r="T61" s="30">
        <f t="shared" si="77"/>
        <v>0</v>
      </c>
      <c r="U61" s="30">
        <f t="shared" si="77"/>
        <v>0</v>
      </c>
      <c r="V61" s="30">
        <f t="shared" si="77"/>
        <v>0</v>
      </c>
      <c r="W61" s="30">
        <f t="shared" si="77"/>
        <v>0</v>
      </c>
      <c r="X61" s="30">
        <f t="shared" si="77"/>
        <v>0</v>
      </c>
      <c r="Y61" s="30">
        <f t="shared" si="77"/>
        <v>0</v>
      </c>
      <c r="Z61" s="30">
        <f t="shared" si="77"/>
        <v>0</v>
      </c>
      <c r="AA61" s="30">
        <f t="shared" si="77"/>
        <v>0</v>
      </c>
      <c r="AB61" s="30">
        <f t="shared" si="77"/>
        <v>0</v>
      </c>
      <c r="AC61" s="30">
        <f t="shared" si="77"/>
        <v>0</v>
      </c>
      <c r="AD61" s="30">
        <f t="shared" si="77"/>
        <v>0</v>
      </c>
      <c r="AE61" s="30">
        <f t="shared" si="77"/>
        <v>0</v>
      </c>
      <c r="AF61" s="30">
        <f t="shared" si="77"/>
        <v>0</v>
      </c>
      <c r="AG61" s="30">
        <f t="shared" si="77"/>
        <v>0</v>
      </c>
      <c r="AH61" s="30">
        <f t="shared" si="77"/>
        <v>0</v>
      </c>
      <c r="AI61" s="30">
        <f t="shared" si="77"/>
        <v>0</v>
      </c>
      <c r="AJ61" s="30">
        <f t="shared" si="77"/>
        <v>0</v>
      </c>
      <c r="AK61" s="30">
        <f t="shared" si="77"/>
        <v>0</v>
      </c>
      <c r="AL61" s="30">
        <f t="shared" si="77"/>
        <v>0</v>
      </c>
      <c r="AM61" s="30">
        <f t="shared" si="77"/>
        <v>0</v>
      </c>
      <c r="AN61" s="30">
        <f t="shared" si="77"/>
        <v>0</v>
      </c>
      <c r="AO61" s="30">
        <f t="shared" si="77"/>
        <v>0</v>
      </c>
      <c r="AP61" s="30">
        <f t="shared" si="77"/>
        <v>0</v>
      </c>
      <c r="AQ61" s="30">
        <f t="shared" si="77"/>
        <v>0</v>
      </c>
      <c r="AR61" s="30">
        <f t="shared" si="77"/>
        <v>0</v>
      </c>
      <c r="AS61" s="30">
        <f t="shared" si="77"/>
        <v>0</v>
      </c>
      <c r="AT61" s="30">
        <f t="shared" si="77"/>
        <v>0</v>
      </c>
      <c r="AU61" s="30">
        <f t="shared" si="77"/>
        <v>0</v>
      </c>
      <c r="AV61" s="30">
        <f t="shared" si="77"/>
        <v>0</v>
      </c>
      <c r="AW61" s="30">
        <f t="shared" si="77"/>
        <v>0</v>
      </c>
      <c r="AX61" s="30">
        <f t="shared" si="77"/>
        <v>0</v>
      </c>
      <c r="AY61" s="30">
        <f t="shared" si="77"/>
        <v>0</v>
      </c>
      <c r="AZ61" s="30">
        <f t="shared" si="77"/>
        <v>0</v>
      </c>
      <c r="BA61" s="30">
        <f t="shared" si="77"/>
        <v>0</v>
      </c>
      <c r="BB61" s="30">
        <f t="shared" si="77"/>
        <v>0</v>
      </c>
      <c r="BC61" s="30">
        <f t="shared" si="77"/>
        <v>0</v>
      </c>
      <c r="BD61" s="30">
        <f t="shared" si="77"/>
        <v>0</v>
      </c>
      <c r="BE61" s="30">
        <f t="shared" si="77"/>
        <v>0</v>
      </c>
      <c r="BF61" s="30">
        <f t="shared" si="77"/>
        <v>0</v>
      </c>
      <c r="BG61" s="30">
        <f t="shared" si="77"/>
        <v>0</v>
      </c>
      <c r="BH61" s="30">
        <f t="shared" si="77"/>
        <v>0</v>
      </c>
      <c r="BI61" s="30">
        <f t="shared" si="77"/>
        <v>0</v>
      </c>
      <c r="BJ61" s="30">
        <f t="shared" si="77"/>
        <v>0</v>
      </c>
      <c r="BK61" s="30">
        <f t="shared" si="77"/>
        <v>0</v>
      </c>
      <c r="BL61" s="30">
        <f t="shared" si="77"/>
        <v>0</v>
      </c>
      <c r="BM61" s="30">
        <f t="shared" si="77"/>
        <v>0</v>
      </c>
      <c r="BN61" s="30">
        <f t="shared" si="77"/>
        <v>0</v>
      </c>
      <c r="BO61" s="30">
        <f t="shared" si="77"/>
        <v>0</v>
      </c>
      <c r="BP61" s="30">
        <f t="shared" ref="BP61:CH61" si="78">((BP7*0.5)+BO25-BP43)*BP80*BP$93*BP$2</f>
        <v>0</v>
      </c>
      <c r="BQ61" s="30">
        <f t="shared" si="78"/>
        <v>0</v>
      </c>
      <c r="BR61" s="30">
        <f t="shared" si="78"/>
        <v>0</v>
      </c>
      <c r="BS61" s="30">
        <f t="shared" si="78"/>
        <v>0</v>
      </c>
      <c r="BT61" s="30">
        <f t="shared" si="78"/>
        <v>0</v>
      </c>
      <c r="BU61" s="30">
        <f t="shared" si="78"/>
        <v>0</v>
      </c>
      <c r="BV61" s="30">
        <f t="shared" si="78"/>
        <v>0</v>
      </c>
      <c r="BW61" s="30">
        <f t="shared" si="78"/>
        <v>0</v>
      </c>
      <c r="BX61" s="30">
        <f t="shared" si="78"/>
        <v>0</v>
      </c>
      <c r="BY61" s="30">
        <f t="shared" si="78"/>
        <v>0</v>
      </c>
      <c r="BZ61" s="30">
        <f t="shared" si="78"/>
        <v>0</v>
      </c>
      <c r="CA61" s="30">
        <f t="shared" si="78"/>
        <v>0</v>
      </c>
      <c r="CB61" s="30">
        <f t="shared" si="78"/>
        <v>0</v>
      </c>
      <c r="CC61" s="30">
        <f t="shared" si="78"/>
        <v>0</v>
      </c>
      <c r="CD61" s="30">
        <f t="shared" si="78"/>
        <v>0</v>
      </c>
      <c r="CE61" s="30">
        <f t="shared" si="78"/>
        <v>0</v>
      </c>
      <c r="CF61" s="30">
        <f t="shared" si="78"/>
        <v>0</v>
      </c>
      <c r="CG61" s="30">
        <f t="shared" si="78"/>
        <v>0</v>
      </c>
      <c r="CH61" s="33">
        <f t="shared" si="78"/>
        <v>0</v>
      </c>
    </row>
    <row r="62" spans="1:86" ht="15.5" x14ac:dyDescent="0.35">
      <c r="A62" s="578"/>
      <c r="B62" s="14" t="str">
        <f t="shared" si="71"/>
        <v>Cooling</v>
      </c>
      <c r="C62" s="30">
        <f t="shared" si="74"/>
        <v>0</v>
      </c>
      <c r="D62" s="30">
        <f t="shared" ref="D62:BO62" si="79">((D8*0.5)+C26-D44)*D81*D$93*D$2</f>
        <v>0</v>
      </c>
      <c r="E62" s="30">
        <f t="shared" si="79"/>
        <v>0</v>
      </c>
      <c r="F62" s="30">
        <f t="shared" si="79"/>
        <v>0.86409996969202496</v>
      </c>
      <c r="G62" s="30">
        <f t="shared" si="79"/>
        <v>5.4102324336720002</v>
      </c>
      <c r="H62" s="30">
        <f t="shared" si="79"/>
        <v>26.455519825011748</v>
      </c>
      <c r="I62" s="30">
        <f t="shared" si="79"/>
        <v>35.994126562500973</v>
      </c>
      <c r="J62" s="30">
        <f t="shared" si="79"/>
        <v>33.533987849308652</v>
      </c>
      <c r="K62" s="30">
        <f t="shared" si="79"/>
        <v>13.489622026456123</v>
      </c>
      <c r="L62" s="30">
        <f t="shared" si="79"/>
        <v>1.5511935606560252</v>
      </c>
      <c r="M62" s="30">
        <f t="shared" si="79"/>
        <v>0.47506474619999994</v>
      </c>
      <c r="N62" s="30">
        <f t="shared" si="79"/>
        <v>4.7407346976000003E-3</v>
      </c>
      <c r="O62" s="30">
        <f t="shared" si="79"/>
        <v>4.1348643434999994E-4</v>
      </c>
      <c r="P62" s="30">
        <f t="shared" si="79"/>
        <v>1.7117924269874997E-2</v>
      </c>
      <c r="Q62" s="30">
        <f t="shared" si="79"/>
        <v>0.51758003424599996</v>
      </c>
      <c r="R62" s="30">
        <f t="shared" si="79"/>
        <v>1.7281999393840499</v>
      </c>
      <c r="S62" s="30">
        <f t="shared" si="79"/>
        <v>5.4102324336720002</v>
      </c>
      <c r="T62" s="30">
        <f t="shared" si="79"/>
        <v>26.455519825011748</v>
      </c>
      <c r="U62" s="30">
        <f t="shared" si="79"/>
        <v>35.994126562500973</v>
      </c>
      <c r="V62" s="30">
        <f t="shared" si="79"/>
        <v>33.533987849308652</v>
      </c>
      <c r="W62" s="30">
        <f t="shared" si="79"/>
        <v>13.489622026456123</v>
      </c>
      <c r="X62" s="30">
        <f t="shared" si="79"/>
        <v>1.5511935606560252</v>
      </c>
      <c r="Y62" s="30">
        <f t="shared" si="79"/>
        <v>0.47506474619999994</v>
      </c>
      <c r="Z62" s="30">
        <f t="shared" si="79"/>
        <v>4.7407346976000003E-3</v>
      </c>
      <c r="AA62" s="30">
        <f t="shared" si="79"/>
        <v>4.1348643434999994E-4</v>
      </c>
      <c r="AB62" s="30">
        <f t="shared" si="79"/>
        <v>1.7117924269874997E-2</v>
      </c>
      <c r="AC62" s="30">
        <f t="shared" si="79"/>
        <v>0.51758003424599996</v>
      </c>
      <c r="AD62" s="30">
        <f t="shared" si="79"/>
        <v>1.7281999393840499</v>
      </c>
      <c r="AE62" s="30">
        <f t="shared" si="79"/>
        <v>5.4102324336720002</v>
      </c>
      <c r="AF62" s="30">
        <f t="shared" si="79"/>
        <v>26.455519825011748</v>
      </c>
      <c r="AG62" s="30">
        <f t="shared" si="79"/>
        <v>35.994126562500973</v>
      </c>
      <c r="AH62" s="30">
        <f t="shared" si="79"/>
        <v>33.533987849308652</v>
      </c>
      <c r="AI62" s="30">
        <f t="shared" si="79"/>
        <v>13.489622026456123</v>
      </c>
      <c r="AJ62" s="30">
        <f t="shared" si="79"/>
        <v>1.5511935606560252</v>
      </c>
      <c r="AK62" s="30">
        <f t="shared" si="79"/>
        <v>0.47506474619999994</v>
      </c>
      <c r="AL62" s="30">
        <f t="shared" si="79"/>
        <v>4.7407346976000003E-3</v>
      </c>
      <c r="AM62" s="30">
        <f t="shared" si="79"/>
        <v>4.1348643434999994E-4</v>
      </c>
      <c r="AN62" s="30">
        <f t="shared" si="79"/>
        <v>1.7117924269874997E-2</v>
      </c>
      <c r="AO62" s="30">
        <f t="shared" si="79"/>
        <v>0.51758003424599996</v>
      </c>
      <c r="AP62" s="30">
        <f t="shared" si="79"/>
        <v>1.7281999393840499</v>
      </c>
      <c r="AQ62" s="30">
        <f t="shared" si="79"/>
        <v>5.4102324336720002</v>
      </c>
      <c r="AR62" s="30">
        <f t="shared" si="79"/>
        <v>26.455519825011748</v>
      </c>
      <c r="AS62" s="30">
        <f t="shared" si="79"/>
        <v>35.994126562500973</v>
      </c>
      <c r="AT62" s="30">
        <f t="shared" si="79"/>
        <v>33.533987849308652</v>
      </c>
      <c r="AU62" s="30">
        <f t="shared" si="79"/>
        <v>13.489622026456123</v>
      </c>
      <c r="AV62" s="30">
        <f t="shared" si="79"/>
        <v>1.5511935606560252</v>
      </c>
      <c r="AW62" s="30">
        <f t="shared" si="79"/>
        <v>0.47506474619999994</v>
      </c>
      <c r="AX62" s="30">
        <f t="shared" si="79"/>
        <v>4.7407346976000003E-3</v>
      </c>
      <c r="AY62" s="30">
        <f t="shared" si="79"/>
        <v>4.1348643434999994E-4</v>
      </c>
      <c r="AZ62" s="30">
        <f t="shared" si="79"/>
        <v>1.7117924269874997E-2</v>
      </c>
      <c r="BA62" s="30">
        <f t="shared" si="79"/>
        <v>0.51758003424599996</v>
      </c>
      <c r="BB62" s="30">
        <f t="shared" si="79"/>
        <v>1.7281999393840499</v>
      </c>
      <c r="BC62" s="30">
        <f t="shared" si="79"/>
        <v>5.4102324336720002</v>
      </c>
      <c r="BD62" s="30">
        <f t="shared" si="79"/>
        <v>26.455519825011748</v>
      </c>
      <c r="BE62" s="30">
        <f t="shared" si="79"/>
        <v>35.994126562500973</v>
      </c>
      <c r="BF62" s="30">
        <f t="shared" si="79"/>
        <v>33.533987849308652</v>
      </c>
      <c r="BG62" s="30">
        <f t="shared" si="79"/>
        <v>13.489622026456123</v>
      </c>
      <c r="BH62" s="30">
        <f t="shared" si="79"/>
        <v>1.5511935606560252</v>
      </c>
      <c r="BI62" s="30">
        <f t="shared" si="79"/>
        <v>0.47506474619999994</v>
      </c>
      <c r="BJ62" s="30">
        <f t="shared" si="79"/>
        <v>4.7407346976000003E-3</v>
      </c>
      <c r="BK62" s="30">
        <f t="shared" si="79"/>
        <v>4.1348643434999994E-4</v>
      </c>
      <c r="BL62" s="30">
        <f t="shared" si="79"/>
        <v>1.7117924269874997E-2</v>
      </c>
      <c r="BM62" s="30">
        <f t="shared" si="79"/>
        <v>0.51758003424599996</v>
      </c>
      <c r="BN62" s="30">
        <f t="shared" si="79"/>
        <v>1.7281999393840499</v>
      </c>
      <c r="BO62" s="30">
        <f t="shared" si="79"/>
        <v>5.4102324336720002</v>
      </c>
      <c r="BP62" s="30">
        <f t="shared" ref="BP62:CH62" si="80">((BP8*0.5)+BO26-BP44)*BP81*BP$93*BP$2</f>
        <v>26.455519825011748</v>
      </c>
      <c r="BQ62" s="30">
        <f t="shared" si="80"/>
        <v>35.994126562500973</v>
      </c>
      <c r="BR62" s="30">
        <f t="shared" si="80"/>
        <v>33.533987849308652</v>
      </c>
      <c r="BS62" s="30">
        <f t="shared" si="80"/>
        <v>13.489622026456123</v>
      </c>
      <c r="BT62" s="30">
        <f t="shared" si="80"/>
        <v>1.5511935606560252</v>
      </c>
      <c r="BU62" s="30">
        <f t="shared" si="80"/>
        <v>0.47506474619999994</v>
      </c>
      <c r="BV62" s="30">
        <f t="shared" si="80"/>
        <v>4.7407346976000003E-3</v>
      </c>
      <c r="BW62" s="30">
        <f t="shared" si="80"/>
        <v>4.1348643434999994E-4</v>
      </c>
      <c r="BX62" s="30">
        <f t="shared" si="80"/>
        <v>1.7117924269874997E-2</v>
      </c>
      <c r="BY62" s="30">
        <f t="shared" si="80"/>
        <v>0.51758003424599996</v>
      </c>
      <c r="BZ62" s="30">
        <f t="shared" si="80"/>
        <v>1.7281999393840499</v>
      </c>
      <c r="CA62" s="30">
        <f t="shared" si="80"/>
        <v>5.4102324336720002</v>
      </c>
      <c r="CB62" s="30">
        <f t="shared" si="80"/>
        <v>26.455519825011748</v>
      </c>
      <c r="CC62" s="30">
        <f t="shared" si="80"/>
        <v>35.994126562500973</v>
      </c>
      <c r="CD62" s="30">
        <f t="shared" si="80"/>
        <v>33.533987849308652</v>
      </c>
      <c r="CE62" s="30">
        <f t="shared" si="80"/>
        <v>13.489622026456123</v>
      </c>
      <c r="CF62" s="30">
        <f t="shared" si="80"/>
        <v>1.5511935606560252</v>
      </c>
      <c r="CG62" s="30">
        <f t="shared" si="80"/>
        <v>0.47506474619999994</v>
      </c>
      <c r="CH62" s="33">
        <f t="shared" si="80"/>
        <v>4.7407346976000003E-3</v>
      </c>
    </row>
    <row r="63" spans="1:86" ht="15.5" x14ac:dyDescent="0.35">
      <c r="A63" s="578"/>
      <c r="B63" s="14" t="str">
        <f t="shared" si="71"/>
        <v>Ext Lighting</v>
      </c>
      <c r="C63" s="30">
        <f t="shared" si="74"/>
        <v>0</v>
      </c>
      <c r="D63" s="30">
        <f t="shared" ref="D63:BO63" si="81">((D9*0.5)+C27-D45)*D82*D$93*D$2</f>
        <v>0</v>
      </c>
      <c r="E63" s="30">
        <f t="shared" si="81"/>
        <v>0</v>
      </c>
      <c r="F63" s="30">
        <f t="shared" si="81"/>
        <v>0</v>
      </c>
      <c r="G63" s="30">
        <f t="shared" si="81"/>
        <v>0</v>
      </c>
      <c r="H63" s="30">
        <f t="shared" si="81"/>
        <v>0</v>
      </c>
      <c r="I63" s="30">
        <f t="shared" si="81"/>
        <v>0</v>
      </c>
      <c r="J63" s="30">
        <f t="shared" si="81"/>
        <v>116.01640958878865</v>
      </c>
      <c r="K63" s="30">
        <f t="shared" si="81"/>
        <v>382.63786270795248</v>
      </c>
      <c r="L63" s="30">
        <f t="shared" si="81"/>
        <v>376.49783338897686</v>
      </c>
      <c r="M63" s="30">
        <f t="shared" si="81"/>
        <v>326.07603132046597</v>
      </c>
      <c r="N63" s="30">
        <f t="shared" si="81"/>
        <v>554.21380278816889</v>
      </c>
      <c r="O63" s="30">
        <f t="shared" si="81"/>
        <v>785.7935342555885</v>
      </c>
      <c r="P63" s="30">
        <f t="shared" si="81"/>
        <v>610.9889259940278</v>
      </c>
      <c r="Q63" s="30">
        <f t="shared" si="81"/>
        <v>544.06870118489223</v>
      </c>
      <c r="R63" s="30">
        <f t="shared" si="81"/>
        <v>582.58992398615408</v>
      </c>
      <c r="S63" s="30">
        <f t="shared" si="81"/>
        <v>754.49446429038949</v>
      </c>
      <c r="T63" s="30">
        <f t="shared" si="81"/>
        <v>894.39320267992559</v>
      </c>
      <c r="U63" s="30">
        <f t="shared" si="81"/>
        <v>1155.2551124709871</v>
      </c>
      <c r="V63" s="30">
        <f t="shared" si="81"/>
        <v>924.19609992390951</v>
      </c>
      <c r="W63" s="30">
        <f t="shared" si="81"/>
        <v>1104.0655070170671</v>
      </c>
      <c r="X63" s="30">
        <f t="shared" si="81"/>
        <v>851.6529903335454</v>
      </c>
      <c r="Y63" s="30">
        <f t="shared" si="81"/>
        <v>737.59687977609565</v>
      </c>
      <c r="Z63" s="30">
        <f t="shared" si="81"/>
        <v>768.63172390838054</v>
      </c>
      <c r="AA63" s="30">
        <f t="shared" si="81"/>
        <v>785.7935342555885</v>
      </c>
      <c r="AB63" s="30">
        <f t="shared" si="81"/>
        <v>610.9889259940278</v>
      </c>
      <c r="AC63" s="30">
        <f t="shared" si="81"/>
        <v>544.06870118489223</v>
      </c>
      <c r="AD63" s="30">
        <f t="shared" si="81"/>
        <v>582.58992398615408</v>
      </c>
      <c r="AE63" s="30">
        <f t="shared" si="81"/>
        <v>754.49446429038949</v>
      </c>
      <c r="AF63" s="30">
        <f t="shared" si="81"/>
        <v>894.39320267992559</v>
      </c>
      <c r="AG63" s="30">
        <f t="shared" si="81"/>
        <v>1155.2551124709871</v>
      </c>
      <c r="AH63" s="30">
        <f t="shared" si="81"/>
        <v>924.19609992390951</v>
      </c>
      <c r="AI63" s="30">
        <f t="shared" si="81"/>
        <v>1104.0655070170671</v>
      </c>
      <c r="AJ63" s="30">
        <f t="shared" si="81"/>
        <v>851.6529903335454</v>
      </c>
      <c r="AK63" s="30">
        <f t="shared" si="81"/>
        <v>737.59687977609565</v>
      </c>
      <c r="AL63" s="30">
        <f t="shared" si="81"/>
        <v>768.63172390838054</v>
      </c>
      <c r="AM63" s="30">
        <f t="shared" si="81"/>
        <v>785.7935342555885</v>
      </c>
      <c r="AN63" s="30">
        <f t="shared" si="81"/>
        <v>610.9889259940278</v>
      </c>
      <c r="AO63" s="30">
        <f t="shared" si="81"/>
        <v>544.06870118489223</v>
      </c>
      <c r="AP63" s="30">
        <f t="shared" si="81"/>
        <v>582.58992398615408</v>
      </c>
      <c r="AQ63" s="30">
        <f t="shared" si="81"/>
        <v>754.49446429038949</v>
      </c>
      <c r="AR63" s="30">
        <f t="shared" si="81"/>
        <v>894.39320267992559</v>
      </c>
      <c r="AS63" s="30">
        <f t="shared" si="81"/>
        <v>1155.2551124709871</v>
      </c>
      <c r="AT63" s="30">
        <f t="shared" si="81"/>
        <v>924.19609992390951</v>
      </c>
      <c r="AU63" s="30">
        <f t="shared" si="81"/>
        <v>1104.0655070170671</v>
      </c>
      <c r="AV63" s="30">
        <f t="shared" si="81"/>
        <v>851.6529903335454</v>
      </c>
      <c r="AW63" s="30">
        <f t="shared" si="81"/>
        <v>737.59687977609565</v>
      </c>
      <c r="AX63" s="30">
        <f t="shared" si="81"/>
        <v>768.63172390838054</v>
      </c>
      <c r="AY63" s="30">
        <f t="shared" si="81"/>
        <v>785.7935342555885</v>
      </c>
      <c r="AZ63" s="30">
        <f t="shared" si="81"/>
        <v>610.9889259940278</v>
      </c>
      <c r="BA63" s="30">
        <f t="shared" si="81"/>
        <v>544.06870118489223</v>
      </c>
      <c r="BB63" s="30">
        <f t="shared" si="81"/>
        <v>582.58992398615408</v>
      </c>
      <c r="BC63" s="30">
        <f t="shared" si="81"/>
        <v>754.49446429038949</v>
      </c>
      <c r="BD63" s="30">
        <f t="shared" si="81"/>
        <v>894.39320267992559</v>
      </c>
      <c r="BE63" s="30">
        <f t="shared" si="81"/>
        <v>1155.2551124709871</v>
      </c>
      <c r="BF63" s="30">
        <f t="shared" si="81"/>
        <v>924.19609992390951</v>
      </c>
      <c r="BG63" s="30">
        <f t="shared" si="81"/>
        <v>1104.0655070170671</v>
      </c>
      <c r="BH63" s="30">
        <f t="shared" si="81"/>
        <v>851.6529903335454</v>
      </c>
      <c r="BI63" s="30">
        <f t="shared" si="81"/>
        <v>737.59687977609565</v>
      </c>
      <c r="BJ63" s="30">
        <f t="shared" si="81"/>
        <v>768.63172390838054</v>
      </c>
      <c r="BK63" s="30">
        <f t="shared" si="81"/>
        <v>785.7935342555885</v>
      </c>
      <c r="BL63" s="30">
        <f t="shared" si="81"/>
        <v>610.9889259940278</v>
      </c>
      <c r="BM63" s="30">
        <f t="shared" si="81"/>
        <v>544.06870118489223</v>
      </c>
      <c r="BN63" s="30">
        <f t="shared" si="81"/>
        <v>582.58992398615408</v>
      </c>
      <c r="BO63" s="30">
        <f t="shared" si="81"/>
        <v>754.49446429038949</v>
      </c>
      <c r="BP63" s="30">
        <f t="shared" ref="BP63:CH63" si="82">((BP9*0.5)+BO27-BP45)*BP82*BP$93*BP$2</f>
        <v>894.39320267992559</v>
      </c>
      <c r="BQ63" s="30">
        <f t="shared" si="82"/>
        <v>1155.2551124709871</v>
      </c>
      <c r="BR63" s="30">
        <f t="shared" si="82"/>
        <v>924.19609992390951</v>
      </c>
      <c r="BS63" s="30">
        <f t="shared" si="82"/>
        <v>1104.0655070170671</v>
      </c>
      <c r="BT63" s="30">
        <f t="shared" si="82"/>
        <v>851.6529903335454</v>
      </c>
      <c r="BU63" s="30">
        <f t="shared" si="82"/>
        <v>737.59687977609565</v>
      </c>
      <c r="BV63" s="30">
        <f t="shared" si="82"/>
        <v>768.63172390838054</v>
      </c>
      <c r="BW63" s="30">
        <f t="shared" si="82"/>
        <v>785.7935342555885</v>
      </c>
      <c r="BX63" s="30">
        <f t="shared" si="82"/>
        <v>610.9889259940278</v>
      </c>
      <c r="BY63" s="30">
        <f t="shared" si="82"/>
        <v>544.06870118489223</v>
      </c>
      <c r="BZ63" s="30">
        <f t="shared" si="82"/>
        <v>582.58992398615408</v>
      </c>
      <c r="CA63" s="30">
        <f t="shared" si="82"/>
        <v>754.49446429038949</v>
      </c>
      <c r="CB63" s="30">
        <f t="shared" si="82"/>
        <v>894.39320267992559</v>
      </c>
      <c r="CC63" s="30">
        <f t="shared" si="82"/>
        <v>1155.2551124709871</v>
      </c>
      <c r="CD63" s="30">
        <f t="shared" si="82"/>
        <v>924.19609992390951</v>
      </c>
      <c r="CE63" s="30">
        <f t="shared" si="82"/>
        <v>1104.0655070170671</v>
      </c>
      <c r="CF63" s="30">
        <f t="shared" si="82"/>
        <v>851.6529903335454</v>
      </c>
      <c r="CG63" s="30">
        <f t="shared" si="82"/>
        <v>737.59687977609565</v>
      </c>
      <c r="CH63" s="33">
        <f t="shared" si="82"/>
        <v>768.63172390838054</v>
      </c>
    </row>
    <row r="64" spans="1:86" ht="15.5" x14ac:dyDescent="0.35">
      <c r="A64" s="578"/>
      <c r="B64" s="14" t="str">
        <f t="shared" si="71"/>
        <v>Heating</v>
      </c>
      <c r="C64" s="30">
        <f t="shared" si="74"/>
        <v>0</v>
      </c>
      <c r="D64" s="30">
        <f t="shared" ref="D64:BO64" si="83">((D10*0.5)+C28-D46)*D83*D$93*D$2</f>
        <v>0</v>
      </c>
      <c r="E64" s="30">
        <f t="shared" si="83"/>
        <v>0</v>
      </c>
      <c r="F64" s="30">
        <f t="shared" si="83"/>
        <v>0</v>
      </c>
      <c r="G64" s="30">
        <f t="shared" si="83"/>
        <v>0</v>
      </c>
      <c r="H64" s="30">
        <f t="shared" si="83"/>
        <v>0</v>
      </c>
      <c r="I64" s="30">
        <f t="shared" si="83"/>
        <v>0</v>
      </c>
      <c r="J64" s="30">
        <f t="shared" si="83"/>
        <v>0</v>
      </c>
      <c r="K64" s="30">
        <f t="shared" si="83"/>
        <v>0</v>
      </c>
      <c r="L64" s="30">
        <f t="shared" si="83"/>
        <v>0</v>
      </c>
      <c r="M64" s="30">
        <f t="shared" si="83"/>
        <v>0</v>
      </c>
      <c r="N64" s="30">
        <f t="shared" si="83"/>
        <v>0</v>
      </c>
      <c r="O64" s="30">
        <f t="shared" si="83"/>
        <v>0</v>
      </c>
      <c r="P64" s="30">
        <f t="shared" si="83"/>
        <v>0</v>
      </c>
      <c r="Q64" s="30">
        <f t="shared" si="83"/>
        <v>0</v>
      </c>
      <c r="R64" s="30">
        <f t="shared" si="83"/>
        <v>0</v>
      </c>
      <c r="S64" s="30">
        <f t="shared" si="83"/>
        <v>0</v>
      </c>
      <c r="T64" s="30">
        <f t="shared" si="83"/>
        <v>0</v>
      </c>
      <c r="U64" s="30">
        <f t="shared" si="83"/>
        <v>0</v>
      </c>
      <c r="V64" s="30">
        <f t="shared" si="83"/>
        <v>0</v>
      </c>
      <c r="W64" s="30">
        <f t="shared" si="83"/>
        <v>0</v>
      </c>
      <c r="X64" s="30">
        <f t="shared" si="83"/>
        <v>0</v>
      </c>
      <c r="Y64" s="30">
        <f t="shared" si="83"/>
        <v>0</v>
      </c>
      <c r="Z64" s="30">
        <f t="shared" si="83"/>
        <v>0</v>
      </c>
      <c r="AA64" s="30">
        <f t="shared" si="83"/>
        <v>0</v>
      </c>
      <c r="AB64" s="30">
        <f t="shared" si="83"/>
        <v>0</v>
      </c>
      <c r="AC64" s="30">
        <f t="shared" si="83"/>
        <v>0</v>
      </c>
      <c r="AD64" s="30">
        <f t="shared" si="83"/>
        <v>0</v>
      </c>
      <c r="AE64" s="30">
        <f t="shared" si="83"/>
        <v>0</v>
      </c>
      <c r="AF64" s="30">
        <f t="shared" si="83"/>
        <v>0</v>
      </c>
      <c r="AG64" s="30">
        <f t="shared" si="83"/>
        <v>0</v>
      </c>
      <c r="AH64" s="30">
        <f t="shared" si="83"/>
        <v>0</v>
      </c>
      <c r="AI64" s="30">
        <f t="shared" si="83"/>
        <v>0</v>
      </c>
      <c r="AJ64" s="30">
        <f t="shared" si="83"/>
        <v>0</v>
      </c>
      <c r="AK64" s="30">
        <f t="shared" si="83"/>
        <v>0</v>
      </c>
      <c r="AL64" s="30">
        <f t="shared" si="83"/>
        <v>0</v>
      </c>
      <c r="AM64" s="30">
        <f t="shared" si="83"/>
        <v>0</v>
      </c>
      <c r="AN64" s="30">
        <f t="shared" si="83"/>
        <v>0</v>
      </c>
      <c r="AO64" s="30">
        <f t="shared" si="83"/>
        <v>0</v>
      </c>
      <c r="AP64" s="30">
        <f t="shared" si="83"/>
        <v>0</v>
      </c>
      <c r="AQ64" s="30">
        <f t="shared" si="83"/>
        <v>0</v>
      </c>
      <c r="AR64" s="30">
        <f t="shared" si="83"/>
        <v>0</v>
      </c>
      <c r="AS64" s="30">
        <f t="shared" si="83"/>
        <v>0</v>
      </c>
      <c r="AT64" s="30">
        <f t="shared" si="83"/>
        <v>0</v>
      </c>
      <c r="AU64" s="30">
        <f t="shared" si="83"/>
        <v>0</v>
      </c>
      <c r="AV64" s="30">
        <f t="shared" si="83"/>
        <v>0</v>
      </c>
      <c r="AW64" s="30">
        <f t="shared" si="83"/>
        <v>0</v>
      </c>
      <c r="AX64" s="30">
        <f t="shared" si="83"/>
        <v>0</v>
      </c>
      <c r="AY64" s="30">
        <f t="shared" si="83"/>
        <v>0</v>
      </c>
      <c r="AZ64" s="30">
        <f t="shared" si="83"/>
        <v>0</v>
      </c>
      <c r="BA64" s="30">
        <f t="shared" si="83"/>
        <v>0</v>
      </c>
      <c r="BB64" s="30">
        <f t="shared" si="83"/>
        <v>0</v>
      </c>
      <c r="BC64" s="30">
        <f t="shared" si="83"/>
        <v>0</v>
      </c>
      <c r="BD64" s="30">
        <f t="shared" si="83"/>
        <v>0</v>
      </c>
      <c r="BE64" s="30">
        <f t="shared" si="83"/>
        <v>0</v>
      </c>
      <c r="BF64" s="30">
        <f t="shared" si="83"/>
        <v>0</v>
      </c>
      <c r="BG64" s="30">
        <f t="shared" si="83"/>
        <v>0</v>
      </c>
      <c r="BH64" s="30">
        <f t="shared" si="83"/>
        <v>0</v>
      </c>
      <c r="BI64" s="30">
        <f t="shared" si="83"/>
        <v>0</v>
      </c>
      <c r="BJ64" s="30">
        <f t="shared" si="83"/>
        <v>0</v>
      </c>
      <c r="BK64" s="30">
        <f t="shared" si="83"/>
        <v>0</v>
      </c>
      <c r="BL64" s="30">
        <f t="shared" si="83"/>
        <v>0</v>
      </c>
      <c r="BM64" s="30">
        <f t="shared" si="83"/>
        <v>0</v>
      </c>
      <c r="BN64" s="30">
        <f t="shared" si="83"/>
        <v>0</v>
      </c>
      <c r="BO64" s="30">
        <f t="shared" si="83"/>
        <v>0</v>
      </c>
      <c r="BP64" s="30">
        <f t="shared" ref="BP64:CH64" si="84">((BP10*0.5)+BO28-BP46)*BP83*BP$93*BP$2</f>
        <v>0</v>
      </c>
      <c r="BQ64" s="30">
        <f t="shared" si="84"/>
        <v>0</v>
      </c>
      <c r="BR64" s="30">
        <f t="shared" si="84"/>
        <v>0</v>
      </c>
      <c r="BS64" s="30">
        <f t="shared" si="84"/>
        <v>0</v>
      </c>
      <c r="BT64" s="30">
        <f t="shared" si="84"/>
        <v>0</v>
      </c>
      <c r="BU64" s="30">
        <f t="shared" si="84"/>
        <v>0</v>
      </c>
      <c r="BV64" s="30">
        <f t="shared" si="84"/>
        <v>0</v>
      </c>
      <c r="BW64" s="30">
        <f t="shared" si="84"/>
        <v>0</v>
      </c>
      <c r="BX64" s="30">
        <f t="shared" si="84"/>
        <v>0</v>
      </c>
      <c r="BY64" s="30">
        <f t="shared" si="84"/>
        <v>0</v>
      </c>
      <c r="BZ64" s="30">
        <f t="shared" si="84"/>
        <v>0</v>
      </c>
      <c r="CA64" s="30">
        <f t="shared" si="84"/>
        <v>0</v>
      </c>
      <c r="CB64" s="30">
        <f t="shared" si="84"/>
        <v>0</v>
      </c>
      <c r="CC64" s="30">
        <f t="shared" si="84"/>
        <v>0</v>
      </c>
      <c r="CD64" s="30">
        <f t="shared" si="84"/>
        <v>0</v>
      </c>
      <c r="CE64" s="30">
        <f t="shared" si="84"/>
        <v>0</v>
      </c>
      <c r="CF64" s="30">
        <f t="shared" si="84"/>
        <v>0</v>
      </c>
      <c r="CG64" s="30">
        <f t="shared" si="84"/>
        <v>0</v>
      </c>
      <c r="CH64" s="33">
        <f t="shared" si="84"/>
        <v>0</v>
      </c>
    </row>
    <row r="65" spans="1:88" ht="15.5" x14ac:dyDescent="0.35">
      <c r="A65" s="578"/>
      <c r="B65" s="14" t="str">
        <f t="shared" si="71"/>
        <v>HVAC</v>
      </c>
      <c r="C65" s="30">
        <f t="shared" si="74"/>
        <v>0</v>
      </c>
      <c r="D65" s="30">
        <f t="shared" ref="D65:BO65" si="85">((D11*0.5)+C29-D47)*D84*D$93*D$2</f>
        <v>0</v>
      </c>
      <c r="E65" s="30">
        <f t="shared" si="85"/>
        <v>0</v>
      </c>
      <c r="F65" s="30">
        <f t="shared" si="85"/>
        <v>0</v>
      </c>
      <c r="G65" s="30">
        <f t="shared" si="85"/>
        <v>0</v>
      </c>
      <c r="H65" s="30">
        <f t="shared" si="85"/>
        <v>431.15474589089132</v>
      </c>
      <c r="I65" s="30">
        <f t="shared" si="85"/>
        <v>1160.9343669462621</v>
      </c>
      <c r="J65" s="30">
        <f t="shared" si="85"/>
        <v>1084.6632679021304</v>
      </c>
      <c r="K65" s="30">
        <f t="shared" si="85"/>
        <v>469.71686755526213</v>
      </c>
      <c r="L65" s="30">
        <f t="shared" si="85"/>
        <v>196.55786007536395</v>
      </c>
      <c r="M65" s="30">
        <f t="shared" si="85"/>
        <v>320.33031200308807</v>
      </c>
      <c r="N65" s="30">
        <f t="shared" si="85"/>
        <v>504.11909040341567</v>
      </c>
      <c r="O65" s="30">
        <f t="shared" si="85"/>
        <v>486.48384939687622</v>
      </c>
      <c r="P65" s="30">
        <f t="shared" si="85"/>
        <v>413.12988258951634</v>
      </c>
      <c r="Q65" s="30">
        <f t="shared" si="85"/>
        <v>333.12349557943702</v>
      </c>
      <c r="R65" s="30">
        <f t="shared" si="85"/>
        <v>214.79945718489171</v>
      </c>
      <c r="S65" s="30">
        <f t="shared" si="85"/>
        <v>249.84686256084638</v>
      </c>
      <c r="T65" s="30">
        <f t="shared" si="85"/>
        <v>862.30949178178264</v>
      </c>
      <c r="U65" s="30">
        <f t="shared" si="85"/>
        <v>1160.9343669462621</v>
      </c>
      <c r="V65" s="30">
        <f t="shared" si="85"/>
        <v>1084.6632679021304</v>
      </c>
      <c r="W65" s="30">
        <f t="shared" si="85"/>
        <v>469.71686755526213</v>
      </c>
      <c r="X65" s="30">
        <f t="shared" si="85"/>
        <v>196.55786007536395</v>
      </c>
      <c r="Y65" s="30">
        <f t="shared" si="85"/>
        <v>320.33031200308807</v>
      </c>
      <c r="Z65" s="30">
        <f t="shared" si="85"/>
        <v>504.11909040341567</v>
      </c>
      <c r="AA65" s="30">
        <f t="shared" si="85"/>
        <v>486.48384939687622</v>
      </c>
      <c r="AB65" s="30">
        <f t="shared" si="85"/>
        <v>413.12988258951634</v>
      </c>
      <c r="AC65" s="30">
        <f t="shared" si="85"/>
        <v>333.12349557943702</v>
      </c>
      <c r="AD65" s="30">
        <f t="shared" si="85"/>
        <v>214.79945718489171</v>
      </c>
      <c r="AE65" s="30">
        <f t="shared" si="85"/>
        <v>249.84686256084638</v>
      </c>
      <c r="AF65" s="30">
        <f t="shared" si="85"/>
        <v>862.30949178178264</v>
      </c>
      <c r="AG65" s="30">
        <f t="shared" si="85"/>
        <v>1160.9343669462621</v>
      </c>
      <c r="AH65" s="30">
        <f t="shared" si="85"/>
        <v>1084.6632679021304</v>
      </c>
      <c r="AI65" s="30">
        <f t="shared" si="85"/>
        <v>469.71686755526213</v>
      </c>
      <c r="AJ65" s="30">
        <f t="shared" si="85"/>
        <v>196.55786007536395</v>
      </c>
      <c r="AK65" s="30">
        <f t="shared" si="85"/>
        <v>320.33031200308807</v>
      </c>
      <c r="AL65" s="30">
        <f t="shared" si="85"/>
        <v>504.11909040341567</v>
      </c>
      <c r="AM65" s="30">
        <f t="shared" si="85"/>
        <v>486.48384939687622</v>
      </c>
      <c r="AN65" s="30">
        <f t="shared" si="85"/>
        <v>413.12988258951634</v>
      </c>
      <c r="AO65" s="30">
        <f t="shared" si="85"/>
        <v>333.12349557943702</v>
      </c>
      <c r="AP65" s="30">
        <f t="shared" si="85"/>
        <v>214.79945718489171</v>
      </c>
      <c r="AQ65" s="30">
        <f t="shared" si="85"/>
        <v>249.84686256084638</v>
      </c>
      <c r="AR65" s="30">
        <f t="shared" si="85"/>
        <v>862.30949178178264</v>
      </c>
      <c r="AS65" s="30">
        <f t="shared" si="85"/>
        <v>1160.9343669462621</v>
      </c>
      <c r="AT65" s="30">
        <f t="shared" si="85"/>
        <v>1084.6632679021304</v>
      </c>
      <c r="AU65" s="30">
        <f t="shared" si="85"/>
        <v>469.71686755526213</v>
      </c>
      <c r="AV65" s="30">
        <f t="shared" si="85"/>
        <v>196.55786007536395</v>
      </c>
      <c r="AW65" s="30">
        <f t="shared" si="85"/>
        <v>320.33031200308807</v>
      </c>
      <c r="AX65" s="30">
        <f t="shared" si="85"/>
        <v>504.11909040341567</v>
      </c>
      <c r="AY65" s="30">
        <f t="shared" si="85"/>
        <v>486.48384939687622</v>
      </c>
      <c r="AZ65" s="30">
        <f t="shared" si="85"/>
        <v>413.12988258951634</v>
      </c>
      <c r="BA65" s="30">
        <f t="shared" si="85"/>
        <v>333.12349557943702</v>
      </c>
      <c r="BB65" s="30">
        <f t="shared" si="85"/>
        <v>214.79945718489171</v>
      </c>
      <c r="BC65" s="30">
        <f t="shared" si="85"/>
        <v>249.84686256084638</v>
      </c>
      <c r="BD65" s="30">
        <f t="shared" si="85"/>
        <v>862.30949178178264</v>
      </c>
      <c r="BE65" s="30">
        <f t="shared" si="85"/>
        <v>1160.9343669462621</v>
      </c>
      <c r="BF65" s="30">
        <f t="shared" si="85"/>
        <v>1084.6632679021304</v>
      </c>
      <c r="BG65" s="30">
        <f t="shared" si="85"/>
        <v>469.71686755526213</v>
      </c>
      <c r="BH65" s="30">
        <f t="shared" si="85"/>
        <v>196.55786007536395</v>
      </c>
      <c r="BI65" s="30">
        <f t="shared" si="85"/>
        <v>320.33031200308807</v>
      </c>
      <c r="BJ65" s="30">
        <f t="shared" si="85"/>
        <v>504.11909040341567</v>
      </c>
      <c r="BK65" s="30">
        <f t="shared" si="85"/>
        <v>486.48384939687622</v>
      </c>
      <c r="BL65" s="30">
        <f t="shared" si="85"/>
        <v>413.12988258951634</v>
      </c>
      <c r="BM65" s="30">
        <f t="shared" si="85"/>
        <v>333.12349557943702</v>
      </c>
      <c r="BN65" s="30">
        <f t="shared" si="85"/>
        <v>214.79945718489171</v>
      </c>
      <c r="BO65" s="30">
        <f t="shared" si="85"/>
        <v>249.84686256084638</v>
      </c>
      <c r="BP65" s="30">
        <f t="shared" ref="BP65:CH65" si="86">((BP11*0.5)+BO29-BP47)*BP84*BP$93*BP$2</f>
        <v>862.30949178178264</v>
      </c>
      <c r="BQ65" s="30">
        <f t="shared" si="86"/>
        <v>1160.9343669462621</v>
      </c>
      <c r="BR65" s="30">
        <f t="shared" si="86"/>
        <v>1084.6632679021304</v>
      </c>
      <c r="BS65" s="30">
        <f t="shared" si="86"/>
        <v>469.71686755526213</v>
      </c>
      <c r="BT65" s="30">
        <f t="shared" si="86"/>
        <v>196.55786007536395</v>
      </c>
      <c r="BU65" s="30">
        <f t="shared" si="86"/>
        <v>320.33031200308807</v>
      </c>
      <c r="BV65" s="30">
        <f t="shared" si="86"/>
        <v>504.11909040341567</v>
      </c>
      <c r="BW65" s="30">
        <f t="shared" si="86"/>
        <v>486.48384939687622</v>
      </c>
      <c r="BX65" s="30">
        <f t="shared" si="86"/>
        <v>413.12988258951634</v>
      </c>
      <c r="BY65" s="30">
        <f t="shared" si="86"/>
        <v>333.12349557943702</v>
      </c>
      <c r="BZ65" s="30">
        <f t="shared" si="86"/>
        <v>214.79945718489171</v>
      </c>
      <c r="CA65" s="30">
        <f t="shared" si="86"/>
        <v>249.84686256084638</v>
      </c>
      <c r="CB65" s="30">
        <f t="shared" si="86"/>
        <v>862.30949178178264</v>
      </c>
      <c r="CC65" s="30">
        <f t="shared" si="86"/>
        <v>1160.9343669462621</v>
      </c>
      <c r="CD65" s="30">
        <f t="shared" si="86"/>
        <v>1084.6632679021304</v>
      </c>
      <c r="CE65" s="30">
        <f t="shared" si="86"/>
        <v>469.71686755526213</v>
      </c>
      <c r="CF65" s="30">
        <f t="shared" si="86"/>
        <v>196.55786007536395</v>
      </c>
      <c r="CG65" s="30">
        <f t="shared" si="86"/>
        <v>320.33031200308807</v>
      </c>
      <c r="CH65" s="33">
        <f t="shared" si="86"/>
        <v>504.11909040341567</v>
      </c>
    </row>
    <row r="66" spans="1:88" ht="15.5" x14ac:dyDescent="0.35">
      <c r="A66" s="578"/>
      <c r="B66" s="14" t="str">
        <f t="shared" si="71"/>
        <v>Lighting</v>
      </c>
      <c r="C66" s="30">
        <f t="shared" si="74"/>
        <v>0</v>
      </c>
      <c r="D66" s="30">
        <f t="shared" ref="D66:BO66" si="87">((D12*0.5)+C30-D48)*D85*D$93*D$2</f>
        <v>0</v>
      </c>
      <c r="E66" s="30">
        <f t="shared" si="87"/>
        <v>0</v>
      </c>
      <c r="F66" s="30">
        <f t="shared" si="87"/>
        <v>263.37400517015254</v>
      </c>
      <c r="G66" s="30">
        <f t="shared" si="87"/>
        <v>1720.6991855191725</v>
      </c>
      <c r="H66" s="30">
        <f t="shared" si="87"/>
        <v>4812.5823869191436</v>
      </c>
      <c r="I66" s="30">
        <f t="shared" si="87"/>
        <v>8715.6646457444003</v>
      </c>
      <c r="J66" s="30">
        <f t="shared" si="87"/>
        <v>8156.3491774039385</v>
      </c>
      <c r="K66" s="30">
        <f t="shared" si="87"/>
        <v>13234.174563985502</v>
      </c>
      <c r="L66" s="30">
        <f t="shared" si="87"/>
        <v>13651.46183187434</v>
      </c>
      <c r="M66" s="30">
        <f t="shared" si="87"/>
        <v>12523.414815144457</v>
      </c>
      <c r="N66" s="30">
        <f t="shared" si="87"/>
        <v>14196.091235059614</v>
      </c>
      <c r="O66" s="30">
        <f t="shared" si="87"/>
        <v>15477.695877588794</v>
      </c>
      <c r="P66" s="30">
        <f t="shared" si="87"/>
        <v>12004.669887772703</v>
      </c>
      <c r="Q66" s="30">
        <f t="shared" si="87"/>
        <v>13456.525578713605</v>
      </c>
      <c r="R66" s="30">
        <f t="shared" si="87"/>
        <v>14637.143698656051</v>
      </c>
      <c r="S66" s="30">
        <f t="shared" si="87"/>
        <v>19434.273733041588</v>
      </c>
      <c r="T66" s="30">
        <f t="shared" si="87"/>
        <v>22521.316725779274</v>
      </c>
      <c r="U66" s="30">
        <f t="shared" si="87"/>
        <v>28658.456712654483</v>
      </c>
      <c r="V66" s="30">
        <f t="shared" si="87"/>
        <v>22961.918154864677</v>
      </c>
      <c r="W66" s="30">
        <f t="shared" si="87"/>
        <v>24241.717843404844</v>
      </c>
      <c r="X66" s="30">
        <f t="shared" si="87"/>
        <v>17832.246840259526</v>
      </c>
      <c r="Y66" s="30">
        <f t="shared" si="87"/>
        <v>14506.345011565425</v>
      </c>
      <c r="Z66" s="30">
        <f t="shared" si="87"/>
        <v>14951.939931192053</v>
      </c>
      <c r="AA66" s="30">
        <f t="shared" si="87"/>
        <v>15477.695877588794</v>
      </c>
      <c r="AB66" s="30">
        <f t="shared" si="87"/>
        <v>12004.669887772703</v>
      </c>
      <c r="AC66" s="30">
        <f t="shared" si="87"/>
        <v>13456.525578713605</v>
      </c>
      <c r="AD66" s="30">
        <f t="shared" si="87"/>
        <v>14637.143698656051</v>
      </c>
      <c r="AE66" s="30">
        <f t="shared" si="87"/>
        <v>19434.273733041588</v>
      </c>
      <c r="AF66" s="30">
        <f t="shared" si="87"/>
        <v>22521.316725779274</v>
      </c>
      <c r="AG66" s="30">
        <f t="shared" si="87"/>
        <v>28658.456712654483</v>
      </c>
      <c r="AH66" s="30">
        <f t="shared" si="87"/>
        <v>22961.918154864677</v>
      </c>
      <c r="AI66" s="30">
        <f t="shared" si="87"/>
        <v>24241.717843404844</v>
      </c>
      <c r="AJ66" s="30">
        <f t="shared" si="87"/>
        <v>17832.246840259526</v>
      </c>
      <c r="AK66" s="30">
        <f t="shared" si="87"/>
        <v>14506.345011565425</v>
      </c>
      <c r="AL66" s="30">
        <f t="shared" si="87"/>
        <v>14951.939931192053</v>
      </c>
      <c r="AM66" s="30">
        <f t="shared" si="87"/>
        <v>15477.695877588794</v>
      </c>
      <c r="AN66" s="30">
        <f t="shared" si="87"/>
        <v>12004.669887772703</v>
      </c>
      <c r="AO66" s="30">
        <f t="shared" si="87"/>
        <v>13456.525578713605</v>
      </c>
      <c r="AP66" s="30">
        <f t="shared" si="87"/>
        <v>14637.143698656051</v>
      </c>
      <c r="AQ66" s="30">
        <f t="shared" si="87"/>
        <v>19434.273733041588</v>
      </c>
      <c r="AR66" s="30">
        <f t="shared" si="87"/>
        <v>22521.316725779274</v>
      </c>
      <c r="AS66" s="30">
        <f t="shared" si="87"/>
        <v>28658.456712654483</v>
      </c>
      <c r="AT66" s="30">
        <f t="shared" si="87"/>
        <v>22961.918154864677</v>
      </c>
      <c r="AU66" s="30">
        <f t="shared" si="87"/>
        <v>24241.717843404844</v>
      </c>
      <c r="AV66" s="30">
        <f t="shared" si="87"/>
        <v>17832.246840259526</v>
      </c>
      <c r="AW66" s="30">
        <f t="shared" si="87"/>
        <v>14506.345011565425</v>
      </c>
      <c r="AX66" s="30">
        <f t="shared" si="87"/>
        <v>14951.939931192053</v>
      </c>
      <c r="AY66" s="30">
        <f t="shared" si="87"/>
        <v>15477.695877588794</v>
      </c>
      <c r="AZ66" s="30">
        <f t="shared" si="87"/>
        <v>12004.669887772703</v>
      </c>
      <c r="BA66" s="30">
        <f t="shared" si="87"/>
        <v>13456.525578713605</v>
      </c>
      <c r="BB66" s="30">
        <f t="shared" si="87"/>
        <v>14637.143698656051</v>
      </c>
      <c r="BC66" s="30">
        <f t="shared" si="87"/>
        <v>19434.273733041588</v>
      </c>
      <c r="BD66" s="30">
        <f t="shared" si="87"/>
        <v>22521.316725779274</v>
      </c>
      <c r="BE66" s="30">
        <f t="shared" si="87"/>
        <v>28658.456712654483</v>
      </c>
      <c r="BF66" s="30">
        <f t="shared" si="87"/>
        <v>22961.918154864677</v>
      </c>
      <c r="BG66" s="30">
        <f t="shared" si="87"/>
        <v>24241.717843404844</v>
      </c>
      <c r="BH66" s="30">
        <f t="shared" si="87"/>
        <v>17832.246840259526</v>
      </c>
      <c r="BI66" s="30">
        <f t="shared" si="87"/>
        <v>14506.345011565425</v>
      </c>
      <c r="BJ66" s="30">
        <f t="shared" si="87"/>
        <v>14951.939931192053</v>
      </c>
      <c r="BK66" s="30">
        <f t="shared" si="87"/>
        <v>15477.695877588794</v>
      </c>
      <c r="BL66" s="30">
        <f t="shared" si="87"/>
        <v>12004.669887772703</v>
      </c>
      <c r="BM66" s="30">
        <f t="shared" si="87"/>
        <v>13456.525578713605</v>
      </c>
      <c r="BN66" s="30">
        <f t="shared" si="87"/>
        <v>14637.143698656051</v>
      </c>
      <c r="BO66" s="30">
        <f t="shared" si="87"/>
        <v>19434.273733041588</v>
      </c>
      <c r="BP66" s="30">
        <f t="shared" ref="BP66:CH66" si="88">((BP12*0.5)+BO30-BP48)*BP85*BP$93*BP$2</f>
        <v>22521.316725779274</v>
      </c>
      <c r="BQ66" s="30">
        <f t="shared" si="88"/>
        <v>28658.456712654483</v>
      </c>
      <c r="BR66" s="30">
        <f t="shared" si="88"/>
        <v>22961.918154864677</v>
      </c>
      <c r="BS66" s="30">
        <f t="shared" si="88"/>
        <v>24241.717843404844</v>
      </c>
      <c r="BT66" s="30">
        <f t="shared" si="88"/>
        <v>17832.246840259526</v>
      </c>
      <c r="BU66" s="30">
        <f t="shared" si="88"/>
        <v>14506.345011565425</v>
      </c>
      <c r="BV66" s="30">
        <f t="shared" si="88"/>
        <v>14951.939931192053</v>
      </c>
      <c r="BW66" s="30">
        <f t="shared" si="88"/>
        <v>15477.695877588794</v>
      </c>
      <c r="BX66" s="30">
        <f t="shared" si="88"/>
        <v>12004.669887772703</v>
      </c>
      <c r="BY66" s="30">
        <f t="shared" si="88"/>
        <v>13456.525578713605</v>
      </c>
      <c r="BZ66" s="30">
        <f t="shared" si="88"/>
        <v>14637.143698656051</v>
      </c>
      <c r="CA66" s="30">
        <f t="shared" si="88"/>
        <v>19434.273733041588</v>
      </c>
      <c r="CB66" s="30">
        <f t="shared" si="88"/>
        <v>22521.316725779274</v>
      </c>
      <c r="CC66" s="30">
        <f t="shared" si="88"/>
        <v>28658.456712654483</v>
      </c>
      <c r="CD66" s="30">
        <f t="shared" si="88"/>
        <v>22961.918154864677</v>
      </c>
      <c r="CE66" s="30">
        <f t="shared" si="88"/>
        <v>24241.717843404844</v>
      </c>
      <c r="CF66" s="30">
        <f t="shared" si="88"/>
        <v>17832.246840259526</v>
      </c>
      <c r="CG66" s="30">
        <f t="shared" si="88"/>
        <v>14506.345011565425</v>
      </c>
      <c r="CH66" s="33">
        <f t="shared" si="88"/>
        <v>14951.939931192053</v>
      </c>
    </row>
    <row r="67" spans="1:88" ht="15.5" x14ac:dyDescent="0.35">
      <c r="A67" s="578"/>
      <c r="B67" s="14" t="str">
        <f t="shared" si="71"/>
        <v>Miscellaneous</v>
      </c>
      <c r="C67" s="30">
        <f t="shared" si="74"/>
        <v>0</v>
      </c>
      <c r="D67" s="30">
        <f t="shared" ref="D67:BO67" si="89">((D13*0.5)+C31-D49)*D86*D$93*D$2</f>
        <v>0</v>
      </c>
      <c r="E67" s="30">
        <f t="shared" si="89"/>
        <v>0</v>
      </c>
      <c r="F67" s="30">
        <f t="shared" si="89"/>
        <v>20.640621377711263</v>
      </c>
      <c r="G67" s="30">
        <f t="shared" si="89"/>
        <v>107.81390428572027</v>
      </c>
      <c r="H67" s="30">
        <f t="shared" si="89"/>
        <v>292.74618832574788</v>
      </c>
      <c r="I67" s="30">
        <f t="shared" si="89"/>
        <v>366.95067517744019</v>
      </c>
      <c r="J67" s="30">
        <f t="shared" si="89"/>
        <v>373.06306354984298</v>
      </c>
      <c r="K67" s="30">
        <f t="shared" si="89"/>
        <v>446.12338022284752</v>
      </c>
      <c r="L67" s="30">
        <f t="shared" si="89"/>
        <v>351.59618341069233</v>
      </c>
      <c r="M67" s="30">
        <f t="shared" si="89"/>
        <v>344.78422146093544</v>
      </c>
      <c r="N67" s="30">
        <f t="shared" si="89"/>
        <v>347.25046937324396</v>
      </c>
      <c r="O67" s="30">
        <f t="shared" si="89"/>
        <v>334.3522505045633</v>
      </c>
      <c r="P67" s="30">
        <f t="shared" si="89"/>
        <v>307.02783231068997</v>
      </c>
      <c r="Q67" s="30">
        <f t="shared" si="89"/>
        <v>351.22256029750127</v>
      </c>
      <c r="R67" s="30">
        <f t="shared" si="89"/>
        <v>362.42177285443529</v>
      </c>
      <c r="S67" s="30">
        <f t="shared" si="89"/>
        <v>417.88733368847841</v>
      </c>
      <c r="T67" s="30">
        <f t="shared" si="89"/>
        <v>580.09127313738861</v>
      </c>
      <c r="U67" s="30">
        <f t="shared" si="89"/>
        <v>594.97647392623026</v>
      </c>
      <c r="V67" s="30">
        <f t="shared" si="89"/>
        <v>595.68394544661237</v>
      </c>
      <c r="W67" s="30">
        <f t="shared" si="89"/>
        <v>583.74890089776466</v>
      </c>
      <c r="X67" s="30">
        <f t="shared" si="89"/>
        <v>383.89180200240304</v>
      </c>
      <c r="Y67" s="30">
        <f t="shared" si="89"/>
        <v>370.91675051283795</v>
      </c>
      <c r="Z67" s="30">
        <f t="shared" si="89"/>
        <v>359.92969342705118</v>
      </c>
      <c r="AA67" s="30">
        <f t="shared" si="89"/>
        <v>334.3522505045633</v>
      </c>
      <c r="AB67" s="30">
        <f t="shared" si="89"/>
        <v>307.02783231068997</v>
      </c>
      <c r="AC67" s="30">
        <f t="shared" si="89"/>
        <v>351.22256029750127</v>
      </c>
      <c r="AD67" s="30">
        <f t="shared" si="89"/>
        <v>362.42177285443529</v>
      </c>
      <c r="AE67" s="30">
        <f t="shared" si="89"/>
        <v>417.88733368847841</v>
      </c>
      <c r="AF67" s="30">
        <f t="shared" si="89"/>
        <v>580.09127313738861</v>
      </c>
      <c r="AG67" s="30">
        <f t="shared" si="89"/>
        <v>594.97647392623026</v>
      </c>
      <c r="AH67" s="30">
        <f t="shared" si="89"/>
        <v>595.68394544661237</v>
      </c>
      <c r="AI67" s="30">
        <f t="shared" si="89"/>
        <v>583.74890089776466</v>
      </c>
      <c r="AJ67" s="30">
        <f t="shared" si="89"/>
        <v>383.89180200240304</v>
      </c>
      <c r="AK67" s="30">
        <f t="shared" si="89"/>
        <v>370.91675051283795</v>
      </c>
      <c r="AL67" s="30">
        <f t="shared" si="89"/>
        <v>359.92969342705118</v>
      </c>
      <c r="AM67" s="30">
        <f t="shared" si="89"/>
        <v>334.3522505045633</v>
      </c>
      <c r="AN67" s="30">
        <f t="shared" si="89"/>
        <v>307.02783231068997</v>
      </c>
      <c r="AO67" s="30">
        <f t="shared" si="89"/>
        <v>351.22256029750127</v>
      </c>
      <c r="AP67" s="30">
        <f t="shared" si="89"/>
        <v>362.42177285443529</v>
      </c>
      <c r="AQ67" s="30">
        <f t="shared" si="89"/>
        <v>417.88733368847841</v>
      </c>
      <c r="AR67" s="30">
        <f t="shared" si="89"/>
        <v>580.09127313738861</v>
      </c>
      <c r="AS67" s="30">
        <f t="shared" si="89"/>
        <v>594.97647392623026</v>
      </c>
      <c r="AT67" s="30">
        <f t="shared" si="89"/>
        <v>595.68394544661237</v>
      </c>
      <c r="AU67" s="30">
        <f t="shared" si="89"/>
        <v>583.74890089776466</v>
      </c>
      <c r="AV67" s="30">
        <f t="shared" si="89"/>
        <v>383.89180200240304</v>
      </c>
      <c r="AW67" s="30">
        <f t="shared" si="89"/>
        <v>370.91675051283795</v>
      </c>
      <c r="AX67" s="30">
        <f t="shared" si="89"/>
        <v>359.92969342705118</v>
      </c>
      <c r="AY67" s="30">
        <f t="shared" si="89"/>
        <v>334.3522505045633</v>
      </c>
      <c r="AZ67" s="30">
        <f t="shared" si="89"/>
        <v>307.02783231068997</v>
      </c>
      <c r="BA67" s="30">
        <f t="shared" si="89"/>
        <v>351.22256029750127</v>
      </c>
      <c r="BB67" s="30">
        <f t="shared" si="89"/>
        <v>362.42177285443529</v>
      </c>
      <c r="BC67" s="30">
        <f t="shared" si="89"/>
        <v>417.88733368847841</v>
      </c>
      <c r="BD67" s="30">
        <f t="shared" si="89"/>
        <v>580.09127313738861</v>
      </c>
      <c r="BE67" s="30">
        <f t="shared" si="89"/>
        <v>594.97647392623026</v>
      </c>
      <c r="BF67" s="30">
        <f t="shared" si="89"/>
        <v>595.68394544661237</v>
      </c>
      <c r="BG67" s="30">
        <f t="shared" si="89"/>
        <v>583.74890089776466</v>
      </c>
      <c r="BH67" s="30">
        <f t="shared" si="89"/>
        <v>383.89180200240304</v>
      </c>
      <c r="BI67" s="30">
        <f t="shared" si="89"/>
        <v>370.91675051283795</v>
      </c>
      <c r="BJ67" s="30">
        <f t="shared" si="89"/>
        <v>359.92969342705118</v>
      </c>
      <c r="BK67" s="30">
        <f t="shared" si="89"/>
        <v>334.3522505045633</v>
      </c>
      <c r="BL67" s="30">
        <f t="shared" si="89"/>
        <v>307.02783231068997</v>
      </c>
      <c r="BM67" s="30">
        <f t="shared" si="89"/>
        <v>351.22256029750127</v>
      </c>
      <c r="BN67" s="30">
        <f t="shared" si="89"/>
        <v>362.42177285443529</v>
      </c>
      <c r="BO67" s="30">
        <f t="shared" si="89"/>
        <v>417.88733368847841</v>
      </c>
      <c r="BP67" s="30">
        <f t="shared" ref="BP67:CH67" si="90">((BP13*0.5)+BO31-BP49)*BP86*BP$93*BP$2</f>
        <v>580.09127313738861</v>
      </c>
      <c r="BQ67" s="30">
        <f t="shared" si="90"/>
        <v>594.97647392623026</v>
      </c>
      <c r="BR67" s="30">
        <f t="shared" si="90"/>
        <v>595.68394544661237</v>
      </c>
      <c r="BS67" s="30">
        <f t="shared" si="90"/>
        <v>583.74890089776466</v>
      </c>
      <c r="BT67" s="30">
        <f t="shared" si="90"/>
        <v>383.89180200240304</v>
      </c>
      <c r="BU67" s="30">
        <f t="shared" si="90"/>
        <v>370.91675051283795</v>
      </c>
      <c r="BV67" s="30">
        <f t="shared" si="90"/>
        <v>359.92969342705118</v>
      </c>
      <c r="BW67" s="30">
        <f t="shared" si="90"/>
        <v>334.3522505045633</v>
      </c>
      <c r="BX67" s="30">
        <f t="shared" si="90"/>
        <v>307.02783231068997</v>
      </c>
      <c r="BY67" s="30">
        <f t="shared" si="90"/>
        <v>351.22256029750127</v>
      </c>
      <c r="BZ67" s="30">
        <f t="shared" si="90"/>
        <v>362.42177285443529</v>
      </c>
      <c r="CA67" s="30">
        <f t="shared" si="90"/>
        <v>417.88733368847841</v>
      </c>
      <c r="CB67" s="30">
        <f t="shared" si="90"/>
        <v>580.09127313738861</v>
      </c>
      <c r="CC67" s="30">
        <f t="shared" si="90"/>
        <v>594.97647392623026</v>
      </c>
      <c r="CD67" s="30">
        <f t="shared" si="90"/>
        <v>595.68394544661237</v>
      </c>
      <c r="CE67" s="30">
        <f t="shared" si="90"/>
        <v>583.74890089776466</v>
      </c>
      <c r="CF67" s="30">
        <f t="shared" si="90"/>
        <v>383.89180200240304</v>
      </c>
      <c r="CG67" s="30">
        <f t="shared" si="90"/>
        <v>370.91675051283795</v>
      </c>
      <c r="CH67" s="33">
        <f t="shared" si="90"/>
        <v>359.92969342705118</v>
      </c>
    </row>
    <row r="68" spans="1:88" ht="15.75" customHeight="1" x14ac:dyDescent="0.35">
      <c r="A68" s="578"/>
      <c r="B68" s="14" t="str">
        <f t="shared" si="71"/>
        <v>Motors</v>
      </c>
      <c r="C68" s="30">
        <f t="shared" si="74"/>
        <v>0</v>
      </c>
      <c r="D68" s="30">
        <f t="shared" ref="D68:BO68" si="91">((D14*0.5)+C32-D50)*D87*D$93*D$2</f>
        <v>0</v>
      </c>
      <c r="E68" s="30">
        <f t="shared" si="91"/>
        <v>0</v>
      </c>
      <c r="F68" s="30">
        <f t="shared" si="91"/>
        <v>0</v>
      </c>
      <c r="G68" s="30">
        <f t="shared" si="91"/>
        <v>0</v>
      </c>
      <c r="H68" s="30">
        <f t="shared" si="91"/>
        <v>0</v>
      </c>
      <c r="I68" s="30">
        <f t="shared" si="91"/>
        <v>0</v>
      </c>
      <c r="J68" s="30">
        <f t="shared" si="91"/>
        <v>0</v>
      </c>
      <c r="K68" s="30">
        <f t="shared" si="91"/>
        <v>0</v>
      </c>
      <c r="L68" s="30">
        <f t="shared" si="91"/>
        <v>0</v>
      </c>
      <c r="M68" s="30">
        <f t="shared" si="91"/>
        <v>0</v>
      </c>
      <c r="N68" s="30">
        <f t="shared" si="91"/>
        <v>0</v>
      </c>
      <c r="O68" s="30">
        <f t="shared" si="91"/>
        <v>0</v>
      </c>
      <c r="P68" s="30">
        <f t="shared" si="91"/>
        <v>0</v>
      </c>
      <c r="Q68" s="30">
        <f t="shared" si="91"/>
        <v>0</v>
      </c>
      <c r="R68" s="30">
        <f t="shared" si="91"/>
        <v>0</v>
      </c>
      <c r="S68" s="30">
        <f t="shared" si="91"/>
        <v>0</v>
      </c>
      <c r="T68" s="30">
        <f t="shared" si="91"/>
        <v>0</v>
      </c>
      <c r="U68" s="30">
        <f t="shared" si="91"/>
        <v>0</v>
      </c>
      <c r="V68" s="30">
        <f t="shared" si="91"/>
        <v>0</v>
      </c>
      <c r="W68" s="30">
        <f t="shared" si="91"/>
        <v>0</v>
      </c>
      <c r="X68" s="30">
        <f t="shared" si="91"/>
        <v>0</v>
      </c>
      <c r="Y68" s="30">
        <f t="shared" si="91"/>
        <v>0</v>
      </c>
      <c r="Z68" s="30">
        <f t="shared" si="91"/>
        <v>0</v>
      </c>
      <c r="AA68" s="30">
        <f t="shared" si="91"/>
        <v>0</v>
      </c>
      <c r="AB68" s="30">
        <f t="shared" si="91"/>
        <v>0</v>
      </c>
      <c r="AC68" s="30">
        <f t="shared" si="91"/>
        <v>0</v>
      </c>
      <c r="AD68" s="30">
        <f t="shared" si="91"/>
        <v>0</v>
      </c>
      <c r="AE68" s="30">
        <f t="shared" si="91"/>
        <v>0</v>
      </c>
      <c r="AF68" s="30">
        <f t="shared" si="91"/>
        <v>0</v>
      </c>
      <c r="AG68" s="30">
        <f t="shared" si="91"/>
        <v>0</v>
      </c>
      <c r="AH68" s="30">
        <f t="shared" si="91"/>
        <v>0</v>
      </c>
      <c r="AI68" s="30">
        <f t="shared" si="91"/>
        <v>0</v>
      </c>
      <c r="AJ68" s="30">
        <f t="shared" si="91"/>
        <v>0</v>
      </c>
      <c r="AK68" s="30">
        <f t="shared" si="91"/>
        <v>0</v>
      </c>
      <c r="AL68" s="30">
        <f t="shared" si="91"/>
        <v>0</v>
      </c>
      <c r="AM68" s="30">
        <f t="shared" si="91"/>
        <v>0</v>
      </c>
      <c r="AN68" s="30">
        <f t="shared" si="91"/>
        <v>0</v>
      </c>
      <c r="AO68" s="30">
        <f t="shared" si="91"/>
        <v>0</v>
      </c>
      <c r="AP68" s="30">
        <f t="shared" si="91"/>
        <v>0</v>
      </c>
      <c r="AQ68" s="30">
        <f t="shared" si="91"/>
        <v>0</v>
      </c>
      <c r="AR68" s="30">
        <f t="shared" si="91"/>
        <v>0</v>
      </c>
      <c r="AS68" s="30">
        <f t="shared" si="91"/>
        <v>0</v>
      </c>
      <c r="AT68" s="30">
        <f t="shared" si="91"/>
        <v>0</v>
      </c>
      <c r="AU68" s="30">
        <f t="shared" si="91"/>
        <v>0</v>
      </c>
      <c r="AV68" s="30">
        <f t="shared" si="91"/>
        <v>0</v>
      </c>
      <c r="AW68" s="30">
        <f t="shared" si="91"/>
        <v>0</v>
      </c>
      <c r="AX68" s="30">
        <f t="shared" si="91"/>
        <v>0</v>
      </c>
      <c r="AY68" s="30">
        <f t="shared" si="91"/>
        <v>0</v>
      </c>
      <c r="AZ68" s="30">
        <f t="shared" si="91"/>
        <v>0</v>
      </c>
      <c r="BA68" s="30">
        <f t="shared" si="91"/>
        <v>0</v>
      </c>
      <c r="BB68" s="30">
        <f t="shared" si="91"/>
        <v>0</v>
      </c>
      <c r="BC68" s="30">
        <f t="shared" si="91"/>
        <v>0</v>
      </c>
      <c r="BD68" s="30">
        <f t="shared" si="91"/>
        <v>0</v>
      </c>
      <c r="BE68" s="30">
        <f t="shared" si="91"/>
        <v>0</v>
      </c>
      <c r="BF68" s="30">
        <f t="shared" si="91"/>
        <v>0</v>
      </c>
      <c r="BG68" s="30">
        <f t="shared" si="91"/>
        <v>0</v>
      </c>
      <c r="BH68" s="30">
        <f t="shared" si="91"/>
        <v>0</v>
      </c>
      <c r="BI68" s="30">
        <f t="shared" si="91"/>
        <v>0</v>
      </c>
      <c r="BJ68" s="30">
        <f t="shared" si="91"/>
        <v>0</v>
      </c>
      <c r="BK68" s="30">
        <f t="shared" si="91"/>
        <v>0</v>
      </c>
      <c r="BL68" s="30">
        <f t="shared" si="91"/>
        <v>0</v>
      </c>
      <c r="BM68" s="30">
        <f t="shared" si="91"/>
        <v>0</v>
      </c>
      <c r="BN68" s="30">
        <f t="shared" si="91"/>
        <v>0</v>
      </c>
      <c r="BO68" s="30">
        <f t="shared" si="91"/>
        <v>0</v>
      </c>
      <c r="BP68" s="30">
        <f t="shared" ref="BP68:CH68" si="92">((BP14*0.5)+BO32-BP50)*BP87*BP$93*BP$2</f>
        <v>0</v>
      </c>
      <c r="BQ68" s="30">
        <f t="shared" si="92"/>
        <v>0</v>
      </c>
      <c r="BR68" s="30">
        <f t="shared" si="92"/>
        <v>0</v>
      </c>
      <c r="BS68" s="30">
        <f t="shared" si="92"/>
        <v>0</v>
      </c>
      <c r="BT68" s="30">
        <f t="shared" si="92"/>
        <v>0</v>
      </c>
      <c r="BU68" s="30">
        <f t="shared" si="92"/>
        <v>0</v>
      </c>
      <c r="BV68" s="30">
        <f t="shared" si="92"/>
        <v>0</v>
      </c>
      <c r="BW68" s="30">
        <f t="shared" si="92"/>
        <v>0</v>
      </c>
      <c r="BX68" s="30">
        <f t="shared" si="92"/>
        <v>0</v>
      </c>
      <c r="BY68" s="30">
        <f t="shared" si="92"/>
        <v>0</v>
      </c>
      <c r="BZ68" s="30">
        <f t="shared" si="92"/>
        <v>0</v>
      </c>
      <c r="CA68" s="30">
        <f t="shared" si="92"/>
        <v>0</v>
      </c>
      <c r="CB68" s="30">
        <f t="shared" si="92"/>
        <v>0</v>
      </c>
      <c r="CC68" s="30">
        <f t="shared" si="92"/>
        <v>0</v>
      </c>
      <c r="CD68" s="30">
        <f t="shared" si="92"/>
        <v>0</v>
      </c>
      <c r="CE68" s="30">
        <f t="shared" si="92"/>
        <v>0</v>
      </c>
      <c r="CF68" s="30">
        <f t="shared" si="92"/>
        <v>0</v>
      </c>
      <c r="CG68" s="30">
        <f t="shared" si="92"/>
        <v>0</v>
      </c>
      <c r="CH68" s="33">
        <f t="shared" si="92"/>
        <v>0</v>
      </c>
    </row>
    <row r="69" spans="1:88" ht="15.5" x14ac:dyDescent="0.35">
      <c r="A69" s="578"/>
      <c r="B69" s="14" t="str">
        <f t="shared" si="71"/>
        <v>Process</v>
      </c>
      <c r="C69" s="30">
        <f t="shared" si="74"/>
        <v>0</v>
      </c>
      <c r="D69" s="30">
        <f t="shared" ref="D69:BO69" si="93">((D15*0.5)+C33-D51)*D88*D$93*D$2</f>
        <v>0</v>
      </c>
      <c r="E69" s="30">
        <f t="shared" si="93"/>
        <v>0</v>
      </c>
      <c r="F69" s="30">
        <f t="shared" si="93"/>
        <v>0</v>
      </c>
      <c r="G69" s="30">
        <f t="shared" si="93"/>
        <v>0</v>
      </c>
      <c r="H69" s="30">
        <f t="shared" si="93"/>
        <v>0</v>
      </c>
      <c r="I69" s="30">
        <f t="shared" si="93"/>
        <v>0</v>
      </c>
      <c r="J69" s="30">
        <f t="shared" si="93"/>
        <v>0</v>
      </c>
      <c r="K69" s="30">
        <f t="shared" si="93"/>
        <v>0</v>
      </c>
      <c r="L69" s="30">
        <f t="shared" si="93"/>
        <v>0</v>
      </c>
      <c r="M69" s="30">
        <f t="shared" si="93"/>
        <v>0</v>
      </c>
      <c r="N69" s="30">
        <f t="shared" si="93"/>
        <v>0</v>
      </c>
      <c r="O69" s="30">
        <f t="shared" si="93"/>
        <v>0</v>
      </c>
      <c r="P69" s="30">
        <f t="shared" si="93"/>
        <v>0</v>
      </c>
      <c r="Q69" s="30">
        <f t="shared" si="93"/>
        <v>0</v>
      </c>
      <c r="R69" s="30">
        <f t="shared" si="93"/>
        <v>0</v>
      </c>
      <c r="S69" s="30">
        <f t="shared" si="93"/>
        <v>0</v>
      </c>
      <c r="T69" s="30">
        <f t="shared" si="93"/>
        <v>0</v>
      </c>
      <c r="U69" s="30">
        <f t="shared" si="93"/>
        <v>0</v>
      </c>
      <c r="V69" s="30">
        <f t="shared" si="93"/>
        <v>0</v>
      </c>
      <c r="W69" s="30">
        <f t="shared" si="93"/>
        <v>0</v>
      </c>
      <c r="X69" s="30">
        <f t="shared" si="93"/>
        <v>0</v>
      </c>
      <c r="Y69" s="30">
        <f t="shared" si="93"/>
        <v>0</v>
      </c>
      <c r="Z69" s="30">
        <f t="shared" si="93"/>
        <v>0</v>
      </c>
      <c r="AA69" s="30">
        <f t="shared" si="93"/>
        <v>0</v>
      </c>
      <c r="AB69" s="30">
        <f t="shared" si="93"/>
        <v>0</v>
      </c>
      <c r="AC69" s="30">
        <f t="shared" si="93"/>
        <v>0</v>
      </c>
      <c r="AD69" s="30">
        <f t="shared" si="93"/>
        <v>0</v>
      </c>
      <c r="AE69" s="30">
        <f t="shared" si="93"/>
        <v>0</v>
      </c>
      <c r="AF69" s="30">
        <f t="shared" si="93"/>
        <v>0</v>
      </c>
      <c r="AG69" s="30">
        <f t="shared" si="93"/>
        <v>0</v>
      </c>
      <c r="AH69" s="30">
        <f t="shared" si="93"/>
        <v>0</v>
      </c>
      <c r="AI69" s="30">
        <f t="shared" si="93"/>
        <v>0</v>
      </c>
      <c r="AJ69" s="30">
        <f t="shared" si="93"/>
        <v>0</v>
      </c>
      <c r="AK69" s="30">
        <f t="shared" si="93"/>
        <v>0</v>
      </c>
      <c r="AL69" s="30">
        <f t="shared" si="93"/>
        <v>0</v>
      </c>
      <c r="AM69" s="30">
        <f t="shared" si="93"/>
        <v>0</v>
      </c>
      <c r="AN69" s="30">
        <f t="shared" si="93"/>
        <v>0</v>
      </c>
      <c r="AO69" s="30">
        <f t="shared" si="93"/>
        <v>0</v>
      </c>
      <c r="AP69" s="30">
        <f t="shared" si="93"/>
        <v>0</v>
      </c>
      <c r="AQ69" s="30">
        <f t="shared" si="93"/>
        <v>0</v>
      </c>
      <c r="AR69" s="30">
        <f t="shared" si="93"/>
        <v>0</v>
      </c>
      <c r="AS69" s="30">
        <f t="shared" si="93"/>
        <v>0</v>
      </c>
      <c r="AT69" s="30">
        <f t="shared" si="93"/>
        <v>0</v>
      </c>
      <c r="AU69" s="30">
        <f t="shared" si="93"/>
        <v>0</v>
      </c>
      <c r="AV69" s="30">
        <f t="shared" si="93"/>
        <v>0</v>
      </c>
      <c r="AW69" s="30">
        <f t="shared" si="93"/>
        <v>0</v>
      </c>
      <c r="AX69" s="30">
        <f t="shared" si="93"/>
        <v>0</v>
      </c>
      <c r="AY69" s="30">
        <f t="shared" si="93"/>
        <v>0</v>
      </c>
      <c r="AZ69" s="30">
        <f t="shared" si="93"/>
        <v>0</v>
      </c>
      <c r="BA69" s="30">
        <f t="shared" si="93"/>
        <v>0</v>
      </c>
      <c r="BB69" s="30">
        <f t="shared" si="93"/>
        <v>0</v>
      </c>
      <c r="BC69" s="30">
        <f t="shared" si="93"/>
        <v>0</v>
      </c>
      <c r="BD69" s="30">
        <f t="shared" si="93"/>
        <v>0</v>
      </c>
      <c r="BE69" s="30">
        <f t="shared" si="93"/>
        <v>0</v>
      </c>
      <c r="BF69" s="30">
        <f t="shared" si="93"/>
        <v>0</v>
      </c>
      <c r="BG69" s="30">
        <f t="shared" si="93"/>
        <v>0</v>
      </c>
      <c r="BH69" s="30">
        <f t="shared" si="93"/>
        <v>0</v>
      </c>
      <c r="BI69" s="30">
        <f t="shared" si="93"/>
        <v>0</v>
      </c>
      <c r="BJ69" s="30">
        <f t="shared" si="93"/>
        <v>0</v>
      </c>
      <c r="BK69" s="30">
        <f t="shared" si="93"/>
        <v>0</v>
      </c>
      <c r="BL69" s="30">
        <f t="shared" si="93"/>
        <v>0</v>
      </c>
      <c r="BM69" s="30">
        <f t="shared" si="93"/>
        <v>0</v>
      </c>
      <c r="BN69" s="30">
        <f t="shared" si="93"/>
        <v>0</v>
      </c>
      <c r="BO69" s="30">
        <f t="shared" si="93"/>
        <v>0</v>
      </c>
      <c r="BP69" s="30">
        <f t="shared" ref="BP69:CH69" si="94">((BP15*0.5)+BO33-BP51)*BP88*BP$93*BP$2</f>
        <v>0</v>
      </c>
      <c r="BQ69" s="30">
        <f t="shared" si="94"/>
        <v>0</v>
      </c>
      <c r="BR69" s="30">
        <f t="shared" si="94"/>
        <v>0</v>
      </c>
      <c r="BS69" s="30">
        <f t="shared" si="94"/>
        <v>0</v>
      </c>
      <c r="BT69" s="30">
        <f t="shared" si="94"/>
        <v>0</v>
      </c>
      <c r="BU69" s="30">
        <f t="shared" si="94"/>
        <v>0</v>
      </c>
      <c r="BV69" s="30">
        <f t="shared" si="94"/>
        <v>0</v>
      </c>
      <c r="BW69" s="30">
        <f t="shared" si="94"/>
        <v>0</v>
      </c>
      <c r="BX69" s="30">
        <f t="shared" si="94"/>
        <v>0</v>
      </c>
      <c r="BY69" s="30">
        <f t="shared" si="94"/>
        <v>0</v>
      </c>
      <c r="BZ69" s="30">
        <f t="shared" si="94"/>
        <v>0</v>
      </c>
      <c r="CA69" s="30">
        <f t="shared" si="94"/>
        <v>0</v>
      </c>
      <c r="CB69" s="30">
        <f t="shared" si="94"/>
        <v>0</v>
      </c>
      <c r="CC69" s="30">
        <f t="shared" si="94"/>
        <v>0</v>
      </c>
      <c r="CD69" s="30">
        <f t="shared" si="94"/>
        <v>0</v>
      </c>
      <c r="CE69" s="30">
        <f t="shared" si="94"/>
        <v>0</v>
      </c>
      <c r="CF69" s="30">
        <f t="shared" si="94"/>
        <v>0</v>
      </c>
      <c r="CG69" s="30">
        <f t="shared" si="94"/>
        <v>0</v>
      </c>
      <c r="CH69" s="33">
        <f t="shared" si="94"/>
        <v>0</v>
      </c>
    </row>
    <row r="70" spans="1:88" ht="15.5" x14ac:dyDescent="0.35">
      <c r="A70" s="578"/>
      <c r="B70" s="14" t="str">
        <f t="shared" si="71"/>
        <v>Refrigeration</v>
      </c>
      <c r="C70" s="30">
        <f t="shared" si="74"/>
        <v>0</v>
      </c>
      <c r="D70" s="30">
        <f t="shared" ref="D70:BO70" si="95">((D16*0.5)+C34-D52)*D89*D$93*D$2</f>
        <v>0</v>
      </c>
      <c r="E70" s="30">
        <f t="shared" si="95"/>
        <v>0</v>
      </c>
      <c r="F70" s="30">
        <f t="shared" si="95"/>
        <v>0</v>
      </c>
      <c r="G70" s="30">
        <f t="shared" si="95"/>
        <v>0</v>
      </c>
      <c r="H70" s="30">
        <f t="shared" si="95"/>
        <v>0</v>
      </c>
      <c r="I70" s="30">
        <f t="shared" si="95"/>
        <v>0</v>
      </c>
      <c r="J70" s="30">
        <f t="shared" si="95"/>
        <v>0</v>
      </c>
      <c r="K70" s="30">
        <f t="shared" si="95"/>
        <v>0</v>
      </c>
      <c r="L70" s="30">
        <f t="shared" si="95"/>
        <v>0</v>
      </c>
      <c r="M70" s="30">
        <f t="shared" si="95"/>
        <v>0</v>
      </c>
      <c r="N70" s="30">
        <f t="shared" si="95"/>
        <v>0</v>
      </c>
      <c r="O70" s="30">
        <f t="shared" si="95"/>
        <v>0</v>
      </c>
      <c r="P70" s="30">
        <f t="shared" si="95"/>
        <v>0</v>
      </c>
      <c r="Q70" s="30">
        <f t="shared" si="95"/>
        <v>0</v>
      </c>
      <c r="R70" s="30">
        <f t="shared" si="95"/>
        <v>0</v>
      </c>
      <c r="S70" s="30">
        <f t="shared" si="95"/>
        <v>0</v>
      </c>
      <c r="T70" s="30">
        <f t="shared" si="95"/>
        <v>0</v>
      </c>
      <c r="U70" s="30">
        <f t="shared" si="95"/>
        <v>0</v>
      </c>
      <c r="V70" s="30">
        <f t="shared" si="95"/>
        <v>0</v>
      </c>
      <c r="W70" s="30">
        <f t="shared" si="95"/>
        <v>0</v>
      </c>
      <c r="X70" s="30">
        <f t="shared" si="95"/>
        <v>0</v>
      </c>
      <c r="Y70" s="30">
        <f t="shared" si="95"/>
        <v>0</v>
      </c>
      <c r="Z70" s="30">
        <f t="shared" si="95"/>
        <v>0</v>
      </c>
      <c r="AA70" s="30">
        <f t="shared" si="95"/>
        <v>0</v>
      </c>
      <c r="AB70" s="30">
        <f t="shared" si="95"/>
        <v>0</v>
      </c>
      <c r="AC70" s="30">
        <f t="shared" si="95"/>
        <v>0</v>
      </c>
      <c r="AD70" s="30">
        <f t="shared" si="95"/>
        <v>0</v>
      </c>
      <c r="AE70" s="30">
        <f t="shared" si="95"/>
        <v>0</v>
      </c>
      <c r="AF70" s="30">
        <f t="shared" si="95"/>
        <v>0</v>
      </c>
      <c r="AG70" s="30">
        <f t="shared" si="95"/>
        <v>0</v>
      </c>
      <c r="AH70" s="30">
        <f t="shared" si="95"/>
        <v>0</v>
      </c>
      <c r="AI70" s="30">
        <f t="shared" si="95"/>
        <v>0</v>
      </c>
      <c r="AJ70" s="30">
        <f t="shared" si="95"/>
        <v>0</v>
      </c>
      <c r="AK70" s="30">
        <f t="shared" si="95"/>
        <v>0</v>
      </c>
      <c r="AL70" s="30">
        <f t="shared" si="95"/>
        <v>0</v>
      </c>
      <c r="AM70" s="30">
        <f t="shared" si="95"/>
        <v>0</v>
      </c>
      <c r="AN70" s="30">
        <f t="shared" si="95"/>
        <v>0</v>
      </c>
      <c r="AO70" s="30">
        <f t="shared" si="95"/>
        <v>0</v>
      </c>
      <c r="AP70" s="30">
        <f t="shared" si="95"/>
        <v>0</v>
      </c>
      <c r="AQ70" s="30">
        <f t="shared" si="95"/>
        <v>0</v>
      </c>
      <c r="AR70" s="30">
        <f t="shared" si="95"/>
        <v>0</v>
      </c>
      <c r="AS70" s="30">
        <f t="shared" si="95"/>
        <v>0</v>
      </c>
      <c r="AT70" s="30">
        <f t="shared" si="95"/>
        <v>0</v>
      </c>
      <c r="AU70" s="30">
        <f t="shared" si="95"/>
        <v>0</v>
      </c>
      <c r="AV70" s="30">
        <f t="shared" si="95"/>
        <v>0</v>
      </c>
      <c r="AW70" s="30">
        <f t="shared" si="95"/>
        <v>0</v>
      </c>
      <c r="AX70" s="30">
        <f t="shared" si="95"/>
        <v>0</v>
      </c>
      <c r="AY70" s="30">
        <f t="shared" si="95"/>
        <v>0</v>
      </c>
      <c r="AZ70" s="30">
        <f t="shared" si="95"/>
        <v>0</v>
      </c>
      <c r="BA70" s="30">
        <f t="shared" si="95"/>
        <v>0</v>
      </c>
      <c r="BB70" s="30">
        <f t="shared" si="95"/>
        <v>0</v>
      </c>
      <c r="BC70" s="30">
        <f t="shared" si="95"/>
        <v>0</v>
      </c>
      <c r="BD70" s="30">
        <f t="shared" si="95"/>
        <v>0</v>
      </c>
      <c r="BE70" s="30">
        <f t="shared" si="95"/>
        <v>0</v>
      </c>
      <c r="BF70" s="30">
        <f t="shared" si="95"/>
        <v>0</v>
      </c>
      <c r="BG70" s="30">
        <f t="shared" si="95"/>
        <v>0</v>
      </c>
      <c r="BH70" s="30">
        <f t="shared" si="95"/>
        <v>0</v>
      </c>
      <c r="BI70" s="30">
        <f t="shared" si="95"/>
        <v>0</v>
      </c>
      <c r="BJ70" s="30">
        <f t="shared" si="95"/>
        <v>0</v>
      </c>
      <c r="BK70" s="30">
        <f t="shared" si="95"/>
        <v>0</v>
      </c>
      <c r="BL70" s="30">
        <f t="shared" si="95"/>
        <v>0</v>
      </c>
      <c r="BM70" s="30">
        <f t="shared" si="95"/>
        <v>0</v>
      </c>
      <c r="BN70" s="30">
        <f t="shared" si="95"/>
        <v>0</v>
      </c>
      <c r="BO70" s="30">
        <f t="shared" si="95"/>
        <v>0</v>
      </c>
      <c r="BP70" s="30">
        <f t="shared" ref="BP70:CH70" si="96">((BP16*0.5)+BO34-BP52)*BP89*BP$93*BP$2</f>
        <v>0</v>
      </c>
      <c r="BQ70" s="30">
        <f t="shared" si="96"/>
        <v>0</v>
      </c>
      <c r="BR70" s="30">
        <f t="shared" si="96"/>
        <v>0</v>
      </c>
      <c r="BS70" s="30">
        <f t="shared" si="96"/>
        <v>0</v>
      </c>
      <c r="BT70" s="30">
        <f t="shared" si="96"/>
        <v>0</v>
      </c>
      <c r="BU70" s="30">
        <f t="shared" si="96"/>
        <v>0</v>
      </c>
      <c r="BV70" s="30">
        <f t="shared" si="96"/>
        <v>0</v>
      </c>
      <c r="BW70" s="30">
        <f t="shared" si="96"/>
        <v>0</v>
      </c>
      <c r="BX70" s="30">
        <f t="shared" si="96"/>
        <v>0</v>
      </c>
      <c r="BY70" s="30">
        <f t="shared" si="96"/>
        <v>0</v>
      </c>
      <c r="BZ70" s="30">
        <f t="shared" si="96"/>
        <v>0</v>
      </c>
      <c r="CA70" s="30">
        <f t="shared" si="96"/>
        <v>0</v>
      </c>
      <c r="CB70" s="30">
        <f t="shared" si="96"/>
        <v>0</v>
      </c>
      <c r="CC70" s="30">
        <f t="shared" si="96"/>
        <v>0</v>
      </c>
      <c r="CD70" s="30">
        <f t="shared" si="96"/>
        <v>0</v>
      </c>
      <c r="CE70" s="30">
        <f t="shared" si="96"/>
        <v>0</v>
      </c>
      <c r="CF70" s="30">
        <f t="shared" si="96"/>
        <v>0</v>
      </c>
      <c r="CG70" s="30">
        <f t="shared" si="96"/>
        <v>0</v>
      </c>
      <c r="CH70" s="33">
        <f t="shared" si="96"/>
        <v>0</v>
      </c>
    </row>
    <row r="71" spans="1:88" ht="15.5" x14ac:dyDescent="0.35">
      <c r="A71" s="578"/>
      <c r="B71" s="14" t="str">
        <f t="shared" si="71"/>
        <v>Water Heating</v>
      </c>
      <c r="C71" s="30">
        <f t="shared" si="74"/>
        <v>0</v>
      </c>
      <c r="D71" s="30">
        <f t="shared" ref="D71:BO71" si="97">((D17*0.5)+C35-D53)*D90*D$93*D$2</f>
        <v>0</v>
      </c>
      <c r="E71" s="30">
        <f t="shared" si="97"/>
        <v>0</v>
      </c>
      <c r="F71" s="30">
        <f t="shared" si="97"/>
        <v>0</v>
      </c>
      <c r="G71" s="30">
        <f t="shared" si="97"/>
        <v>0</v>
      </c>
      <c r="H71" s="30">
        <f t="shared" si="97"/>
        <v>0</v>
      </c>
      <c r="I71" s="30">
        <f t="shared" si="97"/>
        <v>0</v>
      </c>
      <c r="J71" s="30">
        <f t="shared" si="97"/>
        <v>0</v>
      </c>
      <c r="K71" s="30">
        <f t="shared" si="97"/>
        <v>0</v>
      </c>
      <c r="L71" s="30">
        <f t="shared" si="97"/>
        <v>0</v>
      </c>
      <c r="M71" s="30">
        <f t="shared" si="97"/>
        <v>0</v>
      </c>
      <c r="N71" s="30">
        <f t="shared" si="97"/>
        <v>0</v>
      </c>
      <c r="O71" s="30">
        <f t="shared" si="97"/>
        <v>0</v>
      </c>
      <c r="P71" s="30">
        <f t="shared" si="97"/>
        <v>0</v>
      </c>
      <c r="Q71" s="30">
        <f t="shared" si="97"/>
        <v>0</v>
      </c>
      <c r="R71" s="30">
        <f t="shared" si="97"/>
        <v>0</v>
      </c>
      <c r="S71" s="30">
        <f t="shared" si="97"/>
        <v>0</v>
      </c>
      <c r="T71" s="30">
        <f t="shared" si="97"/>
        <v>0</v>
      </c>
      <c r="U71" s="30">
        <f t="shared" si="97"/>
        <v>0</v>
      </c>
      <c r="V71" s="30">
        <f t="shared" si="97"/>
        <v>0</v>
      </c>
      <c r="W71" s="30">
        <f t="shared" si="97"/>
        <v>0</v>
      </c>
      <c r="X71" s="30">
        <f t="shared" si="97"/>
        <v>0</v>
      </c>
      <c r="Y71" s="30">
        <f t="shared" si="97"/>
        <v>0</v>
      </c>
      <c r="Z71" s="30">
        <f t="shared" si="97"/>
        <v>0</v>
      </c>
      <c r="AA71" s="30">
        <f t="shared" si="97"/>
        <v>0</v>
      </c>
      <c r="AB71" s="30">
        <f t="shared" si="97"/>
        <v>0</v>
      </c>
      <c r="AC71" s="30">
        <f t="shared" si="97"/>
        <v>0</v>
      </c>
      <c r="AD71" s="30">
        <f t="shared" si="97"/>
        <v>0</v>
      </c>
      <c r="AE71" s="30">
        <f t="shared" si="97"/>
        <v>0</v>
      </c>
      <c r="AF71" s="30">
        <f t="shared" si="97"/>
        <v>0</v>
      </c>
      <c r="AG71" s="30">
        <f t="shared" si="97"/>
        <v>0</v>
      </c>
      <c r="AH71" s="30">
        <f t="shared" si="97"/>
        <v>0</v>
      </c>
      <c r="AI71" s="30">
        <f t="shared" si="97"/>
        <v>0</v>
      </c>
      <c r="AJ71" s="30">
        <f t="shared" si="97"/>
        <v>0</v>
      </c>
      <c r="AK71" s="30">
        <f t="shared" si="97"/>
        <v>0</v>
      </c>
      <c r="AL71" s="30">
        <f t="shared" si="97"/>
        <v>0</v>
      </c>
      <c r="AM71" s="30">
        <f t="shared" si="97"/>
        <v>0</v>
      </c>
      <c r="AN71" s="30">
        <f t="shared" si="97"/>
        <v>0</v>
      </c>
      <c r="AO71" s="30">
        <f t="shared" si="97"/>
        <v>0</v>
      </c>
      <c r="AP71" s="30">
        <f t="shared" si="97"/>
        <v>0</v>
      </c>
      <c r="AQ71" s="30">
        <f t="shared" si="97"/>
        <v>0</v>
      </c>
      <c r="AR71" s="30">
        <f t="shared" si="97"/>
        <v>0</v>
      </c>
      <c r="AS71" s="30">
        <f t="shared" si="97"/>
        <v>0</v>
      </c>
      <c r="AT71" s="30">
        <f t="shared" si="97"/>
        <v>0</v>
      </c>
      <c r="AU71" s="30">
        <f t="shared" si="97"/>
        <v>0</v>
      </c>
      <c r="AV71" s="30">
        <f t="shared" si="97"/>
        <v>0</v>
      </c>
      <c r="AW71" s="30">
        <f t="shared" si="97"/>
        <v>0</v>
      </c>
      <c r="AX71" s="30">
        <f t="shared" si="97"/>
        <v>0</v>
      </c>
      <c r="AY71" s="30">
        <f t="shared" si="97"/>
        <v>0</v>
      </c>
      <c r="AZ71" s="30">
        <f t="shared" si="97"/>
        <v>0</v>
      </c>
      <c r="BA71" s="30">
        <f t="shared" si="97"/>
        <v>0</v>
      </c>
      <c r="BB71" s="30">
        <f t="shared" si="97"/>
        <v>0</v>
      </c>
      <c r="BC71" s="30">
        <f t="shared" si="97"/>
        <v>0</v>
      </c>
      <c r="BD71" s="30">
        <f t="shared" si="97"/>
        <v>0</v>
      </c>
      <c r="BE71" s="30">
        <f t="shared" si="97"/>
        <v>0</v>
      </c>
      <c r="BF71" s="30">
        <f t="shared" si="97"/>
        <v>0</v>
      </c>
      <c r="BG71" s="30">
        <f t="shared" si="97"/>
        <v>0</v>
      </c>
      <c r="BH71" s="30">
        <f t="shared" si="97"/>
        <v>0</v>
      </c>
      <c r="BI71" s="30">
        <f t="shared" si="97"/>
        <v>0</v>
      </c>
      <c r="BJ71" s="30">
        <f t="shared" si="97"/>
        <v>0</v>
      </c>
      <c r="BK71" s="30">
        <f t="shared" si="97"/>
        <v>0</v>
      </c>
      <c r="BL71" s="30">
        <f t="shared" si="97"/>
        <v>0</v>
      </c>
      <c r="BM71" s="30">
        <f t="shared" si="97"/>
        <v>0</v>
      </c>
      <c r="BN71" s="30">
        <f t="shared" si="97"/>
        <v>0</v>
      </c>
      <c r="BO71" s="30">
        <f t="shared" si="97"/>
        <v>0</v>
      </c>
      <c r="BP71" s="30">
        <f t="shared" ref="BP71:CH71" si="98">((BP17*0.5)+BO35-BP53)*BP90*BP$93*BP$2</f>
        <v>0</v>
      </c>
      <c r="BQ71" s="30">
        <f t="shared" si="98"/>
        <v>0</v>
      </c>
      <c r="BR71" s="30">
        <f t="shared" si="98"/>
        <v>0</v>
      </c>
      <c r="BS71" s="30">
        <f t="shared" si="98"/>
        <v>0</v>
      </c>
      <c r="BT71" s="30">
        <f t="shared" si="98"/>
        <v>0</v>
      </c>
      <c r="BU71" s="30">
        <f t="shared" si="98"/>
        <v>0</v>
      </c>
      <c r="BV71" s="30">
        <f t="shared" si="98"/>
        <v>0</v>
      </c>
      <c r="BW71" s="30">
        <f t="shared" si="98"/>
        <v>0</v>
      </c>
      <c r="BX71" s="30">
        <f t="shared" si="98"/>
        <v>0</v>
      </c>
      <c r="BY71" s="30">
        <f t="shared" si="98"/>
        <v>0</v>
      </c>
      <c r="BZ71" s="30">
        <f t="shared" si="98"/>
        <v>0</v>
      </c>
      <c r="CA71" s="30">
        <f t="shared" si="98"/>
        <v>0</v>
      </c>
      <c r="CB71" s="30">
        <f t="shared" si="98"/>
        <v>0</v>
      </c>
      <c r="CC71" s="30">
        <f t="shared" si="98"/>
        <v>0</v>
      </c>
      <c r="CD71" s="30">
        <f t="shared" si="98"/>
        <v>0</v>
      </c>
      <c r="CE71" s="30">
        <f t="shared" si="98"/>
        <v>0</v>
      </c>
      <c r="CF71" s="30">
        <f t="shared" si="98"/>
        <v>0</v>
      </c>
      <c r="CG71" s="30">
        <f t="shared" si="98"/>
        <v>0</v>
      </c>
      <c r="CH71" s="33">
        <f t="shared" si="98"/>
        <v>0</v>
      </c>
    </row>
    <row r="72" spans="1:88" ht="15.75" customHeight="1" x14ac:dyDescent="0.35">
      <c r="A72" s="578"/>
      <c r="B72" s="14" t="str">
        <f t="shared" si="71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0</v>
      </c>
      <c r="E73" s="30">
        <f t="shared" ref="E73:BP73" si="99">SUM(E59:E72)</f>
        <v>0</v>
      </c>
      <c r="F73" s="30">
        <f t="shared" si="99"/>
        <v>284.87872651755583</v>
      </c>
      <c r="G73" s="30">
        <f t="shared" si="99"/>
        <v>1833.9233222385649</v>
      </c>
      <c r="H73" s="30">
        <f t="shared" si="99"/>
        <v>5562.9388409607946</v>
      </c>
      <c r="I73" s="30">
        <f t="shared" si="99"/>
        <v>10279.543814430604</v>
      </c>
      <c r="J73" s="30">
        <f t="shared" si="99"/>
        <v>9763.6259062940098</v>
      </c>
      <c r="K73" s="30">
        <f t="shared" si="99"/>
        <v>14546.142296498019</v>
      </c>
      <c r="L73" s="30">
        <f t="shared" si="99"/>
        <v>14577.664902310029</v>
      </c>
      <c r="M73" s="30">
        <f t="shared" si="99"/>
        <v>13515.080444675146</v>
      </c>
      <c r="N73" s="30">
        <f t="shared" si="99"/>
        <v>15601.679338359139</v>
      </c>
      <c r="O73" s="30">
        <f t="shared" si="99"/>
        <v>17084.325925232257</v>
      </c>
      <c r="P73" s="30">
        <f t="shared" si="99"/>
        <v>13335.833646591207</v>
      </c>
      <c r="Q73" s="30">
        <f t="shared" si="99"/>
        <v>14685.457915809682</v>
      </c>
      <c r="R73" s="30">
        <f t="shared" si="99"/>
        <v>15798.683052620916</v>
      </c>
      <c r="S73" s="30">
        <f t="shared" si="99"/>
        <v>20861.912626014975</v>
      </c>
      <c r="T73" s="30">
        <f t="shared" si="99"/>
        <v>24884.566213203383</v>
      </c>
      <c r="U73" s="30">
        <f t="shared" si="99"/>
        <v>31605.616792560464</v>
      </c>
      <c r="V73" s="30">
        <f t="shared" si="99"/>
        <v>25599.995455986638</v>
      </c>
      <c r="W73" s="30">
        <f t="shared" si="99"/>
        <v>26412.738740901394</v>
      </c>
      <c r="X73" s="30">
        <f t="shared" si="99"/>
        <v>19265.900686231493</v>
      </c>
      <c r="Y73" s="30">
        <f t="shared" si="99"/>
        <v>15935.664018603646</v>
      </c>
      <c r="Z73" s="30">
        <f t="shared" si="99"/>
        <v>16584.625179665596</v>
      </c>
      <c r="AA73" s="30">
        <f t="shared" si="99"/>
        <v>17084.325925232257</v>
      </c>
      <c r="AB73" s="30">
        <f t="shared" si="99"/>
        <v>13335.833646591207</v>
      </c>
      <c r="AC73" s="30">
        <f t="shared" si="99"/>
        <v>14685.457915809682</v>
      </c>
      <c r="AD73" s="30">
        <f t="shared" si="99"/>
        <v>15798.683052620916</v>
      </c>
      <c r="AE73" s="30">
        <f t="shared" si="99"/>
        <v>20861.912626014975</v>
      </c>
      <c r="AF73" s="30">
        <f t="shared" si="99"/>
        <v>24884.566213203383</v>
      </c>
      <c r="AG73" s="30">
        <f t="shared" si="99"/>
        <v>31605.616792560464</v>
      </c>
      <c r="AH73" s="30">
        <f t="shared" si="99"/>
        <v>25599.995455986638</v>
      </c>
      <c r="AI73" s="30">
        <f t="shared" si="99"/>
        <v>26412.738740901394</v>
      </c>
      <c r="AJ73" s="30">
        <f t="shared" si="99"/>
        <v>19265.900686231493</v>
      </c>
      <c r="AK73" s="30">
        <f t="shared" si="99"/>
        <v>15935.664018603646</v>
      </c>
      <c r="AL73" s="30">
        <f t="shared" si="99"/>
        <v>16584.625179665596</v>
      </c>
      <c r="AM73" s="30">
        <f t="shared" si="99"/>
        <v>17084.325925232257</v>
      </c>
      <c r="AN73" s="30">
        <f t="shared" si="99"/>
        <v>13335.833646591207</v>
      </c>
      <c r="AO73" s="30">
        <f t="shared" si="99"/>
        <v>14685.457915809682</v>
      </c>
      <c r="AP73" s="30">
        <f t="shared" si="99"/>
        <v>15798.683052620916</v>
      </c>
      <c r="AQ73" s="30">
        <f t="shared" si="99"/>
        <v>20861.912626014975</v>
      </c>
      <c r="AR73" s="30">
        <f t="shared" si="99"/>
        <v>24884.566213203383</v>
      </c>
      <c r="AS73" s="30">
        <f t="shared" si="99"/>
        <v>31605.616792560464</v>
      </c>
      <c r="AT73" s="30">
        <f t="shared" si="99"/>
        <v>25599.995455986638</v>
      </c>
      <c r="AU73" s="30">
        <f t="shared" si="99"/>
        <v>26412.738740901394</v>
      </c>
      <c r="AV73" s="30">
        <f t="shared" si="99"/>
        <v>19265.900686231493</v>
      </c>
      <c r="AW73" s="30">
        <f t="shared" si="99"/>
        <v>15935.664018603646</v>
      </c>
      <c r="AX73" s="30">
        <f t="shared" si="99"/>
        <v>16584.625179665596</v>
      </c>
      <c r="AY73" s="30">
        <f t="shared" si="99"/>
        <v>17084.325925232257</v>
      </c>
      <c r="AZ73" s="30">
        <f t="shared" si="99"/>
        <v>13335.833646591207</v>
      </c>
      <c r="BA73" s="30">
        <f t="shared" si="99"/>
        <v>14685.457915809682</v>
      </c>
      <c r="BB73" s="30">
        <f t="shared" si="99"/>
        <v>15798.683052620916</v>
      </c>
      <c r="BC73" s="30">
        <f t="shared" si="99"/>
        <v>20861.912626014975</v>
      </c>
      <c r="BD73" s="30">
        <f t="shared" si="99"/>
        <v>24884.566213203383</v>
      </c>
      <c r="BE73" s="30">
        <f t="shared" si="99"/>
        <v>31605.616792560464</v>
      </c>
      <c r="BF73" s="30">
        <f t="shared" si="99"/>
        <v>25599.995455986638</v>
      </c>
      <c r="BG73" s="30">
        <f t="shared" si="99"/>
        <v>26412.738740901394</v>
      </c>
      <c r="BH73" s="30">
        <f t="shared" si="99"/>
        <v>19265.900686231493</v>
      </c>
      <c r="BI73" s="30">
        <f t="shared" si="99"/>
        <v>15935.664018603646</v>
      </c>
      <c r="BJ73" s="30">
        <f t="shared" si="99"/>
        <v>16584.625179665596</v>
      </c>
      <c r="BK73" s="30">
        <f t="shared" si="99"/>
        <v>17084.325925232257</v>
      </c>
      <c r="BL73" s="30">
        <f t="shared" si="99"/>
        <v>13335.833646591207</v>
      </c>
      <c r="BM73" s="30">
        <f t="shared" si="99"/>
        <v>14685.457915809682</v>
      </c>
      <c r="BN73" s="30">
        <f t="shared" si="99"/>
        <v>15798.683052620916</v>
      </c>
      <c r="BO73" s="30">
        <f t="shared" si="99"/>
        <v>20861.912626014975</v>
      </c>
      <c r="BP73" s="30">
        <f t="shared" si="99"/>
        <v>24884.566213203383</v>
      </c>
      <c r="BQ73" s="30">
        <f t="shared" ref="BQ73:CH73" si="100">SUM(BQ59:BQ72)</f>
        <v>31605.616792560464</v>
      </c>
      <c r="BR73" s="30">
        <f t="shared" si="100"/>
        <v>25599.995455986638</v>
      </c>
      <c r="BS73" s="30">
        <f t="shared" si="100"/>
        <v>26412.738740901394</v>
      </c>
      <c r="BT73" s="30">
        <f t="shared" si="100"/>
        <v>19265.900686231493</v>
      </c>
      <c r="BU73" s="30">
        <f t="shared" si="100"/>
        <v>15935.664018603646</v>
      </c>
      <c r="BV73" s="30">
        <f t="shared" si="100"/>
        <v>16584.625179665596</v>
      </c>
      <c r="BW73" s="30">
        <f t="shared" si="100"/>
        <v>17084.325925232257</v>
      </c>
      <c r="BX73" s="30">
        <f t="shared" si="100"/>
        <v>13335.833646591207</v>
      </c>
      <c r="BY73" s="30">
        <f t="shared" si="100"/>
        <v>14685.457915809682</v>
      </c>
      <c r="BZ73" s="30">
        <f t="shared" si="100"/>
        <v>15798.683052620916</v>
      </c>
      <c r="CA73" s="30">
        <f t="shared" si="100"/>
        <v>20861.912626014975</v>
      </c>
      <c r="CB73" s="30">
        <f t="shared" si="100"/>
        <v>24884.566213203383</v>
      </c>
      <c r="CC73" s="30">
        <f t="shared" si="100"/>
        <v>31605.616792560464</v>
      </c>
      <c r="CD73" s="30">
        <f t="shared" si="100"/>
        <v>25599.995455986638</v>
      </c>
      <c r="CE73" s="30">
        <f t="shared" si="100"/>
        <v>26412.738740901394</v>
      </c>
      <c r="CF73" s="30">
        <f t="shared" si="100"/>
        <v>19265.900686231493</v>
      </c>
      <c r="CG73" s="30">
        <f t="shared" si="100"/>
        <v>15935.664018603646</v>
      </c>
      <c r="CH73" s="33">
        <f t="shared" si="100"/>
        <v>16584.625179665596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0</v>
      </c>
      <c r="E74" s="31">
        <f t="shared" ref="E74:BP74" si="101">D74+E73</f>
        <v>0</v>
      </c>
      <c r="F74" s="31">
        <f t="shared" si="101"/>
        <v>284.87872651755583</v>
      </c>
      <c r="G74" s="31">
        <f t="shared" si="101"/>
        <v>2118.8020487561207</v>
      </c>
      <c r="H74" s="31">
        <f t="shared" si="101"/>
        <v>7681.7408897169153</v>
      </c>
      <c r="I74" s="31">
        <f t="shared" si="101"/>
        <v>17961.284704147518</v>
      </c>
      <c r="J74" s="31">
        <f t="shared" si="101"/>
        <v>27724.910610441526</v>
      </c>
      <c r="K74" s="31">
        <f t="shared" si="101"/>
        <v>42271.052906939542</v>
      </c>
      <c r="L74" s="31">
        <f t="shared" si="101"/>
        <v>56848.717809249574</v>
      </c>
      <c r="M74" s="31">
        <f t="shared" si="101"/>
        <v>70363.798253924717</v>
      </c>
      <c r="N74" s="31">
        <f t="shared" si="101"/>
        <v>85965.47759228386</v>
      </c>
      <c r="O74" s="31">
        <f t="shared" si="101"/>
        <v>103049.80351751612</v>
      </c>
      <c r="P74" s="31">
        <f t="shared" si="101"/>
        <v>116385.63716410732</v>
      </c>
      <c r="Q74" s="31">
        <f t="shared" si="101"/>
        <v>131071.095079917</v>
      </c>
      <c r="R74" s="31">
        <f t="shared" si="101"/>
        <v>146869.7781325379</v>
      </c>
      <c r="S74" s="31">
        <f t="shared" si="101"/>
        <v>167731.69075855287</v>
      </c>
      <c r="T74" s="31">
        <f t="shared" si="101"/>
        <v>192616.25697175626</v>
      </c>
      <c r="U74" s="31">
        <f t="shared" si="101"/>
        <v>224221.87376431673</v>
      </c>
      <c r="V74" s="31">
        <f t="shared" si="101"/>
        <v>249821.86922030337</v>
      </c>
      <c r="W74" s="31">
        <f t="shared" si="101"/>
        <v>276234.60796120478</v>
      </c>
      <c r="X74" s="31">
        <f t="shared" si="101"/>
        <v>295500.50864743628</v>
      </c>
      <c r="Y74" s="31">
        <f t="shared" si="101"/>
        <v>311436.1726660399</v>
      </c>
      <c r="Z74" s="31">
        <f t="shared" si="101"/>
        <v>328020.79784570547</v>
      </c>
      <c r="AA74" s="31">
        <f t="shared" si="101"/>
        <v>345105.12377093773</v>
      </c>
      <c r="AB74" s="31">
        <f t="shared" si="101"/>
        <v>358440.95741752896</v>
      </c>
      <c r="AC74" s="31">
        <f t="shared" si="101"/>
        <v>373126.41533333866</v>
      </c>
      <c r="AD74" s="31">
        <f t="shared" si="101"/>
        <v>388925.09838595957</v>
      </c>
      <c r="AE74" s="31">
        <f t="shared" si="101"/>
        <v>409787.01101197454</v>
      </c>
      <c r="AF74" s="31">
        <f t="shared" si="101"/>
        <v>434671.5772251779</v>
      </c>
      <c r="AG74" s="31">
        <f t="shared" si="101"/>
        <v>466277.19401773834</v>
      </c>
      <c r="AH74" s="31">
        <f t="shared" si="101"/>
        <v>491877.18947372498</v>
      </c>
      <c r="AI74" s="31">
        <f t="shared" si="101"/>
        <v>518289.92821462639</v>
      </c>
      <c r="AJ74" s="31">
        <f t="shared" si="101"/>
        <v>537555.82890085783</v>
      </c>
      <c r="AK74" s="31">
        <f t="shared" si="101"/>
        <v>553491.49291946145</v>
      </c>
      <c r="AL74" s="31">
        <f t="shared" si="101"/>
        <v>570076.11809912708</v>
      </c>
      <c r="AM74" s="31">
        <f t="shared" si="101"/>
        <v>587160.44402435934</v>
      </c>
      <c r="AN74" s="31">
        <f t="shared" si="101"/>
        <v>600496.27767095051</v>
      </c>
      <c r="AO74" s="31">
        <f t="shared" si="101"/>
        <v>615181.73558676022</v>
      </c>
      <c r="AP74" s="31">
        <f t="shared" si="101"/>
        <v>630980.41863938118</v>
      </c>
      <c r="AQ74" s="31">
        <f t="shared" si="101"/>
        <v>651842.33126539621</v>
      </c>
      <c r="AR74" s="31">
        <f t="shared" si="101"/>
        <v>676726.89747859957</v>
      </c>
      <c r="AS74" s="31">
        <f t="shared" si="101"/>
        <v>708332.51427116001</v>
      </c>
      <c r="AT74" s="31">
        <f t="shared" si="101"/>
        <v>733932.50972714659</v>
      </c>
      <c r="AU74" s="31">
        <f t="shared" si="101"/>
        <v>760345.24846804794</v>
      </c>
      <c r="AV74" s="31">
        <f t="shared" si="101"/>
        <v>779611.14915427938</v>
      </c>
      <c r="AW74" s="31">
        <f t="shared" si="101"/>
        <v>795546.813172883</v>
      </c>
      <c r="AX74" s="31">
        <f t="shared" si="101"/>
        <v>812131.43835254863</v>
      </c>
      <c r="AY74" s="31">
        <f t="shared" si="101"/>
        <v>829215.76427778089</v>
      </c>
      <c r="AZ74" s="31">
        <f t="shared" si="101"/>
        <v>842551.59792437206</v>
      </c>
      <c r="BA74" s="31">
        <f t="shared" si="101"/>
        <v>857237.05584018177</v>
      </c>
      <c r="BB74" s="31">
        <f t="shared" si="101"/>
        <v>873035.73889280274</v>
      </c>
      <c r="BC74" s="31">
        <f t="shared" si="101"/>
        <v>893897.65151881776</v>
      </c>
      <c r="BD74" s="31">
        <f t="shared" si="101"/>
        <v>918782.21773202112</v>
      </c>
      <c r="BE74" s="31">
        <f t="shared" si="101"/>
        <v>950387.83452458156</v>
      </c>
      <c r="BF74" s="31">
        <f t="shared" si="101"/>
        <v>975987.82998056815</v>
      </c>
      <c r="BG74" s="31">
        <f t="shared" si="101"/>
        <v>1002400.5687214695</v>
      </c>
      <c r="BH74" s="31">
        <f t="shared" si="101"/>
        <v>1021666.4694077009</v>
      </c>
      <c r="BI74" s="31">
        <f t="shared" si="101"/>
        <v>1037602.1334263046</v>
      </c>
      <c r="BJ74" s="31">
        <f t="shared" si="101"/>
        <v>1054186.7586059701</v>
      </c>
      <c r="BK74" s="31">
        <f t="shared" si="101"/>
        <v>1071271.0845312022</v>
      </c>
      <c r="BL74" s="31">
        <f t="shared" si="101"/>
        <v>1084606.9181777935</v>
      </c>
      <c r="BM74" s="31">
        <f t="shared" si="101"/>
        <v>1099292.3760936032</v>
      </c>
      <c r="BN74" s="31">
        <f t="shared" si="101"/>
        <v>1115091.0591462241</v>
      </c>
      <c r="BO74" s="31">
        <f t="shared" si="101"/>
        <v>1135952.9717722391</v>
      </c>
      <c r="BP74" s="31">
        <f t="shared" si="101"/>
        <v>1160837.5379854424</v>
      </c>
      <c r="BQ74" s="31">
        <f t="shared" ref="BQ74:CH74" si="102">BP74+BQ73</f>
        <v>1192443.154778003</v>
      </c>
      <c r="BR74" s="31">
        <f t="shared" si="102"/>
        <v>1218043.1502339896</v>
      </c>
      <c r="BS74" s="31">
        <f t="shared" si="102"/>
        <v>1244455.888974891</v>
      </c>
      <c r="BT74" s="31">
        <f t="shared" si="102"/>
        <v>1263721.7896611225</v>
      </c>
      <c r="BU74" s="31">
        <f t="shared" si="102"/>
        <v>1279657.4536797262</v>
      </c>
      <c r="BV74" s="31">
        <f t="shared" si="102"/>
        <v>1296242.0788593919</v>
      </c>
      <c r="BW74" s="31">
        <f t="shared" si="102"/>
        <v>1313326.404784624</v>
      </c>
      <c r="BX74" s="31">
        <f t="shared" si="102"/>
        <v>1326662.2384312153</v>
      </c>
      <c r="BY74" s="31">
        <f t="shared" si="102"/>
        <v>1341347.696347025</v>
      </c>
      <c r="BZ74" s="31">
        <f t="shared" si="102"/>
        <v>1357146.3793996458</v>
      </c>
      <c r="CA74" s="31">
        <f t="shared" si="102"/>
        <v>1378008.2920256609</v>
      </c>
      <c r="CB74" s="31">
        <f t="shared" si="102"/>
        <v>1402892.8582388642</v>
      </c>
      <c r="CC74" s="31">
        <f t="shared" si="102"/>
        <v>1434498.4750314248</v>
      </c>
      <c r="CD74" s="31">
        <f t="shared" si="102"/>
        <v>1460098.4704874114</v>
      </c>
      <c r="CE74" s="31">
        <f t="shared" si="102"/>
        <v>1486511.2092283128</v>
      </c>
      <c r="CF74" s="31">
        <f t="shared" si="102"/>
        <v>1505777.1099145443</v>
      </c>
      <c r="CG74" s="31">
        <f t="shared" si="102"/>
        <v>1521712.773933148</v>
      </c>
      <c r="CH74" s="34">
        <f t="shared" si="102"/>
        <v>1538297.3991128136</v>
      </c>
    </row>
    <row r="75" spans="1:88" x14ac:dyDescent="0.35">
      <c r="A75" s="8"/>
      <c r="B75" s="40"/>
      <c r="C75" s="37"/>
      <c r="D75" s="42"/>
      <c r="E75" s="37"/>
      <c r="F75" s="42"/>
      <c r="G75" s="37"/>
      <c r="H75" s="42"/>
      <c r="I75" s="37"/>
      <c r="J75" s="42"/>
      <c r="K75" s="37"/>
      <c r="L75" s="42"/>
      <c r="M75" s="37"/>
      <c r="N75" s="42"/>
      <c r="O75" s="37"/>
      <c r="P75" s="42"/>
      <c r="Q75" s="37"/>
      <c r="R75" s="42"/>
      <c r="S75" s="37"/>
      <c r="T75" s="42"/>
      <c r="U75" s="37"/>
      <c r="V75" s="42"/>
      <c r="W75" s="37"/>
      <c r="X75" s="42"/>
      <c r="Y75" s="37"/>
      <c r="Z75" s="42"/>
      <c r="AA75" s="37"/>
      <c r="AB75" s="42"/>
      <c r="AC75" s="37"/>
      <c r="AD75" s="42"/>
      <c r="AE75" s="37"/>
      <c r="AF75" s="42"/>
      <c r="AG75" s="37"/>
      <c r="AH75" s="42"/>
      <c r="AI75" s="37"/>
      <c r="AJ75" s="42"/>
      <c r="AK75" s="37"/>
      <c r="AL75" s="42"/>
      <c r="AM75" s="37"/>
      <c r="AN75" s="42"/>
      <c r="AO75" s="37"/>
      <c r="AP75" s="42"/>
      <c r="AQ75" s="37"/>
      <c r="AR75" s="42"/>
      <c r="AS75" s="37"/>
      <c r="AT75" s="42"/>
      <c r="AU75" s="37"/>
      <c r="AV75" s="42"/>
      <c r="AW75" s="37"/>
      <c r="AX75" s="42"/>
      <c r="AY75" s="37"/>
      <c r="AZ75" s="42"/>
      <c r="BA75" s="37"/>
      <c r="BB75" s="42"/>
      <c r="BC75" s="37"/>
      <c r="BD75" s="42"/>
      <c r="BE75" s="37"/>
      <c r="BF75" s="42"/>
      <c r="BG75" s="37"/>
      <c r="BH75" s="42"/>
      <c r="BI75" s="37"/>
      <c r="BJ75" s="42"/>
      <c r="BK75" s="37"/>
      <c r="BL75" s="42"/>
      <c r="BM75" s="37"/>
      <c r="BN75" s="42"/>
      <c r="BO75" s="37"/>
      <c r="BP75" s="42"/>
      <c r="BQ75" s="37"/>
      <c r="BR75" s="42"/>
      <c r="BS75" s="37"/>
      <c r="BT75" s="42"/>
      <c r="BU75" s="37"/>
      <c r="BV75" s="42"/>
      <c r="BW75" s="37"/>
      <c r="BX75" s="42"/>
      <c r="BY75" s="37"/>
      <c r="BZ75" s="42"/>
      <c r="CA75" s="37"/>
      <c r="CB75" s="42"/>
      <c r="CC75" s="37"/>
      <c r="CD75" s="42"/>
      <c r="CE75" s="37"/>
      <c r="CF75" s="42"/>
      <c r="CG75" s="37"/>
      <c r="CH75" s="42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18" t="s">
        <v>12</v>
      </c>
      <c r="C77" s="176">
        <f>C$4</f>
        <v>44562</v>
      </c>
      <c r="D77" s="176">
        <f t="shared" ref="D77:BO77" si="103">D$4</f>
        <v>44593</v>
      </c>
      <c r="E77" s="176">
        <f t="shared" si="103"/>
        <v>44621</v>
      </c>
      <c r="F77" s="176">
        <f t="shared" si="103"/>
        <v>44652</v>
      </c>
      <c r="G77" s="176">
        <f t="shared" si="103"/>
        <v>44682</v>
      </c>
      <c r="H77" s="176">
        <f t="shared" si="103"/>
        <v>44713</v>
      </c>
      <c r="I77" s="176">
        <f t="shared" si="103"/>
        <v>44743</v>
      </c>
      <c r="J77" s="176">
        <f t="shared" si="103"/>
        <v>44774</v>
      </c>
      <c r="K77" s="176">
        <f t="shared" si="103"/>
        <v>44805</v>
      </c>
      <c r="L77" s="176">
        <f t="shared" si="103"/>
        <v>44835</v>
      </c>
      <c r="M77" s="176">
        <f t="shared" si="103"/>
        <v>44866</v>
      </c>
      <c r="N77" s="176">
        <f t="shared" si="103"/>
        <v>44896</v>
      </c>
      <c r="O77" s="176">
        <f t="shared" si="103"/>
        <v>44927</v>
      </c>
      <c r="P77" s="176">
        <f t="shared" si="103"/>
        <v>44958</v>
      </c>
      <c r="Q77" s="176">
        <f t="shared" si="103"/>
        <v>44986</v>
      </c>
      <c r="R77" s="176">
        <f t="shared" si="103"/>
        <v>45017</v>
      </c>
      <c r="S77" s="176">
        <f t="shared" si="103"/>
        <v>45047</v>
      </c>
      <c r="T77" s="176">
        <f t="shared" si="103"/>
        <v>45078</v>
      </c>
      <c r="U77" s="176">
        <f t="shared" si="103"/>
        <v>45108</v>
      </c>
      <c r="V77" s="176">
        <f t="shared" si="103"/>
        <v>45139</v>
      </c>
      <c r="W77" s="176">
        <f t="shared" si="103"/>
        <v>45170</v>
      </c>
      <c r="X77" s="176">
        <f t="shared" si="103"/>
        <v>45200</v>
      </c>
      <c r="Y77" s="176">
        <f t="shared" si="103"/>
        <v>45231</v>
      </c>
      <c r="Z77" s="176">
        <f t="shared" si="103"/>
        <v>45261</v>
      </c>
      <c r="AA77" s="176">
        <f t="shared" si="103"/>
        <v>45292</v>
      </c>
      <c r="AB77" s="176">
        <f t="shared" si="103"/>
        <v>45323</v>
      </c>
      <c r="AC77" s="176">
        <f t="shared" si="103"/>
        <v>45352</v>
      </c>
      <c r="AD77" s="176">
        <f t="shared" si="103"/>
        <v>45383</v>
      </c>
      <c r="AE77" s="176">
        <f t="shared" si="103"/>
        <v>45413</v>
      </c>
      <c r="AF77" s="176">
        <f t="shared" si="103"/>
        <v>45444</v>
      </c>
      <c r="AG77" s="176">
        <f t="shared" si="103"/>
        <v>45474</v>
      </c>
      <c r="AH77" s="176">
        <f t="shared" si="103"/>
        <v>45505</v>
      </c>
      <c r="AI77" s="176">
        <f t="shared" si="103"/>
        <v>45536</v>
      </c>
      <c r="AJ77" s="176">
        <f t="shared" si="103"/>
        <v>45566</v>
      </c>
      <c r="AK77" s="176">
        <f t="shared" si="103"/>
        <v>45597</v>
      </c>
      <c r="AL77" s="176">
        <f t="shared" si="103"/>
        <v>45627</v>
      </c>
      <c r="AM77" s="176">
        <f t="shared" si="103"/>
        <v>45658</v>
      </c>
      <c r="AN77" s="176">
        <f t="shared" si="103"/>
        <v>45689</v>
      </c>
      <c r="AO77" s="176">
        <f t="shared" si="103"/>
        <v>45717</v>
      </c>
      <c r="AP77" s="176">
        <f t="shared" si="103"/>
        <v>45748</v>
      </c>
      <c r="AQ77" s="176">
        <f t="shared" si="103"/>
        <v>45778</v>
      </c>
      <c r="AR77" s="176">
        <f t="shared" si="103"/>
        <v>45809</v>
      </c>
      <c r="AS77" s="176">
        <f t="shared" si="103"/>
        <v>45839</v>
      </c>
      <c r="AT77" s="176">
        <f t="shared" si="103"/>
        <v>45870</v>
      </c>
      <c r="AU77" s="176">
        <f t="shared" si="103"/>
        <v>45901</v>
      </c>
      <c r="AV77" s="176">
        <f t="shared" si="103"/>
        <v>45931</v>
      </c>
      <c r="AW77" s="176">
        <f t="shared" si="103"/>
        <v>45962</v>
      </c>
      <c r="AX77" s="176">
        <f t="shared" si="103"/>
        <v>45992</v>
      </c>
      <c r="AY77" s="176">
        <f t="shared" si="103"/>
        <v>46023</v>
      </c>
      <c r="AZ77" s="176">
        <f t="shared" si="103"/>
        <v>46054</v>
      </c>
      <c r="BA77" s="176">
        <f t="shared" si="103"/>
        <v>46082</v>
      </c>
      <c r="BB77" s="176">
        <f t="shared" si="103"/>
        <v>46113</v>
      </c>
      <c r="BC77" s="176">
        <f t="shared" si="103"/>
        <v>46143</v>
      </c>
      <c r="BD77" s="176">
        <f t="shared" si="103"/>
        <v>46174</v>
      </c>
      <c r="BE77" s="176">
        <f t="shared" si="103"/>
        <v>46204</v>
      </c>
      <c r="BF77" s="176">
        <f t="shared" si="103"/>
        <v>46235</v>
      </c>
      <c r="BG77" s="176">
        <f t="shared" si="103"/>
        <v>46266</v>
      </c>
      <c r="BH77" s="176">
        <f t="shared" si="103"/>
        <v>46296</v>
      </c>
      <c r="BI77" s="176">
        <f t="shared" si="103"/>
        <v>46327</v>
      </c>
      <c r="BJ77" s="176">
        <f t="shared" si="103"/>
        <v>46357</v>
      </c>
      <c r="BK77" s="176">
        <f t="shared" si="103"/>
        <v>46388</v>
      </c>
      <c r="BL77" s="176">
        <f t="shared" si="103"/>
        <v>46419</v>
      </c>
      <c r="BM77" s="176">
        <f t="shared" si="103"/>
        <v>46447</v>
      </c>
      <c r="BN77" s="176">
        <f t="shared" si="103"/>
        <v>46478</v>
      </c>
      <c r="BO77" s="176">
        <f t="shared" si="103"/>
        <v>46508</v>
      </c>
      <c r="BP77" s="176">
        <f t="shared" ref="BP77:CH77" si="104">BP$4</f>
        <v>46539</v>
      </c>
      <c r="BQ77" s="176">
        <f t="shared" si="104"/>
        <v>46569</v>
      </c>
      <c r="BR77" s="176">
        <f t="shared" si="104"/>
        <v>46600</v>
      </c>
      <c r="BS77" s="176">
        <f t="shared" si="104"/>
        <v>46631</v>
      </c>
      <c r="BT77" s="176">
        <f t="shared" si="104"/>
        <v>46661</v>
      </c>
      <c r="BU77" s="176">
        <f t="shared" si="104"/>
        <v>46692</v>
      </c>
      <c r="BV77" s="176">
        <f t="shared" si="104"/>
        <v>46722</v>
      </c>
      <c r="BW77" s="176">
        <f t="shared" si="104"/>
        <v>46753</v>
      </c>
      <c r="BX77" s="176">
        <f t="shared" si="104"/>
        <v>46784</v>
      </c>
      <c r="BY77" s="176">
        <f t="shared" si="104"/>
        <v>46813</v>
      </c>
      <c r="BZ77" s="176">
        <f t="shared" si="104"/>
        <v>46844</v>
      </c>
      <c r="CA77" s="176">
        <f t="shared" si="104"/>
        <v>46874</v>
      </c>
      <c r="CB77" s="176">
        <f t="shared" si="104"/>
        <v>46905</v>
      </c>
      <c r="CC77" s="176">
        <f t="shared" si="104"/>
        <v>46935</v>
      </c>
      <c r="CD77" s="176">
        <f t="shared" si="104"/>
        <v>46966</v>
      </c>
      <c r="CE77" s="176">
        <f t="shared" si="104"/>
        <v>46997</v>
      </c>
      <c r="CF77" s="176">
        <f t="shared" si="104"/>
        <v>47027</v>
      </c>
      <c r="CG77" s="176">
        <f t="shared" si="104"/>
        <v>47058</v>
      </c>
      <c r="CH77" s="177">
        <f t="shared" si="104"/>
        <v>47088</v>
      </c>
      <c r="CJ77" s="231" t="s">
        <v>182</v>
      </c>
    </row>
    <row r="78" spans="1:88" ht="15.75" customHeight="1" x14ac:dyDescent="0.35">
      <c r="A78" s="581"/>
      <c r="B78" s="14" t="str">
        <f>B59</f>
        <v>Air Comp</v>
      </c>
      <c r="C78" s="348">
        <f>'2M - SGS'!C78</f>
        <v>8.5109000000000004E-2</v>
      </c>
      <c r="D78" s="348">
        <f>'2M - SGS'!D78</f>
        <v>7.7715000000000006E-2</v>
      </c>
      <c r="E78" s="348">
        <f>'2M - SGS'!E78</f>
        <v>8.6136000000000004E-2</v>
      </c>
      <c r="F78" s="348">
        <f>'2M - SGS'!F78</f>
        <v>7.9796000000000006E-2</v>
      </c>
      <c r="G78" s="348">
        <f>'2M - SGS'!G78</f>
        <v>8.5334999999999994E-2</v>
      </c>
      <c r="H78" s="348">
        <f>'2M - SGS'!H78</f>
        <v>8.1994999999999998E-2</v>
      </c>
      <c r="I78" s="348">
        <f>'2M - SGS'!I78</f>
        <v>8.4098999999999993E-2</v>
      </c>
      <c r="J78" s="348">
        <f>'2M - SGS'!J78</f>
        <v>8.4198999999999996E-2</v>
      </c>
      <c r="K78" s="348">
        <f>'2M - SGS'!K78</f>
        <v>8.2512000000000002E-2</v>
      </c>
      <c r="L78" s="348">
        <f>'2M - SGS'!L78</f>
        <v>8.5277000000000006E-2</v>
      </c>
      <c r="M78" s="348">
        <f>'2M - SGS'!M78</f>
        <v>8.2588999999999996E-2</v>
      </c>
      <c r="N78" s="348">
        <f>'2M - SGS'!N78</f>
        <v>8.5237999999999994E-2</v>
      </c>
      <c r="O78" s="348">
        <f>'2M - SGS'!O78</f>
        <v>8.5109000000000004E-2</v>
      </c>
      <c r="P78" s="348">
        <f>'2M - SGS'!P78</f>
        <v>7.7715000000000006E-2</v>
      </c>
      <c r="Q78" s="348">
        <f>'2M - SGS'!Q78</f>
        <v>8.6136000000000004E-2</v>
      </c>
      <c r="R78" s="348">
        <f>'2M - SGS'!R78</f>
        <v>7.9796000000000006E-2</v>
      </c>
      <c r="S78" s="348">
        <f>'2M - SGS'!S78</f>
        <v>8.5334999999999994E-2</v>
      </c>
      <c r="T78" s="348">
        <f>'2M - SGS'!T78</f>
        <v>8.1994999999999998E-2</v>
      </c>
      <c r="U78" s="348">
        <f>'2M - SGS'!U78</f>
        <v>8.4098999999999993E-2</v>
      </c>
      <c r="V78" s="348">
        <f>'2M - SGS'!V78</f>
        <v>8.4198999999999996E-2</v>
      </c>
      <c r="W78" s="348">
        <f>'2M - SGS'!W78</f>
        <v>8.2512000000000002E-2</v>
      </c>
      <c r="X78" s="348">
        <f>'2M - SGS'!X78</f>
        <v>8.5277000000000006E-2</v>
      </c>
      <c r="Y78" s="348">
        <f>'2M - SGS'!Y78</f>
        <v>8.2588999999999996E-2</v>
      </c>
      <c r="Z78" s="348">
        <f>'2M - SGS'!Z78</f>
        <v>8.5237999999999994E-2</v>
      </c>
      <c r="AA78" s="348">
        <f>'2M - SGS'!AA78</f>
        <v>8.5109000000000004E-2</v>
      </c>
      <c r="AB78" s="348">
        <f>'2M - SGS'!AB78</f>
        <v>7.7715000000000006E-2</v>
      </c>
      <c r="AC78" s="348">
        <f>'2M - SGS'!AC78</f>
        <v>8.6136000000000004E-2</v>
      </c>
      <c r="AD78" s="348">
        <f>'2M - SGS'!AD78</f>
        <v>7.9796000000000006E-2</v>
      </c>
      <c r="AE78" s="348">
        <f>'2M - SGS'!AE78</f>
        <v>8.5334999999999994E-2</v>
      </c>
      <c r="AF78" s="348">
        <f>'2M - SGS'!AF78</f>
        <v>8.1994999999999998E-2</v>
      </c>
      <c r="AG78" s="348">
        <f>'2M - SGS'!AG78</f>
        <v>8.4098999999999993E-2</v>
      </c>
      <c r="AH78" s="348">
        <f>'2M - SGS'!AH78</f>
        <v>8.4198999999999996E-2</v>
      </c>
      <c r="AI78" s="348">
        <f>'2M - SGS'!AI78</f>
        <v>8.2512000000000002E-2</v>
      </c>
      <c r="AJ78" s="348">
        <f>'2M - SGS'!AJ78</f>
        <v>8.5277000000000006E-2</v>
      </c>
      <c r="AK78" s="348">
        <f>'2M - SGS'!AK78</f>
        <v>8.2588999999999996E-2</v>
      </c>
      <c r="AL78" s="348">
        <f>'2M - SGS'!AL78</f>
        <v>8.5237999999999994E-2</v>
      </c>
      <c r="AM78" s="348">
        <f>'2M - SGS'!AM78</f>
        <v>8.5109000000000004E-2</v>
      </c>
      <c r="AN78" s="348">
        <f>'2M - SGS'!AN78</f>
        <v>7.7715000000000006E-2</v>
      </c>
      <c r="AO78" s="348">
        <f>'2M - SGS'!AO78</f>
        <v>8.6136000000000004E-2</v>
      </c>
      <c r="AP78" s="348">
        <f>'2M - SGS'!AP78</f>
        <v>7.9796000000000006E-2</v>
      </c>
      <c r="AQ78" s="348">
        <f>'2M - SGS'!AQ78</f>
        <v>8.5334999999999994E-2</v>
      </c>
      <c r="AR78" s="348">
        <f>'2M - SGS'!AR78</f>
        <v>8.1994999999999998E-2</v>
      </c>
      <c r="AS78" s="348">
        <f>'2M - SGS'!AS78</f>
        <v>8.4098999999999993E-2</v>
      </c>
      <c r="AT78" s="348">
        <f>'2M - SGS'!AT78</f>
        <v>8.4198999999999996E-2</v>
      </c>
      <c r="AU78" s="348">
        <f>'2M - SGS'!AU78</f>
        <v>8.2512000000000002E-2</v>
      </c>
      <c r="AV78" s="348">
        <f>'2M - SGS'!AV78</f>
        <v>8.5277000000000006E-2</v>
      </c>
      <c r="AW78" s="348">
        <f>'2M - SGS'!AW78</f>
        <v>8.2588999999999996E-2</v>
      </c>
      <c r="AX78" s="348">
        <f>'2M - SGS'!AX78</f>
        <v>8.5237999999999994E-2</v>
      </c>
      <c r="AY78" s="348">
        <f>'2M - SGS'!AY78</f>
        <v>8.5109000000000004E-2</v>
      </c>
      <c r="AZ78" s="348">
        <f>'2M - SGS'!AZ78</f>
        <v>7.7715000000000006E-2</v>
      </c>
      <c r="BA78" s="348">
        <f>'2M - SGS'!BA78</f>
        <v>8.6136000000000004E-2</v>
      </c>
      <c r="BB78" s="348">
        <f>'2M - SGS'!BB78</f>
        <v>7.9796000000000006E-2</v>
      </c>
      <c r="BC78" s="348">
        <f>'2M - SGS'!BC78</f>
        <v>8.5334999999999994E-2</v>
      </c>
      <c r="BD78" s="348">
        <f>'2M - SGS'!BD78</f>
        <v>8.1994999999999998E-2</v>
      </c>
      <c r="BE78" s="348">
        <f>'2M - SGS'!BE78</f>
        <v>8.4098999999999993E-2</v>
      </c>
      <c r="BF78" s="348">
        <f>'2M - SGS'!BF78</f>
        <v>8.4198999999999996E-2</v>
      </c>
      <c r="BG78" s="348">
        <f>'2M - SGS'!BG78</f>
        <v>8.2512000000000002E-2</v>
      </c>
      <c r="BH78" s="348">
        <f>'2M - SGS'!BH78</f>
        <v>8.5277000000000006E-2</v>
      </c>
      <c r="BI78" s="348">
        <f>'2M - SGS'!BI78</f>
        <v>8.2588999999999996E-2</v>
      </c>
      <c r="BJ78" s="348">
        <f>'2M - SGS'!BJ78</f>
        <v>8.5237999999999994E-2</v>
      </c>
      <c r="BK78" s="348">
        <f>'2M - SGS'!BK78</f>
        <v>8.5109000000000004E-2</v>
      </c>
      <c r="BL78" s="348">
        <f>'2M - SGS'!BL78</f>
        <v>7.7715000000000006E-2</v>
      </c>
      <c r="BM78" s="348">
        <f>'2M - SGS'!BM78</f>
        <v>8.6136000000000004E-2</v>
      </c>
      <c r="BN78" s="348">
        <f>'2M - SGS'!BN78</f>
        <v>7.9796000000000006E-2</v>
      </c>
      <c r="BO78" s="348">
        <f>'2M - SGS'!BO78</f>
        <v>8.5334999999999994E-2</v>
      </c>
      <c r="BP78" s="348">
        <f>'2M - SGS'!BP78</f>
        <v>8.1994999999999998E-2</v>
      </c>
      <c r="BQ78" s="348">
        <f>'2M - SGS'!BQ78</f>
        <v>8.4098999999999993E-2</v>
      </c>
      <c r="BR78" s="348">
        <f>'2M - SGS'!BR78</f>
        <v>8.4198999999999996E-2</v>
      </c>
      <c r="BS78" s="348">
        <f>'2M - SGS'!BS78</f>
        <v>8.2512000000000002E-2</v>
      </c>
      <c r="BT78" s="348">
        <f>'2M - SGS'!BT78</f>
        <v>8.5277000000000006E-2</v>
      </c>
      <c r="BU78" s="348">
        <f>'2M - SGS'!BU78</f>
        <v>8.2588999999999996E-2</v>
      </c>
      <c r="BV78" s="348">
        <f>'2M - SGS'!BV78</f>
        <v>8.5237999999999994E-2</v>
      </c>
      <c r="BW78" s="348">
        <f>'2M - SGS'!BW78</f>
        <v>8.5109000000000004E-2</v>
      </c>
      <c r="BX78" s="348">
        <f>'2M - SGS'!BX78</f>
        <v>7.7715000000000006E-2</v>
      </c>
      <c r="BY78" s="348">
        <f>'2M - SGS'!BY78</f>
        <v>8.6136000000000004E-2</v>
      </c>
      <c r="BZ78" s="348">
        <f>'2M - SGS'!BZ78</f>
        <v>7.9796000000000006E-2</v>
      </c>
      <c r="CA78" s="348">
        <f>'2M - SGS'!CA78</f>
        <v>8.5334999999999994E-2</v>
      </c>
      <c r="CB78" s="348">
        <f>'2M - SGS'!CB78</f>
        <v>8.1994999999999998E-2</v>
      </c>
      <c r="CC78" s="348">
        <f>'2M - SGS'!CC78</f>
        <v>8.4098999999999993E-2</v>
      </c>
      <c r="CD78" s="348">
        <f>'2M - SGS'!CD78</f>
        <v>8.4198999999999996E-2</v>
      </c>
      <c r="CE78" s="348">
        <f>'2M - SGS'!CE78</f>
        <v>8.2512000000000002E-2</v>
      </c>
      <c r="CF78" s="348">
        <f>'2M - SGS'!CF78</f>
        <v>8.5277000000000006E-2</v>
      </c>
      <c r="CG78" s="348">
        <f>'2M - SGS'!CG78</f>
        <v>8.2588999999999996E-2</v>
      </c>
      <c r="CH78" s="349">
        <f>'2M - SGS'!CH78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105">B60</f>
        <v>Building Shell</v>
      </c>
      <c r="C79" s="348">
        <f>'2M - SGS'!C79</f>
        <v>0.107824</v>
      </c>
      <c r="D79" s="348">
        <f>'2M - SGS'!D79</f>
        <v>9.1051999999999994E-2</v>
      </c>
      <c r="E79" s="348">
        <f>'2M - SGS'!E79</f>
        <v>7.1135000000000004E-2</v>
      </c>
      <c r="F79" s="348">
        <f>'2M - SGS'!F79</f>
        <v>4.1179E-2</v>
      </c>
      <c r="G79" s="348">
        <f>'2M - SGS'!G79</f>
        <v>4.4423999999999998E-2</v>
      </c>
      <c r="H79" s="348">
        <f>'2M - SGS'!H79</f>
        <v>0.106128</v>
      </c>
      <c r="I79" s="348">
        <f>'2M - SGS'!I79</f>
        <v>0.14288100000000001</v>
      </c>
      <c r="J79" s="348">
        <f>'2M - SGS'!J79</f>
        <v>0.133494</v>
      </c>
      <c r="K79" s="348">
        <f>'2M - SGS'!K79</f>
        <v>5.781E-2</v>
      </c>
      <c r="L79" s="348">
        <f>'2M - SGS'!L79</f>
        <v>3.8018000000000003E-2</v>
      </c>
      <c r="M79" s="348">
        <f>'2M - SGS'!M79</f>
        <v>6.2103999999999999E-2</v>
      </c>
      <c r="N79" s="348">
        <f>'2M - SGS'!N79</f>
        <v>0.10395</v>
      </c>
      <c r="O79" s="348">
        <f>'2M - SGS'!O79</f>
        <v>0.107824</v>
      </c>
      <c r="P79" s="348">
        <f>'2M - SGS'!P79</f>
        <v>9.1051999999999994E-2</v>
      </c>
      <c r="Q79" s="348">
        <f>'2M - SGS'!Q79</f>
        <v>7.1135000000000004E-2</v>
      </c>
      <c r="R79" s="348">
        <f>'2M - SGS'!R79</f>
        <v>4.1179E-2</v>
      </c>
      <c r="S79" s="348">
        <f>'2M - SGS'!S79</f>
        <v>4.4423999999999998E-2</v>
      </c>
      <c r="T79" s="348">
        <f>'2M - SGS'!T79</f>
        <v>0.106128</v>
      </c>
      <c r="U79" s="348">
        <f>'2M - SGS'!U79</f>
        <v>0.14288100000000001</v>
      </c>
      <c r="V79" s="348">
        <f>'2M - SGS'!V79</f>
        <v>0.133494</v>
      </c>
      <c r="W79" s="348">
        <f>'2M - SGS'!W79</f>
        <v>5.781E-2</v>
      </c>
      <c r="X79" s="348">
        <f>'2M - SGS'!X79</f>
        <v>3.8018000000000003E-2</v>
      </c>
      <c r="Y79" s="348">
        <f>'2M - SGS'!Y79</f>
        <v>6.2103999999999999E-2</v>
      </c>
      <c r="Z79" s="348">
        <f>'2M - SGS'!Z79</f>
        <v>0.10395</v>
      </c>
      <c r="AA79" s="348">
        <f>'2M - SGS'!AA79</f>
        <v>0.107824</v>
      </c>
      <c r="AB79" s="348">
        <f>'2M - SGS'!AB79</f>
        <v>9.1051999999999994E-2</v>
      </c>
      <c r="AC79" s="348">
        <f>'2M - SGS'!AC79</f>
        <v>7.1135000000000004E-2</v>
      </c>
      <c r="AD79" s="348">
        <f>'2M - SGS'!AD79</f>
        <v>4.1179E-2</v>
      </c>
      <c r="AE79" s="348">
        <f>'2M - SGS'!AE79</f>
        <v>4.4423999999999998E-2</v>
      </c>
      <c r="AF79" s="348">
        <f>'2M - SGS'!AF79</f>
        <v>0.106128</v>
      </c>
      <c r="AG79" s="348">
        <f>'2M - SGS'!AG79</f>
        <v>0.14288100000000001</v>
      </c>
      <c r="AH79" s="348">
        <f>'2M - SGS'!AH79</f>
        <v>0.133494</v>
      </c>
      <c r="AI79" s="348">
        <f>'2M - SGS'!AI79</f>
        <v>5.781E-2</v>
      </c>
      <c r="AJ79" s="348">
        <f>'2M - SGS'!AJ79</f>
        <v>3.8018000000000003E-2</v>
      </c>
      <c r="AK79" s="348">
        <f>'2M - SGS'!AK79</f>
        <v>6.2103999999999999E-2</v>
      </c>
      <c r="AL79" s="348">
        <f>'2M - SGS'!AL79</f>
        <v>0.10395</v>
      </c>
      <c r="AM79" s="348">
        <f>'2M - SGS'!AM79</f>
        <v>0.107824</v>
      </c>
      <c r="AN79" s="348">
        <f>'2M - SGS'!AN79</f>
        <v>9.1051999999999994E-2</v>
      </c>
      <c r="AO79" s="348">
        <f>'2M - SGS'!AO79</f>
        <v>7.1135000000000004E-2</v>
      </c>
      <c r="AP79" s="348">
        <f>'2M - SGS'!AP79</f>
        <v>4.1179E-2</v>
      </c>
      <c r="AQ79" s="348">
        <f>'2M - SGS'!AQ79</f>
        <v>4.4423999999999998E-2</v>
      </c>
      <c r="AR79" s="348">
        <f>'2M - SGS'!AR79</f>
        <v>0.106128</v>
      </c>
      <c r="AS79" s="348">
        <f>'2M - SGS'!AS79</f>
        <v>0.14288100000000001</v>
      </c>
      <c r="AT79" s="348">
        <f>'2M - SGS'!AT79</f>
        <v>0.133494</v>
      </c>
      <c r="AU79" s="348">
        <f>'2M - SGS'!AU79</f>
        <v>5.781E-2</v>
      </c>
      <c r="AV79" s="348">
        <f>'2M - SGS'!AV79</f>
        <v>3.8018000000000003E-2</v>
      </c>
      <c r="AW79" s="348">
        <f>'2M - SGS'!AW79</f>
        <v>6.2103999999999999E-2</v>
      </c>
      <c r="AX79" s="348">
        <f>'2M - SGS'!AX79</f>
        <v>0.10395</v>
      </c>
      <c r="AY79" s="348">
        <f>'2M - SGS'!AY79</f>
        <v>0.107824</v>
      </c>
      <c r="AZ79" s="348">
        <f>'2M - SGS'!AZ79</f>
        <v>9.1051999999999994E-2</v>
      </c>
      <c r="BA79" s="348">
        <f>'2M - SGS'!BA79</f>
        <v>7.1135000000000004E-2</v>
      </c>
      <c r="BB79" s="348">
        <f>'2M - SGS'!BB79</f>
        <v>4.1179E-2</v>
      </c>
      <c r="BC79" s="348">
        <f>'2M - SGS'!BC79</f>
        <v>4.4423999999999998E-2</v>
      </c>
      <c r="BD79" s="348">
        <f>'2M - SGS'!BD79</f>
        <v>0.106128</v>
      </c>
      <c r="BE79" s="348">
        <f>'2M - SGS'!BE79</f>
        <v>0.14288100000000001</v>
      </c>
      <c r="BF79" s="348">
        <f>'2M - SGS'!BF79</f>
        <v>0.133494</v>
      </c>
      <c r="BG79" s="348">
        <f>'2M - SGS'!BG79</f>
        <v>5.781E-2</v>
      </c>
      <c r="BH79" s="348">
        <f>'2M - SGS'!BH79</f>
        <v>3.8018000000000003E-2</v>
      </c>
      <c r="BI79" s="348">
        <f>'2M - SGS'!BI79</f>
        <v>6.2103999999999999E-2</v>
      </c>
      <c r="BJ79" s="348">
        <f>'2M - SGS'!BJ79</f>
        <v>0.10395</v>
      </c>
      <c r="BK79" s="348">
        <f>'2M - SGS'!BK79</f>
        <v>0.107824</v>
      </c>
      <c r="BL79" s="348">
        <f>'2M - SGS'!BL79</f>
        <v>9.1051999999999994E-2</v>
      </c>
      <c r="BM79" s="348">
        <f>'2M - SGS'!BM79</f>
        <v>7.1135000000000004E-2</v>
      </c>
      <c r="BN79" s="348">
        <f>'2M - SGS'!BN79</f>
        <v>4.1179E-2</v>
      </c>
      <c r="BO79" s="348">
        <f>'2M - SGS'!BO79</f>
        <v>4.4423999999999998E-2</v>
      </c>
      <c r="BP79" s="348">
        <f>'2M - SGS'!BP79</f>
        <v>0.106128</v>
      </c>
      <c r="BQ79" s="348">
        <f>'2M - SGS'!BQ79</f>
        <v>0.14288100000000001</v>
      </c>
      <c r="BR79" s="348">
        <f>'2M - SGS'!BR79</f>
        <v>0.133494</v>
      </c>
      <c r="BS79" s="348">
        <f>'2M - SGS'!BS79</f>
        <v>5.781E-2</v>
      </c>
      <c r="BT79" s="348">
        <f>'2M - SGS'!BT79</f>
        <v>3.8018000000000003E-2</v>
      </c>
      <c r="BU79" s="348">
        <f>'2M - SGS'!BU79</f>
        <v>6.2103999999999999E-2</v>
      </c>
      <c r="BV79" s="348">
        <f>'2M - SGS'!BV79</f>
        <v>0.10395</v>
      </c>
      <c r="BW79" s="348">
        <f>'2M - SGS'!BW79</f>
        <v>0.107824</v>
      </c>
      <c r="BX79" s="348">
        <f>'2M - SGS'!BX79</f>
        <v>9.1051999999999994E-2</v>
      </c>
      <c r="BY79" s="348">
        <f>'2M - SGS'!BY79</f>
        <v>7.1135000000000004E-2</v>
      </c>
      <c r="BZ79" s="348">
        <f>'2M - SGS'!BZ79</f>
        <v>4.1179E-2</v>
      </c>
      <c r="CA79" s="348">
        <f>'2M - SGS'!CA79</f>
        <v>4.4423999999999998E-2</v>
      </c>
      <c r="CB79" s="348">
        <f>'2M - SGS'!CB79</f>
        <v>0.106128</v>
      </c>
      <c r="CC79" s="348">
        <f>'2M - SGS'!CC79</f>
        <v>0.14288100000000001</v>
      </c>
      <c r="CD79" s="348">
        <f>'2M - SGS'!CD79</f>
        <v>0.133494</v>
      </c>
      <c r="CE79" s="348">
        <f>'2M - SGS'!CE79</f>
        <v>5.781E-2</v>
      </c>
      <c r="CF79" s="348">
        <f>'2M - SGS'!CF79</f>
        <v>3.8018000000000003E-2</v>
      </c>
      <c r="CG79" s="348">
        <f>'2M - SGS'!CG79</f>
        <v>6.2103999999999999E-2</v>
      </c>
      <c r="CH79" s="349">
        <f>'2M - SGS'!CH79</f>
        <v>0.10395</v>
      </c>
      <c r="CJ79" s="248">
        <f t="shared" ref="CJ79:CJ90" si="106">SUM(C79:N79)</f>
        <v>0.99999900000000008</v>
      </c>
    </row>
    <row r="80" spans="1:88" ht="15.5" x14ac:dyDescent="0.35">
      <c r="A80" s="581"/>
      <c r="B80" s="14" t="str">
        <f t="shared" si="105"/>
        <v>Cooking</v>
      </c>
      <c r="C80" s="348">
        <f>'2M - SGS'!C80</f>
        <v>8.6096000000000006E-2</v>
      </c>
      <c r="D80" s="348">
        <f>'2M - SGS'!D80</f>
        <v>7.8608999999999998E-2</v>
      </c>
      <c r="E80" s="348">
        <f>'2M - SGS'!E80</f>
        <v>8.1547999999999995E-2</v>
      </c>
      <c r="F80" s="348">
        <f>'2M - SGS'!F80</f>
        <v>7.2947999999999999E-2</v>
      </c>
      <c r="G80" s="348">
        <f>'2M - SGS'!G80</f>
        <v>8.6277000000000006E-2</v>
      </c>
      <c r="H80" s="348">
        <f>'2M - SGS'!H80</f>
        <v>8.3294000000000007E-2</v>
      </c>
      <c r="I80" s="348">
        <f>'2M - SGS'!I80</f>
        <v>8.5859000000000005E-2</v>
      </c>
      <c r="J80" s="348">
        <f>'2M - SGS'!J80</f>
        <v>8.5885000000000003E-2</v>
      </c>
      <c r="K80" s="348">
        <f>'2M - SGS'!K80</f>
        <v>8.3474999999999994E-2</v>
      </c>
      <c r="L80" s="348">
        <f>'2M - SGS'!L80</f>
        <v>8.6262000000000005E-2</v>
      </c>
      <c r="M80" s="348">
        <f>'2M - SGS'!M80</f>
        <v>8.3496000000000001E-2</v>
      </c>
      <c r="N80" s="348">
        <f>'2M - SGS'!N80</f>
        <v>8.6250999999999994E-2</v>
      </c>
      <c r="O80" s="348">
        <f>'2M - SGS'!O80</f>
        <v>8.6096000000000006E-2</v>
      </c>
      <c r="P80" s="348">
        <f>'2M - SGS'!P80</f>
        <v>7.8608999999999998E-2</v>
      </c>
      <c r="Q80" s="348">
        <f>'2M - SGS'!Q80</f>
        <v>8.1547999999999995E-2</v>
      </c>
      <c r="R80" s="348">
        <f>'2M - SGS'!R80</f>
        <v>7.2947999999999999E-2</v>
      </c>
      <c r="S80" s="348">
        <f>'2M - SGS'!S80</f>
        <v>8.6277000000000006E-2</v>
      </c>
      <c r="T80" s="348">
        <f>'2M - SGS'!T80</f>
        <v>8.3294000000000007E-2</v>
      </c>
      <c r="U80" s="348">
        <f>'2M - SGS'!U80</f>
        <v>8.5859000000000005E-2</v>
      </c>
      <c r="V80" s="348">
        <f>'2M - SGS'!V80</f>
        <v>8.5885000000000003E-2</v>
      </c>
      <c r="W80" s="348">
        <f>'2M - SGS'!W80</f>
        <v>8.3474999999999994E-2</v>
      </c>
      <c r="X80" s="348">
        <f>'2M - SGS'!X80</f>
        <v>8.6262000000000005E-2</v>
      </c>
      <c r="Y80" s="348">
        <f>'2M - SGS'!Y80</f>
        <v>8.3496000000000001E-2</v>
      </c>
      <c r="Z80" s="348">
        <f>'2M - SGS'!Z80</f>
        <v>8.6250999999999994E-2</v>
      </c>
      <c r="AA80" s="348">
        <f>'2M - SGS'!AA80</f>
        <v>8.6096000000000006E-2</v>
      </c>
      <c r="AB80" s="348">
        <f>'2M - SGS'!AB80</f>
        <v>7.8608999999999998E-2</v>
      </c>
      <c r="AC80" s="348">
        <f>'2M - SGS'!AC80</f>
        <v>8.1547999999999995E-2</v>
      </c>
      <c r="AD80" s="348">
        <f>'2M - SGS'!AD80</f>
        <v>7.2947999999999999E-2</v>
      </c>
      <c r="AE80" s="348">
        <f>'2M - SGS'!AE80</f>
        <v>8.6277000000000006E-2</v>
      </c>
      <c r="AF80" s="348">
        <f>'2M - SGS'!AF80</f>
        <v>8.3294000000000007E-2</v>
      </c>
      <c r="AG80" s="348">
        <f>'2M - SGS'!AG80</f>
        <v>8.5859000000000005E-2</v>
      </c>
      <c r="AH80" s="348">
        <f>'2M - SGS'!AH80</f>
        <v>8.5885000000000003E-2</v>
      </c>
      <c r="AI80" s="348">
        <f>'2M - SGS'!AI80</f>
        <v>8.3474999999999994E-2</v>
      </c>
      <c r="AJ80" s="348">
        <f>'2M - SGS'!AJ80</f>
        <v>8.6262000000000005E-2</v>
      </c>
      <c r="AK80" s="348">
        <f>'2M - SGS'!AK80</f>
        <v>8.3496000000000001E-2</v>
      </c>
      <c r="AL80" s="348">
        <f>'2M - SGS'!AL80</f>
        <v>8.6250999999999994E-2</v>
      </c>
      <c r="AM80" s="348">
        <f>'2M - SGS'!AM80</f>
        <v>8.6096000000000006E-2</v>
      </c>
      <c r="AN80" s="348">
        <f>'2M - SGS'!AN80</f>
        <v>7.8608999999999998E-2</v>
      </c>
      <c r="AO80" s="348">
        <f>'2M - SGS'!AO80</f>
        <v>8.1547999999999995E-2</v>
      </c>
      <c r="AP80" s="348">
        <f>'2M - SGS'!AP80</f>
        <v>7.2947999999999999E-2</v>
      </c>
      <c r="AQ80" s="348">
        <f>'2M - SGS'!AQ80</f>
        <v>8.6277000000000006E-2</v>
      </c>
      <c r="AR80" s="348">
        <f>'2M - SGS'!AR80</f>
        <v>8.3294000000000007E-2</v>
      </c>
      <c r="AS80" s="348">
        <f>'2M - SGS'!AS80</f>
        <v>8.5859000000000005E-2</v>
      </c>
      <c r="AT80" s="348">
        <f>'2M - SGS'!AT80</f>
        <v>8.5885000000000003E-2</v>
      </c>
      <c r="AU80" s="348">
        <f>'2M - SGS'!AU80</f>
        <v>8.3474999999999994E-2</v>
      </c>
      <c r="AV80" s="348">
        <f>'2M - SGS'!AV80</f>
        <v>8.6262000000000005E-2</v>
      </c>
      <c r="AW80" s="348">
        <f>'2M - SGS'!AW80</f>
        <v>8.3496000000000001E-2</v>
      </c>
      <c r="AX80" s="348">
        <f>'2M - SGS'!AX80</f>
        <v>8.6250999999999994E-2</v>
      </c>
      <c r="AY80" s="348">
        <f>'2M - SGS'!AY80</f>
        <v>8.6096000000000006E-2</v>
      </c>
      <c r="AZ80" s="348">
        <f>'2M - SGS'!AZ80</f>
        <v>7.8608999999999998E-2</v>
      </c>
      <c r="BA80" s="348">
        <f>'2M - SGS'!BA80</f>
        <v>8.1547999999999995E-2</v>
      </c>
      <c r="BB80" s="348">
        <f>'2M - SGS'!BB80</f>
        <v>7.2947999999999999E-2</v>
      </c>
      <c r="BC80" s="348">
        <f>'2M - SGS'!BC80</f>
        <v>8.6277000000000006E-2</v>
      </c>
      <c r="BD80" s="348">
        <f>'2M - SGS'!BD80</f>
        <v>8.3294000000000007E-2</v>
      </c>
      <c r="BE80" s="348">
        <f>'2M - SGS'!BE80</f>
        <v>8.5859000000000005E-2</v>
      </c>
      <c r="BF80" s="348">
        <f>'2M - SGS'!BF80</f>
        <v>8.5885000000000003E-2</v>
      </c>
      <c r="BG80" s="348">
        <f>'2M - SGS'!BG80</f>
        <v>8.3474999999999994E-2</v>
      </c>
      <c r="BH80" s="348">
        <f>'2M - SGS'!BH80</f>
        <v>8.6262000000000005E-2</v>
      </c>
      <c r="BI80" s="348">
        <f>'2M - SGS'!BI80</f>
        <v>8.3496000000000001E-2</v>
      </c>
      <c r="BJ80" s="348">
        <f>'2M - SGS'!BJ80</f>
        <v>8.6250999999999994E-2</v>
      </c>
      <c r="BK80" s="348">
        <f>'2M - SGS'!BK80</f>
        <v>8.6096000000000006E-2</v>
      </c>
      <c r="BL80" s="348">
        <f>'2M - SGS'!BL80</f>
        <v>7.8608999999999998E-2</v>
      </c>
      <c r="BM80" s="348">
        <f>'2M - SGS'!BM80</f>
        <v>8.1547999999999995E-2</v>
      </c>
      <c r="BN80" s="348">
        <f>'2M - SGS'!BN80</f>
        <v>7.2947999999999999E-2</v>
      </c>
      <c r="BO80" s="348">
        <f>'2M - SGS'!BO80</f>
        <v>8.6277000000000006E-2</v>
      </c>
      <c r="BP80" s="348">
        <f>'2M - SGS'!BP80</f>
        <v>8.3294000000000007E-2</v>
      </c>
      <c r="BQ80" s="348">
        <f>'2M - SGS'!BQ80</f>
        <v>8.5859000000000005E-2</v>
      </c>
      <c r="BR80" s="348">
        <f>'2M - SGS'!BR80</f>
        <v>8.5885000000000003E-2</v>
      </c>
      <c r="BS80" s="348">
        <f>'2M - SGS'!BS80</f>
        <v>8.3474999999999994E-2</v>
      </c>
      <c r="BT80" s="348">
        <f>'2M - SGS'!BT80</f>
        <v>8.6262000000000005E-2</v>
      </c>
      <c r="BU80" s="348">
        <f>'2M - SGS'!BU80</f>
        <v>8.3496000000000001E-2</v>
      </c>
      <c r="BV80" s="348">
        <f>'2M - SGS'!BV80</f>
        <v>8.6250999999999994E-2</v>
      </c>
      <c r="BW80" s="348">
        <f>'2M - SGS'!BW80</f>
        <v>8.6096000000000006E-2</v>
      </c>
      <c r="BX80" s="348">
        <f>'2M - SGS'!BX80</f>
        <v>7.8608999999999998E-2</v>
      </c>
      <c r="BY80" s="348">
        <f>'2M - SGS'!BY80</f>
        <v>8.1547999999999995E-2</v>
      </c>
      <c r="BZ80" s="348">
        <f>'2M - SGS'!BZ80</f>
        <v>7.2947999999999999E-2</v>
      </c>
      <c r="CA80" s="348">
        <f>'2M - SGS'!CA80</f>
        <v>8.6277000000000006E-2</v>
      </c>
      <c r="CB80" s="348">
        <f>'2M - SGS'!CB80</f>
        <v>8.3294000000000007E-2</v>
      </c>
      <c r="CC80" s="348">
        <f>'2M - SGS'!CC80</f>
        <v>8.5859000000000005E-2</v>
      </c>
      <c r="CD80" s="348">
        <f>'2M - SGS'!CD80</f>
        <v>8.5885000000000003E-2</v>
      </c>
      <c r="CE80" s="348">
        <f>'2M - SGS'!CE80</f>
        <v>8.3474999999999994E-2</v>
      </c>
      <c r="CF80" s="348">
        <f>'2M - SGS'!CF80</f>
        <v>8.6262000000000005E-2</v>
      </c>
      <c r="CG80" s="348">
        <f>'2M - SGS'!CG80</f>
        <v>8.3496000000000001E-2</v>
      </c>
      <c r="CH80" s="349">
        <f>'2M - SGS'!CH80</f>
        <v>8.6250999999999994E-2</v>
      </c>
      <c r="CJ80" s="248">
        <f t="shared" si="106"/>
        <v>0.99999999999999989</v>
      </c>
    </row>
    <row r="81" spans="1:88" ht="15.5" x14ac:dyDescent="0.35">
      <c r="A81" s="581"/>
      <c r="B81" s="14" t="str">
        <f t="shared" si="105"/>
        <v>Cooling</v>
      </c>
      <c r="C81" s="348">
        <f>'2M - SGS'!C81</f>
        <v>6.0000000000000002E-6</v>
      </c>
      <c r="D81" s="348">
        <f>'2M - SGS'!D81</f>
        <v>2.4699999999999999E-4</v>
      </c>
      <c r="E81" s="348">
        <f>'2M - SGS'!E81</f>
        <v>7.2360000000000002E-3</v>
      </c>
      <c r="F81" s="348">
        <f>'2M - SGS'!F81</f>
        <v>2.1690999999999998E-2</v>
      </c>
      <c r="G81" s="348">
        <f>'2M - SGS'!G81</f>
        <v>6.2979999999999994E-2</v>
      </c>
      <c r="H81" s="348">
        <f>'2M - SGS'!H81</f>
        <v>0.21317</v>
      </c>
      <c r="I81" s="348">
        <f>'2M - SGS'!I81</f>
        <v>0.29002899999999998</v>
      </c>
      <c r="J81" s="348">
        <f>'2M - SGS'!J81</f>
        <v>0.270206</v>
      </c>
      <c r="K81" s="348">
        <f>'2M - SGS'!K81</f>
        <v>0.108695</v>
      </c>
      <c r="L81" s="348">
        <f>'2M - SGS'!L81</f>
        <v>1.9643000000000001E-2</v>
      </c>
      <c r="M81" s="348">
        <f>'2M - SGS'!M81</f>
        <v>6.0299999999999998E-3</v>
      </c>
      <c r="N81" s="348">
        <f>'2M - SGS'!N81</f>
        <v>6.3999999999999997E-5</v>
      </c>
      <c r="O81" s="348">
        <f>'2M - SGS'!O81</f>
        <v>6.0000000000000002E-6</v>
      </c>
      <c r="P81" s="348">
        <f>'2M - SGS'!P81</f>
        <v>2.4699999999999999E-4</v>
      </c>
      <c r="Q81" s="348">
        <f>'2M - SGS'!Q81</f>
        <v>7.2360000000000002E-3</v>
      </c>
      <c r="R81" s="348">
        <f>'2M - SGS'!R81</f>
        <v>2.1690999999999998E-2</v>
      </c>
      <c r="S81" s="348">
        <f>'2M - SGS'!S81</f>
        <v>6.2979999999999994E-2</v>
      </c>
      <c r="T81" s="348">
        <f>'2M - SGS'!T81</f>
        <v>0.21317</v>
      </c>
      <c r="U81" s="348">
        <f>'2M - SGS'!U81</f>
        <v>0.29002899999999998</v>
      </c>
      <c r="V81" s="348">
        <f>'2M - SGS'!V81</f>
        <v>0.270206</v>
      </c>
      <c r="W81" s="348">
        <f>'2M - SGS'!W81</f>
        <v>0.108695</v>
      </c>
      <c r="X81" s="348">
        <f>'2M - SGS'!X81</f>
        <v>1.9643000000000001E-2</v>
      </c>
      <c r="Y81" s="348">
        <f>'2M - SGS'!Y81</f>
        <v>6.0299999999999998E-3</v>
      </c>
      <c r="Z81" s="348">
        <f>'2M - SGS'!Z81</f>
        <v>6.3999999999999997E-5</v>
      </c>
      <c r="AA81" s="348">
        <f>'2M - SGS'!AA81</f>
        <v>6.0000000000000002E-6</v>
      </c>
      <c r="AB81" s="348">
        <f>'2M - SGS'!AB81</f>
        <v>2.4699999999999999E-4</v>
      </c>
      <c r="AC81" s="348">
        <f>'2M - SGS'!AC81</f>
        <v>7.2360000000000002E-3</v>
      </c>
      <c r="AD81" s="348">
        <f>'2M - SGS'!AD81</f>
        <v>2.1690999999999998E-2</v>
      </c>
      <c r="AE81" s="348">
        <f>'2M - SGS'!AE81</f>
        <v>6.2979999999999994E-2</v>
      </c>
      <c r="AF81" s="348">
        <f>'2M - SGS'!AF81</f>
        <v>0.21317</v>
      </c>
      <c r="AG81" s="348">
        <f>'2M - SGS'!AG81</f>
        <v>0.29002899999999998</v>
      </c>
      <c r="AH81" s="348">
        <f>'2M - SGS'!AH81</f>
        <v>0.270206</v>
      </c>
      <c r="AI81" s="348">
        <f>'2M - SGS'!AI81</f>
        <v>0.108695</v>
      </c>
      <c r="AJ81" s="348">
        <f>'2M - SGS'!AJ81</f>
        <v>1.9643000000000001E-2</v>
      </c>
      <c r="AK81" s="348">
        <f>'2M - SGS'!AK81</f>
        <v>6.0299999999999998E-3</v>
      </c>
      <c r="AL81" s="348">
        <f>'2M - SGS'!AL81</f>
        <v>6.3999999999999997E-5</v>
      </c>
      <c r="AM81" s="348">
        <f>'2M - SGS'!AM81</f>
        <v>6.0000000000000002E-6</v>
      </c>
      <c r="AN81" s="348">
        <f>'2M - SGS'!AN81</f>
        <v>2.4699999999999999E-4</v>
      </c>
      <c r="AO81" s="348">
        <f>'2M - SGS'!AO81</f>
        <v>7.2360000000000002E-3</v>
      </c>
      <c r="AP81" s="348">
        <f>'2M - SGS'!AP81</f>
        <v>2.1690999999999998E-2</v>
      </c>
      <c r="AQ81" s="348">
        <f>'2M - SGS'!AQ81</f>
        <v>6.2979999999999994E-2</v>
      </c>
      <c r="AR81" s="348">
        <f>'2M - SGS'!AR81</f>
        <v>0.21317</v>
      </c>
      <c r="AS81" s="348">
        <f>'2M - SGS'!AS81</f>
        <v>0.29002899999999998</v>
      </c>
      <c r="AT81" s="348">
        <f>'2M - SGS'!AT81</f>
        <v>0.270206</v>
      </c>
      <c r="AU81" s="348">
        <f>'2M - SGS'!AU81</f>
        <v>0.108695</v>
      </c>
      <c r="AV81" s="348">
        <f>'2M - SGS'!AV81</f>
        <v>1.9643000000000001E-2</v>
      </c>
      <c r="AW81" s="348">
        <f>'2M - SGS'!AW81</f>
        <v>6.0299999999999998E-3</v>
      </c>
      <c r="AX81" s="348">
        <f>'2M - SGS'!AX81</f>
        <v>6.3999999999999997E-5</v>
      </c>
      <c r="AY81" s="348">
        <f>'2M - SGS'!AY81</f>
        <v>6.0000000000000002E-6</v>
      </c>
      <c r="AZ81" s="348">
        <f>'2M - SGS'!AZ81</f>
        <v>2.4699999999999999E-4</v>
      </c>
      <c r="BA81" s="348">
        <f>'2M - SGS'!BA81</f>
        <v>7.2360000000000002E-3</v>
      </c>
      <c r="BB81" s="348">
        <f>'2M - SGS'!BB81</f>
        <v>2.1690999999999998E-2</v>
      </c>
      <c r="BC81" s="348">
        <f>'2M - SGS'!BC81</f>
        <v>6.2979999999999994E-2</v>
      </c>
      <c r="BD81" s="348">
        <f>'2M - SGS'!BD81</f>
        <v>0.21317</v>
      </c>
      <c r="BE81" s="348">
        <f>'2M - SGS'!BE81</f>
        <v>0.29002899999999998</v>
      </c>
      <c r="BF81" s="348">
        <f>'2M - SGS'!BF81</f>
        <v>0.270206</v>
      </c>
      <c r="BG81" s="348">
        <f>'2M - SGS'!BG81</f>
        <v>0.108695</v>
      </c>
      <c r="BH81" s="348">
        <f>'2M - SGS'!BH81</f>
        <v>1.9643000000000001E-2</v>
      </c>
      <c r="BI81" s="348">
        <f>'2M - SGS'!BI81</f>
        <v>6.0299999999999998E-3</v>
      </c>
      <c r="BJ81" s="348">
        <f>'2M - SGS'!BJ81</f>
        <v>6.3999999999999997E-5</v>
      </c>
      <c r="BK81" s="348">
        <f>'2M - SGS'!BK81</f>
        <v>6.0000000000000002E-6</v>
      </c>
      <c r="BL81" s="348">
        <f>'2M - SGS'!BL81</f>
        <v>2.4699999999999999E-4</v>
      </c>
      <c r="BM81" s="348">
        <f>'2M - SGS'!BM81</f>
        <v>7.2360000000000002E-3</v>
      </c>
      <c r="BN81" s="348">
        <f>'2M - SGS'!BN81</f>
        <v>2.1690999999999998E-2</v>
      </c>
      <c r="BO81" s="348">
        <f>'2M - SGS'!BO81</f>
        <v>6.2979999999999994E-2</v>
      </c>
      <c r="BP81" s="348">
        <f>'2M - SGS'!BP81</f>
        <v>0.21317</v>
      </c>
      <c r="BQ81" s="348">
        <f>'2M - SGS'!BQ81</f>
        <v>0.29002899999999998</v>
      </c>
      <c r="BR81" s="348">
        <f>'2M - SGS'!BR81</f>
        <v>0.270206</v>
      </c>
      <c r="BS81" s="348">
        <f>'2M - SGS'!BS81</f>
        <v>0.108695</v>
      </c>
      <c r="BT81" s="348">
        <f>'2M - SGS'!BT81</f>
        <v>1.9643000000000001E-2</v>
      </c>
      <c r="BU81" s="348">
        <f>'2M - SGS'!BU81</f>
        <v>6.0299999999999998E-3</v>
      </c>
      <c r="BV81" s="348">
        <f>'2M - SGS'!BV81</f>
        <v>6.3999999999999997E-5</v>
      </c>
      <c r="BW81" s="348">
        <f>'2M - SGS'!BW81</f>
        <v>6.0000000000000002E-6</v>
      </c>
      <c r="BX81" s="348">
        <f>'2M - SGS'!BX81</f>
        <v>2.4699999999999999E-4</v>
      </c>
      <c r="BY81" s="348">
        <f>'2M - SGS'!BY81</f>
        <v>7.2360000000000002E-3</v>
      </c>
      <c r="BZ81" s="348">
        <f>'2M - SGS'!BZ81</f>
        <v>2.1690999999999998E-2</v>
      </c>
      <c r="CA81" s="348">
        <f>'2M - SGS'!CA81</f>
        <v>6.2979999999999994E-2</v>
      </c>
      <c r="CB81" s="348">
        <f>'2M - SGS'!CB81</f>
        <v>0.21317</v>
      </c>
      <c r="CC81" s="348">
        <f>'2M - SGS'!CC81</f>
        <v>0.29002899999999998</v>
      </c>
      <c r="CD81" s="348">
        <f>'2M - SGS'!CD81</f>
        <v>0.270206</v>
      </c>
      <c r="CE81" s="348">
        <f>'2M - SGS'!CE81</f>
        <v>0.108695</v>
      </c>
      <c r="CF81" s="348">
        <f>'2M - SGS'!CF81</f>
        <v>1.9643000000000001E-2</v>
      </c>
      <c r="CG81" s="348">
        <f>'2M - SGS'!CG81</f>
        <v>6.0299999999999998E-3</v>
      </c>
      <c r="CH81" s="349">
        <f>'2M - SGS'!CH81</f>
        <v>6.3999999999999997E-5</v>
      </c>
      <c r="CJ81" s="248">
        <f t="shared" si="106"/>
        <v>0.9999969999999998</v>
      </c>
    </row>
    <row r="82" spans="1:88" ht="15.5" x14ac:dyDescent="0.35">
      <c r="A82" s="581"/>
      <c r="B82" s="14" t="str">
        <f t="shared" si="105"/>
        <v>Ext Lighting</v>
      </c>
      <c r="C82" s="348">
        <f>'2M - SGS'!C82</f>
        <v>0.106265</v>
      </c>
      <c r="D82" s="348">
        <f>'2M - SGS'!D82</f>
        <v>8.2161999999999999E-2</v>
      </c>
      <c r="E82" s="348">
        <f>'2M - SGS'!E82</f>
        <v>7.0887000000000006E-2</v>
      </c>
      <c r="F82" s="348">
        <f>'2M - SGS'!F82</f>
        <v>6.8145999999999998E-2</v>
      </c>
      <c r="G82" s="348">
        <f>'2M - SGS'!G82</f>
        <v>8.1852999999999995E-2</v>
      </c>
      <c r="H82" s="348">
        <f>'2M - SGS'!H82</f>
        <v>6.7163E-2</v>
      </c>
      <c r="I82" s="348">
        <f>'2M - SGS'!I82</f>
        <v>8.6751999999999996E-2</v>
      </c>
      <c r="J82" s="348">
        <f>'2M - SGS'!J82</f>
        <v>6.9401000000000004E-2</v>
      </c>
      <c r="K82" s="348">
        <f>'2M - SGS'!K82</f>
        <v>8.2907999999999996E-2</v>
      </c>
      <c r="L82" s="348">
        <f>'2M - SGS'!L82</f>
        <v>0.100507</v>
      </c>
      <c r="M82" s="348">
        <f>'2M - SGS'!M82</f>
        <v>8.7251999999999996E-2</v>
      </c>
      <c r="N82" s="348">
        <f>'2M - SGS'!N82</f>
        <v>9.6703999999999998E-2</v>
      </c>
      <c r="O82" s="348">
        <f>'2M - SGS'!O82</f>
        <v>0.106265</v>
      </c>
      <c r="P82" s="348">
        <f>'2M - SGS'!P82</f>
        <v>8.2161999999999999E-2</v>
      </c>
      <c r="Q82" s="348">
        <f>'2M - SGS'!Q82</f>
        <v>7.0887000000000006E-2</v>
      </c>
      <c r="R82" s="348">
        <f>'2M - SGS'!R82</f>
        <v>6.8145999999999998E-2</v>
      </c>
      <c r="S82" s="348">
        <f>'2M - SGS'!S82</f>
        <v>8.1852999999999995E-2</v>
      </c>
      <c r="T82" s="348">
        <f>'2M - SGS'!T82</f>
        <v>6.7163E-2</v>
      </c>
      <c r="U82" s="348">
        <f>'2M - SGS'!U82</f>
        <v>8.6751999999999996E-2</v>
      </c>
      <c r="V82" s="348">
        <f>'2M - SGS'!V82</f>
        <v>6.9401000000000004E-2</v>
      </c>
      <c r="W82" s="348">
        <f>'2M - SGS'!W82</f>
        <v>8.2907999999999996E-2</v>
      </c>
      <c r="X82" s="348">
        <f>'2M - SGS'!X82</f>
        <v>0.100507</v>
      </c>
      <c r="Y82" s="348">
        <f>'2M - SGS'!Y82</f>
        <v>8.7251999999999996E-2</v>
      </c>
      <c r="Z82" s="348">
        <f>'2M - SGS'!Z82</f>
        <v>9.6703999999999998E-2</v>
      </c>
      <c r="AA82" s="348">
        <f>'2M - SGS'!AA82</f>
        <v>0.106265</v>
      </c>
      <c r="AB82" s="348">
        <f>'2M - SGS'!AB82</f>
        <v>8.2161999999999999E-2</v>
      </c>
      <c r="AC82" s="348">
        <f>'2M - SGS'!AC82</f>
        <v>7.0887000000000006E-2</v>
      </c>
      <c r="AD82" s="348">
        <f>'2M - SGS'!AD82</f>
        <v>6.8145999999999998E-2</v>
      </c>
      <c r="AE82" s="348">
        <f>'2M - SGS'!AE82</f>
        <v>8.1852999999999995E-2</v>
      </c>
      <c r="AF82" s="348">
        <f>'2M - SGS'!AF82</f>
        <v>6.7163E-2</v>
      </c>
      <c r="AG82" s="348">
        <f>'2M - SGS'!AG82</f>
        <v>8.6751999999999996E-2</v>
      </c>
      <c r="AH82" s="348">
        <f>'2M - SGS'!AH82</f>
        <v>6.9401000000000004E-2</v>
      </c>
      <c r="AI82" s="348">
        <f>'2M - SGS'!AI82</f>
        <v>8.2907999999999996E-2</v>
      </c>
      <c r="AJ82" s="348">
        <f>'2M - SGS'!AJ82</f>
        <v>0.100507</v>
      </c>
      <c r="AK82" s="348">
        <f>'2M - SGS'!AK82</f>
        <v>8.7251999999999996E-2</v>
      </c>
      <c r="AL82" s="348">
        <f>'2M - SGS'!AL82</f>
        <v>9.6703999999999998E-2</v>
      </c>
      <c r="AM82" s="348">
        <f>'2M - SGS'!AM82</f>
        <v>0.106265</v>
      </c>
      <c r="AN82" s="348">
        <f>'2M - SGS'!AN82</f>
        <v>8.2161999999999999E-2</v>
      </c>
      <c r="AO82" s="348">
        <f>'2M - SGS'!AO82</f>
        <v>7.0887000000000006E-2</v>
      </c>
      <c r="AP82" s="348">
        <f>'2M - SGS'!AP82</f>
        <v>6.8145999999999998E-2</v>
      </c>
      <c r="AQ82" s="348">
        <f>'2M - SGS'!AQ82</f>
        <v>8.1852999999999995E-2</v>
      </c>
      <c r="AR82" s="348">
        <f>'2M - SGS'!AR82</f>
        <v>6.7163E-2</v>
      </c>
      <c r="AS82" s="348">
        <f>'2M - SGS'!AS82</f>
        <v>8.6751999999999996E-2</v>
      </c>
      <c r="AT82" s="348">
        <f>'2M - SGS'!AT82</f>
        <v>6.9401000000000004E-2</v>
      </c>
      <c r="AU82" s="348">
        <f>'2M - SGS'!AU82</f>
        <v>8.2907999999999996E-2</v>
      </c>
      <c r="AV82" s="348">
        <f>'2M - SGS'!AV82</f>
        <v>0.100507</v>
      </c>
      <c r="AW82" s="348">
        <f>'2M - SGS'!AW82</f>
        <v>8.7251999999999996E-2</v>
      </c>
      <c r="AX82" s="348">
        <f>'2M - SGS'!AX82</f>
        <v>9.6703999999999998E-2</v>
      </c>
      <c r="AY82" s="348">
        <f>'2M - SGS'!AY82</f>
        <v>0.106265</v>
      </c>
      <c r="AZ82" s="348">
        <f>'2M - SGS'!AZ82</f>
        <v>8.2161999999999999E-2</v>
      </c>
      <c r="BA82" s="348">
        <f>'2M - SGS'!BA82</f>
        <v>7.0887000000000006E-2</v>
      </c>
      <c r="BB82" s="348">
        <f>'2M - SGS'!BB82</f>
        <v>6.8145999999999998E-2</v>
      </c>
      <c r="BC82" s="348">
        <f>'2M - SGS'!BC82</f>
        <v>8.1852999999999995E-2</v>
      </c>
      <c r="BD82" s="348">
        <f>'2M - SGS'!BD82</f>
        <v>6.7163E-2</v>
      </c>
      <c r="BE82" s="348">
        <f>'2M - SGS'!BE82</f>
        <v>8.6751999999999996E-2</v>
      </c>
      <c r="BF82" s="348">
        <f>'2M - SGS'!BF82</f>
        <v>6.9401000000000004E-2</v>
      </c>
      <c r="BG82" s="348">
        <f>'2M - SGS'!BG82</f>
        <v>8.2907999999999996E-2</v>
      </c>
      <c r="BH82" s="348">
        <f>'2M - SGS'!BH82</f>
        <v>0.100507</v>
      </c>
      <c r="BI82" s="348">
        <f>'2M - SGS'!BI82</f>
        <v>8.7251999999999996E-2</v>
      </c>
      <c r="BJ82" s="348">
        <f>'2M - SGS'!BJ82</f>
        <v>9.6703999999999998E-2</v>
      </c>
      <c r="BK82" s="348">
        <f>'2M - SGS'!BK82</f>
        <v>0.106265</v>
      </c>
      <c r="BL82" s="348">
        <f>'2M - SGS'!BL82</f>
        <v>8.2161999999999999E-2</v>
      </c>
      <c r="BM82" s="348">
        <f>'2M - SGS'!BM82</f>
        <v>7.0887000000000006E-2</v>
      </c>
      <c r="BN82" s="348">
        <f>'2M - SGS'!BN82</f>
        <v>6.8145999999999998E-2</v>
      </c>
      <c r="BO82" s="348">
        <f>'2M - SGS'!BO82</f>
        <v>8.1852999999999995E-2</v>
      </c>
      <c r="BP82" s="348">
        <f>'2M - SGS'!BP82</f>
        <v>6.7163E-2</v>
      </c>
      <c r="BQ82" s="348">
        <f>'2M - SGS'!BQ82</f>
        <v>8.6751999999999996E-2</v>
      </c>
      <c r="BR82" s="348">
        <f>'2M - SGS'!BR82</f>
        <v>6.9401000000000004E-2</v>
      </c>
      <c r="BS82" s="348">
        <f>'2M - SGS'!BS82</f>
        <v>8.2907999999999996E-2</v>
      </c>
      <c r="BT82" s="348">
        <f>'2M - SGS'!BT82</f>
        <v>0.100507</v>
      </c>
      <c r="BU82" s="348">
        <f>'2M - SGS'!BU82</f>
        <v>8.7251999999999996E-2</v>
      </c>
      <c r="BV82" s="348">
        <f>'2M - SGS'!BV82</f>
        <v>9.6703999999999998E-2</v>
      </c>
      <c r="BW82" s="348">
        <f>'2M - SGS'!BW82</f>
        <v>0.106265</v>
      </c>
      <c r="BX82" s="348">
        <f>'2M - SGS'!BX82</f>
        <v>8.2161999999999999E-2</v>
      </c>
      <c r="BY82" s="348">
        <f>'2M - SGS'!BY82</f>
        <v>7.0887000000000006E-2</v>
      </c>
      <c r="BZ82" s="348">
        <f>'2M - SGS'!BZ82</f>
        <v>6.8145999999999998E-2</v>
      </c>
      <c r="CA82" s="348">
        <f>'2M - SGS'!CA82</f>
        <v>8.1852999999999995E-2</v>
      </c>
      <c r="CB82" s="348">
        <f>'2M - SGS'!CB82</f>
        <v>6.7163E-2</v>
      </c>
      <c r="CC82" s="348">
        <f>'2M - SGS'!CC82</f>
        <v>8.6751999999999996E-2</v>
      </c>
      <c r="CD82" s="348">
        <f>'2M - SGS'!CD82</f>
        <v>6.9401000000000004E-2</v>
      </c>
      <c r="CE82" s="348">
        <f>'2M - SGS'!CE82</f>
        <v>8.2907999999999996E-2</v>
      </c>
      <c r="CF82" s="348">
        <f>'2M - SGS'!CF82</f>
        <v>0.100507</v>
      </c>
      <c r="CG82" s="348">
        <f>'2M - SGS'!CG82</f>
        <v>8.7251999999999996E-2</v>
      </c>
      <c r="CH82" s="349">
        <f>'2M - SGS'!CH82</f>
        <v>9.6703999999999998E-2</v>
      </c>
      <c r="CJ82" s="248">
        <f t="shared" si="106"/>
        <v>1</v>
      </c>
    </row>
    <row r="83" spans="1:88" ht="15.5" x14ac:dyDescent="0.35">
      <c r="A83" s="581"/>
      <c r="B83" s="14" t="str">
        <f t="shared" si="105"/>
        <v>Heating</v>
      </c>
      <c r="C83" s="348">
        <f>'2M - SGS'!C83</f>
        <v>0.210397</v>
      </c>
      <c r="D83" s="348">
        <f>'2M - SGS'!D83</f>
        <v>0.17743600000000001</v>
      </c>
      <c r="E83" s="348">
        <f>'2M - SGS'!E83</f>
        <v>0.13192400000000001</v>
      </c>
      <c r="F83" s="348">
        <f>'2M - SGS'!F83</f>
        <v>5.9718E-2</v>
      </c>
      <c r="G83" s="348">
        <f>'2M - SGS'!G83</f>
        <v>2.6769000000000001E-2</v>
      </c>
      <c r="H83" s="348">
        <f>'2M - SGS'!H83</f>
        <v>4.2950000000000002E-3</v>
      </c>
      <c r="I83" s="348">
        <f>'2M - SGS'!I83</f>
        <v>2.895E-3</v>
      </c>
      <c r="J83" s="348">
        <f>'2M - SGS'!J83</f>
        <v>3.4320000000000002E-3</v>
      </c>
      <c r="K83" s="348">
        <f>'2M - SGS'!K83</f>
        <v>9.4020000000000006E-3</v>
      </c>
      <c r="L83" s="348">
        <f>'2M - SGS'!L83</f>
        <v>5.5496999999999998E-2</v>
      </c>
      <c r="M83" s="348">
        <f>'2M - SGS'!M83</f>
        <v>0.115452</v>
      </c>
      <c r="N83" s="348">
        <f>'2M - SGS'!N83</f>
        <v>0.20278099999999999</v>
      </c>
      <c r="O83" s="348">
        <f>'2M - SGS'!O83</f>
        <v>0.210397</v>
      </c>
      <c r="P83" s="348">
        <f>'2M - SGS'!P83</f>
        <v>0.17743600000000001</v>
      </c>
      <c r="Q83" s="348">
        <f>'2M - SGS'!Q83</f>
        <v>0.13192400000000001</v>
      </c>
      <c r="R83" s="348">
        <f>'2M - SGS'!R83</f>
        <v>5.9718E-2</v>
      </c>
      <c r="S83" s="348">
        <f>'2M - SGS'!S83</f>
        <v>2.6769000000000001E-2</v>
      </c>
      <c r="T83" s="348">
        <f>'2M - SGS'!T83</f>
        <v>4.2950000000000002E-3</v>
      </c>
      <c r="U83" s="348">
        <f>'2M - SGS'!U83</f>
        <v>2.895E-3</v>
      </c>
      <c r="V83" s="348">
        <f>'2M - SGS'!V83</f>
        <v>3.4320000000000002E-3</v>
      </c>
      <c r="W83" s="348">
        <f>'2M - SGS'!W83</f>
        <v>9.4020000000000006E-3</v>
      </c>
      <c r="X83" s="348">
        <f>'2M - SGS'!X83</f>
        <v>5.5496999999999998E-2</v>
      </c>
      <c r="Y83" s="348">
        <f>'2M - SGS'!Y83</f>
        <v>0.115452</v>
      </c>
      <c r="Z83" s="348">
        <f>'2M - SGS'!Z83</f>
        <v>0.20278099999999999</v>
      </c>
      <c r="AA83" s="348">
        <f>'2M - SGS'!AA83</f>
        <v>0.210397</v>
      </c>
      <c r="AB83" s="348">
        <f>'2M - SGS'!AB83</f>
        <v>0.17743600000000001</v>
      </c>
      <c r="AC83" s="348">
        <f>'2M - SGS'!AC83</f>
        <v>0.13192400000000001</v>
      </c>
      <c r="AD83" s="348">
        <f>'2M - SGS'!AD83</f>
        <v>5.9718E-2</v>
      </c>
      <c r="AE83" s="348">
        <f>'2M - SGS'!AE83</f>
        <v>2.6769000000000001E-2</v>
      </c>
      <c r="AF83" s="348">
        <f>'2M - SGS'!AF83</f>
        <v>4.2950000000000002E-3</v>
      </c>
      <c r="AG83" s="348">
        <f>'2M - SGS'!AG83</f>
        <v>2.895E-3</v>
      </c>
      <c r="AH83" s="348">
        <f>'2M - SGS'!AH83</f>
        <v>3.4320000000000002E-3</v>
      </c>
      <c r="AI83" s="348">
        <f>'2M - SGS'!AI83</f>
        <v>9.4020000000000006E-3</v>
      </c>
      <c r="AJ83" s="348">
        <f>'2M - SGS'!AJ83</f>
        <v>5.5496999999999998E-2</v>
      </c>
      <c r="AK83" s="348">
        <f>'2M - SGS'!AK83</f>
        <v>0.115452</v>
      </c>
      <c r="AL83" s="348">
        <f>'2M - SGS'!AL83</f>
        <v>0.20278099999999999</v>
      </c>
      <c r="AM83" s="348">
        <f>'2M - SGS'!AM83</f>
        <v>0.210397</v>
      </c>
      <c r="AN83" s="348">
        <f>'2M - SGS'!AN83</f>
        <v>0.17743600000000001</v>
      </c>
      <c r="AO83" s="348">
        <f>'2M - SGS'!AO83</f>
        <v>0.13192400000000001</v>
      </c>
      <c r="AP83" s="348">
        <f>'2M - SGS'!AP83</f>
        <v>5.9718E-2</v>
      </c>
      <c r="AQ83" s="348">
        <f>'2M - SGS'!AQ83</f>
        <v>2.6769000000000001E-2</v>
      </c>
      <c r="AR83" s="348">
        <f>'2M - SGS'!AR83</f>
        <v>4.2950000000000002E-3</v>
      </c>
      <c r="AS83" s="348">
        <f>'2M - SGS'!AS83</f>
        <v>2.895E-3</v>
      </c>
      <c r="AT83" s="348">
        <f>'2M - SGS'!AT83</f>
        <v>3.4320000000000002E-3</v>
      </c>
      <c r="AU83" s="348">
        <f>'2M - SGS'!AU83</f>
        <v>9.4020000000000006E-3</v>
      </c>
      <c r="AV83" s="348">
        <f>'2M - SGS'!AV83</f>
        <v>5.5496999999999998E-2</v>
      </c>
      <c r="AW83" s="348">
        <f>'2M - SGS'!AW83</f>
        <v>0.115452</v>
      </c>
      <c r="AX83" s="348">
        <f>'2M - SGS'!AX83</f>
        <v>0.20278099999999999</v>
      </c>
      <c r="AY83" s="348">
        <f>'2M - SGS'!AY83</f>
        <v>0.210397</v>
      </c>
      <c r="AZ83" s="348">
        <f>'2M - SGS'!AZ83</f>
        <v>0.17743600000000001</v>
      </c>
      <c r="BA83" s="348">
        <f>'2M - SGS'!BA83</f>
        <v>0.13192400000000001</v>
      </c>
      <c r="BB83" s="348">
        <f>'2M - SGS'!BB83</f>
        <v>5.9718E-2</v>
      </c>
      <c r="BC83" s="348">
        <f>'2M - SGS'!BC83</f>
        <v>2.6769000000000001E-2</v>
      </c>
      <c r="BD83" s="348">
        <f>'2M - SGS'!BD83</f>
        <v>4.2950000000000002E-3</v>
      </c>
      <c r="BE83" s="348">
        <f>'2M - SGS'!BE83</f>
        <v>2.895E-3</v>
      </c>
      <c r="BF83" s="348">
        <f>'2M - SGS'!BF83</f>
        <v>3.4320000000000002E-3</v>
      </c>
      <c r="BG83" s="348">
        <f>'2M - SGS'!BG83</f>
        <v>9.4020000000000006E-3</v>
      </c>
      <c r="BH83" s="348">
        <f>'2M - SGS'!BH83</f>
        <v>5.5496999999999998E-2</v>
      </c>
      <c r="BI83" s="348">
        <f>'2M - SGS'!BI83</f>
        <v>0.115452</v>
      </c>
      <c r="BJ83" s="348">
        <f>'2M - SGS'!BJ83</f>
        <v>0.20278099999999999</v>
      </c>
      <c r="BK83" s="348">
        <f>'2M - SGS'!BK83</f>
        <v>0.210397</v>
      </c>
      <c r="BL83" s="348">
        <f>'2M - SGS'!BL83</f>
        <v>0.17743600000000001</v>
      </c>
      <c r="BM83" s="348">
        <f>'2M - SGS'!BM83</f>
        <v>0.13192400000000001</v>
      </c>
      <c r="BN83" s="348">
        <f>'2M - SGS'!BN83</f>
        <v>5.9718E-2</v>
      </c>
      <c r="BO83" s="348">
        <f>'2M - SGS'!BO83</f>
        <v>2.6769000000000001E-2</v>
      </c>
      <c r="BP83" s="348">
        <f>'2M - SGS'!BP83</f>
        <v>4.2950000000000002E-3</v>
      </c>
      <c r="BQ83" s="348">
        <f>'2M - SGS'!BQ83</f>
        <v>2.895E-3</v>
      </c>
      <c r="BR83" s="348">
        <f>'2M - SGS'!BR83</f>
        <v>3.4320000000000002E-3</v>
      </c>
      <c r="BS83" s="348">
        <f>'2M - SGS'!BS83</f>
        <v>9.4020000000000006E-3</v>
      </c>
      <c r="BT83" s="348">
        <f>'2M - SGS'!BT83</f>
        <v>5.5496999999999998E-2</v>
      </c>
      <c r="BU83" s="348">
        <f>'2M - SGS'!BU83</f>
        <v>0.115452</v>
      </c>
      <c r="BV83" s="348">
        <f>'2M - SGS'!BV83</f>
        <v>0.20278099999999999</v>
      </c>
      <c r="BW83" s="348">
        <f>'2M - SGS'!BW83</f>
        <v>0.210397</v>
      </c>
      <c r="BX83" s="348">
        <f>'2M - SGS'!BX83</f>
        <v>0.17743600000000001</v>
      </c>
      <c r="BY83" s="348">
        <f>'2M - SGS'!BY83</f>
        <v>0.13192400000000001</v>
      </c>
      <c r="BZ83" s="348">
        <f>'2M - SGS'!BZ83</f>
        <v>5.9718E-2</v>
      </c>
      <c r="CA83" s="348">
        <f>'2M - SGS'!CA83</f>
        <v>2.6769000000000001E-2</v>
      </c>
      <c r="CB83" s="348">
        <f>'2M - SGS'!CB83</f>
        <v>4.2950000000000002E-3</v>
      </c>
      <c r="CC83" s="348">
        <f>'2M - SGS'!CC83</f>
        <v>2.895E-3</v>
      </c>
      <c r="CD83" s="348">
        <f>'2M - SGS'!CD83</f>
        <v>3.4320000000000002E-3</v>
      </c>
      <c r="CE83" s="348">
        <f>'2M - SGS'!CE83</f>
        <v>9.4020000000000006E-3</v>
      </c>
      <c r="CF83" s="348">
        <f>'2M - SGS'!CF83</f>
        <v>5.5496999999999998E-2</v>
      </c>
      <c r="CG83" s="348">
        <f>'2M - SGS'!CG83</f>
        <v>0.115452</v>
      </c>
      <c r="CH83" s="349">
        <f>'2M - SGS'!CH83</f>
        <v>0.20278099999999999</v>
      </c>
      <c r="CJ83" s="248">
        <f t="shared" si="106"/>
        <v>0.99999800000000016</v>
      </c>
    </row>
    <row r="84" spans="1:88" ht="15.5" x14ac:dyDescent="0.35">
      <c r="A84" s="581"/>
      <c r="B84" s="14" t="str">
        <f t="shared" si="105"/>
        <v>HVAC</v>
      </c>
      <c r="C84" s="348">
        <f>'2M - SGS'!C84</f>
        <v>0.107824</v>
      </c>
      <c r="D84" s="348">
        <f>'2M - SGS'!D84</f>
        <v>9.1051999999999994E-2</v>
      </c>
      <c r="E84" s="348">
        <f>'2M - SGS'!E84</f>
        <v>7.1135000000000004E-2</v>
      </c>
      <c r="F84" s="348">
        <f>'2M - SGS'!F84</f>
        <v>4.1179E-2</v>
      </c>
      <c r="G84" s="348">
        <f>'2M - SGS'!G84</f>
        <v>4.4423999999999998E-2</v>
      </c>
      <c r="H84" s="348">
        <f>'2M - SGS'!H84</f>
        <v>0.106128</v>
      </c>
      <c r="I84" s="348">
        <f>'2M - SGS'!I84</f>
        <v>0.14288100000000001</v>
      </c>
      <c r="J84" s="348">
        <f>'2M - SGS'!J84</f>
        <v>0.133494</v>
      </c>
      <c r="K84" s="348">
        <f>'2M - SGS'!K84</f>
        <v>5.781E-2</v>
      </c>
      <c r="L84" s="348">
        <f>'2M - SGS'!L84</f>
        <v>3.8018000000000003E-2</v>
      </c>
      <c r="M84" s="348">
        <f>'2M - SGS'!M84</f>
        <v>6.2103999999999999E-2</v>
      </c>
      <c r="N84" s="348">
        <f>'2M - SGS'!N84</f>
        <v>0.10395</v>
      </c>
      <c r="O84" s="348">
        <f>'2M - SGS'!O84</f>
        <v>0.107824</v>
      </c>
      <c r="P84" s="348">
        <f>'2M - SGS'!P84</f>
        <v>9.1051999999999994E-2</v>
      </c>
      <c r="Q84" s="348">
        <f>'2M - SGS'!Q84</f>
        <v>7.1135000000000004E-2</v>
      </c>
      <c r="R84" s="348">
        <f>'2M - SGS'!R84</f>
        <v>4.1179E-2</v>
      </c>
      <c r="S84" s="348">
        <f>'2M - SGS'!S84</f>
        <v>4.4423999999999998E-2</v>
      </c>
      <c r="T84" s="348">
        <f>'2M - SGS'!T84</f>
        <v>0.106128</v>
      </c>
      <c r="U84" s="348">
        <f>'2M - SGS'!U84</f>
        <v>0.14288100000000001</v>
      </c>
      <c r="V84" s="348">
        <f>'2M - SGS'!V84</f>
        <v>0.133494</v>
      </c>
      <c r="W84" s="348">
        <f>'2M - SGS'!W84</f>
        <v>5.781E-2</v>
      </c>
      <c r="X84" s="348">
        <f>'2M - SGS'!X84</f>
        <v>3.8018000000000003E-2</v>
      </c>
      <c r="Y84" s="348">
        <f>'2M - SGS'!Y84</f>
        <v>6.2103999999999999E-2</v>
      </c>
      <c r="Z84" s="348">
        <f>'2M - SGS'!Z84</f>
        <v>0.10395</v>
      </c>
      <c r="AA84" s="348">
        <f>'2M - SGS'!AA84</f>
        <v>0.107824</v>
      </c>
      <c r="AB84" s="348">
        <f>'2M - SGS'!AB84</f>
        <v>9.1051999999999994E-2</v>
      </c>
      <c r="AC84" s="348">
        <f>'2M - SGS'!AC84</f>
        <v>7.1135000000000004E-2</v>
      </c>
      <c r="AD84" s="348">
        <f>'2M - SGS'!AD84</f>
        <v>4.1179E-2</v>
      </c>
      <c r="AE84" s="348">
        <f>'2M - SGS'!AE84</f>
        <v>4.4423999999999998E-2</v>
      </c>
      <c r="AF84" s="348">
        <f>'2M - SGS'!AF84</f>
        <v>0.106128</v>
      </c>
      <c r="AG84" s="348">
        <f>'2M - SGS'!AG84</f>
        <v>0.14288100000000001</v>
      </c>
      <c r="AH84" s="348">
        <f>'2M - SGS'!AH84</f>
        <v>0.133494</v>
      </c>
      <c r="AI84" s="348">
        <f>'2M - SGS'!AI84</f>
        <v>5.781E-2</v>
      </c>
      <c r="AJ84" s="348">
        <f>'2M - SGS'!AJ84</f>
        <v>3.8018000000000003E-2</v>
      </c>
      <c r="AK84" s="348">
        <f>'2M - SGS'!AK84</f>
        <v>6.2103999999999999E-2</v>
      </c>
      <c r="AL84" s="348">
        <f>'2M - SGS'!AL84</f>
        <v>0.10395</v>
      </c>
      <c r="AM84" s="348">
        <f>'2M - SGS'!AM84</f>
        <v>0.107824</v>
      </c>
      <c r="AN84" s="348">
        <f>'2M - SGS'!AN84</f>
        <v>9.1051999999999994E-2</v>
      </c>
      <c r="AO84" s="348">
        <f>'2M - SGS'!AO84</f>
        <v>7.1135000000000004E-2</v>
      </c>
      <c r="AP84" s="348">
        <f>'2M - SGS'!AP84</f>
        <v>4.1179E-2</v>
      </c>
      <c r="AQ84" s="348">
        <f>'2M - SGS'!AQ84</f>
        <v>4.4423999999999998E-2</v>
      </c>
      <c r="AR84" s="348">
        <f>'2M - SGS'!AR84</f>
        <v>0.106128</v>
      </c>
      <c r="AS84" s="348">
        <f>'2M - SGS'!AS84</f>
        <v>0.14288100000000001</v>
      </c>
      <c r="AT84" s="348">
        <f>'2M - SGS'!AT84</f>
        <v>0.133494</v>
      </c>
      <c r="AU84" s="348">
        <f>'2M - SGS'!AU84</f>
        <v>5.781E-2</v>
      </c>
      <c r="AV84" s="348">
        <f>'2M - SGS'!AV84</f>
        <v>3.8018000000000003E-2</v>
      </c>
      <c r="AW84" s="348">
        <f>'2M - SGS'!AW84</f>
        <v>6.2103999999999999E-2</v>
      </c>
      <c r="AX84" s="348">
        <f>'2M - SGS'!AX84</f>
        <v>0.10395</v>
      </c>
      <c r="AY84" s="348">
        <f>'2M - SGS'!AY84</f>
        <v>0.107824</v>
      </c>
      <c r="AZ84" s="348">
        <f>'2M - SGS'!AZ84</f>
        <v>9.1051999999999994E-2</v>
      </c>
      <c r="BA84" s="348">
        <f>'2M - SGS'!BA84</f>
        <v>7.1135000000000004E-2</v>
      </c>
      <c r="BB84" s="348">
        <f>'2M - SGS'!BB84</f>
        <v>4.1179E-2</v>
      </c>
      <c r="BC84" s="348">
        <f>'2M - SGS'!BC84</f>
        <v>4.4423999999999998E-2</v>
      </c>
      <c r="BD84" s="348">
        <f>'2M - SGS'!BD84</f>
        <v>0.106128</v>
      </c>
      <c r="BE84" s="348">
        <f>'2M - SGS'!BE84</f>
        <v>0.14288100000000001</v>
      </c>
      <c r="BF84" s="348">
        <f>'2M - SGS'!BF84</f>
        <v>0.133494</v>
      </c>
      <c r="BG84" s="348">
        <f>'2M - SGS'!BG84</f>
        <v>5.781E-2</v>
      </c>
      <c r="BH84" s="348">
        <f>'2M - SGS'!BH84</f>
        <v>3.8018000000000003E-2</v>
      </c>
      <c r="BI84" s="348">
        <f>'2M - SGS'!BI84</f>
        <v>6.2103999999999999E-2</v>
      </c>
      <c r="BJ84" s="348">
        <f>'2M - SGS'!BJ84</f>
        <v>0.10395</v>
      </c>
      <c r="BK84" s="348">
        <f>'2M - SGS'!BK84</f>
        <v>0.107824</v>
      </c>
      <c r="BL84" s="348">
        <f>'2M - SGS'!BL84</f>
        <v>9.1051999999999994E-2</v>
      </c>
      <c r="BM84" s="348">
        <f>'2M - SGS'!BM84</f>
        <v>7.1135000000000004E-2</v>
      </c>
      <c r="BN84" s="348">
        <f>'2M - SGS'!BN84</f>
        <v>4.1179E-2</v>
      </c>
      <c r="BO84" s="348">
        <f>'2M - SGS'!BO84</f>
        <v>4.4423999999999998E-2</v>
      </c>
      <c r="BP84" s="348">
        <f>'2M - SGS'!BP84</f>
        <v>0.106128</v>
      </c>
      <c r="BQ84" s="348">
        <f>'2M - SGS'!BQ84</f>
        <v>0.14288100000000001</v>
      </c>
      <c r="BR84" s="348">
        <f>'2M - SGS'!BR84</f>
        <v>0.133494</v>
      </c>
      <c r="BS84" s="348">
        <f>'2M - SGS'!BS84</f>
        <v>5.781E-2</v>
      </c>
      <c r="BT84" s="348">
        <f>'2M - SGS'!BT84</f>
        <v>3.8018000000000003E-2</v>
      </c>
      <c r="BU84" s="348">
        <f>'2M - SGS'!BU84</f>
        <v>6.2103999999999999E-2</v>
      </c>
      <c r="BV84" s="348">
        <f>'2M - SGS'!BV84</f>
        <v>0.10395</v>
      </c>
      <c r="BW84" s="348">
        <f>'2M - SGS'!BW84</f>
        <v>0.107824</v>
      </c>
      <c r="BX84" s="348">
        <f>'2M - SGS'!BX84</f>
        <v>9.1051999999999994E-2</v>
      </c>
      <c r="BY84" s="348">
        <f>'2M - SGS'!BY84</f>
        <v>7.1135000000000004E-2</v>
      </c>
      <c r="BZ84" s="348">
        <f>'2M - SGS'!BZ84</f>
        <v>4.1179E-2</v>
      </c>
      <c r="CA84" s="348">
        <f>'2M - SGS'!CA84</f>
        <v>4.4423999999999998E-2</v>
      </c>
      <c r="CB84" s="348">
        <f>'2M - SGS'!CB84</f>
        <v>0.106128</v>
      </c>
      <c r="CC84" s="348">
        <f>'2M - SGS'!CC84</f>
        <v>0.14288100000000001</v>
      </c>
      <c r="CD84" s="348">
        <f>'2M - SGS'!CD84</f>
        <v>0.133494</v>
      </c>
      <c r="CE84" s="348">
        <f>'2M - SGS'!CE84</f>
        <v>5.781E-2</v>
      </c>
      <c r="CF84" s="348">
        <f>'2M - SGS'!CF84</f>
        <v>3.8018000000000003E-2</v>
      </c>
      <c r="CG84" s="348">
        <f>'2M - SGS'!CG84</f>
        <v>6.2103999999999999E-2</v>
      </c>
      <c r="CH84" s="349">
        <f>'2M - SGS'!CH84</f>
        <v>0.10395</v>
      </c>
      <c r="CJ84" s="248">
        <f t="shared" si="106"/>
        <v>0.99999900000000008</v>
      </c>
    </row>
    <row r="85" spans="1:88" ht="15.5" x14ac:dyDescent="0.35">
      <c r="A85" s="581"/>
      <c r="B85" s="14" t="str">
        <f t="shared" si="105"/>
        <v>Lighting</v>
      </c>
      <c r="C85" s="348">
        <f>'2M - SGS'!C85</f>
        <v>9.3563999999999994E-2</v>
      </c>
      <c r="D85" s="348">
        <f>'2M - SGS'!D85</f>
        <v>7.2162000000000004E-2</v>
      </c>
      <c r="E85" s="348">
        <f>'2M - SGS'!E85</f>
        <v>7.8372999999999998E-2</v>
      </c>
      <c r="F85" s="348">
        <f>'2M - SGS'!F85</f>
        <v>7.6534000000000005E-2</v>
      </c>
      <c r="G85" s="348">
        <f>'2M - SGS'!G85</f>
        <v>9.4246999999999997E-2</v>
      </c>
      <c r="H85" s="348">
        <f>'2M - SGS'!H85</f>
        <v>7.5599E-2</v>
      </c>
      <c r="I85" s="348">
        <f>'2M - SGS'!I85</f>
        <v>9.6199999999999994E-2</v>
      </c>
      <c r="J85" s="348">
        <f>'2M - SGS'!J85</f>
        <v>7.7077999999999994E-2</v>
      </c>
      <c r="K85" s="348">
        <f>'2M - SGS'!K85</f>
        <v>8.1374000000000002E-2</v>
      </c>
      <c r="L85" s="348">
        <f>'2M - SGS'!L85</f>
        <v>9.4072000000000003E-2</v>
      </c>
      <c r="M85" s="348">
        <f>'2M - SGS'!M85</f>
        <v>7.6706999999999997E-2</v>
      </c>
      <c r="N85" s="348">
        <f>'2M - SGS'!N85</f>
        <v>8.4089999999999998E-2</v>
      </c>
      <c r="O85" s="348">
        <f>'2M - SGS'!O85</f>
        <v>9.3563999999999994E-2</v>
      </c>
      <c r="P85" s="348">
        <f>'2M - SGS'!P85</f>
        <v>7.2162000000000004E-2</v>
      </c>
      <c r="Q85" s="348">
        <f>'2M - SGS'!Q85</f>
        <v>7.8372999999999998E-2</v>
      </c>
      <c r="R85" s="348">
        <f>'2M - SGS'!R85</f>
        <v>7.6534000000000005E-2</v>
      </c>
      <c r="S85" s="348">
        <f>'2M - SGS'!S85</f>
        <v>9.4246999999999997E-2</v>
      </c>
      <c r="T85" s="348">
        <f>'2M - SGS'!T85</f>
        <v>7.5599E-2</v>
      </c>
      <c r="U85" s="348">
        <f>'2M - SGS'!U85</f>
        <v>9.6199999999999994E-2</v>
      </c>
      <c r="V85" s="348">
        <f>'2M - SGS'!V85</f>
        <v>7.7077999999999994E-2</v>
      </c>
      <c r="W85" s="348">
        <f>'2M - SGS'!W85</f>
        <v>8.1374000000000002E-2</v>
      </c>
      <c r="X85" s="348">
        <f>'2M - SGS'!X85</f>
        <v>9.4072000000000003E-2</v>
      </c>
      <c r="Y85" s="348">
        <f>'2M - SGS'!Y85</f>
        <v>7.6706999999999997E-2</v>
      </c>
      <c r="Z85" s="348">
        <f>'2M - SGS'!Z85</f>
        <v>8.4089999999999998E-2</v>
      </c>
      <c r="AA85" s="348">
        <f>'2M - SGS'!AA85</f>
        <v>9.3563999999999994E-2</v>
      </c>
      <c r="AB85" s="348">
        <f>'2M - SGS'!AB85</f>
        <v>7.2162000000000004E-2</v>
      </c>
      <c r="AC85" s="348">
        <f>'2M - SGS'!AC85</f>
        <v>7.8372999999999998E-2</v>
      </c>
      <c r="AD85" s="348">
        <f>'2M - SGS'!AD85</f>
        <v>7.6534000000000005E-2</v>
      </c>
      <c r="AE85" s="348">
        <f>'2M - SGS'!AE85</f>
        <v>9.4246999999999997E-2</v>
      </c>
      <c r="AF85" s="348">
        <f>'2M - SGS'!AF85</f>
        <v>7.5599E-2</v>
      </c>
      <c r="AG85" s="348">
        <f>'2M - SGS'!AG85</f>
        <v>9.6199999999999994E-2</v>
      </c>
      <c r="AH85" s="348">
        <f>'2M - SGS'!AH85</f>
        <v>7.7077999999999994E-2</v>
      </c>
      <c r="AI85" s="348">
        <f>'2M - SGS'!AI85</f>
        <v>8.1374000000000002E-2</v>
      </c>
      <c r="AJ85" s="348">
        <f>'2M - SGS'!AJ85</f>
        <v>9.4072000000000003E-2</v>
      </c>
      <c r="AK85" s="348">
        <f>'2M - SGS'!AK85</f>
        <v>7.6706999999999997E-2</v>
      </c>
      <c r="AL85" s="348">
        <f>'2M - SGS'!AL85</f>
        <v>8.4089999999999998E-2</v>
      </c>
      <c r="AM85" s="348">
        <f>'2M - SGS'!AM85</f>
        <v>9.3563999999999994E-2</v>
      </c>
      <c r="AN85" s="348">
        <f>'2M - SGS'!AN85</f>
        <v>7.2162000000000004E-2</v>
      </c>
      <c r="AO85" s="348">
        <f>'2M - SGS'!AO85</f>
        <v>7.8372999999999998E-2</v>
      </c>
      <c r="AP85" s="348">
        <f>'2M - SGS'!AP85</f>
        <v>7.6534000000000005E-2</v>
      </c>
      <c r="AQ85" s="348">
        <f>'2M - SGS'!AQ85</f>
        <v>9.4246999999999997E-2</v>
      </c>
      <c r="AR85" s="348">
        <f>'2M - SGS'!AR85</f>
        <v>7.5599E-2</v>
      </c>
      <c r="AS85" s="348">
        <f>'2M - SGS'!AS85</f>
        <v>9.6199999999999994E-2</v>
      </c>
      <c r="AT85" s="348">
        <f>'2M - SGS'!AT85</f>
        <v>7.7077999999999994E-2</v>
      </c>
      <c r="AU85" s="348">
        <f>'2M - SGS'!AU85</f>
        <v>8.1374000000000002E-2</v>
      </c>
      <c r="AV85" s="348">
        <f>'2M - SGS'!AV85</f>
        <v>9.4072000000000003E-2</v>
      </c>
      <c r="AW85" s="348">
        <f>'2M - SGS'!AW85</f>
        <v>7.6706999999999997E-2</v>
      </c>
      <c r="AX85" s="348">
        <f>'2M - SGS'!AX85</f>
        <v>8.4089999999999998E-2</v>
      </c>
      <c r="AY85" s="348">
        <f>'2M - SGS'!AY85</f>
        <v>9.3563999999999994E-2</v>
      </c>
      <c r="AZ85" s="348">
        <f>'2M - SGS'!AZ85</f>
        <v>7.2162000000000004E-2</v>
      </c>
      <c r="BA85" s="348">
        <f>'2M - SGS'!BA85</f>
        <v>7.8372999999999998E-2</v>
      </c>
      <c r="BB85" s="348">
        <f>'2M - SGS'!BB85</f>
        <v>7.6534000000000005E-2</v>
      </c>
      <c r="BC85" s="348">
        <f>'2M - SGS'!BC85</f>
        <v>9.4246999999999997E-2</v>
      </c>
      <c r="BD85" s="348">
        <f>'2M - SGS'!BD85</f>
        <v>7.5599E-2</v>
      </c>
      <c r="BE85" s="348">
        <f>'2M - SGS'!BE85</f>
        <v>9.6199999999999994E-2</v>
      </c>
      <c r="BF85" s="348">
        <f>'2M - SGS'!BF85</f>
        <v>7.7077999999999994E-2</v>
      </c>
      <c r="BG85" s="348">
        <f>'2M - SGS'!BG85</f>
        <v>8.1374000000000002E-2</v>
      </c>
      <c r="BH85" s="348">
        <f>'2M - SGS'!BH85</f>
        <v>9.4072000000000003E-2</v>
      </c>
      <c r="BI85" s="348">
        <f>'2M - SGS'!BI85</f>
        <v>7.6706999999999997E-2</v>
      </c>
      <c r="BJ85" s="348">
        <f>'2M - SGS'!BJ85</f>
        <v>8.4089999999999998E-2</v>
      </c>
      <c r="BK85" s="348">
        <f>'2M - SGS'!BK85</f>
        <v>9.3563999999999994E-2</v>
      </c>
      <c r="BL85" s="348">
        <f>'2M - SGS'!BL85</f>
        <v>7.2162000000000004E-2</v>
      </c>
      <c r="BM85" s="348">
        <f>'2M - SGS'!BM85</f>
        <v>7.8372999999999998E-2</v>
      </c>
      <c r="BN85" s="348">
        <f>'2M - SGS'!BN85</f>
        <v>7.6534000000000005E-2</v>
      </c>
      <c r="BO85" s="348">
        <f>'2M - SGS'!BO85</f>
        <v>9.4246999999999997E-2</v>
      </c>
      <c r="BP85" s="348">
        <f>'2M - SGS'!BP85</f>
        <v>7.5599E-2</v>
      </c>
      <c r="BQ85" s="348">
        <f>'2M - SGS'!BQ85</f>
        <v>9.6199999999999994E-2</v>
      </c>
      <c r="BR85" s="348">
        <f>'2M - SGS'!BR85</f>
        <v>7.7077999999999994E-2</v>
      </c>
      <c r="BS85" s="348">
        <f>'2M - SGS'!BS85</f>
        <v>8.1374000000000002E-2</v>
      </c>
      <c r="BT85" s="348">
        <f>'2M - SGS'!BT85</f>
        <v>9.4072000000000003E-2</v>
      </c>
      <c r="BU85" s="348">
        <f>'2M - SGS'!BU85</f>
        <v>7.6706999999999997E-2</v>
      </c>
      <c r="BV85" s="348">
        <f>'2M - SGS'!BV85</f>
        <v>8.4089999999999998E-2</v>
      </c>
      <c r="BW85" s="348">
        <f>'2M - SGS'!BW85</f>
        <v>9.3563999999999994E-2</v>
      </c>
      <c r="BX85" s="348">
        <f>'2M - SGS'!BX85</f>
        <v>7.2162000000000004E-2</v>
      </c>
      <c r="BY85" s="348">
        <f>'2M - SGS'!BY85</f>
        <v>7.8372999999999998E-2</v>
      </c>
      <c r="BZ85" s="348">
        <f>'2M - SGS'!BZ85</f>
        <v>7.6534000000000005E-2</v>
      </c>
      <c r="CA85" s="348">
        <f>'2M - SGS'!CA85</f>
        <v>9.4246999999999997E-2</v>
      </c>
      <c r="CB85" s="348">
        <f>'2M - SGS'!CB85</f>
        <v>7.5599E-2</v>
      </c>
      <c r="CC85" s="348">
        <f>'2M - SGS'!CC85</f>
        <v>9.6199999999999994E-2</v>
      </c>
      <c r="CD85" s="348">
        <f>'2M - SGS'!CD85</f>
        <v>7.7077999999999994E-2</v>
      </c>
      <c r="CE85" s="348">
        <f>'2M - SGS'!CE85</f>
        <v>8.1374000000000002E-2</v>
      </c>
      <c r="CF85" s="348">
        <f>'2M - SGS'!CF85</f>
        <v>9.4072000000000003E-2</v>
      </c>
      <c r="CG85" s="348">
        <f>'2M - SGS'!CG85</f>
        <v>7.6706999999999997E-2</v>
      </c>
      <c r="CH85" s="349">
        <f>'2M - SGS'!CH85</f>
        <v>8.4089999999999998E-2</v>
      </c>
      <c r="CJ85" s="248">
        <f t="shared" si="106"/>
        <v>1</v>
      </c>
    </row>
    <row r="86" spans="1:88" ht="15.5" x14ac:dyDescent="0.35">
      <c r="A86" s="581"/>
      <c r="B86" s="14" t="str">
        <f t="shared" si="105"/>
        <v>Miscellaneous</v>
      </c>
      <c r="C86" s="348">
        <f>'2M - SGS'!C86</f>
        <v>8.5109000000000004E-2</v>
      </c>
      <c r="D86" s="348">
        <f>'2M - SGS'!D86</f>
        <v>7.7715000000000006E-2</v>
      </c>
      <c r="E86" s="348">
        <f>'2M - SGS'!E86</f>
        <v>8.6136000000000004E-2</v>
      </c>
      <c r="F86" s="348">
        <f>'2M - SGS'!F86</f>
        <v>7.9796000000000006E-2</v>
      </c>
      <c r="G86" s="348">
        <f>'2M - SGS'!G86</f>
        <v>8.5334999999999994E-2</v>
      </c>
      <c r="H86" s="348">
        <f>'2M - SGS'!H86</f>
        <v>8.1994999999999998E-2</v>
      </c>
      <c r="I86" s="348">
        <f>'2M - SGS'!I86</f>
        <v>8.4098999999999993E-2</v>
      </c>
      <c r="J86" s="348">
        <f>'2M - SGS'!J86</f>
        <v>8.4198999999999996E-2</v>
      </c>
      <c r="K86" s="348">
        <f>'2M - SGS'!K86</f>
        <v>8.2512000000000002E-2</v>
      </c>
      <c r="L86" s="348">
        <f>'2M - SGS'!L86</f>
        <v>8.5277000000000006E-2</v>
      </c>
      <c r="M86" s="348">
        <f>'2M - SGS'!M86</f>
        <v>8.2588999999999996E-2</v>
      </c>
      <c r="N86" s="348">
        <f>'2M - SGS'!N86</f>
        <v>8.5237999999999994E-2</v>
      </c>
      <c r="O86" s="348">
        <f>'2M - SGS'!O86</f>
        <v>8.5109000000000004E-2</v>
      </c>
      <c r="P86" s="348">
        <f>'2M - SGS'!P86</f>
        <v>7.7715000000000006E-2</v>
      </c>
      <c r="Q86" s="348">
        <f>'2M - SGS'!Q86</f>
        <v>8.6136000000000004E-2</v>
      </c>
      <c r="R86" s="348">
        <f>'2M - SGS'!R86</f>
        <v>7.9796000000000006E-2</v>
      </c>
      <c r="S86" s="348">
        <f>'2M - SGS'!S86</f>
        <v>8.5334999999999994E-2</v>
      </c>
      <c r="T86" s="348">
        <f>'2M - SGS'!T86</f>
        <v>8.1994999999999998E-2</v>
      </c>
      <c r="U86" s="348">
        <f>'2M - SGS'!U86</f>
        <v>8.4098999999999993E-2</v>
      </c>
      <c r="V86" s="348">
        <f>'2M - SGS'!V86</f>
        <v>8.4198999999999996E-2</v>
      </c>
      <c r="W86" s="348">
        <f>'2M - SGS'!W86</f>
        <v>8.2512000000000002E-2</v>
      </c>
      <c r="X86" s="348">
        <f>'2M - SGS'!X86</f>
        <v>8.5277000000000006E-2</v>
      </c>
      <c r="Y86" s="348">
        <f>'2M - SGS'!Y86</f>
        <v>8.2588999999999996E-2</v>
      </c>
      <c r="Z86" s="348">
        <f>'2M - SGS'!Z86</f>
        <v>8.5237999999999994E-2</v>
      </c>
      <c r="AA86" s="348">
        <f>'2M - SGS'!AA86</f>
        <v>8.5109000000000004E-2</v>
      </c>
      <c r="AB86" s="348">
        <f>'2M - SGS'!AB86</f>
        <v>7.7715000000000006E-2</v>
      </c>
      <c r="AC86" s="348">
        <f>'2M - SGS'!AC86</f>
        <v>8.6136000000000004E-2</v>
      </c>
      <c r="AD86" s="348">
        <f>'2M - SGS'!AD86</f>
        <v>7.9796000000000006E-2</v>
      </c>
      <c r="AE86" s="348">
        <f>'2M - SGS'!AE86</f>
        <v>8.5334999999999994E-2</v>
      </c>
      <c r="AF86" s="348">
        <f>'2M - SGS'!AF86</f>
        <v>8.1994999999999998E-2</v>
      </c>
      <c r="AG86" s="348">
        <f>'2M - SGS'!AG86</f>
        <v>8.4098999999999993E-2</v>
      </c>
      <c r="AH86" s="348">
        <f>'2M - SGS'!AH86</f>
        <v>8.4198999999999996E-2</v>
      </c>
      <c r="AI86" s="348">
        <f>'2M - SGS'!AI86</f>
        <v>8.2512000000000002E-2</v>
      </c>
      <c r="AJ86" s="348">
        <f>'2M - SGS'!AJ86</f>
        <v>8.5277000000000006E-2</v>
      </c>
      <c r="AK86" s="348">
        <f>'2M - SGS'!AK86</f>
        <v>8.2588999999999996E-2</v>
      </c>
      <c r="AL86" s="348">
        <f>'2M - SGS'!AL86</f>
        <v>8.5237999999999994E-2</v>
      </c>
      <c r="AM86" s="348">
        <f>'2M - SGS'!AM86</f>
        <v>8.5109000000000004E-2</v>
      </c>
      <c r="AN86" s="348">
        <f>'2M - SGS'!AN86</f>
        <v>7.7715000000000006E-2</v>
      </c>
      <c r="AO86" s="348">
        <f>'2M - SGS'!AO86</f>
        <v>8.6136000000000004E-2</v>
      </c>
      <c r="AP86" s="348">
        <f>'2M - SGS'!AP86</f>
        <v>7.9796000000000006E-2</v>
      </c>
      <c r="AQ86" s="348">
        <f>'2M - SGS'!AQ86</f>
        <v>8.5334999999999994E-2</v>
      </c>
      <c r="AR86" s="348">
        <f>'2M - SGS'!AR86</f>
        <v>8.1994999999999998E-2</v>
      </c>
      <c r="AS86" s="348">
        <f>'2M - SGS'!AS86</f>
        <v>8.4098999999999993E-2</v>
      </c>
      <c r="AT86" s="348">
        <f>'2M - SGS'!AT86</f>
        <v>8.4198999999999996E-2</v>
      </c>
      <c r="AU86" s="348">
        <f>'2M - SGS'!AU86</f>
        <v>8.2512000000000002E-2</v>
      </c>
      <c r="AV86" s="348">
        <f>'2M - SGS'!AV86</f>
        <v>8.5277000000000006E-2</v>
      </c>
      <c r="AW86" s="348">
        <f>'2M - SGS'!AW86</f>
        <v>8.2588999999999996E-2</v>
      </c>
      <c r="AX86" s="348">
        <f>'2M - SGS'!AX86</f>
        <v>8.5237999999999994E-2</v>
      </c>
      <c r="AY86" s="348">
        <f>'2M - SGS'!AY86</f>
        <v>8.5109000000000004E-2</v>
      </c>
      <c r="AZ86" s="348">
        <f>'2M - SGS'!AZ86</f>
        <v>7.7715000000000006E-2</v>
      </c>
      <c r="BA86" s="348">
        <f>'2M - SGS'!BA86</f>
        <v>8.6136000000000004E-2</v>
      </c>
      <c r="BB86" s="348">
        <f>'2M - SGS'!BB86</f>
        <v>7.9796000000000006E-2</v>
      </c>
      <c r="BC86" s="348">
        <f>'2M - SGS'!BC86</f>
        <v>8.5334999999999994E-2</v>
      </c>
      <c r="BD86" s="348">
        <f>'2M - SGS'!BD86</f>
        <v>8.1994999999999998E-2</v>
      </c>
      <c r="BE86" s="348">
        <f>'2M - SGS'!BE86</f>
        <v>8.4098999999999993E-2</v>
      </c>
      <c r="BF86" s="348">
        <f>'2M - SGS'!BF86</f>
        <v>8.4198999999999996E-2</v>
      </c>
      <c r="BG86" s="348">
        <f>'2M - SGS'!BG86</f>
        <v>8.2512000000000002E-2</v>
      </c>
      <c r="BH86" s="348">
        <f>'2M - SGS'!BH86</f>
        <v>8.5277000000000006E-2</v>
      </c>
      <c r="BI86" s="348">
        <f>'2M - SGS'!BI86</f>
        <v>8.2588999999999996E-2</v>
      </c>
      <c r="BJ86" s="348">
        <f>'2M - SGS'!BJ86</f>
        <v>8.5237999999999994E-2</v>
      </c>
      <c r="BK86" s="348">
        <f>'2M - SGS'!BK86</f>
        <v>8.5109000000000004E-2</v>
      </c>
      <c r="BL86" s="348">
        <f>'2M - SGS'!BL86</f>
        <v>7.7715000000000006E-2</v>
      </c>
      <c r="BM86" s="348">
        <f>'2M - SGS'!BM86</f>
        <v>8.6136000000000004E-2</v>
      </c>
      <c r="BN86" s="348">
        <f>'2M - SGS'!BN86</f>
        <v>7.9796000000000006E-2</v>
      </c>
      <c r="BO86" s="348">
        <f>'2M - SGS'!BO86</f>
        <v>8.5334999999999994E-2</v>
      </c>
      <c r="BP86" s="348">
        <f>'2M - SGS'!BP86</f>
        <v>8.1994999999999998E-2</v>
      </c>
      <c r="BQ86" s="348">
        <f>'2M - SGS'!BQ86</f>
        <v>8.4098999999999993E-2</v>
      </c>
      <c r="BR86" s="348">
        <f>'2M - SGS'!BR86</f>
        <v>8.4198999999999996E-2</v>
      </c>
      <c r="BS86" s="348">
        <f>'2M - SGS'!BS86</f>
        <v>8.2512000000000002E-2</v>
      </c>
      <c r="BT86" s="348">
        <f>'2M - SGS'!BT86</f>
        <v>8.5277000000000006E-2</v>
      </c>
      <c r="BU86" s="348">
        <f>'2M - SGS'!BU86</f>
        <v>8.2588999999999996E-2</v>
      </c>
      <c r="BV86" s="348">
        <f>'2M - SGS'!BV86</f>
        <v>8.5237999999999994E-2</v>
      </c>
      <c r="BW86" s="348">
        <f>'2M - SGS'!BW86</f>
        <v>8.5109000000000004E-2</v>
      </c>
      <c r="BX86" s="348">
        <f>'2M - SGS'!BX86</f>
        <v>7.7715000000000006E-2</v>
      </c>
      <c r="BY86" s="348">
        <f>'2M - SGS'!BY86</f>
        <v>8.6136000000000004E-2</v>
      </c>
      <c r="BZ86" s="348">
        <f>'2M - SGS'!BZ86</f>
        <v>7.9796000000000006E-2</v>
      </c>
      <c r="CA86" s="348">
        <f>'2M - SGS'!CA86</f>
        <v>8.5334999999999994E-2</v>
      </c>
      <c r="CB86" s="348">
        <f>'2M - SGS'!CB86</f>
        <v>8.1994999999999998E-2</v>
      </c>
      <c r="CC86" s="348">
        <f>'2M - SGS'!CC86</f>
        <v>8.4098999999999993E-2</v>
      </c>
      <c r="CD86" s="348">
        <f>'2M - SGS'!CD86</f>
        <v>8.4198999999999996E-2</v>
      </c>
      <c r="CE86" s="348">
        <f>'2M - SGS'!CE86</f>
        <v>8.2512000000000002E-2</v>
      </c>
      <c r="CF86" s="348">
        <f>'2M - SGS'!CF86</f>
        <v>8.5277000000000006E-2</v>
      </c>
      <c r="CG86" s="348">
        <f>'2M - SGS'!CG86</f>
        <v>8.2588999999999996E-2</v>
      </c>
      <c r="CH86" s="349">
        <f>'2M - SGS'!CH86</f>
        <v>8.5237999999999994E-2</v>
      </c>
      <c r="CJ86" s="248">
        <f t="shared" si="106"/>
        <v>1.0000000000000002</v>
      </c>
    </row>
    <row r="87" spans="1:88" ht="15.5" x14ac:dyDescent="0.35">
      <c r="A87" s="581"/>
      <c r="B87" s="14" t="str">
        <f t="shared" si="105"/>
        <v>Motors</v>
      </c>
      <c r="C87" s="348">
        <f>'2M - SGS'!C87</f>
        <v>8.5109000000000004E-2</v>
      </c>
      <c r="D87" s="348">
        <f>'2M - SGS'!D87</f>
        <v>7.7715000000000006E-2</v>
      </c>
      <c r="E87" s="348">
        <f>'2M - SGS'!E87</f>
        <v>8.6136000000000004E-2</v>
      </c>
      <c r="F87" s="348">
        <f>'2M - SGS'!F87</f>
        <v>7.9796000000000006E-2</v>
      </c>
      <c r="G87" s="348">
        <f>'2M - SGS'!G87</f>
        <v>8.5334999999999994E-2</v>
      </c>
      <c r="H87" s="348">
        <f>'2M - SGS'!H87</f>
        <v>8.1994999999999998E-2</v>
      </c>
      <c r="I87" s="348">
        <f>'2M - SGS'!I87</f>
        <v>8.4098999999999993E-2</v>
      </c>
      <c r="J87" s="348">
        <f>'2M - SGS'!J87</f>
        <v>8.4198999999999996E-2</v>
      </c>
      <c r="K87" s="348">
        <f>'2M - SGS'!K87</f>
        <v>8.2512000000000002E-2</v>
      </c>
      <c r="L87" s="348">
        <f>'2M - SGS'!L87</f>
        <v>8.5277000000000006E-2</v>
      </c>
      <c r="M87" s="348">
        <f>'2M - SGS'!M87</f>
        <v>8.2588999999999996E-2</v>
      </c>
      <c r="N87" s="348">
        <f>'2M - SGS'!N87</f>
        <v>8.5237999999999994E-2</v>
      </c>
      <c r="O87" s="348">
        <f>'2M - SGS'!O87</f>
        <v>8.5109000000000004E-2</v>
      </c>
      <c r="P87" s="348">
        <f>'2M - SGS'!P87</f>
        <v>7.7715000000000006E-2</v>
      </c>
      <c r="Q87" s="348">
        <f>'2M - SGS'!Q87</f>
        <v>8.6136000000000004E-2</v>
      </c>
      <c r="R87" s="348">
        <f>'2M - SGS'!R87</f>
        <v>7.9796000000000006E-2</v>
      </c>
      <c r="S87" s="348">
        <f>'2M - SGS'!S87</f>
        <v>8.5334999999999994E-2</v>
      </c>
      <c r="T87" s="348">
        <f>'2M - SGS'!T87</f>
        <v>8.1994999999999998E-2</v>
      </c>
      <c r="U87" s="348">
        <f>'2M - SGS'!U87</f>
        <v>8.4098999999999993E-2</v>
      </c>
      <c r="V87" s="348">
        <f>'2M - SGS'!V87</f>
        <v>8.4198999999999996E-2</v>
      </c>
      <c r="W87" s="348">
        <f>'2M - SGS'!W87</f>
        <v>8.2512000000000002E-2</v>
      </c>
      <c r="X87" s="348">
        <f>'2M - SGS'!X87</f>
        <v>8.5277000000000006E-2</v>
      </c>
      <c r="Y87" s="348">
        <f>'2M - SGS'!Y87</f>
        <v>8.2588999999999996E-2</v>
      </c>
      <c r="Z87" s="348">
        <f>'2M - SGS'!Z87</f>
        <v>8.5237999999999994E-2</v>
      </c>
      <c r="AA87" s="348">
        <f>'2M - SGS'!AA87</f>
        <v>8.5109000000000004E-2</v>
      </c>
      <c r="AB87" s="348">
        <f>'2M - SGS'!AB87</f>
        <v>7.7715000000000006E-2</v>
      </c>
      <c r="AC87" s="348">
        <f>'2M - SGS'!AC87</f>
        <v>8.6136000000000004E-2</v>
      </c>
      <c r="AD87" s="348">
        <f>'2M - SGS'!AD87</f>
        <v>7.9796000000000006E-2</v>
      </c>
      <c r="AE87" s="348">
        <f>'2M - SGS'!AE87</f>
        <v>8.5334999999999994E-2</v>
      </c>
      <c r="AF87" s="348">
        <f>'2M - SGS'!AF87</f>
        <v>8.1994999999999998E-2</v>
      </c>
      <c r="AG87" s="348">
        <f>'2M - SGS'!AG87</f>
        <v>8.4098999999999993E-2</v>
      </c>
      <c r="AH87" s="348">
        <f>'2M - SGS'!AH87</f>
        <v>8.4198999999999996E-2</v>
      </c>
      <c r="AI87" s="348">
        <f>'2M - SGS'!AI87</f>
        <v>8.2512000000000002E-2</v>
      </c>
      <c r="AJ87" s="348">
        <f>'2M - SGS'!AJ87</f>
        <v>8.5277000000000006E-2</v>
      </c>
      <c r="AK87" s="348">
        <f>'2M - SGS'!AK87</f>
        <v>8.2588999999999996E-2</v>
      </c>
      <c r="AL87" s="348">
        <f>'2M - SGS'!AL87</f>
        <v>8.5237999999999994E-2</v>
      </c>
      <c r="AM87" s="348">
        <f>'2M - SGS'!AM87</f>
        <v>8.5109000000000004E-2</v>
      </c>
      <c r="AN87" s="348">
        <f>'2M - SGS'!AN87</f>
        <v>7.7715000000000006E-2</v>
      </c>
      <c r="AO87" s="348">
        <f>'2M - SGS'!AO87</f>
        <v>8.6136000000000004E-2</v>
      </c>
      <c r="AP87" s="348">
        <f>'2M - SGS'!AP87</f>
        <v>7.9796000000000006E-2</v>
      </c>
      <c r="AQ87" s="348">
        <f>'2M - SGS'!AQ87</f>
        <v>8.5334999999999994E-2</v>
      </c>
      <c r="AR87" s="348">
        <f>'2M - SGS'!AR87</f>
        <v>8.1994999999999998E-2</v>
      </c>
      <c r="AS87" s="348">
        <f>'2M - SGS'!AS87</f>
        <v>8.4098999999999993E-2</v>
      </c>
      <c r="AT87" s="348">
        <f>'2M - SGS'!AT87</f>
        <v>8.4198999999999996E-2</v>
      </c>
      <c r="AU87" s="348">
        <f>'2M - SGS'!AU87</f>
        <v>8.2512000000000002E-2</v>
      </c>
      <c r="AV87" s="348">
        <f>'2M - SGS'!AV87</f>
        <v>8.5277000000000006E-2</v>
      </c>
      <c r="AW87" s="348">
        <f>'2M - SGS'!AW87</f>
        <v>8.2588999999999996E-2</v>
      </c>
      <c r="AX87" s="348">
        <f>'2M - SGS'!AX87</f>
        <v>8.5237999999999994E-2</v>
      </c>
      <c r="AY87" s="348">
        <f>'2M - SGS'!AY87</f>
        <v>8.5109000000000004E-2</v>
      </c>
      <c r="AZ87" s="348">
        <f>'2M - SGS'!AZ87</f>
        <v>7.7715000000000006E-2</v>
      </c>
      <c r="BA87" s="348">
        <f>'2M - SGS'!BA87</f>
        <v>8.6136000000000004E-2</v>
      </c>
      <c r="BB87" s="348">
        <f>'2M - SGS'!BB87</f>
        <v>7.9796000000000006E-2</v>
      </c>
      <c r="BC87" s="348">
        <f>'2M - SGS'!BC87</f>
        <v>8.5334999999999994E-2</v>
      </c>
      <c r="BD87" s="348">
        <f>'2M - SGS'!BD87</f>
        <v>8.1994999999999998E-2</v>
      </c>
      <c r="BE87" s="348">
        <f>'2M - SGS'!BE87</f>
        <v>8.4098999999999993E-2</v>
      </c>
      <c r="BF87" s="348">
        <f>'2M - SGS'!BF87</f>
        <v>8.4198999999999996E-2</v>
      </c>
      <c r="BG87" s="348">
        <f>'2M - SGS'!BG87</f>
        <v>8.2512000000000002E-2</v>
      </c>
      <c r="BH87" s="348">
        <f>'2M - SGS'!BH87</f>
        <v>8.5277000000000006E-2</v>
      </c>
      <c r="BI87" s="348">
        <f>'2M - SGS'!BI87</f>
        <v>8.2588999999999996E-2</v>
      </c>
      <c r="BJ87" s="348">
        <f>'2M - SGS'!BJ87</f>
        <v>8.5237999999999994E-2</v>
      </c>
      <c r="BK87" s="348">
        <f>'2M - SGS'!BK87</f>
        <v>8.5109000000000004E-2</v>
      </c>
      <c r="BL87" s="348">
        <f>'2M - SGS'!BL87</f>
        <v>7.7715000000000006E-2</v>
      </c>
      <c r="BM87" s="348">
        <f>'2M - SGS'!BM87</f>
        <v>8.6136000000000004E-2</v>
      </c>
      <c r="BN87" s="348">
        <f>'2M - SGS'!BN87</f>
        <v>7.9796000000000006E-2</v>
      </c>
      <c r="BO87" s="348">
        <f>'2M - SGS'!BO87</f>
        <v>8.5334999999999994E-2</v>
      </c>
      <c r="BP87" s="348">
        <f>'2M - SGS'!BP87</f>
        <v>8.1994999999999998E-2</v>
      </c>
      <c r="BQ87" s="348">
        <f>'2M - SGS'!BQ87</f>
        <v>8.4098999999999993E-2</v>
      </c>
      <c r="BR87" s="348">
        <f>'2M - SGS'!BR87</f>
        <v>8.4198999999999996E-2</v>
      </c>
      <c r="BS87" s="348">
        <f>'2M - SGS'!BS87</f>
        <v>8.2512000000000002E-2</v>
      </c>
      <c r="BT87" s="348">
        <f>'2M - SGS'!BT87</f>
        <v>8.5277000000000006E-2</v>
      </c>
      <c r="BU87" s="348">
        <f>'2M - SGS'!BU87</f>
        <v>8.2588999999999996E-2</v>
      </c>
      <c r="BV87" s="348">
        <f>'2M - SGS'!BV87</f>
        <v>8.5237999999999994E-2</v>
      </c>
      <c r="BW87" s="348">
        <f>'2M - SGS'!BW87</f>
        <v>8.5109000000000004E-2</v>
      </c>
      <c r="BX87" s="348">
        <f>'2M - SGS'!BX87</f>
        <v>7.7715000000000006E-2</v>
      </c>
      <c r="BY87" s="348">
        <f>'2M - SGS'!BY87</f>
        <v>8.6136000000000004E-2</v>
      </c>
      <c r="BZ87" s="348">
        <f>'2M - SGS'!BZ87</f>
        <v>7.9796000000000006E-2</v>
      </c>
      <c r="CA87" s="348">
        <f>'2M - SGS'!CA87</f>
        <v>8.5334999999999994E-2</v>
      </c>
      <c r="CB87" s="348">
        <f>'2M - SGS'!CB87</f>
        <v>8.1994999999999998E-2</v>
      </c>
      <c r="CC87" s="348">
        <f>'2M - SGS'!CC87</f>
        <v>8.4098999999999993E-2</v>
      </c>
      <c r="CD87" s="348">
        <f>'2M - SGS'!CD87</f>
        <v>8.4198999999999996E-2</v>
      </c>
      <c r="CE87" s="348">
        <f>'2M - SGS'!CE87</f>
        <v>8.2512000000000002E-2</v>
      </c>
      <c r="CF87" s="348">
        <f>'2M - SGS'!CF87</f>
        <v>8.5277000000000006E-2</v>
      </c>
      <c r="CG87" s="348">
        <f>'2M - SGS'!CG87</f>
        <v>8.2588999999999996E-2</v>
      </c>
      <c r="CH87" s="349">
        <f>'2M - SGS'!CH87</f>
        <v>8.5237999999999994E-2</v>
      </c>
      <c r="CJ87" s="248">
        <f t="shared" si="106"/>
        <v>1.0000000000000002</v>
      </c>
    </row>
    <row r="88" spans="1:88" ht="15.5" x14ac:dyDescent="0.35">
      <c r="A88" s="581"/>
      <c r="B88" s="14" t="str">
        <f t="shared" si="105"/>
        <v>Process</v>
      </c>
      <c r="C88" s="348">
        <f>'2M - SGS'!C88</f>
        <v>8.5109000000000004E-2</v>
      </c>
      <c r="D88" s="348">
        <f>'2M - SGS'!D88</f>
        <v>7.7715000000000006E-2</v>
      </c>
      <c r="E88" s="348">
        <f>'2M - SGS'!E88</f>
        <v>8.6136000000000004E-2</v>
      </c>
      <c r="F88" s="348">
        <f>'2M - SGS'!F88</f>
        <v>7.9796000000000006E-2</v>
      </c>
      <c r="G88" s="348">
        <f>'2M - SGS'!G88</f>
        <v>8.5334999999999994E-2</v>
      </c>
      <c r="H88" s="348">
        <f>'2M - SGS'!H88</f>
        <v>8.1994999999999998E-2</v>
      </c>
      <c r="I88" s="348">
        <f>'2M - SGS'!I88</f>
        <v>8.4098999999999993E-2</v>
      </c>
      <c r="J88" s="348">
        <f>'2M - SGS'!J88</f>
        <v>8.4198999999999996E-2</v>
      </c>
      <c r="K88" s="348">
        <f>'2M - SGS'!K88</f>
        <v>8.2512000000000002E-2</v>
      </c>
      <c r="L88" s="348">
        <f>'2M - SGS'!L88</f>
        <v>8.5277000000000006E-2</v>
      </c>
      <c r="M88" s="348">
        <f>'2M - SGS'!M88</f>
        <v>8.2588999999999996E-2</v>
      </c>
      <c r="N88" s="348">
        <f>'2M - SGS'!N88</f>
        <v>8.5237999999999994E-2</v>
      </c>
      <c r="O88" s="348">
        <f>'2M - SGS'!O88</f>
        <v>8.5109000000000004E-2</v>
      </c>
      <c r="P88" s="348">
        <f>'2M - SGS'!P88</f>
        <v>7.7715000000000006E-2</v>
      </c>
      <c r="Q88" s="348">
        <f>'2M - SGS'!Q88</f>
        <v>8.6136000000000004E-2</v>
      </c>
      <c r="R88" s="348">
        <f>'2M - SGS'!R88</f>
        <v>7.9796000000000006E-2</v>
      </c>
      <c r="S88" s="348">
        <f>'2M - SGS'!S88</f>
        <v>8.5334999999999994E-2</v>
      </c>
      <c r="T88" s="348">
        <f>'2M - SGS'!T88</f>
        <v>8.1994999999999998E-2</v>
      </c>
      <c r="U88" s="348">
        <f>'2M - SGS'!U88</f>
        <v>8.4098999999999993E-2</v>
      </c>
      <c r="V88" s="348">
        <f>'2M - SGS'!V88</f>
        <v>8.4198999999999996E-2</v>
      </c>
      <c r="W88" s="348">
        <f>'2M - SGS'!W88</f>
        <v>8.2512000000000002E-2</v>
      </c>
      <c r="X88" s="348">
        <f>'2M - SGS'!X88</f>
        <v>8.5277000000000006E-2</v>
      </c>
      <c r="Y88" s="348">
        <f>'2M - SGS'!Y88</f>
        <v>8.2588999999999996E-2</v>
      </c>
      <c r="Z88" s="348">
        <f>'2M - SGS'!Z88</f>
        <v>8.5237999999999994E-2</v>
      </c>
      <c r="AA88" s="348">
        <f>'2M - SGS'!AA88</f>
        <v>8.5109000000000004E-2</v>
      </c>
      <c r="AB88" s="348">
        <f>'2M - SGS'!AB88</f>
        <v>7.7715000000000006E-2</v>
      </c>
      <c r="AC88" s="348">
        <f>'2M - SGS'!AC88</f>
        <v>8.6136000000000004E-2</v>
      </c>
      <c r="AD88" s="348">
        <f>'2M - SGS'!AD88</f>
        <v>7.9796000000000006E-2</v>
      </c>
      <c r="AE88" s="348">
        <f>'2M - SGS'!AE88</f>
        <v>8.5334999999999994E-2</v>
      </c>
      <c r="AF88" s="348">
        <f>'2M - SGS'!AF88</f>
        <v>8.1994999999999998E-2</v>
      </c>
      <c r="AG88" s="348">
        <f>'2M - SGS'!AG88</f>
        <v>8.4098999999999993E-2</v>
      </c>
      <c r="AH88" s="348">
        <f>'2M - SGS'!AH88</f>
        <v>8.4198999999999996E-2</v>
      </c>
      <c r="AI88" s="348">
        <f>'2M - SGS'!AI88</f>
        <v>8.2512000000000002E-2</v>
      </c>
      <c r="AJ88" s="348">
        <f>'2M - SGS'!AJ88</f>
        <v>8.5277000000000006E-2</v>
      </c>
      <c r="AK88" s="348">
        <f>'2M - SGS'!AK88</f>
        <v>8.2588999999999996E-2</v>
      </c>
      <c r="AL88" s="348">
        <f>'2M - SGS'!AL88</f>
        <v>8.5237999999999994E-2</v>
      </c>
      <c r="AM88" s="348">
        <f>'2M - SGS'!AM88</f>
        <v>8.5109000000000004E-2</v>
      </c>
      <c r="AN88" s="348">
        <f>'2M - SGS'!AN88</f>
        <v>7.7715000000000006E-2</v>
      </c>
      <c r="AO88" s="348">
        <f>'2M - SGS'!AO88</f>
        <v>8.6136000000000004E-2</v>
      </c>
      <c r="AP88" s="348">
        <f>'2M - SGS'!AP88</f>
        <v>7.9796000000000006E-2</v>
      </c>
      <c r="AQ88" s="348">
        <f>'2M - SGS'!AQ88</f>
        <v>8.5334999999999994E-2</v>
      </c>
      <c r="AR88" s="348">
        <f>'2M - SGS'!AR88</f>
        <v>8.1994999999999998E-2</v>
      </c>
      <c r="AS88" s="348">
        <f>'2M - SGS'!AS88</f>
        <v>8.4098999999999993E-2</v>
      </c>
      <c r="AT88" s="348">
        <f>'2M - SGS'!AT88</f>
        <v>8.4198999999999996E-2</v>
      </c>
      <c r="AU88" s="348">
        <f>'2M - SGS'!AU88</f>
        <v>8.2512000000000002E-2</v>
      </c>
      <c r="AV88" s="348">
        <f>'2M - SGS'!AV88</f>
        <v>8.5277000000000006E-2</v>
      </c>
      <c r="AW88" s="348">
        <f>'2M - SGS'!AW88</f>
        <v>8.2588999999999996E-2</v>
      </c>
      <c r="AX88" s="348">
        <f>'2M - SGS'!AX88</f>
        <v>8.5237999999999994E-2</v>
      </c>
      <c r="AY88" s="348">
        <f>'2M - SGS'!AY88</f>
        <v>8.5109000000000004E-2</v>
      </c>
      <c r="AZ88" s="348">
        <f>'2M - SGS'!AZ88</f>
        <v>7.7715000000000006E-2</v>
      </c>
      <c r="BA88" s="348">
        <f>'2M - SGS'!BA88</f>
        <v>8.6136000000000004E-2</v>
      </c>
      <c r="BB88" s="348">
        <f>'2M - SGS'!BB88</f>
        <v>7.9796000000000006E-2</v>
      </c>
      <c r="BC88" s="348">
        <f>'2M - SGS'!BC88</f>
        <v>8.5334999999999994E-2</v>
      </c>
      <c r="BD88" s="348">
        <f>'2M - SGS'!BD88</f>
        <v>8.1994999999999998E-2</v>
      </c>
      <c r="BE88" s="348">
        <f>'2M - SGS'!BE88</f>
        <v>8.4098999999999993E-2</v>
      </c>
      <c r="BF88" s="348">
        <f>'2M - SGS'!BF88</f>
        <v>8.4198999999999996E-2</v>
      </c>
      <c r="BG88" s="348">
        <f>'2M - SGS'!BG88</f>
        <v>8.2512000000000002E-2</v>
      </c>
      <c r="BH88" s="348">
        <f>'2M - SGS'!BH88</f>
        <v>8.5277000000000006E-2</v>
      </c>
      <c r="BI88" s="348">
        <f>'2M - SGS'!BI88</f>
        <v>8.2588999999999996E-2</v>
      </c>
      <c r="BJ88" s="348">
        <f>'2M - SGS'!BJ88</f>
        <v>8.5237999999999994E-2</v>
      </c>
      <c r="BK88" s="348">
        <f>'2M - SGS'!BK88</f>
        <v>8.5109000000000004E-2</v>
      </c>
      <c r="BL88" s="348">
        <f>'2M - SGS'!BL88</f>
        <v>7.7715000000000006E-2</v>
      </c>
      <c r="BM88" s="348">
        <f>'2M - SGS'!BM88</f>
        <v>8.6136000000000004E-2</v>
      </c>
      <c r="BN88" s="348">
        <f>'2M - SGS'!BN88</f>
        <v>7.9796000000000006E-2</v>
      </c>
      <c r="BO88" s="348">
        <f>'2M - SGS'!BO88</f>
        <v>8.5334999999999994E-2</v>
      </c>
      <c r="BP88" s="348">
        <f>'2M - SGS'!BP88</f>
        <v>8.1994999999999998E-2</v>
      </c>
      <c r="BQ88" s="348">
        <f>'2M - SGS'!BQ88</f>
        <v>8.4098999999999993E-2</v>
      </c>
      <c r="BR88" s="348">
        <f>'2M - SGS'!BR88</f>
        <v>8.4198999999999996E-2</v>
      </c>
      <c r="BS88" s="348">
        <f>'2M - SGS'!BS88</f>
        <v>8.2512000000000002E-2</v>
      </c>
      <c r="BT88" s="348">
        <f>'2M - SGS'!BT88</f>
        <v>8.5277000000000006E-2</v>
      </c>
      <c r="BU88" s="348">
        <f>'2M - SGS'!BU88</f>
        <v>8.2588999999999996E-2</v>
      </c>
      <c r="BV88" s="348">
        <f>'2M - SGS'!BV88</f>
        <v>8.5237999999999994E-2</v>
      </c>
      <c r="BW88" s="348">
        <f>'2M - SGS'!BW88</f>
        <v>8.5109000000000004E-2</v>
      </c>
      <c r="BX88" s="348">
        <f>'2M - SGS'!BX88</f>
        <v>7.7715000000000006E-2</v>
      </c>
      <c r="BY88" s="348">
        <f>'2M - SGS'!BY88</f>
        <v>8.6136000000000004E-2</v>
      </c>
      <c r="BZ88" s="348">
        <f>'2M - SGS'!BZ88</f>
        <v>7.9796000000000006E-2</v>
      </c>
      <c r="CA88" s="348">
        <f>'2M - SGS'!CA88</f>
        <v>8.5334999999999994E-2</v>
      </c>
      <c r="CB88" s="348">
        <f>'2M - SGS'!CB88</f>
        <v>8.1994999999999998E-2</v>
      </c>
      <c r="CC88" s="348">
        <f>'2M - SGS'!CC88</f>
        <v>8.4098999999999993E-2</v>
      </c>
      <c r="CD88" s="348">
        <f>'2M - SGS'!CD88</f>
        <v>8.4198999999999996E-2</v>
      </c>
      <c r="CE88" s="348">
        <f>'2M - SGS'!CE88</f>
        <v>8.2512000000000002E-2</v>
      </c>
      <c r="CF88" s="348">
        <f>'2M - SGS'!CF88</f>
        <v>8.5277000000000006E-2</v>
      </c>
      <c r="CG88" s="348">
        <f>'2M - SGS'!CG88</f>
        <v>8.2588999999999996E-2</v>
      </c>
      <c r="CH88" s="349">
        <f>'2M - SGS'!CH88</f>
        <v>8.5237999999999994E-2</v>
      </c>
      <c r="CJ88" s="248">
        <f t="shared" si="106"/>
        <v>1.0000000000000002</v>
      </c>
    </row>
    <row r="89" spans="1:88" ht="15.5" x14ac:dyDescent="0.35">
      <c r="A89" s="581"/>
      <c r="B89" s="14" t="str">
        <f t="shared" si="105"/>
        <v>Refrigeration</v>
      </c>
      <c r="C89" s="348">
        <f>'2M - SGS'!C89</f>
        <v>8.3486000000000005E-2</v>
      </c>
      <c r="D89" s="348">
        <f>'2M - SGS'!D89</f>
        <v>7.6158000000000003E-2</v>
      </c>
      <c r="E89" s="348">
        <f>'2M - SGS'!E89</f>
        <v>8.3346000000000003E-2</v>
      </c>
      <c r="F89" s="348">
        <f>'2M - SGS'!F89</f>
        <v>8.0782999999999994E-2</v>
      </c>
      <c r="G89" s="348">
        <f>'2M - SGS'!G89</f>
        <v>8.5133E-2</v>
      </c>
      <c r="H89" s="348">
        <f>'2M - SGS'!H89</f>
        <v>8.4294999999999995E-2</v>
      </c>
      <c r="I89" s="348">
        <f>'2M - SGS'!I89</f>
        <v>8.7456999999999993E-2</v>
      </c>
      <c r="J89" s="348">
        <f>'2M - SGS'!J89</f>
        <v>8.7230000000000002E-2</v>
      </c>
      <c r="K89" s="348">
        <f>'2M - SGS'!K89</f>
        <v>8.3319000000000004E-2</v>
      </c>
      <c r="L89" s="348">
        <f>'2M - SGS'!L89</f>
        <v>8.4562999999999999E-2</v>
      </c>
      <c r="M89" s="348">
        <f>'2M - SGS'!M89</f>
        <v>8.1112000000000004E-2</v>
      </c>
      <c r="N89" s="348">
        <f>'2M - SGS'!N89</f>
        <v>8.3118999999999998E-2</v>
      </c>
      <c r="O89" s="348">
        <f>'2M - SGS'!O89</f>
        <v>8.3486000000000005E-2</v>
      </c>
      <c r="P89" s="348">
        <f>'2M - SGS'!P89</f>
        <v>7.6158000000000003E-2</v>
      </c>
      <c r="Q89" s="348">
        <f>'2M - SGS'!Q89</f>
        <v>8.3346000000000003E-2</v>
      </c>
      <c r="R89" s="348">
        <f>'2M - SGS'!R89</f>
        <v>8.0782999999999994E-2</v>
      </c>
      <c r="S89" s="348">
        <f>'2M - SGS'!S89</f>
        <v>8.5133E-2</v>
      </c>
      <c r="T89" s="348">
        <f>'2M - SGS'!T89</f>
        <v>8.4294999999999995E-2</v>
      </c>
      <c r="U89" s="348">
        <f>'2M - SGS'!U89</f>
        <v>8.7456999999999993E-2</v>
      </c>
      <c r="V89" s="348">
        <f>'2M - SGS'!V89</f>
        <v>8.7230000000000002E-2</v>
      </c>
      <c r="W89" s="348">
        <f>'2M - SGS'!W89</f>
        <v>8.3319000000000004E-2</v>
      </c>
      <c r="X89" s="348">
        <f>'2M - SGS'!X89</f>
        <v>8.4562999999999999E-2</v>
      </c>
      <c r="Y89" s="348">
        <f>'2M - SGS'!Y89</f>
        <v>8.1112000000000004E-2</v>
      </c>
      <c r="Z89" s="348">
        <f>'2M - SGS'!Z89</f>
        <v>8.3118999999999998E-2</v>
      </c>
      <c r="AA89" s="348">
        <f>'2M - SGS'!AA89</f>
        <v>8.3486000000000005E-2</v>
      </c>
      <c r="AB89" s="348">
        <f>'2M - SGS'!AB89</f>
        <v>7.6158000000000003E-2</v>
      </c>
      <c r="AC89" s="348">
        <f>'2M - SGS'!AC89</f>
        <v>8.3346000000000003E-2</v>
      </c>
      <c r="AD89" s="348">
        <f>'2M - SGS'!AD89</f>
        <v>8.0782999999999994E-2</v>
      </c>
      <c r="AE89" s="348">
        <f>'2M - SGS'!AE89</f>
        <v>8.5133E-2</v>
      </c>
      <c r="AF89" s="348">
        <f>'2M - SGS'!AF89</f>
        <v>8.4294999999999995E-2</v>
      </c>
      <c r="AG89" s="348">
        <f>'2M - SGS'!AG89</f>
        <v>8.7456999999999993E-2</v>
      </c>
      <c r="AH89" s="348">
        <f>'2M - SGS'!AH89</f>
        <v>8.7230000000000002E-2</v>
      </c>
      <c r="AI89" s="348">
        <f>'2M - SGS'!AI89</f>
        <v>8.3319000000000004E-2</v>
      </c>
      <c r="AJ89" s="348">
        <f>'2M - SGS'!AJ89</f>
        <v>8.4562999999999999E-2</v>
      </c>
      <c r="AK89" s="348">
        <f>'2M - SGS'!AK89</f>
        <v>8.1112000000000004E-2</v>
      </c>
      <c r="AL89" s="348">
        <f>'2M - SGS'!AL89</f>
        <v>8.3118999999999998E-2</v>
      </c>
      <c r="AM89" s="348">
        <f>'2M - SGS'!AM89</f>
        <v>8.3486000000000005E-2</v>
      </c>
      <c r="AN89" s="348">
        <f>'2M - SGS'!AN89</f>
        <v>7.6158000000000003E-2</v>
      </c>
      <c r="AO89" s="348">
        <f>'2M - SGS'!AO89</f>
        <v>8.3346000000000003E-2</v>
      </c>
      <c r="AP89" s="348">
        <f>'2M - SGS'!AP89</f>
        <v>8.0782999999999994E-2</v>
      </c>
      <c r="AQ89" s="348">
        <f>'2M - SGS'!AQ89</f>
        <v>8.5133E-2</v>
      </c>
      <c r="AR89" s="348">
        <f>'2M - SGS'!AR89</f>
        <v>8.4294999999999995E-2</v>
      </c>
      <c r="AS89" s="348">
        <f>'2M - SGS'!AS89</f>
        <v>8.7456999999999993E-2</v>
      </c>
      <c r="AT89" s="348">
        <f>'2M - SGS'!AT89</f>
        <v>8.7230000000000002E-2</v>
      </c>
      <c r="AU89" s="348">
        <f>'2M - SGS'!AU89</f>
        <v>8.3319000000000004E-2</v>
      </c>
      <c r="AV89" s="348">
        <f>'2M - SGS'!AV89</f>
        <v>8.4562999999999999E-2</v>
      </c>
      <c r="AW89" s="348">
        <f>'2M - SGS'!AW89</f>
        <v>8.1112000000000004E-2</v>
      </c>
      <c r="AX89" s="348">
        <f>'2M - SGS'!AX89</f>
        <v>8.3118999999999998E-2</v>
      </c>
      <c r="AY89" s="348">
        <f>'2M - SGS'!AY89</f>
        <v>8.3486000000000005E-2</v>
      </c>
      <c r="AZ89" s="348">
        <f>'2M - SGS'!AZ89</f>
        <v>7.6158000000000003E-2</v>
      </c>
      <c r="BA89" s="348">
        <f>'2M - SGS'!BA89</f>
        <v>8.3346000000000003E-2</v>
      </c>
      <c r="BB89" s="348">
        <f>'2M - SGS'!BB89</f>
        <v>8.0782999999999994E-2</v>
      </c>
      <c r="BC89" s="348">
        <f>'2M - SGS'!BC89</f>
        <v>8.5133E-2</v>
      </c>
      <c r="BD89" s="348">
        <f>'2M - SGS'!BD89</f>
        <v>8.4294999999999995E-2</v>
      </c>
      <c r="BE89" s="348">
        <f>'2M - SGS'!BE89</f>
        <v>8.7456999999999993E-2</v>
      </c>
      <c r="BF89" s="348">
        <f>'2M - SGS'!BF89</f>
        <v>8.7230000000000002E-2</v>
      </c>
      <c r="BG89" s="348">
        <f>'2M - SGS'!BG89</f>
        <v>8.3319000000000004E-2</v>
      </c>
      <c r="BH89" s="348">
        <f>'2M - SGS'!BH89</f>
        <v>8.4562999999999999E-2</v>
      </c>
      <c r="BI89" s="348">
        <f>'2M - SGS'!BI89</f>
        <v>8.1112000000000004E-2</v>
      </c>
      <c r="BJ89" s="348">
        <f>'2M - SGS'!BJ89</f>
        <v>8.3118999999999998E-2</v>
      </c>
      <c r="BK89" s="348">
        <f>'2M - SGS'!BK89</f>
        <v>8.3486000000000005E-2</v>
      </c>
      <c r="BL89" s="348">
        <f>'2M - SGS'!BL89</f>
        <v>7.6158000000000003E-2</v>
      </c>
      <c r="BM89" s="348">
        <f>'2M - SGS'!BM89</f>
        <v>8.3346000000000003E-2</v>
      </c>
      <c r="BN89" s="348">
        <f>'2M - SGS'!BN89</f>
        <v>8.0782999999999994E-2</v>
      </c>
      <c r="BO89" s="348">
        <f>'2M - SGS'!BO89</f>
        <v>8.5133E-2</v>
      </c>
      <c r="BP89" s="348">
        <f>'2M - SGS'!BP89</f>
        <v>8.4294999999999995E-2</v>
      </c>
      <c r="BQ89" s="348">
        <f>'2M - SGS'!BQ89</f>
        <v>8.7456999999999993E-2</v>
      </c>
      <c r="BR89" s="348">
        <f>'2M - SGS'!BR89</f>
        <v>8.7230000000000002E-2</v>
      </c>
      <c r="BS89" s="348">
        <f>'2M - SGS'!BS89</f>
        <v>8.3319000000000004E-2</v>
      </c>
      <c r="BT89" s="348">
        <f>'2M - SGS'!BT89</f>
        <v>8.4562999999999999E-2</v>
      </c>
      <c r="BU89" s="348">
        <f>'2M - SGS'!BU89</f>
        <v>8.1112000000000004E-2</v>
      </c>
      <c r="BV89" s="348">
        <f>'2M - SGS'!BV89</f>
        <v>8.3118999999999998E-2</v>
      </c>
      <c r="BW89" s="348">
        <f>'2M - SGS'!BW89</f>
        <v>8.3486000000000005E-2</v>
      </c>
      <c r="BX89" s="348">
        <f>'2M - SGS'!BX89</f>
        <v>7.6158000000000003E-2</v>
      </c>
      <c r="BY89" s="348">
        <f>'2M - SGS'!BY89</f>
        <v>8.3346000000000003E-2</v>
      </c>
      <c r="BZ89" s="348">
        <f>'2M - SGS'!BZ89</f>
        <v>8.0782999999999994E-2</v>
      </c>
      <c r="CA89" s="348">
        <f>'2M - SGS'!CA89</f>
        <v>8.5133E-2</v>
      </c>
      <c r="CB89" s="348">
        <f>'2M - SGS'!CB89</f>
        <v>8.4294999999999995E-2</v>
      </c>
      <c r="CC89" s="348">
        <f>'2M - SGS'!CC89</f>
        <v>8.7456999999999993E-2</v>
      </c>
      <c r="CD89" s="348">
        <f>'2M - SGS'!CD89</f>
        <v>8.7230000000000002E-2</v>
      </c>
      <c r="CE89" s="348">
        <f>'2M - SGS'!CE89</f>
        <v>8.3319000000000004E-2</v>
      </c>
      <c r="CF89" s="348">
        <f>'2M - SGS'!CF89</f>
        <v>8.4562999999999999E-2</v>
      </c>
      <c r="CG89" s="348">
        <f>'2M - SGS'!CG89</f>
        <v>8.1112000000000004E-2</v>
      </c>
      <c r="CH89" s="349">
        <f>'2M - SGS'!CH89</f>
        <v>8.3118999999999998E-2</v>
      </c>
      <c r="CJ89" s="248">
        <f t="shared" si="106"/>
        <v>1.0000010000000001</v>
      </c>
    </row>
    <row r="90" spans="1:88" ht="16" thickBot="1" x14ac:dyDescent="0.4">
      <c r="A90" s="582"/>
      <c r="B90" s="15" t="str">
        <f t="shared" si="105"/>
        <v>Water Heating</v>
      </c>
      <c r="C90" s="356">
        <f>'2M - SGS'!C90</f>
        <v>0.108255</v>
      </c>
      <c r="D90" s="356">
        <f>'2M - SGS'!D90</f>
        <v>9.1078000000000006E-2</v>
      </c>
      <c r="E90" s="356">
        <f>'2M - SGS'!E90</f>
        <v>8.5239999999999996E-2</v>
      </c>
      <c r="F90" s="356">
        <f>'2M - SGS'!F90</f>
        <v>7.2980000000000003E-2</v>
      </c>
      <c r="G90" s="356">
        <f>'2M - SGS'!G90</f>
        <v>7.9849000000000003E-2</v>
      </c>
      <c r="H90" s="356">
        <f>'2M - SGS'!H90</f>
        <v>7.2720999999999994E-2</v>
      </c>
      <c r="I90" s="356">
        <f>'2M - SGS'!I90</f>
        <v>7.4929999999999997E-2</v>
      </c>
      <c r="J90" s="356">
        <f>'2M - SGS'!J90</f>
        <v>7.5861999999999999E-2</v>
      </c>
      <c r="K90" s="356">
        <f>'2M - SGS'!K90</f>
        <v>7.5733999999999996E-2</v>
      </c>
      <c r="L90" s="356">
        <f>'2M - SGS'!L90</f>
        <v>8.2808000000000007E-2</v>
      </c>
      <c r="M90" s="356">
        <f>'2M - SGS'!M90</f>
        <v>8.6345000000000005E-2</v>
      </c>
      <c r="N90" s="356">
        <f>'2M - SGS'!N90</f>
        <v>9.4200000000000006E-2</v>
      </c>
      <c r="O90" s="356">
        <f>'2M - SGS'!O90</f>
        <v>0.108255</v>
      </c>
      <c r="P90" s="356">
        <f>'2M - SGS'!P90</f>
        <v>9.1078000000000006E-2</v>
      </c>
      <c r="Q90" s="356">
        <f>'2M - SGS'!Q90</f>
        <v>8.5239999999999996E-2</v>
      </c>
      <c r="R90" s="356">
        <f>'2M - SGS'!R90</f>
        <v>7.2980000000000003E-2</v>
      </c>
      <c r="S90" s="356">
        <f>'2M - SGS'!S90</f>
        <v>7.9849000000000003E-2</v>
      </c>
      <c r="T90" s="356">
        <f>'2M - SGS'!T90</f>
        <v>7.2720999999999994E-2</v>
      </c>
      <c r="U90" s="356">
        <f>'2M - SGS'!U90</f>
        <v>7.4929999999999997E-2</v>
      </c>
      <c r="V90" s="356">
        <f>'2M - SGS'!V90</f>
        <v>7.5861999999999999E-2</v>
      </c>
      <c r="W90" s="356">
        <f>'2M - SGS'!W90</f>
        <v>7.5733999999999996E-2</v>
      </c>
      <c r="X90" s="356">
        <f>'2M - SGS'!X90</f>
        <v>8.2808000000000007E-2</v>
      </c>
      <c r="Y90" s="356">
        <f>'2M - SGS'!Y90</f>
        <v>8.6345000000000005E-2</v>
      </c>
      <c r="Z90" s="356">
        <f>'2M - SGS'!Z90</f>
        <v>9.4200000000000006E-2</v>
      </c>
      <c r="AA90" s="356">
        <f>'2M - SGS'!AA90</f>
        <v>0.108255</v>
      </c>
      <c r="AB90" s="356">
        <f>'2M - SGS'!AB90</f>
        <v>9.1078000000000006E-2</v>
      </c>
      <c r="AC90" s="356">
        <f>'2M - SGS'!AC90</f>
        <v>8.5239999999999996E-2</v>
      </c>
      <c r="AD90" s="356">
        <f>'2M - SGS'!AD90</f>
        <v>7.2980000000000003E-2</v>
      </c>
      <c r="AE90" s="356">
        <f>'2M - SGS'!AE90</f>
        <v>7.9849000000000003E-2</v>
      </c>
      <c r="AF90" s="356">
        <f>'2M - SGS'!AF90</f>
        <v>7.2720999999999994E-2</v>
      </c>
      <c r="AG90" s="356">
        <f>'2M - SGS'!AG90</f>
        <v>7.4929999999999997E-2</v>
      </c>
      <c r="AH90" s="356">
        <f>'2M - SGS'!AH90</f>
        <v>7.5861999999999999E-2</v>
      </c>
      <c r="AI90" s="356">
        <f>'2M - SGS'!AI90</f>
        <v>7.5733999999999996E-2</v>
      </c>
      <c r="AJ90" s="356">
        <f>'2M - SGS'!AJ90</f>
        <v>8.2808000000000007E-2</v>
      </c>
      <c r="AK90" s="356">
        <f>'2M - SGS'!AK90</f>
        <v>8.6345000000000005E-2</v>
      </c>
      <c r="AL90" s="356">
        <f>'2M - SGS'!AL90</f>
        <v>9.4200000000000006E-2</v>
      </c>
      <c r="AM90" s="356">
        <f>'2M - SGS'!AM90</f>
        <v>0.108255</v>
      </c>
      <c r="AN90" s="356">
        <f>'2M - SGS'!AN90</f>
        <v>9.1078000000000006E-2</v>
      </c>
      <c r="AO90" s="356">
        <f>'2M - SGS'!AO90</f>
        <v>8.5239999999999996E-2</v>
      </c>
      <c r="AP90" s="356">
        <f>'2M - SGS'!AP90</f>
        <v>7.2980000000000003E-2</v>
      </c>
      <c r="AQ90" s="356">
        <f>'2M - SGS'!AQ90</f>
        <v>7.9849000000000003E-2</v>
      </c>
      <c r="AR90" s="356">
        <f>'2M - SGS'!AR90</f>
        <v>7.2720999999999994E-2</v>
      </c>
      <c r="AS90" s="356">
        <f>'2M - SGS'!AS90</f>
        <v>7.4929999999999997E-2</v>
      </c>
      <c r="AT90" s="356">
        <f>'2M - SGS'!AT90</f>
        <v>7.5861999999999999E-2</v>
      </c>
      <c r="AU90" s="356">
        <f>'2M - SGS'!AU90</f>
        <v>7.5733999999999996E-2</v>
      </c>
      <c r="AV90" s="356">
        <f>'2M - SGS'!AV90</f>
        <v>8.2808000000000007E-2</v>
      </c>
      <c r="AW90" s="356">
        <f>'2M - SGS'!AW90</f>
        <v>8.6345000000000005E-2</v>
      </c>
      <c r="AX90" s="356">
        <f>'2M - SGS'!AX90</f>
        <v>9.4200000000000006E-2</v>
      </c>
      <c r="AY90" s="356">
        <f>'2M - SGS'!AY90</f>
        <v>0.108255</v>
      </c>
      <c r="AZ90" s="356">
        <f>'2M - SGS'!AZ90</f>
        <v>9.1078000000000006E-2</v>
      </c>
      <c r="BA90" s="356">
        <f>'2M - SGS'!BA90</f>
        <v>8.5239999999999996E-2</v>
      </c>
      <c r="BB90" s="356">
        <f>'2M - SGS'!BB90</f>
        <v>7.2980000000000003E-2</v>
      </c>
      <c r="BC90" s="356">
        <f>'2M - SGS'!BC90</f>
        <v>7.9849000000000003E-2</v>
      </c>
      <c r="BD90" s="356">
        <f>'2M - SGS'!BD90</f>
        <v>7.2720999999999994E-2</v>
      </c>
      <c r="BE90" s="356">
        <f>'2M - SGS'!BE90</f>
        <v>7.4929999999999997E-2</v>
      </c>
      <c r="BF90" s="356">
        <f>'2M - SGS'!BF90</f>
        <v>7.5861999999999999E-2</v>
      </c>
      <c r="BG90" s="356">
        <f>'2M - SGS'!BG90</f>
        <v>7.5733999999999996E-2</v>
      </c>
      <c r="BH90" s="356">
        <f>'2M - SGS'!BH90</f>
        <v>8.2808000000000007E-2</v>
      </c>
      <c r="BI90" s="356">
        <f>'2M - SGS'!BI90</f>
        <v>8.6345000000000005E-2</v>
      </c>
      <c r="BJ90" s="356">
        <f>'2M - SGS'!BJ90</f>
        <v>9.4200000000000006E-2</v>
      </c>
      <c r="BK90" s="356">
        <f>'2M - SGS'!BK90</f>
        <v>0.108255</v>
      </c>
      <c r="BL90" s="356">
        <f>'2M - SGS'!BL90</f>
        <v>9.1078000000000006E-2</v>
      </c>
      <c r="BM90" s="356">
        <f>'2M - SGS'!BM90</f>
        <v>8.5239999999999996E-2</v>
      </c>
      <c r="BN90" s="356">
        <f>'2M - SGS'!BN90</f>
        <v>7.2980000000000003E-2</v>
      </c>
      <c r="BO90" s="356">
        <f>'2M - SGS'!BO90</f>
        <v>7.9849000000000003E-2</v>
      </c>
      <c r="BP90" s="356">
        <f>'2M - SGS'!BP90</f>
        <v>7.2720999999999994E-2</v>
      </c>
      <c r="BQ90" s="356">
        <f>'2M - SGS'!BQ90</f>
        <v>7.4929999999999997E-2</v>
      </c>
      <c r="BR90" s="356">
        <f>'2M - SGS'!BR90</f>
        <v>7.5861999999999999E-2</v>
      </c>
      <c r="BS90" s="356">
        <f>'2M - SGS'!BS90</f>
        <v>7.5733999999999996E-2</v>
      </c>
      <c r="BT90" s="356">
        <f>'2M - SGS'!BT90</f>
        <v>8.2808000000000007E-2</v>
      </c>
      <c r="BU90" s="356">
        <f>'2M - SGS'!BU90</f>
        <v>8.6345000000000005E-2</v>
      </c>
      <c r="BV90" s="356">
        <f>'2M - SGS'!BV90</f>
        <v>9.4200000000000006E-2</v>
      </c>
      <c r="BW90" s="356">
        <f>'2M - SGS'!BW90</f>
        <v>0.108255</v>
      </c>
      <c r="BX90" s="356">
        <f>'2M - SGS'!BX90</f>
        <v>9.1078000000000006E-2</v>
      </c>
      <c r="BY90" s="356">
        <f>'2M - SGS'!BY90</f>
        <v>8.5239999999999996E-2</v>
      </c>
      <c r="BZ90" s="356">
        <f>'2M - SGS'!BZ90</f>
        <v>7.2980000000000003E-2</v>
      </c>
      <c r="CA90" s="356">
        <f>'2M - SGS'!CA90</f>
        <v>7.9849000000000003E-2</v>
      </c>
      <c r="CB90" s="356">
        <f>'2M - SGS'!CB90</f>
        <v>7.2720999999999994E-2</v>
      </c>
      <c r="CC90" s="356">
        <f>'2M - SGS'!CC90</f>
        <v>7.4929999999999997E-2</v>
      </c>
      <c r="CD90" s="356">
        <f>'2M - SGS'!CD90</f>
        <v>7.5861999999999999E-2</v>
      </c>
      <c r="CE90" s="356">
        <f>'2M - SGS'!CE90</f>
        <v>7.5733999999999996E-2</v>
      </c>
      <c r="CF90" s="356">
        <f>'2M - SGS'!CF90</f>
        <v>8.2808000000000007E-2</v>
      </c>
      <c r="CG90" s="356">
        <f>'2M - SGS'!CG90</f>
        <v>8.6345000000000005E-2</v>
      </c>
      <c r="CH90" s="357">
        <f>'2M - SGS'!CH90</f>
        <v>9.4200000000000006E-2</v>
      </c>
      <c r="CJ90" s="248">
        <f t="shared" si="106"/>
        <v>1.0000020000000001</v>
      </c>
    </row>
    <row r="91" spans="1:88" ht="15" thickBot="1" x14ac:dyDescent="0.4"/>
    <row r="92" spans="1:88" ht="15" thickBot="1" x14ac:dyDescent="0.4">
      <c r="A92" s="20"/>
      <c r="B92" s="566" t="s">
        <v>28</v>
      </c>
      <c r="C92" s="176">
        <f>C$4</f>
        <v>44562</v>
      </c>
      <c r="D92" s="176">
        <f t="shared" ref="D92:BO92" si="107">D$4</f>
        <v>44593</v>
      </c>
      <c r="E92" s="176">
        <f t="shared" si="107"/>
        <v>44621</v>
      </c>
      <c r="F92" s="176">
        <f t="shared" si="107"/>
        <v>44652</v>
      </c>
      <c r="G92" s="176">
        <f t="shared" si="107"/>
        <v>44682</v>
      </c>
      <c r="H92" s="176">
        <f t="shared" si="107"/>
        <v>44713</v>
      </c>
      <c r="I92" s="176">
        <f t="shared" si="107"/>
        <v>44743</v>
      </c>
      <c r="J92" s="176">
        <f t="shared" si="107"/>
        <v>44774</v>
      </c>
      <c r="K92" s="176">
        <f t="shared" si="107"/>
        <v>44805</v>
      </c>
      <c r="L92" s="176">
        <f t="shared" si="107"/>
        <v>44835</v>
      </c>
      <c r="M92" s="176">
        <f t="shared" si="107"/>
        <v>44866</v>
      </c>
      <c r="N92" s="176">
        <f t="shared" si="107"/>
        <v>44896</v>
      </c>
      <c r="O92" s="176">
        <f t="shared" si="107"/>
        <v>44927</v>
      </c>
      <c r="P92" s="176">
        <f t="shared" si="107"/>
        <v>44958</v>
      </c>
      <c r="Q92" s="176">
        <f t="shared" si="107"/>
        <v>44986</v>
      </c>
      <c r="R92" s="176">
        <f t="shared" si="107"/>
        <v>45017</v>
      </c>
      <c r="S92" s="176">
        <f t="shared" si="107"/>
        <v>45047</v>
      </c>
      <c r="T92" s="176">
        <f t="shared" si="107"/>
        <v>45078</v>
      </c>
      <c r="U92" s="176">
        <f t="shared" si="107"/>
        <v>45108</v>
      </c>
      <c r="V92" s="176">
        <f t="shared" si="107"/>
        <v>45139</v>
      </c>
      <c r="W92" s="176">
        <f t="shared" si="107"/>
        <v>45170</v>
      </c>
      <c r="X92" s="176">
        <f t="shared" si="107"/>
        <v>45200</v>
      </c>
      <c r="Y92" s="176">
        <f t="shared" si="107"/>
        <v>45231</v>
      </c>
      <c r="Z92" s="176">
        <f t="shared" si="107"/>
        <v>45261</v>
      </c>
      <c r="AA92" s="176">
        <f t="shared" si="107"/>
        <v>45292</v>
      </c>
      <c r="AB92" s="176">
        <f t="shared" si="107"/>
        <v>45323</v>
      </c>
      <c r="AC92" s="176">
        <f t="shared" si="107"/>
        <v>45352</v>
      </c>
      <c r="AD92" s="176">
        <f t="shared" si="107"/>
        <v>45383</v>
      </c>
      <c r="AE92" s="176">
        <f t="shared" si="107"/>
        <v>45413</v>
      </c>
      <c r="AF92" s="176">
        <f t="shared" si="107"/>
        <v>45444</v>
      </c>
      <c r="AG92" s="176">
        <f t="shared" si="107"/>
        <v>45474</v>
      </c>
      <c r="AH92" s="176">
        <f t="shared" si="107"/>
        <v>45505</v>
      </c>
      <c r="AI92" s="176">
        <f t="shared" si="107"/>
        <v>45536</v>
      </c>
      <c r="AJ92" s="176">
        <f t="shared" si="107"/>
        <v>45566</v>
      </c>
      <c r="AK92" s="176">
        <f t="shared" si="107"/>
        <v>45597</v>
      </c>
      <c r="AL92" s="176">
        <f t="shared" si="107"/>
        <v>45627</v>
      </c>
      <c r="AM92" s="176">
        <f t="shared" si="107"/>
        <v>45658</v>
      </c>
      <c r="AN92" s="176">
        <f t="shared" si="107"/>
        <v>45689</v>
      </c>
      <c r="AO92" s="176">
        <f t="shared" si="107"/>
        <v>45717</v>
      </c>
      <c r="AP92" s="176">
        <f t="shared" si="107"/>
        <v>45748</v>
      </c>
      <c r="AQ92" s="176">
        <f t="shared" si="107"/>
        <v>45778</v>
      </c>
      <c r="AR92" s="176">
        <f t="shared" si="107"/>
        <v>45809</v>
      </c>
      <c r="AS92" s="176">
        <f t="shared" si="107"/>
        <v>45839</v>
      </c>
      <c r="AT92" s="176">
        <f t="shared" si="107"/>
        <v>45870</v>
      </c>
      <c r="AU92" s="176">
        <f t="shared" si="107"/>
        <v>45901</v>
      </c>
      <c r="AV92" s="176">
        <f t="shared" si="107"/>
        <v>45931</v>
      </c>
      <c r="AW92" s="176">
        <f t="shared" si="107"/>
        <v>45962</v>
      </c>
      <c r="AX92" s="176">
        <f t="shared" si="107"/>
        <v>45992</v>
      </c>
      <c r="AY92" s="176">
        <f t="shared" si="107"/>
        <v>46023</v>
      </c>
      <c r="AZ92" s="176">
        <f t="shared" si="107"/>
        <v>46054</v>
      </c>
      <c r="BA92" s="176">
        <f t="shared" si="107"/>
        <v>46082</v>
      </c>
      <c r="BB92" s="176">
        <f t="shared" si="107"/>
        <v>46113</v>
      </c>
      <c r="BC92" s="176">
        <f t="shared" si="107"/>
        <v>46143</v>
      </c>
      <c r="BD92" s="176">
        <f t="shared" si="107"/>
        <v>46174</v>
      </c>
      <c r="BE92" s="176">
        <f t="shared" si="107"/>
        <v>46204</v>
      </c>
      <c r="BF92" s="176">
        <f t="shared" si="107"/>
        <v>46235</v>
      </c>
      <c r="BG92" s="176">
        <f t="shared" si="107"/>
        <v>46266</v>
      </c>
      <c r="BH92" s="176">
        <f t="shared" si="107"/>
        <v>46296</v>
      </c>
      <c r="BI92" s="176">
        <f t="shared" si="107"/>
        <v>46327</v>
      </c>
      <c r="BJ92" s="176">
        <f t="shared" si="107"/>
        <v>46357</v>
      </c>
      <c r="BK92" s="176">
        <f t="shared" si="107"/>
        <v>46388</v>
      </c>
      <c r="BL92" s="176">
        <f t="shared" si="107"/>
        <v>46419</v>
      </c>
      <c r="BM92" s="176">
        <f t="shared" si="107"/>
        <v>46447</v>
      </c>
      <c r="BN92" s="176">
        <f t="shared" si="107"/>
        <v>46478</v>
      </c>
      <c r="BO92" s="176">
        <f t="shared" si="107"/>
        <v>46508</v>
      </c>
      <c r="BP92" s="176">
        <f t="shared" ref="BP92:CH92" si="108">BP$4</f>
        <v>46539</v>
      </c>
      <c r="BQ92" s="176">
        <f t="shared" si="108"/>
        <v>46569</v>
      </c>
      <c r="BR92" s="176">
        <f t="shared" si="108"/>
        <v>46600</v>
      </c>
      <c r="BS92" s="176">
        <f t="shared" si="108"/>
        <v>46631</v>
      </c>
      <c r="BT92" s="176">
        <f t="shared" si="108"/>
        <v>46661</v>
      </c>
      <c r="BU92" s="176">
        <f t="shared" si="108"/>
        <v>46692</v>
      </c>
      <c r="BV92" s="176">
        <f t="shared" si="108"/>
        <v>46722</v>
      </c>
      <c r="BW92" s="176">
        <f t="shared" si="108"/>
        <v>46753</v>
      </c>
      <c r="BX92" s="176">
        <f t="shared" si="108"/>
        <v>46784</v>
      </c>
      <c r="BY92" s="176">
        <f t="shared" si="108"/>
        <v>46813</v>
      </c>
      <c r="BZ92" s="176">
        <f t="shared" si="108"/>
        <v>46844</v>
      </c>
      <c r="CA92" s="176">
        <f t="shared" si="108"/>
        <v>46874</v>
      </c>
      <c r="CB92" s="176">
        <f t="shared" si="108"/>
        <v>46905</v>
      </c>
      <c r="CC92" s="176">
        <f t="shared" si="108"/>
        <v>46935</v>
      </c>
      <c r="CD92" s="176">
        <f t="shared" si="108"/>
        <v>46966</v>
      </c>
      <c r="CE92" s="176">
        <f t="shared" si="108"/>
        <v>46997</v>
      </c>
      <c r="CF92" s="176">
        <f t="shared" si="108"/>
        <v>47027</v>
      </c>
      <c r="CG92" s="176">
        <f t="shared" si="108"/>
        <v>47058</v>
      </c>
      <c r="CH92" s="177">
        <f t="shared" si="108"/>
        <v>47088</v>
      </c>
    </row>
    <row r="93" spans="1:88" ht="15" thickBot="1" x14ac:dyDescent="0.4">
      <c r="A93" s="20"/>
      <c r="B93" s="567"/>
      <c r="C93" s="339">
        <f>'2M - SGS'!C93</f>
        <v>5.3661E-2</v>
      </c>
      <c r="D93" s="339">
        <f>'2M - SGS'!D93</f>
        <v>5.5252000000000002E-2</v>
      </c>
      <c r="E93" s="413">
        <f>'2M - SGS'!E93</f>
        <v>5.738E-2</v>
      </c>
      <c r="F93" s="413">
        <f>'2M - SGS'!F93</f>
        <v>6.3913999999999999E-2</v>
      </c>
      <c r="G93" s="413">
        <f>'2M - SGS'!G93</f>
        <v>6.8912000000000001E-2</v>
      </c>
      <c r="H93" s="413">
        <f>'2M - SGS'!H93</f>
        <v>9.9557000000000007E-2</v>
      </c>
      <c r="I93" s="413">
        <f>'2M - SGS'!I93</f>
        <v>9.9557000000000007E-2</v>
      </c>
      <c r="J93" s="413">
        <f>'2M - SGS'!J93</f>
        <v>9.9557000000000007E-2</v>
      </c>
      <c r="K93" s="413">
        <f>'2M - SGS'!K93</f>
        <v>9.9557000000000007E-2</v>
      </c>
      <c r="L93" s="413">
        <f>'2M - SGS'!L93</f>
        <v>6.3349000000000003E-2</v>
      </c>
      <c r="M93" s="413">
        <f>'2M - SGS'!M93</f>
        <v>6.3200000000000006E-2</v>
      </c>
      <c r="N93" s="413">
        <f>'2M - SGS'!N93</f>
        <v>5.9422000000000003E-2</v>
      </c>
      <c r="O93" s="413">
        <f>'2M - SGS'!O93</f>
        <v>5.5282999999999999E-2</v>
      </c>
      <c r="P93" s="413">
        <f>'2M - SGS'!P93</f>
        <v>5.5594999999999999E-2</v>
      </c>
      <c r="Q93" s="413">
        <f>'2M - SGS'!Q93</f>
        <v>5.738E-2</v>
      </c>
      <c r="R93" s="413">
        <f>'2M - SGS'!R93</f>
        <v>6.3913999999999999E-2</v>
      </c>
      <c r="S93" s="413">
        <f>'2M - SGS'!S93</f>
        <v>6.8912000000000001E-2</v>
      </c>
      <c r="T93" s="413">
        <f>'2M - SGS'!T93</f>
        <v>9.9557000000000007E-2</v>
      </c>
      <c r="U93" s="413">
        <f>'2M - SGS'!U93</f>
        <v>9.9557000000000007E-2</v>
      </c>
      <c r="V93" s="413">
        <f>'2M - SGS'!V93</f>
        <v>9.9557000000000007E-2</v>
      </c>
      <c r="W93" s="413">
        <f>'2M - SGS'!W93</f>
        <v>9.9557000000000007E-2</v>
      </c>
      <c r="X93" s="413">
        <f>'2M - SGS'!X93</f>
        <v>6.3349000000000003E-2</v>
      </c>
      <c r="Y93" s="413">
        <f>'2M - SGS'!Y93</f>
        <v>6.3200000000000006E-2</v>
      </c>
      <c r="Z93" s="413">
        <f>'2M - SGS'!Z93</f>
        <v>5.9422000000000003E-2</v>
      </c>
      <c r="AA93" s="413">
        <f>'2M - SGS'!AA93</f>
        <v>5.5282999999999999E-2</v>
      </c>
      <c r="AB93" s="413">
        <f>'2M - SGS'!AB93</f>
        <v>5.5594999999999999E-2</v>
      </c>
      <c r="AC93" s="413">
        <f>'2M - SGS'!AC93</f>
        <v>5.738E-2</v>
      </c>
      <c r="AD93" s="413">
        <f>'2M - SGS'!AD93</f>
        <v>6.3913999999999999E-2</v>
      </c>
      <c r="AE93" s="413">
        <f>'2M - SGS'!AE93</f>
        <v>6.8912000000000001E-2</v>
      </c>
      <c r="AF93" s="413">
        <f>'2M - SGS'!AF93</f>
        <v>9.9557000000000007E-2</v>
      </c>
      <c r="AG93" s="413">
        <f>'2M - SGS'!AG93</f>
        <v>9.9557000000000007E-2</v>
      </c>
      <c r="AH93" s="413">
        <f>'2M - SGS'!AH93</f>
        <v>9.9557000000000007E-2</v>
      </c>
      <c r="AI93" s="413">
        <f>'2M - SGS'!AI93</f>
        <v>9.9557000000000007E-2</v>
      </c>
      <c r="AJ93" s="413">
        <f>'2M - SGS'!AJ93</f>
        <v>6.3349000000000003E-2</v>
      </c>
      <c r="AK93" s="413">
        <f>'2M - SGS'!AK93</f>
        <v>6.3200000000000006E-2</v>
      </c>
      <c r="AL93" s="413">
        <f>'2M - SGS'!AL93</f>
        <v>5.9422000000000003E-2</v>
      </c>
      <c r="AM93" s="413">
        <f>'2M - SGS'!AM93</f>
        <v>5.5282999999999999E-2</v>
      </c>
      <c r="AN93" s="413">
        <f>'2M - SGS'!AN93</f>
        <v>5.5594999999999999E-2</v>
      </c>
      <c r="AO93" s="413">
        <f>'2M - SGS'!AO93</f>
        <v>5.738E-2</v>
      </c>
      <c r="AP93" s="413">
        <f>'2M - SGS'!AP93</f>
        <v>6.3913999999999999E-2</v>
      </c>
      <c r="AQ93" s="413">
        <f>'2M - SGS'!AQ93</f>
        <v>6.8912000000000001E-2</v>
      </c>
      <c r="AR93" s="413">
        <f>'2M - SGS'!AR93</f>
        <v>9.9557000000000007E-2</v>
      </c>
      <c r="AS93" s="413">
        <f>'2M - SGS'!AS93</f>
        <v>9.9557000000000007E-2</v>
      </c>
      <c r="AT93" s="413">
        <f>'2M - SGS'!AT93</f>
        <v>9.9557000000000007E-2</v>
      </c>
      <c r="AU93" s="413">
        <f>'2M - SGS'!AU93</f>
        <v>9.9557000000000007E-2</v>
      </c>
      <c r="AV93" s="413">
        <f>'2M - SGS'!AV93</f>
        <v>6.3349000000000003E-2</v>
      </c>
      <c r="AW93" s="413">
        <f>'2M - SGS'!AW93</f>
        <v>6.3200000000000006E-2</v>
      </c>
      <c r="AX93" s="413">
        <f>'2M - SGS'!AX93</f>
        <v>5.9422000000000003E-2</v>
      </c>
      <c r="AY93" s="413">
        <f>'2M - SGS'!AY93</f>
        <v>5.5282999999999999E-2</v>
      </c>
      <c r="AZ93" s="413">
        <f>'2M - SGS'!AZ93</f>
        <v>5.5594999999999999E-2</v>
      </c>
      <c r="BA93" s="413">
        <f>'2M - SGS'!BA93</f>
        <v>5.738E-2</v>
      </c>
      <c r="BB93" s="413">
        <f>'2M - SGS'!BB93</f>
        <v>6.3913999999999999E-2</v>
      </c>
      <c r="BC93" s="413">
        <f>'2M - SGS'!BC93</f>
        <v>6.8912000000000001E-2</v>
      </c>
      <c r="BD93" s="413">
        <f>'2M - SGS'!BD93</f>
        <v>9.9557000000000007E-2</v>
      </c>
      <c r="BE93" s="413">
        <f>'2M - SGS'!BE93</f>
        <v>9.9557000000000007E-2</v>
      </c>
      <c r="BF93" s="413">
        <f>'2M - SGS'!BF93</f>
        <v>9.9557000000000007E-2</v>
      </c>
      <c r="BG93" s="413">
        <f>'2M - SGS'!BG93</f>
        <v>9.9557000000000007E-2</v>
      </c>
      <c r="BH93" s="413">
        <f>'2M - SGS'!BH93</f>
        <v>6.3349000000000003E-2</v>
      </c>
      <c r="BI93" s="413">
        <f>'2M - SGS'!BI93</f>
        <v>6.3200000000000006E-2</v>
      </c>
      <c r="BJ93" s="413">
        <f>'2M - SGS'!BJ93</f>
        <v>5.9422000000000003E-2</v>
      </c>
      <c r="BK93" s="413">
        <f>'2M - SGS'!BK93</f>
        <v>5.5282999999999999E-2</v>
      </c>
      <c r="BL93" s="413">
        <f>'2M - SGS'!BL93</f>
        <v>5.5594999999999999E-2</v>
      </c>
      <c r="BM93" s="413">
        <f>'2M - SGS'!BM93</f>
        <v>5.738E-2</v>
      </c>
      <c r="BN93" s="413">
        <f>'2M - SGS'!BN93</f>
        <v>6.3913999999999999E-2</v>
      </c>
      <c r="BO93" s="413">
        <f>'2M - SGS'!BO93</f>
        <v>6.8912000000000001E-2</v>
      </c>
      <c r="BP93" s="413">
        <f>'2M - SGS'!BP93</f>
        <v>9.9557000000000007E-2</v>
      </c>
      <c r="BQ93" s="413">
        <f>'2M - SGS'!BQ93</f>
        <v>9.9557000000000007E-2</v>
      </c>
      <c r="BR93" s="413">
        <f>'2M - SGS'!BR93</f>
        <v>9.9557000000000007E-2</v>
      </c>
      <c r="BS93" s="413">
        <f>'2M - SGS'!BS93</f>
        <v>9.9557000000000007E-2</v>
      </c>
      <c r="BT93" s="413">
        <f>'2M - SGS'!BT93</f>
        <v>6.3349000000000003E-2</v>
      </c>
      <c r="BU93" s="413">
        <f>'2M - SGS'!BU93</f>
        <v>6.3200000000000006E-2</v>
      </c>
      <c r="BV93" s="413">
        <f>'2M - SGS'!BV93</f>
        <v>5.9422000000000003E-2</v>
      </c>
      <c r="BW93" s="413">
        <f>'2M - SGS'!BW93</f>
        <v>5.5282999999999999E-2</v>
      </c>
      <c r="BX93" s="413">
        <f>'2M - SGS'!BX93</f>
        <v>5.5594999999999999E-2</v>
      </c>
      <c r="BY93" s="413">
        <f>'2M - SGS'!BY93</f>
        <v>5.738E-2</v>
      </c>
      <c r="BZ93" s="413">
        <f>'2M - SGS'!BZ93</f>
        <v>6.3913999999999999E-2</v>
      </c>
      <c r="CA93" s="413">
        <f>'2M - SGS'!CA93</f>
        <v>6.8912000000000001E-2</v>
      </c>
      <c r="CB93" s="413">
        <f>'2M - SGS'!CB93</f>
        <v>9.9557000000000007E-2</v>
      </c>
      <c r="CC93" s="413">
        <f>'2M - SGS'!CC93</f>
        <v>9.9557000000000007E-2</v>
      </c>
      <c r="CD93" s="413">
        <f>'2M - SGS'!CD93</f>
        <v>9.9557000000000007E-2</v>
      </c>
      <c r="CE93" s="413">
        <f>'2M - SGS'!CE93</f>
        <v>9.9557000000000007E-2</v>
      </c>
      <c r="CF93" s="413">
        <f>'2M - SGS'!CF93</f>
        <v>6.3349000000000003E-2</v>
      </c>
      <c r="CG93" s="413">
        <f>'2M - SGS'!CG93</f>
        <v>6.3200000000000006E-2</v>
      </c>
      <c r="CH93" s="415">
        <f>'2M - SGS'!CH93</f>
        <v>5.9422000000000003E-2</v>
      </c>
      <c r="CJ93" s="231" t="s">
        <v>185</v>
      </c>
    </row>
    <row r="94" spans="1:88" x14ac:dyDescent="0.35">
      <c r="E94" s="412" t="s">
        <v>233</v>
      </c>
      <c r="CJ94" s="231" t="s">
        <v>194</v>
      </c>
    </row>
    <row r="95" spans="1:88" x14ac:dyDescent="0.35">
      <c r="CJ95" s="231" t="s">
        <v>234</v>
      </c>
    </row>
    <row r="111" spans="4:10" x14ac:dyDescent="0.35">
      <c r="J111" s="5"/>
    </row>
    <row r="112" spans="4:10" x14ac:dyDescent="0.3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</sheetPr>
  <dimension ref="A1:CJ201"/>
  <sheetViews>
    <sheetView zoomScale="80" zoomScaleNormal="80" workbookViewId="0">
      <pane xSplit="2" topLeftCell="C1" activePane="topRight" state="frozen"/>
      <selection activeCell="K32" sqref="K32"/>
      <selection pane="topRight" activeCell="L52" sqref="L52"/>
    </sheetView>
  </sheetViews>
  <sheetFormatPr defaultRowHeight="14.5" x14ac:dyDescent="0.35"/>
  <cols>
    <col min="1" max="1" width="10" customWidth="1"/>
    <col min="2" max="2" width="24.90625" customWidth="1"/>
    <col min="3" max="3" width="15.90625" bestFit="1" customWidth="1"/>
    <col min="4" max="86" width="13.90625" customWidth="1"/>
    <col min="87" max="88" width="10.54296875" bestFit="1" customWidth="1"/>
    <col min="99" max="99" width="9.08984375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0</v>
      </c>
      <c r="F5" s="3">
        <f>'BIZ kWh ENTRY'!V164</f>
        <v>0</v>
      </c>
      <c r="G5" s="3">
        <f>'BIZ kWh ENTRY'!W164</f>
        <v>0</v>
      </c>
      <c r="H5" s="3">
        <f>'BIZ kWh ENTRY'!X164</f>
        <v>0</v>
      </c>
      <c r="I5" s="3">
        <f>'BIZ kWh ENTRY'!Y164</f>
        <v>0</v>
      </c>
      <c r="J5" s="3">
        <f>'BIZ kWh ENTRY'!Z164</f>
        <v>0</v>
      </c>
      <c r="K5" s="3">
        <f>'BIZ kWh ENTRY'!AA164</f>
        <v>0</v>
      </c>
      <c r="L5" s="3">
        <f>'BIZ kWh ENTRY'!AB164</f>
        <v>0</v>
      </c>
      <c r="M5" s="3">
        <f>'BIZ kWh ENTRY'!AC164</f>
        <v>0</v>
      </c>
      <c r="N5" s="3">
        <f>'BIZ kWh ENTRY'!AD164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3">
        <f>'BIZ kWh ENTRY'!AB165</f>
        <v>0</v>
      </c>
      <c r="M6" s="3">
        <f>'BIZ kWh ENTRY'!AC165</f>
        <v>0</v>
      </c>
      <c r="N6" s="3">
        <f>'BIZ kWh ENTRY'!AD165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0</v>
      </c>
      <c r="K7" s="3">
        <f>'BIZ kWh ENTRY'!AA166</f>
        <v>0</v>
      </c>
      <c r="L7" s="3">
        <f>'BIZ kWh ENTRY'!AB166</f>
        <v>0</v>
      </c>
      <c r="M7" s="3">
        <f>'BIZ kWh ENTRY'!AC166</f>
        <v>0</v>
      </c>
      <c r="N7" s="3">
        <f>'BIZ kWh ENTRY'!AD166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ENTRY'!S167</f>
        <v>0</v>
      </c>
      <c r="D8" s="3">
        <f>'BIZ kWh ENTRY'!T167</f>
        <v>0</v>
      </c>
      <c r="E8" s="3">
        <f>'BIZ kWh ENTRY'!U167</f>
        <v>0</v>
      </c>
      <c r="F8" s="3">
        <f>'BIZ kWh ENTRY'!V167</f>
        <v>0</v>
      </c>
      <c r="G8" s="3">
        <f>'BIZ kWh ENTRY'!W167</f>
        <v>0</v>
      </c>
      <c r="H8" s="3">
        <f>'BIZ kWh ENTRY'!X167</f>
        <v>0</v>
      </c>
      <c r="I8" s="3">
        <f>'BIZ kWh ENTRY'!Y167</f>
        <v>0</v>
      </c>
      <c r="J8" s="3">
        <f>'BIZ kWh ENTRY'!Z167</f>
        <v>0</v>
      </c>
      <c r="K8" s="3">
        <f>'BIZ kWh ENTRY'!AA167</f>
        <v>0</v>
      </c>
      <c r="L8" s="3">
        <f>'BIZ kWh ENTRY'!AB167</f>
        <v>0</v>
      </c>
      <c r="M8" s="3">
        <f>'BIZ kWh ENTRY'!AC167</f>
        <v>0</v>
      </c>
      <c r="N8" s="3">
        <f>'BIZ kWh ENTRY'!AD167</f>
        <v>0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64631.473632812485</v>
      </c>
      <c r="K9" s="3">
        <f>'BIZ kWh ENTRY'!AA168</f>
        <v>0</v>
      </c>
      <c r="L9" s="3">
        <f>'BIZ kWh ENTRY'!AB168</f>
        <v>0</v>
      </c>
      <c r="M9" s="3">
        <f>'BIZ kWh ENTRY'!AC168</f>
        <v>0</v>
      </c>
      <c r="N9" s="3">
        <f>'BIZ kWh ENTRY'!AD168</f>
        <v>0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3">
        <f>'BIZ kWh ENTRY'!AB169</f>
        <v>0</v>
      </c>
      <c r="M10" s="3">
        <f>'BIZ kWh ENTRY'!AC169</f>
        <v>0</v>
      </c>
      <c r="N10" s="3">
        <f>'BIZ kWh ENTRY'!AD169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ENTRY'!S170</f>
        <v>0</v>
      </c>
      <c r="D11" s="3">
        <f>'BIZ kWh ENTRY'!T170</f>
        <v>0</v>
      </c>
      <c r="E11" s="3">
        <f>'BIZ kWh ENTRY'!U170</f>
        <v>0</v>
      </c>
      <c r="F11" s="3">
        <f>'BIZ kWh ENTRY'!V170</f>
        <v>0</v>
      </c>
      <c r="G11" s="3">
        <f>'BIZ kWh ENTRY'!W170</f>
        <v>0</v>
      </c>
      <c r="H11" s="3">
        <f>'BIZ kWh ENTRY'!X170</f>
        <v>0</v>
      </c>
      <c r="I11" s="3">
        <f>'BIZ kWh ENTRY'!Y170</f>
        <v>0</v>
      </c>
      <c r="J11" s="3">
        <f>'BIZ kWh ENTRY'!Z170</f>
        <v>0</v>
      </c>
      <c r="K11" s="3">
        <f>'BIZ kWh ENTRY'!AA170</f>
        <v>0</v>
      </c>
      <c r="L11" s="3">
        <f>'BIZ kWh ENTRY'!AB170</f>
        <v>0</v>
      </c>
      <c r="M11" s="3">
        <f>'BIZ kWh ENTRY'!AC170</f>
        <v>0</v>
      </c>
      <c r="N11" s="3">
        <f>'BIZ kWh ENTRY'!AD170</f>
        <v>0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ENTRY'!S171</f>
        <v>0</v>
      </c>
      <c r="D12" s="3">
        <f>'BIZ kWh ENTRY'!T171</f>
        <v>0</v>
      </c>
      <c r="E12" s="3">
        <f>'BIZ kWh ENTRY'!U171</f>
        <v>0</v>
      </c>
      <c r="F12" s="3">
        <f>'BIZ kWh ENTRY'!V171</f>
        <v>0</v>
      </c>
      <c r="G12" s="3">
        <f>'BIZ kWh ENTRY'!W171</f>
        <v>0</v>
      </c>
      <c r="H12" s="3">
        <f>'BIZ kWh ENTRY'!X171</f>
        <v>82115.677794150004</v>
      </c>
      <c r="I12" s="3">
        <f>'BIZ kWh ENTRY'!Y171</f>
        <v>148778.76233220001</v>
      </c>
      <c r="J12" s="3">
        <f>'BIZ kWh ENTRY'!Z171</f>
        <v>176744.84939213865</v>
      </c>
      <c r="K12" s="3">
        <f>'BIZ kWh ENTRY'!AA171</f>
        <v>105915.89648639999</v>
      </c>
      <c r="L12" s="3">
        <f>'BIZ kWh ENTRY'!AB171</f>
        <v>42035.957964000001</v>
      </c>
      <c r="M12" s="3">
        <f>'BIZ kWh ENTRY'!AC171</f>
        <v>164215.97992799996</v>
      </c>
      <c r="N12" s="3">
        <f>'BIZ kWh ENTRY'!AD171</f>
        <v>590810.22648647998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11991.454675199999</v>
      </c>
      <c r="I13" s="3">
        <f>'BIZ kWh ENTRY'!Y172</f>
        <v>0</v>
      </c>
      <c r="J13" s="3">
        <f>'BIZ kWh ENTRY'!Z172</f>
        <v>0</v>
      </c>
      <c r="K13" s="3">
        <f>'BIZ kWh ENTRY'!AA172</f>
        <v>0</v>
      </c>
      <c r="L13" s="3">
        <f>'BIZ kWh ENTRY'!AB172</f>
        <v>0</v>
      </c>
      <c r="M13" s="3">
        <f>'BIZ kWh ENTRY'!AC172</f>
        <v>0</v>
      </c>
      <c r="N13" s="3">
        <f>'BIZ kWh ENTRY'!AD172</f>
        <v>22804.388006399997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0</v>
      </c>
      <c r="J14" s="3">
        <f>'BIZ kWh ENTRY'!Z173</f>
        <v>0</v>
      </c>
      <c r="K14" s="3">
        <f>'BIZ kWh ENTRY'!AA173</f>
        <v>0</v>
      </c>
      <c r="L14" s="3">
        <f>'BIZ kWh ENTRY'!AB173</f>
        <v>0</v>
      </c>
      <c r="M14" s="3">
        <f>'BIZ kWh ENTRY'!AC173</f>
        <v>0</v>
      </c>
      <c r="N14" s="3">
        <f>'BIZ kWh ENTRY'!AD173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3">
        <f>'BIZ kWh ENTRY'!AB174</f>
        <v>0</v>
      </c>
      <c r="M15" s="3">
        <f>'BIZ kWh ENTRY'!AC174</f>
        <v>0</v>
      </c>
      <c r="N15" s="3">
        <f>'BIZ kWh ENTRY'!AD174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0</v>
      </c>
      <c r="K16" s="3">
        <f>'BIZ kWh ENTRY'!AA175</f>
        <v>0</v>
      </c>
      <c r="L16" s="3">
        <f>'BIZ kWh ENTRY'!AB175</f>
        <v>0</v>
      </c>
      <c r="M16" s="3">
        <f>'BIZ kWh ENTRY'!AC175</f>
        <v>0</v>
      </c>
      <c r="N16" s="3">
        <f>'BIZ kWh ENTRY'!AD175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3">
        <f>'BIZ kWh ENTRY'!AB176</f>
        <v>0</v>
      </c>
      <c r="M17" s="3">
        <f>'BIZ kWh ENTRY'!AC176</f>
        <v>0</v>
      </c>
      <c r="N17" s="3">
        <f>'BIZ kWh ENTRY'!AD176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LI 1M - RES'!B16</f>
        <v>Monthly kWh</v>
      </c>
      <c r="C19" s="279">
        <f>SUM(C5:C18)</f>
        <v>0</v>
      </c>
      <c r="D19" s="279">
        <f t="shared" ref="D19:BO19" si="2">SUM(D5:D18)</f>
        <v>0</v>
      </c>
      <c r="E19" s="279">
        <f t="shared" si="2"/>
        <v>0</v>
      </c>
      <c r="F19" s="279">
        <f t="shared" si="2"/>
        <v>0</v>
      </c>
      <c r="G19" s="279">
        <f t="shared" si="2"/>
        <v>0</v>
      </c>
      <c r="H19" s="279">
        <f t="shared" si="2"/>
        <v>94107.132469350006</v>
      </c>
      <c r="I19" s="279">
        <f t="shared" si="2"/>
        <v>148778.76233220001</v>
      </c>
      <c r="J19" s="279">
        <f t="shared" si="2"/>
        <v>241376.32302495115</v>
      </c>
      <c r="K19" s="279">
        <f t="shared" si="2"/>
        <v>105915.89648639999</v>
      </c>
      <c r="L19" s="279">
        <f t="shared" si="2"/>
        <v>42035.957964000001</v>
      </c>
      <c r="M19" s="279">
        <f t="shared" si="2"/>
        <v>164215.97992799996</v>
      </c>
      <c r="N19" s="279">
        <f t="shared" si="2"/>
        <v>613614.61449287995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150"/>
    </row>
    <row r="21" spans="1:86" ht="15" thickBot="1" x14ac:dyDescent="0.4">
      <c r="C21" s="303"/>
      <c r="D21" s="149"/>
      <c r="E21" s="303"/>
      <c r="F21" s="149"/>
      <c r="G21" s="149"/>
      <c r="H21" s="303"/>
      <c r="I21" s="149"/>
      <c r="J21" s="149"/>
      <c r="K21" s="303"/>
      <c r="L21" s="149"/>
      <c r="M21" s="149"/>
      <c r="N21" s="303"/>
      <c r="O21" s="149"/>
      <c r="P21" s="149"/>
      <c r="Q21" s="303"/>
      <c r="R21" s="149"/>
      <c r="S21" s="149"/>
      <c r="T21" s="303"/>
      <c r="U21" s="149"/>
      <c r="V21" s="149"/>
      <c r="W21" s="303"/>
      <c r="X21" s="149"/>
      <c r="Y21" s="149"/>
      <c r="Z21" s="303"/>
      <c r="AA21" s="149"/>
      <c r="AB21" s="149"/>
      <c r="AC21" s="303"/>
      <c r="AD21" s="149"/>
      <c r="AE21" s="149"/>
      <c r="AF21" s="303"/>
      <c r="AG21" s="149"/>
      <c r="AH21" s="149"/>
      <c r="AI21" s="303"/>
      <c r="AJ21" s="149"/>
      <c r="AK21" s="149"/>
      <c r="AL21" s="303"/>
      <c r="AM21" s="149"/>
      <c r="AN21" s="149"/>
      <c r="AO21" s="303"/>
      <c r="AP21" s="149"/>
      <c r="AQ21" s="149"/>
      <c r="AR21" s="303"/>
      <c r="AS21" s="149"/>
      <c r="AT21" s="149"/>
      <c r="AU21" s="303"/>
      <c r="AV21" s="149"/>
      <c r="AW21" s="149"/>
      <c r="AX21" s="303"/>
      <c r="AY21" s="149"/>
      <c r="AZ21" s="149"/>
      <c r="BA21" s="303"/>
      <c r="BB21" s="149"/>
      <c r="BC21" s="149"/>
      <c r="BD21" s="303"/>
      <c r="BE21" s="149"/>
      <c r="BF21" s="149"/>
      <c r="BG21" s="303"/>
      <c r="BH21" s="149"/>
      <c r="BI21" s="149"/>
      <c r="BJ21" s="303"/>
      <c r="BK21" s="149"/>
      <c r="BL21" s="149"/>
      <c r="BM21" s="303"/>
      <c r="BN21" s="149"/>
      <c r="BO21" s="149"/>
      <c r="BP21" s="303"/>
      <c r="BQ21" s="149"/>
      <c r="BR21" s="149"/>
      <c r="BS21" s="303"/>
      <c r="BT21" s="149"/>
      <c r="BU21" s="149"/>
      <c r="BV21" s="303"/>
      <c r="BW21" s="149"/>
      <c r="BX21" s="149"/>
      <c r="BY21" s="303"/>
      <c r="BZ21" s="149"/>
      <c r="CA21" s="149"/>
      <c r="CB21" s="303"/>
      <c r="CC21" s="149"/>
      <c r="CD21" s="149"/>
      <c r="CE21" s="303"/>
      <c r="CF21" s="149"/>
      <c r="CG21" s="149"/>
      <c r="CH21" s="303"/>
    </row>
    <row r="22" spans="1:86" ht="16" thickBot="1" x14ac:dyDescent="0.4">
      <c r="A22" s="571" t="s">
        <v>15</v>
      </c>
      <c r="B22" s="18" t="s">
        <v>10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3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>
        <f t="shared" si="7"/>
        <v>0</v>
      </c>
      <c r="K23" s="3">
        <f t="shared" si="7"/>
        <v>0</v>
      </c>
      <c r="L23" s="3">
        <f t="shared" si="7"/>
        <v>0</v>
      </c>
      <c r="M23" s="3">
        <f t="shared" si="7"/>
        <v>0</v>
      </c>
      <c r="N23" s="3">
        <f t="shared" si="7"/>
        <v>0</v>
      </c>
      <c r="O23" s="3">
        <f t="shared" si="7"/>
        <v>0</v>
      </c>
      <c r="P23" s="3">
        <f t="shared" si="7"/>
        <v>0</v>
      </c>
      <c r="Q23" s="3">
        <f t="shared" si="7"/>
        <v>0</v>
      </c>
      <c r="R23" s="3">
        <f t="shared" si="7"/>
        <v>0</v>
      </c>
      <c r="S23" s="3">
        <f t="shared" si="7"/>
        <v>0</v>
      </c>
      <c r="T23" s="3">
        <f t="shared" si="7"/>
        <v>0</v>
      </c>
      <c r="U23" s="3">
        <f t="shared" si="7"/>
        <v>0</v>
      </c>
      <c r="V23" s="3">
        <f t="shared" si="7"/>
        <v>0</v>
      </c>
      <c r="W23" s="3">
        <f t="shared" si="7"/>
        <v>0</v>
      </c>
      <c r="X23" s="3">
        <f t="shared" si="7"/>
        <v>0</v>
      </c>
      <c r="Y23" s="3">
        <f t="shared" si="7"/>
        <v>0</v>
      </c>
      <c r="Z23" s="3">
        <f t="shared" si="7"/>
        <v>0</v>
      </c>
      <c r="AA23" s="3">
        <f t="shared" si="7"/>
        <v>0</v>
      </c>
      <c r="AB23" s="3">
        <f t="shared" si="7"/>
        <v>0</v>
      </c>
      <c r="AC23" s="3">
        <f t="shared" si="7"/>
        <v>0</v>
      </c>
      <c r="AD23" s="3">
        <f t="shared" si="7"/>
        <v>0</v>
      </c>
      <c r="AE23" s="3">
        <f t="shared" si="7"/>
        <v>0</v>
      </c>
      <c r="AF23" s="3">
        <f t="shared" si="7"/>
        <v>0</v>
      </c>
      <c r="AG23" s="3">
        <f t="shared" si="7"/>
        <v>0</v>
      </c>
      <c r="AH23" s="3">
        <f t="shared" si="7"/>
        <v>0</v>
      </c>
      <c r="AI23" s="3">
        <f t="shared" si="7"/>
        <v>0</v>
      </c>
      <c r="AJ23" s="3">
        <f t="shared" si="7"/>
        <v>0</v>
      </c>
      <c r="AK23" s="3">
        <f t="shared" si="7"/>
        <v>0</v>
      </c>
      <c r="AL23" s="3">
        <f t="shared" si="7"/>
        <v>0</v>
      </c>
      <c r="AM23" s="3">
        <f t="shared" si="7"/>
        <v>0</v>
      </c>
      <c r="AN23" s="3">
        <f t="shared" si="7"/>
        <v>0</v>
      </c>
      <c r="AO23" s="3">
        <f t="shared" si="7"/>
        <v>0</v>
      </c>
      <c r="AP23" s="3">
        <f t="shared" si="7"/>
        <v>0</v>
      </c>
      <c r="AQ23" s="3">
        <f t="shared" si="7"/>
        <v>0</v>
      </c>
      <c r="AR23" s="3">
        <f t="shared" si="7"/>
        <v>0</v>
      </c>
      <c r="AS23" s="3">
        <f t="shared" si="7"/>
        <v>0</v>
      </c>
      <c r="AT23" s="3">
        <f t="shared" si="7"/>
        <v>0</v>
      </c>
      <c r="AU23" s="3">
        <f t="shared" si="7"/>
        <v>0</v>
      </c>
      <c r="AV23" s="3">
        <f t="shared" si="7"/>
        <v>0</v>
      </c>
      <c r="AW23" s="3">
        <f t="shared" si="7"/>
        <v>0</v>
      </c>
      <c r="AX23" s="3">
        <f t="shared" si="7"/>
        <v>0</v>
      </c>
      <c r="AY23" s="3">
        <f t="shared" si="7"/>
        <v>0</v>
      </c>
      <c r="AZ23" s="3">
        <f t="shared" si="7"/>
        <v>0</v>
      </c>
      <c r="BA23" s="3">
        <f t="shared" si="7"/>
        <v>0</v>
      </c>
      <c r="BB23" s="3">
        <f t="shared" si="7"/>
        <v>0</v>
      </c>
      <c r="BC23" s="3">
        <f t="shared" si="7"/>
        <v>0</v>
      </c>
      <c r="BD23" s="3">
        <f t="shared" si="7"/>
        <v>0</v>
      </c>
      <c r="BE23" s="3">
        <f t="shared" si="7"/>
        <v>0</v>
      </c>
      <c r="BF23" s="3">
        <f t="shared" si="7"/>
        <v>0</v>
      </c>
      <c r="BG23" s="3">
        <f t="shared" si="7"/>
        <v>0</v>
      </c>
      <c r="BH23" s="3">
        <f t="shared" si="7"/>
        <v>0</v>
      </c>
      <c r="BI23" s="3">
        <f t="shared" si="7"/>
        <v>0</v>
      </c>
      <c r="BJ23" s="3">
        <f t="shared" si="7"/>
        <v>0</v>
      </c>
      <c r="BK23" s="3">
        <f t="shared" si="7"/>
        <v>0</v>
      </c>
      <c r="BL23" s="3">
        <f t="shared" si="7"/>
        <v>0</v>
      </c>
      <c r="BM23" s="3">
        <f t="shared" si="7"/>
        <v>0</v>
      </c>
      <c r="BN23" s="3">
        <f t="shared" si="7"/>
        <v>0</v>
      </c>
      <c r="BO23" s="3">
        <f t="shared" si="7"/>
        <v>0</v>
      </c>
      <c r="BP23" s="3">
        <f t="shared" si="7"/>
        <v>0</v>
      </c>
      <c r="BQ23" s="3">
        <f t="shared" ref="BQ23:CH23" si="8">IF(SUM($C$19:$N$19)=0,0,BP23+BQ5)</f>
        <v>0</v>
      </c>
      <c r="BR23" s="3">
        <f t="shared" si="8"/>
        <v>0</v>
      </c>
      <c r="BS23" s="3">
        <f t="shared" si="8"/>
        <v>0</v>
      </c>
      <c r="BT23" s="3">
        <f t="shared" si="8"/>
        <v>0</v>
      </c>
      <c r="BU23" s="3">
        <f t="shared" si="8"/>
        <v>0</v>
      </c>
      <c r="BV23" s="3">
        <f t="shared" si="8"/>
        <v>0</v>
      </c>
      <c r="BW23" s="3">
        <f t="shared" si="8"/>
        <v>0</v>
      </c>
      <c r="BX23" s="3">
        <f t="shared" si="8"/>
        <v>0</v>
      </c>
      <c r="BY23" s="3">
        <f t="shared" si="8"/>
        <v>0</v>
      </c>
      <c r="BZ23" s="3">
        <f t="shared" si="8"/>
        <v>0</v>
      </c>
      <c r="CA23" s="3">
        <f t="shared" si="8"/>
        <v>0</v>
      </c>
      <c r="CB23" s="3">
        <f t="shared" si="8"/>
        <v>0</v>
      </c>
      <c r="CC23" s="3">
        <f t="shared" si="8"/>
        <v>0</v>
      </c>
      <c r="CD23" s="3">
        <f t="shared" si="8"/>
        <v>0</v>
      </c>
      <c r="CE23" s="3">
        <f t="shared" si="8"/>
        <v>0</v>
      </c>
      <c r="CF23" s="3">
        <f t="shared" si="8"/>
        <v>0</v>
      </c>
      <c r="CG23" s="3">
        <f t="shared" si="8"/>
        <v>0</v>
      </c>
      <c r="CH23" s="12">
        <f t="shared" si="8"/>
        <v>0</v>
      </c>
    </row>
    <row r="24" spans="1:86" x14ac:dyDescent="0.35">
      <c r="A24" s="572"/>
      <c r="B24" s="13" t="str">
        <f t="shared" si="6"/>
        <v>Building Shell</v>
      </c>
      <c r="C24" s="3">
        <f t="shared" si="6"/>
        <v>0</v>
      </c>
      <c r="D24" s="3">
        <f t="shared" ref="D24:BO24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9"/>
        <v>0</v>
      </c>
      <c r="U24" s="3">
        <f t="shared" si="9"/>
        <v>0</v>
      </c>
      <c r="V24" s="3">
        <f t="shared" si="9"/>
        <v>0</v>
      </c>
      <c r="W24" s="3">
        <f t="shared" si="9"/>
        <v>0</v>
      </c>
      <c r="X24" s="3">
        <f t="shared" si="9"/>
        <v>0</v>
      </c>
      <c r="Y24" s="3">
        <f t="shared" si="9"/>
        <v>0</v>
      </c>
      <c r="Z24" s="3">
        <f t="shared" si="9"/>
        <v>0</v>
      </c>
      <c r="AA24" s="3">
        <f t="shared" si="9"/>
        <v>0</v>
      </c>
      <c r="AB24" s="3">
        <f t="shared" si="9"/>
        <v>0</v>
      </c>
      <c r="AC24" s="3">
        <f t="shared" si="9"/>
        <v>0</v>
      </c>
      <c r="AD24" s="3">
        <f t="shared" si="9"/>
        <v>0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0</v>
      </c>
      <c r="AK24" s="3">
        <f t="shared" si="9"/>
        <v>0</v>
      </c>
      <c r="AL24" s="3">
        <f t="shared" si="9"/>
        <v>0</v>
      </c>
      <c r="AM24" s="3">
        <f t="shared" si="9"/>
        <v>0</v>
      </c>
      <c r="AN24" s="3">
        <f t="shared" si="9"/>
        <v>0</v>
      </c>
      <c r="AO24" s="3">
        <f t="shared" si="9"/>
        <v>0</v>
      </c>
      <c r="AP24" s="3">
        <f t="shared" si="9"/>
        <v>0</v>
      </c>
      <c r="AQ24" s="3">
        <f t="shared" si="9"/>
        <v>0</v>
      </c>
      <c r="AR24" s="3">
        <f t="shared" si="9"/>
        <v>0</v>
      </c>
      <c r="AS24" s="3">
        <f t="shared" si="9"/>
        <v>0</v>
      </c>
      <c r="AT24" s="3">
        <f t="shared" si="9"/>
        <v>0</v>
      </c>
      <c r="AU24" s="3">
        <f t="shared" si="9"/>
        <v>0</v>
      </c>
      <c r="AV24" s="3">
        <f t="shared" si="9"/>
        <v>0</v>
      </c>
      <c r="AW24" s="3">
        <f t="shared" si="9"/>
        <v>0</v>
      </c>
      <c r="AX24" s="3">
        <f t="shared" si="9"/>
        <v>0</v>
      </c>
      <c r="AY24" s="3">
        <f t="shared" si="9"/>
        <v>0</v>
      </c>
      <c r="AZ24" s="3">
        <f t="shared" si="9"/>
        <v>0</v>
      </c>
      <c r="BA24" s="3">
        <f t="shared" si="9"/>
        <v>0</v>
      </c>
      <c r="BB24" s="3">
        <f t="shared" si="9"/>
        <v>0</v>
      </c>
      <c r="BC24" s="3">
        <f t="shared" si="9"/>
        <v>0</v>
      </c>
      <c r="BD24" s="3">
        <f t="shared" si="9"/>
        <v>0</v>
      </c>
      <c r="BE24" s="3">
        <f t="shared" si="9"/>
        <v>0</v>
      </c>
      <c r="BF24" s="3">
        <f t="shared" si="9"/>
        <v>0</v>
      </c>
      <c r="BG24" s="3">
        <f t="shared" si="9"/>
        <v>0</v>
      </c>
      <c r="BH24" s="3">
        <f t="shared" si="9"/>
        <v>0</v>
      </c>
      <c r="BI24" s="3">
        <f t="shared" si="9"/>
        <v>0</v>
      </c>
      <c r="BJ24" s="3">
        <f t="shared" si="9"/>
        <v>0</v>
      </c>
      <c r="BK24" s="3">
        <f t="shared" si="9"/>
        <v>0</v>
      </c>
      <c r="BL24" s="3">
        <f t="shared" si="9"/>
        <v>0</v>
      </c>
      <c r="BM24" s="3">
        <f t="shared" si="9"/>
        <v>0</v>
      </c>
      <c r="BN24" s="3">
        <f t="shared" si="9"/>
        <v>0</v>
      </c>
      <c r="BO24" s="3">
        <f t="shared" si="9"/>
        <v>0</v>
      </c>
      <c r="BP24" s="3">
        <f t="shared" ref="BP24:CH24" si="10">IF(SUM($C$19:$N$19)=0,0,BO24+BP6)</f>
        <v>0</v>
      </c>
      <c r="BQ24" s="3">
        <f t="shared" si="10"/>
        <v>0</v>
      </c>
      <c r="BR24" s="3">
        <f t="shared" si="10"/>
        <v>0</v>
      </c>
      <c r="BS24" s="3">
        <f t="shared" si="10"/>
        <v>0</v>
      </c>
      <c r="BT24" s="3">
        <f t="shared" si="10"/>
        <v>0</v>
      </c>
      <c r="BU24" s="3">
        <f t="shared" si="10"/>
        <v>0</v>
      </c>
      <c r="BV24" s="3">
        <f t="shared" si="10"/>
        <v>0</v>
      </c>
      <c r="BW24" s="3">
        <f t="shared" si="10"/>
        <v>0</v>
      </c>
      <c r="BX24" s="3">
        <f t="shared" si="10"/>
        <v>0</v>
      </c>
      <c r="BY24" s="3">
        <f t="shared" si="10"/>
        <v>0</v>
      </c>
      <c r="BZ24" s="3">
        <f t="shared" si="10"/>
        <v>0</v>
      </c>
      <c r="CA24" s="3">
        <f t="shared" si="10"/>
        <v>0</v>
      </c>
      <c r="CB24" s="3">
        <f t="shared" si="10"/>
        <v>0</v>
      </c>
      <c r="CC24" s="3">
        <f t="shared" si="10"/>
        <v>0</v>
      </c>
      <c r="CD24" s="3">
        <f t="shared" si="10"/>
        <v>0</v>
      </c>
      <c r="CE24" s="3">
        <f t="shared" si="10"/>
        <v>0</v>
      </c>
      <c r="CF24" s="3">
        <f t="shared" si="10"/>
        <v>0</v>
      </c>
      <c r="CG24" s="3">
        <f t="shared" si="10"/>
        <v>0</v>
      </c>
      <c r="CH24" s="12">
        <f t="shared" si="10"/>
        <v>0</v>
      </c>
    </row>
    <row r="25" spans="1:86" x14ac:dyDescent="0.35">
      <c r="A25" s="572"/>
      <c r="B25" s="11" t="str">
        <f t="shared" si="6"/>
        <v>Cooking</v>
      </c>
      <c r="C25" s="3">
        <f t="shared" si="6"/>
        <v>0</v>
      </c>
      <c r="D25" s="3">
        <f t="shared" ref="D25:BO25" si="11">IF(SUM($C$19:$N$19)=0,0,C25+D7)</f>
        <v>0</v>
      </c>
      <c r="E25" s="3">
        <f t="shared" si="11"/>
        <v>0</v>
      </c>
      <c r="F25" s="3">
        <f t="shared" si="11"/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3">
        <f t="shared" si="11"/>
        <v>0</v>
      </c>
      <c r="K25" s="3">
        <f t="shared" si="11"/>
        <v>0</v>
      </c>
      <c r="L25" s="3">
        <f t="shared" si="11"/>
        <v>0</v>
      </c>
      <c r="M25" s="3">
        <f t="shared" si="11"/>
        <v>0</v>
      </c>
      <c r="N25" s="3">
        <f t="shared" si="11"/>
        <v>0</v>
      </c>
      <c r="O25" s="3">
        <f t="shared" si="11"/>
        <v>0</v>
      </c>
      <c r="P25" s="3">
        <f t="shared" si="11"/>
        <v>0</v>
      </c>
      <c r="Q25" s="3">
        <f t="shared" si="11"/>
        <v>0</v>
      </c>
      <c r="R25" s="3">
        <f t="shared" si="11"/>
        <v>0</v>
      </c>
      <c r="S25" s="3">
        <f t="shared" si="11"/>
        <v>0</v>
      </c>
      <c r="T25" s="3">
        <f t="shared" si="11"/>
        <v>0</v>
      </c>
      <c r="U25" s="3">
        <f t="shared" si="11"/>
        <v>0</v>
      </c>
      <c r="V25" s="3">
        <f t="shared" si="11"/>
        <v>0</v>
      </c>
      <c r="W25" s="3">
        <f t="shared" si="11"/>
        <v>0</v>
      </c>
      <c r="X25" s="3">
        <f t="shared" si="11"/>
        <v>0</v>
      </c>
      <c r="Y25" s="3">
        <f t="shared" si="11"/>
        <v>0</v>
      </c>
      <c r="Z25" s="3">
        <f t="shared" si="11"/>
        <v>0</v>
      </c>
      <c r="AA25" s="3">
        <f t="shared" si="11"/>
        <v>0</v>
      </c>
      <c r="AB25" s="3">
        <f t="shared" si="11"/>
        <v>0</v>
      </c>
      <c r="AC25" s="3">
        <f t="shared" si="11"/>
        <v>0</v>
      </c>
      <c r="AD25" s="3">
        <f t="shared" si="11"/>
        <v>0</v>
      </c>
      <c r="AE25" s="3">
        <f t="shared" si="11"/>
        <v>0</v>
      </c>
      <c r="AF25" s="3">
        <f t="shared" si="11"/>
        <v>0</v>
      </c>
      <c r="AG25" s="3">
        <f t="shared" si="11"/>
        <v>0</v>
      </c>
      <c r="AH25" s="3">
        <f t="shared" si="11"/>
        <v>0</v>
      </c>
      <c r="AI25" s="3">
        <f t="shared" si="11"/>
        <v>0</v>
      </c>
      <c r="AJ25" s="3">
        <f t="shared" si="11"/>
        <v>0</v>
      </c>
      <c r="AK25" s="3">
        <f t="shared" si="11"/>
        <v>0</v>
      </c>
      <c r="AL25" s="3">
        <f t="shared" si="11"/>
        <v>0</v>
      </c>
      <c r="AM25" s="3">
        <f t="shared" si="11"/>
        <v>0</v>
      </c>
      <c r="AN25" s="3">
        <f t="shared" si="11"/>
        <v>0</v>
      </c>
      <c r="AO25" s="3">
        <f t="shared" si="11"/>
        <v>0</v>
      </c>
      <c r="AP25" s="3">
        <f t="shared" si="11"/>
        <v>0</v>
      </c>
      <c r="AQ25" s="3">
        <f t="shared" si="11"/>
        <v>0</v>
      </c>
      <c r="AR25" s="3">
        <f t="shared" si="11"/>
        <v>0</v>
      </c>
      <c r="AS25" s="3">
        <f t="shared" si="11"/>
        <v>0</v>
      </c>
      <c r="AT25" s="3">
        <f t="shared" si="11"/>
        <v>0</v>
      </c>
      <c r="AU25" s="3">
        <f t="shared" si="11"/>
        <v>0</v>
      </c>
      <c r="AV25" s="3">
        <f t="shared" si="11"/>
        <v>0</v>
      </c>
      <c r="AW25" s="3">
        <f t="shared" si="11"/>
        <v>0</v>
      </c>
      <c r="AX25" s="3">
        <f t="shared" si="11"/>
        <v>0</v>
      </c>
      <c r="AY25" s="3">
        <f t="shared" si="11"/>
        <v>0</v>
      </c>
      <c r="AZ25" s="3">
        <f t="shared" si="11"/>
        <v>0</v>
      </c>
      <c r="BA25" s="3">
        <f t="shared" si="11"/>
        <v>0</v>
      </c>
      <c r="BB25" s="3">
        <f t="shared" si="11"/>
        <v>0</v>
      </c>
      <c r="BC25" s="3">
        <f t="shared" si="11"/>
        <v>0</v>
      </c>
      <c r="BD25" s="3">
        <f t="shared" si="11"/>
        <v>0</v>
      </c>
      <c r="BE25" s="3">
        <f t="shared" si="11"/>
        <v>0</v>
      </c>
      <c r="BF25" s="3">
        <f t="shared" si="11"/>
        <v>0</v>
      </c>
      <c r="BG25" s="3">
        <f t="shared" si="11"/>
        <v>0</v>
      </c>
      <c r="BH25" s="3">
        <f t="shared" si="11"/>
        <v>0</v>
      </c>
      <c r="BI25" s="3">
        <f t="shared" si="11"/>
        <v>0</v>
      </c>
      <c r="BJ25" s="3">
        <f t="shared" si="11"/>
        <v>0</v>
      </c>
      <c r="BK25" s="3">
        <f t="shared" si="11"/>
        <v>0</v>
      </c>
      <c r="BL25" s="3">
        <f t="shared" si="11"/>
        <v>0</v>
      </c>
      <c r="BM25" s="3">
        <f t="shared" si="11"/>
        <v>0</v>
      </c>
      <c r="BN25" s="3">
        <f t="shared" si="11"/>
        <v>0</v>
      </c>
      <c r="BO25" s="3">
        <f t="shared" si="11"/>
        <v>0</v>
      </c>
      <c r="BP25" s="3">
        <f t="shared" ref="BP25:CH25" si="12">IF(SUM($C$19:$N$19)=0,0,BO25+BP7)</f>
        <v>0</v>
      </c>
      <c r="BQ25" s="3">
        <f t="shared" si="12"/>
        <v>0</v>
      </c>
      <c r="BR25" s="3">
        <f t="shared" si="12"/>
        <v>0</v>
      </c>
      <c r="BS25" s="3">
        <f t="shared" si="12"/>
        <v>0</v>
      </c>
      <c r="BT25" s="3">
        <f t="shared" si="12"/>
        <v>0</v>
      </c>
      <c r="BU25" s="3">
        <f t="shared" si="12"/>
        <v>0</v>
      </c>
      <c r="BV25" s="3">
        <f t="shared" si="12"/>
        <v>0</v>
      </c>
      <c r="BW25" s="3">
        <f t="shared" si="12"/>
        <v>0</v>
      </c>
      <c r="BX25" s="3">
        <f t="shared" si="12"/>
        <v>0</v>
      </c>
      <c r="BY25" s="3">
        <f t="shared" si="12"/>
        <v>0</v>
      </c>
      <c r="BZ25" s="3">
        <f t="shared" si="12"/>
        <v>0</v>
      </c>
      <c r="CA25" s="3">
        <f t="shared" si="12"/>
        <v>0</v>
      </c>
      <c r="CB25" s="3">
        <f t="shared" si="12"/>
        <v>0</v>
      </c>
      <c r="CC25" s="3">
        <f t="shared" si="12"/>
        <v>0</v>
      </c>
      <c r="CD25" s="3">
        <f t="shared" si="12"/>
        <v>0</v>
      </c>
      <c r="CE25" s="3">
        <f t="shared" si="12"/>
        <v>0</v>
      </c>
      <c r="CF25" s="3">
        <f t="shared" si="12"/>
        <v>0</v>
      </c>
      <c r="CG25" s="3">
        <f t="shared" si="12"/>
        <v>0</v>
      </c>
      <c r="CH25" s="12">
        <f t="shared" si="12"/>
        <v>0</v>
      </c>
    </row>
    <row r="26" spans="1:86" x14ac:dyDescent="0.35">
      <c r="A26" s="572"/>
      <c r="B26" s="11" t="str">
        <f t="shared" si="6"/>
        <v>Cooling</v>
      </c>
      <c r="C26" s="3">
        <f t="shared" si="6"/>
        <v>0</v>
      </c>
      <c r="D26" s="3">
        <f t="shared" ref="D26:BO26" si="13">IF(SUM($C$19:$N$19)=0,0,C26+D8)</f>
        <v>0</v>
      </c>
      <c r="E26" s="3">
        <f t="shared" si="13"/>
        <v>0</v>
      </c>
      <c r="F26" s="3">
        <f t="shared" si="13"/>
        <v>0</v>
      </c>
      <c r="G26" s="3">
        <f t="shared" si="13"/>
        <v>0</v>
      </c>
      <c r="H26" s="3">
        <f t="shared" si="13"/>
        <v>0</v>
      </c>
      <c r="I26" s="3">
        <f t="shared" si="13"/>
        <v>0</v>
      </c>
      <c r="J26" s="3">
        <f t="shared" si="13"/>
        <v>0</v>
      </c>
      <c r="K26" s="3">
        <f t="shared" si="13"/>
        <v>0</v>
      </c>
      <c r="L26" s="3">
        <f t="shared" si="13"/>
        <v>0</v>
      </c>
      <c r="M26" s="3">
        <f t="shared" si="13"/>
        <v>0</v>
      </c>
      <c r="N26" s="3">
        <f t="shared" si="13"/>
        <v>0</v>
      </c>
      <c r="O26" s="3">
        <f t="shared" si="13"/>
        <v>0</v>
      </c>
      <c r="P26" s="3">
        <f t="shared" si="13"/>
        <v>0</v>
      </c>
      <c r="Q26" s="3">
        <f t="shared" si="13"/>
        <v>0</v>
      </c>
      <c r="R26" s="3">
        <f t="shared" si="13"/>
        <v>0</v>
      </c>
      <c r="S26" s="3">
        <f t="shared" si="13"/>
        <v>0</v>
      </c>
      <c r="T26" s="3">
        <f t="shared" si="13"/>
        <v>0</v>
      </c>
      <c r="U26" s="3">
        <f t="shared" si="13"/>
        <v>0</v>
      </c>
      <c r="V26" s="3">
        <f t="shared" si="13"/>
        <v>0</v>
      </c>
      <c r="W26" s="3">
        <f t="shared" si="13"/>
        <v>0</v>
      </c>
      <c r="X26" s="3">
        <f t="shared" si="13"/>
        <v>0</v>
      </c>
      <c r="Y26" s="3">
        <f t="shared" si="13"/>
        <v>0</v>
      </c>
      <c r="Z26" s="3">
        <f t="shared" si="13"/>
        <v>0</v>
      </c>
      <c r="AA26" s="3">
        <f t="shared" si="13"/>
        <v>0</v>
      </c>
      <c r="AB26" s="3">
        <f t="shared" si="13"/>
        <v>0</v>
      </c>
      <c r="AC26" s="3">
        <f t="shared" si="13"/>
        <v>0</v>
      </c>
      <c r="AD26" s="3">
        <f t="shared" si="13"/>
        <v>0</v>
      </c>
      <c r="AE26" s="3">
        <f t="shared" si="13"/>
        <v>0</v>
      </c>
      <c r="AF26" s="3">
        <f t="shared" si="13"/>
        <v>0</v>
      </c>
      <c r="AG26" s="3">
        <f t="shared" si="13"/>
        <v>0</v>
      </c>
      <c r="AH26" s="3">
        <f t="shared" si="13"/>
        <v>0</v>
      </c>
      <c r="AI26" s="3">
        <f t="shared" si="13"/>
        <v>0</v>
      </c>
      <c r="AJ26" s="3">
        <f t="shared" si="13"/>
        <v>0</v>
      </c>
      <c r="AK26" s="3">
        <f t="shared" si="13"/>
        <v>0</v>
      </c>
      <c r="AL26" s="3">
        <f t="shared" si="13"/>
        <v>0</v>
      </c>
      <c r="AM26" s="3">
        <f t="shared" si="13"/>
        <v>0</v>
      </c>
      <c r="AN26" s="3">
        <f t="shared" si="13"/>
        <v>0</v>
      </c>
      <c r="AO26" s="3">
        <f t="shared" si="13"/>
        <v>0</v>
      </c>
      <c r="AP26" s="3">
        <f t="shared" si="13"/>
        <v>0</v>
      </c>
      <c r="AQ26" s="3">
        <f t="shared" si="13"/>
        <v>0</v>
      </c>
      <c r="AR26" s="3">
        <f t="shared" si="13"/>
        <v>0</v>
      </c>
      <c r="AS26" s="3">
        <f t="shared" si="13"/>
        <v>0</v>
      </c>
      <c r="AT26" s="3">
        <f t="shared" si="13"/>
        <v>0</v>
      </c>
      <c r="AU26" s="3">
        <f t="shared" si="13"/>
        <v>0</v>
      </c>
      <c r="AV26" s="3">
        <f t="shared" si="13"/>
        <v>0</v>
      </c>
      <c r="AW26" s="3">
        <f t="shared" si="13"/>
        <v>0</v>
      </c>
      <c r="AX26" s="3">
        <f t="shared" si="13"/>
        <v>0</v>
      </c>
      <c r="AY26" s="3">
        <f t="shared" si="13"/>
        <v>0</v>
      </c>
      <c r="AZ26" s="3">
        <f t="shared" si="13"/>
        <v>0</v>
      </c>
      <c r="BA26" s="3">
        <f t="shared" si="13"/>
        <v>0</v>
      </c>
      <c r="BB26" s="3">
        <f t="shared" si="13"/>
        <v>0</v>
      </c>
      <c r="BC26" s="3">
        <f t="shared" si="13"/>
        <v>0</v>
      </c>
      <c r="BD26" s="3">
        <f t="shared" si="13"/>
        <v>0</v>
      </c>
      <c r="BE26" s="3">
        <f t="shared" si="13"/>
        <v>0</v>
      </c>
      <c r="BF26" s="3">
        <f t="shared" si="13"/>
        <v>0</v>
      </c>
      <c r="BG26" s="3">
        <f t="shared" si="13"/>
        <v>0</v>
      </c>
      <c r="BH26" s="3">
        <f t="shared" si="13"/>
        <v>0</v>
      </c>
      <c r="BI26" s="3">
        <f t="shared" si="13"/>
        <v>0</v>
      </c>
      <c r="BJ26" s="3">
        <f t="shared" si="13"/>
        <v>0</v>
      </c>
      <c r="BK26" s="3">
        <f t="shared" si="13"/>
        <v>0</v>
      </c>
      <c r="BL26" s="3">
        <f t="shared" si="13"/>
        <v>0</v>
      </c>
      <c r="BM26" s="3">
        <f t="shared" si="13"/>
        <v>0</v>
      </c>
      <c r="BN26" s="3">
        <f t="shared" si="13"/>
        <v>0</v>
      </c>
      <c r="BO26" s="3">
        <f t="shared" si="13"/>
        <v>0</v>
      </c>
      <c r="BP26" s="3">
        <f t="shared" ref="BP26:CH26" si="14">IF(SUM($C$19:$N$19)=0,0,BO26+BP8)</f>
        <v>0</v>
      </c>
      <c r="BQ26" s="3">
        <f t="shared" si="14"/>
        <v>0</v>
      </c>
      <c r="BR26" s="3">
        <f t="shared" si="14"/>
        <v>0</v>
      </c>
      <c r="BS26" s="3">
        <f t="shared" si="14"/>
        <v>0</v>
      </c>
      <c r="BT26" s="3">
        <f t="shared" si="14"/>
        <v>0</v>
      </c>
      <c r="BU26" s="3">
        <f t="shared" si="14"/>
        <v>0</v>
      </c>
      <c r="BV26" s="3">
        <f t="shared" si="14"/>
        <v>0</v>
      </c>
      <c r="BW26" s="3">
        <f t="shared" si="14"/>
        <v>0</v>
      </c>
      <c r="BX26" s="3">
        <f t="shared" si="14"/>
        <v>0</v>
      </c>
      <c r="BY26" s="3">
        <f t="shared" si="14"/>
        <v>0</v>
      </c>
      <c r="BZ26" s="3">
        <f t="shared" si="14"/>
        <v>0</v>
      </c>
      <c r="CA26" s="3">
        <f t="shared" si="14"/>
        <v>0</v>
      </c>
      <c r="CB26" s="3">
        <f t="shared" si="14"/>
        <v>0</v>
      </c>
      <c r="CC26" s="3">
        <f t="shared" si="14"/>
        <v>0</v>
      </c>
      <c r="CD26" s="3">
        <f t="shared" si="14"/>
        <v>0</v>
      </c>
      <c r="CE26" s="3">
        <f t="shared" si="14"/>
        <v>0</v>
      </c>
      <c r="CF26" s="3">
        <f t="shared" si="14"/>
        <v>0</v>
      </c>
      <c r="CG26" s="3">
        <f t="shared" si="14"/>
        <v>0</v>
      </c>
      <c r="CH26" s="12">
        <f t="shared" si="14"/>
        <v>0</v>
      </c>
    </row>
    <row r="27" spans="1:86" x14ac:dyDescent="0.35">
      <c r="A27" s="572"/>
      <c r="B27" s="13" t="str">
        <f t="shared" si="6"/>
        <v>Ext Lighting</v>
      </c>
      <c r="C27" s="3">
        <f t="shared" si="6"/>
        <v>0</v>
      </c>
      <c r="D27" s="3">
        <f t="shared" ref="D27:BO27" si="15">IF(SUM($C$19:$N$19)=0,0,C27+D9)</f>
        <v>0</v>
      </c>
      <c r="E27" s="3">
        <f t="shared" si="15"/>
        <v>0</v>
      </c>
      <c r="F27" s="3">
        <f t="shared" si="15"/>
        <v>0</v>
      </c>
      <c r="G27" s="3">
        <f t="shared" si="15"/>
        <v>0</v>
      </c>
      <c r="H27" s="3">
        <f t="shared" si="15"/>
        <v>0</v>
      </c>
      <c r="I27" s="3">
        <f t="shared" si="15"/>
        <v>0</v>
      </c>
      <c r="J27" s="3">
        <f t="shared" si="15"/>
        <v>64631.473632812485</v>
      </c>
      <c r="K27" s="3">
        <f t="shared" si="15"/>
        <v>64631.473632812485</v>
      </c>
      <c r="L27" s="3">
        <f t="shared" si="15"/>
        <v>64631.473632812485</v>
      </c>
      <c r="M27" s="3">
        <f t="shared" si="15"/>
        <v>64631.473632812485</v>
      </c>
      <c r="N27" s="3">
        <f t="shared" si="15"/>
        <v>64631.473632812485</v>
      </c>
      <c r="O27" s="3">
        <f t="shared" si="15"/>
        <v>64631.473632812485</v>
      </c>
      <c r="P27" s="3">
        <f t="shared" si="15"/>
        <v>64631.473632812485</v>
      </c>
      <c r="Q27" s="3">
        <f t="shared" si="15"/>
        <v>64631.473632812485</v>
      </c>
      <c r="R27" s="3">
        <f t="shared" si="15"/>
        <v>64631.473632812485</v>
      </c>
      <c r="S27" s="3">
        <f t="shared" si="15"/>
        <v>64631.473632812485</v>
      </c>
      <c r="T27" s="3">
        <f t="shared" si="15"/>
        <v>64631.473632812485</v>
      </c>
      <c r="U27" s="3">
        <f t="shared" si="15"/>
        <v>64631.473632812485</v>
      </c>
      <c r="V27" s="3">
        <f t="shared" si="15"/>
        <v>64631.473632812485</v>
      </c>
      <c r="W27" s="3">
        <f t="shared" si="15"/>
        <v>64631.473632812485</v>
      </c>
      <c r="X27" s="3">
        <f t="shared" si="15"/>
        <v>64631.473632812485</v>
      </c>
      <c r="Y27" s="3">
        <f t="shared" si="15"/>
        <v>64631.473632812485</v>
      </c>
      <c r="Z27" s="3">
        <f t="shared" si="15"/>
        <v>64631.473632812485</v>
      </c>
      <c r="AA27" s="3">
        <f t="shared" si="15"/>
        <v>64631.473632812485</v>
      </c>
      <c r="AB27" s="3">
        <f t="shared" si="15"/>
        <v>64631.473632812485</v>
      </c>
      <c r="AC27" s="3">
        <f t="shared" si="15"/>
        <v>64631.473632812485</v>
      </c>
      <c r="AD27" s="3">
        <f t="shared" si="15"/>
        <v>64631.473632812485</v>
      </c>
      <c r="AE27" s="3">
        <f t="shared" si="15"/>
        <v>64631.473632812485</v>
      </c>
      <c r="AF27" s="3">
        <f t="shared" si="15"/>
        <v>64631.473632812485</v>
      </c>
      <c r="AG27" s="3">
        <f t="shared" si="15"/>
        <v>64631.473632812485</v>
      </c>
      <c r="AH27" s="3">
        <f t="shared" si="15"/>
        <v>64631.473632812485</v>
      </c>
      <c r="AI27" s="3">
        <f t="shared" si="15"/>
        <v>64631.473632812485</v>
      </c>
      <c r="AJ27" s="3">
        <f t="shared" si="15"/>
        <v>64631.473632812485</v>
      </c>
      <c r="AK27" s="3">
        <f t="shared" si="15"/>
        <v>64631.473632812485</v>
      </c>
      <c r="AL27" s="3">
        <f t="shared" si="15"/>
        <v>64631.473632812485</v>
      </c>
      <c r="AM27" s="3">
        <f t="shared" si="15"/>
        <v>64631.473632812485</v>
      </c>
      <c r="AN27" s="3">
        <f t="shared" si="15"/>
        <v>64631.473632812485</v>
      </c>
      <c r="AO27" s="3">
        <f t="shared" si="15"/>
        <v>64631.473632812485</v>
      </c>
      <c r="AP27" s="3">
        <f t="shared" si="15"/>
        <v>64631.473632812485</v>
      </c>
      <c r="AQ27" s="3">
        <f t="shared" si="15"/>
        <v>64631.473632812485</v>
      </c>
      <c r="AR27" s="3">
        <f t="shared" si="15"/>
        <v>64631.473632812485</v>
      </c>
      <c r="AS27" s="3">
        <f t="shared" si="15"/>
        <v>64631.473632812485</v>
      </c>
      <c r="AT27" s="3">
        <f t="shared" si="15"/>
        <v>64631.473632812485</v>
      </c>
      <c r="AU27" s="3">
        <f t="shared" si="15"/>
        <v>64631.473632812485</v>
      </c>
      <c r="AV27" s="3">
        <f t="shared" si="15"/>
        <v>64631.473632812485</v>
      </c>
      <c r="AW27" s="3">
        <f t="shared" si="15"/>
        <v>64631.473632812485</v>
      </c>
      <c r="AX27" s="3">
        <f t="shared" si="15"/>
        <v>64631.473632812485</v>
      </c>
      <c r="AY27" s="3">
        <f t="shared" si="15"/>
        <v>64631.473632812485</v>
      </c>
      <c r="AZ27" s="3">
        <f t="shared" si="15"/>
        <v>64631.473632812485</v>
      </c>
      <c r="BA27" s="3">
        <f t="shared" si="15"/>
        <v>64631.473632812485</v>
      </c>
      <c r="BB27" s="3">
        <f t="shared" si="15"/>
        <v>64631.473632812485</v>
      </c>
      <c r="BC27" s="3">
        <f t="shared" si="15"/>
        <v>64631.473632812485</v>
      </c>
      <c r="BD27" s="3">
        <f t="shared" si="15"/>
        <v>64631.473632812485</v>
      </c>
      <c r="BE27" s="3">
        <f t="shared" si="15"/>
        <v>64631.473632812485</v>
      </c>
      <c r="BF27" s="3">
        <f t="shared" si="15"/>
        <v>64631.473632812485</v>
      </c>
      <c r="BG27" s="3">
        <f t="shared" si="15"/>
        <v>64631.473632812485</v>
      </c>
      <c r="BH27" s="3">
        <f t="shared" si="15"/>
        <v>64631.473632812485</v>
      </c>
      <c r="BI27" s="3">
        <f t="shared" si="15"/>
        <v>64631.473632812485</v>
      </c>
      <c r="BJ27" s="3">
        <f t="shared" si="15"/>
        <v>64631.473632812485</v>
      </c>
      <c r="BK27" s="3">
        <f t="shared" si="15"/>
        <v>64631.473632812485</v>
      </c>
      <c r="BL27" s="3">
        <f t="shared" si="15"/>
        <v>64631.473632812485</v>
      </c>
      <c r="BM27" s="3">
        <f t="shared" si="15"/>
        <v>64631.473632812485</v>
      </c>
      <c r="BN27" s="3">
        <f t="shared" si="15"/>
        <v>64631.473632812485</v>
      </c>
      <c r="BO27" s="3">
        <f t="shared" si="15"/>
        <v>64631.473632812485</v>
      </c>
      <c r="BP27" s="3">
        <f t="shared" ref="BP27:CH27" si="16">IF(SUM($C$19:$N$19)=0,0,BO27+BP9)</f>
        <v>64631.473632812485</v>
      </c>
      <c r="BQ27" s="3">
        <f t="shared" si="16"/>
        <v>64631.473632812485</v>
      </c>
      <c r="BR27" s="3">
        <f t="shared" si="16"/>
        <v>64631.473632812485</v>
      </c>
      <c r="BS27" s="3">
        <f t="shared" si="16"/>
        <v>64631.473632812485</v>
      </c>
      <c r="BT27" s="3">
        <f t="shared" si="16"/>
        <v>64631.473632812485</v>
      </c>
      <c r="BU27" s="3">
        <f t="shared" si="16"/>
        <v>64631.473632812485</v>
      </c>
      <c r="BV27" s="3">
        <f t="shared" si="16"/>
        <v>64631.473632812485</v>
      </c>
      <c r="BW27" s="3">
        <f t="shared" si="16"/>
        <v>64631.473632812485</v>
      </c>
      <c r="BX27" s="3">
        <f t="shared" si="16"/>
        <v>64631.473632812485</v>
      </c>
      <c r="BY27" s="3">
        <f t="shared" si="16"/>
        <v>64631.473632812485</v>
      </c>
      <c r="BZ27" s="3">
        <f t="shared" si="16"/>
        <v>64631.473632812485</v>
      </c>
      <c r="CA27" s="3">
        <f t="shared" si="16"/>
        <v>64631.473632812485</v>
      </c>
      <c r="CB27" s="3">
        <f t="shared" si="16"/>
        <v>64631.473632812485</v>
      </c>
      <c r="CC27" s="3">
        <f t="shared" si="16"/>
        <v>64631.473632812485</v>
      </c>
      <c r="CD27" s="3">
        <f t="shared" si="16"/>
        <v>64631.473632812485</v>
      </c>
      <c r="CE27" s="3">
        <f t="shared" si="16"/>
        <v>64631.473632812485</v>
      </c>
      <c r="CF27" s="3">
        <f t="shared" si="16"/>
        <v>64631.473632812485</v>
      </c>
      <c r="CG27" s="3">
        <f t="shared" si="16"/>
        <v>64631.473632812485</v>
      </c>
      <c r="CH27" s="12">
        <f t="shared" si="16"/>
        <v>64631.473632812485</v>
      </c>
    </row>
    <row r="28" spans="1:86" x14ac:dyDescent="0.35">
      <c r="A28" s="572"/>
      <c r="B28" s="11" t="str">
        <f t="shared" si="6"/>
        <v>Heating</v>
      </c>
      <c r="C28" s="3">
        <f t="shared" si="6"/>
        <v>0</v>
      </c>
      <c r="D28" s="3">
        <f t="shared" ref="D28:BO28" si="17">IF(SUM($C$19:$N$19)=0,0,C28+D10)</f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7"/>
        <v>0</v>
      </c>
      <c r="T28" s="3">
        <f t="shared" si="17"/>
        <v>0</v>
      </c>
      <c r="U28" s="3">
        <f t="shared" si="17"/>
        <v>0</v>
      </c>
      <c r="V28" s="3">
        <f t="shared" si="17"/>
        <v>0</v>
      </c>
      <c r="W28" s="3">
        <f t="shared" si="17"/>
        <v>0</v>
      </c>
      <c r="X28" s="3">
        <f t="shared" si="17"/>
        <v>0</v>
      </c>
      <c r="Y28" s="3">
        <f t="shared" si="17"/>
        <v>0</v>
      </c>
      <c r="Z28" s="3">
        <f t="shared" si="17"/>
        <v>0</v>
      </c>
      <c r="AA28" s="3">
        <f t="shared" si="17"/>
        <v>0</v>
      </c>
      <c r="AB28" s="3">
        <f t="shared" si="17"/>
        <v>0</v>
      </c>
      <c r="AC28" s="3">
        <f t="shared" si="17"/>
        <v>0</v>
      </c>
      <c r="AD28" s="3">
        <f t="shared" si="17"/>
        <v>0</v>
      </c>
      <c r="AE28" s="3">
        <f t="shared" si="17"/>
        <v>0</v>
      </c>
      <c r="AF28" s="3">
        <f t="shared" si="17"/>
        <v>0</v>
      </c>
      <c r="AG28" s="3">
        <f t="shared" si="17"/>
        <v>0</v>
      </c>
      <c r="AH28" s="3">
        <f t="shared" si="17"/>
        <v>0</v>
      </c>
      <c r="AI28" s="3">
        <f t="shared" si="17"/>
        <v>0</v>
      </c>
      <c r="AJ28" s="3">
        <f t="shared" si="17"/>
        <v>0</v>
      </c>
      <c r="AK28" s="3">
        <f t="shared" si="17"/>
        <v>0</v>
      </c>
      <c r="AL28" s="3">
        <f t="shared" si="17"/>
        <v>0</v>
      </c>
      <c r="AM28" s="3">
        <f t="shared" si="17"/>
        <v>0</v>
      </c>
      <c r="AN28" s="3">
        <f t="shared" si="17"/>
        <v>0</v>
      </c>
      <c r="AO28" s="3">
        <f t="shared" si="17"/>
        <v>0</v>
      </c>
      <c r="AP28" s="3">
        <f t="shared" si="17"/>
        <v>0</v>
      </c>
      <c r="AQ28" s="3">
        <f t="shared" si="17"/>
        <v>0</v>
      </c>
      <c r="AR28" s="3">
        <f t="shared" si="17"/>
        <v>0</v>
      </c>
      <c r="AS28" s="3">
        <f t="shared" si="17"/>
        <v>0</v>
      </c>
      <c r="AT28" s="3">
        <f t="shared" si="17"/>
        <v>0</v>
      </c>
      <c r="AU28" s="3">
        <f t="shared" si="17"/>
        <v>0</v>
      </c>
      <c r="AV28" s="3">
        <f t="shared" si="17"/>
        <v>0</v>
      </c>
      <c r="AW28" s="3">
        <f t="shared" si="17"/>
        <v>0</v>
      </c>
      <c r="AX28" s="3">
        <f t="shared" si="17"/>
        <v>0</v>
      </c>
      <c r="AY28" s="3">
        <f t="shared" si="17"/>
        <v>0</v>
      </c>
      <c r="AZ28" s="3">
        <f t="shared" si="17"/>
        <v>0</v>
      </c>
      <c r="BA28" s="3">
        <f t="shared" si="17"/>
        <v>0</v>
      </c>
      <c r="BB28" s="3">
        <f t="shared" si="17"/>
        <v>0</v>
      </c>
      <c r="BC28" s="3">
        <f t="shared" si="17"/>
        <v>0</v>
      </c>
      <c r="BD28" s="3">
        <f t="shared" si="17"/>
        <v>0</v>
      </c>
      <c r="BE28" s="3">
        <f t="shared" si="17"/>
        <v>0</v>
      </c>
      <c r="BF28" s="3">
        <f t="shared" si="17"/>
        <v>0</v>
      </c>
      <c r="BG28" s="3">
        <f t="shared" si="17"/>
        <v>0</v>
      </c>
      <c r="BH28" s="3">
        <f t="shared" si="17"/>
        <v>0</v>
      </c>
      <c r="BI28" s="3">
        <f t="shared" si="17"/>
        <v>0</v>
      </c>
      <c r="BJ28" s="3">
        <f t="shared" si="17"/>
        <v>0</v>
      </c>
      <c r="BK28" s="3">
        <f t="shared" si="17"/>
        <v>0</v>
      </c>
      <c r="BL28" s="3">
        <f t="shared" si="17"/>
        <v>0</v>
      </c>
      <c r="BM28" s="3">
        <f t="shared" si="17"/>
        <v>0</v>
      </c>
      <c r="BN28" s="3">
        <f t="shared" si="17"/>
        <v>0</v>
      </c>
      <c r="BO28" s="3">
        <f t="shared" si="17"/>
        <v>0</v>
      </c>
      <c r="BP28" s="3">
        <f t="shared" ref="BP28:CH28" si="18">IF(SUM($C$19:$N$19)=0,0,BO28+BP10)</f>
        <v>0</v>
      </c>
      <c r="BQ28" s="3">
        <f t="shared" si="18"/>
        <v>0</v>
      </c>
      <c r="BR28" s="3">
        <f t="shared" si="18"/>
        <v>0</v>
      </c>
      <c r="BS28" s="3">
        <f t="shared" si="18"/>
        <v>0</v>
      </c>
      <c r="BT28" s="3">
        <f t="shared" si="18"/>
        <v>0</v>
      </c>
      <c r="BU28" s="3">
        <f t="shared" si="18"/>
        <v>0</v>
      </c>
      <c r="BV28" s="3">
        <f t="shared" si="18"/>
        <v>0</v>
      </c>
      <c r="BW28" s="3">
        <f t="shared" si="18"/>
        <v>0</v>
      </c>
      <c r="BX28" s="3">
        <f t="shared" si="18"/>
        <v>0</v>
      </c>
      <c r="BY28" s="3">
        <f t="shared" si="18"/>
        <v>0</v>
      </c>
      <c r="BZ28" s="3">
        <f t="shared" si="18"/>
        <v>0</v>
      </c>
      <c r="CA28" s="3">
        <f t="shared" si="18"/>
        <v>0</v>
      </c>
      <c r="CB28" s="3">
        <f t="shared" si="18"/>
        <v>0</v>
      </c>
      <c r="CC28" s="3">
        <f t="shared" si="18"/>
        <v>0</v>
      </c>
      <c r="CD28" s="3">
        <f t="shared" si="18"/>
        <v>0</v>
      </c>
      <c r="CE28" s="3">
        <f t="shared" si="18"/>
        <v>0</v>
      </c>
      <c r="CF28" s="3">
        <f t="shared" si="18"/>
        <v>0</v>
      </c>
      <c r="CG28" s="3">
        <f t="shared" si="18"/>
        <v>0</v>
      </c>
      <c r="CH28" s="12">
        <f t="shared" si="18"/>
        <v>0</v>
      </c>
    </row>
    <row r="29" spans="1:86" x14ac:dyDescent="0.35">
      <c r="A29" s="572"/>
      <c r="B29" s="11" t="str">
        <f t="shared" si="6"/>
        <v>HVAC</v>
      </c>
      <c r="C29" s="3">
        <f t="shared" si="6"/>
        <v>0</v>
      </c>
      <c r="D29" s="3">
        <f t="shared" ref="D29:BO29" si="19">IF(SUM($C$19:$N$19)=0,0,C29+D11)</f>
        <v>0</v>
      </c>
      <c r="E29" s="3">
        <f t="shared" si="19"/>
        <v>0</v>
      </c>
      <c r="F29" s="3">
        <f t="shared" si="19"/>
        <v>0</v>
      </c>
      <c r="G29" s="3">
        <f t="shared" si="19"/>
        <v>0</v>
      </c>
      <c r="H29" s="3">
        <f t="shared" si="19"/>
        <v>0</v>
      </c>
      <c r="I29" s="3">
        <f t="shared" si="19"/>
        <v>0</v>
      </c>
      <c r="J29" s="3">
        <f t="shared" si="19"/>
        <v>0</v>
      </c>
      <c r="K29" s="3">
        <f t="shared" si="19"/>
        <v>0</v>
      </c>
      <c r="L29" s="3">
        <f>IF(SUM($C$19:$N$19)=0,0,K29+L11)</f>
        <v>0</v>
      </c>
      <c r="M29" s="3">
        <f t="shared" si="19"/>
        <v>0</v>
      </c>
      <c r="N29" s="3">
        <f t="shared" si="19"/>
        <v>0</v>
      </c>
      <c r="O29" s="3">
        <f t="shared" si="19"/>
        <v>0</v>
      </c>
      <c r="P29" s="3">
        <f t="shared" si="19"/>
        <v>0</v>
      </c>
      <c r="Q29" s="3">
        <f t="shared" si="19"/>
        <v>0</v>
      </c>
      <c r="R29" s="3">
        <f t="shared" si="19"/>
        <v>0</v>
      </c>
      <c r="S29" s="3">
        <f t="shared" si="19"/>
        <v>0</v>
      </c>
      <c r="T29" s="3">
        <f t="shared" si="19"/>
        <v>0</v>
      </c>
      <c r="U29" s="3">
        <f t="shared" si="19"/>
        <v>0</v>
      </c>
      <c r="V29" s="3">
        <f t="shared" si="19"/>
        <v>0</v>
      </c>
      <c r="W29" s="3">
        <f t="shared" si="19"/>
        <v>0</v>
      </c>
      <c r="X29" s="3">
        <f t="shared" si="19"/>
        <v>0</v>
      </c>
      <c r="Y29" s="3">
        <f t="shared" si="19"/>
        <v>0</v>
      </c>
      <c r="Z29" s="3">
        <f t="shared" si="19"/>
        <v>0</v>
      </c>
      <c r="AA29" s="3">
        <f t="shared" si="19"/>
        <v>0</v>
      </c>
      <c r="AB29" s="3">
        <f t="shared" si="19"/>
        <v>0</v>
      </c>
      <c r="AC29" s="3">
        <f t="shared" si="19"/>
        <v>0</v>
      </c>
      <c r="AD29" s="3">
        <f t="shared" si="19"/>
        <v>0</v>
      </c>
      <c r="AE29" s="3">
        <f t="shared" si="19"/>
        <v>0</v>
      </c>
      <c r="AF29" s="3">
        <f t="shared" si="19"/>
        <v>0</v>
      </c>
      <c r="AG29" s="3">
        <f t="shared" si="19"/>
        <v>0</v>
      </c>
      <c r="AH29" s="3">
        <f t="shared" si="19"/>
        <v>0</v>
      </c>
      <c r="AI29" s="3">
        <f t="shared" si="19"/>
        <v>0</v>
      </c>
      <c r="AJ29" s="3">
        <f t="shared" si="19"/>
        <v>0</v>
      </c>
      <c r="AK29" s="3">
        <f t="shared" si="19"/>
        <v>0</v>
      </c>
      <c r="AL29" s="3">
        <f t="shared" si="19"/>
        <v>0</v>
      </c>
      <c r="AM29" s="3">
        <f t="shared" si="19"/>
        <v>0</v>
      </c>
      <c r="AN29" s="3">
        <f t="shared" si="19"/>
        <v>0</v>
      </c>
      <c r="AO29" s="3">
        <f t="shared" si="19"/>
        <v>0</v>
      </c>
      <c r="AP29" s="3">
        <f t="shared" si="19"/>
        <v>0</v>
      </c>
      <c r="AQ29" s="3">
        <f t="shared" si="19"/>
        <v>0</v>
      </c>
      <c r="AR29" s="3">
        <f t="shared" si="19"/>
        <v>0</v>
      </c>
      <c r="AS29" s="3">
        <f t="shared" si="19"/>
        <v>0</v>
      </c>
      <c r="AT29" s="3">
        <f t="shared" si="19"/>
        <v>0</v>
      </c>
      <c r="AU29" s="3">
        <f t="shared" si="19"/>
        <v>0</v>
      </c>
      <c r="AV29" s="3">
        <f t="shared" si="19"/>
        <v>0</v>
      </c>
      <c r="AW29" s="3">
        <f t="shared" si="19"/>
        <v>0</v>
      </c>
      <c r="AX29" s="3">
        <f t="shared" si="19"/>
        <v>0</v>
      </c>
      <c r="AY29" s="3">
        <f t="shared" si="19"/>
        <v>0</v>
      </c>
      <c r="AZ29" s="3">
        <f t="shared" si="19"/>
        <v>0</v>
      </c>
      <c r="BA29" s="3">
        <f t="shared" si="19"/>
        <v>0</v>
      </c>
      <c r="BB29" s="3">
        <f t="shared" si="19"/>
        <v>0</v>
      </c>
      <c r="BC29" s="3">
        <f t="shared" si="19"/>
        <v>0</v>
      </c>
      <c r="BD29" s="3">
        <f t="shared" si="19"/>
        <v>0</v>
      </c>
      <c r="BE29" s="3">
        <f t="shared" si="19"/>
        <v>0</v>
      </c>
      <c r="BF29" s="3">
        <f t="shared" si="19"/>
        <v>0</v>
      </c>
      <c r="BG29" s="3">
        <f t="shared" si="19"/>
        <v>0</v>
      </c>
      <c r="BH29" s="3">
        <f t="shared" si="19"/>
        <v>0</v>
      </c>
      <c r="BI29" s="3">
        <f t="shared" si="19"/>
        <v>0</v>
      </c>
      <c r="BJ29" s="3">
        <f t="shared" si="19"/>
        <v>0</v>
      </c>
      <c r="BK29" s="3">
        <f t="shared" si="19"/>
        <v>0</v>
      </c>
      <c r="BL29" s="3">
        <f t="shared" si="19"/>
        <v>0</v>
      </c>
      <c r="BM29" s="3">
        <f t="shared" si="19"/>
        <v>0</v>
      </c>
      <c r="BN29" s="3">
        <f t="shared" si="19"/>
        <v>0</v>
      </c>
      <c r="BO29" s="3">
        <f t="shared" si="19"/>
        <v>0</v>
      </c>
      <c r="BP29" s="3">
        <f t="shared" ref="BP29:CH29" si="20">IF(SUM($C$19:$N$19)=0,0,BO29+BP11)</f>
        <v>0</v>
      </c>
      <c r="BQ29" s="3">
        <f t="shared" si="20"/>
        <v>0</v>
      </c>
      <c r="BR29" s="3">
        <f t="shared" si="20"/>
        <v>0</v>
      </c>
      <c r="BS29" s="3">
        <f t="shared" si="20"/>
        <v>0</v>
      </c>
      <c r="BT29" s="3">
        <f t="shared" si="20"/>
        <v>0</v>
      </c>
      <c r="BU29" s="3">
        <f t="shared" si="20"/>
        <v>0</v>
      </c>
      <c r="BV29" s="3">
        <f t="shared" si="20"/>
        <v>0</v>
      </c>
      <c r="BW29" s="3">
        <f t="shared" si="20"/>
        <v>0</v>
      </c>
      <c r="BX29" s="3">
        <f t="shared" si="20"/>
        <v>0</v>
      </c>
      <c r="BY29" s="3">
        <f t="shared" si="20"/>
        <v>0</v>
      </c>
      <c r="BZ29" s="3">
        <f t="shared" si="20"/>
        <v>0</v>
      </c>
      <c r="CA29" s="3">
        <f t="shared" si="20"/>
        <v>0</v>
      </c>
      <c r="CB29" s="3">
        <f t="shared" si="20"/>
        <v>0</v>
      </c>
      <c r="CC29" s="3">
        <f t="shared" si="20"/>
        <v>0</v>
      </c>
      <c r="CD29" s="3">
        <f t="shared" si="20"/>
        <v>0</v>
      </c>
      <c r="CE29" s="3">
        <f t="shared" si="20"/>
        <v>0</v>
      </c>
      <c r="CF29" s="3">
        <f t="shared" si="20"/>
        <v>0</v>
      </c>
      <c r="CG29" s="3">
        <f t="shared" si="20"/>
        <v>0</v>
      </c>
      <c r="CH29" s="12">
        <f t="shared" si="20"/>
        <v>0</v>
      </c>
    </row>
    <row r="30" spans="1:86" x14ac:dyDescent="0.35">
      <c r="A30" s="572"/>
      <c r="B30" s="11" t="str">
        <f t="shared" si="6"/>
        <v>Lighting</v>
      </c>
      <c r="C30" s="3">
        <f t="shared" si="6"/>
        <v>0</v>
      </c>
      <c r="D30" s="3">
        <f t="shared" ref="D30:BO30" si="21">IF(SUM($C$19:$N$19)=0,0,C30+D12)</f>
        <v>0</v>
      </c>
      <c r="E30" s="3">
        <f t="shared" si="21"/>
        <v>0</v>
      </c>
      <c r="F30" s="3">
        <f t="shared" si="21"/>
        <v>0</v>
      </c>
      <c r="G30" s="3">
        <f t="shared" si="21"/>
        <v>0</v>
      </c>
      <c r="H30" s="3">
        <f t="shared" si="21"/>
        <v>82115.677794150004</v>
      </c>
      <c r="I30" s="3">
        <f t="shared" si="21"/>
        <v>230894.44012635003</v>
      </c>
      <c r="J30" s="3">
        <f t="shared" si="21"/>
        <v>407639.28951848869</v>
      </c>
      <c r="K30" s="3">
        <f t="shared" si="21"/>
        <v>513555.18600488867</v>
      </c>
      <c r="L30" s="3">
        <f t="shared" si="21"/>
        <v>555591.14396888867</v>
      </c>
      <c r="M30" s="3">
        <f t="shared" si="21"/>
        <v>719807.12389688869</v>
      </c>
      <c r="N30" s="3">
        <f t="shared" si="21"/>
        <v>1310617.3503833688</v>
      </c>
      <c r="O30" s="3">
        <f t="shared" si="21"/>
        <v>1310617.3503833688</v>
      </c>
      <c r="P30" s="3">
        <f t="shared" si="21"/>
        <v>1310617.3503833688</v>
      </c>
      <c r="Q30" s="3">
        <f t="shared" si="21"/>
        <v>1310617.3503833688</v>
      </c>
      <c r="R30" s="3">
        <f t="shared" si="21"/>
        <v>1310617.3503833688</v>
      </c>
      <c r="S30" s="3">
        <f t="shared" si="21"/>
        <v>1310617.3503833688</v>
      </c>
      <c r="T30" s="3">
        <f t="shared" si="21"/>
        <v>1310617.3503833688</v>
      </c>
      <c r="U30" s="3">
        <f t="shared" si="21"/>
        <v>1310617.3503833688</v>
      </c>
      <c r="V30" s="3">
        <f t="shared" si="21"/>
        <v>1310617.3503833688</v>
      </c>
      <c r="W30" s="3">
        <f t="shared" si="21"/>
        <v>1310617.3503833688</v>
      </c>
      <c r="X30" s="3">
        <f t="shared" si="21"/>
        <v>1310617.3503833688</v>
      </c>
      <c r="Y30" s="3">
        <f t="shared" si="21"/>
        <v>1310617.3503833688</v>
      </c>
      <c r="Z30" s="3">
        <f t="shared" si="21"/>
        <v>1310617.3503833688</v>
      </c>
      <c r="AA30" s="3">
        <f t="shared" si="21"/>
        <v>1310617.3503833688</v>
      </c>
      <c r="AB30" s="3">
        <f t="shared" si="21"/>
        <v>1310617.3503833688</v>
      </c>
      <c r="AC30" s="3">
        <f t="shared" si="21"/>
        <v>1310617.3503833688</v>
      </c>
      <c r="AD30" s="3">
        <f t="shared" si="21"/>
        <v>1310617.3503833688</v>
      </c>
      <c r="AE30" s="3">
        <f t="shared" si="21"/>
        <v>1310617.3503833688</v>
      </c>
      <c r="AF30" s="3">
        <f t="shared" si="21"/>
        <v>1310617.3503833688</v>
      </c>
      <c r="AG30" s="3">
        <f t="shared" si="21"/>
        <v>1310617.3503833688</v>
      </c>
      <c r="AH30" s="3">
        <f t="shared" si="21"/>
        <v>1310617.3503833688</v>
      </c>
      <c r="AI30" s="3">
        <f t="shared" si="21"/>
        <v>1310617.3503833688</v>
      </c>
      <c r="AJ30" s="3">
        <f t="shared" si="21"/>
        <v>1310617.3503833688</v>
      </c>
      <c r="AK30" s="3">
        <f t="shared" si="21"/>
        <v>1310617.3503833688</v>
      </c>
      <c r="AL30" s="3">
        <f t="shared" si="21"/>
        <v>1310617.3503833688</v>
      </c>
      <c r="AM30" s="3">
        <f t="shared" si="21"/>
        <v>1310617.3503833688</v>
      </c>
      <c r="AN30" s="3">
        <f t="shared" si="21"/>
        <v>1310617.3503833688</v>
      </c>
      <c r="AO30" s="3">
        <f t="shared" si="21"/>
        <v>1310617.3503833688</v>
      </c>
      <c r="AP30" s="3">
        <f t="shared" si="21"/>
        <v>1310617.3503833688</v>
      </c>
      <c r="AQ30" s="3">
        <f t="shared" si="21"/>
        <v>1310617.3503833688</v>
      </c>
      <c r="AR30" s="3">
        <f t="shared" si="21"/>
        <v>1310617.3503833688</v>
      </c>
      <c r="AS30" s="3">
        <f t="shared" si="21"/>
        <v>1310617.3503833688</v>
      </c>
      <c r="AT30" s="3">
        <f t="shared" si="21"/>
        <v>1310617.3503833688</v>
      </c>
      <c r="AU30" s="3">
        <f t="shared" si="21"/>
        <v>1310617.3503833688</v>
      </c>
      <c r="AV30" s="3">
        <f t="shared" si="21"/>
        <v>1310617.3503833688</v>
      </c>
      <c r="AW30" s="3">
        <f t="shared" si="21"/>
        <v>1310617.3503833688</v>
      </c>
      <c r="AX30" s="3">
        <f t="shared" si="21"/>
        <v>1310617.3503833688</v>
      </c>
      <c r="AY30" s="3">
        <f t="shared" si="21"/>
        <v>1310617.3503833688</v>
      </c>
      <c r="AZ30" s="3">
        <f t="shared" si="21"/>
        <v>1310617.3503833688</v>
      </c>
      <c r="BA30" s="3">
        <f t="shared" si="21"/>
        <v>1310617.3503833688</v>
      </c>
      <c r="BB30" s="3">
        <f t="shared" si="21"/>
        <v>1310617.3503833688</v>
      </c>
      <c r="BC30" s="3">
        <f t="shared" si="21"/>
        <v>1310617.3503833688</v>
      </c>
      <c r="BD30" s="3">
        <f t="shared" si="21"/>
        <v>1310617.3503833688</v>
      </c>
      <c r="BE30" s="3">
        <f t="shared" si="21"/>
        <v>1310617.3503833688</v>
      </c>
      <c r="BF30" s="3">
        <f t="shared" si="21"/>
        <v>1310617.3503833688</v>
      </c>
      <c r="BG30" s="3">
        <f t="shared" si="21"/>
        <v>1310617.3503833688</v>
      </c>
      <c r="BH30" s="3">
        <f t="shared" si="21"/>
        <v>1310617.3503833688</v>
      </c>
      <c r="BI30" s="3">
        <f t="shared" si="21"/>
        <v>1310617.3503833688</v>
      </c>
      <c r="BJ30" s="3">
        <f t="shared" si="21"/>
        <v>1310617.3503833688</v>
      </c>
      <c r="BK30" s="3">
        <f t="shared" si="21"/>
        <v>1310617.3503833688</v>
      </c>
      <c r="BL30" s="3">
        <f t="shared" si="21"/>
        <v>1310617.3503833688</v>
      </c>
      <c r="BM30" s="3">
        <f t="shared" si="21"/>
        <v>1310617.3503833688</v>
      </c>
      <c r="BN30" s="3">
        <f t="shared" si="21"/>
        <v>1310617.3503833688</v>
      </c>
      <c r="BO30" s="3">
        <f t="shared" si="21"/>
        <v>1310617.3503833688</v>
      </c>
      <c r="BP30" s="3">
        <f t="shared" ref="BP30:CH30" si="22">IF(SUM($C$19:$N$19)=0,0,BO30+BP12)</f>
        <v>1310617.3503833688</v>
      </c>
      <c r="BQ30" s="3">
        <f t="shared" si="22"/>
        <v>1310617.3503833688</v>
      </c>
      <c r="BR30" s="3">
        <f t="shared" si="22"/>
        <v>1310617.3503833688</v>
      </c>
      <c r="BS30" s="3">
        <f t="shared" si="22"/>
        <v>1310617.3503833688</v>
      </c>
      <c r="BT30" s="3">
        <f t="shared" si="22"/>
        <v>1310617.3503833688</v>
      </c>
      <c r="BU30" s="3">
        <f t="shared" si="22"/>
        <v>1310617.3503833688</v>
      </c>
      <c r="BV30" s="3">
        <f t="shared" si="22"/>
        <v>1310617.3503833688</v>
      </c>
      <c r="BW30" s="3">
        <f t="shared" si="22"/>
        <v>1310617.3503833688</v>
      </c>
      <c r="BX30" s="3">
        <f t="shared" si="22"/>
        <v>1310617.3503833688</v>
      </c>
      <c r="BY30" s="3">
        <f t="shared" si="22"/>
        <v>1310617.3503833688</v>
      </c>
      <c r="BZ30" s="3">
        <f t="shared" si="22"/>
        <v>1310617.3503833688</v>
      </c>
      <c r="CA30" s="3">
        <f t="shared" si="22"/>
        <v>1310617.3503833688</v>
      </c>
      <c r="CB30" s="3">
        <f t="shared" si="22"/>
        <v>1310617.3503833688</v>
      </c>
      <c r="CC30" s="3">
        <f t="shared" si="22"/>
        <v>1310617.3503833688</v>
      </c>
      <c r="CD30" s="3">
        <f t="shared" si="22"/>
        <v>1310617.3503833688</v>
      </c>
      <c r="CE30" s="3">
        <f t="shared" si="22"/>
        <v>1310617.3503833688</v>
      </c>
      <c r="CF30" s="3">
        <f t="shared" si="22"/>
        <v>1310617.3503833688</v>
      </c>
      <c r="CG30" s="3">
        <f t="shared" si="22"/>
        <v>1310617.3503833688</v>
      </c>
      <c r="CH30" s="12">
        <f t="shared" si="22"/>
        <v>1310617.3503833688</v>
      </c>
    </row>
    <row r="31" spans="1:86" x14ac:dyDescent="0.35">
      <c r="A31" s="572"/>
      <c r="B31" s="11" t="str">
        <f t="shared" si="6"/>
        <v>Miscellaneous</v>
      </c>
      <c r="C31" s="3">
        <f t="shared" si="6"/>
        <v>0</v>
      </c>
      <c r="D31" s="3">
        <f t="shared" ref="D31:BO31" si="23">IF(SUM($C$19:$N$19)=0,0,C31+D13)</f>
        <v>0</v>
      </c>
      <c r="E31" s="3">
        <f t="shared" si="23"/>
        <v>0</v>
      </c>
      <c r="F31" s="3">
        <f t="shared" si="23"/>
        <v>0</v>
      </c>
      <c r="G31" s="3">
        <f t="shared" si="23"/>
        <v>0</v>
      </c>
      <c r="H31" s="3">
        <f t="shared" si="23"/>
        <v>11991.454675199999</v>
      </c>
      <c r="I31" s="3">
        <f t="shared" si="23"/>
        <v>11991.454675199999</v>
      </c>
      <c r="J31" s="3">
        <f t="shared" si="23"/>
        <v>11991.454675199999</v>
      </c>
      <c r="K31" s="3">
        <f t="shared" si="23"/>
        <v>11991.454675199999</v>
      </c>
      <c r="L31" s="3">
        <f t="shared" si="23"/>
        <v>11991.454675199999</v>
      </c>
      <c r="M31" s="3">
        <f t="shared" si="23"/>
        <v>11991.454675199999</v>
      </c>
      <c r="N31" s="3">
        <f t="shared" si="23"/>
        <v>34795.842681599999</v>
      </c>
      <c r="O31" s="3">
        <f t="shared" si="23"/>
        <v>34795.842681599999</v>
      </c>
      <c r="P31" s="3">
        <f t="shared" si="23"/>
        <v>34795.842681599999</v>
      </c>
      <c r="Q31" s="3">
        <f t="shared" si="23"/>
        <v>34795.842681599999</v>
      </c>
      <c r="R31" s="3">
        <f t="shared" si="23"/>
        <v>34795.842681599999</v>
      </c>
      <c r="S31" s="3">
        <f t="shared" si="23"/>
        <v>34795.842681599999</v>
      </c>
      <c r="T31" s="3">
        <f t="shared" si="23"/>
        <v>34795.842681599999</v>
      </c>
      <c r="U31" s="3">
        <f t="shared" si="23"/>
        <v>34795.842681599999</v>
      </c>
      <c r="V31" s="3">
        <f t="shared" si="23"/>
        <v>34795.842681599999</v>
      </c>
      <c r="W31" s="3">
        <f t="shared" si="23"/>
        <v>34795.842681599999</v>
      </c>
      <c r="X31" s="3">
        <f t="shared" si="23"/>
        <v>34795.842681599999</v>
      </c>
      <c r="Y31" s="3">
        <f t="shared" si="23"/>
        <v>34795.842681599999</v>
      </c>
      <c r="Z31" s="3">
        <f t="shared" si="23"/>
        <v>34795.842681599999</v>
      </c>
      <c r="AA31" s="3">
        <f t="shared" si="23"/>
        <v>34795.842681599999</v>
      </c>
      <c r="AB31" s="3">
        <f t="shared" si="23"/>
        <v>34795.842681599999</v>
      </c>
      <c r="AC31" s="3">
        <f t="shared" si="23"/>
        <v>34795.842681599999</v>
      </c>
      <c r="AD31" s="3">
        <f t="shared" si="23"/>
        <v>34795.842681599999</v>
      </c>
      <c r="AE31" s="3">
        <f t="shared" si="23"/>
        <v>34795.842681599999</v>
      </c>
      <c r="AF31" s="3">
        <f t="shared" si="23"/>
        <v>34795.842681599999</v>
      </c>
      <c r="AG31" s="3">
        <f t="shared" si="23"/>
        <v>34795.842681599999</v>
      </c>
      <c r="AH31" s="3">
        <f t="shared" si="23"/>
        <v>34795.842681599999</v>
      </c>
      <c r="AI31" s="3">
        <f t="shared" si="23"/>
        <v>34795.842681599999</v>
      </c>
      <c r="AJ31" s="3">
        <f t="shared" si="23"/>
        <v>34795.842681599999</v>
      </c>
      <c r="AK31" s="3">
        <f t="shared" si="23"/>
        <v>34795.842681599999</v>
      </c>
      <c r="AL31" s="3">
        <f t="shared" si="23"/>
        <v>34795.842681599999</v>
      </c>
      <c r="AM31" s="3">
        <f t="shared" si="23"/>
        <v>34795.842681599999</v>
      </c>
      <c r="AN31" s="3">
        <f t="shared" si="23"/>
        <v>34795.842681599999</v>
      </c>
      <c r="AO31" s="3">
        <f t="shared" si="23"/>
        <v>34795.842681599999</v>
      </c>
      <c r="AP31" s="3">
        <f t="shared" si="23"/>
        <v>34795.842681599999</v>
      </c>
      <c r="AQ31" s="3">
        <f t="shared" si="23"/>
        <v>34795.842681599999</v>
      </c>
      <c r="AR31" s="3">
        <f t="shared" si="23"/>
        <v>34795.842681599999</v>
      </c>
      <c r="AS31" s="3">
        <f t="shared" si="23"/>
        <v>34795.842681599999</v>
      </c>
      <c r="AT31" s="3">
        <f t="shared" si="23"/>
        <v>34795.842681599999</v>
      </c>
      <c r="AU31" s="3">
        <f t="shared" si="23"/>
        <v>34795.842681599999</v>
      </c>
      <c r="AV31" s="3">
        <f t="shared" si="23"/>
        <v>34795.842681599999</v>
      </c>
      <c r="AW31" s="3">
        <f t="shared" si="23"/>
        <v>34795.842681599999</v>
      </c>
      <c r="AX31" s="3">
        <f t="shared" si="23"/>
        <v>34795.842681599999</v>
      </c>
      <c r="AY31" s="3">
        <f t="shared" si="23"/>
        <v>34795.842681599999</v>
      </c>
      <c r="AZ31" s="3">
        <f t="shared" si="23"/>
        <v>34795.842681599999</v>
      </c>
      <c r="BA31" s="3">
        <f t="shared" si="23"/>
        <v>34795.842681599999</v>
      </c>
      <c r="BB31" s="3">
        <f t="shared" si="23"/>
        <v>34795.842681599999</v>
      </c>
      <c r="BC31" s="3">
        <f t="shared" si="23"/>
        <v>34795.842681599999</v>
      </c>
      <c r="BD31" s="3">
        <f t="shared" si="23"/>
        <v>34795.842681599999</v>
      </c>
      <c r="BE31" s="3">
        <f t="shared" si="23"/>
        <v>34795.842681599999</v>
      </c>
      <c r="BF31" s="3">
        <f t="shared" si="23"/>
        <v>34795.842681599999</v>
      </c>
      <c r="BG31" s="3">
        <f t="shared" si="23"/>
        <v>34795.842681599999</v>
      </c>
      <c r="BH31" s="3">
        <f t="shared" si="23"/>
        <v>34795.842681599999</v>
      </c>
      <c r="BI31" s="3">
        <f t="shared" si="23"/>
        <v>34795.842681599999</v>
      </c>
      <c r="BJ31" s="3">
        <f t="shared" si="23"/>
        <v>34795.842681599999</v>
      </c>
      <c r="BK31" s="3">
        <f t="shared" si="23"/>
        <v>34795.842681599999</v>
      </c>
      <c r="BL31" s="3">
        <f t="shared" si="23"/>
        <v>34795.842681599999</v>
      </c>
      <c r="BM31" s="3">
        <f t="shared" si="23"/>
        <v>34795.842681599999</v>
      </c>
      <c r="BN31" s="3">
        <f t="shared" si="23"/>
        <v>34795.842681599999</v>
      </c>
      <c r="BO31" s="3">
        <f t="shared" si="23"/>
        <v>34795.842681599999</v>
      </c>
      <c r="BP31" s="3">
        <f t="shared" ref="BP31:CH31" si="24">IF(SUM($C$19:$N$19)=0,0,BO31+BP13)</f>
        <v>34795.842681599999</v>
      </c>
      <c r="BQ31" s="3">
        <f t="shared" si="24"/>
        <v>34795.842681599999</v>
      </c>
      <c r="BR31" s="3">
        <f t="shared" si="24"/>
        <v>34795.842681599999</v>
      </c>
      <c r="BS31" s="3">
        <f t="shared" si="24"/>
        <v>34795.842681599999</v>
      </c>
      <c r="BT31" s="3">
        <f t="shared" si="24"/>
        <v>34795.842681599999</v>
      </c>
      <c r="BU31" s="3">
        <f t="shared" si="24"/>
        <v>34795.842681599999</v>
      </c>
      <c r="BV31" s="3">
        <f t="shared" si="24"/>
        <v>34795.842681599999</v>
      </c>
      <c r="BW31" s="3">
        <f t="shared" si="24"/>
        <v>34795.842681599999</v>
      </c>
      <c r="BX31" s="3">
        <f t="shared" si="24"/>
        <v>34795.842681599999</v>
      </c>
      <c r="BY31" s="3">
        <f t="shared" si="24"/>
        <v>34795.842681599999</v>
      </c>
      <c r="BZ31" s="3">
        <f t="shared" si="24"/>
        <v>34795.842681599999</v>
      </c>
      <c r="CA31" s="3">
        <f t="shared" si="24"/>
        <v>34795.842681599999</v>
      </c>
      <c r="CB31" s="3">
        <f t="shared" si="24"/>
        <v>34795.842681599999</v>
      </c>
      <c r="CC31" s="3">
        <f t="shared" si="24"/>
        <v>34795.842681599999</v>
      </c>
      <c r="CD31" s="3">
        <f t="shared" si="24"/>
        <v>34795.842681599999</v>
      </c>
      <c r="CE31" s="3">
        <f t="shared" si="24"/>
        <v>34795.842681599999</v>
      </c>
      <c r="CF31" s="3">
        <f t="shared" si="24"/>
        <v>34795.842681599999</v>
      </c>
      <c r="CG31" s="3">
        <f t="shared" si="24"/>
        <v>34795.842681599999</v>
      </c>
      <c r="CH31" s="12">
        <f t="shared" si="24"/>
        <v>34795.842681599999</v>
      </c>
    </row>
    <row r="32" spans="1:86" ht="15" customHeight="1" x14ac:dyDescent="0.35">
      <c r="A32" s="572"/>
      <c r="B32" s="11" t="str">
        <f t="shared" si="6"/>
        <v>Motors</v>
      </c>
      <c r="C32" s="3">
        <f t="shared" si="6"/>
        <v>0</v>
      </c>
      <c r="D32" s="3">
        <f t="shared" ref="D32:BO32" si="25">IF(SUM($C$19:$N$19)=0,0,C32+D14)</f>
        <v>0</v>
      </c>
      <c r="E32" s="3">
        <f t="shared" si="25"/>
        <v>0</v>
      </c>
      <c r="F32" s="3">
        <f t="shared" si="25"/>
        <v>0</v>
      </c>
      <c r="G32" s="3">
        <f t="shared" si="25"/>
        <v>0</v>
      </c>
      <c r="H32" s="3">
        <f t="shared" si="25"/>
        <v>0</v>
      </c>
      <c r="I32" s="3">
        <f t="shared" si="25"/>
        <v>0</v>
      </c>
      <c r="J32" s="3">
        <f t="shared" si="25"/>
        <v>0</v>
      </c>
      <c r="K32" s="3">
        <f t="shared" si="25"/>
        <v>0</v>
      </c>
      <c r="L32" s="3">
        <f t="shared" si="25"/>
        <v>0</v>
      </c>
      <c r="M32" s="3">
        <f t="shared" si="25"/>
        <v>0</v>
      </c>
      <c r="N32" s="3">
        <f t="shared" si="25"/>
        <v>0</v>
      </c>
      <c r="O32" s="3">
        <f t="shared" si="25"/>
        <v>0</v>
      </c>
      <c r="P32" s="3">
        <f t="shared" si="25"/>
        <v>0</v>
      </c>
      <c r="Q32" s="3">
        <f t="shared" si="25"/>
        <v>0</v>
      </c>
      <c r="R32" s="3">
        <f t="shared" si="25"/>
        <v>0</v>
      </c>
      <c r="S32" s="3">
        <f t="shared" si="25"/>
        <v>0</v>
      </c>
      <c r="T32" s="3">
        <f t="shared" si="25"/>
        <v>0</v>
      </c>
      <c r="U32" s="3">
        <f t="shared" si="25"/>
        <v>0</v>
      </c>
      <c r="V32" s="3">
        <f t="shared" si="25"/>
        <v>0</v>
      </c>
      <c r="W32" s="3">
        <f t="shared" si="25"/>
        <v>0</v>
      </c>
      <c r="X32" s="3">
        <f t="shared" si="25"/>
        <v>0</v>
      </c>
      <c r="Y32" s="3">
        <f t="shared" si="25"/>
        <v>0</v>
      </c>
      <c r="Z32" s="3">
        <f t="shared" si="25"/>
        <v>0</v>
      </c>
      <c r="AA32" s="3">
        <f t="shared" si="25"/>
        <v>0</v>
      </c>
      <c r="AB32" s="3">
        <f t="shared" si="25"/>
        <v>0</v>
      </c>
      <c r="AC32" s="3">
        <f t="shared" si="25"/>
        <v>0</v>
      </c>
      <c r="AD32" s="3">
        <f t="shared" si="25"/>
        <v>0</v>
      </c>
      <c r="AE32" s="3">
        <f t="shared" si="25"/>
        <v>0</v>
      </c>
      <c r="AF32" s="3">
        <f t="shared" si="25"/>
        <v>0</v>
      </c>
      <c r="AG32" s="3">
        <f t="shared" si="25"/>
        <v>0</v>
      </c>
      <c r="AH32" s="3">
        <f t="shared" si="25"/>
        <v>0</v>
      </c>
      <c r="AI32" s="3">
        <f t="shared" si="25"/>
        <v>0</v>
      </c>
      <c r="AJ32" s="3">
        <f t="shared" si="25"/>
        <v>0</v>
      </c>
      <c r="AK32" s="3">
        <f t="shared" si="25"/>
        <v>0</v>
      </c>
      <c r="AL32" s="3">
        <f t="shared" si="25"/>
        <v>0</v>
      </c>
      <c r="AM32" s="3">
        <f t="shared" si="25"/>
        <v>0</v>
      </c>
      <c r="AN32" s="3">
        <f t="shared" si="25"/>
        <v>0</v>
      </c>
      <c r="AO32" s="3">
        <f t="shared" si="25"/>
        <v>0</v>
      </c>
      <c r="AP32" s="3">
        <f t="shared" si="25"/>
        <v>0</v>
      </c>
      <c r="AQ32" s="3">
        <f t="shared" si="25"/>
        <v>0</v>
      </c>
      <c r="AR32" s="3">
        <f t="shared" si="25"/>
        <v>0</v>
      </c>
      <c r="AS32" s="3">
        <f t="shared" si="25"/>
        <v>0</v>
      </c>
      <c r="AT32" s="3">
        <f t="shared" si="25"/>
        <v>0</v>
      </c>
      <c r="AU32" s="3">
        <f t="shared" si="25"/>
        <v>0</v>
      </c>
      <c r="AV32" s="3">
        <f t="shared" si="25"/>
        <v>0</v>
      </c>
      <c r="AW32" s="3">
        <f t="shared" si="25"/>
        <v>0</v>
      </c>
      <c r="AX32" s="3">
        <f t="shared" si="25"/>
        <v>0</v>
      </c>
      <c r="AY32" s="3">
        <f t="shared" si="25"/>
        <v>0</v>
      </c>
      <c r="AZ32" s="3">
        <f t="shared" si="25"/>
        <v>0</v>
      </c>
      <c r="BA32" s="3">
        <f t="shared" si="25"/>
        <v>0</v>
      </c>
      <c r="BB32" s="3">
        <f t="shared" si="25"/>
        <v>0</v>
      </c>
      <c r="BC32" s="3">
        <f t="shared" si="25"/>
        <v>0</v>
      </c>
      <c r="BD32" s="3">
        <f t="shared" si="25"/>
        <v>0</v>
      </c>
      <c r="BE32" s="3">
        <f t="shared" si="25"/>
        <v>0</v>
      </c>
      <c r="BF32" s="3">
        <f t="shared" si="25"/>
        <v>0</v>
      </c>
      <c r="BG32" s="3">
        <f t="shared" si="25"/>
        <v>0</v>
      </c>
      <c r="BH32" s="3">
        <f t="shared" si="25"/>
        <v>0</v>
      </c>
      <c r="BI32" s="3">
        <f t="shared" si="25"/>
        <v>0</v>
      </c>
      <c r="BJ32" s="3">
        <f t="shared" si="25"/>
        <v>0</v>
      </c>
      <c r="BK32" s="3">
        <f t="shared" si="25"/>
        <v>0</v>
      </c>
      <c r="BL32" s="3">
        <f t="shared" si="25"/>
        <v>0</v>
      </c>
      <c r="BM32" s="3">
        <f t="shared" si="25"/>
        <v>0</v>
      </c>
      <c r="BN32" s="3">
        <f t="shared" si="25"/>
        <v>0</v>
      </c>
      <c r="BO32" s="3">
        <f t="shared" si="25"/>
        <v>0</v>
      </c>
      <c r="BP32" s="3">
        <f t="shared" ref="BP32:CH32" si="26">IF(SUM($C$19:$N$19)=0,0,BO32+BP14)</f>
        <v>0</v>
      </c>
      <c r="BQ32" s="3">
        <f t="shared" si="26"/>
        <v>0</v>
      </c>
      <c r="BR32" s="3">
        <f t="shared" si="26"/>
        <v>0</v>
      </c>
      <c r="BS32" s="3">
        <f t="shared" si="26"/>
        <v>0</v>
      </c>
      <c r="BT32" s="3">
        <f t="shared" si="26"/>
        <v>0</v>
      </c>
      <c r="BU32" s="3">
        <f t="shared" si="26"/>
        <v>0</v>
      </c>
      <c r="BV32" s="3">
        <f t="shared" si="26"/>
        <v>0</v>
      </c>
      <c r="BW32" s="3">
        <f t="shared" si="26"/>
        <v>0</v>
      </c>
      <c r="BX32" s="3">
        <f t="shared" si="26"/>
        <v>0</v>
      </c>
      <c r="BY32" s="3">
        <f t="shared" si="26"/>
        <v>0</v>
      </c>
      <c r="BZ32" s="3">
        <f t="shared" si="26"/>
        <v>0</v>
      </c>
      <c r="CA32" s="3">
        <f t="shared" si="26"/>
        <v>0</v>
      </c>
      <c r="CB32" s="3">
        <f t="shared" si="26"/>
        <v>0</v>
      </c>
      <c r="CC32" s="3">
        <f t="shared" si="26"/>
        <v>0</v>
      </c>
      <c r="CD32" s="3">
        <f t="shared" si="26"/>
        <v>0</v>
      </c>
      <c r="CE32" s="3">
        <f t="shared" si="26"/>
        <v>0</v>
      </c>
      <c r="CF32" s="3">
        <f t="shared" si="26"/>
        <v>0</v>
      </c>
      <c r="CG32" s="3">
        <f t="shared" si="26"/>
        <v>0</v>
      </c>
      <c r="CH32" s="12">
        <f t="shared" si="26"/>
        <v>0</v>
      </c>
    </row>
    <row r="33" spans="1:86" x14ac:dyDescent="0.35">
      <c r="A33" s="572"/>
      <c r="B33" s="11" t="str">
        <f t="shared" si="6"/>
        <v>Process</v>
      </c>
      <c r="C33" s="3">
        <f t="shared" si="6"/>
        <v>0</v>
      </c>
      <c r="D33" s="3">
        <f t="shared" ref="D33:BO33" si="27">IF(SUM($C$19:$N$19)=0,0,C33+D15)</f>
        <v>0</v>
      </c>
      <c r="E33" s="3">
        <f t="shared" si="27"/>
        <v>0</v>
      </c>
      <c r="F33" s="3">
        <f t="shared" si="27"/>
        <v>0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0</v>
      </c>
      <c r="K33" s="3">
        <f t="shared" si="27"/>
        <v>0</v>
      </c>
      <c r="L33" s="3">
        <f t="shared" si="27"/>
        <v>0</v>
      </c>
      <c r="M33" s="3">
        <f t="shared" si="27"/>
        <v>0</v>
      </c>
      <c r="N33" s="3">
        <f t="shared" si="27"/>
        <v>0</v>
      </c>
      <c r="O33" s="3">
        <f t="shared" si="27"/>
        <v>0</v>
      </c>
      <c r="P33" s="3">
        <f t="shared" si="27"/>
        <v>0</v>
      </c>
      <c r="Q33" s="3">
        <f t="shared" si="27"/>
        <v>0</v>
      </c>
      <c r="R33" s="3">
        <f t="shared" si="27"/>
        <v>0</v>
      </c>
      <c r="S33" s="3">
        <f t="shared" si="27"/>
        <v>0</v>
      </c>
      <c r="T33" s="3">
        <f t="shared" si="27"/>
        <v>0</v>
      </c>
      <c r="U33" s="3">
        <f t="shared" si="27"/>
        <v>0</v>
      </c>
      <c r="V33" s="3">
        <f t="shared" si="27"/>
        <v>0</v>
      </c>
      <c r="W33" s="3">
        <f t="shared" si="27"/>
        <v>0</v>
      </c>
      <c r="X33" s="3">
        <f t="shared" si="27"/>
        <v>0</v>
      </c>
      <c r="Y33" s="3">
        <f t="shared" si="27"/>
        <v>0</v>
      </c>
      <c r="Z33" s="3">
        <f t="shared" si="27"/>
        <v>0</v>
      </c>
      <c r="AA33" s="3">
        <f t="shared" si="27"/>
        <v>0</v>
      </c>
      <c r="AB33" s="3">
        <f t="shared" si="27"/>
        <v>0</v>
      </c>
      <c r="AC33" s="3">
        <f t="shared" si="27"/>
        <v>0</v>
      </c>
      <c r="AD33" s="3">
        <f t="shared" si="27"/>
        <v>0</v>
      </c>
      <c r="AE33" s="3">
        <f t="shared" si="27"/>
        <v>0</v>
      </c>
      <c r="AF33" s="3">
        <f t="shared" si="27"/>
        <v>0</v>
      </c>
      <c r="AG33" s="3">
        <f t="shared" si="27"/>
        <v>0</v>
      </c>
      <c r="AH33" s="3">
        <f t="shared" si="27"/>
        <v>0</v>
      </c>
      <c r="AI33" s="3">
        <f t="shared" si="27"/>
        <v>0</v>
      </c>
      <c r="AJ33" s="3">
        <f t="shared" si="27"/>
        <v>0</v>
      </c>
      <c r="AK33" s="3">
        <f t="shared" si="27"/>
        <v>0</v>
      </c>
      <c r="AL33" s="3">
        <f t="shared" si="27"/>
        <v>0</v>
      </c>
      <c r="AM33" s="3">
        <f t="shared" si="27"/>
        <v>0</v>
      </c>
      <c r="AN33" s="3">
        <f t="shared" si="27"/>
        <v>0</v>
      </c>
      <c r="AO33" s="3">
        <f t="shared" si="27"/>
        <v>0</v>
      </c>
      <c r="AP33" s="3">
        <f t="shared" si="27"/>
        <v>0</v>
      </c>
      <c r="AQ33" s="3">
        <f t="shared" si="27"/>
        <v>0</v>
      </c>
      <c r="AR33" s="3">
        <f t="shared" si="27"/>
        <v>0</v>
      </c>
      <c r="AS33" s="3">
        <f t="shared" si="27"/>
        <v>0</v>
      </c>
      <c r="AT33" s="3">
        <f t="shared" si="27"/>
        <v>0</v>
      </c>
      <c r="AU33" s="3">
        <f t="shared" si="27"/>
        <v>0</v>
      </c>
      <c r="AV33" s="3">
        <f t="shared" si="27"/>
        <v>0</v>
      </c>
      <c r="AW33" s="3">
        <f t="shared" si="27"/>
        <v>0</v>
      </c>
      <c r="AX33" s="3">
        <f t="shared" si="27"/>
        <v>0</v>
      </c>
      <c r="AY33" s="3">
        <f t="shared" si="27"/>
        <v>0</v>
      </c>
      <c r="AZ33" s="3">
        <f t="shared" si="27"/>
        <v>0</v>
      </c>
      <c r="BA33" s="3">
        <f t="shared" si="27"/>
        <v>0</v>
      </c>
      <c r="BB33" s="3">
        <f t="shared" si="27"/>
        <v>0</v>
      </c>
      <c r="BC33" s="3">
        <f t="shared" si="27"/>
        <v>0</v>
      </c>
      <c r="BD33" s="3">
        <f t="shared" si="27"/>
        <v>0</v>
      </c>
      <c r="BE33" s="3">
        <f t="shared" si="27"/>
        <v>0</v>
      </c>
      <c r="BF33" s="3">
        <f t="shared" si="27"/>
        <v>0</v>
      </c>
      <c r="BG33" s="3">
        <f t="shared" si="27"/>
        <v>0</v>
      </c>
      <c r="BH33" s="3">
        <f t="shared" si="27"/>
        <v>0</v>
      </c>
      <c r="BI33" s="3">
        <f t="shared" si="27"/>
        <v>0</v>
      </c>
      <c r="BJ33" s="3">
        <f t="shared" si="27"/>
        <v>0</v>
      </c>
      <c r="BK33" s="3">
        <f t="shared" si="27"/>
        <v>0</v>
      </c>
      <c r="BL33" s="3">
        <f t="shared" si="27"/>
        <v>0</v>
      </c>
      <c r="BM33" s="3">
        <f t="shared" si="27"/>
        <v>0</v>
      </c>
      <c r="BN33" s="3">
        <f t="shared" si="27"/>
        <v>0</v>
      </c>
      <c r="BO33" s="3">
        <f t="shared" si="27"/>
        <v>0</v>
      </c>
      <c r="BP33" s="3">
        <f t="shared" ref="BP33:CH33" si="28">IF(SUM($C$19:$N$19)=0,0,BO33+BP15)</f>
        <v>0</v>
      </c>
      <c r="BQ33" s="3">
        <f t="shared" si="28"/>
        <v>0</v>
      </c>
      <c r="BR33" s="3">
        <f t="shared" si="28"/>
        <v>0</v>
      </c>
      <c r="BS33" s="3">
        <f t="shared" si="28"/>
        <v>0</v>
      </c>
      <c r="BT33" s="3">
        <f t="shared" si="28"/>
        <v>0</v>
      </c>
      <c r="BU33" s="3">
        <f t="shared" si="28"/>
        <v>0</v>
      </c>
      <c r="BV33" s="3">
        <f t="shared" si="28"/>
        <v>0</v>
      </c>
      <c r="BW33" s="3">
        <f t="shared" si="28"/>
        <v>0</v>
      </c>
      <c r="BX33" s="3">
        <f t="shared" si="28"/>
        <v>0</v>
      </c>
      <c r="BY33" s="3">
        <f t="shared" si="28"/>
        <v>0</v>
      </c>
      <c r="BZ33" s="3">
        <f t="shared" si="28"/>
        <v>0</v>
      </c>
      <c r="CA33" s="3">
        <f t="shared" si="28"/>
        <v>0</v>
      </c>
      <c r="CB33" s="3">
        <f t="shared" si="28"/>
        <v>0</v>
      </c>
      <c r="CC33" s="3">
        <f t="shared" si="28"/>
        <v>0</v>
      </c>
      <c r="CD33" s="3">
        <f t="shared" si="28"/>
        <v>0</v>
      </c>
      <c r="CE33" s="3">
        <f t="shared" si="28"/>
        <v>0</v>
      </c>
      <c r="CF33" s="3">
        <f t="shared" si="28"/>
        <v>0</v>
      </c>
      <c r="CG33" s="3">
        <f t="shared" si="28"/>
        <v>0</v>
      </c>
      <c r="CH33" s="12">
        <f t="shared" si="28"/>
        <v>0</v>
      </c>
    </row>
    <row r="34" spans="1:86" x14ac:dyDescent="0.35">
      <c r="A34" s="572"/>
      <c r="B34" s="11" t="str">
        <f t="shared" si="6"/>
        <v>Refrigeration</v>
      </c>
      <c r="C34" s="3">
        <f t="shared" si="6"/>
        <v>0</v>
      </c>
      <c r="D34" s="3">
        <f t="shared" ref="D34:BO34" si="29">IF(SUM($C$19:$N$19)=0,0,C34+D16)</f>
        <v>0</v>
      </c>
      <c r="E34" s="3">
        <f t="shared" si="29"/>
        <v>0</v>
      </c>
      <c r="F34" s="3">
        <f t="shared" si="29"/>
        <v>0</v>
      </c>
      <c r="G34" s="3">
        <f t="shared" si="29"/>
        <v>0</v>
      </c>
      <c r="H34" s="3">
        <f t="shared" si="29"/>
        <v>0</v>
      </c>
      <c r="I34" s="3">
        <f t="shared" si="29"/>
        <v>0</v>
      </c>
      <c r="J34" s="3">
        <f t="shared" si="29"/>
        <v>0</v>
      </c>
      <c r="K34" s="3">
        <f t="shared" si="29"/>
        <v>0</v>
      </c>
      <c r="L34" s="3">
        <f t="shared" si="29"/>
        <v>0</v>
      </c>
      <c r="M34" s="3">
        <f t="shared" si="29"/>
        <v>0</v>
      </c>
      <c r="N34" s="3">
        <f t="shared" si="29"/>
        <v>0</v>
      </c>
      <c r="O34" s="3">
        <f t="shared" si="29"/>
        <v>0</v>
      </c>
      <c r="P34" s="3">
        <f t="shared" si="29"/>
        <v>0</v>
      </c>
      <c r="Q34" s="3">
        <f t="shared" si="29"/>
        <v>0</v>
      </c>
      <c r="R34" s="3">
        <f t="shared" si="29"/>
        <v>0</v>
      </c>
      <c r="S34" s="3">
        <f t="shared" si="29"/>
        <v>0</v>
      </c>
      <c r="T34" s="3">
        <f t="shared" si="29"/>
        <v>0</v>
      </c>
      <c r="U34" s="3">
        <f t="shared" si="29"/>
        <v>0</v>
      </c>
      <c r="V34" s="3">
        <f t="shared" si="29"/>
        <v>0</v>
      </c>
      <c r="W34" s="3">
        <f t="shared" si="29"/>
        <v>0</v>
      </c>
      <c r="X34" s="3">
        <f t="shared" si="29"/>
        <v>0</v>
      </c>
      <c r="Y34" s="3">
        <f t="shared" si="29"/>
        <v>0</v>
      </c>
      <c r="Z34" s="3">
        <f t="shared" si="29"/>
        <v>0</v>
      </c>
      <c r="AA34" s="3">
        <f t="shared" si="29"/>
        <v>0</v>
      </c>
      <c r="AB34" s="3">
        <f t="shared" si="29"/>
        <v>0</v>
      </c>
      <c r="AC34" s="3">
        <f t="shared" si="29"/>
        <v>0</v>
      </c>
      <c r="AD34" s="3">
        <f t="shared" si="29"/>
        <v>0</v>
      </c>
      <c r="AE34" s="3">
        <f t="shared" si="29"/>
        <v>0</v>
      </c>
      <c r="AF34" s="3">
        <f t="shared" si="29"/>
        <v>0</v>
      </c>
      <c r="AG34" s="3">
        <f t="shared" si="29"/>
        <v>0</v>
      </c>
      <c r="AH34" s="3">
        <f t="shared" si="29"/>
        <v>0</v>
      </c>
      <c r="AI34" s="3">
        <f t="shared" si="29"/>
        <v>0</v>
      </c>
      <c r="AJ34" s="3">
        <f t="shared" si="29"/>
        <v>0</v>
      </c>
      <c r="AK34" s="3">
        <f t="shared" si="29"/>
        <v>0</v>
      </c>
      <c r="AL34" s="3">
        <f t="shared" si="29"/>
        <v>0</v>
      </c>
      <c r="AM34" s="3">
        <f t="shared" si="29"/>
        <v>0</v>
      </c>
      <c r="AN34" s="3">
        <f t="shared" si="29"/>
        <v>0</v>
      </c>
      <c r="AO34" s="3">
        <f t="shared" si="29"/>
        <v>0</v>
      </c>
      <c r="AP34" s="3">
        <f t="shared" si="29"/>
        <v>0</v>
      </c>
      <c r="AQ34" s="3">
        <f t="shared" si="29"/>
        <v>0</v>
      </c>
      <c r="AR34" s="3">
        <f t="shared" si="29"/>
        <v>0</v>
      </c>
      <c r="AS34" s="3">
        <f t="shared" si="29"/>
        <v>0</v>
      </c>
      <c r="AT34" s="3">
        <f t="shared" si="29"/>
        <v>0</v>
      </c>
      <c r="AU34" s="3">
        <f t="shared" si="29"/>
        <v>0</v>
      </c>
      <c r="AV34" s="3">
        <f t="shared" si="29"/>
        <v>0</v>
      </c>
      <c r="AW34" s="3">
        <f t="shared" si="29"/>
        <v>0</v>
      </c>
      <c r="AX34" s="3">
        <f t="shared" si="29"/>
        <v>0</v>
      </c>
      <c r="AY34" s="3">
        <f t="shared" si="29"/>
        <v>0</v>
      </c>
      <c r="AZ34" s="3">
        <f t="shared" si="29"/>
        <v>0</v>
      </c>
      <c r="BA34" s="3">
        <f t="shared" si="29"/>
        <v>0</v>
      </c>
      <c r="BB34" s="3">
        <f t="shared" si="29"/>
        <v>0</v>
      </c>
      <c r="BC34" s="3">
        <f t="shared" si="29"/>
        <v>0</v>
      </c>
      <c r="BD34" s="3">
        <f t="shared" si="29"/>
        <v>0</v>
      </c>
      <c r="BE34" s="3">
        <f t="shared" si="29"/>
        <v>0</v>
      </c>
      <c r="BF34" s="3">
        <f t="shared" si="29"/>
        <v>0</v>
      </c>
      <c r="BG34" s="3">
        <f t="shared" si="29"/>
        <v>0</v>
      </c>
      <c r="BH34" s="3">
        <f t="shared" si="29"/>
        <v>0</v>
      </c>
      <c r="BI34" s="3">
        <f t="shared" si="29"/>
        <v>0</v>
      </c>
      <c r="BJ34" s="3">
        <f t="shared" si="29"/>
        <v>0</v>
      </c>
      <c r="BK34" s="3">
        <f t="shared" si="29"/>
        <v>0</v>
      </c>
      <c r="BL34" s="3">
        <f t="shared" si="29"/>
        <v>0</v>
      </c>
      <c r="BM34" s="3">
        <f t="shared" si="29"/>
        <v>0</v>
      </c>
      <c r="BN34" s="3">
        <f t="shared" si="29"/>
        <v>0</v>
      </c>
      <c r="BO34" s="3">
        <f t="shared" si="29"/>
        <v>0</v>
      </c>
      <c r="BP34" s="3">
        <f t="shared" ref="BP34:CH34" si="30">IF(SUM($C$19:$N$19)=0,0,BO34+BP16)</f>
        <v>0</v>
      </c>
      <c r="BQ34" s="3">
        <f t="shared" si="30"/>
        <v>0</v>
      </c>
      <c r="BR34" s="3">
        <f t="shared" si="30"/>
        <v>0</v>
      </c>
      <c r="BS34" s="3">
        <f t="shared" si="30"/>
        <v>0</v>
      </c>
      <c r="BT34" s="3">
        <f t="shared" si="30"/>
        <v>0</v>
      </c>
      <c r="BU34" s="3">
        <f t="shared" si="30"/>
        <v>0</v>
      </c>
      <c r="BV34" s="3">
        <f t="shared" si="30"/>
        <v>0</v>
      </c>
      <c r="BW34" s="3">
        <f t="shared" si="30"/>
        <v>0</v>
      </c>
      <c r="BX34" s="3">
        <f t="shared" si="30"/>
        <v>0</v>
      </c>
      <c r="BY34" s="3">
        <f t="shared" si="30"/>
        <v>0</v>
      </c>
      <c r="BZ34" s="3">
        <f t="shared" si="30"/>
        <v>0</v>
      </c>
      <c r="CA34" s="3">
        <f t="shared" si="30"/>
        <v>0</v>
      </c>
      <c r="CB34" s="3">
        <f t="shared" si="30"/>
        <v>0</v>
      </c>
      <c r="CC34" s="3">
        <f t="shared" si="30"/>
        <v>0</v>
      </c>
      <c r="CD34" s="3">
        <f t="shared" si="30"/>
        <v>0</v>
      </c>
      <c r="CE34" s="3">
        <f t="shared" si="30"/>
        <v>0</v>
      </c>
      <c r="CF34" s="3">
        <f t="shared" si="30"/>
        <v>0</v>
      </c>
      <c r="CG34" s="3">
        <f t="shared" si="30"/>
        <v>0</v>
      </c>
      <c r="CH34" s="12">
        <f t="shared" si="30"/>
        <v>0</v>
      </c>
    </row>
    <row r="35" spans="1:86" x14ac:dyDescent="0.35">
      <c r="A35" s="572"/>
      <c r="B35" s="11" t="str">
        <f t="shared" si="6"/>
        <v>Water Heating</v>
      </c>
      <c r="C35" s="3">
        <f t="shared" si="6"/>
        <v>0</v>
      </c>
      <c r="D35" s="3">
        <f t="shared" ref="D35:BO35" si="31">IF(SUM($C$19:$N$19)=0,0,C35+D17)</f>
        <v>0</v>
      </c>
      <c r="E35" s="3">
        <f t="shared" si="31"/>
        <v>0</v>
      </c>
      <c r="F35" s="3">
        <f t="shared" si="31"/>
        <v>0</v>
      </c>
      <c r="G35" s="3">
        <f t="shared" si="31"/>
        <v>0</v>
      </c>
      <c r="H35" s="3">
        <f t="shared" si="31"/>
        <v>0</v>
      </c>
      <c r="I35" s="3">
        <f t="shared" si="31"/>
        <v>0</v>
      </c>
      <c r="J35" s="3">
        <f t="shared" si="31"/>
        <v>0</v>
      </c>
      <c r="K35" s="3">
        <f t="shared" si="31"/>
        <v>0</v>
      </c>
      <c r="L35" s="3">
        <f t="shared" si="31"/>
        <v>0</v>
      </c>
      <c r="M35" s="3">
        <f t="shared" si="31"/>
        <v>0</v>
      </c>
      <c r="N35" s="3">
        <f t="shared" si="31"/>
        <v>0</v>
      </c>
      <c r="O35" s="3">
        <f t="shared" si="31"/>
        <v>0</v>
      </c>
      <c r="P35" s="3">
        <f t="shared" si="31"/>
        <v>0</v>
      </c>
      <c r="Q35" s="3">
        <f t="shared" si="31"/>
        <v>0</v>
      </c>
      <c r="R35" s="3">
        <f t="shared" si="31"/>
        <v>0</v>
      </c>
      <c r="S35" s="3">
        <f t="shared" si="31"/>
        <v>0</v>
      </c>
      <c r="T35" s="3">
        <f t="shared" si="31"/>
        <v>0</v>
      </c>
      <c r="U35" s="3">
        <f t="shared" si="31"/>
        <v>0</v>
      </c>
      <c r="V35" s="3">
        <f t="shared" si="31"/>
        <v>0</v>
      </c>
      <c r="W35" s="3">
        <f t="shared" si="31"/>
        <v>0</v>
      </c>
      <c r="X35" s="3">
        <f t="shared" si="31"/>
        <v>0</v>
      </c>
      <c r="Y35" s="3">
        <f t="shared" si="31"/>
        <v>0</v>
      </c>
      <c r="Z35" s="3">
        <f t="shared" si="31"/>
        <v>0</v>
      </c>
      <c r="AA35" s="3">
        <f t="shared" si="31"/>
        <v>0</v>
      </c>
      <c r="AB35" s="3">
        <f t="shared" si="31"/>
        <v>0</v>
      </c>
      <c r="AC35" s="3">
        <f t="shared" si="31"/>
        <v>0</v>
      </c>
      <c r="AD35" s="3">
        <f t="shared" si="31"/>
        <v>0</v>
      </c>
      <c r="AE35" s="3">
        <f t="shared" si="31"/>
        <v>0</v>
      </c>
      <c r="AF35" s="3">
        <f t="shared" si="31"/>
        <v>0</v>
      </c>
      <c r="AG35" s="3">
        <f t="shared" si="31"/>
        <v>0</v>
      </c>
      <c r="AH35" s="3">
        <f t="shared" si="31"/>
        <v>0</v>
      </c>
      <c r="AI35" s="3">
        <f t="shared" si="31"/>
        <v>0</v>
      </c>
      <c r="AJ35" s="3">
        <f t="shared" si="31"/>
        <v>0</v>
      </c>
      <c r="AK35" s="3">
        <f t="shared" si="31"/>
        <v>0</v>
      </c>
      <c r="AL35" s="3">
        <f t="shared" si="31"/>
        <v>0</v>
      </c>
      <c r="AM35" s="3">
        <f t="shared" si="31"/>
        <v>0</v>
      </c>
      <c r="AN35" s="3">
        <f t="shared" si="31"/>
        <v>0</v>
      </c>
      <c r="AO35" s="3">
        <f t="shared" si="31"/>
        <v>0</v>
      </c>
      <c r="AP35" s="3">
        <f t="shared" si="31"/>
        <v>0</v>
      </c>
      <c r="AQ35" s="3">
        <f t="shared" si="31"/>
        <v>0</v>
      </c>
      <c r="AR35" s="3">
        <f t="shared" si="31"/>
        <v>0</v>
      </c>
      <c r="AS35" s="3">
        <f t="shared" si="31"/>
        <v>0</v>
      </c>
      <c r="AT35" s="3">
        <f t="shared" si="31"/>
        <v>0</v>
      </c>
      <c r="AU35" s="3">
        <f t="shared" si="31"/>
        <v>0</v>
      </c>
      <c r="AV35" s="3">
        <f t="shared" si="31"/>
        <v>0</v>
      </c>
      <c r="AW35" s="3">
        <f t="shared" si="31"/>
        <v>0</v>
      </c>
      <c r="AX35" s="3">
        <f t="shared" si="31"/>
        <v>0</v>
      </c>
      <c r="AY35" s="3">
        <f t="shared" si="31"/>
        <v>0</v>
      </c>
      <c r="AZ35" s="3">
        <f t="shared" si="31"/>
        <v>0</v>
      </c>
      <c r="BA35" s="3">
        <f t="shared" si="31"/>
        <v>0</v>
      </c>
      <c r="BB35" s="3">
        <f t="shared" si="31"/>
        <v>0</v>
      </c>
      <c r="BC35" s="3">
        <f t="shared" si="31"/>
        <v>0</v>
      </c>
      <c r="BD35" s="3">
        <f t="shared" si="31"/>
        <v>0</v>
      </c>
      <c r="BE35" s="3">
        <f t="shared" si="31"/>
        <v>0</v>
      </c>
      <c r="BF35" s="3">
        <f t="shared" si="31"/>
        <v>0</v>
      </c>
      <c r="BG35" s="3">
        <f t="shared" si="31"/>
        <v>0</v>
      </c>
      <c r="BH35" s="3">
        <f t="shared" si="31"/>
        <v>0</v>
      </c>
      <c r="BI35" s="3">
        <f t="shared" si="31"/>
        <v>0</v>
      </c>
      <c r="BJ35" s="3">
        <f t="shared" si="31"/>
        <v>0</v>
      </c>
      <c r="BK35" s="3">
        <f t="shared" si="31"/>
        <v>0</v>
      </c>
      <c r="BL35" s="3">
        <f t="shared" si="31"/>
        <v>0</v>
      </c>
      <c r="BM35" s="3">
        <f t="shared" si="31"/>
        <v>0</v>
      </c>
      <c r="BN35" s="3">
        <f t="shared" si="31"/>
        <v>0</v>
      </c>
      <c r="BO35" s="3">
        <f t="shared" si="31"/>
        <v>0</v>
      </c>
      <c r="BP35" s="3">
        <f t="shared" ref="BP35:CH35" si="32">IF(SUM($C$19:$N$19)=0,0,BO35+BP17)</f>
        <v>0</v>
      </c>
      <c r="BQ35" s="3">
        <f t="shared" si="32"/>
        <v>0</v>
      </c>
      <c r="BR35" s="3">
        <f t="shared" si="32"/>
        <v>0</v>
      </c>
      <c r="BS35" s="3">
        <f t="shared" si="32"/>
        <v>0</v>
      </c>
      <c r="BT35" s="3">
        <f t="shared" si="32"/>
        <v>0</v>
      </c>
      <c r="BU35" s="3">
        <f t="shared" si="32"/>
        <v>0</v>
      </c>
      <c r="BV35" s="3">
        <f t="shared" si="32"/>
        <v>0</v>
      </c>
      <c r="BW35" s="3">
        <f t="shared" si="32"/>
        <v>0</v>
      </c>
      <c r="BX35" s="3">
        <f t="shared" si="32"/>
        <v>0</v>
      </c>
      <c r="BY35" s="3">
        <f t="shared" si="32"/>
        <v>0</v>
      </c>
      <c r="BZ35" s="3">
        <f t="shared" si="32"/>
        <v>0</v>
      </c>
      <c r="CA35" s="3">
        <f t="shared" si="32"/>
        <v>0</v>
      </c>
      <c r="CB35" s="3">
        <f t="shared" si="32"/>
        <v>0</v>
      </c>
      <c r="CC35" s="3">
        <f t="shared" si="32"/>
        <v>0</v>
      </c>
      <c r="CD35" s="3">
        <f t="shared" si="32"/>
        <v>0</v>
      </c>
      <c r="CE35" s="3">
        <f t="shared" si="32"/>
        <v>0</v>
      </c>
      <c r="CF35" s="3">
        <f t="shared" si="32"/>
        <v>0</v>
      </c>
      <c r="CG35" s="3">
        <f t="shared" si="32"/>
        <v>0</v>
      </c>
      <c r="CH35" s="12">
        <f t="shared" si="32"/>
        <v>0</v>
      </c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6"/>
        <v>Monthly kWh</v>
      </c>
      <c r="C37" s="279">
        <f>SUM(C23:C36)</f>
        <v>0</v>
      </c>
      <c r="D37" s="279">
        <f t="shared" ref="D37:BO37" si="33">SUM(D23:D36)</f>
        <v>0</v>
      </c>
      <c r="E37" s="279">
        <f t="shared" si="33"/>
        <v>0</v>
      </c>
      <c r="F37" s="279">
        <f t="shared" si="33"/>
        <v>0</v>
      </c>
      <c r="G37" s="279">
        <f t="shared" si="33"/>
        <v>0</v>
      </c>
      <c r="H37" s="279">
        <f t="shared" si="33"/>
        <v>94107.132469350006</v>
      </c>
      <c r="I37" s="279">
        <f t="shared" si="33"/>
        <v>242885.89480155002</v>
      </c>
      <c r="J37" s="279">
        <f t="shared" si="33"/>
        <v>484262.21782650118</v>
      </c>
      <c r="K37" s="279">
        <f t="shared" si="33"/>
        <v>590178.11431290116</v>
      </c>
      <c r="L37" s="279">
        <f t="shared" si="33"/>
        <v>632214.07227690122</v>
      </c>
      <c r="M37" s="279">
        <f t="shared" si="33"/>
        <v>796430.05220490124</v>
      </c>
      <c r="N37" s="279">
        <f t="shared" si="33"/>
        <v>1410044.6666977813</v>
      </c>
      <c r="O37" s="279">
        <f t="shared" si="33"/>
        <v>1410044.6666977813</v>
      </c>
      <c r="P37" s="279">
        <f t="shared" si="33"/>
        <v>1410044.6666977813</v>
      </c>
      <c r="Q37" s="279">
        <f t="shared" si="33"/>
        <v>1410044.6666977813</v>
      </c>
      <c r="R37" s="279">
        <f t="shared" si="33"/>
        <v>1410044.6666977813</v>
      </c>
      <c r="S37" s="279">
        <f t="shared" si="33"/>
        <v>1410044.6666977813</v>
      </c>
      <c r="T37" s="279">
        <f t="shared" si="33"/>
        <v>1410044.6666977813</v>
      </c>
      <c r="U37" s="279">
        <f t="shared" si="33"/>
        <v>1410044.6666977813</v>
      </c>
      <c r="V37" s="279">
        <f t="shared" si="33"/>
        <v>1410044.6666977813</v>
      </c>
      <c r="W37" s="279">
        <f t="shared" si="33"/>
        <v>1410044.6666977813</v>
      </c>
      <c r="X37" s="279">
        <f t="shared" si="33"/>
        <v>1410044.6666977813</v>
      </c>
      <c r="Y37" s="279">
        <f t="shared" si="33"/>
        <v>1410044.6666977813</v>
      </c>
      <c r="Z37" s="279">
        <f t="shared" si="33"/>
        <v>1410044.6666977813</v>
      </c>
      <c r="AA37" s="279">
        <f t="shared" si="33"/>
        <v>1410044.6666977813</v>
      </c>
      <c r="AB37" s="279">
        <f t="shared" si="33"/>
        <v>1410044.6666977813</v>
      </c>
      <c r="AC37" s="279">
        <f t="shared" si="33"/>
        <v>1410044.6666977813</v>
      </c>
      <c r="AD37" s="279">
        <f t="shared" si="33"/>
        <v>1410044.6666977813</v>
      </c>
      <c r="AE37" s="279">
        <f t="shared" si="33"/>
        <v>1410044.6666977813</v>
      </c>
      <c r="AF37" s="279">
        <f t="shared" si="33"/>
        <v>1410044.6666977813</v>
      </c>
      <c r="AG37" s="279">
        <f t="shared" si="33"/>
        <v>1410044.6666977813</v>
      </c>
      <c r="AH37" s="279">
        <f t="shared" si="33"/>
        <v>1410044.6666977813</v>
      </c>
      <c r="AI37" s="279">
        <f t="shared" si="33"/>
        <v>1410044.6666977813</v>
      </c>
      <c r="AJ37" s="279">
        <f t="shared" si="33"/>
        <v>1410044.6666977813</v>
      </c>
      <c r="AK37" s="279">
        <f t="shared" si="33"/>
        <v>1410044.6666977813</v>
      </c>
      <c r="AL37" s="279">
        <f t="shared" si="33"/>
        <v>1410044.6666977813</v>
      </c>
      <c r="AM37" s="279">
        <f t="shared" si="33"/>
        <v>1410044.6666977813</v>
      </c>
      <c r="AN37" s="279">
        <f t="shared" si="33"/>
        <v>1410044.6666977813</v>
      </c>
      <c r="AO37" s="279">
        <f t="shared" si="33"/>
        <v>1410044.6666977813</v>
      </c>
      <c r="AP37" s="279">
        <f t="shared" si="33"/>
        <v>1410044.6666977813</v>
      </c>
      <c r="AQ37" s="279">
        <f t="shared" si="33"/>
        <v>1410044.6666977813</v>
      </c>
      <c r="AR37" s="279">
        <f t="shared" si="33"/>
        <v>1410044.6666977813</v>
      </c>
      <c r="AS37" s="279">
        <f t="shared" si="33"/>
        <v>1410044.6666977813</v>
      </c>
      <c r="AT37" s="279">
        <f t="shared" si="33"/>
        <v>1410044.6666977813</v>
      </c>
      <c r="AU37" s="279">
        <f t="shared" si="33"/>
        <v>1410044.6666977813</v>
      </c>
      <c r="AV37" s="279">
        <f t="shared" si="33"/>
        <v>1410044.6666977813</v>
      </c>
      <c r="AW37" s="279">
        <f t="shared" si="33"/>
        <v>1410044.6666977813</v>
      </c>
      <c r="AX37" s="279">
        <f t="shared" si="33"/>
        <v>1410044.6666977813</v>
      </c>
      <c r="AY37" s="279">
        <f t="shared" si="33"/>
        <v>1410044.6666977813</v>
      </c>
      <c r="AZ37" s="279">
        <f t="shared" si="33"/>
        <v>1410044.6666977813</v>
      </c>
      <c r="BA37" s="279">
        <f t="shared" si="33"/>
        <v>1410044.6666977813</v>
      </c>
      <c r="BB37" s="279">
        <f t="shared" si="33"/>
        <v>1410044.6666977813</v>
      </c>
      <c r="BC37" s="279">
        <f t="shared" si="33"/>
        <v>1410044.6666977813</v>
      </c>
      <c r="BD37" s="279">
        <f t="shared" si="33"/>
        <v>1410044.6666977813</v>
      </c>
      <c r="BE37" s="279">
        <f t="shared" si="33"/>
        <v>1410044.6666977813</v>
      </c>
      <c r="BF37" s="279">
        <f t="shared" si="33"/>
        <v>1410044.6666977813</v>
      </c>
      <c r="BG37" s="279">
        <f t="shared" si="33"/>
        <v>1410044.6666977813</v>
      </c>
      <c r="BH37" s="279">
        <f t="shared" si="33"/>
        <v>1410044.6666977813</v>
      </c>
      <c r="BI37" s="279">
        <f t="shared" si="33"/>
        <v>1410044.6666977813</v>
      </c>
      <c r="BJ37" s="279">
        <f t="shared" si="33"/>
        <v>1410044.6666977813</v>
      </c>
      <c r="BK37" s="279">
        <f t="shared" si="33"/>
        <v>1410044.6666977813</v>
      </c>
      <c r="BL37" s="279">
        <f t="shared" si="33"/>
        <v>1410044.6666977813</v>
      </c>
      <c r="BM37" s="279">
        <f t="shared" si="33"/>
        <v>1410044.6666977813</v>
      </c>
      <c r="BN37" s="279">
        <f t="shared" si="33"/>
        <v>1410044.6666977813</v>
      </c>
      <c r="BO37" s="279">
        <f t="shared" si="33"/>
        <v>1410044.6666977813</v>
      </c>
      <c r="BP37" s="279">
        <f t="shared" ref="BP37:CH37" si="34">SUM(BP23:BP36)</f>
        <v>1410044.6666977813</v>
      </c>
      <c r="BQ37" s="279">
        <f t="shared" si="34"/>
        <v>1410044.6666977813</v>
      </c>
      <c r="BR37" s="279">
        <f t="shared" si="34"/>
        <v>1410044.6666977813</v>
      </c>
      <c r="BS37" s="279">
        <f t="shared" si="34"/>
        <v>1410044.6666977813</v>
      </c>
      <c r="BT37" s="279">
        <f t="shared" si="34"/>
        <v>1410044.6666977813</v>
      </c>
      <c r="BU37" s="279">
        <f t="shared" si="34"/>
        <v>1410044.6666977813</v>
      </c>
      <c r="BV37" s="279">
        <f t="shared" si="34"/>
        <v>1410044.6666977813</v>
      </c>
      <c r="BW37" s="279">
        <f t="shared" si="34"/>
        <v>1410044.6666977813</v>
      </c>
      <c r="BX37" s="279">
        <f t="shared" si="34"/>
        <v>1410044.6666977813</v>
      </c>
      <c r="BY37" s="279">
        <f t="shared" si="34"/>
        <v>1410044.6666977813</v>
      </c>
      <c r="BZ37" s="279">
        <f t="shared" si="34"/>
        <v>1410044.6666977813</v>
      </c>
      <c r="CA37" s="279">
        <f t="shared" si="34"/>
        <v>1410044.6666977813</v>
      </c>
      <c r="CB37" s="279">
        <f t="shared" si="34"/>
        <v>1410044.6666977813</v>
      </c>
      <c r="CC37" s="279">
        <f t="shared" si="34"/>
        <v>1410044.6666977813</v>
      </c>
      <c r="CD37" s="279">
        <f t="shared" si="34"/>
        <v>1410044.6666977813</v>
      </c>
      <c r="CE37" s="279">
        <f t="shared" si="34"/>
        <v>1410044.6666977813</v>
      </c>
      <c r="CF37" s="279">
        <f t="shared" si="34"/>
        <v>1410044.6666977813</v>
      </c>
      <c r="CG37" s="279">
        <f t="shared" si="34"/>
        <v>1410044.6666977813</v>
      </c>
      <c r="CH37" s="282">
        <f t="shared" si="34"/>
        <v>1410044.6666977813</v>
      </c>
    </row>
    <row r="38" spans="1:86" x14ac:dyDescent="0.35">
      <c r="A38" s="46"/>
      <c r="B38" s="28"/>
      <c r="C38" s="9"/>
      <c r="D38" s="37"/>
      <c r="E38" s="9"/>
      <c r="F38" s="37"/>
      <c r="G38" s="37"/>
      <c r="H38" s="9"/>
      <c r="I38" s="37"/>
      <c r="J38" s="37"/>
      <c r="K38" s="9"/>
      <c r="L38" s="37"/>
      <c r="M38" s="37"/>
      <c r="N38" s="360" t="s">
        <v>195</v>
      </c>
      <c r="O38" s="359">
        <f>SUM(C5:N18)</f>
        <v>1410044.6666977813</v>
      </c>
      <c r="P38" s="37"/>
      <c r="Q38" s="9"/>
      <c r="R38" s="37"/>
      <c r="S38" s="37"/>
      <c r="T38" s="9"/>
      <c r="U38" s="37"/>
      <c r="V38" s="37"/>
      <c r="W38" s="9"/>
      <c r="X38" s="37"/>
      <c r="Y38" s="37"/>
      <c r="Z38" s="9"/>
      <c r="AA38" s="37"/>
      <c r="AB38" s="37"/>
      <c r="AC38" s="9"/>
      <c r="AD38" s="37"/>
      <c r="AE38" s="37"/>
      <c r="AF38" s="9"/>
      <c r="AG38" s="37"/>
      <c r="AH38" s="37"/>
      <c r="AI38" s="9"/>
      <c r="AJ38" s="37"/>
      <c r="AK38" s="37"/>
      <c r="AL38" s="9"/>
      <c r="AM38" s="37"/>
      <c r="AN38" s="37"/>
      <c r="AO38" s="9"/>
      <c r="AP38" s="37"/>
      <c r="AQ38" s="37"/>
      <c r="AR38" s="9"/>
      <c r="AS38" s="37"/>
      <c r="AT38" s="37"/>
      <c r="AU38" s="9"/>
      <c r="AV38" s="37"/>
      <c r="AW38" s="37"/>
      <c r="AX38" s="9"/>
      <c r="AY38" s="37"/>
      <c r="AZ38" s="37"/>
      <c r="BA38" s="9"/>
      <c r="BB38" s="37"/>
      <c r="BC38" s="37"/>
      <c r="BD38" s="9"/>
      <c r="BE38" s="37"/>
      <c r="BF38" s="37"/>
      <c r="BG38" s="9"/>
      <c r="BH38" s="37"/>
      <c r="BI38" s="37"/>
      <c r="BJ38" s="9"/>
      <c r="BK38" s="37"/>
      <c r="BL38" s="37"/>
      <c r="BM38" s="9"/>
      <c r="BN38" s="37"/>
      <c r="BO38" s="37"/>
      <c r="BP38" s="9"/>
      <c r="BQ38" s="37"/>
      <c r="BR38" s="37"/>
      <c r="BS38" s="9"/>
      <c r="BT38" s="37"/>
      <c r="BU38" s="37"/>
      <c r="BV38" s="9"/>
      <c r="BW38" s="37"/>
      <c r="BX38" s="37"/>
      <c r="BY38" s="9"/>
      <c r="BZ38" s="37"/>
      <c r="CA38" s="37"/>
      <c r="CB38" s="9"/>
      <c r="CC38" s="37"/>
      <c r="CD38" s="37"/>
      <c r="CE38" s="9"/>
      <c r="CF38" s="37"/>
      <c r="CG38" s="37"/>
      <c r="CH38" s="150"/>
    </row>
    <row r="39" spans="1:86" ht="15" thickBot="1" x14ac:dyDescent="0.4">
      <c r="C39" s="303"/>
      <c r="D39" s="149"/>
      <c r="E39" s="303"/>
      <c r="F39" s="149"/>
      <c r="G39" s="149"/>
      <c r="H39" s="303"/>
      <c r="I39" s="149"/>
      <c r="J39" s="149"/>
      <c r="K39" s="303"/>
      <c r="L39" s="149"/>
      <c r="M39" s="149"/>
      <c r="N39" s="303"/>
      <c r="O39" s="149"/>
      <c r="P39" s="149"/>
      <c r="Q39" s="303"/>
      <c r="R39" s="149"/>
      <c r="S39" s="149"/>
      <c r="T39" s="303"/>
      <c r="U39" s="303"/>
      <c r="V39" s="149"/>
      <c r="W39" s="303"/>
      <c r="X39" s="149"/>
      <c r="Y39" s="149"/>
      <c r="Z39" s="303"/>
      <c r="AA39" s="149"/>
      <c r="AB39" s="149"/>
      <c r="AC39" s="303"/>
      <c r="AD39" s="149"/>
      <c r="AE39" s="149"/>
      <c r="AF39" s="303"/>
      <c r="AG39" s="149"/>
      <c r="AH39" s="149"/>
      <c r="AI39" s="303"/>
      <c r="AJ39" s="149"/>
      <c r="AK39" s="149"/>
      <c r="AL39" s="303"/>
      <c r="AM39" s="149"/>
      <c r="AN39" s="149"/>
      <c r="AO39" s="303"/>
      <c r="AP39" s="149"/>
      <c r="AQ39" s="149"/>
      <c r="AR39" s="303"/>
      <c r="AS39" s="149"/>
      <c r="AT39" s="149"/>
      <c r="AU39" s="303"/>
      <c r="AV39" s="149"/>
      <c r="AW39" s="149"/>
      <c r="AX39" s="303"/>
      <c r="AY39" s="149"/>
      <c r="AZ39" s="149"/>
      <c r="BA39" s="303"/>
      <c r="BB39" s="149"/>
      <c r="BC39" s="149"/>
      <c r="BD39" s="303"/>
      <c r="BE39" s="149"/>
      <c r="BF39" s="149"/>
      <c r="BG39" s="303"/>
      <c r="BH39" s="149"/>
      <c r="BI39" s="149"/>
      <c r="BJ39" s="303"/>
      <c r="BK39" s="149"/>
      <c r="BL39" s="149"/>
      <c r="BM39" s="303"/>
      <c r="BN39" s="149"/>
      <c r="BO39" s="149"/>
      <c r="BP39" s="303"/>
      <c r="BQ39" s="149"/>
      <c r="BR39" s="149"/>
      <c r="BS39" s="303"/>
      <c r="BT39" s="149"/>
      <c r="BU39" s="149"/>
      <c r="BV39" s="303"/>
      <c r="BW39" s="149"/>
      <c r="BX39" s="149"/>
      <c r="BY39" s="303"/>
      <c r="BZ39" s="149"/>
      <c r="CA39" s="149"/>
      <c r="CB39" s="303"/>
      <c r="CC39" s="149"/>
      <c r="CD39" s="149"/>
      <c r="CE39" s="303"/>
      <c r="CF39" s="149"/>
      <c r="CG39" s="149"/>
      <c r="CH39" s="303"/>
    </row>
    <row r="40" spans="1:86" ht="16" thickBot="1" x14ac:dyDescent="0.4">
      <c r="A40" s="574" t="s">
        <v>16</v>
      </c>
      <c r="B40" s="18" t="s">
        <v>10</v>
      </c>
      <c r="C40" s="176">
        <f>C$4</f>
        <v>44562</v>
      </c>
      <c r="D40" s="176">
        <f t="shared" ref="D40:BO40" si="35">D$4</f>
        <v>44593</v>
      </c>
      <c r="E40" s="176">
        <f t="shared" si="35"/>
        <v>44621</v>
      </c>
      <c r="F40" s="176">
        <f t="shared" si="35"/>
        <v>44652</v>
      </c>
      <c r="G40" s="176">
        <f t="shared" si="35"/>
        <v>44682</v>
      </c>
      <c r="H40" s="176">
        <f t="shared" si="35"/>
        <v>44713</v>
      </c>
      <c r="I40" s="176">
        <f t="shared" si="35"/>
        <v>44743</v>
      </c>
      <c r="J40" s="176">
        <f t="shared" si="35"/>
        <v>44774</v>
      </c>
      <c r="K40" s="176">
        <f t="shared" si="35"/>
        <v>44805</v>
      </c>
      <c r="L40" s="176">
        <f t="shared" si="35"/>
        <v>44835</v>
      </c>
      <c r="M40" s="176">
        <f t="shared" si="35"/>
        <v>44866</v>
      </c>
      <c r="N40" s="176">
        <f t="shared" si="35"/>
        <v>44896</v>
      </c>
      <c r="O40" s="176">
        <f t="shared" si="35"/>
        <v>44927</v>
      </c>
      <c r="P40" s="176">
        <f t="shared" si="35"/>
        <v>44958</v>
      </c>
      <c r="Q40" s="176">
        <f t="shared" si="35"/>
        <v>44986</v>
      </c>
      <c r="R40" s="176">
        <f t="shared" si="35"/>
        <v>45017</v>
      </c>
      <c r="S40" s="176">
        <f t="shared" si="35"/>
        <v>45047</v>
      </c>
      <c r="T40" s="176">
        <f t="shared" si="35"/>
        <v>45078</v>
      </c>
      <c r="U40" s="176">
        <f t="shared" si="35"/>
        <v>45108</v>
      </c>
      <c r="V40" s="176">
        <f t="shared" si="35"/>
        <v>45139</v>
      </c>
      <c r="W40" s="176">
        <f t="shared" si="35"/>
        <v>45170</v>
      </c>
      <c r="X40" s="176">
        <f t="shared" si="35"/>
        <v>45200</v>
      </c>
      <c r="Y40" s="176">
        <f t="shared" si="35"/>
        <v>45231</v>
      </c>
      <c r="Z40" s="176">
        <f t="shared" si="35"/>
        <v>45261</v>
      </c>
      <c r="AA40" s="176">
        <f t="shared" si="35"/>
        <v>45292</v>
      </c>
      <c r="AB40" s="176">
        <f t="shared" si="35"/>
        <v>45323</v>
      </c>
      <c r="AC40" s="176">
        <f t="shared" si="35"/>
        <v>45352</v>
      </c>
      <c r="AD40" s="176">
        <f t="shared" si="35"/>
        <v>45383</v>
      </c>
      <c r="AE40" s="176">
        <f t="shared" si="35"/>
        <v>45413</v>
      </c>
      <c r="AF40" s="176">
        <f t="shared" si="35"/>
        <v>45444</v>
      </c>
      <c r="AG40" s="176">
        <f t="shared" si="35"/>
        <v>45474</v>
      </c>
      <c r="AH40" s="176">
        <f t="shared" si="35"/>
        <v>45505</v>
      </c>
      <c r="AI40" s="176">
        <f t="shared" si="35"/>
        <v>45536</v>
      </c>
      <c r="AJ40" s="176">
        <f t="shared" si="35"/>
        <v>45566</v>
      </c>
      <c r="AK40" s="176">
        <f t="shared" si="35"/>
        <v>45597</v>
      </c>
      <c r="AL40" s="176">
        <f t="shared" si="35"/>
        <v>45627</v>
      </c>
      <c r="AM40" s="176">
        <f t="shared" si="35"/>
        <v>45658</v>
      </c>
      <c r="AN40" s="176">
        <f t="shared" si="35"/>
        <v>45689</v>
      </c>
      <c r="AO40" s="176">
        <f t="shared" si="35"/>
        <v>45717</v>
      </c>
      <c r="AP40" s="176">
        <f t="shared" si="35"/>
        <v>45748</v>
      </c>
      <c r="AQ40" s="176">
        <f t="shared" si="35"/>
        <v>45778</v>
      </c>
      <c r="AR40" s="176">
        <f t="shared" si="35"/>
        <v>45809</v>
      </c>
      <c r="AS40" s="176">
        <f t="shared" si="35"/>
        <v>45839</v>
      </c>
      <c r="AT40" s="176">
        <f t="shared" si="35"/>
        <v>45870</v>
      </c>
      <c r="AU40" s="176">
        <f t="shared" si="35"/>
        <v>45901</v>
      </c>
      <c r="AV40" s="176">
        <f t="shared" si="35"/>
        <v>45931</v>
      </c>
      <c r="AW40" s="176">
        <f t="shared" si="35"/>
        <v>45962</v>
      </c>
      <c r="AX40" s="176">
        <f t="shared" si="35"/>
        <v>45992</v>
      </c>
      <c r="AY40" s="176">
        <f t="shared" si="35"/>
        <v>46023</v>
      </c>
      <c r="AZ40" s="176">
        <f t="shared" si="35"/>
        <v>46054</v>
      </c>
      <c r="BA40" s="176">
        <f t="shared" si="35"/>
        <v>46082</v>
      </c>
      <c r="BB40" s="176">
        <f t="shared" si="35"/>
        <v>46113</v>
      </c>
      <c r="BC40" s="176">
        <f t="shared" si="35"/>
        <v>46143</v>
      </c>
      <c r="BD40" s="176">
        <f t="shared" si="35"/>
        <v>46174</v>
      </c>
      <c r="BE40" s="176">
        <f t="shared" si="35"/>
        <v>46204</v>
      </c>
      <c r="BF40" s="176">
        <f t="shared" si="35"/>
        <v>46235</v>
      </c>
      <c r="BG40" s="176">
        <f t="shared" si="35"/>
        <v>46266</v>
      </c>
      <c r="BH40" s="176">
        <f t="shared" si="35"/>
        <v>46296</v>
      </c>
      <c r="BI40" s="176">
        <f t="shared" si="35"/>
        <v>46327</v>
      </c>
      <c r="BJ40" s="176">
        <f t="shared" si="35"/>
        <v>46357</v>
      </c>
      <c r="BK40" s="176">
        <f t="shared" si="35"/>
        <v>46388</v>
      </c>
      <c r="BL40" s="176">
        <f t="shared" si="35"/>
        <v>46419</v>
      </c>
      <c r="BM40" s="176">
        <f t="shared" si="35"/>
        <v>46447</v>
      </c>
      <c r="BN40" s="176">
        <f t="shared" si="35"/>
        <v>46478</v>
      </c>
      <c r="BO40" s="176">
        <f t="shared" si="35"/>
        <v>46508</v>
      </c>
      <c r="BP40" s="176">
        <f t="shared" ref="BP40:CH40" si="36">BP$4</f>
        <v>46539</v>
      </c>
      <c r="BQ40" s="176">
        <f t="shared" si="36"/>
        <v>46569</v>
      </c>
      <c r="BR40" s="176">
        <f t="shared" si="36"/>
        <v>46600</v>
      </c>
      <c r="BS40" s="176">
        <f t="shared" si="36"/>
        <v>46631</v>
      </c>
      <c r="BT40" s="176">
        <f t="shared" si="36"/>
        <v>46661</v>
      </c>
      <c r="BU40" s="176">
        <f t="shared" si="36"/>
        <v>46692</v>
      </c>
      <c r="BV40" s="176">
        <f t="shared" si="36"/>
        <v>46722</v>
      </c>
      <c r="BW40" s="176">
        <f t="shared" si="36"/>
        <v>46753</v>
      </c>
      <c r="BX40" s="176">
        <f t="shared" si="36"/>
        <v>46784</v>
      </c>
      <c r="BY40" s="176">
        <f t="shared" si="36"/>
        <v>46813</v>
      </c>
      <c r="BZ40" s="176">
        <f t="shared" si="36"/>
        <v>46844</v>
      </c>
      <c r="CA40" s="176">
        <f t="shared" si="36"/>
        <v>46874</v>
      </c>
      <c r="CB40" s="176">
        <f t="shared" si="36"/>
        <v>46905</v>
      </c>
      <c r="CC40" s="176">
        <f t="shared" si="36"/>
        <v>46935</v>
      </c>
      <c r="CD40" s="176">
        <f t="shared" si="36"/>
        <v>46966</v>
      </c>
      <c r="CE40" s="176">
        <f t="shared" si="36"/>
        <v>46997</v>
      </c>
      <c r="CF40" s="176">
        <f t="shared" si="36"/>
        <v>47027</v>
      </c>
      <c r="CG40" s="176">
        <f t="shared" si="36"/>
        <v>47058</v>
      </c>
      <c r="CH40" s="177">
        <f t="shared" si="36"/>
        <v>47088</v>
      </c>
    </row>
    <row r="41" spans="1:86" ht="15" customHeight="1" x14ac:dyDescent="0.35">
      <c r="A41" s="575"/>
      <c r="B41" s="11" t="str">
        <f t="shared" ref="B41:B55" si="37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8">G41</f>
        <v>0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  <c r="N41" s="3">
        <f t="shared" si="38"/>
        <v>0</v>
      </c>
      <c r="O41" s="3">
        <f t="shared" si="38"/>
        <v>0</v>
      </c>
      <c r="P41" s="3">
        <f t="shared" si="38"/>
        <v>0</v>
      </c>
      <c r="Q41" s="3">
        <f t="shared" si="38"/>
        <v>0</v>
      </c>
      <c r="R41" s="3">
        <f t="shared" si="38"/>
        <v>0</v>
      </c>
      <c r="S41" s="3">
        <f t="shared" si="38"/>
        <v>0</v>
      </c>
      <c r="T41" s="3">
        <f t="shared" si="38"/>
        <v>0</v>
      </c>
      <c r="U41" s="3">
        <f t="shared" si="38"/>
        <v>0</v>
      </c>
      <c r="V41" s="3">
        <f t="shared" si="38"/>
        <v>0</v>
      </c>
      <c r="W41" s="3">
        <f t="shared" si="38"/>
        <v>0</v>
      </c>
      <c r="X41" s="3">
        <f t="shared" si="38"/>
        <v>0</v>
      </c>
      <c r="Y41" s="3">
        <f t="shared" si="38"/>
        <v>0</v>
      </c>
      <c r="Z41" s="3">
        <f t="shared" si="38"/>
        <v>0</v>
      </c>
      <c r="AA41" s="3">
        <f t="shared" si="38"/>
        <v>0</v>
      </c>
      <c r="AB41" s="3">
        <f t="shared" si="38"/>
        <v>0</v>
      </c>
      <c r="AC41" s="3">
        <f t="shared" si="38"/>
        <v>0</v>
      </c>
      <c r="AD41" s="3">
        <f t="shared" si="38"/>
        <v>0</v>
      </c>
      <c r="AE41" s="3">
        <f t="shared" si="38"/>
        <v>0</v>
      </c>
      <c r="AF41" s="3">
        <f t="shared" si="38"/>
        <v>0</v>
      </c>
      <c r="AG41" s="3">
        <f t="shared" si="38"/>
        <v>0</v>
      </c>
      <c r="AH41" s="3">
        <f t="shared" si="38"/>
        <v>0</v>
      </c>
      <c r="AI41" s="3">
        <f t="shared" si="38"/>
        <v>0</v>
      </c>
      <c r="AJ41" s="3">
        <f t="shared" si="38"/>
        <v>0</v>
      </c>
      <c r="AK41" s="3">
        <f t="shared" si="38"/>
        <v>0</v>
      </c>
      <c r="AL41" s="3">
        <f t="shared" si="38"/>
        <v>0</v>
      </c>
      <c r="AM41" s="3">
        <f t="shared" si="38"/>
        <v>0</v>
      </c>
      <c r="AN41" s="3">
        <f t="shared" si="38"/>
        <v>0</v>
      </c>
      <c r="AO41" s="3">
        <f t="shared" si="38"/>
        <v>0</v>
      </c>
      <c r="AP41" s="3">
        <f t="shared" si="38"/>
        <v>0</v>
      </c>
      <c r="AQ41" s="3">
        <f t="shared" si="38"/>
        <v>0</v>
      </c>
      <c r="AR41" s="3">
        <f t="shared" si="38"/>
        <v>0</v>
      </c>
      <c r="AS41" s="3">
        <f t="shared" si="38"/>
        <v>0</v>
      </c>
      <c r="AT41" s="3">
        <f t="shared" si="38"/>
        <v>0</v>
      </c>
      <c r="AU41" s="3">
        <f t="shared" si="38"/>
        <v>0</v>
      </c>
      <c r="AV41" s="3">
        <f t="shared" si="38"/>
        <v>0</v>
      </c>
      <c r="AW41" s="3">
        <f t="shared" si="38"/>
        <v>0</v>
      </c>
      <c r="AX41" s="3">
        <f t="shared" si="38"/>
        <v>0</v>
      </c>
      <c r="AY41" s="3">
        <f t="shared" si="38"/>
        <v>0</v>
      </c>
      <c r="AZ41" s="3">
        <f t="shared" si="38"/>
        <v>0</v>
      </c>
      <c r="BA41" s="3">
        <f t="shared" si="38"/>
        <v>0</v>
      </c>
      <c r="BB41" s="3">
        <f t="shared" si="38"/>
        <v>0</v>
      </c>
      <c r="BC41" s="3">
        <f t="shared" si="38"/>
        <v>0</v>
      </c>
      <c r="BD41" s="3">
        <f t="shared" si="38"/>
        <v>0</v>
      </c>
      <c r="BE41" s="3">
        <f t="shared" si="38"/>
        <v>0</v>
      </c>
      <c r="BF41" s="3">
        <f t="shared" si="38"/>
        <v>0</v>
      </c>
      <c r="BG41" s="3">
        <f t="shared" si="38"/>
        <v>0</v>
      </c>
      <c r="BH41" s="3">
        <f t="shared" si="38"/>
        <v>0</v>
      </c>
      <c r="BI41" s="3">
        <f t="shared" si="38"/>
        <v>0</v>
      </c>
      <c r="BJ41" s="3">
        <f t="shared" si="38"/>
        <v>0</v>
      </c>
      <c r="BK41" s="3">
        <f t="shared" si="38"/>
        <v>0</v>
      </c>
      <c r="BL41" s="3">
        <f t="shared" si="38"/>
        <v>0</v>
      </c>
      <c r="BM41" s="3">
        <f t="shared" si="38"/>
        <v>0</v>
      </c>
      <c r="BN41" s="3">
        <f t="shared" si="38"/>
        <v>0</v>
      </c>
      <c r="BO41" s="3">
        <f t="shared" si="38"/>
        <v>0</v>
      </c>
      <c r="BP41" s="3">
        <f t="shared" si="38"/>
        <v>0</v>
      </c>
      <c r="BQ41" s="3">
        <f t="shared" si="38"/>
        <v>0</v>
      </c>
      <c r="BR41" s="3">
        <f t="shared" si="38"/>
        <v>0</v>
      </c>
      <c r="BS41" s="3">
        <f t="shared" si="38"/>
        <v>0</v>
      </c>
      <c r="BT41" s="3">
        <f t="shared" ref="BT41:CH41" si="39">BS41</f>
        <v>0</v>
      </c>
      <c r="BU41" s="3">
        <f t="shared" si="39"/>
        <v>0</v>
      </c>
      <c r="BV41" s="3">
        <f t="shared" si="39"/>
        <v>0</v>
      </c>
      <c r="BW41" s="3">
        <f t="shared" si="39"/>
        <v>0</v>
      </c>
      <c r="BX41" s="3">
        <f t="shared" si="39"/>
        <v>0</v>
      </c>
      <c r="BY41" s="3">
        <f t="shared" si="39"/>
        <v>0</v>
      </c>
      <c r="BZ41" s="3">
        <f t="shared" si="39"/>
        <v>0</v>
      </c>
      <c r="CA41" s="3">
        <f t="shared" si="39"/>
        <v>0</v>
      </c>
      <c r="CB41" s="3">
        <f t="shared" si="39"/>
        <v>0</v>
      </c>
      <c r="CC41" s="3">
        <f t="shared" si="39"/>
        <v>0</v>
      </c>
      <c r="CD41" s="3">
        <f t="shared" si="39"/>
        <v>0</v>
      </c>
      <c r="CE41" s="3">
        <f t="shared" si="39"/>
        <v>0</v>
      </c>
      <c r="CF41" s="3">
        <f t="shared" si="39"/>
        <v>0</v>
      </c>
      <c r="CG41" s="3">
        <f t="shared" si="39"/>
        <v>0</v>
      </c>
      <c r="CH41" s="12">
        <f t="shared" si="39"/>
        <v>0</v>
      </c>
    </row>
    <row r="42" spans="1:86" x14ac:dyDescent="0.35">
      <c r="A42" s="575"/>
      <c r="B42" s="13" t="str">
        <f t="shared" si="37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3">
        <f t="shared" si="40"/>
        <v>0</v>
      </c>
      <c r="U42" s="3">
        <f t="shared" si="40"/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  <c r="AB42" s="3">
        <f t="shared" si="40"/>
        <v>0</v>
      </c>
      <c r="AC42" s="3">
        <f t="shared" si="40"/>
        <v>0</v>
      </c>
      <c r="AD42" s="3">
        <f t="shared" si="40"/>
        <v>0</v>
      </c>
      <c r="AE42" s="3">
        <f t="shared" si="40"/>
        <v>0</v>
      </c>
      <c r="AF42" s="3">
        <f t="shared" si="40"/>
        <v>0</v>
      </c>
      <c r="AG42" s="3">
        <f t="shared" si="40"/>
        <v>0</v>
      </c>
      <c r="AH42" s="3">
        <f t="shared" si="40"/>
        <v>0</v>
      </c>
      <c r="AI42" s="3">
        <f t="shared" si="40"/>
        <v>0</v>
      </c>
      <c r="AJ42" s="3">
        <f t="shared" si="40"/>
        <v>0</v>
      </c>
      <c r="AK42" s="3">
        <f t="shared" si="40"/>
        <v>0</v>
      </c>
      <c r="AL42" s="3">
        <f t="shared" si="40"/>
        <v>0</v>
      </c>
      <c r="AM42" s="3">
        <f t="shared" si="40"/>
        <v>0</v>
      </c>
      <c r="AN42" s="3">
        <f t="shared" si="40"/>
        <v>0</v>
      </c>
      <c r="AO42" s="3">
        <f t="shared" si="40"/>
        <v>0</v>
      </c>
      <c r="AP42" s="3">
        <f t="shared" si="40"/>
        <v>0</v>
      </c>
      <c r="AQ42" s="3">
        <f t="shared" si="40"/>
        <v>0</v>
      </c>
      <c r="AR42" s="3">
        <f t="shared" si="40"/>
        <v>0</v>
      </c>
      <c r="AS42" s="3">
        <f t="shared" si="40"/>
        <v>0</v>
      </c>
      <c r="AT42" s="3">
        <f t="shared" si="40"/>
        <v>0</v>
      </c>
      <c r="AU42" s="3">
        <f t="shared" si="40"/>
        <v>0</v>
      </c>
      <c r="AV42" s="3">
        <f t="shared" si="40"/>
        <v>0</v>
      </c>
      <c r="AW42" s="3">
        <f t="shared" si="40"/>
        <v>0</v>
      </c>
      <c r="AX42" s="3">
        <f t="shared" si="40"/>
        <v>0</v>
      </c>
      <c r="AY42" s="3">
        <f t="shared" si="40"/>
        <v>0</v>
      </c>
      <c r="AZ42" s="3">
        <f t="shared" si="40"/>
        <v>0</v>
      </c>
      <c r="BA42" s="3">
        <f t="shared" si="40"/>
        <v>0</v>
      </c>
      <c r="BB42" s="3">
        <f t="shared" si="40"/>
        <v>0</v>
      </c>
      <c r="BC42" s="3">
        <f t="shared" si="40"/>
        <v>0</v>
      </c>
      <c r="BD42" s="3">
        <f t="shared" si="40"/>
        <v>0</v>
      </c>
      <c r="BE42" s="3">
        <f t="shared" si="40"/>
        <v>0</v>
      </c>
      <c r="BF42" s="3">
        <f t="shared" si="40"/>
        <v>0</v>
      </c>
      <c r="BG42" s="3">
        <f t="shared" si="40"/>
        <v>0</v>
      </c>
      <c r="BH42" s="3">
        <f t="shared" si="40"/>
        <v>0</v>
      </c>
      <c r="BI42" s="3">
        <f t="shared" si="40"/>
        <v>0</v>
      </c>
      <c r="BJ42" s="3">
        <f t="shared" si="40"/>
        <v>0</v>
      </c>
      <c r="BK42" s="3">
        <f t="shared" si="40"/>
        <v>0</v>
      </c>
      <c r="BL42" s="3">
        <f t="shared" si="40"/>
        <v>0</v>
      </c>
      <c r="BM42" s="3">
        <f t="shared" si="40"/>
        <v>0</v>
      </c>
      <c r="BN42" s="3">
        <f t="shared" si="40"/>
        <v>0</v>
      </c>
      <c r="BO42" s="3">
        <f t="shared" si="40"/>
        <v>0</v>
      </c>
      <c r="BP42" s="3">
        <f t="shared" si="40"/>
        <v>0</v>
      </c>
      <c r="BQ42" s="3">
        <f t="shared" si="40"/>
        <v>0</v>
      </c>
      <c r="BR42" s="3">
        <f t="shared" si="40"/>
        <v>0</v>
      </c>
      <c r="BS42" s="3">
        <f t="shared" ref="BS42:CH42" si="41">BR42</f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0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12">
        <f t="shared" si="41"/>
        <v>0</v>
      </c>
    </row>
    <row r="43" spans="1:86" x14ac:dyDescent="0.35">
      <c r="A43" s="575"/>
      <c r="B43" s="11" t="str">
        <f t="shared" si="37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3">
        <f t="shared" si="42"/>
        <v>0</v>
      </c>
      <c r="U43" s="3">
        <f t="shared" si="42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  <c r="AN43" s="3">
        <f t="shared" si="42"/>
        <v>0</v>
      </c>
      <c r="AO43" s="3">
        <f t="shared" si="42"/>
        <v>0</v>
      </c>
      <c r="AP43" s="3">
        <f t="shared" si="42"/>
        <v>0</v>
      </c>
      <c r="AQ43" s="3">
        <f t="shared" si="42"/>
        <v>0</v>
      </c>
      <c r="AR43" s="3">
        <f t="shared" si="42"/>
        <v>0</v>
      </c>
      <c r="AS43" s="3">
        <f t="shared" si="42"/>
        <v>0</v>
      </c>
      <c r="AT43" s="3">
        <f t="shared" si="42"/>
        <v>0</v>
      </c>
      <c r="AU43" s="3">
        <f t="shared" si="42"/>
        <v>0</v>
      </c>
      <c r="AV43" s="3">
        <f t="shared" si="42"/>
        <v>0</v>
      </c>
      <c r="AW43" s="3">
        <f t="shared" si="42"/>
        <v>0</v>
      </c>
      <c r="AX43" s="3">
        <f t="shared" si="42"/>
        <v>0</v>
      </c>
      <c r="AY43" s="3">
        <f t="shared" si="42"/>
        <v>0</v>
      </c>
      <c r="AZ43" s="3">
        <f t="shared" si="42"/>
        <v>0</v>
      </c>
      <c r="BA43" s="3">
        <f t="shared" si="42"/>
        <v>0</v>
      </c>
      <c r="BB43" s="3">
        <f t="shared" si="42"/>
        <v>0</v>
      </c>
      <c r="BC43" s="3">
        <f t="shared" si="42"/>
        <v>0</v>
      </c>
      <c r="BD43" s="3">
        <f t="shared" si="42"/>
        <v>0</v>
      </c>
      <c r="BE43" s="3">
        <f t="shared" si="42"/>
        <v>0</v>
      </c>
      <c r="BF43" s="3">
        <f t="shared" si="42"/>
        <v>0</v>
      </c>
      <c r="BG43" s="3">
        <f t="shared" si="42"/>
        <v>0</v>
      </c>
      <c r="BH43" s="3">
        <f t="shared" si="42"/>
        <v>0</v>
      </c>
      <c r="BI43" s="3">
        <f t="shared" si="42"/>
        <v>0</v>
      </c>
      <c r="BJ43" s="3">
        <f t="shared" si="42"/>
        <v>0</v>
      </c>
      <c r="BK43" s="3">
        <f t="shared" si="42"/>
        <v>0</v>
      </c>
      <c r="BL43" s="3">
        <f t="shared" si="42"/>
        <v>0</v>
      </c>
      <c r="BM43" s="3">
        <f t="shared" si="42"/>
        <v>0</v>
      </c>
      <c r="BN43" s="3">
        <f t="shared" si="42"/>
        <v>0</v>
      </c>
      <c r="BO43" s="3">
        <f t="shared" si="42"/>
        <v>0</v>
      </c>
      <c r="BP43" s="3">
        <f t="shared" si="42"/>
        <v>0</v>
      </c>
      <c r="BQ43" s="3">
        <f t="shared" si="42"/>
        <v>0</v>
      </c>
      <c r="BR43" s="3">
        <f t="shared" si="42"/>
        <v>0</v>
      </c>
      <c r="BS43" s="3">
        <f t="shared" ref="BS43:CH43" si="43">BR43</f>
        <v>0</v>
      </c>
      <c r="BT43" s="3">
        <f t="shared" si="43"/>
        <v>0</v>
      </c>
      <c r="BU43" s="3">
        <f t="shared" si="43"/>
        <v>0</v>
      </c>
      <c r="BV43" s="3">
        <f t="shared" si="43"/>
        <v>0</v>
      </c>
      <c r="BW43" s="3">
        <f t="shared" si="43"/>
        <v>0</v>
      </c>
      <c r="BX43" s="3">
        <f t="shared" si="43"/>
        <v>0</v>
      </c>
      <c r="BY43" s="3">
        <f t="shared" si="43"/>
        <v>0</v>
      </c>
      <c r="BZ43" s="3">
        <f t="shared" si="43"/>
        <v>0</v>
      </c>
      <c r="CA43" s="3">
        <f t="shared" si="43"/>
        <v>0</v>
      </c>
      <c r="CB43" s="3">
        <f t="shared" si="43"/>
        <v>0</v>
      </c>
      <c r="CC43" s="3">
        <f t="shared" si="43"/>
        <v>0</v>
      </c>
      <c r="CD43" s="3">
        <f t="shared" si="43"/>
        <v>0</v>
      </c>
      <c r="CE43" s="3">
        <f t="shared" si="43"/>
        <v>0</v>
      </c>
      <c r="CF43" s="3">
        <f t="shared" si="43"/>
        <v>0</v>
      </c>
      <c r="CG43" s="3">
        <f t="shared" si="43"/>
        <v>0</v>
      </c>
      <c r="CH43" s="12">
        <f t="shared" si="43"/>
        <v>0</v>
      </c>
    </row>
    <row r="44" spans="1:86" x14ac:dyDescent="0.35">
      <c r="A44" s="575"/>
      <c r="B44" s="11" t="str">
        <f t="shared" si="37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3">
        <f t="shared" si="44"/>
        <v>0</v>
      </c>
      <c r="U44" s="3">
        <f t="shared" si="44"/>
        <v>0</v>
      </c>
      <c r="V44" s="3">
        <f t="shared" si="44"/>
        <v>0</v>
      </c>
      <c r="W44" s="3">
        <f t="shared" si="44"/>
        <v>0</v>
      </c>
      <c r="X44" s="3">
        <f t="shared" si="44"/>
        <v>0</v>
      </c>
      <c r="Y44" s="3">
        <f t="shared" si="44"/>
        <v>0</v>
      </c>
      <c r="Z44" s="3">
        <f t="shared" si="44"/>
        <v>0</v>
      </c>
      <c r="AA44" s="3">
        <f t="shared" si="44"/>
        <v>0</v>
      </c>
      <c r="AB44" s="3">
        <f t="shared" si="44"/>
        <v>0</v>
      </c>
      <c r="AC44" s="3">
        <f t="shared" si="44"/>
        <v>0</v>
      </c>
      <c r="AD44" s="3">
        <f t="shared" si="44"/>
        <v>0</v>
      </c>
      <c r="AE44" s="3">
        <f t="shared" si="44"/>
        <v>0</v>
      </c>
      <c r="AF44" s="3">
        <f t="shared" si="44"/>
        <v>0</v>
      </c>
      <c r="AG44" s="3">
        <f t="shared" si="44"/>
        <v>0</v>
      </c>
      <c r="AH44" s="3">
        <f t="shared" si="44"/>
        <v>0</v>
      </c>
      <c r="AI44" s="3">
        <f t="shared" si="44"/>
        <v>0</v>
      </c>
      <c r="AJ44" s="3">
        <f t="shared" si="44"/>
        <v>0</v>
      </c>
      <c r="AK44" s="3">
        <f t="shared" si="44"/>
        <v>0</v>
      </c>
      <c r="AL44" s="3">
        <f t="shared" si="44"/>
        <v>0</v>
      </c>
      <c r="AM44" s="3">
        <f t="shared" si="44"/>
        <v>0</v>
      </c>
      <c r="AN44" s="3">
        <f t="shared" si="44"/>
        <v>0</v>
      </c>
      <c r="AO44" s="3">
        <f t="shared" si="44"/>
        <v>0</v>
      </c>
      <c r="AP44" s="3">
        <f t="shared" si="44"/>
        <v>0</v>
      </c>
      <c r="AQ44" s="3">
        <f t="shared" si="44"/>
        <v>0</v>
      </c>
      <c r="AR44" s="3">
        <f t="shared" si="44"/>
        <v>0</v>
      </c>
      <c r="AS44" s="3">
        <f t="shared" si="44"/>
        <v>0</v>
      </c>
      <c r="AT44" s="3">
        <f t="shared" si="44"/>
        <v>0</v>
      </c>
      <c r="AU44" s="3">
        <f t="shared" si="44"/>
        <v>0</v>
      </c>
      <c r="AV44" s="3">
        <f t="shared" si="44"/>
        <v>0</v>
      </c>
      <c r="AW44" s="3">
        <f t="shared" si="44"/>
        <v>0</v>
      </c>
      <c r="AX44" s="3">
        <f t="shared" si="44"/>
        <v>0</v>
      </c>
      <c r="AY44" s="3">
        <f t="shared" si="44"/>
        <v>0</v>
      </c>
      <c r="AZ44" s="3">
        <f t="shared" si="44"/>
        <v>0</v>
      </c>
      <c r="BA44" s="3">
        <f t="shared" si="44"/>
        <v>0</v>
      </c>
      <c r="BB44" s="3">
        <f t="shared" si="44"/>
        <v>0</v>
      </c>
      <c r="BC44" s="3">
        <f t="shared" si="44"/>
        <v>0</v>
      </c>
      <c r="BD44" s="3">
        <f t="shared" si="44"/>
        <v>0</v>
      </c>
      <c r="BE44" s="3">
        <f t="shared" si="44"/>
        <v>0</v>
      </c>
      <c r="BF44" s="3">
        <f t="shared" si="44"/>
        <v>0</v>
      </c>
      <c r="BG44" s="3">
        <f t="shared" si="44"/>
        <v>0</v>
      </c>
      <c r="BH44" s="3">
        <f t="shared" si="44"/>
        <v>0</v>
      </c>
      <c r="BI44" s="3">
        <f t="shared" si="44"/>
        <v>0</v>
      </c>
      <c r="BJ44" s="3">
        <f t="shared" si="44"/>
        <v>0</v>
      </c>
      <c r="BK44" s="3">
        <f t="shared" si="44"/>
        <v>0</v>
      </c>
      <c r="BL44" s="3">
        <f t="shared" si="44"/>
        <v>0</v>
      </c>
      <c r="BM44" s="3">
        <f t="shared" si="44"/>
        <v>0</v>
      </c>
      <c r="BN44" s="3">
        <f t="shared" si="44"/>
        <v>0</v>
      </c>
      <c r="BO44" s="3">
        <f t="shared" si="44"/>
        <v>0</v>
      </c>
      <c r="BP44" s="3">
        <f t="shared" si="44"/>
        <v>0</v>
      </c>
      <c r="BQ44" s="3">
        <f t="shared" si="44"/>
        <v>0</v>
      </c>
      <c r="BR44" s="3">
        <f t="shared" si="44"/>
        <v>0</v>
      </c>
      <c r="BS44" s="3">
        <f t="shared" ref="BS44:CH44" si="45">BR44</f>
        <v>0</v>
      </c>
      <c r="BT44" s="3">
        <f t="shared" si="45"/>
        <v>0</v>
      </c>
      <c r="BU44" s="3">
        <f t="shared" si="45"/>
        <v>0</v>
      </c>
      <c r="BV44" s="3">
        <f t="shared" si="45"/>
        <v>0</v>
      </c>
      <c r="BW44" s="3">
        <f t="shared" si="45"/>
        <v>0</v>
      </c>
      <c r="BX44" s="3">
        <f t="shared" si="45"/>
        <v>0</v>
      </c>
      <c r="BY44" s="3">
        <f t="shared" si="45"/>
        <v>0</v>
      </c>
      <c r="BZ44" s="3">
        <f t="shared" si="45"/>
        <v>0</v>
      </c>
      <c r="CA44" s="3">
        <f t="shared" si="45"/>
        <v>0</v>
      </c>
      <c r="CB44" s="3">
        <f t="shared" si="45"/>
        <v>0</v>
      </c>
      <c r="CC44" s="3">
        <f t="shared" si="45"/>
        <v>0</v>
      </c>
      <c r="CD44" s="3">
        <f t="shared" si="45"/>
        <v>0</v>
      </c>
      <c r="CE44" s="3">
        <f t="shared" si="45"/>
        <v>0</v>
      </c>
      <c r="CF44" s="3">
        <f t="shared" si="45"/>
        <v>0</v>
      </c>
      <c r="CG44" s="3">
        <f t="shared" si="45"/>
        <v>0</v>
      </c>
      <c r="CH44" s="12">
        <f t="shared" si="45"/>
        <v>0</v>
      </c>
    </row>
    <row r="45" spans="1:86" x14ac:dyDescent="0.35">
      <c r="A45" s="575"/>
      <c r="B45" s="13" t="str">
        <f t="shared" si="37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6">F45</f>
        <v>0</v>
      </c>
      <c r="H45" s="3">
        <f t="shared" si="46"/>
        <v>0</v>
      </c>
      <c r="I45" s="3">
        <f t="shared" si="46"/>
        <v>0</v>
      </c>
      <c r="J45" s="3">
        <f t="shared" si="46"/>
        <v>0</v>
      </c>
      <c r="K45" s="3">
        <f t="shared" si="46"/>
        <v>0</v>
      </c>
      <c r="L45" s="3">
        <f t="shared" si="46"/>
        <v>0</v>
      </c>
      <c r="M45" s="3">
        <f t="shared" si="46"/>
        <v>0</v>
      </c>
      <c r="N45" s="3">
        <f t="shared" si="46"/>
        <v>0</v>
      </c>
      <c r="O45" s="3">
        <f t="shared" si="46"/>
        <v>0</v>
      </c>
      <c r="P45" s="3">
        <f t="shared" si="46"/>
        <v>0</v>
      </c>
      <c r="Q45" s="3">
        <f t="shared" si="46"/>
        <v>0</v>
      </c>
      <c r="R45" s="3">
        <f t="shared" si="46"/>
        <v>0</v>
      </c>
      <c r="S45" s="3">
        <f t="shared" si="46"/>
        <v>0</v>
      </c>
      <c r="T45" s="3">
        <f t="shared" si="46"/>
        <v>0</v>
      </c>
      <c r="U45" s="3">
        <f t="shared" si="46"/>
        <v>0</v>
      </c>
      <c r="V45" s="3">
        <f t="shared" si="46"/>
        <v>0</v>
      </c>
      <c r="W45" s="3">
        <f t="shared" si="46"/>
        <v>0</v>
      </c>
      <c r="X45" s="3">
        <f t="shared" si="46"/>
        <v>0</v>
      </c>
      <c r="Y45" s="3">
        <f t="shared" si="46"/>
        <v>0</v>
      </c>
      <c r="Z45" s="3">
        <f t="shared" si="46"/>
        <v>0</v>
      </c>
      <c r="AA45" s="3">
        <f t="shared" si="46"/>
        <v>0</v>
      </c>
      <c r="AB45" s="3">
        <f t="shared" si="46"/>
        <v>0</v>
      </c>
      <c r="AC45" s="3">
        <f t="shared" si="46"/>
        <v>0</v>
      </c>
      <c r="AD45" s="3">
        <f t="shared" si="46"/>
        <v>0</v>
      </c>
      <c r="AE45" s="3">
        <f t="shared" si="46"/>
        <v>0</v>
      </c>
      <c r="AF45" s="3">
        <f t="shared" si="46"/>
        <v>0</v>
      </c>
      <c r="AG45" s="3">
        <f t="shared" si="46"/>
        <v>0</v>
      </c>
      <c r="AH45" s="3">
        <f t="shared" si="46"/>
        <v>0</v>
      </c>
      <c r="AI45" s="3">
        <f t="shared" si="46"/>
        <v>0</v>
      </c>
      <c r="AJ45" s="3">
        <f t="shared" si="46"/>
        <v>0</v>
      </c>
      <c r="AK45" s="3">
        <f t="shared" si="46"/>
        <v>0</v>
      </c>
      <c r="AL45" s="3">
        <f t="shared" si="46"/>
        <v>0</v>
      </c>
      <c r="AM45" s="3">
        <f t="shared" si="46"/>
        <v>0</v>
      </c>
      <c r="AN45" s="3">
        <f t="shared" si="46"/>
        <v>0</v>
      </c>
      <c r="AO45" s="3">
        <f t="shared" si="46"/>
        <v>0</v>
      </c>
      <c r="AP45" s="3">
        <f t="shared" si="46"/>
        <v>0</v>
      </c>
      <c r="AQ45" s="3">
        <f t="shared" si="46"/>
        <v>0</v>
      </c>
      <c r="AR45" s="3">
        <f t="shared" si="46"/>
        <v>0</v>
      </c>
      <c r="AS45" s="3">
        <f t="shared" si="46"/>
        <v>0</v>
      </c>
      <c r="AT45" s="3">
        <f t="shared" si="46"/>
        <v>0</v>
      </c>
      <c r="AU45" s="3">
        <f t="shared" si="46"/>
        <v>0</v>
      </c>
      <c r="AV45" s="3">
        <f t="shared" si="46"/>
        <v>0</v>
      </c>
      <c r="AW45" s="3">
        <f t="shared" si="46"/>
        <v>0</v>
      </c>
      <c r="AX45" s="3">
        <f t="shared" si="46"/>
        <v>0</v>
      </c>
      <c r="AY45" s="3">
        <f t="shared" si="46"/>
        <v>0</v>
      </c>
      <c r="AZ45" s="3">
        <f t="shared" si="46"/>
        <v>0</v>
      </c>
      <c r="BA45" s="3">
        <f t="shared" si="46"/>
        <v>0</v>
      </c>
      <c r="BB45" s="3">
        <f t="shared" si="46"/>
        <v>0</v>
      </c>
      <c r="BC45" s="3">
        <f t="shared" si="46"/>
        <v>0</v>
      </c>
      <c r="BD45" s="3">
        <f t="shared" si="46"/>
        <v>0</v>
      </c>
      <c r="BE45" s="3">
        <f t="shared" si="46"/>
        <v>0</v>
      </c>
      <c r="BF45" s="3">
        <f t="shared" si="46"/>
        <v>0</v>
      </c>
      <c r="BG45" s="3">
        <f t="shared" si="46"/>
        <v>0</v>
      </c>
      <c r="BH45" s="3">
        <f t="shared" si="46"/>
        <v>0</v>
      </c>
      <c r="BI45" s="3">
        <f t="shared" si="46"/>
        <v>0</v>
      </c>
      <c r="BJ45" s="3">
        <f t="shared" si="46"/>
        <v>0</v>
      </c>
      <c r="BK45" s="3">
        <f t="shared" si="46"/>
        <v>0</v>
      </c>
      <c r="BL45" s="3">
        <f t="shared" si="46"/>
        <v>0</v>
      </c>
      <c r="BM45" s="3">
        <f t="shared" si="46"/>
        <v>0</v>
      </c>
      <c r="BN45" s="3">
        <f t="shared" si="46"/>
        <v>0</v>
      </c>
      <c r="BO45" s="3">
        <f t="shared" si="46"/>
        <v>0</v>
      </c>
      <c r="BP45" s="3">
        <f t="shared" si="46"/>
        <v>0</v>
      </c>
      <c r="BQ45" s="3">
        <f t="shared" si="46"/>
        <v>0</v>
      </c>
      <c r="BR45" s="3">
        <f t="shared" si="46"/>
        <v>0</v>
      </c>
      <c r="BS45" s="3">
        <f t="shared" ref="BS45:CH45" si="47">BR45</f>
        <v>0</v>
      </c>
      <c r="BT45" s="3">
        <f t="shared" si="47"/>
        <v>0</v>
      </c>
      <c r="BU45" s="3">
        <f t="shared" si="47"/>
        <v>0</v>
      </c>
      <c r="BV45" s="3">
        <f t="shared" si="47"/>
        <v>0</v>
      </c>
      <c r="BW45" s="3">
        <f t="shared" si="47"/>
        <v>0</v>
      </c>
      <c r="BX45" s="3">
        <f t="shared" si="47"/>
        <v>0</v>
      </c>
      <c r="BY45" s="3">
        <f t="shared" si="47"/>
        <v>0</v>
      </c>
      <c r="BZ45" s="3">
        <f t="shared" si="47"/>
        <v>0</v>
      </c>
      <c r="CA45" s="3">
        <f t="shared" si="47"/>
        <v>0</v>
      </c>
      <c r="CB45" s="3">
        <f t="shared" si="47"/>
        <v>0</v>
      </c>
      <c r="CC45" s="3">
        <f t="shared" si="47"/>
        <v>0</v>
      </c>
      <c r="CD45" s="3">
        <f t="shared" si="47"/>
        <v>0</v>
      </c>
      <c r="CE45" s="3">
        <f t="shared" si="47"/>
        <v>0</v>
      </c>
      <c r="CF45" s="3">
        <f t="shared" si="47"/>
        <v>0</v>
      </c>
      <c r="CG45" s="3">
        <f t="shared" si="47"/>
        <v>0</v>
      </c>
      <c r="CH45" s="12">
        <f t="shared" si="47"/>
        <v>0</v>
      </c>
    </row>
    <row r="46" spans="1:86" x14ac:dyDescent="0.35">
      <c r="A46" s="575"/>
      <c r="B46" s="11" t="str">
        <f t="shared" si="37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8">F46</f>
        <v>0</v>
      </c>
      <c r="H46" s="3">
        <f t="shared" si="48"/>
        <v>0</v>
      </c>
      <c r="I46" s="3">
        <f t="shared" si="48"/>
        <v>0</v>
      </c>
      <c r="J46" s="3">
        <f t="shared" si="48"/>
        <v>0</v>
      </c>
      <c r="K46" s="3">
        <f t="shared" si="48"/>
        <v>0</v>
      </c>
      <c r="L46" s="3">
        <f t="shared" si="48"/>
        <v>0</v>
      </c>
      <c r="M46" s="3">
        <f t="shared" si="48"/>
        <v>0</v>
      </c>
      <c r="N46" s="3">
        <f t="shared" si="48"/>
        <v>0</v>
      </c>
      <c r="O46" s="3">
        <f t="shared" si="48"/>
        <v>0</v>
      </c>
      <c r="P46" s="3">
        <f t="shared" si="48"/>
        <v>0</v>
      </c>
      <c r="Q46" s="3">
        <f t="shared" si="48"/>
        <v>0</v>
      </c>
      <c r="R46" s="3">
        <f t="shared" si="48"/>
        <v>0</v>
      </c>
      <c r="S46" s="3">
        <f t="shared" si="48"/>
        <v>0</v>
      </c>
      <c r="T46" s="3">
        <f t="shared" si="48"/>
        <v>0</v>
      </c>
      <c r="U46" s="3">
        <f t="shared" si="48"/>
        <v>0</v>
      </c>
      <c r="V46" s="3">
        <f t="shared" si="48"/>
        <v>0</v>
      </c>
      <c r="W46" s="3">
        <f t="shared" si="48"/>
        <v>0</v>
      </c>
      <c r="X46" s="3">
        <f t="shared" si="48"/>
        <v>0</v>
      </c>
      <c r="Y46" s="3">
        <f t="shared" si="48"/>
        <v>0</v>
      </c>
      <c r="Z46" s="3">
        <f t="shared" si="48"/>
        <v>0</v>
      </c>
      <c r="AA46" s="3">
        <f t="shared" si="48"/>
        <v>0</v>
      </c>
      <c r="AB46" s="3">
        <f t="shared" si="48"/>
        <v>0</v>
      </c>
      <c r="AC46" s="3">
        <f t="shared" si="48"/>
        <v>0</v>
      </c>
      <c r="AD46" s="3">
        <f t="shared" si="48"/>
        <v>0</v>
      </c>
      <c r="AE46" s="3">
        <f t="shared" si="48"/>
        <v>0</v>
      </c>
      <c r="AF46" s="3">
        <f t="shared" si="48"/>
        <v>0</v>
      </c>
      <c r="AG46" s="3">
        <f t="shared" si="48"/>
        <v>0</v>
      </c>
      <c r="AH46" s="3">
        <f t="shared" si="48"/>
        <v>0</v>
      </c>
      <c r="AI46" s="3">
        <f t="shared" si="48"/>
        <v>0</v>
      </c>
      <c r="AJ46" s="3">
        <f t="shared" si="48"/>
        <v>0</v>
      </c>
      <c r="AK46" s="3">
        <f t="shared" si="48"/>
        <v>0</v>
      </c>
      <c r="AL46" s="3">
        <f t="shared" si="48"/>
        <v>0</v>
      </c>
      <c r="AM46" s="3">
        <f t="shared" si="48"/>
        <v>0</v>
      </c>
      <c r="AN46" s="3">
        <f t="shared" si="48"/>
        <v>0</v>
      </c>
      <c r="AO46" s="3">
        <f t="shared" si="48"/>
        <v>0</v>
      </c>
      <c r="AP46" s="3">
        <f t="shared" si="48"/>
        <v>0</v>
      </c>
      <c r="AQ46" s="3">
        <f t="shared" si="48"/>
        <v>0</v>
      </c>
      <c r="AR46" s="3">
        <f t="shared" si="48"/>
        <v>0</v>
      </c>
      <c r="AS46" s="3">
        <f t="shared" si="48"/>
        <v>0</v>
      </c>
      <c r="AT46" s="3">
        <f t="shared" si="48"/>
        <v>0</v>
      </c>
      <c r="AU46" s="3">
        <f t="shared" si="48"/>
        <v>0</v>
      </c>
      <c r="AV46" s="3">
        <f t="shared" si="48"/>
        <v>0</v>
      </c>
      <c r="AW46" s="3">
        <f t="shared" si="48"/>
        <v>0</v>
      </c>
      <c r="AX46" s="3">
        <f t="shared" si="48"/>
        <v>0</v>
      </c>
      <c r="AY46" s="3">
        <f t="shared" si="48"/>
        <v>0</v>
      </c>
      <c r="AZ46" s="3">
        <f t="shared" si="48"/>
        <v>0</v>
      </c>
      <c r="BA46" s="3">
        <f t="shared" si="48"/>
        <v>0</v>
      </c>
      <c r="BB46" s="3">
        <f t="shared" si="48"/>
        <v>0</v>
      </c>
      <c r="BC46" s="3">
        <f t="shared" si="48"/>
        <v>0</v>
      </c>
      <c r="BD46" s="3">
        <f t="shared" si="48"/>
        <v>0</v>
      </c>
      <c r="BE46" s="3">
        <f t="shared" si="48"/>
        <v>0</v>
      </c>
      <c r="BF46" s="3">
        <f t="shared" si="48"/>
        <v>0</v>
      </c>
      <c r="BG46" s="3">
        <f t="shared" si="48"/>
        <v>0</v>
      </c>
      <c r="BH46" s="3">
        <f t="shared" si="48"/>
        <v>0</v>
      </c>
      <c r="BI46" s="3">
        <f t="shared" si="48"/>
        <v>0</v>
      </c>
      <c r="BJ46" s="3">
        <f t="shared" si="48"/>
        <v>0</v>
      </c>
      <c r="BK46" s="3">
        <f t="shared" si="48"/>
        <v>0</v>
      </c>
      <c r="BL46" s="3">
        <f t="shared" si="48"/>
        <v>0</v>
      </c>
      <c r="BM46" s="3">
        <f t="shared" si="48"/>
        <v>0</v>
      </c>
      <c r="BN46" s="3">
        <f t="shared" si="48"/>
        <v>0</v>
      </c>
      <c r="BO46" s="3">
        <f t="shared" si="48"/>
        <v>0</v>
      </c>
      <c r="BP46" s="3">
        <f t="shared" si="48"/>
        <v>0</v>
      </c>
      <c r="BQ46" s="3">
        <f t="shared" si="48"/>
        <v>0</v>
      </c>
      <c r="BR46" s="3">
        <f t="shared" si="48"/>
        <v>0</v>
      </c>
      <c r="BS46" s="3">
        <f t="shared" ref="BS46:CH46" si="49">BR46</f>
        <v>0</v>
      </c>
      <c r="BT46" s="3">
        <f t="shared" si="49"/>
        <v>0</v>
      </c>
      <c r="BU46" s="3">
        <f t="shared" si="49"/>
        <v>0</v>
      </c>
      <c r="BV46" s="3">
        <f t="shared" si="49"/>
        <v>0</v>
      </c>
      <c r="BW46" s="3">
        <f t="shared" si="49"/>
        <v>0</v>
      </c>
      <c r="BX46" s="3">
        <f t="shared" si="49"/>
        <v>0</v>
      </c>
      <c r="BY46" s="3">
        <f t="shared" si="49"/>
        <v>0</v>
      </c>
      <c r="BZ46" s="3">
        <f t="shared" si="49"/>
        <v>0</v>
      </c>
      <c r="CA46" s="3">
        <f t="shared" si="49"/>
        <v>0</v>
      </c>
      <c r="CB46" s="3">
        <f t="shared" si="49"/>
        <v>0</v>
      </c>
      <c r="CC46" s="3">
        <f t="shared" si="49"/>
        <v>0</v>
      </c>
      <c r="CD46" s="3">
        <f t="shared" si="49"/>
        <v>0</v>
      </c>
      <c r="CE46" s="3">
        <f t="shared" si="49"/>
        <v>0</v>
      </c>
      <c r="CF46" s="3">
        <f t="shared" si="49"/>
        <v>0</v>
      </c>
      <c r="CG46" s="3">
        <f t="shared" si="49"/>
        <v>0</v>
      </c>
      <c r="CH46" s="12">
        <f t="shared" si="49"/>
        <v>0</v>
      </c>
    </row>
    <row r="47" spans="1:86" x14ac:dyDescent="0.35">
      <c r="A47" s="575"/>
      <c r="B47" s="11" t="str">
        <f t="shared" si="37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0">F47</f>
        <v>0</v>
      </c>
      <c r="H47" s="3">
        <f t="shared" si="50"/>
        <v>0</v>
      </c>
      <c r="I47" s="3">
        <f t="shared" si="50"/>
        <v>0</v>
      </c>
      <c r="J47" s="3">
        <f t="shared" si="50"/>
        <v>0</v>
      </c>
      <c r="K47" s="3">
        <f t="shared" si="50"/>
        <v>0</v>
      </c>
      <c r="L47" s="3">
        <f t="shared" si="50"/>
        <v>0</v>
      </c>
      <c r="M47" s="3">
        <f t="shared" si="50"/>
        <v>0</v>
      </c>
      <c r="N47" s="3">
        <f t="shared" si="50"/>
        <v>0</v>
      </c>
      <c r="O47" s="3">
        <f t="shared" si="50"/>
        <v>0</v>
      </c>
      <c r="P47" s="3">
        <f t="shared" si="50"/>
        <v>0</v>
      </c>
      <c r="Q47" s="3">
        <f t="shared" si="50"/>
        <v>0</v>
      </c>
      <c r="R47" s="3">
        <f t="shared" si="50"/>
        <v>0</v>
      </c>
      <c r="S47" s="3">
        <f t="shared" si="50"/>
        <v>0</v>
      </c>
      <c r="T47" s="3">
        <f t="shared" si="50"/>
        <v>0</v>
      </c>
      <c r="U47" s="3">
        <f t="shared" si="50"/>
        <v>0</v>
      </c>
      <c r="V47" s="3">
        <f t="shared" si="50"/>
        <v>0</v>
      </c>
      <c r="W47" s="3">
        <f t="shared" si="50"/>
        <v>0</v>
      </c>
      <c r="X47" s="3">
        <f t="shared" si="50"/>
        <v>0</v>
      </c>
      <c r="Y47" s="3">
        <f t="shared" si="50"/>
        <v>0</v>
      </c>
      <c r="Z47" s="3">
        <f t="shared" si="50"/>
        <v>0</v>
      </c>
      <c r="AA47" s="3">
        <f t="shared" si="50"/>
        <v>0</v>
      </c>
      <c r="AB47" s="3">
        <f t="shared" si="50"/>
        <v>0</v>
      </c>
      <c r="AC47" s="3">
        <f t="shared" si="50"/>
        <v>0</v>
      </c>
      <c r="AD47" s="3">
        <f t="shared" si="50"/>
        <v>0</v>
      </c>
      <c r="AE47" s="3">
        <f t="shared" si="50"/>
        <v>0</v>
      </c>
      <c r="AF47" s="3">
        <f t="shared" si="50"/>
        <v>0</v>
      </c>
      <c r="AG47" s="3">
        <f t="shared" si="50"/>
        <v>0</v>
      </c>
      <c r="AH47" s="3">
        <f t="shared" si="50"/>
        <v>0</v>
      </c>
      <c r="AI47" s="3">
        <f t="shared" si="50"/>
        <v>0</v>
      </c>
      <c r="AJ47" s="3">
        <f t="shared" si="50"/>
        <v>0</v>
      </c>
      <c r="AK47" s="3">
        <f t="shared" si="50"/>
        <v>0</v>
      </c>
      <c r="AL47" s="3">
        <f t="shared" si="50"/>
        <v>0</v>
      </c>
      <c r="AM47" s="3">
        <f t="shared" si="50"/>
        <v>0</v>
      </c>
      <c r="AN47" s="3">
        <f t="shared" si="50"/>
        <v>0</v>
      </c>
      <c r="AO47" s="3">
        <f t="shared" si="50"/>
        <v>0</v>
      </c>
      <c r="AP47" s="3">
        <f t="shared" si="50"/>
        <v>0</v>
      </c>
      <c r="AQ47" s="3">
        <f t="shared" si="50"/>
        <v>0</v>
      </c>
      <c r="AR47" s="3">
        <f t="shared" si="50"/>
        <v>0</v>
      </c>
      <c r="AS47" s="3">
        <f t="shared" si="50"/>
        <v>0</v>
      </c>
      <c r="AT47" s="3">
        <f t="shared" si="50"/>
        <v>0</v>
      </c>
      <c r="AU47" s="3">
        <f t="shared" si="50"/>
        <v>0</v>
      </c>
      <c r="AV47" s="3">
        <f t="shared" si="50"/>
        <v>0</v>
      </c>
      <c r="AW47" s="3">
        <f t="shared" si="50"/>
        <v>0</v>
      </c>
      <c r="AX47" s="3">
        <f t="shared" si="50"/>
        <v>0</v>
      </c>
      <c r="AY47" s="3">
        <f t="shared" si="50"/>
        <v>0</v>
      </c>
      <c r="AZ47" s="3">
        <f t="shared" si="50"/>
        <v>0</v>
      </c>
      <c r="BA47" s="3">
        <f t="shared" si="50"/>
        <v>0</v>
      </c>
      <c r="BB47" s="3">
        <f t="shared" si="50"/>
        <v>0</v>
      </c>
      <c r="BC47" s="3">
        <f t="shared" si="50"/>
        <v>0</v>
      </c>
      <c r="BD47" s="3">
        <f t="shared" si="50"/>
        <v>0</v>
      </c>
      <c r="BE47" s="3">
        <f t="shared" si="50"/>
        <v>0</v>
      </c>
      <c r="BF47" s="3">
        <f t="shared" si="50"/>
        <v>0</v>
      </c>
      <c r="BG47" s="3">
        <f t="shared" si="50"/>
        <v>0</v>
      </c>
      <c r="BH47" s="3">
        <f t="shared" si="50"/>
        <v>0</v>
      </c>
      <c r="BI47" s="3">
        <f t="shared" si="50"/>
        <v>0</v>
      </c>
      <c r="BJ47" s="3">
        <f t="shared" si="50"/>
        <v>0</v>
      </c>
      <c r="BK47" s="3">
        <f t="shared" si="50"/>
        <v>0</v>
      </c>
      <c r="BL47" s="3">
        <f t="shared" si="50"/>
        <v>0</v>
      </c>
      <c r="BM47" s="3">
        <f t="shared" si="50"/>
        <v>0</v>
      </c>
      <c r="BN47" s="3">
        <f t="shared" si="50"/>
        <v>0</v>
      </c>
      <c r="BO47" s="3">
        <f t="shared" si="50"/>
        <v>0</v>
      </c>
      <c r="BP47" s="3">
        <f t="shared" si="50"/>
        <v>0</v>
      </c>
      <c r="BQ47" s="3">
        <f t="shared" si="50"/>
        <v>0</v>
      </c>
      <c r="BR47" s="3">
        <f t="shared" si="50"/>
        <v>0</v>
      </c>
      <c r="BS47" s="3">
        <f t="shared" ref="BS47:CH47" si="51">BR47</f>
        <v>0</v>
      </c>
      <c r="BT47" s="3">
        <f t="shared" si="51"/>
        <v>0</v>
      </c>
      <c r="BU47" s="3">
        <f t="shared" si="51"/>
        <v>0</v>
      </c>
      <c r="BV47" s="3">
        <f t="shared" si="51"/>
        <v>0</v>
      </c>
      <c r="BW47" s="3">
        <f t="shared" si="51"/>
        <v>0</v>
      </c>
      <c r="BX47" s="3">
        <f t="shared" si="51"/>
        <v>0</v>
      </c>
      <c r="BY47" s="3">
        <f t="shared" si="51"/>
        <v>0</v>
      </c>
      <c r="BZ47" s="3">
        <f t="shared" si="51"/>
        <v>0</v>
      </c>
      <c r="CA47" s="3">
        <f t="shared" si="51"/>
        <v>0</v>
      </c>
      <c r="CB47" s="3">
        <f t="shared" si="51"/>
        <v>0</v>
      </c>
      <c r="CC47" s="3">
        <f t="shared" si="51"/>
        <v>0</v>
      </c>
      <c r="CD47" s="3">
        <f t="shared" si="51"/>
        <v>0</v>
      </c>
      <c r="CE47" s="3">
        <f t="shared" si="51"/>
        <v>0</v>
      </c>
      <c r="CF47" s="3">
        <f t="shared" si="51"/>
        <v>0</v>
      </c>
      <c r="CG47" s="3">
        <f t="shared" si="51"/>
        <v>0</v>
      </c>
      <c r="CH47" s="12">
        <f t="shared" si="51"/>
        <v>0</v>
      </c>
    </row>
    <row r="48" spans="1:86" x14ac:dyDescent="0.35">
      <c r="A48" s="575"/>
      <c r="B48" s="11" t="str">
        <f t="shared" si="37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2">F48</f>
        <v>0</v>
      </c>
      <c r="H48" s="3">
        <f t="shared" si="52"/>
        <v>0</v>
      </c>
      <c r="I48" s="3">
        <f t="shared" si="52"/>
        <v>0</v>
      </c>
      <c r="J48" s="3">
        <f t="shared" si="52"/>
        <v>0</v>
      </c>
      <c r="K48" s="3">
        <f t="shared" si="52"/>
        <v>0</v>
      </c>
      <c r="L48" s="3">
        <f t="shared" si="52"/>
        <v>0</v>
      </c>
      <c r="M48" s="3">
        <f t="shared" si="52"/>
        <v>0</v>
      </c>
      <c r="N48" s="3">
        <f t="shared" si="52"/>
        <v>0</v>
      </c>
      <c r="O48" s="3">
        <f t="shared" si="52"/>
        <v>0</v>
      </c>
      <c r="P48" s="3">
        <f t="shared" si="52"/>
        <v>0</v>
      </c>
      <c r="Q48" s="3">
        <f t="shared" si="52"/>
        <v>0</v>
      </c>
      <c r="R48" s="3">
        <f t="shared" si="52"/>
        <v>0</v>
      </c>
      <c r="S48" s="3">
        <f t="shared" si="52"/>
        <v>0</v>
      </c>
      <c r="T48" s="3">
        <f t="shared" si="52"/>
        <v>0</v>
      </c>
      <c r="U48" s="3">
        <f t="shared" si="52"/>
        <v>0</v>
      </c>
      <c r="V48" s="3">
        <f t="shared" si="52"/>
        <v>0</v>
      </c>
      <c r="W48" s="3">
        <f t="shared" si="52"/>
        <v>0</v>
      </c>
      <c r="X48" s="3">
        <f t="shared" si="52"/>
        <v>0</v>
      </c>
      <c r="Y48" s="3">
        <f t="shared" si="52"/>
        <v>0</v>
      </c>
      <c r="Z48" s="3">
        <f t="shared" si="52"/>
        <v>0</v>
      </c>
      <c r="AA48" s="3">
        <f t="shared" si="52"/>
        <v>0</v>
      </c>
      <c r="AB48" s="3">
        <f t="shared" si="52"/>
        <v>0</v>
      </c>
      <c r="AC48" s="3">
        <f t="shared" si="52"/>
        <v>0</v>
      </c>
      <c r="AD48" s="3">
        <f t="shared" si="52"/>
        <v>0</v>
      </c>
      <c r="AE48" s="3">
        <f t="shared" si="52"/>
        <v>0</v>
      </c>
      <c r="AF48" s="3">
        <f t="shared" si="52"/>
        <v>0</v>
      </c>
      <c r="AG48" s="3">
        <f t="shared" si="52"/>
        <v>0</v>
      </c>
      <c r="AH48" s="3">
        <f t="shared" si="52"/>
        <v>0</v>
      </c>
      <c r="AI48" s="3">
        <f t="shared" si="52"/>
        <v>0</v>
      </c>
      <c r="AJ48" s="3">
        <f t="shared" si="52"/>
        <v>0</v>
      </c>
      <c r="AK48" s="3">
        <f t="shared" si="52"/>
        <v>0</v>
      </c>
      <c r="AL48" s="3">
        <f t="shared" si="52"/>
        <v>0</v>
      </c>
      <c r="AM48" s="3">
        <f t="shared" si="52"/>
        <v>0</v>
      </c>
      <c r="AN48" s="3">
        <f t="shared" si="52"/>
        <v>0</v>
      </c>
      <c r="AO48" s="3">
        <f t="shared" si="52"/>
        <v>0</v>
      </c>
      <c r="AP48" s="3">
        <f t="shared" si="52"/>
        <v>0</v>
      </c>
      <c r="AQ48" s="3">
        <f t="shared" si="52"/>
        <v>0</v>
      </c>
      <c r="AR48" s="3">
        <f t="shared" si="52"/>
        <v>0</v>
      </c>
      <c r="AS48" s="3">
        <f t="shared" si="52"/>
        <v>0</v>
      </c>
      <c r="AT48" s="3">
        <f t="shared" si="52"/>
        <v>0</v>
      </c>
      <c r="AU48" s="3">
        <f t="shared" si="52"/>
        <v>0</v>
      </c>
      <c r="AV48" s="3">
        <f t="shared" si="52"/>
        <v>0</v>
      </c>
      <c r="AW48" s="3">
        <f t="shared" si="52"/>
        <v>0</v>
      </c>
      <c r="AX48" s="3">
        <f t="shared" si="52"/>
        <v>0</v>
      </c>
      <c r="AY48" s="3">
        <f t="shared" si="52"/>
        <v>0</v>
      </c>
      <c r="AZ48" s="3">
        <f t="shared" si="52"/>
        <v>0</v>
      </c>
      <c r="BA48" s="3">
        <f t="shared" si="52"/>
        <v>0</v>
      </c>
      <c r="BB48" s="3">
        <f t="shared" si="52"/>
        <v>0</v>
      </c>
      <c r="BC48" s="3">
        <f t="shared" si="52"/>
        <v>0</v>
      </c>
      <c r="BD48" s="3">
        <f t="shared" si="52"/>
        <v>0</v>
      </c>
      <c r="BE48" s="3">
        <f t="shared" si="52"/>
        <v>0</v>
      </c>
      <c r="BF48" s="3">
        <f t="shared" si="52"/>
        <v>0</v>
      </c>
      <c r="BG48" s="3">
        <f t="shared" si="52"/>
        <v>0</v>
      </c>
      <c r="BH48" s="3">
        <f t="shared" si="52"/>
        <v>0</v>
      </c>
      <c r="BI48" s="3">
        <f t="shared" si="52"/>
        <v>0</v>
      </c>
      <c r="BJ48" s="3">
        <f t="shared" si="52"/>
        <v>0</v>
      </c>
      <c r="BK48" s="3">
        <f t="shared" si="52"/>
        <v>0</v>
      </c>
      <c r="BL48" s="3">
        <f t="shared" si="52"/>
        <v>0</v>
      </c>
      <c r="BM48" s="3">
        <f t="shared" si="52"/>
        <v>0</v>
      </c>
      <c r="BN48" s="3">
        <f t="shared" si="52"/>
        <v>0</v>
      </c>
      <c r="BO48" s="3">
        <f t="shared" si="52"/>
        <v>0</v>
      </c>
      <c r="BP48" s="3">
        <f t="shared" si="52"/>
        <v>0</v>
      </c>
      <c r="BQ48" s="3">
        <f t="shared" si="52"/>
        <v>0</v>
      </c>
      <c r="BR48" s="3">
        <f t="shared" si="52"/>
        <v>0</v>
      </c>
      <c r="BS48" s="3">
        <f t="shared" ref="BS48:CH48" si="53">BR48</f>
        <v>0</v>
      </c>
      <c r="BT48" s="3">
        <f t="shared" si="53"/>
        <v>0</v>
      </c>
      <c r="BU48" s="3">
        <f t="shared" si="53"/>
        <v>0</v>
      </c>
      <c r="BV48" s="3">
        <f t="shared" si="53"/>
        <v>0</v>
      </c>
      <c r="BW48" s="3">
        <f t="shared" si="53"/>
        <v>0</v>
      </c>
      <c r="BX48" s="3">
        <f t="shared" si="53"/>
        <v>0</v>
      </c>
      <c r="BY48" s="3">
        <f t="shared" si="53"/>
        <v>0</v>
      </c>
      <c r="BZ48" s="3">
        <f t="shared" si="53"/>
        <v>0</v>
      </c>
      <c r="CA48" s="3">
        <f t="shared" si="53"/>
        <v>0</v>
      </c>
      <c r="CB48" s="3">
        <f t="shared" si="53"/>
        <v>0</v>
      </c>
      <c r="CC48" s="3">
        <f t="shared" si="53"/>
        <v>0</v>
      </c>
      <c r="CD48" s="3">
        <f t="shared" si="53"/>
        <v>0</v>
      </c>
      <c r="CE48" s="3">
        <f t="shared" si="53"/>
        <v>0</v>
      </c>
      <c r="CF48" s="3">
        <f t="shared" si="53"/>
        <v>0</v>
      </c>
      <c r="CG48" s="3">
        <f t="shared" si="53"/>
        <v>0</v>
      </c>
      <c r="CH48" s="12">
        <f t="shared" si="53"/>
        <v>0</v>
      </c>
    </row>
    <row r="49" spans="1:86" x14ac:dyDescent="0.35">
      <c r="A49" s="575"/>
      <c r="B49" s="11" t="str">
        <f t="shared" si="37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4">F49</f>
        <v>0</v>
      </c>
      <c r="H49" s="3">
        <f t="shared" si="54"/>
        <v>0</v>
      </c>
      <c r="I49" s="3">
        <f t="shared" si="54"/>
        <v>0</v>
      </c>
      <c r="J49" s="3">
        <f t="shared" si="54"/>
        <v>0</v>
      </c>
      <c r="K49" s="3">
        <f t="shared" si="54"/>
        <v>0</v>
      </c>
      <c r="L49" s="3">
        <f t="shared" si="54"/>
        <v>0</v>
      </c>
      <c r="M49" s="3">
        <f t="shared" si="54"/>
        <v>0</v>
      </c>
      <c r="N49" s="3">
        <f t="shared" si="54"/>
        <v>0</v>
      </c>
      <c r="O49" s="3">
        <f t="shared" si="54"/>
        <v>0</v>
      </c>
      <c r="P49" s="3">
        <f t="shared" si="54"/>
        <v>0</v>
      </c>
      <c r="Q49" s="3">
        <f t="shared" si="54"/>
        <v>0</v>
      </c>
      <c r="R49" s="3">
        <f t="shared" si="54"/>
        <v>0</v>
      </c>
      <c r="S49" s="3">
        <f t="shared" si="54"/>
        <v>0</v>
      </c>
      <c r="T49" s="3">
        <f t="shared" si="54"/>
        <v>0</v>
      </c>
      <c r="U49" s="3">
        <f t="shared" si="54"/>
        <v>0</v>
      </c>
      <c r="V49" s="3">
        <f t="shared" si="54"/>
        <v>0</v>
      </c>
      <c r="W49" s="3">
        <f t="shared" si="54"/>
        <v>0</v>
      </c>
      <c r="X49" s="3">
        <f t="shared" si="54"/>
        <v>0</v>
      </c>
      <c r="Y49" s="3">
        <f t="shared" si="54"/>
        <v>0</v>
      </c>
      <c r="Z49" s="3">
        <f t="shared" si="54"/>
        <v>0</v>
      </c>
      <c r="AA49" s="3">
        <f t="shared" si="54"/>
        <v>0</v>
      </c>
      <c r="AB49" s="3">
        <f t="shared" si="54"/>
        <v>0</v>
      </c>
      <c r="AC49" s="3">
        <f t="shared" si="54"/>
        <v>0</v>
      </c>
      <c r="AD49" s="3">
        <f t="shared" si="54"/>
        <v>0</v>
      </c>
      <c r="AE49" s="3">
        <f t="shared" si="54"/>
        <v>0</v>
      </c>
      <c r="AF49" s="3">
        <f t="shared" si="54"/>
        <v>0</v>
      </c>
      <c r="AG49" s="3">
        <f t="shared" si="54"/>
        <v>0</v>
      </c>
      <c r="AH49" s="3">
        <f t="shared" si="54"/>
        <v>0</v>
      </c>
      <c r="AI49" s="3">
        <f t="shared" si="54"/>
        <v>0</v>
      </c>
      <c r="AJ49" s="3">
        <f t="shared" si="54"/>
        <v>0</v>
      </c>
      <c r="AK49" s="3">
        <f t="shared" si="54"/>
        <v>0</v>
      </c>
      <c r="AL49" s="3">
        <f t="shared" si="54"/>
        <v>0</v>
      </c>
      <c r="AM49" s="3">
        <f t="shared" si="54"/>
        <v>0</v>
      </c>
      <c r="AN49" s="3">
        <f t="shared" si="54"/>
        <v>0</v>
      </c>
      <c r="AO49" s="3">
        <f t="shared" si="54"/>
        <v>0</v>
      </c>
      <c r="AP49" s="3">
        <f t="shared" si="54"/>
        <v>0</v>
      </c>
      <c r="AQ49" s="3">
        <f t="shared" si="54"/>
        <v>0</v>
      </c>
      <c r="AR49" s="3">
        <f t="shared" si="54"/>
        <v>0</v>
      </c>
      <c r="AS49" s="3">
        <f t="shared" si="54"/>
        <v>0</v>
      </c>
      <c r="AT49" s="3">
        <f t="shared" si="54"/>
        <v>0</v>
      </c>
      <c r="AU49" s="3">
        <f t="shared" si="54"/>
        <v>0</v>
      </c>
      <c r="AV49" s="3">
        <f t="shared" si="54"/>
        <v>0</v>
      </c>
      <c r="AW49" s="3">
        <f t="shared" si="54"/>
        <v>0</v>
      </c>
      <c r="AX49" s="3">
        <f t="shared" si="54"/>
        <v>0</v>
      </c>
      <c r="AY49" s="3">
        <f t="shared" si="54"/>
        <v>0</v>
      </c>
      <c r="AZ49" s="3">
        <f t="shared" si="54"/>
        <v>0</v>
      </c>
      <c r="BA49" s="3">
        <f t="shared" si="54"/>
        <v>0</v>
      </c>
      <c r="BB49" s="3">
        <f t="shared" si="54"/>
        <v>0</v>
      </c>
      <c r="BC49" s="3">
        <f t="shared" si="54"/>
        <v>0</v>
      </c>
      <c r="BD49" s="3">
        <f t="shared" si="54"/>
        <v>0</v>
      </c>
      <c r="BE49" s="3">
        <f t="shared" si="54"/>
        <v>0</v>
      </c>
      <c r="BF49" s="3">
        <f t="shared" si="54"/>
        <v>0</v>
      </c>
      <c r="BG49" s="3">
        <f t="shared" si="54"/>
        <v>0</v>
      </c>
      <c r="BH49" s="3">
        <f t="shared" si="54"/>
        <v>0</v>
      </c>
      <c r="BI49" s="3">
        <f t="shared" si="54"/>
        <v>0</v>
      </c>
      <c r="BJ49" s="3">
        <f t="shared" si="54"/>
        <v>0</v>
      </c>
      <c r="BK49" s="3">
        <f t="shared" si="54"/>
        <v>0</v>
      </c>
      <c r="BL49" s="3">
        <f t="shared" si="54"/>
        <v>0</v>
      </c>
      <c r="BM49" s="3">
        <f t="shared" si="54"/>
        <v>0</v>
      </c>
      <c r="BN49" s="3">
        <f t="shared" si="54"/>
        <v>0</v>
      </c>
      <c r="BO49" s="3">
        <f t="shared" si="54"/>
        <v>0</v>
      </c>
      <c r="BP49" s="3">
        <f t="shared" si="54"/>
        <v>0</v>
      </c>
      <c r="BQ49" s="3">
        <f t="shared" si="54"/>
        <v>0</v>
      </c>
      <c r="BR49" s="3">
        <f t="shared" si="54"/>
        <v>0</v>
      </c>
      <c r="BS49" s="3">
        <f t="shared" ref="BS49:CH49" si="55">BR49</f>
        <v>0</v>
      </c>
      <c r="BT49" s="3">
        <f t="shared" si="55"/>
        <v>0</v>
      </c>
      <c r="BU49" s="3">
        <f t="shared" si="55"/>
        <v>0</v>
      </c>
      <c r="BV49" s="3">
        <f t="shared" si="55"/>
        <v>0</v>
      </c>
      <c r="BW49" s="3">
        <f t="shared" si="55"/>
        <v>0</v>
      </c>
      <c r="BX49" s="3">
        <f t="shared" si="55"/>
        <v>0</v>
      </c>
      <c r="BY49" s="3">
        <f t="shared" si="55"/>
        <v>0</v>
      </c>
      <c r="BZ49" s="3">
        <f t="shared" si="55"/>
        <v>0</v>
      </c>
      <c r="CA49" s="3">
        <f t="shared" si="55"/>
        <v>0</v>
      </c>
      <c r="CB49" s="3">
        <f t="shared" si="55"/>
        <v>0</v>
      </c>
      <c r="CC49" s="3">
        <f t="shared" si="55"/>
        <v>0</v>
      </c>
      <c r="CD49" s="3">
        <f t="shared" si="55"/>
        <v>0</v>
      </c>
      <c r="CE49" s="3">
        <f t="shared" si="55"/>
        <v>0</v>
      </c>
      <c r="CF49" s="3">
        <f t="shared" si="55"/>
        <v>0</v>
      </c>
      <c r="CG49" s="3">
        <f t="shared" si="55"/>
        <v>0</v>
      </c>
      <c r="CH49" s="12">
        <f t="shared" si="55"/>
        <v>0</v>
      </c>
    </row>
    <row r="50" spans="1:86" ht="15" customHeight="1" x14ac:dyDescent="0.35">
      <c r="A50" s="575"/>
      <c r="B50" s="11" t="str">
        <f t="shared" si="37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3">
        <f t="shared" si="56"/>
        <v>0</v>
      </c>
      <c r="U50" s="3">
        <f t="shared" si="56"/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  <c r="AN50" s="3">
        <f t="shared" si="56"/>
        <v>0</v>
      </c>
      <c r="AO50" s="3">
        <f t="shared" si="56"/>
        <v>0</v>
      </c>
      <c r="AP50" s="3">
        <f t="shared" si="56"/>
        <v>0</v>
      </c>
      <c r="AQ50" s="3">
        <f t="shared" si="56"/>
        <v>0</v>
      </c>
      <c r="AR50" s="3">
        <f t="shared" si="56"/>
        <v>0</v>
      </c>
      <c r="AS50" s="3">
        <f t="shared" si="56"/>
        <v>0</v>
      </c>
      <c r="AT50" s="3">
        <f t="shared" si="56"/>
        <v>0</v>
      </c>
      <c r="AU50" s="3">
        <f t="shared" si="56"/>
        <v>0</v>
      </c>
      <c r="AV50" s="3">
        <f t="shared" si="56"/>
        <v>0</v>
      </c>
      <c r="AW50" s="3">
        <f t="shared" si="56"/>
        <v>0</v>
      </c>
      <c r="AX50" s="3">
        <f t="shared" si="56"/>
        <v>0</v>
      </c>
      <c r="AY50" s="3">
        <f t="shared" si="56"/>
        <v>0</v>
      </c>
      <c r="AZ50" s="3">
        <f t="shared" si="56"/>
        <v>0</v>
      </c>
      <c r="BA50" s="3">
        <f t="shared" si="56"/>
        <v>0</v>
      </c>
      <c r="BB50" s="3">
        <f t="shared" si="56"/>
        <v>0</v>
      </c>
      <c r="BC50" s="3">
        <f t="shared" si="56"/>
        <v>0</v>
      </c>
      <c r="BD50" s="3">
        <f t="shared" si="56"/>
        <v>0</v>
      </c>
      <c r="BE50" s="3">
        <f t="shared" si="56"/>
        <v>0</v>
      </c>
      <c r="BF50" s="3">
        <f t="shared" si="56"/>
        <v>0</v>
      </c>
      <c r="BG50" s="3">
        <f t="shared" si="56"/>
        <v>0</v>
      </c>
      <c r="BH50" s="3">
        <f t="shared" si="56"/>
        <v>0</v>
      </c>
      <c r="BI50" s="3">
        <f t="shared" si="56"/>
        <v>0</v>
      </c>
      <c r="BJ50" s="3">
        <f t="shared" si="56"/>
        <v>0</v>
      </c>
      <c r="BK50" s="3">
        <f t="shared" si="56"/>
        <v>0</v>
      </c>
      <c r="BL50" s="3">
        <f t="shared" si="56"/>
        <v>0</v>
      </c>
      <c r="BM50" s="3">
        <f t="shared" si="56"/>
        <v>0</v>
      </c>
      <c r="BN50" s="3">
        <f t="shared" si="56"/>
        <v>0</v>
      </c>
      <c r="BO50" s="3">
        <f t="shared" si="56"/>
        <v>0</v>
      </c>
      <c r="BP50" s="3">
        <f t="shared" si="56"/>
        <v>0</v>
      </c>
      <c r="BQ50" s="3">
        <f t="shared" si="56"/>
        <v>0</v>
      </c>
      <c r="BR50" s="3">
        <f t="shared" si="56"/>
        <v>0</v>
      </c>
      <c r="BS50" s="3">
        <f t="shared" ref="BS50:CH50" si="57">BR50</f>
        <v>0</v>
      </c>
      <c r="BT50" s="3">
        <f t="shared" si="57"/>
        <v>0</v>
      </c>
      <c r="BU50" s="3">
        <f t="shared" si="57"/>
        <v>0</v>
      </c>
      <c r="BV50" s="3">
        <f t="shared" si="57"/>
        <v>0</v>
      </c>
      <c r="BW50" s="3">
        <f t="shared" si="57"/>
        <v>0</v>
      </c>
      <c r="BX50" s="3">
        <f t="shared" si="57"/>
        <v>0</v>
      </c>
      <c r="BY50" s="3">
        <f t="shared" si="57"/>
        <v>0</v>
      </c>
      <c r="BZ50" s="3">
        <f t="shared" si="57"/>
        <v>0</v>
      </c>
      <c r="CA50" s="3">
        <f t="shared" si="57"/>
        <v>0</v>
      </c>
      <c r="CB50" s="3">
        <f t="shared" si="57"/>
        <v>0</v>
      </c>
      <c r="CC50" s="3">
        <f t="shared" si="57"/>
        <v>0</v>
      </c>
      <c r="CD50" s="3">
        <f t="shared" si="57"/>
        <v>0</v>
      </c>
      <c r="CE50" s="3">
        <f t="shared" si="57"/>
        <v>0</v>
      </c>
      <c r="CF50" s="3">
        <f t="shared" si="57"/>
        <v>0</v>
      </c>
      <c r="CG50" s="3">
        <f t="shared" si="57"/>
        <v>0</v>
      </c>
      <c r="CH50" s="12">
        <f t="shared" si="57"/>
        <v>0</v>
      </c>
    </row>
    <row r="51" spans="1:86" x14ac:dyDescent="0.35">
      <c r="A51" s="575"/>
      <c r="B51" s="11" t="str">
        <f t="shared" si="37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8">F51</f>
        <v>0</v>
      </c>
      <c r="H51" s="3">
        <f t="shared" si="58"/>
        <v>0</v>
      </c>
      <c r="I51" s="3">
        <f t="shared" si="58"/>
        <v>0</v>
      </c>
      <c r="J51" s="3">
        <f t="shared" si="58"/>
        <v>0</v>
      </c>
      <c r="K51" s="3">
        <f t="shared" si="58"/>
        <v>0</v>
      </c>
      <c r="L51" s="3">
        <f t="shared" si="58"/>
        <v>0</v>
      </c>
      <c r="M51" s="3">
        <f t="shared" si="58"/>
        <v>0</v>
      </c>
      <c r="N51" s="3">
        <f t="shared" si="58"/>
        <v>0</v>
      </c>
      <c r="O51" s="3">
        <f t="shared" si="58"/>
        <v>0</v>
      </c>
      <c r="P51" s="3">
        <f t="shared" si="58"/>
        <v>0</v>
      </c>
      <c r="Q51" s="3">
        <f t="shared" si="58"/>
        <v>0</v>
      </c>
      <c r="R51" s="3">
        <f t="shared" si="58"/>
        <v>0</v>
      </c>
      <c r="S51" s="3">
        <f t="shared" si="58"/>
        <v>0</v>
      </c>
      <c r="T51" s="3">
        <f t="shared" si="58"/>
        <v>0</v>
      </c>
      <c r="U51" s="3">
        <f t="shared" si="58"/>
        <v>0</v>
      </c>
      <c r="V51" s="3">
        <f t="shared" si="58"/>
        <v>0</v>
      </c>
      <c r="W51" s="3">
        <f t="shared" si="58"/>
        <v>0</v>
      </c>
      <c r="X51" s="3">
        <f t="shared" si="58"/>
        <v>0</v>
      </c>
      <c r="Y51" s="3">
        <f t="shared" si="58"/>
        <v>0</v>
      </c>
      <c r="Z51" s="3">
        <f t="shared" si="58"/>
        <v>0</v>
      </c>
      <c r="AA51" s="3">
        <f t="shared" si="58"/>
        <v>0</v>
      </c>
      <c r="AB51" s="3">
        <f t="shared" si="58"/>
        <v>0</v>
      </c>
      <c r="AC51" s="3">
        <f t="shared" si="58"/>
        <v>0</v>
      </c>
      <c r="AD51" s="3">
        <f t="shared" si="58"/>
        <v>0</v>
      </c>
      <c r="AE51" s="3">
        <f t="shared" si="58"/>
        <v>0</v>
      </c>
      <c r="AF51" s="3">
        <f t="shared" si="58"/>
        <v>0</v>
      </c>
      <c r="AG51" s="3">
        <f t="shared" si="58"/>
        <v>0</v>
      </c>
      <c r="AH51" s="3">
        <f t="shared" si="58"/>
        <v>0</v>
      </c>
      <c r="AI51" s="3">
        <f t="shared" si="58"/>
        <v>0</v>
      </c>
      <c r="AJ51" s="3">
        <f t="shared" si="58"/>
        <v>0</v>
      </c>
      <c r="AK51" s="3">
        <f t="shared" si="58"/>
        <v>0</v>
      </c>
      <c r="AL51" s="3">
        <f t="shared" si="58"/>
        <v>0</v>
      </c>
      <c r="AM51" s="3">
        <f t="shared" si="58"/>
        <v>0</v>
      </c>
      <c r="AN51" s="3">
        <f t="shared" si="58"/>
        <v>0</v>
      </c>
      <c r="AO51" s="3">
        <f t="shared" si="58"/>
        <v>0</v>
      </c>
      <c r="AP51" s="3">
        <f t="shared" si="58"/>
        <v>0</v>
      </c>
      <c r="AQ51" s="3">
        <f t="shared" si="58"/>
        <v>0</v>
      </c>
      <c r="AR51" s="3">
        <f t="shared" si="58"/>
        <v>0</v>
      </c>
      <c r="AS51" s="3">
        <f t="shared" si="58"/>
        <v>0</v>
      </c>
      <c r="AT51" s="3">
        <f t="shared" si="58"/>
        <v>0</v>
      </c>
      <c r="AU51" s="3">
        <f t="shared" si="58"/>
        <v>0</v>
      </c>
      <c r="AV51" s="3">
        <f t="shared" si="58"/>
        <v>0</v>
      </c>
      <c r="AW51" s="3">
        <f t="shared" si="58"/>
        <v>0</v>
      </c>
      <c r="AX51" s="3">
        <f t="shared" si="58"/>
        <v>0</v>
      </c>
      <c r="AY51" s="3">
        <f t="shared" si="58"/>
        <v>0</v>
      </c>
      <c r="AZ51" s="3">
        <f t="shared" si="58"/>
        <v>0</v>
      </c>
      <c r="BA51" s="3">
        <f t="shared" si="58"/>
        <v>0</v>
      </c>
      <c r="BB51" s="3">
        <f t="shared" si="58"/>
        <v>0</v>
      </c>
      <c r="BC51" s="3">
        <f t="shared" si="58"/>
        <v>0</v>
      </c>
      <c r="BD51" s="3">
        <f t="shared" si="58"/>
        <v>0</v>
      </c>
      <c r="BE51" s="3">
        <f t="shared" si="58"/>
        <v>0</v>
      </c>
      <c r="BF51" s="3">
        <f t="shared" si="58"/>
        <v>0</v>
      </c>
      <c r="BG51" s="3">
        <f t="shared" si="58"/>
        <v>0</v>
      </c>
      <c r="BH51" s="3">
        <f t="shared" si="58"/>
        <v>0</v>
      </c>
      <c r="BI51" s="3">
        <f t="shared" si="58"/>
        <v>0</v>
      </c>
      <c r="BJ51" s="3">
        <f t="shared" si="58"/>
        <v>0</v>
      </c>
      <c r="BK51" s="3">
        <f t="shared" si="58"/>
        <v>0</v>
      </c>
      <c r="BL51" s="3">
        <f t="shared" si="58"/>
        <v>0</v>
      </c>
      <c r="BM51" s="3">
        <f t="shared" si="58"/>
        <v>0</v>
      </c>
      <c r="BN51" s="3">
        <f t="shared" si="58"/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ref="BS51:CH51" si="59">BR51</f>
        <v>0</v>
      </c>
      <c r="BT51" s="3">
        <f t="shared" si="59"/>
        <v>0</v>
      </c>
      <c r="BU51" s="3">
        <f t="shared" si="59"/>
        <v>0</v>
      </c>
      <c r="BV51" s="3">
        <f t="shared" si="59"/>
        <v>0</v>
      </c>
      <c r="BW51" s="3">
        <f t="shared" si="59"/>
        <v>0</v>
      </c>
      <c r="BX51" s="3">
        <f t="shared" si="59"/>
        <v>0</v>
      </c>
      <c r="BY51" s="3">
        <f t="shared" si="59"/>
        <v>0</v>
      </c>
      <c r="BZ51" s="3">
        <f t="shared" si="59"/>
        <v>0</v>
      </c>
      <c r="CA51" s="3">
        <f t="shared" si="59"/>
        <v>0</v>
      </c>
      <c r="CB51" s="3">
        <f t="shared" si="59"/>
        <v>0</v>
      </c>
      <c r="CC51" s="3">
        <f t="shared" si="59"/>
        <v>0</v>
      </c>
      <c r="CD51" s="3">
        <f t="shared" si="59"/>
        <v>0</v>
      </c>
      <c r="CE51" s="3">
        <f t="shared" si="59"/>
        <v>0</v>
      </c>
      <c r="CF51" s="3">
        <f t="shared" si="59"/>
        <v>0</v>
      </c>
      <c r="CG51" s="3">
        <f t="shared" si="59"/>
        <v>0</v>
      </c>
      <c r="CH51" s="12">
        <f t="shared" si="59"/>
        <v>0</v>
      </c>
    </row>
    <row r="52" spans="1:86" x14ac:dyDescent="0.35">
      <c r="A52" s="575"/>
      <c r="B52" s="11" t="str">
        <f t="shared" si="37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0">F52</f>
        <v>0</v>
      </c>
      <c r="H52" s="3">
        <f t="shared" si="60"/>
        <v>0</v>
      </c>
      <c r="I52" s="3">
        <f t="shared" si="60"/>
        <v>0</v>
      </c>
      <c r="J52" s="3">
        <f t="shared" si="60"/>
        <v>0</v>
      </c>
      <c r="K52" s="3">
        <f t="shared" si="60"/>
        <v>0</v>
      </c>
      <c r="L52" s="3">
        <f t="shared" si="60"/>
        <v>0</v>
      </c>
      <c r="M52" s="3">
        <f t="shared" si="60"/>
        <v>0</v>
      </c>
      <c r="N52" s="3">
        <f t="shared" si="60"/>
        <v>0</v>
      </c>
      <c r="O52" s="3">
        <f t="shared" si="60"/>
        <v>0</v>
      </c>
      <c r="P52" s="3">
        <f t="shared" si="60"/>
        <v>0</v>
      </c>
      <c r="Q52" s="3">
        <f t="shared" si="60"/>
        <v>0</v>
      </c>
      <c r="R52" s="3">
        <f t="shared" si="60"/>
        <v>0</v>
      </c>
      <c r="S52" s="3">
        <f t="shared" si="60"/>
        <v>0</v>
      </c>
      <c r="T52" s="3">
        <f t="shared" si="60"/>
        <v>0</v>
      </c>
      <c r="U52" s="3">
        <f t="shared" si="60"/>
        <v>0</v>
      </c>
      <c r="V52" s="3">
        <f t="shared" si="60"/>
        <v>0</v>
      </c>
      <c r="W52" s="3">
        <f t="shared" si="60"/>
        <v>0</v>
      </c>
      <c r="X52" s="3">
        <f t="shared" si="60"/>
        <v>0</v>
      </c>
      <c r="Y52" s="3">
        <f t="shared" si="60"/>
        <v>0</v>
      </c>
      <c r="Z52" s="3">
        <f t="shared" si="60"/>
        <v>0</v>
      </c>
      <c r="AA52" s="3">
        <f t="shared" si="60"/>
        <v>0</v>
      </c>
      <c r="AB52" s="3">
        <f t="shared" si="60"/>
        <v>0</v>
      </c>
      <c r="AC52" s="3">
        <f t="shared" si="60"/>
        <v>0</v>
      </c>
      <c r="AD52" s="3">
        <f t="shared" si="60"/>
        <v>0</v>
      </c>
      <c r="AE52" s="3">
        <f t="shared" si="60"/>
        <v>0</v>
      </c>
      <c r="AF52" s="3">
        <f t="shared" si="60"/>
        <v>0</v>
      </c>
      <c r="AG52" s="3">
        <f t="shared" si="60"/>
        <v>0</v>
      </c>
      <c r="AH52" s="3">
        <f t="shared" si="60"/>
        <v>0</v>
      </c>
      <c r="AI52" s="3">
        <f t="shared" si="60"/>
        <v>0</v>
      </c>
      <c r="AJ52" s="3">
        <f t="shared" si="60"/>
        <v>0</v>
      </c>
      <c r="AK52" s="3">
        <f t="shared" si="60"/>
        <v>0</v>
      </c>
      <c r="AL52" s="3">
        <f t="shared" si="60"/>
        <v>0</v>
      </c>
      <c r="AM52" s="3">
        <f t="shared" si="60"/>
        <v>0</v>
      </c>
      <c r="AN52" s="3">
        <f t="shared" si="60"/>
        <v>0</v>
      </c>
      <c r="AO52" s="3">
        <f t="shared" si="60"/>
        <v>0</v>
      </c>
      <c r="AP52" s="3">
        <f t="shared" si="60"/>
        <v>0</v>
      </c>
      <c r="AQ52" s="3">
        <f t="shared" si="60"/>
        <v>0</v>
      </c>
      <c r="AR52" s="3">
        <f t="shared" si="60"/>
        <v>0</v>
      </c>
      <c r="AS52" s="3">
        <f t="shared" si="60"/>
        <v>0</v>
      </c>
      <c r="AT52" s="3">
        <f t="shared" si="60"/>
        <v>0</v>
      </c>
      <c r="AU52" s="3">
        <f t="shared" si="60"/>
        <v>0</v>
      </c>
      <c r="AV52" s="3">
        <f t="shared" si="60"/>
        <v>0</v>
      </c>
      <c r="AW52" s="3">
        <f t="shared" si="60"/>
        <v>0</v>
      </c>
      <c r="AX52" s="3">
        <f t="shared" si="60"/>
        <v>0</v>
      </c>
      <c r="AY52" s="3">
        <f t="shared" si="60"/>
        <v>0</v>
      </c>
      <c r="AZ52" s="3">
        <f t="shared" si="60"/>
        <v>0</v>
      </c>
      <c r="BA52" s="3">
        <f t="shared" si="60"/>
        <v>0</v>
      </c>
      <c r="BB52" s="3">
        <f t="shared" si="60"/>
        <v>0</v>
      </c>
      <c r="BC52" s="3">
        <f t="shared" si="60"/>
        <v>0</v>
      </c>
      <c r="BD52" s="3">
        <f t="shared" si="60"/>
        <v>0</v>
      </c>
      <c r="BE52" s="3">
        <f t="shared" si="60"/>
        <v>0</v>
      </c>
      <c r="BF52" s="3">
        <f t="shared" si="60"/>
        <v>0</v>
      </c>
      <c r="BG52" s="3">
        <f t="shared" si="60"/>
        <v>0</v>
      </c>
      <c r="BH52" s="3">
        <f t="shared" si="60"/>
        <v>0</v>
      </c>
      <c r="BI52" s="3">
        <f t="shared" si="60"/>
        <v>0</v>
      </c>
      <c r="BJ52" s="3">
        <f t="shared" si="60"/>
        <v>0</v>
      </c>
      <c r="BK52" s="3">
        <f t="shared" si="60"/>
        <v>0</v>
      </c>
      <c r="BL52" s="3">
        <f t="shared" si="60"/>
        <v>0</v>
      </c>
      <c r="BM52" s="3">
        <f t="shared" si="60"/>
        <v>0</v>
      </c>
      <c r="BN52" s="3">
        <f t="shared" si="60"/>
        <v>0</v>
      </c>
      <c r="BO52" s="3">
        <f t="shared" si="60"/>
        <v>0</v>
      </c>
      <c r="BP52" s="3">
        <f t="shared" si="60"/>
        <v>0</v>
      </c>
      <c r="BQ52" s="3">
        <f t="shared" si="60"/>
        <v>0</v>
      </c>
      <c r="BR52" s="3">
        <f t="shared" si="60"/>
        <v>0</v>
      </c>
      <c r="BS52" s="3">
        <f t="shared" ref="BS52:CH52" si="61">BR52</f>
        <v>0</v>
      </c>
      <c r="BT52" s="3">
        <f t="shared" si="61"/>
        <v>0</v>
      </c>
      <c r="BU52" s="3">
        <f t="shared" si="61"/>
        <v>0</v>
      </c>
      <c r="BV52" s="3">
        <f t="shared" si="61"/>
        <v>0</v>
      </c>
      <c r="BW52" s="3">
        <f t="shared" si="61"/>
        <v>0</v>
      </c>
      <c r="BX52" s="3">
        <f t="shared" si="61"/>
        <v>0</v>
      </c>
      <c r="BY52" s="3">
        <f t="shared" si="61"/>
        <v>0</v>
      </c>
      <c r="BZ52" s="3">
        <f t="shared" si="61"/>
        <v>0</v>
      </c>
      <c r="CA52" s="3">
        <f t="shared" si="61"/>
        <v>0</v>
      </c>
      <c r="CB52" s="3">
        <f t="shared" si="61"/>
        <v>0</v>
      </c>
      <c r="CC52" s="3">
        <f t="shared" si="61"/>
        <v>0</v>
      </c>
      <c r="CD52" s="3">
        <f t="shared" si="61"/>
        <v>0</v>
      </c>
      <c r="CE52" s="3">
        <f t="shared" si="61"/>
        <v>0</v>
      </c>
      <c r="CF52" s="3">
        <f t="shared" si="61"/>
        <v>0</v>
      </c>
      <c r="CG52" s="3">
        <f t="shared" si="61"/>
        <v>0</v>
      </c>
      <c r="CH52" s="12">
        <f t="shared" si="61"/>
        <v>0</v>
      </c>
    </row>
    <row r="53" spans="1:86" x14ac:dyDescent="0.35">
      <c r="A53" s="575"/>
      <c r="B53" s="11" t="str">
        <f t="shared" si="37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2">F53</f>
        <v>0</v>
      </c>
      <c r="H53" s="3">
        <f t="shared" si="62"/>
        <v>0</v>
      </c>
      <c r="I53" s="3">
        <f t="shared" si="62"/>
        <v>0</v>
      </c>
      <c r="J53" s="3">
        <f t="shared" si="62"/>
        <v>0</v>
      </c>
      <c r="K53" s="3">
        <f t="shared" si="62"/>
        <v>0</v>
      </c>
      <c r="L53" s="3">
        <f t="shared" si="62"/>
        <v>0</v>
      </c>
      <c r="M53" s="3">
        <f t="shared" si="62"/>
        <v>0</v>
      </c>
      <c r="N53" s="3">
        <f t="shared" si="62"/>
        <v>0</v>
      </c>
      <c r="O53" s="3">
        <f t="shared" si="62"/>
        <v>0</v>
      </c>
      <c r="P53" s="3">
        <f t="shared" si="62"/>
        <v>0</v>
      </c>
      <c r="Q53" s="3">
        <f t="shared" si="62"/>
        <v>0</v>
      </c>
      <c r="R53" s="3">
        <f t="shared" si="62"/>
        <v>0</v>
      </c>
      <c r="S53" s="3">
        <f t="shared" si="62"/>
        <v>0</v>
      </c>
      <c r="T53" s="3">
        <f t="shared" si="62"/>
        <v>0</v>
      </c>
      <c r="U53" s="3">
        <f t="shared" si="62"/>
        <v>0</v>
      </c>
      <c r="V53" s="3">
        <f t="shared" si="62"/>
        <v>0</v>
      </c>
      <c r="W53" s="3">
        <f t="shared" si="62"/>
        <v>0</v>
      </c>
      <c r="X53" s="3">
        <f t="shared" si="62"/>
        <v>0</v>
      </c>
      <c r="Y53" s="3">
        <f t="shared" si="62"/>
        <v>0</v>
      </c>
      <c r="Z53" s="3">
        <f t="shared" si="62"/>
        <v>0</v>
      </c>
      <c r="AA53" s="3">
        <f t="shared" si="62"/>
        <v>0</v>
      </c>
      <c r="AB53" s="3">
        <f t="shared" si="62"/>
        <v>0</v>
      </c>
      <c r="AC53" s="3">
        <f t="shared" si="62"/>
        <v>0</v>
      </c>
      <c r="AD53" s="3">
        <f t="shared" si="62"/>
        <v>0</v>
      </c>
      <c r="AE53" s="3">
        <f t="shared" si="62"/>
        <v>0</v>
      </c>
      <c r="AF53" s="3">
        <f t="shared" si="62"/>
        <v>0</v>
      </c>
      <c r="AG53" s="3">
        <f t="shared" si="62"/>
        <v>0</v>
      </c>
      <c r="AH53" s="3">
        <f t="shared" si="62"/>
        <v>0</v>
      </c>
      <c r="AI53" s="3">
        <f t="shared" si="62"/>
        <v>0</v>
      </c>
      <c r="AJ53" s="3">
        <f t="shared" si="62"/>
        <v>0</v>
      </c>
      <c r="AK53" s="3">
        <f t="shared" si="62"/>
        <v>0</v>
      </c>
      <c r="AL53" s="3">
        <f t="shared" si="62"/>
        <v>0</v>
      </c>
      <c r="AM53" s="3">
        <f t="shared" si="62"/>
        <v>0</v>
      </c>
      <c r="AN53" s="3">
        <f t="shared" si="62"/>
        <v>0</v>
      </c>
      <c r="AO53" s="3">
        <f t="shared" si="62"/>
        <v>0</v>
      </c>
      <c r="AP53" s="3">
        <f t="shared" si="62"/>
        <v>0</v>
      </c>
      <c r="AQ53" s="3">
        <f t="shared" si="62"/>
        <v>0</v>
      </c>
      <c r="AR53" s="3">
        <f t="shared" si="62"/>
        <v>0</v>
      </c>
      <c r="AS53" s="3">
        <f t="shared" si="62"/>
        <v>0</v>
      </c>
      <c r="AT53" s="3">
        <f t="shared" si="62"/>
        <v>0</v>
      </c>
      <c r="AU53" s="3">
        <f t="shared" si="62"/>
        <v>0</v>
      </c>
      <c r="AV53" s="3">
        <f t="shared" si="62"/>
        <v>0</v>
      </c>
      <c r="AW53" s="3">
        <f t="shared" si="62"/>
        <v>0</v>
      </c>
      <c r="AX53" s="3">
        <f t="shared" si="62"/>
        <v>0</v>
      </c>
      <c r="AY53" s="3">
        <f t="shared" si="62"/>
        <v>0</v>
      </c>
      <c r="AZ53" s="3">
        <f t="shared" si="62"/>
        <v>0</v>
      </c>
      <c r="BA53" s="3">
        <f t="shared" si="62"/>
        <v>0</v>
      </c>
      <c r="BB53" s="3">
        <f t="shared" si="62"/>
        <v>0</v>
      </c>
      <c r="BC53" s="3">
        <f t="shared" si="62"/>
        <v>0</v>
      </c>
      <c r="BD53" s="3">
        <f t="shared" si="62"/>
        <v>0</v>
      </c>
      <c r="BE53" s="3">
        <f t="shared" si="62"/>
        <v>0</v>
      </c>
      <c r="BF53" s="3">
        <f t="shared" si="62"/>
        <v>0</v>
      </c>
      <c r="BG53" s="3">
        <f t="shared" si="62"/>
        <v>0</v>
      </c>
      <c r="BH53" s="3">
        <f t="shared" si="62"/>
        <v>0</v>
      </c>
      <c r="BI53" s="3">
        <f t="shared" si="62"/>
        <v>0</v>
      </c>
      <c r="BJ53" s="3">
        <f t="shared" si="62"/>
        <v>0</v>
      </c>
      <c r="BK53" s="3">
        <f t="shared" si="62"/>
        <v>0</v>
      </c>
      <c r="BL53" s="3">
        <f t="shared" si="62"/>
        <v>0</v>
      </c>
      <c r="BM53" s="3">
        <f t="shared" si="62"/>
        <v>0</v>
      </c>
      <c r="BN53" s="3">
        <f t="shared" si="62"/>
        <v>0</v>
      </c>
      <c r="BO53" s="3">
        <f t="shared" si="62"/>
        <v>0</v>
      </c>
      <c r="BP53" s="3">
        <f t="shared" si="62"/>
        <v>0</v>
      </c>
      <c r="BQ53" s="3">
        <f t="shared" si="62"/>
        <v>0</v>
      </c>
      <c r="BR53" s="3">
        <f t="shared" si="62"/>
        <v>0</v>
      </c>
      <c r="BS53" s="3">
        <f t="shared" ref="BS53:CH53" si="63">BR53</f>
        <v>0</v>
      </c>
      <c r="BT53" s="3">
        <f t="shared" si="63"/>
        <v>0</v>
      </c>
      <c r="BU53" s="3">
        <f t="shared" si="63"/>
        <v>0</v>
      </c>
      <c r="BV53" s="3">
        <f t="shared" si="63"/>
        <v>0</v>
      </c>
      <c r="BW53" s="3">
        <f t="shared" si="63"/>
        <v>0</v>
      </c>
      <c r="BX53" s="3">
        <f t="shared" si="63"/>
        <v>0</v>
      </c>
      <c r="BY53" s="3">
        <f t="shared" si="63"/>
        <v>0</v>
      </c>
      <c r="BZ53" s="3">
        <f t="shared" si="63"/>
        <v>0</v>
      </c>
      <c r="CA53" s="3">
        <f t="shared" si="63"/>
        <v>0</v>
      </c>
      <c r="CB53" s="3">
        <f t="shared" si="63"/>
        <v>0</v>
      </c>
      <c r="CC53" s="3">
        <f t="shared" si="63"/>
        <v>0</v>
      </c>
      <c r="CD53" s="3">
        <f t="shared" si="63"/>
        <v>0</v>
      </c>
      <c r="CE53" s="3">
        <f t="shared" si="63"/>
        <v>0</v>
      </c>
      <c r="CF53" s="3">
        <f t="shared" si="63"/>
        <v>0</v>
      </c>
      <c r="CG53" s="3">
        <f t="shared" si="63"/>
        <v>0</v>
      </c>
      <c r="CH53" s="12">
        <f t="shared" si="63"/>
        <v>0</v>
      </c>
    </row>
    <row r="54" spans="1:86" ht="15" customHeight="1" x14ac:dyDescent="0.35">
      <c r="A54" s="575"/>
      <c r="B54" s="11" t="str">
        <f t="shared" si="3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7"/>
        <v>Monthly kWh</v>
      </c>
      <c r="C55" s="279">
        <f>SUM(C41:C54)</f>
        <v>0</v>
      </c>
      <c r="D55" s="279">
        <f t="shared" ref="D55:BO55" si="64">SUM(D41:D54)</f>
        <v>0</v>
      </c>
      <c r="E55" s="279">
        <f t="shared" si="64"/>
        <v>0</v>
      </c>
      <c r="F55" s="279">
        <f t="shared" si="64"/>
        <v>0</v>
      </c>
      <c r="G55" s="279">
        <f t="shared" si="64"/>
        <v>0</v>
      </c>
      <c r="H55" s="279">
        <f t="shared" si="64"/>
        <v>0</v>
      </c>
      <c r="I55" s="279">
        <f t="shared" si="64"/>
        <v>0</v>
      </c>
      <c r="J55" s="279">
        <f t="shared" si="64"/>
        <v>0</v>
      </c>
      <c r="K55" s="279">
        <f t="shared" si="64"/>
        <v>0</v>
      </c>
      <c r="L55" s="279">
        <f t="shared" si="64"/>
        <v>0</v>
      </c>
      <c r="M55" s="279">
        <f t="shared" si="64"/>
        <v>0</v>
      </c>
      <c r="N55" s="279">
        <f t="shared" si="64"/>
        <v>0</v>
      </c>
      <c r="O55" s="279">
        <f t="shared" si="64"/>
        <v>0</v>
      </c>
      <c r="P55" s="279">
        <f t="shared" si="64"/>
        <v>0</v>
      </c>
      <c r="Q55" s="279">
        <f t="shared" si="64"/>
        <v>0</v>
      </c>
      <c r="R55" s="279">
        <f t="shared" si="64"/>
        <v>0</v>
      </c>
      <c r="S55" s="279">
        <f t="shared" si="64"/>
        <v>0</v>
      </c>
      <c r="T55" s="279">
        <f t="shared" si="64"/>
        <v>0</v>
      </c>
      <c r="U55" s="279">
        <f t="shared" si="64"/>
        <v>0</v>
      </c>
      <c r="V55" s="279">
        <f t="shared" si="64"/>
        <v>0</v>
      </c>
      <c r="W55" s="279">
        <f t="shared" si="64"/>
        <v>0</v>
      </c>
      <c r="X55" s="279">
        <f t="shared" si="64"/>
        <v>0</v>
      </c>
      <c r="Y55" s="279">
        <f t="shared" si="64"/>
        <v>0</v>
      </c>
      <c r="Z55" s="279">
        <f t="shared" si="64"/>
        <v>0</v>
      </c>
      <c r="AA55" s="279">
        <f t="shared" si="64"/>
        <v>0</v>
      </c>
      <c r="AB55" s="279">
        <f t="shared" si="64"/>
        <v>0</v>
      </c>
      <c r="AC55" s="279">
        <f t="shared" si="64"/>
        <v>0</v>
      </c>
      <c r="AD55" s="279">
        <f t="shared" si="64"/>
        <v>0</v>
      </c>
      <c r="AE55" s="279">
        <f t="shared" si="64"/>
        <v>0</v>
      </c>
      <c r="AF55" s="279">
        <f t="shared" si="64"/>
        <v>0</v>
      </c>
      <c r="AG55" s="279">
        <f t="shared" si="64"/>
        <v>0</v>
      </c>
      <c r="AH55" s="279">
        <f t="shared" si="64"/>
        <v>0</v>
      </c>
      <c r="AI55" s="279">
        <f t="shared" si="64"/>
        <v>0</v>
      </c>
      <c r="AJ55" s="279">
        <f t="shared" si="64"/>
        <v>0</v>
      </c>
      <c r="AK55" s="279">
        <f t="shared" si="64"/>
        <v>0</v>
      </c>
      <c r="AL55" s="279">
        <f t="shared" si="64"/>
        <v>0</v>
      </c>
      <c r="AM55" s="279">
        <f t="shared" si="64"/>
        <v>0</v>
      </c>
      <c r="AN55" s="279">
        <f t="shared" si="64"/>
        <v>0</v>
      </c>
      <c r="AO55" s="279">
        <f t="shared" si="64"/>
        <v>0</v>
      </c>
      <c r="AP55" s="279">
        <f t="shared" si="64"/>
        <v>0</v>
      </c>
      <c r="AQ55" s="279">
        <f t="shared" si="64"/>
        <v>0</v>
      </c>
      <c r="AR55" s="279">
        <f t="shared" si="64"/>
        <v>0</v>
      </c>
      <c r="AS55" s="279">
        <f t="shared" si="64"/>
        <v>0</v>
      </c>
      <c r="AT55" s="279">
        <f t="shared" si="64"/>
        <v>0</v>
      </c>
      <c r="AU55" s="279">
        <f t="shared" si="64"/>
        <v>0</v>
      </c>
      <c r="AV55" s="279">
        <f t="shared" si="64"/>
        <v>0</v>
      </c>
      <c r="AW55" s="279">
        <f t="shared" si="64"/>
        <v>0</v>
      </c>
      <c r="AX55" s="279">
        <f t="shared" si="64"/>
        <v>0</v>
      </c>
      <c r="AY55" s="279">
        <f t="shared" si="64"/>
        <v>0</v>
      </c>
      <c r="AZ55" s="279">
        <f t="shared" si="64"/>
        <v>0</v>
      </c>
      <c r="BA55" s="279">
        <f t="shared" si="64"/>
        <v>0</v>
      </c>
      <c r="BB55" s="279">
        <f t="shared" si="64"/>
        <v>0</v>
      </c>
      <c r="BC55" s="279">
        <f t="shared" si="64"/>
        <v>0</v>
      </c>
      <c r="BD55" s="279">
        <f t="shared" si="64"/>
        <v>0</v>
      </c>
      <c r="BE55" s="279">
        <f t="shared" si="64"/>
        <v>0</v>
      </c>
      <c r="BF55" s="279">
        <f t="shared" si="64"/>
        <v>0</v>
      </c>
      <c r="BG55" s="279">
        <f t="shared" si="64"/>
        <v>0</v>
      </c>
      <c r="BH55" s="279">
        <f t="shared" si="64"/>
        <v>0</v>
      </c>
      <c r="BI55" s="279">
        <f t="shared" si="64"/>
        <v>0</v>
      </c>
      <c r="BJ55" s="279">
        <f t="shared" si="64"/>
        <v>0</v>
      </c>
      <c r="BK55" s="279">
        <f t="shared" si="64"/>
        <v>0</v>
      </c>
      <c r="BL55" s="279">
        <f t="shared" si="64"/>
        <v>0</v>
      </c>
      <c r="BM55" s="279">
        <f t="shared" si="64"/>
        <v>0</v>
      </c>
      <c r="BN55" s="279">
        <f t="shared" si="64"/>
        <v>0</v>
      </c>
      <c r="BO55" s="279">
        <f t="shared" si="64"/>
        <v>0</v>
      </c>
      <c r="BP55" s="279">
        <f t="shared" ref="BP55:CH55" si="65">SUM(BP41:BP54)</f>
        <v>0</v>
      </c>
      <c r="BQ55" s="279">
        <f t="shared" si="65"/>
        <v>0</v>
      </c>
      <c r="BR55" s="279">
        <f t="shared" si="65"/>
        <v>0</v>
      </c>
      <c r="BS55" s="279">
        <f t="shared" si="65"/>
        <v>0</v>
      </c>
      <c r="BT55" s="279">
        <f t="shared" si="65"/>
        <v>0</v>
      </c>
      <c r="BU55" s="279">
        <f t="shared" si="65"/>
        <v>0</v>
      </c>
      <c r="BV55" s="279">
        <f t="shared" si="65"/>
        <v>0</v>
      </c>
      <c r="BW55" s="279">
        <f t="shared" si="65"/>
        <v>0</v>
      </c>
      <c r="BX55" s="279">
        <f t="shared" si="65"/>
        <v>0</v>
      </c>
      <c r="BY55" s="279">
        <f t="shared" si="65"/>
        <v>0</v>
      </c>
      <c r="BZ55" s="279">
        <f t="shared" si="65"/>
        <v>0</v>
      </c>
      <c r="CA55" s="279">
        <f t="shared" si="65"/>
        <v>0</v>
      </c>
      <c r="CB55" s="279">
        <f t="shared" si="65"/>
        <v>0</v>
      </c>
      <c r="CC55" s="279">
        <f t="shared" si="65"/>
        <v>0</v>
      </c>
      <c r="CD55" s="279">
        <f t="shared" si="65"/>
        <v>0</v>
      </c>
      <c r="CE55" s="279">
        <f t="shared" si="65"/>
        <v>0</v>
      </c>
      <c r="CF55" s="279">
        <f t="shared" si="65"/>
        <v>0</v>
      </c>
      <c r="CG55" s="279">
        <f t="shared" si="65"/>
        <v>0</v>
      </c>
      <c r="CH55" s="282">
        <f t="shared" si="65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150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303"/>
      <c r="L57" s="149"/>
      <c r="M57" s="149"/>
      <c r="N57" s="303"/>
      <c r="O57" s="149"/>
      <c r="P57" s="149"/>
      <c r="Q57" s="303"/>
      <c r="R57" s="149"/>
      <c r="S57" s="149"/>
      <c r="T57" s="303"/>
      <c r="U57" s="149"/>
      <c r="V57" s="149"/>
      <c r="W57" s="303"/>
      <c r="X57" s="149"/>
      <c r="Y57" s="149"/>
      <c r="Z57" s="303"/>
      <c r="AA57" s="149"/>
      <c r="AB57" s="149"/>
      <c r="AC57" s="303"/>
      <c r="AD57" s="149"/>
      <c r="AE57" s="149"/>
      <c r="AF57" s="303"/>
      <c r="AG57" s="149"/>
      <c r="AH57" s="149"/>
      <c r="AI57" s="303"/>
      <c r="AJ57" s="149"/>
      <c r="AK57" s="149"/>
      <c r="AL57" s="303"/>
      <c r="AM57" s="149"/>
      <c r="AN57" s="149"/>
      <c r="AO57" s="303"/>
      <c r="AP57" s="149"/>
      <c r="AQ57" s="149"/>
      <c r="AR57" s="303"/>
      <c r="AS57" s="149"/>
      <c r="AT57" s="149"/>
      <c r="AU57" s="303"/>
      <c r="AV57" s="149"/>
      <c r="AW57" s="149"/>
      <c r="AX57" s="303"/>
      <c r="AY57" s="149"/>
      <c r="AZ57" s="149"/>
      <c r="BA57" s="303"/>
      <c r="BB57" s="149"/>
      <c r="BC57" s="149"/>
      <c r="BD57" s="303"/>
      <c r="BE57" s="149"/>
      <c r="BF57" s="149"/>
      <c r="BG57" s="303"/>
      <c r="BH57" s="149"/>
      <c r="BI57" s="149"/>
      <c r="BJ57" s="303"/>
      <c r="BK57" s="149"/>
      <c r="BL57" s="149"/>
      <c r="BM57" s="303"/>
      <c r="BN57" s="149"/>
      <c r="BO57" s="149"/>
      <c r="BP57" s="303"/>
      <c r="BQ57" s="149"/>
      <c r="BR57" s="149"/>
      <c r="BS57" s="303"/>
      <c r="BT57" s="149"/>
      <c r="BU57" s="149"/>
      <c r="BV57" s="303"/>
      <c r="BW57" s="149"/>
      <c r="BX57" s="149"/>
      <c r="BY57" s="303"/>
      <c r="BZ57" s="149"/>
      <c r="CA57" s="149"/>
      <c r="CB57" s="303"/>
      <c r="CC57" s="149"/>
      <c r="CD57" s="149"/>
      <c r="CE57" s="303"/>
      <c r="CF57" s="149"/>
      <c r="CG57" s="149"/>
      <c r="CH57" s="303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66">D$4</f>
        <v>44593</v>
      </c>
      <c r="E58" s="176">
        <f t="shared" si="66"/>
        <v>44621</v>
      </c>
      <c r="F58" s="176">
        <f t="shared" si="66"/>
        <v>44652</v>
      </c>
      <c r="G58" s="176">
        <f t="shared" si="66"/>
        <v>44682</v>
      </c>
      <c r="H58" s="176">
        <f t="shared" si="66"/>
        <v>44713</v>
      </c>
      <c r="I58" s="176">
        <f t="shared" si="66"/>
        <v>44743</v>
      </c>
      <c r="J58" s="176">
        <f t="shared" si="66"/>
        <v>44774</v>
      </c>
      <c r="K58" s="176">
        <f t="shared" si="66"/>
        <v>44805</v>
      </c>
      <c r="L58" s="176">
        <f t="shared" si="66"/>
        <v>44835</v>
      </c>
      <c r="M58" s="176">
        <f t="shared" si="66"/>
        <v>44866</v>
      </c>
      <c r="N58" s="176">
        <f t="shared" si="66"/>
        <v>44896</v>
      </c>
      <c r="O58" s="176">
        <f t="shared" si="66"/>
        <v>44927</v>
      </c>
      <c r="P58" s="176">
        <f t="shared" si="66"/>
        <v>44958</v>
      </c>
      <c r="Q58" s="176">
        <f t="shared" si="66"/>
        <v>44986</v>
      </c>
      <c r="R58" s="176">
        <f t="shared" si="66"/>
        <v>45017</v>
      </c>
      <c r="S58" s="176">
        <f t="shared" si="66"/>
        <v>45047</v>
      </c>
      <c r="T58" s="176">
        <f t="shared" si="66"/>
        <v>45078</v>
      </c>
      <c r="U58" s="176">
        <f t="shared" si="66"/>
        <v>45108</v>
      </c>
      <c r="V58" s="176">
        <f t="shared" si="66"/>
        <v>45139</v>
      </c>
      <c r="W58" s="176">
        <f t="shared" si="66"/>
        <v>45170</v>
      </c>
      <c r="X58" s="176">
        <f t="shared" si="66"/>
        <v>45200</v>
      </c>
      <c r="Y58" s="176">
        <f t="shared" si="66"/>
        <v>45231</v>
      </c>
      <c r="Z58" s="176">
        <f t="shared" si="66"/>
        <v>45261</v>
      </c>
      <c r="AA58" s="176">
        <f t="shared" si="66"/>
        <v>45292</v>
      </c>
      <c r="AB58" s="176">
        <f t="shared" si="66"/>
        <v>45323</v>
      </c>
      <c r="AC58" s="176">
        <f t="shared" si="66"/>
        <v>45352</v>
      </c>
      <c r="AD58" s="176">
        <f t="shared" si="66"/>
        <v>45383</v>
      </c>
      <c r="AE58" s="176">
        <f t="shared" si="66"/>
        <v>45413</v>
      </c>
      <c r="AF58" s="176">
        <f t="shared" si="66"/>
        <v>45444</v>
      </c>
      <c r="AG58" s="176">
        <f t="shared" si="66"/>
        <v>45474</v>
      </c>
      <c r="AH58" s="176">
        <f t="shared" si="66"/>
        <v>45505</v>
      </c>
      <c r="AI58" s="176">
        <f t="shared" si="66"/>
        <v>45536</v>
      </c>
      <c r="AJ58" s="176">
        <f t="shared" si="66"/>
        <v>45566</v>
      </c>
      <c r="AK58" s="176">
        <f t="shared" si="66"/>
        <v>45597</v>
      </c>
      <c r="AL58" s="176">
        <f t="shared" si="66"/>
        <v>45627</v>
      </c>
      <c r="AM58" s="176">
        <f t="shared" si="66"/>
        <v>45658</v>
      </c>
      <c r="AN58" s="176">
        <f t="shared" si="66"/>
        <v>45689</v>
      </c>
      <c r="AO58" s="176">
        <f t="shared" si="66"/>
        <v>45717</v>
      </c>
      <c r="AP58" s="176">
        <f t="shared" si="66"/>
        <v>45748</v>
      </c>
      <c r="AQ58" s="176">
        <f t="shared" si="66"/>
        <v>45778</v>
      </c>
      <c r="AR58" s="176">
        <f t="shared" si="66"/>
        <v>45809</v>
      </c>
      <c r="AS58" s="176">
        <f t="shared" si="66"/>
        <v>45839</v>
      </c>
      <c r="AT58" s="176">
        <f t="shared" si="66"/>
        <v>45870</v>
      </c>
      <c r="AU58" s="176">
        <f t="shared" si="66"/>
        <v>45901</v>
      </c>
      <c r="AV58" s="176">
        <f t="shared" si="66"/>
        <v>45931</v>
      </c>
      <c r="AW58" s="176">
        <f t="shared" si="66"/>
        <v>45962</v>
      </c>
      <c r="AX58" s="176">
        <f t="shared" si="66"/>
        <v>45992</v>
      </c>
      <c r="AY58" s="176">
        <f t="shared" si="66"/>
        <v>46023</v>
      </c>
      <c r="AZ58" s="176">
        <f t="shared" si="66"/>
        <v>46054</v>
      </c>
      <c r="BA58" s="176">
        <f t="shared" si="66"/>
        <v>46082</v>
      </c>
      <c r="BB58" s="176">
        <f t="shared" si="66"/>
        <v>46113</v>
      </c>
      <c r="BC58" s="176">
        <f t="shared" si="66"/>
        <v>46143</v>
      </c>
      <c r="BD58" s="176">
        <f t="shared" si="66"/>
        <v>46174</v>
      </c>
      <c r="BE58" s="176">
        <f t="shared" si="66"/>
        <v>46204</v>
      </c>
      <c r="BF58" s="176">
        <f t="shared" si="66"/>
        <v>46235</v>
      </c>
      <c r="BG58" s="176">
        <f t="shared" si="66"/>
        <v>46266</v>
      </c>
      <c r="BH58" s="176">
        <f t="shared" si="66"/>
        <v>46296</v>
      </c>
      <c r="BI58" s="176">
        <f t="shared" si="66"/>
        <v>46327</v>
      </c>
      <c r="BJ58" s="176">
        <f t="shared" si="66"/>
        <v>46357</v>
      </c>
      <c r="BK58" s="176">
        <f t="shared" si="66"/>
        <v>46388</v>
      </c>
      <c r="BL58" s="176">
        <f t="shared" si="66"/>
        <v>46419</v>
      </c>
      <c r="BM58" s="176">
        <f t="shared" si="66"/>
        <v>46447</v>
      </c>
      <c r="BN58" s="176">
        <f t="shared" si="66"/>
        <v>46478</v>
      </c>
      <c r="BO58" s="176">
        <f t="shared" si="66"/>
        <v>46508</v>
      </c>
      <c r="BP58" s="176">
        <f t="shared" ref="BP58:CH58" si="67">BP$4</f>
        <v>46539</v>
      </c>
      <c r="BQ58" s="176">
        <f t="shared" si="67"/>
        <v>46569</v>
      </c>
      <c r="BR58" s="176">
        <f t="shared" si="67"/>
        <v>46600</v>
      </c>
      <c r="BS58" s="176">
        <f t="shared" si="67"/>
        <v>46631</v>
      </c>
      <c r="BT58" s="176">
        <f t="shared" si="67"/>
        <v>46661</v>
      </c>
      <c r="BU58" s="176">
        <f t="shared" si="67"/>
        <v>46692</v>
      </c>
      <c r="BV58" s="176">
        <f t="shared" si="67"/>
        <v>46722</v>
      </c>
      <c r="BW58" s="176">
        <f t="shared" si="67"/>
        <v>46753</v>
      </c>
      <c r="BX58" s="176">
        <f t="shared" si="67"/>
        <v>46784</v>
      </c>
      <c r="BY58" s="176">
        <f t="shared" si="67"/>
        <v>46813</v>
      </c>
      <c r="BZ58" s="176">
        <f t="shared" si="67"/>
        <v>46844</v>
      </c>
      <c r="CA58" s="176">
        <f t="shared" si="67"/>
        <v>46874</v>
      </c>
      <c r="CB58" s="176">
        <f t="shared" si="67"/>
        <v>46905</v>
      </c>
      <c r="CC58" s="176">
        <f t="shared" si="67"/>
        <v>46935</v>
      </c>
      <c r="CD58" s="176">
        <f t="shared" si="67"/>
        <v>46966</v>
      </c>
      <c r="CE58" s="176">
        <f t="shared" si="67"/>
        <v>46997</v>
      </c>
      <c r="CF58" s="176">
        <f t="shared" si="67"/>
        <v>47027</v>
      </c>
      <c r="CG58" s="176">
        <f t="shared" si="67"/>
        <v>47058</v>
      </c>
      <c r="CH58" s="177">
        <f t="shared" si="67"/>
        <v>47088</v>
      </c>
    </row>
    <row r="59" spans="1:86" ht="15" customHeight="1" x14ac:dyDescent="0.35">
      <c r="A59" s="578"/>
      <c r="B59" s="14" t="str">
        <f t="shared" ref="B59:B72" si="68">B41</f>
        <v>Air Comp</v>
      </c>
      <c r="C59" s="30">
        <f>((C5*0.5)-C41)*C78*C93*C$2</f>
        <v>0</v>
      </c>
      <c r="D59" s="30">
        <f>((D5*0.5)+C23-D41)*D78*D93*D$2</f>
        <v>0</v>
      </c>
      <c r="E59" s="30">
        <f t="shared" ref="E59:BP59" si="69">((E5*0.5)+D23-E41)*E78*E93*E$2</f>
        <v>0</v>
      </c>
      <c r="F59" s="30">
        <f t="shared" si="69"/>
        <v>0</v>
      </c>
      <c r="G59" s="30">
        <f t="shared" si="69"/>
        <v>0</v>
      </c>
      <c r="H59" s="30">
        <f t="shared" si="69"/>
        <v>0</v>
      </c>
      <c r="I59" s="30">
        <f t="shared" si="69"/>
        <v>0</v>
      </c>
      <c r="J59" s="30">
        <f t="shared" si="69"/>
        <v>0</v>
      </c>
      <c r="K59" s="30">
        <f t="shared" si="69"/>
        <v>0</v>
      </c>
      <c r="L59" s="30">
        <f t="shared" si="69"/>
        <v>0</v>
      </c>
      <c r="M59" s="30">
        <f t="shared" si="69"/>
        <v>0</v>
      </c>
      <c r="N59" s="30">
        <f t="shared" si="69"/>
        <v>0</v>
      </c>
      <c r="O59" s="30">
        <f t="shared" si="69"/>
        <v>0</v>
      </c>
      <c r="P59" s="30">
        <f t="shared" si="69"/>
        <v>0</v>
      </c>
      <c r="Q59" s="30">
        <f t="shared" si="69"/>
        <v>0</v>
      </c>
      <c r="R59" s="30">
        <f t="shared" si="69"/>
        <v>0</v>
      </c>
      <c r="S59" s="30">
        <f t="shared" si="69"/>
        <v>0</v>
      </c>
      <c r="T59" s="30">
        <f t="shared" si="69"/>
        <v>0</v>
      </c>
      <c r="U59" s="30">
        <f t="shared" si="69"/>
        <v>0</v>
      </c>
      <c r="V59" s="30">
        <f t="shared" si="69"/>
        <v>0</v>
      </c>
      <c r="W59" s="30">
        <f t="shared" si="69"/>
        <v>0</v>
      </c>
      <c r="X59" s="30">
        <f t="shared" si="69"/>
        <v>0</v>
      </c>
      <c r="Y59" s="30">
        <f t="shared" si="69"/>
        <v>0</v>
      </c>
      <c r="Z59" s="30">
        <f t="shared" si="69"/>
        <v>0</v>
      </c>
      <c r="AA59" s="30">
        <f t="shared" si="69"/>
        <v>0</v>
      </c>
      <c r="AB59" s="30">
        <f t="shared" si="69"/>
        <v>0</v>
      </c>
      <c r="AC59" s="30">
        <f t="shared" si="69"/>
        <v>0</v>
      </c>
      <c r="AD59" s="30">
        <f t="shared" si="69"/>
        <v>0</v>
      </c>
      <c r="AE59" s="30">
        <f t="shared" si="69"/>
        <v>0</v>
      </c>
      <c r="AF59" s="30">
        <f t="shared" si="69"/>
        <v>0</v>
      </c>
      <c r="AG59" s="30">
        <f t="shared" si="69"/>
        <v>0</v>
      </c>
      <c r="AH59" s="30">
        <f t="shared" si="69"/>
        <v>0</v>
      </c>
      <c r="AI59" s="30">
        <f t="shared" si="69"/>
        <v>0</v>
      </c>
      <c r="AJ59" s="30">
        <f t="shared" si="69"/>
        <v>0</v>
      </c>
      <c r="AK59" s="30">
        <f t="shared" si="69"/>
        <v>0</v>
      </c>
      <c r="AL59" s="30">
        <f t="shared" si="69"/>
        <v>0</v>
      </c>
      <c r="AM59" s="30">
        <f t="shared" si="69"/>
        <v>0</v>
      </c>
      <c r="AN59" s="30">
        <f t="shared" si="69"/>
        <v>0</v>
      </c>
      <c r="AO59" s="30">
        <f t="shared" si="69"/>
        <v>0</v>
      </c>
      <c r="AP59" s="30">
        <f t="shared" si="69"/>
        <v>0</v>
      </c>
      <c r="AQ59" s="30">
        <f t="shared" si="69"/>
        <v>0</v>
      </c>
      <c r="AR59" s="30">
        <f t="shared" si="69"/>
        <v>0</v>
      </c>
      <c r="AS59" s="30">
        <f t="shared" si="69"/>
        <v>0</v>
      </c>
      <c r="AT59" s="30">
        <f t="shared" si="69"/>
        <v>0</v>
      </c>
      <c r="AU59" s="30">
        <f t="shared" si="69"/>
        <v>0</v>
      </c>
      <c r="AV59" s="30">
        <f t="shared" si="69"/>
        <v>0</v>
      </c>
      <c r="AW59" s="30">
        <f t="shared" si="69"/>
        <v>0</v>
      </c>
      <c r="AX59" s="30">
        <f t="shared" si="69"/>
        <v>0</v>
      </c>
      <c r="AY59" s="30">
        <f t="shared" si="69"/>
        <v>0</v>
      </c>
      <c r="AZ59" s="30">
        <f t="shared" si="69"/>
        <v>0</v>
      </c>
      <c r="BA59" s="30">
        <f t="shared" si="69"/>
        <v>0</v>
      </c>
      <c r="BB59" s="30">
        <f t="shared" si="69"/>
        <v>0</v>
      </c>
      <c r="BC59" s="30">
        <f t="shared" si="69"/>
        <v>0</v>
      </c>
      <c r="BD59" s="30">
        <f t="shared" si="69"/>
        <v>0</v>
      </c>
      <c r="BE59" s="30">
        <f t="shared" si="69"/>
        <v>0</v>
      </c>
      <c r="BF59" s="30">
        <f t="shared" si="69"/>
        <v>0</v>
      </c>
      <c r="BG59" s="30">
        <f t="shared" si="69"/>
        <v>0</v>
      </c>
      <c r="BH59" s="30">
        <f t="shared" si="69"/>
        <v>0</v>
      </c>
      <c r="BI59" s="30">
        <f t="shared" si="69"/>
        <v>0</v>
      </c>
      <c r="BJ59" s="30">
        <f t="shared" si="69"/>
        <v>0</v>
      </c>
      <c r="BK59" s="30">
        <f t="shared" si="69"/>
        <v>0</v>
      </c>
      <c r="BL59" s="30">
        <f t="shared" si="69"/>
        <v>0</v>
      </c>
      <c r="BM59" s="30">
        <f t="shared" si="69"/>
        <v>0</v>
      </c>
      <c r="BN59" s="30">
        <f t="shared" si="69"/>
        <v>0</v>
      </c>
      <c r="BO59" s="30">
        <f t="shared" si="69"/>
        <v>0</v>
      </c>
      <c r="BP59" s="30">
        <f t="shared" si="69"/>
        <v>0</v>
      </c>
      <c r="BQ59" s="30">
        <f t="shared" ref="BQ59:CH59" si="70">((BQ5*0.5)+BP23-BQ41)*BQ78*BQ93*BQ$2</f>
        <v>0</v>
      </c>
      <c r="BR59" s="30">
        <f t="shared" si="70"/>
        <v>0</v>
      </c>
      <c r="BS59" s="30">
        <f t="shared" si="70"/>
        <v>0</v>
      </c>
      <c r="BT59" s="30">
        <f t="shared" si="70"/>
        <v>0</v>
      </c>
      <c r="BU59" s="30">
        <f t="shared" si="70"/>
        <v>0</v>
      </c>
      <c r="BV59" s="30">
        <f t="shared" si="70"/>
        <v>0</v>
      </c>
      <c r="BW59" s="30">
        <f t="shared" si="70"/>
        <v>0</v>
      </c>
      <c r="BX59" s="30">
        <f t="shared" si="70"/>
        <v>0</v>
      </c>
      <c r="BY59" s="30">
        <f t="shared" si="70"/>
        <v>0</v>
      </c>
      <c r="BZ59" s="30">
        <f t="shared" si="70"/>
        <v>0</v>
      </c>
      <c r="CA59" s="30">
        <f t="shared" si="70"/>
        <v>0</v>
      </c>
      <c r="CB59" s="30">
        <f t="shared" si="70"/>
        <v>0</v>
      </c>
      <c r="CC59" s="30">
        <f t="shared" si="70"/>
        <v>0</v>
      </c>
      <c r="CD59" s="30">
        <f t="shared" si="70"/>
        <v>0</v>
      </c>
      <c r="CE59" s="30">
        <f t="shared" si="70"/>
        <v>0</v>
      </c>
      <c r="CF59" s="30">
        <f t="shared" si="70"/>
        <v>0</v>
      </c>
      <c r="CG59" s="30">
        <f t="shared" si="70"/>
        <v>0</v>
      </c>
      <c r="CH59" s="33">
        <f t="shared" si="70"/>
        <v>0</v>
      </c>
    </row>
    <row r="60" spans="1:86" ht="15.5" x14ac:dyDescent="0.35">
      <c r="A60" s="578"/>
      <c r="B60" s="14" t="str">
        <f t="shared" si="68"/>
        <v>Building Shell</v>
      </c>
      <c r="C60" s="30">
        <f t="shared" ref="C60:C71" si="71">((C6*0.5)-C42)*C79*C94*C$2</f>
        <v>0</v>
      </c>
      <c r="D60" s="30">
        <f t="shared" ref="D60:BO60" si="72">((D6*0.5)+C24-D42)*D79*D94*D$2</f>
        <v>0</v>
      </c>
      <c r="E60" s="30">
        <f t="shared" si="72"/>
        <v>0</v>
      </c>
      <c r="F60" s="30">
        <f t="shared" si="72"/>
        <v>0</v>
      </c>
      <c r="G60" s="30">
        <f t="shared" si="72"/>
        <v>0</v>
      </c>
      <c r="H60" s="30">
        <f t="shared" si="72"/>
        <v>0</v>
      </c>
      <c r="I60" s="30">
        <f t="shared" si="72"/>
        <v>0</v>
      </c>
      <c r="J60" s="30">
        <f t="shared" si="72"/>
        <v>0</v>
      </c>
      <c r="K60" s="30">
        <f t="shared" si="72"/>
        <v>0</v>
      </c>
      <c r="L60" s="30">
        <f t="shared" si="72"/>
        <v>0</v>
      </c>
      <c r="M60" s="30">
        <f t="shared" si="72"/>
        <v>0</v>
      </c>
      <c r="N60" s="30">
        <f t="shared" si="72"/>
        <v>0</v>
      </c>
      <c r="O60" s="30">
        <f t="shared" si="72"/>
        <v>0</v>
      </c>
      <c r="P60" s="30">
        <f t="shared" si="72"/>
        <v>0</v>
      </c>
      <c r="Q60" s="30">
        <f t="shared" si="72"/>
        <v>0</v>
      </c>
      <c r="R60" s="30">
        <f t="shared" si="72"/>
        <v>0</v>
      </c>
      <c r="S60" s="30">
        <f t="shared" si="72"/>
        <v>0</v>
      </c>
      <c r="T60" s="30">
        <f t="shared" si="72"/>
        <v>0</v>
      </c>
      <c r="U60" s="30">
        <f t="shared" si="72"/>
        <v>0</v>
      </c>
      <c r="V60" s="30">
        <f t="shared" si="72"/>
        <v>0</v>
      </c>
      <c r="W60" s="30">
        <f t="shared" si="72"/>
        <v>0</v>
      </c>
      <c r="X60" s="30">
        <f t="shared" si="72"/>
        <v>0</v>
      </c>
      <c r="Y60" s="30">
        <f t="shared" si="72"/>
        <v>0</v>
      </c>
      <c r="Z60" s="30">
        <f t="shared" si="72"/>
        <v>0</v>
      </c>
      <c r="AA60" s="30">
        <f t="shared" si="72"/>
        <v>0</v>
      </c>
      <c r="AB60" s="30">
        <f t="shared" si="72"/>
        <v>0</v>
      </c>
      <c r="AC60" s="30">
        <f t="shared" si="72"/>
        <v>0</v>
      </c>
      <c r="AD60" s="30">
        <f t="shared" si="72"/>
        <v>0</v>
      </c>
      <c r="AE60" s="30">
        <f t="shared" si="72"/>
        <v>0</v>
      </c>
      <c r="AF60" s="30">
        <f t="shared" si="72"/>
        <v>0</v>
      </c>
      <c r="AG60" s="30">
        <f t="shared" si="72"/>
        <v>0</v>
      </c>
      <c r="AH60" s="30">
        <f t="shared" si="72"/>
        <v>0</v>
      </c>
      <c r="AI60" s="30">
        <f t="shared" si="72"/>
        <v>0</v>
      </c>
      <c r="AJ60" s="30">
        <f t="shared" si="72"/>
        <v>0</v>
      </c>
      <c r="AK60" s="30">
        <f t="shared" si="72"/>
        <v>0</v>
      </c>
      <c r="AL60" s="30">
        <f t="shared" si="72"/>
        <v>0</v>
      </c>
      <c r="AM60" s="30">
        <f t="shared" si="72"/>
        <v>0</v>
      </c>
      <c r="AN60" s="30">
        <f t="shared" si="72"/>
        <v>0</v>
      </c>
      <c r="AO60" s="30">
        <f t="shared" si="72"/>
        <v>0</v>
      </c>
      <c r="AP60" s="30">
        <f t="shared" si="72"/>
        <v>0</v>
      </c>
      <c r="AQ60" s="30">
        <f t="shared" si="72"/>
        <v>0</v>
      </c>
      <c r="AR60" s="30">
        <f t="shared" si="72"/>
        <v>0</v>
      </c>
      <c r="AS60" s="30">
        <f t="shared" si="72"/>
        <v>0</v>
      </c>
      <c r="AT60" s="30">
        <f t="shared" si="72"/>
        <v>0</v>
      </c>
      <c r="AU60" s="30">
        <f t="shared" si="72"/>
        <v>0</v>
      </c>
      <c r="AV60" s="30">
        <f t="shared" si="72"/>
        <v>0</v>
      </c>
      <c r="AW60" s="30">
        <f t="shared" si="72"/>
        <v>0</v>
      </c>
      <c r="AX60" s="30">
        <f t="shared" si="72"/>
        <v>0</v>
      </c>
      <c r="AY60" s="30">
        <f t="shared" si="72"/>
        <v>0</v>
      </c>
      <c r="AZ60" s="30">
        <f t="shared" si="72"/>
        <v>0</v>
      </c>
      <c r="BA60" s="30">
        <f t="shared" si="72"/>
        <v>0</v>
      </c>
      <c r="BB60" s="30">
        <f t="shared" si="72"/>
        <v>0</v>
      </c>
      <c r="BC60" s="30">
        <f t="shared" si="72"/>
        <v>0</v>
      </c>
      <c r="BD60" s="30">
        <f t="shared" si="72"/>
        <v>0</v>
      </c>
      <c r="BE60" s="30">
        <f t="shared" si="72"/>
        <v>0</v>
      </c>
      <c r="BF60" s="30">
        <f t="shared" si="72"/>
        <v>0</v>
      </c>
      <c r="BG60" s="30">
        <f t="shared" si="72"/>
        <v>0</v>
      </c>
      <c r="BH60" s="30">
        <f t="shared" si="72"/>
        <v>0</v>
      </c>
      <c r="BI60" s="30">
        <f t="shared" si="72"/>
        <v>0</v>
      </c>
      <c r="BJ60" s="30">
        <f t="shared" si="72"/>
        <v>0</v>
      </c>
      <c r="BK60" s="30">
        <f t="shared" si="72"/>
        <v>0</v>
      </c>
      <c r="BL60" s="30">
        <f t="shared" si="72"/>
        <v>0</v>
      </c>
      <c r="BM60" s="30">
        <f t="shared" si="72"/>
        <v>0</v>
      </c>
      <c r="BN60" s="30">
        <f t="shared" si="72"/>
        <v>0</v>
      </c>
      <c r="BO60" s="30">
        <f t="shared" si="72"/>
        <v>0</v>
      </c>
      <c r="BP60" s="30">
        <f t="shared" ref="BP60:CH60" si="73">((BP6*0.5)+BO24-BP42)*BP79*BP94*BP$2</f>
        <v>0</v>
      </c>
      <c r="BQ60" s="30">
        <f t="shared" si="73"/>
        <v>0</v>
      </c>
      <c r="BR60" s="30">
        <f t="shared" si="73"/>
        <v>0</v>
      </c>
      <c r="BS60" s="30">
        <f t="shared" si="73"/>
        <v>0</v>
      </c>
      <c r="BT60" s="30">
        <f t="shared" si="73"/>
        <v>0</v>
      </c>
      <c r="BU60" s="30">
        <f t="shared" si="73"/>
        <v>0</v>
      </c>
      <c r="BV60" s="30">
        <f t="shared" si="73"/>
        <v>0</v>
      </c>
      <c r="BW60" s="30">
        <f t="shared" si="73"/>
        <v>0</v>
      </c>
      <c r="BX60" s="30">
        <f t="shared" si="73"/>
        <v>0</v>
      </c>
      <c r="BY60" s="30">
        <f t="shared" si="73"/>
        <v>0</v>
      </c>
      <c r="BZ60" s="30">
        <f t="shared" si="73"/>
        <v>0</v>
      </c>
      <c r="CA60" s="30">
        <f t="shared" si="73"/>
        <v>0</v>
      </c>
      <c r="CB60" s="30">
        <f t="shared" si="73"/>
        <v>0</v>
      </c>
      <c r="CC60" s="30">
        <f t="shared" si="73"/>
        <v>0</v>
      </c>
      <c r="CD60" s="30">
        <f t="shared" si="73"/>
        <v>0</v>
      </c>
      <c r="CE60" s="30">
        <f t="shared" si="73"/>
        <v>0</v>
      </c>
      <c r="CF60" s="30">
        <f t="shared" si="73"/>
        <v>0</v>
      </c>
      <c r="CG60" s="30">
        <f t="shared" si="73"/>
        <v>0</v>
      </c>
      <c r="CH60" s="33">
        <f t="shared" si="73"/>
        <v>0</v>
      </c>
    </row>
    <row r="61" spans="1:86" ht="15.5" x14ac:dyDescent="0.35">
      <c r="A61" s="578"/>
      <c r="B61" s="14" t="str">
        <f t="shared" si="68"/>
        <v>Cooking</v>
      </c>
      <c r="C61" s="30">
        <f t="shared" si="71"/>
        <v>0</v>
      </c>
      <c r="D61" s="30">
        <f t="shared" ref="D61:BO61" si="74">((D7*0.5)+C25-D43)*D80*D95*D$2</f>
        <v>0</v>
      </c>
      <c r="E61" s="30">
        <f t="shared" si="74"/>
        <v>0</v>
      </c>
      <c r="F61" s="30">
        <f t="shared" si="74"/>
        <v>0</v>
      </c>
      <c r="G61" s="30">
        <f t="shared" si="74"/>
        <v>0</v>
      </c>
      <c r="H61" s="30">
        <f t="shared" si="74"/>
        <v>0</v>
      </c>
      <c r="I61" s="30">
        <f t="shared" si="74"/>
        <v>0</v>
      </c>
      <c r="J61" s="30">
        <f t="shared" si="74"/>
        <v>0</v>
      </c>
      <c r="K61" s="30">
        <f t="shared" si="74"/>
        <v>0</v>
      </c>
      <c r="L61" s="30">
        <f t="shared" si="74"/>
        <v>0</v>
      </c>
      <c r="M61" s="30">
        <f t="shared" si="74"/>
        <v>0</v>
      </c>
      <c r="N61" s="30">
        <f t="shared" si="74"/>
        <v>0</v>
      </c>
      <c r="O61" s="30">
        <f t="shared" si="74"/>
        <v>0</v>
      </c>
      <c r="P61" s="30">
        <f t="shared" si="74"/>
        <v>0</v>
      </c>
      <c r="Q61" s="30">
        <f t="shared" si="74"/>
        <v>0</v>
      </c>
      <c r="R61" s="30">
        <f t="shared" si="74"/>
        <v>0</v>
      </c>
      <c r="S61" s="30">
        <f t="shared" si="74"/>
        <v>0</v>
      </c>
      <c r="T61" s="30">
        <f t="shared" si="74"/>
        <v>0</v>
      </c>
      <c r="U61" s="30">
        <f t="shared" si="74"/>
        <v>0</v>
      </c>
      <c r="V61" s="30">
        <f t="shared" si="74"/>
        <v>0</v>
      </c>
      <c r="W61" s="30">
        <f t="shared" si="74"/>
        <v>0</v>
      </c>
      <c r="X61" s="30">
        <f t="shared" si="74"/>
        <v>0</v>
      </c>
      <c r="Y61" s="30">
        <f t="shared" si="74"/>
        <v>0</v>
      </c>
      <c r="Z61" s="30">
        <f t="shared" si="74"/>
        <v>0</v>
      </c>
      <c r="AA61" s="30">
        <f t="shared" si="74"/>
        <v>0</v>
      </c>
      <c r="AB61" s="30">
        <f t="shared" si="74"/>
        <v>0</v>
      </c>
      <c r="AC61" s="30">
        <f t="shared" si="74"/>
        <v>0</v>
      </c>
      <c r="AD61" s="30">
        <f t="shared" si="74"/>
        <v>0</v>
      </c>
      <c r="AE61" s="30">
        <f t="shared" si="74"/>
        <v>0</v>
      </c>
      <c r="AF61" s="30">
        <f t="shared" si="74"/>
        <v>0</v>
      </c>
      <c r="AG61" s="30">
        <f t="shared" si="74"/>
        <v>0</v>
      </c>
      <c r="AH61" s="30">
        <f t="shared" si="74"/>
        <v>0</v>
      </c>
      <c r="AI61" s="30">
        <f t="shared" si="74"/>
        <v>0</v>
      </c>
      <c r="AJ61" s="30">
        <f t="shared" si="74"/>
        <v>0</v>
      </c>
      <c r="AK61" s="30">
        <f t="shared" si="74"/>
        <v>0</v>
      </c>
      <c r="AL61" s="30">
        <f t="shared" si="74"/>
        <v>0</v>
      </c>
      <c r="AM61" s="30">
        <f t="shared" si="74"/>
        <v>0</v>
      </c>
      <c r="AN61" s="30">
        <f t="shared" si="74"/>
        <v>0</v>
      </c>
      <c r="AO61" s="30">
        <f t="shared" si="74"/>
        <v>0</v>
      </c>
      <c r="AP61" s="30">
        <f t="shared" si="74"/>
        <v>0</v>
      </c>
      <c r="AQ61" s="30">
        <f t="shared" si="74"/>
        <v>0</v>
      </c>
      <c r="AR61" s="30">
        <f t="shared" si="74"/>
        <v>0</v>
      </c>
      <c r="AS61" s="30">
        <f t="shared" si="74"/>
        <v>0</v>
      </c>
      <c r="AT61" s="30">
        <f t="shared" si="74"/>
        <v>0</v>
      </c>
      <c r="AU61" s="30">
        <f t="shared" si="74"/>
        <v>0</v>
      </c>
      <c r="AV61" s="30">
        <f t="shared" si="74"/>
        <v>0</v>
      </c>
      <c r="AW61" s="30">
        <f t="shared" si="74"/>
        <v>0</v>
      </c>
      <c r="AX61" s="30">
        <f t="shared" si="74"/>
        <v>0</v>
      </c>
      <c r="AY61" s="30">
        <f t="shared" si="74"/>
        <v>0</v>
      </c>
      <c r="AZ61" s="30">
        <f t="shared" si="74"/>
        <v>0</v>
      </c>
      <c r="BA61" s="30">
        <f t="shared" si="74"/>
        <v>0</v>
      </c>
      <c r="BB61" s="30">
        <f t="shared" si="74"/>
        <v>0</v>
      </c>
      <c r="BC61" s="30">
        <f t="shared" si="74"/>
        <v>0</v>
      </c>
      <c r="BD61" s="30">
        <f t="shared" si="74"/>
        <v>0</v>
      </c>
      <c r="BE61" s="30">
        <f t="shared" si="74"/>
        <v>0</v>
      </c>
      <c r="BF61" s="30">
        <f t="shared" si="74"/>
        <v>0</v>
      </c>
      <c r="BG61" s="30">
        <f t="shared" si="74"/>
        <v>0</v>
      </c>
      <c r="BH61" s="30">
        <f t="shared" si="74"/>
        <v>0</v>
      </c>
      <c r="BI61" s="30">
        <f t="shared" si="74"/>
        <v>0</v>
      </c>
      <c r="BJ61" s="30">
        <f t="shared" si="74"/>
        <v>0</v>
      </c>
      <c r="BK61" s="30">
        <f t="shared" si="74"/>
        <v>0</v>
      </c>
      <c r="BL61" s="30">
        <f t="shared" si="74"/>
        <v>0</v>
      </c>
      <c r="BM61" s="30">
        <f t="shared" si="74"/>
        <v>0</v>
      </c>
      <c r="BN61" s="30">
        <f t="shared" si="74"/>
        <v>0</v>
      </c>
      <c r="BO61" s="30">
        <f t="shared" si="74"/>
        <v>0</v>
      </c>
      <c r="BP61" s="30">
        <f t="shared" ref="BP61:CH61" si="75">((BP7*0.5)+BO25-BP43)*BP80*BP95*BP$2</f>
        <v>0</v>
      </c>
      <c r="BQ61" s="30">
        <f t="shared" si="75"/>
        <v>0</v>
      </c>
      <c r="BR61" s="30">
        <f t="shared" si="75"/>
        <v>0</v>
      </c>
      <c r="BS61" s="30">
        <f t="shared" si="75"/>
        <v>0</v>
      </c>
      <c r="BT61" s="30">
        <f t="shared" si="75"/>
        <v>0</v>
      </c>
      <c r="BU61" s="30">
        <f t="shared" si="75"/>
        <v>0</v>
      </c>
      <c r="BV61" s="30">
        <f t="shared" si="75"/>
        <v>0</v>
      </c>
      <c r="BW61" s="30">
        <f t="shared" si="75"/>
        <v>0</v>
      </c>
      <c r="BX61" s="30">
        <f t="shared" si="75"/>
        <v>0</v>
      </c>
      <c r="BY61" s="30">
        <f t="shared" si="75"/>
        <v>0</v>
      </c>
      <c r="BZ61" s="30">
        <f t="shared" si="75"/>
        <v>0</v>
      </c>
      <c r="CA61" s="30">
        <f t="shared" si="75"/>
        <v>0</v>
      </c>
      <c r="CB61" s="30">
        <f t="shared" si="75"/>
        <v>0</v>
      </c>
      <c r="CC61" s="30">
        <f t="shared" si="75"/>
        <v>0</v>
      </c>
      <c r="CD61" s="30">
        <f t="shared" si="75"/>
        <v>0</v>
      </c>
      <c r="CE61" s="30">
        <f t="shared" si="75"/>
        <v>0</v>
      </c>
      <c r="CF61" s="30">
        <f t="shared" si="75"/>
        <v>0</v>
      </c>
      <c r="CG61" s="30">
        <f t="shared" si="75"/>
        <v>0</v>
      </c>
      <c r="CH61" s="33">
        <f t="shared" si="75"/>
        <v>0</v>
      </c>
    </row>
    <row r="62" spans="1:86" ht="15.5" x14ac:dyDescent="0.35">
      <c r="A62" s="578"/>
      <c r="B62" s="14" t="str">
        <f t="shared" si="68"/>
        <v>Cooling</v>
      </c>
      <c r="C62" s="30">
        <f t="shared" si="71"/>
        <v>0</v>
      </c>
      <c r="D62" s="30">
        <f t="shared" ref="D62:BO62" si="76">((D8*0.5)+C26-D44)*D81*D96*D$2</f>
        <v>0</v>
      </c>
      <c r="E62" s="30">
        <f t="shared" si="76"/>
        <v>0</v>
      </c>
      <c r="F62" s="30">
        <f t="shared" si="76"/>
        <v>0</v>
      </c>
      <c r="G62" s="30">
        <f t="shared" si="76"/>
        <v>0</v>
      </c>
      <c r="H62" s="30">
        <f t="shared" si="76"/>
        <v>0</v>
      </c>
      <c r="I62" s="30">
        <f t="shared" si="76"/>
        <v>0</v>
      </c>
      <c r="J62" s="30">
        <f t="shared" si="76"/>
        <v>0</v>
      </c>
      <c r="K62" s="30">
        <f t="shared" si="76"/>
        <v>0</v>
      </c>
      <c r="L62" s="30">
        <f t="shared" si="76"/>
        <v>0</v>
      </c>
      <c r="M62" s="30">
        <f t="shared" si="76"/>
        <v>0</v>
      </c>
      <c r="N62" s="30">
        <f t="shared" si="76"/>
        <v>0</v>
      </c>
      <c r="O62" s="30">
        <f t="shared" si="76"/>
        <v>0</v>
      </c>
      <c r="P62" s="30">
        <f t="shared" si="76"/>
        <v>0</v>
      </c>
      <c r="Q62" s="30">
        <f t="shared" si="76"/>
        <v>0</v>
      </c>
      <c r="R62" s="30">
        <f t="shared" si="76"/>
        <v>0</v>
      </c>
      <c r="S62" s="30">
        <f t="shared" si="76"/>
        <v>0</v>
      </c>
      <c r="T62" s="30">
        <f t="shared" si="76"/>
        <v>0</v>
      </c>
      <c r="U62" s="30">
        <f t="shared" si="76"/>
        <v>0</v>
      </c>
      <c r="V62" s="30">
        <f t="shared" si="76"/>
        <v>0</v>
      </c>
      <c r="W62" s="30">
        <f t="shared" si="76"/>
        <v>0</v>
      </c>
      <c r="X62" s="30">
        <f t="shared" si="76"/>
        <v>0</v>
      </c>
      <c r="Y62" s="30">
        <f t="shared" si="76"/>
        <v>0</v>
      </c>
      <c r="Z62" s="30">
        <f t="shared" si="76"/>
        <v>0</v>
      </c>
      <c r="AA62" s="30">
        <f t="shared" si="76"/>
        <v>0</v>
      </c>
      <c r="AB62" s="30">
        <f t="shared" si="76"/>
        <v>0</v>
      </c>
      <c r="AC62" s="30">
        <f t="shared" si="76"/>
        <v>0</v>
      </c>
      <c r="AD62" s="30">
        <f t="shared" si="76"/>
        <v>0</v>
      </c>
      <c r="AE62" s="30">
        <f t="shared" si="76"/>
        <v>0</v>
      </c>
      <c r="AF62" s="30">
        <f t="shared" si="76"/>
        <v>0</v>
      </c>
      <c r="AG62" s="30">
        <f t="shared" si="76"/>
        <v>0</v>
      </c>
      <c r="AH62" s="30">
        <f t="shared" si="76"/>
        <v>0</v>
      </c>
      <c r="AI62" s="30">
        <f t="shared" si="76"/>
        <v>0</v>
      </c>
      <c r="AJ62" s="30">
        <f t="shared" si="76"/>
        <v>0</v>
      </c>
      <c r="AK62" s="30">
        <f t="shared" si="76"/>
        <v>0</v>
      </c>
      <c r="AL62" s="30">
        <f t="shared" si="76"/>
        <v>0</v>
      </c>
      <c r="AM62" s="30">
        <f t="shared" si="76"/>
        <v>0</v>
      </c>
      <c r="AN62" s="30">
        <f t="shared" si="76"/>
        <v>0</v>
      </c>
      <c r="AO62" s="30">
        <f t="shared" si="76"/>
        <v>0</v>
      </c>
      <c r="AP62" s="30">
        <f t="shared" si="76"/>
        <v>0</v>
      </c>
      <c r="AQ62" s="30">
        <f t="shared" si="76"/>
        <v>0</v>
      </c>
      <c r="AR62" s="30">
        <f t="shared" si="76"/>
        <v>0</v>
      </c>
      <c r="AS62" s="30">
        <f t="shared" si="76"/>
        <v>0</v>
      </c>
      <c r="AT62" s="30">
        <f t="shared" si="76"/>
        <v>0</v>
      </c>
      <c r="AU62" s="30">
        <f t="shared" si="76"/>
        <v>0</v>
      </c>
      <c r="AV62" s="30">
        <f t="shared" si="76"/>
        <v>0</v>
      </c>
      <c r="AW62" s="30">
        <f t="shared" si="76"/>
        <v>0</v>
      </c>
      <c r="AX62" s="30">
        <f t="shared" si="76"/>
        <v>0</v>
      </c>
      <c r="AY62" s="30">
        <f t="shared" si="76"/>
        <v>0</v>
      </c>
      <c r="AZ62" s="30">
        <f t="shared" si="76"/>
        <v>0</v>
      </c>
      <c r="BA62" s="30">
        <f t="shared" si="76"/>
        <v>0</v>
      </c>
      <c r="BB62" s="30">
        <f t="shared" si="76"/>
        <v>0</v>
      </c>
      <c r="BC62" s="30">
        <f t="shared" si="76"/>
        <v>0</v>
      </c>
      <c r="BD62" s="30">
        <f t="shared" si="76"/>
        <v>0</v>
      </c>
      <c r="BE62" s="30">
        <f t="shared" si="76"/>
        <v>0</v>
      </c>
      <c r="BF62" s="30">
        <f t="shared" si="76"/>
        <v>0</v>
      </c>
      <c r="BG62" s="30">
        <f t="shared" si="76"/>
        <v>0</v>
      </c>
      <c r="BH62" s="30">
        <f t="shared" si="76"/>
        <v>0</v>
      </c>
      <c r="BI62" s="30">
        <f t="shared" si="76"/>
        <v>0</v>
      </c>
      <c r="BJ62" s="30">
        <f t="shared" si="76"/>
        <v>0</v>
      </c>
      <c r="BK62" s="30">
        <f t="shared" si="76"/>
        <v>0</v>
      </c>
      <c r="BL62" s="30">
        <f t="shared" si="76"/>
        <v>0</v>
      </c>
      <c r="BM62" s="30">
        <f t="shared" si="76"/>
        <v>0</v>
      </c>
      <c r="BN62" s="30">
        <f t="shared" si="76"/>
        <v>0</v>
      </c>
      <c r="BO62" s="30">
        <f t="shared" si="76"/>
        <v>0</v>
      </c>
      <c r="BP62" s="30">
        <f t="shared" ref="BP62:CH62" si="77">((BP8*0.5)+BO26-BP44)*BP81*BP96*BP$2</f>
        <v>0</v>
      </c>
      <c r="BQ62" s="30">
        <f t="shared" si="77"/>
        <v>0</v>
      </c>
      <c r="BR62" s="30">
        <f t="shared" si="77"/>
        <v>0</v>
      </c>
      <c r="BS62" s="30">
        <f t="shared" si="77"/>
        <v>0</v>
      </c>
      <c r="BT62" s="30">
        <f t="shared" si="77"/>
        <v>0</v>
      </c>
      <c r="BU62" s="30">
        <f t="shared" si="77"/>
        <v>0</v>
      </c>
      <c r="BV62" s="30">
        <f t="shared" si="77"/>
        <v>0</v>
      </c>
      <c r="BW62" s="30">
        <f t="shared" si="77"/>
        <v>0</v>
      </c>
      <c r="BX62" s="30">
        <f t="shared" si="77"/>
        <v>0</v>
      </c>
      <c r="BY62" s="30">
        <f t="shared" si="77"/>
        <v>0</v>
      </c>
      <c r="BZ62" s="30">
        <f t="shared" si="77"/>
        <v>0</v>
      </c>
      <c r="CA62" s="30">
        <f t="shared" si="77"/>
        <v>0</v>
      </c>
      <c r="CB62" s="30">
        <f t="shared" si="77"/>
        <v>0</v>
      </c>
      <c r="CC62" s="30">
        <f t="shared" si="77"/>
        <v>0</v>
      </c>
      <c r="CD62" s="30">
        <f t="shared" si="77"/>
        <v>0</v>
      </c>
      <c r="CE62" s="30">
        <f t="shared" si="77"/>
        <v>0</v>
      </c>
      <c r="CF62" s="30">
        <f t="shared" si="77"/>
        <v>0</v>
      </c>
      <c r="CG62" s="30">
        <f t="shared" si="77"/>
        <v>0</v>
      </c>
      <c r="CH62" s="33">
        <f t="shared" si="77"/>
        <v>0</v>
      </c>
    </row>
    <row r="63" spans="1:86" ht="15.5" x14ac:dyDescent="0.35">
      <c r="A63" s="578"/>
      <c r="B63" s="14" t="str">
        <f t="shared" si="68"/>
        <v>Ext Lighting</v>
      </c>
      <c r="C63" s="30">
        <f t="shared" si="71"/>
        <v>0</v>
      </c>
      <c r="D63" s="30">
        <f t="shared" ref="D63:BO63" si="78">((D9*0.5)+C27-D45)*D82*D97*D$2</f>
        <v>0</v>
      </c>
      <c r="E63" s="30">
        <f t="shared" si="78"/>
        <v>0</v>
      </c>
      <c r="F63" s="30">
        <f t="shared" si="78"/>
        <v>0</v>
      </c>
      <c r="G63" s="30">
        <f t="shared" si="78"/>
        <v>0</v>
      </c>
      <c r="H63" s="30">
        <f t="shared" si="78"/>
        <v>0</v>
      </c>
      <c r="I63" s="30">
        <f t="shared" si="78"/>
        <v>0</v>
      </c>
      <c r="J63" s="30">
        <f t="shared" si="78"/>
        <v>92.701935540845071</v>
      </c>
      <c r="K63" s="30">
        <f t="shared" si="78"/>
        <v>227.08871711385365</v>
      </c>
      <c r="L63" s="30">
        <f t="shared" si="78"/>
        <v>166.52425594678152</v>
      </c>
      <c r="M63" s="30">
        <f t="shared" si="78"/>
        <v>146.32605513258494</v>
      </c>
      <c r="N63" s="30">
        <f t="shared" si="78"/>
        <v>158.0060536299824</v>
      </c>
      <c r="O63" s="30">
        <f t="shared" si="78"/>
        <v>167.63311949695108</v>
      </c>
      <c r="P63" s="30">
        <f t="shared" si="78"/>
        <v>131.17900107162416</v>
      </c>
      <c r="Q63" s="30">
        <f t="shared" si="78"/>
        <v>114.62510180282267</v>
      </c>
      <c r="R63" s="30">
        <f t="shared" si="78"/>
        <v>116.22103285961828</v>
      </c>
      <c r="S63" s="30">
        <f t="shared" si="78"/>
        <v>140.2133169046094</v>
      </c>
      <c r="T63" s="30">
        <f t="shared" si="78"/>
        <v>189.63507297787947</v>
      </c>
      <c r="U63" s="30">
        <f t="shared" si="78"/>
        <v>229.34685254830686</v>
      </c>
      <c r="V63" s="30">
        <f t="shared" si="78"/>
        <v>185.40387108169014</v>
      </c>
      <c r="W63" s="30">
        <f t="shared" si="78"/>
        <v>227.08871711385365</v>
      </c>
      <c r="X63" s="30">
        <f t="shared" si="78"/>
        <v>166.52425594678152</v>
      </c>
      <c r="Y63" s="30">
        <f t="shared" si="78"/>
        <v>146.32605513258494</v>
      </c>
      <c r="Z63" s="30">
        <f t="shared" si="78"/>
        <v>158.0060536299824</v>
      </c>
      <c r="AA63" s="30">
        <f t="shared" si="78"/>
        <v>167.63311949695108</v>
      </c>
      <c r="AB63" s="30">
        <f t="shared" si="78"/>
        <v>131.17900107162416</v>
      </c>
      <c r="AC63" s="30">
        <f t="shared" si="78"/>
        <v>114.62510180282267</v>
      </c>
      <c r="AD63" s="30">
        <f t="shared" si="78"/>
        <v>116.22103285961828</v>
      </c>
      <c r="AE63" s="30">
        <f t="shared" si="78"/>
        <v>140.2133169046094</v>
      </c>
      <c r="AF63" s="30">
        <f t="shared" si="78"/>
        <v>189.63507297787947</v>
      </c>
      <c r="AG63" s="30">
        <f t="shared" si="78"/>
        <v>229.34685254830686</v>
      </c>
      <c r="AH63" s="30">
        <f t="shared" si="78"/>
        <v>185.40387108169014</v>
      </c>
      <c r="AI63" s="30">
        <f t="shared" si="78"/>
        <v>227.08871711385365</v>
      </c>
      <c r="AJ63" s="30">
        <f t="shared" si="78"/>
        <v>166.52425594678152</v>
      </c>
      <c r="AK63" s="30">
        <f t="shared" si="78"/>
        <v>146.32605513258494</v>
      </c>
      <c r="AL63" s="30">
        <f t="shared" si="78"/>
        <v>158.0060536299824</v>
      </c>
      <c r="AM63" s="30">
        <f t="shared" si="78"/>
        <v>167.63311949695108</v>
      </c>
      <c r="AN63" s="30">
        <f t="shared" si="78"/>
        <v>131.17900107162416</v>
      </c>
      <c r="AO63" s="30">
        <f t="shared" si="78"/>
        <v>114.62510180282267</v>
      </c>
      <c r="AP63" s="30">
        <f t="shared" si="78"/>
        <v>116.22103285961828</v>
      </c>
      <c r="AQ63" s="30">
        <f t="shared" si="78"/>
        <v>140.2133169046094</v>
      </c>
      <c r="AR63" s="30">
        <f t="shared" si="78"/>
        <v>189.63507297787947</v>
      </c>
      <c r="AS63" s="30">
        <f t="shared" si="78"/>
        <v>229.34685254830686</v>
      </c>
      <c r="AT63" s="30">
        <f t="shared" si="78"/>
        <v>185.40387108169014</v>
      </c>
      <c r="AU63" s="30">
        <f t="shared" si="78"/>
        <v>227.08871711385365</v>
      </c>
      <c r="AV63" s="30">
        <f t="shared" si="78"/>
        <v>166.52425594678152</v>
      </c>
      <c r="AW63" s="30">
        <f t="shared" si="78"/>
        <v>146.32605513258494</v>
      </c>
      <c r="AX63" s="30">
        <f t="shared" si="78"/>
        <v>158.0060536299824</v>
      </c>
      <c r="AY63" s="30">
        <f t="shared" si="78"/>
        <v>167.63311949695108</v>
      </c>
      <c r="AZ63" s="30">
        <f t="shared" si="78"/>
        <v>131.17900107162416</v>
      </c>
      <c r="BA63" s="30">
        <f t="shared" si="78"/>
        <v>114.62510180282267</v>
      </c>
      <c r="BB63" s="30">
        <f t="shared" si="78"/>
        <v>116.22103285961828</v>
      </c>
      <c r="BC63" s="30">
        <f t="shared" si="78"/>
        <v>140.2133169046094</v>
      </c>
      <c r="BD63" s="30">
        <f t="shared" si="78"/>
        <v>189.63507297787947</v>
      </c>
      <c r="BE63" s="30">
        <f t="shared" si="78"/>
        <v>229.34685254830686</v>
      </c>
      <c r="BF63" s="30">
        <f t="shared" si="78"/>
        <v>185.40387108169014</v>
      </c>
      <c r="BG63" s="30">
        <f t="shared" si="78"/>
        <v>227.08871711385365</v>
      </c>
      <c r="BH63" s="30">
        <f t="shared" si="78"/>
        <v>166.52425594678152</v>
      </c>
      <c r="BI63" s="30">
        <f t="shared" si="78"/>
        <v>146.32605513258494</v>
      </c>
      <c r="BJ63" s="30">
        <f t="shared" si="78"/>
        <v>158.0060536299824</v>
      </c>
      <c r="BK63" s="30">
        <f t="shared" si="78"/>
        <v>167.63311949695108</v>
      </c>
      <c r="BL63" s="30">
        <f t="shared" si="78"/>
        <v>131.17900107162416</v>
      </c>
      <c r="BM63" s="30">
        <f t="shared" si="78"/>
        <v>114.62510180282267</v>
      </c>
      <c r="BN63" s="30">
        <f t="shared" si="78"/>
        <v>116.22103285961828</v>
      </c>
      <c r="BO63" s="30">
        <f t="shared" si="78"/>
        <v>140.2133169046094</v>
      </c>
      <c r="BP63" s="30">
        <f t="shared" ref="BP63:CH63" si="79">((BP9*0.5)+BO27-BP45)*BP82*BP97*BP$2</f>
        <v>189.63507297787947</v>
      </c>
      <c r="BQ63" s="30">
        <f t="shared" si="79"/>
        <v>229.34685254830686</v>
      </c>
      <c r="BR63" s="30">
        <f t="shared" si="79"/>
        <v>185.40387108169014</v>
      </c>
      <c r="BS63" s="30">
        <f t="shared" si="79"/>
        <v>227.08871711385365</v>
      </c>
      <c r="BT63" s="30">
        <f t="shared" si="79"/>
        <v>166.52425594678152</v>
      </c>
      <c r="BU63" s="30">
        <f t="shared" si="79"/>
        <v>146.32605513258494</v>
      </c>
      <c r="BV63" s="30">
        <f t="shared" si="79"/>
        <v>158.0060536299824</v>
      </c>
      <c r="BW63" s="30">
        <f t="shared" si="79"/>
        <v>167.63311949695108</v>
      </c>
      <c r="BX63" s="30">
        <f t="shared" si="79"/>
        <v>131.17900107162416</v>
      </c>
      <c r="BY63" s="30">
        <f t="shared" si="79"/>
        <v>114.62510180282267</v>
      </c>
      <c r="BZ63" s="30">
        <f t="shared" si="79"/>
        <v>116.22103285961828</v>
      </c>
      <c r="CA63" s="30">
        <f t="shared" si="79"/>
        <v>140.2133169046094</v>
      </c>
      <c r="CB63" s="30">
        <f t="shared" si="79"/>
        <v>189.63507297787947</v>
      </c>
      <c r="CC63" s="30">
        <f t="shared" si="79"/>
        <v>229.34685254830686</v>
      </c>
      <c r="CD63" s="30">
        <f t="shared" si="79"/>
        <v>185.40387108169014</v>
      </c>
      <c r="CE63" s="30">
        <f t="shared" si="79"/>
        <v>227.08871711385365</v>
      </c>
      <c r="CF63" s="30">
        <f t="shared" si="79"/>
        <v>166.52425594678152</v>
      </c>
      <c r="CG63" s="30">
        <f t="shared" si="79"/>
        <v>146.32605513258494</v>
      </c>
      <c r="CH63" s="33">
        <f t="shared" si="79"/>
        <v>158.0060536299824</v>
      </c>
    </row>
    <row r="64" spans="1:86" ht="15.5" x14ac:dyDescent="0.35">
      <c r="A64" s="578"/>
      <c r="B64" s="14" t="str">
        <f t="shared" si="68"/>
        <v>Heating</v>
      </c>
      <c r="C64" s="30">
        <f t="shared" si="71"/>
        <v>0</v>
      </c>
      <c r="D64" s="30">
        <f t="shared" ref="D64:BO64" si="80">((D10*0.5)+C28-D46)*D83*D98*D$2</f>
        <v>0</v>
      </c>
      <c r="E64" s="30">
        <f t="shared" si="80"/>
        <v>0</v>
      </c>
      <c r="F64" s="30">
        <f t="shared" si="80"/>
        <v>0</v>
      </c>
      <c r="G64" s="30">
        <f t="shared" si="80"/>
        <v>0</v>
      </c>
      <c r="H64" s="30">
        <f t="shared" si="80"/>
        <v>0</v>
      </c>
      <c r="I64" s="30">
        <f t="shared" si="80"/>
        <v>0</v>
      </c>
      <c r="J64" s="30">
        <f t="shared" si="80"/>
        <v>0</v>
      </c>
      <c r="K64" s="30">
        <f t="shared" si="80"/>
        <v>0</v>
      </c>
      <c r="L64" s="30">
        <f t="shared" si="80"/>
        <v>0</v>
      </c>
      <c r="M64" s="30">
        <f t="shared" si="80"/>
        <v>0</v>
      </c>
      <c r="N64" s="30">
        <f t="shared" si="80"/>
        <v>0</v>
      </c>
      <c r="O64" s="30">
        <f t="shared" si="80"/>
        <v>0</v>
      </c>
      <c r="P64" s="30">
        <f t="shared" si="80"/>
        <v>0</v>
      </c>
      <c r="Q64" s="30">
        <f t="shared" si="80"/>
        <v>0</v>
      </c>
      <c r="R64" s="30">
        <f t="shared" si="80"/>
        <v>0</v>
      </c>
      <c r="S64" s="30">
        <f t="shared" si="80"/>
        <v>0</v>
      </c>
      <c r="T64" s="30">
        <f t="shared" si="80"/>
        <v>0</v>
      </c>
      <c r="U64" s="30">
        <f t="shared" si="80"/>
        <v>0</v>
      </c>
      <c r="V64" s="30">
        <f t="shared" si="80"/>
        <v>0</v>
      </c>
      <c r="W64" s="30">
        <f t="shared" si="80"/>
        <v>0</v>
      </c>
      <c r="X64" s="30">
        <f t="shared" si="80"/>
        <v>0</v>
      </c>
      <c r="Y64" s="30">
        <f t="shared" si="80"/>
        <v>0</v>
      </c>
      <c r="Z64" s="30">
        <f t="shared" si="80"/>
        <v>0</v>
      </c>
      <c r="AA64" s="30">
        <f t="shared" si="80"/>
        <v>0</v>
      </c>
      <c r="AB64" s="30">
        <f t="shared" si="80"/>
        <v>0</v>
      </c>
      <c r="AC64" s="30">
        <f t="shared" si="80"/>
        <v>0</v>
      </c>
      <c r="AD64" s="30">
        <f t="shared" si="80"/>
        <v>0</v>
      </c>
      <c r="AE64" s="30">
        <f t="shared" si="80"/>
        <v>0</v>
      </c>
      <c r="AF64" s="30">
        <f t="shared" si="80"/>
        <v>0</v>
      </c>
      <c r="AG64" s="30">
        <f t="shared" si="80"/>
        <v>0</v>
      </c>
      <c r="AH64" s="30">
        <f t="shared" si="80"/>
        <v>0</v>
      </c>
      <c r="AI64" s="30">
        <f t="shared" si="80"/>
        <v>0</v>
      </c>
      <c r="AJ64" s="30">
        <f t="shared" si="80"/>
        <v>0</v>
      </c>
      <c r="AK64" s="30">
        <f t="shared" si="80"/>
        <v>0</v>
      </c>
      <c r="AL64" s="30">
        <f t="shared" si="80"/>
        <v>0</v>
      </c>
      <c r="AM64" s="30">
        <f t="shared" si="80"/>
        <v>0</v>
      </c>
      <c r="AN64" s="30">
        <f t="shared" si="80"/>
        <v>0</v>
      </c>
      <c r="AO64" s="30">
        <f t="shared" si="80"/>
        <v>0</v>
      </c>
      <c r="AP64" s="30">
        <f t="shared" si="80"/>
        <v>0</v>
      </c>
      <c r="AQ64" s="30">
        <f t="shared" si="80"/>
        <v>0</v>
      </c>
      <c r="AR64" s="30">
        <f t="shared" si="80"/>
        <v>0</v>
      </c>
      <c r="AS64" s="30">
        <f t="shared" si="80"/>
        <v>0</v>
      </c>
      <c r="AT64" s="30">
        <f t="shared" si="80"/>
        <v>0</v>
      </c>
      <c r="AU64" s="30">
        <f t="shared" si="80"/>
        <v>0</v>
      </c>
      <c r="AV64" s="30">
        <f t="shared" si="80"/>
        <v>0</v>
      </c>
      <c r="AW64" s="30">
        <f t="shared" si="80"/>
        <v>0</v>
      </c>
      <c r="AX64" s="30">
        <f t="shared" si="80"/>
        <v>0</v>
      </c>
      <c r="AY64" s="30">
        <f t="shared" si="80"/>
        <v>0</v>
      </c>
      <c r="AZ64" s="30">
        <f t="shared" si="80"/>
        <v>0</v>
      </c>
      <c r="BA64" s="30">
        <f t="shared" si="80"/>
        <v>0</v>
      </c>
      <c r="BB64" s="30">
        <f t="shared" si="80"/>
        <v>0</v>
      </c>
      <c r="BC64" s="30">
        <f t="shared" si="80"/>
        <v>0</v>
      </c>
      <c r="BD64" s="30">
        <f t="shared" si="80"/>
        <v>0</v>
      </c>
      <c r="BE64" s="30">
        <f t="shared" si="80"/>
        <v>0</v>
      </c>
      <c r="BF64" s="30">
        <f t="shared" si="80"/>
        <v>0</v>
      </c>
      <c r="BG64" s="30">
        <f t="shared" si="80"/>
        <v>0</v>
      </c>
      <c r="BH64" s="30">
        <f t="shared" si="80"/>
        <v>0</v>
      </c>
      <c r="BI64" s="30">
        <f t="shared" si="80"/>
        <v>0</v>
      </c>
      <c r="BJ64" s="30">
        <f t="shared" si="80"/>
        <v>0</v>
      </c>
      <c r="BK64" s="30">
        <f t="shared" si="80"/>
        <v>0</v>
      </c>
      <c r="BL64" s="30">
        <f t="shared" si="80"/>
        <v>0</v>
      </c>
      <c r="BM64" s="30">
        <f t="shared" si="80"/>
        <v>0</v>
      </c>
      <c r="BN64" s="30">
        <f t="shared" si="80"/>
        <v>0</v>
      </c>
      <c r="BO64" s="30">
        <f t="shared" si="80"/>
        <v>0</v>
      </c>
      <c r="BP64" s="30">
        <f t="shared" ref="BP64:CH64" si="81">((BP10*0.5)+BO28-BP46)*BP83*BP98*BP$2</f>
        <v>0</v>
      </c>
      <c r="BQ64" s="30">
        <f t="shared" si="81"/>
        <v>0</v>
      </c>
      <c r="BR64" s="30">
        <f t="shared" si="81"/>
        <v>0</v>
      </c>
      <c r="BS64" s="30">
        <f t="shared" si="81"/>
        <v>0</v>
      </c>
      <c r="BT64" s="30">
        <f t="shared" si="81"/>
        <v>0</v>
      </c>
      <c r="BU64" s="30">
        <f t="shared" si="81"/>
        <v>0</v>
      </c>
      <c r="BV64" s="30">
        <f t="shared" si="81"/>
        <v>0</v>
      </c>
      <c r="BW64" s="30">
        <f t="shared" si="81"/>
        <v>0</v>
      </c>
      <c r="BX64" s="30">
        <f t="shared" si="81"/>
        <v>0</v>
      </c>
      <c r="BY64" s="30">
        <f t="shared" si="81"/>
        <v>0</v>
      </c>
      <c r="BZ64" s="30">
        <f t="shared" si="81"/>
        <v>0</v>
      </c>
      <c r="CA64" s="30">
        <f t="shared" si="81"/>
        <v>0</v>
      </c>
      <c r="CB64" s="30">
        <f t="shared" si="81"/>
        <v>0</v>
      </c>
      <c r="CC64" s="30">
        <f t="shared" si="81"/>
        <v>0</v>
      </c>
      <c r="CD64" s="30">
        <f t="shared" si="81"/>
        <v>0</v>
      </c>
      <c r="CE64" s="30">
        <f t="shared" si="81"/>
        <v>0</v>
      </c>
      <c r="CF64" s="30">
        <f t="shared" si="81"/>
        <v>0</v>
      </c>
      <c r="CG64" s="30">
        <f t="shared" si="81"/>
        <v>0</v>
      </c>
      <c r="CH64" s="33">
        <f t="shared" si="81"/>
        <v>0</v>
      </c>
    </row>
    <row r="65" spans="1:88" ht="15.5" x14ac:dyDescent="0.35">
      <c r="A65" s="578"/>
      <c r="B65" s="14" t="str">
        <f t="shared" si="68"/>
        <v>HVAC</v>
      </c>
      <c r="C65" s="30">
        <f t="shared" si="71"/>
        <v>0</v>
      </c>
      <c r="D65" s="30">
        <f t="shared" ref="D65:BO65" si="82">((D11*0.5)+C29-D47)*D84*D99*D$2</f>
        <v>0</v>
      </c>
      <c r="E65" s="30">
        <f t="shared" si="82"/>
        <v>0</v>
      </c>
      <c r="F65" s="30">
        <f t="shared" si="82"/>
        <v>0</v>
      </c>
      <c r="G65" s="30">
        <f t="shared" si="82"/>
        <v>0</v>
      </c>
      <c r="H65" s="30">
        <f t="shared" si="82"/>
        <v>0</v>
      </c>
      <c r="I65" s="30">
        <f t="shared" si="82"/>
        <v>0</v>
      </c>
      <c r="J65" s="30">
        <f t="shared" si="82"/>
        <v>0</v>
      </c>
      <c r="K65" s="30">
        <f t="shared" si="82"/>
        <v>0</v>
      </c>
      <c r="L65" s="30">
        <f t="shared" si="82"/>
        <v>0</v>
      </c>
      <c r="M65" s="30">
        <f t="shared" si="82"/>
        <v>0</v>
      </c>
      <c r="N65" s="30">
        <f t="shared" si="82"/>
        <v>0</v>
      </c>
      <c r="O65" s="30">
        <f t="shared" si="82"/>
        <v>0</v>
      </c>
      <c r="P65" s="30">
        <f t="shared" si="82"/>
        <v>0</v>
      </c>
      <c r="Q65" s="30">
        <f t="shared" si="82"/>
        <v>0</v>
      </c>
      <c r="R65" s="30">
        <f t="shared" si="82"/>
        <v>0</v>
      </c>
      <c r="S65" s="30">
        <f t="shared" si="82"/>
        <v>0</v>
      </c>
      <c r="T65" s="30">
        <f t="shared" si="82"/>
        <v>0</v>
      </c>
      <c r="U65" s="30">
        <f t="shared" si="82"/>
        <v>0</v>
      </c>
      <c r="V65" s="30">
        <f t="shared" si="82"/>
        <v>0</v>
      </c>
      <c r="W65" s="30">
        <f t="shared" si="82"/>
        <v>0</v>
      </c>
      <c r="X65" s="30">
        <f t="shared" si="82"/>
        <v>0</v>
      </c>
      <c r="Y65" s="30">
        <f t="shared" si="82"/>
        <v>0</v>
      </c>
      <c r="Z65" s="30">
        <f t="shared" si="82"/>
        <v>0</v>
      </c>
      <c r="AA65" s="30">
        <f t="shared" si="82"/>
        <v>0</v>
      </c>
      <c r="AB65" s="30">
        <f t="shared" si="82"/>
        <v>0</v>
      </c>
      <c r="AC65" s="30">
        <f t="shared" si="82"/>
        <v>0</v>
      </c>
      <c r="AD65" s="30">
        <f t="shared" si="82"/>
        <v>0</v>
      </c>
      <c r="AE65" s="30">
        <f t="shared" si="82"/>
        <v>0</v>
      </c>
      <c r="AF65" s="30">
        <f t="shared" si="82"/>
        <v>0</v>
      </c>
      <c r="AG65" s="30">
        <f t="shared" si="82"/>
        <v>0</v>
      </c>
      <c r="AH65" s="30">
        <f t="shared" si="82"/>
        <v>0</v>
      </c>
      <c r="AI65" s="30">
        <f t="shared" si="82"/>
        <v>0</v>
      </c>
      <c r="AJ65" s="30">
        <f t="shared" si="82"/>
        <v>0</v>
      </c>
      <c r="AK65" s="30">
        <f t="shared" si="82"/>
        <v>0</v>
      </c>
      <c r="AL65" s="30">
        <f t="shared" si="82"/>
        <v>0</v>
      </c>
      <c r="AM65" s="30">
        <f t="shared" si="82"/>
        <v>0</v>
      </c>
      <c r="AN65" s="30">
        <f t="shared" si="82"/>
        <v>0</v>
      </c>
      <c r="AO65" s="30">
        <f t="shared" si="82"/>
        <v>0</v>
      </c>
      <c r="AP65" s="30">
        <f t="shared" si="82"/>
        <v>0</v>
      </c>
      <c r="AQ65" s="30">
        <f t="shared" si="82"/>
        <v>0</v>
      </c>
      <c r="AR65" s="30">
        <f t="shared" si="82"/>
        <v>0</v>
      </c>
      <c r="AS65" s="30">
        <f t="shared" si="82"/>
        <v>0</v>
      </c>
      <c r="AT65" s="30">
        <f t="shared" si="82"/>
        <v>0</v>
      </c>
      <c r="AU65" s="30">
        <f t="shared" si="82"/>
        <v>0</v>
      </c>
      <c r="AV65" s="30">
        <f t="shared" si="82"/>
        <v>0</v>
      </c>
      <c r="AW65" s="30">
        <f t="shared" si="82"/>
        <v>0</v>
      </c>
      <c r="AX65" s="30">
        <f t="shared" si="82"/>
        <v>0</v>
      </c>
      <c r="AY65" s="30">
        <f t="shared" si="82"/>
        <v>0</v>
      </c>
      <c r="AZ65" s="30">
        <f t="shared" si="82"/>
        <v>0</v>
      </c>
      <c r="BA65" s="30">
        <f t="shared" si="82"/>
        <v>0</v>
      </c>
      <c r="BB65" s="30">
        <f t="shared" si="82"/>
        <v>0</v>
      </c>
      <c r="BC65" s="30">
        <f t="shared" si="82"/>
        <v>0</v>
      </c>
      <c r="BD65" s="30">
        <f t="shared" si="82"/>
        <v>0</v>
      </c>
      <c r="BE65" s="30">
        <f t="shared" si="82"/>
        <v>0</v>
      </c>
      <c r="BF65" s="30">
        <f t="shared" si="82"/>
        <v>0</v>
      </c>
      <c r="BG65" s="30">
        <f t="shared" si="82"/>
        <v>0</v>
      </c>
      <c r="BH65" s="30">
        <f t="shared" si="82"/>
        <v>0</v>
      </c>
      <c r="BI65" s="30">
        <f t="shared" si="82"/>
        <v>0</v>
      </c>
      <c r="BJ65" s="30">
        <f t="shared" si="82"/>
        <v>0</v>
      </c>
      <c r="BK65" s="30">
        <f t="shared" si="82"/>
        <v>0</v>
      </c>
      <c r="BL65" s="30">
        <f t="shared" si="82"/>
        <v>0</v>
      </c>
      <c r="BM65" s="30">
        <f t="shared" si="82"/>
        <v>0</v>
      </c>
      <c r="BN65" s="30">
        <f t="shared" si="82"/>
        <v>0</v>
      </c>
      <c r="BO65" s="30">
        <f t="shared" si="82"/>
        <v>0</v>
      </c>
      <c r="BP65" s="30">
        <f t="shared" ref="BP65:CH65" si="83">((BP11*0.5)+BO29-BP47)*BP84*BP99*BP$2</f>
        <v>0</v>
      </c>
      <c r="BQ65" s="30">
        <f t="shared" si="83"/>
        <v>0</v>
      </c>
      <c r="BR65" s="30">
        <f t="shared" si="83"/>
        <v>0</v>
      </c>
      <c r="BS65" s="30">
        <f t="shared" si="83"/>
        <v>0</v>
      </c>
      <c r="BT65" s="30">
        <f t="shared" si="83"/>
        <v>0</v>
      </c>
      <c r="BU65" s="30">
        <f t="shared" si="83"/>
        <v>0</v>
      </c>
      <c r="BV65" s="30">
        <f t="shared" si="83"/>
        <v>0</v>
      </c>
      <c r="BW65" s="30">
        <f t="shared" si="83"/>
        <v>0</v>
      </c>
      <c r="BX65" s="30">
        <f t="shared" si="83"/>
        <v>0</v>
      </c>
      <c r="BY65" s="30">
        <f t="shared" si="83"/>
        <v>0</v>
      </c>
      <c r="BZ65" s="30">
        <f t="shared" si="83"/>
        <v>0</v>
      </c>
      <c r="CA65" s="30">
        <f t="shared" si="83"/>
        <v>0</v>
      </c>
      <c r="CB65" s="30">
        <f t="shared" si="83"/>
        <v>0</v>
      </c>
      <c r="CC65" s="30">
        <f t="shared" si="83"/>
        <v>0</v>
      </c>
      <c r="CD65" s="30">
        <f t="shared" si="83"/>
        <v>0</v>
      </c>
      <c r="CE65" s="30">
        <f t="shared" si="83"/>
        <v>0</v>
      </c>
      <c r="CF65" s="30">
        <f t="shared" si="83"/>
        <v>0</v>
      </c>
      <c r="CG65" s="30">
        <f t="shared" si="83"/>
        <v>0</v>
      </c>
      <c r="CH65" s="33">
        <f t="shared" si="83"/>
        <v>0</v>
      </c>
    </row>
    <row r="66" spans="1:88" ht="15.5" x14ac:dyDescent="0.35">
      <c r="A66" s="578"/>
      <c r="B66" s="14" t="str">
        <f t="shared" si="68"/>
        <v>Lighting</v>
      </c>
      <c r="C66" s="30">
        <f t="shared" si="71"/>
        <v>0</v>
      </c>
      <c r="D66" s="30">
        <f t="shared" ref="D66:BO66" si="84">((D12*0.5)+C30-D48)*D85*D100*D$2</f>
        <v>0</v>
      </c>
      <c r="E66" s="30">
        <f t="shared" si="84"/>
        <v>0</v>
      </c>
      <c r="F66" s="30">
        <f t="shared" si="84"/>
        <v>0</v>
      </c>
      <c r="G66" s="30">
        <f t="shared" si="84"/>
        <v>0</v>
      </c>
      <c r="H66" s="30">
        <f t="shared" si="84"/>
        <v>211.1845196855331</v>
      </c>
      <c r="I66" s="30">
        <f t="shared" si="84"/>
        <v>963.28767461170082</v>
      </c>
      <c r="J66" s="30">
        <f t="shared" si="84"/>
        <v>1618.6762602967799</v>
      </c>
      <c r="K66" s="30">
        <f t="shared" si="84"/>
        <v>2363.8580274042902</v>
      </c>
      <c r="L66" s="30">
        <f t="shared" si="84"/>
        <v>1749.6693159590011</v>
      </c>
      <c r="M66" s="30">
        <f t="shared" si="84"/>
        <v>1699.4588029592594</v>
      </c>
      <c r="N66" s="30">
        <f t="shared" si="84"/>
        <v>2822.324861587339</v>
      </c>
      <c r="O66" s="30">
        <f t="shared" si="84"/>
        <v>3929.8300352890947</v>
      </c>
      <c r="P66" s="30">
        <f t="shared" si="84"/>
        <v>3051.5903920527644</v>
      </c>
      <c r="Q66" s="30">
        <f t="shared" si="84"/>
        <v>3383.9837659258319</v>
      </c>
      <c r="R66" s="30">
        <f t="shared" si="84"/>
        <v>3479.6851163122374</v>
      </c>
      <c r="S66" s="30">
        <f t="shared" si="84"/>
        <v>4484.5529873294126</v>
      </c>
      <c r="T66" s="30">
        <f t="shared" si="84"/>
        <v>6741.272874251451</v>
      </c>
      <c r="U66" s="30">
        <f t="shared" si="84"/>
        <v>8066.8417247598418</v>
      </c>
      <c r="V66" s="30">
        <f t="shared" si="84"/>
        <v>6644.80228030746</v>
      </c>
      <c r="W66" s="30">
        <f t="shared" si="84"/>
        <v>6726.2959708890403</v>
      </c>
      <c r="X66" s="30">
        <f t="shared" si="84"/>
        <v>4289.6784072307692</v>
      </c>
      <c r="Y66" s="30">
        <f t="shared" si="84"/>
        <v>3492.7759422903041</v>
      </c>
      <c r="Z66" s="30">
        <f t="shared" si="84"/>
        <v>3643.5612147808843</v>
      </c>
      <c r="AA66" s="30">
        <f t="shared" si="84"/>
        <v>3929.8300352890947</v>
      </c>
      <c r="AB66" s="30">
        <f t="shared" si="84"/>
        <v>3051.5903920527644</v>
      </c>
      <c r="AC66" s="30">
        <f t="shared" si="84"/>
        <v>3383.9837659258319</v>
      </c>
      <c r="AD66" s="30">
        <f t="shared" si="84"/>
        <v>3479.6851163122374</v>
      </c>
      <c r="AE66" s="30">
        <f t="shared" si="84"/>
        <v>4484.5529873294126</v>
      </c>
      <c r="AF66" s="30">
        <f t="shared" si="84"/>
        <v>6741.272874251451</v>
      </c>
      <c r="AG66" s="30">
        <f t="shared" si="84"/>
        <v>8066.8417247598418</v>
      </c>
      <c r="AH66" s="30">
        <f t="shared" si="84"/>
        <v>6644.80228030746</v>
      </c>
      <c r="AI66" s="30">
        <f t="shared" si="84"/>
        <v>6726.2959708890403</v>
      </c>
      <c r="AJ66" s="30">
        <f t="shared" si="84"/>
        <v>4289.6784072307692</v>
      </c>
      <c r="AK66" s="30">
        <f t="shared" si="84"/>
        <v>3492.7759422903041</v>
      </c>
      <c r="AL66" s="30">
        <f t="shared" si="84"/>
        <v>3643.5612147808843</v>
      </c>
      <c r="AM66" s="30">
        <f t="shared" si="84"/>
        <v>3929.8300352890947</v>
      </c>
      <c r="AN66" s="30">
        <f t="shared" si="84"/>
        <v>3051.5903920527644</v>
      </c>
      <c r="AO66" s="30">
        <f t="shared" si="84"/>
        <v>3383.9837659258319</v>
      </c>
      <c r="AP66" s="30">
        <f t="shared" si="84"/>
        <v>3479.6851163122374</v>
      </c>
      <c r="AQ66" s="30">
        <f t="shared" si="84"/>
        <v>4484.5529873294126</v>
      </c>
      <c r="AR66" s="30">
        <f t="shared" si="84"/>
        <v>6741.272874251451</v>
      </c>
      <c r="AS66" s="30">
        <f t="shared" si="84"/>
        <v>8066.8417247598418</v>
      </c>
      <c r="AT66" s="30">
        <f t="shared" si="84"/>
        <v>6644.80228030746</v>
      </c>
      <c r="AU66" s="30">
        <f t="shared" si="84"/>
        <v>6726.2959708890403</v>
      </c>
      <c r="AV66" s="30">
        <f t="shared" si="84"/>
        <v>4289.6784072307692</v>
      </c>
      <c r="AW66" s="30">
        <f t="shared" si="84"/>
        <v>3492.7759422903041</v>
      </c>
      <c r="AX66" s="30">
        <f t="shared" si="84"/>
        <v>3643.5612147808843</v>
      </c>
      <c r="AY66" s="30">
        <f t="shared" si="84"/>
        <v>3929.8300352890947</v>
      </c>
      <c r="AZ66" s="30">
        <f t="shared" si="84"/>
        <v>3051.5903920527644</v>
      </c>
      <c r="BA66" s="30">
        <f t="shared" si="84"/>
        <v>3383.9837659258319</v>
      </c>
      <c r="BB66" s="30">
        <f t="shared" si="84"/>
        <v>3479.6851163122374</v>
      </c>
      <c r="BC66" s="30">
        <f t="shared" si="84"/>
        <v>4484.5529873294126</v>
      </c>
      <c r="BD66" s="30">
        <f t="shared" si="84"/>
        <v>6741.272874251451</v>
      </c>
      <c r="BE66" s="30">
        <f t="shared" si="84"/>
        <v>8066.8417247598418</v>
      </c>
      <c r="BF66" s="30">
        <f t="shared" si="84"/>
        <v>6644.80228030746</v>
      </c>
      <c r="BG66" s="30">
        <f t="shared" si="84"/>
        <v>6726.2959708890403</v>
      </c>
      <c r="BH66" s="30">
        <f t="shared" si="84"/>
        <v>4289.6784072307692</v>
      </c>
      <c r="BI66" s="30">
        <f t="shared" si="84"/>
        <v>3492.7759422903041</v>
      </c>
      <c r="BJ66" s="30">
        <f t="shared" si="84"/>
        <v>3643.5612147808843</v>
      </c>
      <c r="BK66" s="30">
        <f t="shared" si="84"/>
        <v>3929.8300352890947</v>
      </c>
      <c r="BL66" s="30">
        <f t="shared" si="84"/>
        <v>3051.5903920527644</v>
      </c>
      <c r="BM66" s="30">
        <f t="shared" si="84"/>
        <v>3383.9837659258319</v>
      </c>
      <c r="BN66" s="30">
        <f t="shared" si="84"/>
        <v>3479.6851163122374</v>
      </c>
      <c r="BO66" s="30">
        <f t="shared" si="84"/>
        <v>4484.5529873294126</v>
      </c>
      <c r="BP66" s="30">
        <f t="shared" ref="BP66:CH66" si="85">((BP12*0.5)+BO30-BP48)*BP85*BP100*BP$2</f>
        <v>6741.272874251451</v>
      </c>
      <c r="BQ66" s="30">
        <f t="shared" si="85"/>
        <v>8066.8417247598418</v>
      </c>
      <c r="BR66" s="30">
        <f t="shared" si="85"/>
        <v>6644.80228030746</v>
      </c>
      <c r="BS66" s="30">
        <f t="shared" si="85"/>
        <v>6726.2959708890403</v>
      </c>
      <c r="BT66" s="30">
        <f t="shared" si="85"/>
        <v>4289.6784072307692</v>
      </c>
      <c r="BU66" s="30">
        <f t="shared" si="85"/>
        <v>3492.7759422903041</v>
      </c>
      <c r="BV66" s="30">
        <f t="shared" si="85"/>
        <v>3643.5612147808843</v>
      </c>
      <c r="BW66" s="30">
        <f t="shared" si="85"/>
        <v>3929.8300352890947</v>
      </c>
      <c r="BX66" s="30">
        <f t="shared" si="85"/>
        <v>3051.5903920527644</v>
      </c>
      <c r="BY66" s="30">
        <f t="shared" si="85"/>
        <v>3383.9837659258319</v>
      </c>
      <c r="BZ66" s="30">
        <f t="shared" si="85"/>
        <v>3479.6851163122374</v>
      </c>
      <c r="CA66" s="30">
        <f t="shared" si="85"/>
        <v>4484.5529873294126</v>
      </c>
      <c r="CB66" s="30">
        <f t="shared" si="85"/>
        <v>6741.272874251451</v>
      </c>
      <c r="CC66" s="30">
        <f t="shared" si="85"/>
        <v>8066.8417247598418</v>
      </c>
      <c r="CD66" s="30">
        <f t="shared" si="85"/>
        <v>6644.80228030746</v>
      </c>
      <c r="CE66" s="30">
        <f t="shared" si="85"/>
        <v>6726.2959708890403</v>
      </c>
      <c r="CF66" s="30">
        <f t="shared" si="85"/>
        <v>4289.6784072307692</v>
      </c>
      <c r="CG66" s="30">
        <f t="shared" si="85"/>
        <v>3492.7759422903041</v>
      </c>
      <c r="CH66" s="33">
        <f t="shared" si="85"/>
        <v>3643.5612147808843</v>
      </c>
    </row>
    <row r="67" spans="1:88" ht="15.5" x14ac:dyDescent="0.35">
      <c r="A67" s="578"/>
      <c r="B67" s="14" t="str">
        <f t="shared" si="68"/>
        <v>Miscellaneous</v>
      </c>
      <c r="C67" s="30">
        <f t="shared" si="71"/>
        <v>0</v>
      </c>
      <c r="D67" s="30">
        <f t="shared" ref="D67:BO67" si="86">((D13*0.5)+C31-D49)*D86*D101*D$2</f>
        <v>0</v>
      </c>
      <c r="E67" s="30">
        <f t="shared" si="86"/>
        <v>0</v>
      </c>
      <c r="F67" s="30">
        <f t="shared" si="86"/>
        <v>0</v>
      </c>
      <c r="G67" s="30">
        <f t="shared" si="86"/>
        <v>0</v>
      </c>
      <c r="H67" s="30">
        <f t="shared" si="86"/>
        <v>31.659654904141831</v>
      </c>
      <c r="I67" s="30">
        <f t="shared" si="86"/>
        <v>61.067029304002581</v>
      </c>
      <c r="J67" s="30">
        <f t="shared" si="86"/>
        <v>62.799764745076118</v>
      </c>
      <c r="K67" s="30">
        <f t="shared" si="86"/>
        <v>60.716250727981674</v>
      </c>
      <c r="L67" s="30">
        <f t="shared" si="86"/>
        <v>33.895812368039493</v>
      </c>
      <c r="M67" s="30">
        <f t="shared" si="86"/>
        <v>33.084759341813488</v>
      </c>
      <c r="N67" s="30">
        <f t="shared" si="86"/>
        <v>64.004853518187687</v>
      </c>
      <c r="O67" s="30">
        <f t="shared" si="86"/>
        <v>91.152881848030603</v>
      </c>
      <c r="P67" s="30">
        <f t="shared" si="86"/>
        <v>84.184185211343674</v>
      </c>
      <c r="Q67" s="30">
        <f t="shared" si="86"/>
        <v>94.950494661442377</v>
      </c>
      <c r="R67" s="30">
        <f t="shared" si="86"/>
        <v>91.594709693818203</v>
      </c>
      <c r="S67" s="30">
        <f t="shared" si="86"/>
        <v>102.61199348193408</v>
      </c>
      <c r="T67" s="30">
        <f t="shared" si="86"/>
        <v>183.73490143386491</v>
      </c>
      <c r="U67" s="30">
        <f t="shared" si="86"/>
        <v>177.19941427033675</v>
      </c>
      <c r="V67" s="30">
        <f t="shared" si="86"/>
        <v>182.22732718411524</v>
      </c>
      <c r="W67" s="30">
        <f t="shared" si="86"/>
        <v>176.18155309519992</v>
      </c>
      <c r="X67" s="30">
        <f t="shared" si="86"/>
        <v>98.356153333303794</v>
      </c>
      <c r="Y67" s="30">
        <f t="shared" si="86"/>
        <v>96.002704625753651</v>
      </c>
      <c r="Z67" s="30">
        <f t="shared" si="86"/>
        <v>95.201173809798064</v>
      </c>
      <c r="AA67" s="30">
        <f t="shared" si="86"/>
        <v>91.152881848030603</v>
      </c>
      <c r="AB67" s="30">
        <f t="shared" si="86"/>
        <v>84.184185211343674</v>
      </c>
      <c r="AC67" s="30">
        <f t="shared" si="86"/>
        <v>94.950494661442377</v>
      </c>
      <c r="AD67" s="30">
        <f t="shared" si="86"/>
        <v>91.594709693818203</v>
      </c>
      <c r="AE67" s="30">
        <f t="shared" si="86"/>
        <v>102.61199348193408</v>
      </c>
      <c r="AF67" s="30">
        <f t="shared" si="86"/>
        <v>183.73490143386491</v>
      </c>
      <c r="AG67" s="30">
        <f t="shared" si="86"/>
        <v>177.19941427033675</v>
      </c>
      <c r="AH67" s="30">
        <f t="shared" si="86"/>
        <v>182.22732718411524</v>
      </c>
      <c r="AI67" s="30">
        <f t="shared" si="86"/>
        <v>176.18155309519992</v>
      </c>
      <c r="AJ67" s="30">
        <f t="shared" si="86"/>
        <v>98.356153333303794</v>
      </c>
      <c r="AK67" s="30">
        <f t="shared" si="86"/>
        <v>96.002704625753651</v>
      </c>
      <c r="AL67" s="30">
        <f t="shared" si="86"/>
        <v>95.201173809798064</v>
      </c>
      <c r="AM67" s="30">
        <f t="shared" si="86"/>
        <v>91.152881848030603</v>
      </c>
      <c r="AN67" s="30">
        <f t="shared" si="86"/>
        <v>84.184185211343674</v>
      </c>
      <c r="AO67" s="30">
        <f t="shared" si="86"/>
        <v>94.950494661442377</v>
      </c>
      <c r="AP67" s="30">
        <f t="shared" si="86"/>
        <v>91.594709693818203</v>
      </c>
      <c r="AQ67" s="30">
        <f t="shared" si="86"/>
        <v>102.61199348193408</v>
      </c>
      <c r="AR67" s="30">
        <f t="shared" si="86"/>
        <v>183.73490143386491</v>
      </c>
      <c r="AS67" s="30">
        <f t="shared" si="86"/>
        <v>177.19941427033675</v>
      </c>
      <c r="AT67" s="30">
        <f t="shared" si="86"/>
        <v>182.22732718411524</v>
      </c>
      <c r="AU67" s="30">
        <f t="shared" si="86"/>
        <v>176.18155309519992</v>
      </c>
      <c r="AV67" s="30">
        <f t="shared" si="86"/>
        <v>98.356153333303794</v>
      </c>
      <c r="AW67" s="30">
        <f t="shared" si="86"/>
        <v>96.002704625753651</v>
      </c>
      <c r="AX67" s="30">
        <f t="shared" si="86"/>
        <v>95.201173809798064</v>
      </c>
      <c r="AY67" s="30">
        <f t="shared" si="86"/>
        <v>91.152881848030603</v>
      </c>
      <c r="AZ67" s="30">
        <f t="shared" si="86"/>
        <v>84.184185211343674</v>
      </c>
      <c r="BA67" s="30">
        <f t="shared" si="86"/>
        <v>94.950494661442377</v>
      </c>
      <c r="BB67" s="30">
        <f t="shared" si="86"/>
        <v>91.594709693818203</v>
      </c>
      <c r="BC67" s="30">
        <f t="shared" si="86"/>
        <v>102.61199348193408</v>
      </c>
      <c r="BD67" s="30">
        <f t="shared" si="86"/>
        <v>183.73490143386491</v>
      </c>
      <c r="BE67" s="30">
        <f t="shared" si="86"/>
        <v>177.19941427033675</v>
      </c>
      <c r="BF67" s="30">
        <f t="shared" si="86"/>
        <v>182.22732718411524</v>
      </c>
      <c r="BG67" s="30">
        <f t="shared" si="86"/>
        <v>176.18155309519992</v>
      </c>
      <c r="BH67" s="30">
        <f t="shared" si="86"/>
        <v>98.356153333303794</v>
      </c>
      <c r="BI67" s="30">
        <f t="shared" si="86"/>
        <v>96.002704625753651</v>
      </c>
      <c r="BJ67" s="30">
        <f t="shared" si="86"/>
        <v>95.201173809798064</v>
      </c>
      <c r="BK67" s="30">
        <f t="shared" si="86"/>
        <v>91.152881848030603</v>
      </c>
      <c r="BL67" s="30">
        <f t="shared" si="86"/>
        <v>84.184185211343674</v>
      </c>
      <c r="BM67" s="30">
        <f t="shared" si="86"/>
        <v>94.950494661442377</v>
      </c>
      <c r="BN67" s="30">
        <f t="shared" si="86"/>
        <v>91.594709693818203</v>
      </c>
      <c r="BO67" s="30">
        <f t="shared" si="86"/>
        <v>102.61199348193408</v>
      </c>
      <c r="BP67" s="30">
        <f t="shared" ref="BP67:CH67" si="87">((BP13*0.5)+BO31-BP49)*BP86*BP101*BP$2</f>
        <v>183.73490143386491</v>
      </c>
      <c r="BQ67" s="30">
        <f t="shared" si="87"/>
        <v>177.19941427033675</v>
      </c>
      <c r="BR67" s="30">
        <f t="shared" si="87"/>
        <v>182.22732718411524</v>
      </c>
      <c r="BS67" s="30">
        <f t="shared" si="87"/>
        <v>176.18155309519992</v>
      </c>
      <c r="BT67" s="30">
        <f t="shared" si="87"/>
        <v>98.356153333303794</v>
      </c>
      <c r="BU67" s="30">
        <f t="shared" si="87"/>
        <v>96.002704625753651</v>
      </c>
      <c r="BV67" s="30">
        <f t="shared" si="87"/>
        <v>95.201173809798064</v>
      </c>
      <c r="BW67" s="30">
        <f t="shared" si="87"/>
        <v>91.152881848030603</v>
      </c>
      <c r="BX67" s="30">
        <f t="shared" si="87"/>
        <v>84.184185211343674</v>
      </c>
      <c r="BY67" s="30">
        <f t="shared" si="87"/>
        <v>94.950494661442377</v>
      </c>
      <c r="BZ67" s="30">
        <f t="shared" si="87"/>
        <v>91.594709693818203</v>
      </c>
      <c r="CA67" s="30">
        <f t="shared" si="87"/>
        <v>102.61199348193408</v>
      </c>
      <c r="CB67" s="30">
        <f t="shared" si="87"/>
        <v>183.73490143386491</v>
      </c>
      <c r="CC67" s="30">
        <f t="shared" si="87"/>
        <v>177.19941427033675</v>
      </c>
      <c r="CD67" s="30">
        <f t="shared" si="87"/>
        <v>182.22732718411524</v>
      </c>
      <c r="CE67" s="30">
        <f t="shared" si="87"/>
        <v>176.18155309519992</v>
      </c>
      <c r="CF67" s="30">
        <f t="shared" si="87"/>
        <v>98.356153333303794</v>
      </c>
      <c r="CG67" s="30">
        <f t="shared" si="87"/>
        <v>96.002704625753651</v>
      </c>
      <c r="CH67" s="33">
        <f t="shared" si="87"/>
        <v>95.201173809798064</v>
      </c>
    </row>
    <row r="68" spans="1:88" ht="15.75" customHeight="1" x14ac:dyDescent="0.35">
      <c r="A68" s="578"/>
      <c r="B68" s="14" t="str">
        <f t="shared" si="68"/>
        <v>Motors</v>
      </c>
      <c r="C68" s="30">
        <f t="shared" si="71"/>
        <v>0</v>
      </c>
      <c r="D68" s="30">
        <f t="shared" ref="D68:BO68" si="88">((D14*0.5)+C32-D50)*D87*D102*D$2</f>
        <v>0</v>
      </c>
      <c r="E68" s="30">
        <f t="shared" si="88"/>
        <v>0</v>
      </c>
      <c r="F68" s="30">
        <f t="shared" si="88"/>
        <v>0</v>
      </c>
      <c r="G68" s="30">
        <f t="shared" si="88"/>
        <v>0</v>
      </c>
      <c r="H68" s="30">
        <f t="shared" si="88"/>
        <v>0</v>
      </c>
      <c r="I68" s="30">
        <f t="shared" si="88"/>
        <v>0</v>
      </c>
      <c r="J68" s="30">
        <f t="shared" si="88"/>
        <v>0</v>
      </c>
      <c r="K68" s="30">
        <f t="shared" si="88"/>
        <v>0</v>
      </c>
      <c r="L68" s="30">
        <f t="shared" si="88"/>
        <v>0</v>
      </c>
      <c r="M68" s="30">
        <f t="shared" si="88"/>
        <v>0</v>
      </c>
      <c r="N68" s="30">
        <f t="shared" si="88"/>
        <v>0</v>
      </c>
      <c r="O68" s="30">
        <f t="shared" si="88"/>
        <v>0</v>
      </c>
      <c r="P68" s="30">
        <f t="shared" si="88"/>
        <v>0</v>
      </c>
      <c r="Q68" s="30">
        <f t="shared" si="88"/>
        <v>0</v>
      </c>
      <c r="R68" s="30">
        <f t="shared" si="88"/>
        <v>0</v>
      </c>
      <c r="S68" s="30">
        <f t="shared" si="88"/>
        <v>0</v>
      </c>
      <c r="T68" s="30">
        <f t="shared" si="88"/>
        <v>0</v>
      </c>
      <c r="U68" s="30">
        <f t="shared" si="88"/>
        <v>0</v>
      </c>
      <c r="V68" s="30">
        <f t="shared" si="88"/>
        <v>0</v>
      </c>
      <c r="W68" s="30">
        <f t="shared" si="88"/>
        <v>0</v>
      </c>
      <c r="X68" s="30">
        <f t="shared" si="88"/>
        <v>0</v>
      </c>
      <c r="Y68" s="30">
        <f t="shared" si="88"/>
        <v>0</v>
      </c>
      <c r="Z68" s="30">
        <f t="shared" si="88"/>
        <v>0</v>
      </c>
      <c r="AA68" s="30">
        <f t="shared" si="88"/>
        <v>0</v>
      </c>
      <c r="AB68" s="30">
        <f t="shared" si="88"/>
        <v>0</v>
      </c>
      <c r="AC68" s="30">
        <f t="shared" si="88"/>
        <v>0</v>
      </c>
      <c r="AD68" s="30">
        <f t="shared" si="88"/>
        <v>0</v>
      </c>
      <c r="AE68" s="30">
        <f t="shared" si="88"/>
        <v>0</v>
      </c>
      <c r="AF68" s="30">
        <f t="shared" si="88"/>
        <v>0</v>
      </c>
      <c r="AG68" s="30">
        <f t="shared" si="88"/>
        <v>0</v>
      </c>
      <c r="AH68" s="30">
        <f t="shared" si="88"/>
        <v>0</v>
      </c>
      <c r="AI68" s="30">
        <f t="shared" si="88"/>
        <v>0</v>
      </c>
      <c r="AJ68" s="30">
        <f t="shared" si="88"/>
        <v>0</v>
      </c>
      <c r="AK68" s="30">
        <f t="shared" si="88"/>
        <v>0</v>
      </c>
      <c r="AL68" s="30">
        <f t="shared" si="88"/>
        <v>0</v>
      </c>
      <c r="AM68" s="30">
        <f t="shared" si="88"/>
        <v>0</v>
      </c>
      <c r="AN68" s="30">
        <f t="shared" si="88"/>
        <v>0</v>
      </c>
      <c r="AO68" s="30">
        <f t="shared" si="88"/>
        <v>0</v>
      </c>
      <c r="AP68" s="30">
        <f t="shared" si="88"/>
        <v>0</v>
      </c>
      <c r="AQ68" s="30">
        <f t="shared" si="88"/>
        <v>0</v>
      </c>
      <c r="AR68" s="30">
        <f t="shared" si="88"/>
        <v>0</v>
      </c>
      <c r="AS68" s="30">
        <f t="shared" si="88"/>
        <v>0</v>
      </c>
      <c r="AT68" s="30">
        <f t="shared" si="88"/>
        <v>0</v>
      </c>
      <c r="AU68" s="30">
        <f t="shared" si="88"/>
        <v>0</v>
      </c>
      <c r="AV68" s="30">
        <f t="shared" si="88"/>
        <v>0</v>
      </c>
      <c r="AW68" s="30">
        <f t="shared" si="88"/>
        <v>0</v>
      </c>
      <c r="AX68" s="30">
        <f t="shared" si="88"/>
        <v>0</v>
      </c>
      <c r="AY68" s="30">
        <f t="shared" si="88"/>
        <v>0</v>
      </c>
      <c r="AZ68" s="30">
        <f t="shared" si="88"/>
        <v>0</v>
      </c>
      <c r="BA68" s="30">
        <f t="shared" si="88"/>
        <v>0</v>
      </c>
      <c r="BB68" s="30">
        <f t="shared" si="88"/>
        <v>0</v>
      </c>
      <c r="BC68" s="30">
        <f t="shared" si="88"/>
        <v>0</v>
      </c>
      <c r="BD68" s="30">
        <f t="shared" si="88"/>
        <v>0</v>
      </c>
      <c r="BE68" s="30">
        <f t="shared" si="88"/>
        <v>0</v>
      </c>
      <c r="BF68" s="30">
        <f t="shared" si="88"/>
        <v>0</v>
      </c>
      <c r="BG68" s="30">
        <f t="shared" si="88"/>
        <v>0</v>
      </c>
      <c r="BH68" s="30">
        <f t="shared" si="88"/>
        <v>0</v>
      </c>
      <c r="BI68" s="30">
        <f t="shared" si="88"/>
        <v>0</v>
      </c>
      <c r="BJ68" s="30">
        <f t="shared" si="88"/>
        <v>0</v>
      </c>
      <c r="BK68" s="30">
        <f t="shared" si="88"/>
        <v>0</v>
      </c>
      <c r="BL68" s="30">
        <f t="shared" si="88"/>
        <v>0</v>
      </c>
      <c r="BM68" s="30">
        <f t="shared" si="88"/>
        <v>0</v>
      </c>
      <c r="BN68" s="30">
        <f t="shared" si="88"/>
        <v>0</v>
      </c>
      <c r="BO68" s="30">
        <f t="shared" si="88"/>
        <v>0</v>
      </c>
      <c r="BP68" s="30">
        <f t="shared" ref="BP68:CH68" si="89">((BP14*0.5)+BO32-BP50)*BP87*BP102*BP$2</f>
        <v>0</v>
      </c>
      <c r="BQ68" s="30">
        <f t="shared" si="89"/>
        <v>0</v>
      </c>
      <c r="BR68" s="30">
        <f t="shared" si="89"/>
        <v>0</v>
      </c>
      <c r="BS68" s="30">
        <f t="shared" si="89"/>
        <v>0</v>
      </c>
      <c r="BT68" s="30">
        <f t="shared" si="89"/>
        <v>0</v>
      </c>
      <c r="BU68" s="30">
        <f t="shared" si="89"/>
        <v>0</v>
      </c>
      <c r="BV68" s="30">
        <f t="shared" si="89"/>
        <v>0</v>
      </c>
      <c r="BW68" s="30">
        <f t="shared" si="89"/>
        <v>0</v>
      </c>
      <c r="BX68" s="30">
        <f t="shared" si="89"/>
        <v>0</v>
      </c>
      <c r="BY68" s="30">
        <f t="shared" si="89"/>
        <v>0</v>
      </c>
      <c r="BZ68" s="30">
        <f t="shared" si="89"/>
        <v>0</v>
      </c>
      <c r="CA68" s="30">
        <f t="shared" si="89"/>
        <v>0</v>
      </c>
      <c r="CB68" s="30">
        <f t="shared" si="89"/>
        <v>0</v>
      </c>
      <c r="CC68" s="30">
        <f t="shared" si="89"/>
        <v>0</v>
      </c>
      <c r="CD68" s="30">
        <f t="shared" si="89"/>
        <v>0</v>
      </c>
      <c r="CE68" s="30">
        <f t="shared" si="89"/>
        <v>0</v>
      </c>
      <c r="CF68" s="30">
        <f t="shared" si="89"/>
        <v>0</v>
      </c>
      <c r="CG68" s="30">
        <f t="shared" si="89"/>
        <v>0</v>
      </c>
      <c r="CH68" s="33">
        <f t="shared" si="89"/>
        <v>0</v>
      </c>
    </row>
    <row r="69" spans="1:88" ht="15.5" x14ac:dyDescent="0.35">
      <c r="A69" s="578"/>
      <c r="B69" s="14" t="str">
        <f t="shared" si="68"/>
        <v>Process</v>
      </c>
      <c r="C69" s="30">
        <f t="shared" si="71"/>
        <v>0</v>
      </c>
      <c r="D69" s="30">
        <f t="shared" ref="D69:BO69" si="90">((D15*0.5)+C33-D51)*D88*D103*D$2</f>
        <v>0</v>
      </c>
      <c r="E69" s="30">
        <f t="shared" si="90"/>
        <v>0</v>
      </c>
      <c r="F69" s="30">
        <f t="shared" si="90"/>
        <v>0</v>
      </c>
      <c r="G69" s="30">
        <f t="shared" si="90"/>
        <v>0</v>
      </c>
      <c r="H69" s="30">
        <f t="shared" si="90"/>
        <v>0</v>
      </c>
      <c r="I69" s="30">
        <f t="shared" si="90"/>
        <v>0</v>
      </c>
      <c r="J69" s="30">
        <f t="shared" si="90"/>
        <v>0</v>
      </c>
      <c r="K69" s="30">
        <f t="shared" si="90"/>
        <v>0</v>
      </c>
      <c r="L69" s="30">
        <f t="shared" si="90"/>
        <v>0</v>
      </c>
      <c r="M69" s="30">
        <f t="shared" si="90"/>
        <v>0</v>
      </c>
      <c r="N69" s="30">
        <f t="shared" si="90"/>
        <v>0</v>
      </c>
      <c r="O69" s="30">
        <f t="shared" si="90"/>
        <v>0</v>
      </c>
      <c r="P69" s="30">
        <f t="shared" si="90"/>
        <v>0</v>
      </c>
      <c r="Q69" s="30">
        <f t="shared" si="90"/>
        <v>0</v>
      </c>
      <c r="R69" s="30">
        <f t="shared" si="90"/>
        <v>0</v>
      </c>
      <c r="S69" s="30">
        <f t="shared" si="90"/>
        <v>0</v>
      </c>
      <c r="T69" s="30">
        <f t="shared" si="90"/>
        <v>0</v>
      </c>
      <c r="U69" s="30">
        <f t="shared" si="90"/>
        <v>0</v>
      </c>
      <c r="V69" s="30">
        <f t="shared" si="90"/>
        <v>0</v>
      </c>
      <c r="W69" s="30">
        <f t="shared" si="90"/>
        <v>0</v>
      </c>
      <c r="X69" s="30">
        <f t="shared" si="90"/>
        <v>0</v>
      </c>
      <c r="Y69" s="30">
        <f t="shared" si="90"/>
        <v>0</v>
      </c>
      <c r="Z69" s="30">
        <f t="shared" si="90"/>
        <v>0</v>
      </c>
      <c r="AA69" s="30">
        <f t="shared" si="90"/>
        <v>0</v>
      </c>
      <c r="AB69" s="30">
        <f t="shared" si="90"/>
        <v>0</v>
      </c>
      <c r="AC69" s="30">
        <f t="shared" si="90"/>
        <v>0</v>
      </c>
      <c r="AD69" s="30">
        <f t="shared" si="90"/>
        <v>0</v>
      </c>
      <c r="AE69" s="30">
        <f t="shared" si="90"/>
        <v>0</v>
      </c>
      <c r="AF69" s="30">
        <f t="shared" si="90"/>
        <v>0</v>
      </c>
      <c r="AG69" s="30">
        <f t="shared" si="90"/>
        <v>0</v>
      </c>
      <c r="AH69" s="30">
        <f t="shared" si="90"/>
        <v>0</v>
      </c>
      <c r="AI69" s="30">
        <f t="shared" si="90"/>
        <v>0</v>
      </c>
      <c r="AJ69" s="30">
        <f t="shared" si="90"/>
        <v>0</v>
      </c>
      <c r="AK69" s="30">
        <f t="shared" si="90"/>
        <v>0</v>
      </c>
      <c r="AL69" s="30">
        <f t="shared" si="90"/>
        <v>0</v>
      </c>
      <c r="AM69" s="30">
        <f t="shared" si="90"/>
        <v>0</v>
      </c>
      <c r="AN69" s="30">
        <f t="shared" si="90"/>
        <v>0</v>
      </c>
      <c r="AO69" s="30">
        <f t="shared" si="90"/>
        <v>0</v>
      </c>
      <c r="AP69" s="30">
        <f t="shared" si="90"/>
        <v>0</v>
      </c>
      <c r="AQ69" s="30">
        <f t="shared" si="90"/>
        <v>0</v>
      </c>
      <c r="AR69" s="30">
        <f t="shared" si="90"/>
        <v>0</v>
      </c>
      <c r="AS69" s="30">
        <f t="shared" si="90"/>
        <v>0</v>
      </c>
      <c r="AT69" s="30">
        <f t="shared" si="90"/>
        <v>0</v>
      </c>
      <c r="AU69" s="30">
        <f t="shared" si="90"/>
        <v>0</v>
      </c>
      <c r="AV69" s="30">
        <f t="shared" si="90"/>
        <v>0</v>
      </c>
      <c r="AW69" s="30">
        <f t="shared" si="90"/>
        <v>0</v>
      </c>
      <c r="AX69" s="30">
        <f t="shared" si="90"/>
        <v>0</v>
      </c>
      <c r="AY69" s="30">
        <f t="shared" si="90"/>
        <v>0</v>
      </c>
      <c r="AZ69" s="30">
        <f t="shared" si="90"/>
        <v>0</v>
      </c>
      <c r="BA69" s="30">
        <f t="shared" si="90"/>
        <v>0</v>
      </c>
      <c r="BB69" s="30">
        <f t="shared" si="90"/>
        <v>0</v>
      </c>
      <c r="BC69" s="30">
        <f t="shared" si="90"/>
        <v>0</v>
      </c>
      <c r="BD69" s="30">
        <f t="shared" si="90"/>
        <v>0</v>
      </c>
      <c r="BE69" s="30">
        <f t="shared" si="90"/>
        <v>0</v>
      </c>
      <c r="BF69" s="30">
        <f t="shared" si="90"/>
        <v>0</v>
      </c>
      <c r="BG69" s="30">
        <f t="shared" si="90"/>
        <v>0</v>
      </c>
      <c r="BH69" s="30">
        <f t="shared" si="90"/>
        <v>0</v>
      </c>
      <c r="BI69" s="30">
        <f t="shared" si="90"/>
        <v>0</v>
      </c>
      <c r="BJ69" s="30">
        <f t="shared" si="90"/>
        <v>0</v>
      </c>
      <c r="BK69" s="30">
        <f t="shared" si="90"/>
        <v>0</v>
      </c>
      <c r="BL69" s="30">
        <f t="shared" si="90"/>
        <v>0</v>
      </c>
      <c r="BM69" s="30">
        <f t="shared" si="90"/>
        <v>0</v>
      </c>
      <c r="BN69" s="30">
        <f t="shared" si="90"/>
        <v>0</v>
      </c>
      <c r="BO69" s="30">
        <f t="shared" si="90"/>
        <v>0</v>
      </c>
      <c r="BP69" s="30">
        <f t="shared" ref="BP69:CH69" si="91">((BP15*0.5)+BO33-BP51)*BP88*BP103*BP$2</f>
        <v>0</v>
      </c>
      <c r="BQ69" s="30">
        <f t="shared" si="91"/>
        <v>0</v>
      </c>
      <c r="BR69" s="30">
        <f t="shared" si="91"/>
        <v>0</v>
      </c>
      <c r="BS69" s="30">
        <f t="shared" si="91"/>
        <v>0</v>
      </c>
      <c r="BT69" s="30">
        <f t="shared" si="91"/>
        <v>0</v>
      </c>
      <c r="BU69" s="30">
        <f t="shared" si="91"/>
        <v>0</v>
      </c>
      <c r="BV69" s="30">
        <f t="shared" si="91"/>
        <v>0</v>
      </c>
      <c r="BW69" s="30">
        <f t="shared" si="91"/>
        <v>0</v>
      </c>
      <c r="BX69" s="30">
        <f t="shared" si="91"/>
        <v>0</v>
      </c>
      <c r="BY69" s="30">
        <f t="shared" si="91"/>
        <v>0</v>
      </c>
      <c r="BZ69" s="30">
        <f t="shared" si="91"/>
        <v>0</v>
      </c>
      <c r="CA69" s="30">
        <f t="shared" si="91"/>
        <v>0</v>
      </c>
      <c r="CB69" s="30">
        <f t="shared" si="91"/>
        <v>0</v>
      </c>
      <c r="CC69" s="30">
        <f t="shared" si="91"/>
        <v>0</v>
      </c>
      <c r="CD69" s="30">
        <f t="shared" si="91"/>
        <v>0</v>
      </c>
      <c r="CE69" s="30">
        <f t="shared" si="91"/>
        <v>0</v>
      </c>
      <c r="CF69" s="30">
        <f t="shared" si="91"/>
        <v>0</v>
      </c>
      <c r="CG69" s="30">
        <f t="shared" si="91"/>
        <v>0</v>
      </c>
      <c r="CH69" s="33">
        <f t="shared" si="91"/>
        <v>0</v>
      </c>
    </row>
    <row r="70" spans="1:88" ht="15.5" x14ac:dyDescent="0.35">
      <c r="A70" s="578"/>
      <c r="B70" s="14" t="str">
        <f t="shared" si="68"/>
        <v>Refrigeration</v>
      </c>
      <c r="C70" s="30">
        <f t="shared" si="71"/>
        <v>0</v>
      </c>
      <c r="D70" s="30">
        <f t="shared" ref="D70:BO70" si="92">((D16*0.5)+C34-D52)*D89*D104*D$2</f>
        <v>0</v>
      </c>
      <c r="E70" s="30">
        <f t="shared" si="92"/>
        <v>0</v>
      </c>
      <c r="F70" s="30">
        <f t="shared" si="92"/>
        <v>0</v>
      </c>
      <c r="G70" s="30">
        <f t="shared" si="92"/>
        <v>0</v>
      </c>
      <c r="H70" s="30">
        <f t="shared" si="92"/>
        <v>0</v>
      </c>
      <c r="I70" s="30">
        <f t="shared" si="92"/>
        <v>0</v>
      </c>
      <c r="J70" s="30">
        <f t="shared" si="92"/>
        <v>0</v>
      </c>
      <c r="K70" s="30">
        <f t="shared" si="92"/>
        <v>0</v>
      </c>
      <c r="L70" s="30">
        <f t="shared" si="92"/>
        <v>0</v>
      </c>
      <c r="M70" s="30">
        <f t="shared" si="92"/>
        <v>0</v>
      </c>
      <c r="N70" s="30">
        <f t="shared" si="92"/>
        <v>0</v>
      </c>
      <c r="O70" s="30">
        <f t="shared" si="92"/>
        <v>0</v>
      </c>
      <c r="P70" s="30">
        <f t="shared" si="92"/>
        <v>0</v>
      </c>
      <c r="Q70" s="30">
        <f t="shared" si="92"/>
        <v>0</v>
      </c>
      <c r="R70" s="30">
        <f t="shared" si="92"/>
        <v>0</v>
      </c>
      <c r="S70" s="30">
        <f t="shared" si="92"/>
        <v>0</v>
      </c>
      <c r="T70" s="30">
        <f t="shared" si="92"/>
        <v>0</v>
      </c>
      <c r="U70" s="30">
        <f t="shared" si="92"/>
        <v>0</v>
      </c>
      <c r="V70" s="30">
        <f t="shared" si="92"/>
        <v>0</v>
      </c>
      <c r="W70" s="30">
        <f t="shared" si="92"/>
        <v>0</v>
      </c>
      <c r="X70" s="30">
        <f t="shared" si="92"/>
        <v>0</v>
      </c>
      <c r="Y70" s="30">
        <f t="shared" si="92"/>
        <v>0</v>
      </c>
      <c r="Z70" s="30">
        <f t="shared" si="92"/>
        <v>0</v>
      </c>
      <c r="AA70" s="30">
        <f t="shared" si="92"/>
        <v>0</v>
      </c>
      <c r="AB70" s="30">
        <f t="shared" si="92"/>
        <v>0</v>
      </c>
      <c r="AC70" s="30">
        <f t="shared" si="92"/>
        <v>0</v>
      </c>
      <c r="AD70" s="30">
        <f t="shared" si="92"/>
        <v>0</v>
      </c>
      <c r="AE70" s="30">
        <f t="shared" si="92"/>
        <v>0</v>
      </c>
      <c r="AF70" s="30">
        <f t="shared" si="92"/>
        <v>0</v>
      </c>
      <c r="AG70" s="30">
        <f t="shared" si="92"/>
        <v>0</v>
      </c>
      <c r="AH70" s="30">
        <f t="shared" si="92"/>
        <v>0</v>
      </c>
      <c r="AI70" s="30">
        <f t="shared" si="92"/>
        <v>0</v>
      </c>
      <c r="AJ70" s="30">
        <f t="shared" si="92"/>
        <v>0</v>
      </c>
      <c r="AK70" s="30">
        <f t="shared" si="92"/>
        <v>0</v>
      </c>
      <c r="AL70" s="30">
        <f t="shared" si="92"/>
        <v>0</v>
      </c>
      <c r="AM70" s="30">
        <f t="shared" si="92"/>
        <v>0</v>
      </c>
      <c r="AN70" s="30">
        <f t="shared" si="92"/>
        <v>0</v>
      </c>
      <c r="AO70" s="30">
        <f t="shared" si="92"/>
        <v>0</v>
      </c>
      <c r="AP70" s="30">
        <f t="shared" si="92"/>
        <v>0</v>
      </c>
      <c r="AQ70" s="30">
        <f t="shared" si="92"/>
        <v>0</v>
      </c>
      <c r="AR70" s="30">
        <f t="shared" si="92"/>
        <v>0</v>
      </c>
      <c r="AS70" s="30">
        <f t="shared" si="92"/>
        <v>0</v>
      </c>
      <c r="AT70" s="30">
        <f t="shared" si="92"/>
        <v>0</v>
      </c>
      <c r="AU70" s="30">
        <f t="shared" si="92"/>
        <v>0</v>
      </c>
      <c r="AV70" s="30">
        <f t="shared" si="92"/>
        <v>0</v>
      </c>
      <c r="AW70" s="30">
        <f t="shared" si="92"/>
        <v>0</v>
      </c>
      <c r="AX70" s="30">
        <f t="shared" si="92"/>
        <v>0</v>
      </c>
      <c r="AY70" s="30">
        <f t="shared" si="92"/>
        <v>0</v>
      </c>
      <c r="AZ70" s="30">
        <f t="shared" si="92"/>
        <v>0</v>
      </c>
      <c r="BA70" s="30">
        <f t="shared" si="92"/>
        <v>0</v>
      </c>
      <c r="BB70" s="30">
        <f t="shared" si="92"/>
        <v>0</v>
      </c>
      <c r="BC70" s="30">
        <f t="shared" si="92"/>
        <v>0</v>
      </c>
      <c r="BD70" s="30">
        <f t="shared" si="92"/>
        <v>0</v>
      </c>
      <c r="BE70" s="30">
        <f t="shared" si="92"/>
        <v>0</v>
      </c>
      <c r="BF70" s="30">
        <f t="shared" si="92"/>
        <v>0</v>
      </c>
      <c r="BG70" s="30">
        <f t="shared" si="92"/>
        <v>0</v>
      </c>
      <c r="BH70" s="30">
        <f t="shared" si="92"/>
        <v>0</v>
      </c>
      <c r="BI70" s="30">
        <f t="shared" si="92"/>
        <v>0</v>
      </c>
      <c r="BJ70" s="30">
        <f t="shared" si="92"/>
        <v>0</v>
      </c>
      <c r="BK70" s="30">
        <f t="shared" si="92"/>
        <v>0</v>
      </c>
      <c r="BL70" s="30">
        <f t="shared" si="92"/>
        <v>0</v>
      </c>
      <c r="BM70" s="30">
        <f t="shared" si="92"/>
        <v>0</v>
      </c>
      <c r="BN70" s="30">
        <f t="shared" si="92"/>
        <v>0</v>
      </c>
      <c r="BO70" s="30">
        <f t="shared" si="92"/>
        <v>0</v>
      </c>
      <c r="BP70" s="30">
        <f t="shared" ref="BP70:CH70" si="93">((BP16*0.5)+BO34-BP52)*BP89*BP104*BP$2</f>
        <v>0</v>
      </c>
      <c r="BQ70" s="30">
        <f t="shared" si="93"/>
        <v>0</v>
      </c>
      <c r="BR70" s="30">
        <f t="shared" si="93"/>
        <v>0</v>
      </c>
      <c r="BS70" s="30">
        <f t="shared" si="93"/>
        <v>0</v>
      </c>
      <c r="BT70" s="30">
        <f t="shared" si="93"/>
        <v>0</v>
      </c>
      <c r="BU70" s="30">
        <f t="shared" si="93"/>
        <v>0</v>
      </c>
      <c r="BV70" s="30">
        <f t="shared" si="93"/>
        <v>0</v>
      </c>
      <c r="BW70" s="30">
        <f t="shared" si="93"/>
        <v>0</v>
      </c>
      <c r="BX70" s="30">
        <f t="shared" si="93"/>
        <v>0</v>
      </c>
      <c r="BY70" s="30">
        <f t="shared" si="93"/>
        <v>0</v>
      </c>
      <c r="BZ70" s="30">
        <f t="shared" si="93"/>
        <v>0</v>
      </c>
      <c r="CA70" s="30">
        <f t="shared" si="93"/>
        <v>0</v>
      </c>
      <c r="CB70" s="30">
        <f t="shared" si="93"/>
        <v>0</v>
      </c>
      <c r="CC70" s="30">
        <f t="shared" si="93"/>
        <v>0</v>
      </c>
      <c r="CD70" s="30">
        <f t="shared" si="93"/>
        <v>0</v>
      </c>
      <c r="CE70" s="30">
        <f t="shared" si="93"/>
        <v>0</v>
      </c>
      <c r="CF70" s="30">
        <f t="shared" si="93"/>
        <v>0</v>
      </c>
      <c r="CG70" s="30">
        <f t="shared" si="93"/>
        <v>0</v>
      </c>
      <c r="CH70" s="33">
        <f t="shared" si="93"/>
        <v>0</v>
      </c>
    </row>
    <row r="71" spans="1:88" ht="15.5" x14ac:dyDescent="0.35">
      <c r="A71" s="578"/>
      <c r="B71" s="14" t="str">
        <f t="shared" si="68"/>
        <v>Water Heating</v>
      </c>
      <c r="C71" s="30">
        <f t="shared" si="71"/>
        <v>0</v>
      </c>
      <c r="D71" s="30">
        <f t="shared" ref="D71:BO71" si="94">((D17*0.5)+C35-D53)*D90*D105*D$2</f>
        <v>0</v>
      </c>
      <c r="E71" s="30">
        <f t="shared" si="94"/>
        <v>0</v>
      </c>
      <c r="F71" s="30">
        <f t="shared" si="94"/>
        <v>0</v>
      </c>
      <c r="G71" s="30">
        <f t="shared" si="94"/>
        <v>0</v>
      </c>
      <c r="H71" s="30">
        <f t="shared" si="94"/>
        <v>0</v>
      </c>
      <c r="I71" s="30">
        <f t="shared" si="94"/>
        <v>0</v>
      </c>
      <c r="J71" s="30">
        <f t="shared" si="94"/>
        <v>0</v>
      </c>
      <c r="K71" s="30">
        <f t="shared" si="94"/>
        <v>0</v>
      </c>
      <c r="L71" s="30">
        <f t="shared" si="94"/>
        <v>0</v>
      </c>
      <c r="M71" s="30">
        <f t="shared" si="94"/>
        <v>0</v>
      </c>
      <c r="N71" s="30">
        <f t="shared" si="94"/>
        <v>0</v>
      </c>
      <c r="O71" s="30">
        <f t="shared" si="94"/>
        <v>0</v>
      </c>
      <c r="P71" s="30">
        <f t="shared" si="94"/>
        <v>0</v>
      </c>
      <c r="Q71" s="30">
        <f t="shared" si="94"/>
        <v>0</v>
      </c>
      <c r="R71" s="30">
        <f t="shared" si="94"/>
        <v>0</v>
      </c>
      <c r="S71" s="30">
        <f t="shared" si="94"/>
        <v>0</v>
      </c>
      <c r="T71" s="30">
        <f t="shared" si="94"/>
        <v>0</v>
      </c>
      <c r="U71" s="30">
        <f t="shared" si="94"/>
        <v>0</v>
      </c>
      <c r="V71" s="30">
        <f t="shared" si="94"/>
        <v>0</v>
      </c>
      <c r="W71" s="30">
        <f t="shared" si="94"/>
        <v>0</v>
      </c>
      <c r="X71" s="30">
        <f t="shared" si="94"/>
        <v>0</v>
      </c>
      <c r="Y71" s="30">
        <f t="shared" si="94"/>
        <v>0</v>
      </c>
      <c r="Z71" s="30">
        <f t="shared" si="94"/>
        <v>0</v>
      </c>
      <c r="AA71" s="30">
        <f t="shared" si="94"/>
        <v>0</v>
      </c>
      <c r="AB71" s="30">
        <f t="shared" si="94"/>
        <v>0</v>
      </c>
      <c r="AC71" s="30">
        <f t="shared" si="94"/>
        <v>0</v>
      </c>
      <c r="AD71" s="30">
        <f t="shared" si="94"/>
        <v>0</v>
      </c>
      <c r="AE71" s="30">
        <f t="shared" si="94"/>
        <v>0</v>
      </c>
      <c r="AF71" s="30">
        <f t="shared" si="94"/>
        <v>0</v>
      </c>
      <c r="AG71" s="30">
        <f t="shared" si="94"/>
        <v>0</v>
      </c>
      <c r="AH71" s="30">
        <f t="shared" si="94"/>
        <v>0</v>
      </c>
      <c r="AI71" s="30">
        <f t="shared" si="94"/>
        <v>0</v>
      </c>
      <c r="AJ71" s="30">
        <f t="shared" si="94"/>
        <v>0</v>
      </c>
      <c r="AK71" s="30">
        <f t="shared" si="94"/>
        <v>0</v>
      </c>
      <c r="AL71" s="30">
        <f t="shared" si="94"/>
        <v>0</v>
      </c>
      <c r="AM71" s="30">
        <f t="shared" si="94"/>
        <v>0</v>
      </c>
      <c r="AN71" s="30">
        <f t="shared" si="94"/>
        <v>0</v>
      </c>
      <c r="AO71" s="30">
        <f t="shared" si="94"/>
        <v>0</v>
      </c>
      <c r="AP71" s="30">
        <f t="shared" si="94"/>
        <v>0</v>
      </c>
      <c r="AQ71" s="30">
        <f t="shared" si="94"/>
        <v>0</v>
      </c>
      <c r="AR71" s="30">
        <f t="shared" si="94"/>
        <v>0</v>
      </c>
      <c r="AS71" s="30">
        <f t="shared" si="94"/>
        <v>0</v>
      </c>
      <c r="AT71" s="30">
        <f t="shared" si="94"/>
        <v>0</v>
      </c>
      <c r="AU71" s="30">
        <f t="shared" si="94"/>
        <v>0</v>
      </c>
      <c r="AV71" s="30">
        <f t="shared" si="94"/>
        <v>0</v>
      </c>
      <c r="AW71" s="30">
        <f t="shared" si="94"/>
        <v>0</v>
      </c>
      <c r="AX71" s="30">
        <f t="shared" si="94"/>
        <v>0</v>
      </c>
      <c r="AY71" s="30">
        <f t="shared" si="94"/>
        <v>0</v>
      </c>
      <c r="AZ71" s="30">
        <f t="shared" si="94"/>
        <v>0</v>
      </c>
      <c r="BA71" s="30">
        <f t="shared" si="94"/>
        <v>0</v>
      </c>
      <c r="BB71" s="30">
        <f t="shared" si="94"/>
        <v>0</v>
      </c>
      <c r="BC71" s="30">
        <f t="shared" si="94"/>
        <v>0</v>
      </c>
      <c r="BD71" s="30">
        <f t="shared" si="94"/>
        <v>0</v>
      </c>
      <c r="BE71" s="30">
        <f t="shared" si="94"/>
        <v>0</v>
      </c>
      <c r="BF71" s="30">
        <f t="shared" si="94"/>
        <v>0</v>
      </c>
      <c r="BG71" s="30">
        <f t="shared" si="94"/>
        <v>0</v>
      </c>
      <c r="BH71" s="30">
        <f t="shared" si="94"/>
        <v>0</v>
      </c>
      <c r="BI71" s="30">
        <f t="shared" si="94"/>
        <v>0</v>
      </c>
      <c r="BJ71" s="30">
        <f t="shared" si="94"/>
        <v>0</v>
      </c>
      <c r="BK71" s="30">
        <f t="shared" si="94"/>
        <v>0</v>
      </c>
      <c r="BL71" s="30">
        <f t="shared" si="94"/>
        <v>0</v>
      </c>
      <c r="BM71" s="30">
        <f t="shared" si="94"/>
        <v>0</v>
      </c>
      <c r="BN71" s="30">
        <f t="shared" si="94"/>
        <v>0</v>
      </c>
      <c r="BO71" s="30">
        <f t="shared" si="94"/>
        <v>0</v>
      </c>
      <c r="BP71" s="30">
        <f t="shared" ref="BP71:CH71" si="95">((BP17*0.5)+BO35-BP53)*BP90*BP105*BP$2</f>
        <v>0</v>
      </c>
      <c r="BQ71" s="30">
        <f t="shared" si="95"/>
        <v>0</v>
      </c>
      <c r="BR71" s="30">
        <f t="shared" si="95"/>
        <v>0</v>
      </c>
      <c r="BS71" s="30">
        <f t="shared" si="95"/>
        <v>0</v>
      </c>
      <c r="BT71" s="30">
        <f t="shared" si="95"/>
        <v>0</v>
      </c>
      <c r="BU71" s="30">
        <f t="shared" si="95"/>
        <v>0</v>
      </c>
      <c r="BV71" s="30">
        <f t="shared" si="95"/>
        <v>0</v>
      </c>
      <c r="BW71" s="30">
        <f t="shared" si="95"/>
        <v>0</v>
      </c>
      <c r="BX71" s="30">
        <f t="shared" si="95"/>
        <v>0</v>
      </c>
      <c r="BY71" s="30">
        <f t="shared" si="95"/>
        <v>0</v>
      </c>
      <c r="BZ71" s="30">
        <f t="shared" si="95"/>
        <v>0</v>
      </c>
      <c r="CA71" s="30">
        <f t="shared" si="95"/>
        <v>0</v>
      </c>
      <c r="CB71" s="30">
        <f t="shared" si="95"/>
        <v>0</v>
      </c>
      <c r="CC71" s="30">
        <f t="shared" si="95"/>
        <v>0</v>
      </c>
      <c r="CD71" s="30">
        <f t="shared" si="95"/>
        <v>0</v>
      </c>
      <c r="CE71" s="30">
        <f t="shared" si="95"/>
        <v>0</v>
      </c>
      <c r="CF71" s="30">
        <f t="shared" si="95"/>
        <v>0</v>
      </c>
      <c r="CG71" s="30">
        <f t="shared" si="95"/>
        <v>0</v>
      </c>
      <c r="CH71" s="33">
        <f t="shared" si="95"/>
        <v>0</v>
      </c>
    </row>
    <row r="72" spans="1:88" ht="15.75" customHeight="1" x14ac:dyDescent="0.35">
      <c r="A72" s="578"/>
      <c r="B72" s="14" t="str">
        <f t="shared" si="6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0</v>
      </c>
      <c r="E73" s="30">
        <f t="shared" ref="E73:BP73" si="96">SUM(E59:E72)</f>
        <v>0</v>
      </c>
      <c r="F73" s="30">
        <f t="shared" si="96"/>
        <v>0</v>
      </c>
      <c r="G73" s="30">
        <f t="shared" si="96"/>
        <v>0</v>
      </c>
      <c r="H73" s="30">
        <f t="shared" si="96"/>
        <v>242.84417458967494</v>
      </c>
      <c r="I73" s="30">
        <f t="shared" si="96"/>
        <v>1024.3547039157033</v>
      </c>
      <c r="J73" s="30">
        <f t="shared" si="96"/>
        <v>1774.1779605827012</v>
      </c>
      <c r="K73" s="30">
        <f t="shared" si="96"/>
        <v>2651.6629952461258</v>
      </c>
      <c r="L73" s="30">
        <f t="shared" si="96"/>
        <v>1950.0893842738221</v>
      </c>
      <c r="M73" s="30">
        <f t="shared" si="96"/>
        <v>1878.8696174336578</v>
      </c>
      <c r="N73" s="30">
        <f t="shared" si="96"/>
        <v>3044.3357687355092</v>
      </c>
      <c r="O73" s="30">
        <f t="shared" si="96"/>
        <v>4188.6160366340764</v>
      </c>
      <c r="P73" s="30">
        <f t="shared" si="96"/>
        <v>3266.9535783357323</v>
      </c>
      <c r="Q73" s="30">
        <f t="shared" si="96"/>
        <v>3593.5593623900972</v>
      </c>
      <c r="R73" s="30">
        <f t="shared" si="96"/>
        <v>3687.5008588656738</v>
      </c>
      <c r="S73" s="30">
        <f t="shared" si="96"/>
        <v>4727.3782977159563</v>
      </c>
      <c r="T73" s="30">
        <f t="shared" si="96"/>
        <v>7114.6428486631958</v>
      </c>
      <c r="U73" s="30">
        <f t="shared" si="96"/>
        <v>8473.3879915784855</v>
      </c>
      <c r="V73" s="30">
        <f t="shared" si="96"/>
        <v>7012.4334785732653</v>
      </c>
      <c r="W73" s="30">
        <f t="shared" si="96"/>
        <v>7129.566241098094</v>
      </c>
      <c r="X73" s="30">
        <f t="shared" si="96"/>
        <v>4554.5588165108547</v>
      </c>
      <c r="Y73" s="30">
        <f t="shared" si="96"/>
        <v>3735.1047020486426</v>
      </c>
      <c r="Z73" s="30">
        <f t="shared" si="96"/>
        <v>3896.7684422206648</v>
      </c>
      <c r="AA73" s="30">
        <f t="shared" si="96"/>
        <v>4188.6160366340764</v>
      </c>
      <c r="AB73" s="30">
        <f t="shared" si="96"/>
        <v>3266.9535783357323</v>
      </c>
      <c r="AC73" s="30">
        <f t="shared" si="96"/>
        <v>3593.5593623900972</v>
      </c>
      <c r="AD73" s="30">
        <f t="shared" si="96"/>
        <v>3687.5008588656738</v>
      </c>
      <c r="AE73" s="30">
        <f t="shared" si="96"/>
        <v>4727.3782977159563</v>
      </c>
      <c r="AF73" s="30">
        <f t="shared" si="96"/>
        <v>7114.6428486631958</v>
      </c>
      <c r="AG73" s="30">
        <f t="shared" si="96"/>
        <v>8473.3879915784855</v>
      </c>
      <c r="AH73" s="30">
        <f t="shared" si="96"/>
        <v>7012.4334785732653</v>
      </c>
      <c r="AI73" s="30">
        <f t="shared" si="96"/>
        <v>7129.566241098094</v>
      </c>
      <c r="AJ73" s="30">
        <f t="shared" si="96"/>
        <v>4554.5588165108547</v>
      </c>
      <c r="AK73" s="30">
        <f t="shared" si="96"/>
        <v>3735.1047020486426</v>
      </c>
      <c r="AL73" s="30">
        <f t="shared" si="96"/>
        <v>3896.7684422206648</v>
      </c>
      <c r="AM73" s="30">
        <f t="shared" si="96"/>
        <v>4188.6160366340764</v>
      </c>
      <c r="AN73" s="30">
        <f t="shared" si="96"/>
        <v>3266.9535783357323</v>
      </c>
      <c r="AO73" s="30">
        <f t="shared" si="96"/>
        <v>3593.5593623900972</v>
      </c>
      <c r="AP73" s="30">
        <f t="shared" si="96"/>
        <v>3687.5008588656738</v>
      </c>
      <c r="AQ73" s="30">
        <f t="shared" si="96"/>
        <v>4727.3782977159563</v>
      </c>
      <c r="AR73" s="30">
        <f t="shared" si="96"/>
        <v>7114.6428486631958</v>
      </c>
      <c r="AS73" s="30">
        <f t="shared" si="96"/>
        <v>8473.3879915784855</v>
      </c>
      <c r="AT73" s="30">
        <f t="shared" si="96"/>
        <v>7012.4334785732653</v>
      </c>
      <c r="AU73" s="30">
        <f t="shared" si="96"/>
        <v>7129.566241098094</v>
      </c>
      <c r="AV73" s="30">
        <f t="shared" si="96"/>
        <v>4554.5588165108547</v>
      </c>
      <c r="AW73" s="30">
        <f t="shared" si="96"/>
        <v>3735.1047020486426</v>
      </c>
      <c r="AX73" s="30">
        <f t="shared" si="96"/>
        <v>3896.7684422206648</v>
      </c>
      <c r="AY73" s="30">
        <f t="shared" si="96"/>
        <v>4188.6160366340764</v>
      </c>
      <c r="AZ73" s="30">
        <f t="shared" si="96"/>
        <v>3266.9535783357323</v>
      </c>
      <c r="BA73" s="30">
        <f t="shared" si="96"/>
        <v>3593.5593623900972</v>
      </c>
      <c r="BB73" s="30">
        <f t="shared" si="96"/>
        <v>3687.5008588656738</v>
      </c>
      <c r="BC73" s="30">
        <f t="shared" si="96"/>
        <v>4727.3782977159563</v>
      </c>
      <c r="BD73" s="30">
        <f t="shared" si="96"/>
        <v>7114.6428486631958</v>
      </c>
      <c r="BE73" s="30">
        <f t="shared" si="96"/>
        <v>8473.3879915784855</v>
      </c>
      <c r="BF73" s="30">
        <f t="shared" si="96"/>
        <v>7012.4334785732653</v>
      </c>
      <c r="BG73" s="30">
        <f t="shared" si="96"/>
        <v>7129.566241098094</v>
      </c>
      <c r="BH73" s="30">
        <f t="shared" si="96"/>
        <v>4554.5588165108547</v>
      </c>
      <c r="BI73" s="30">
        <f t="shared" si="96"/>
        <v>3735.1047020486426</v>
      </c>
      <c r="BJ73" s="30">
        <f t="shared" si="96"/>
        <v>3896.7684422206648</v>
      </c>
      <c r="BK73" s="30">
        <f t="shared" si="96"/>
        <v>4188.6160366340764</v>
      </c>
      <c r="BL73" s="30">
        <f t="shared" si="96"/>
        <v>3266.9535783357323</v>
      </c>
      <c r="BM73" s="30">
        <f t="shared" si="96"/>
        <v>3593.5593623900972</v>
      </c>
      <c r="BN73" s="30">
        <f t="shared" si="96"/>
        <v>3687.5008588656738</v>
      </c>
      <c r="BO73" s="30">
        <f t="shared" si="96"/>
        <v>4727.3782977159563</v>
      </c>
      <c r="BP73" s="30">
        <f t="shared" si="96"/>
        <v>7114.6428486631958</v>
      </c>
      <c r="BQ73" s="30">
        <f t="shared" ref="BQ73:CH73" si="97">SUM(BQ59:BQ72)</f>
        <v>8473.3879915784855</v>
      </c>
      <c r="BR73" s="30">
        <f t="shared" si="97"/>
        <v>7012.4334785732653</v>
      </c>
      <c r="BS73" s="30">
        <f t="shared" si="97"/>
        <v>7129.566241098094</v>
      </c>
      <c r="BT73" s="30">
        <f t="shared" si="97"/>
        <v>4554.5588165108547</v>
      </c>
      <c r="BU73" s="30">
        <f t="shared" si="97"/>
        <v>3735.1047020486426</v>
      </c>
      <c r="BV73" s="30">
        <f t="shared" si="97"/>
        <v>3896.7684422206648</v>
      </c>
      <c r="BW73" s="30">
        <f t="shared" si="97"/>
        <v>4188.6160366340764</v>
      </c>
      <c r="BX73" s="30">
        <f t="shared" si="97"/>
        <v>3266.9535783357323</v>
      </c>
      <c r="BY73" s="30">
        <f t="shared" si="97"/>
        <v>3593.5593623900972</v>
      </c>
      <c r="BZ73" s="30">
        <f t="shared" si="97"/>
        <v>3687.5008588656738</v>
      </c>
      <c r="CA73" s="30">
        <f t="shared" si="97"/>
        <v>4727.3782977159563</v>
      </c>
      <c r="CB73" s="30">
        <f t="shared" si="97"/>
        <v>7114.6428486631958</v>
      </c>
      <c r="CC73" s="30">
        <f t="shared" si="97"/>
        <v>8473.3879915784855</v>
      </c>
      <c r="CD73" s="30">
        <f t="shared" si="97"/>
        <v>7012.4334785732653</v>
      </c>
      <c r="CE73" s="30">
        <f t="shared" si="97"/>
        <v>7129.566241098094</v>
      </c>
      <c r="CF73" s="30">
        <f t="shared" si="97"/>
        <v>4554.5588165108547</v>
      </c>
      <c r="CG73" s="30">
        <f t="shared" si="97"/>
        <v>3735.1047020486426</v>
      </c>
      <c r="CH73" s="33">
        <f t="shared" si="97"/>
        <v>3896.7684422206648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0</v>
      </c>
      <c r="E74" s="31">
        <f t="shared" ref="E74:BP74" si="98">D74+E73</f>
        <v>0</v>
      </c>
      <c r="F74" s="31">
        <f t="shared" si="98"/>
        <v>0</v>
      </c>
      <c r="G74" s="31">
        <f t="shared" si="98"/>
        <v>0</v>
      </c>
      <c r="H74" s="31">
        <f t="shared" si="98"/>
        <v>242.84417458967494</v>
      </c>
      <c r="I74" s="31">
        <f t="shared" si="98"/>
        <v>1267.1988785053782</v>
      </c>
      <c r="J74" s="31">
        <f t="shared" si="98"/>
        <v>3041.3768390880796</v>
      </c>
      <c r="K74" s="31">
        <f t="shared" si="98"/>
        <v>5693.0398343342058</v>
      </c>
      <c r="L74" s="31">
        <f t="shared" si="98"/>
        <v>7643.1292186080282</v>
      </c>
      <c r="M74" s="31">
        <f t="shared" si="98"/>
        <v>9521.9988360416864</v>
      </c>
      <c r="N74" s="31">
        <f t="shared" si="98"/>
        <v>12566.334604777196</v>
      </c>
      <c r="O74" s="31">
        <f t="shared" si="98"/>
        <v>16754.950641411273</v>
      </c>
      <c r="P74" s="31">
        <f t="shared" si="98"/>
        <v>20021.904219747004</v>
      </c>
      <c r="Q74" s="31">
        <f t="shared" si="98"/>
        <v>23615.463582137101</v>
      </c>
      <c r="R74" s="31">
        <f t="shared" si="98"/>
        <v>27302.964441002776</v>
      </c>
      <c r="S74" s="31">
        <f t="shared" si="98"/>
        <v>32030.342738718733</v>
      </c>
      <c r="T74" s="31">
        <f t="shared" si="98"/>
        <v>39144.985587381932</v>
      </c>
      <c r="U74" s="31">
        <f t="shared" si="98"/>
        <v>47618.373578960418</v>
      </c>
      <c r="V74" s="31">
        <f t="shared" si="98"/>
        <v>54630.807057533682</v>
      </c>
      <c r="W74" s="31">
        <f t="shared" si="98"/>
        <v>61760.373298631777</v>
      </c>
      <c r="X74" s="31">
        <f t="shared" si="98"/>
        <v>66314.932115142627</v>
      </c>
      <c r="Y74" s="31">
        <f t="shared" si="98"/>
        <v>70050.036817191271</v>
      </c>
      <c r="Z74" s="31">
        <f t="shared" si="98"/>
        <v>73946.805259411936</v>
      </c>
      <c r="AA74" s="31">
        <f t="shared" si="98"/>
        <v>78135.421296046014</v>
      </c>
      <c r="AB74" s="31">
        <f t="shared" si="98"/>
        <v>81402.374874381741</v>
      </c>
      <c r="AC74" s="31">
        <f t="shared" si="98"/>
        <v>84995.934236771835</v>
      </c>
      <c r="AD74" s="31">
        <f t="shared" si="98"/>
        <v>88683.435095637513</v>
      </c>
      <c r="AE74" s="31">
        <f t="shared" si="98"/>
        <v>93410.81339335347</v>
      </c>
      <c r="AF74" s="31">
        <f t="shared" si="98"/>
        <v>100525.45624201666</v>
      </c>
      <c r="AG74" s="31">
        <f t="shared" si="98"/>
        <v>108998.84423359515</v>
      </c>
      <c r="AH74" s="31">
        <f t="shared" si="98"/>
        <v>116011.27771216842</v>
      </c>
      <c r="AI74" s="31">
        <f t="shared" si="98"/>
        <v>123140.84395326651</v>
      </c>
      <c r="AJ74" s="31">
        <f t="shared" si="98"/>
        <v>127695.40276977736</v>
      </c>
      <c r="AK74" s="31">
        <f t="shared" si="98"/>
        <v>131430.50747182599</v>
      </c>
      <c r="AL74" s="31">
        <f t="shared" si="98"/>
        <v>135327.27591404665</v>
      </c>
      <c r="AM74" s="31">
        <f t="shared" si="98"/>
        <v>139515.89195068073</v>
      </c>
      <c r="AN74" s="31">
        <f t="shared" si="98"/>
        <v>142782.84552901646</v>
      </c>
      <c r="AO74" s="31">
        <f t="shared" si="98"/>
        <v>146376.40489140656</v>
      </c>
      <c r="AP74" s="31">
        <f t="shared" si="98"/>
        <v>150063.90575027224</v>
      </c>
      <c r="AQ74" s="31">
        <f t="shared" si="98"/>
        <v>154791.28404798819</v>
      </c>
      <c r="AR74" s="31">
        <f t="shared" si="98"/>
        <v>161905.92689665139</v>
      </c>
      <c r="AS74" s="31">
        <f t="shared" si="98"/>
        <v>170379.31488822988</v>
      </c>
      <c r="AT74" s="31">
        <f t="shared" si="98"/>
        <v>177391.74836680316</v>
      </c>
      <c r="AU74" s="31">
        <f t="shared" si="98"/>
        <v>184521.31460790127</v>
      </c>
      <c r="AV74" s="31">
        <f t="shared" si="98"/>
        <v>189075.87342441213</v>
      </c>
      <c r="AW74" s="31">
        <f t="shared" si="98"/>
        <v>192810.97812646077</v>
      </c>
      <c r="AX74" s="31">
        <f t="shared" si="98"/>
        <v>196707.74656868144</v>
      </c>
      <c r="AY74" s="31">
        <f t="shared" si="98"/>
        <v>200896.36260531552</v>
      </c>
      <c r="AZ74" s="31">
        <f t="shared" si="98"/>
        <v>204163.31618365124</v>
      </c>
      <c r="BA74" s="31">
        <f t="shared" si="98"/>
        <v>207756.87554604135</v>
      </c>
      <c r="BB74" s="31">
        <f t="shared" si="98"/>
        <v>211444.37640490703</v>
      </c>
      <c r="BC74" s="31">
        <f t="shared" si="98"/>
        <v>216171.75470262297</v>
      </c>
      <c r="BD74" s="31">
        <f t="shared" si="98"/>
        <v>223286.39755128618</v>
      </c>
      <c r="BE74" s="31">
        <f t="shared" si="98"/>
        <v>231759.78554286467</v>
      </c>
      <c r="BF74" s="31">
        <f t="shared" si="98"/>
        <v>238772.21902143795</v>
      </c>
      <c r="BG74" s="31">
        <f t="shared" si="98"/>
        <v>245901.78526253605</v>
      </c>
      <c r="BH74" s="31">
        <f t="shared" si="98"/>
        <v>250456.34407904692</v>
      </c>
      <c r="BI74" s="31">
        <f t="shared" si="98"/>
        <v>254191.44878109556</v>
      </c>
      <c r="BJ74" s="31">
        <f t="shared" si="98"/>
        <v>258088.21722331623</v>
      </c>
      <c r="BK74" s="31">
        <f t="shared" si="98"/>
        <v>262276.83325995028</v>
      </c>
      <c r="BL74" s="31">
        <f t="shared" si="98"/>
        <v>265543.78683828603</v>
      </c>
      <c r="BM74" s="31">
        <f t="shared" si="98"/>
        <v>269137.34620067611</v>
      </c>
      <c r="BN74" s="31">
        <f t="shared" si="98"/>
        <v>272824.84705954179</v>
      </c>
      <c r="BO74" s="31">
        <f t="shared" si="98"/>
        <v>277552.22535725776</v>
      </c>
      <c r="BP74" s="31">
        <f t="shared" si="98"/>
        <v>284666.86820592097</v>
      </c>
      <c r="BQ74" s="31">
        <f t="shared" ref="BQ74:CH74" si="99">BP74+BQ73</f>
        <v>293140.25619749946</v>
      </c>
      <c r="BR74" s="31">
        <f t="shared" si="99"/>
        <v>300152.68967607274</v>
      </c>
      <c r="BS74" s="31">
        <f t="shared" si="99"/>
        <v>307282.25591717084</v>
      </c>
      <c r="BT74" s="31">
        <f t="shared" si="99"/>
        <v>311836.81473368168</v>
      </c>
      <c r="BU74" s="31">
        <f t="shared" si="99"/>
        <v>315571.91943573032</v>
      </c>
      <c r="BV74" s="31">
        <f t="shared" si="99"/>
        <v>319468.68787795096</v>
      </c>
      <c r="BW74" s="31">
        <f t="shared" si="99"/>
        <v>323657.30391458503</v>
      </c>
      <c r="BX74" s="31">
        <f t="shared" si="99"/>
        <v>326924.25749292079</v>
      </c>
      <c r="BY74" s="31">
        <f t="shared" si="99"/>
        <v>330517.81685531087</v>
      </c>
      <c r="BZ74" s="31">
        <f t="shared" si="99"/>
        <v>334205.31771417655</v>
      </c>
      <c r="CA74" s="31">
        <f t="shared" si="99"/>
        <v>338932.69601189252</v>
      </c>
      <c r="CB74" s="31">
        <f t="shared" si="99"/>
        <v>346047.33886055573</v>
      </c>
      <c r="CC74" s="31">
        <f t="shared" si="99"/>
        <v>354520.72685213422</v>
      </c>
      <c r="CD74" s="31">
        <f t="shared" si="99"/>
        <v>361533.1603307075</v>
      </c>
      <c r="CE74" s="31">
        <f t="shared" si="99"/>
        <v>368662.7265718056</v>
      </c>
      <c r="CF74" s="31">
        <f t="shared" si="99"/>
        <v>373217.28538831644</v>
      </c>
      <c r="CG74" s="31">
        <f t="shared" si="99"/>
        <v>376952.39009036508</v>
      </c>
      <c r="CH74" s="34">
        <f t="shared" si="99"/>
        <v>380849.15853258572</v>
      </c>
    </row>
    <row r="75" spans="1:88" x14ac:dyDescent="0.35">
      <c r="A75" s="8"/>
      <c r="B75" s="40"/>
      <c r="C75" s="37"/>
      <c r="D75" s="42"/>
      <c r="E75" s="37"/>
      <c r="F75" s="42"/>
      <c r="G75" s="37"/>
      <c r="H75" s="42"/>
      <c r="I75" s="37"/>
      <c r="J75" s="42"/>
      <c r="K75" s="37"/>
      <c r="L75" s="42"/>
      <c r="M75" s="37"/>
      <c r="N75" s="42"/>
      <c r="O75" s="37"/>
      <c r="P75" s="42"/>
      <c r="Q75" s="37"/>
      <c r="R75" s="42"/>
      <c r="S75" s="37"/>
      <c r="T75" s="42"/>
      <c r="U75" s="37"/>
      <c r="V75" s="42"/>
      <c r="W75" s="37"/>
      <c r="X75" s="42"/>
      <c r="Y75" s="37"/>
      <c r="Z75" s="42"/>
      <c r="AA75" s="37"/>
      <c r="AB75" s="42"/>
      <c r="AC75" s="37"/>
      <c r="AD75" s="42"/>
      <c r="AE75" s="37"/>
      <c r="AF75" s="42"/>
      <c r="AG75" s="37"/>
      <c r="AH75" s="42"/>
      <c r="AI75" s="37"/>
      <c r="AJ75" s="42"/>
      <c r="AK75" s="37"/>
      <c r="AL75" s="42"/>
      <c r="AM75" s="37"/>
      <c r="AN75" s="42"/>
      <c r="AO75" s="37"/>
      <c r="AP75" s="42"/>
      <c r="AQ75" s="37"/>
      <c r="AR75" s="42"/>
      <c r="AS75" s="37"/>
      <c r="AT75" s="42"/>
      <c r="AU75" s="37"/>
      <c r="AV75" s="42"/>
      <c r="AW75" s="37"/>
      <c r="AX75" s="42"/>
      <c r="AY75" s="37"/>
      <c r="AZ75" s="42"/>
      <c r="BA75" s="37"/>
      <c r="BB75" s="42"/>
      <c r="BC75" s="37"/>
      <c r="BD75" s="42"/>
      <c r="BE75" s="37"/>
      <c r="BF75" s="42"/>
      <c r="BG75" s="37"/>
      <c r="BH75" s="42"/>
      <c r="BI75" s="37"/>
      <c r="BJ75" s="42"/>
      <c r="BK75" s="37"/>
      <c r="BL75" s="42"/>
      <c r="BM75" s="37"/>
      <c r="BN75" s="42"/>
      <c r="BO75" s="37"/>
      <c r="BP75" s="42"/>
      <c r="BQ75" s="37"/>
      <c r="BR75" s="42"/>
      <c r="BS75" s="37"/>
      <c r="BT75" s="42"/>
      <c r="BU75" s="37"/>
      <c r="BV75" s="42"/>
      <c r="BW75" s="37"/>
      <c r="BX75" s="42"/>
      <c r="BY75" s="37"/>
      <c r="BZ75" s="42"/>
      <c r="CA75" s="37"/>
      <c r="CB75" s="42"/>
      <c r="CC75" s="37"/>
      <c r="CD75" s="42"/>
      <c r="CE75" s="37"/>
      <c r="CF75" s="42"/>
      <c r="CG75" s="37"/>
      <c r="CH75" s="42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18" t="s">
        <v>12</v>
      </c>
      <c r="C77" s="176">
        <f>C$4</f>
        <v>44562</v>
      </c>
      <c r="D77" s="176">
        <f t="shared" ref="D77:BO77" si="100">D$4</f>
        <v>44593</v>
      </c>
      <c r="E77" s="176">
        <f t="shared" si="100"/>
        <v>44621</v>
      </c>
      <c r="F77" s="176">
        <f t="shared" si="100"/>
        <v>44652</v>
      </c>
      <c r="G77" s="176">
        <f t="shared" si="100"/>
        <v>44682</v>
      </c>
      <c r="H77" s="176">
        <f t="shared" si="100"/>
        <v>44713</v>
      </c>
      <c r="I77" s="176">
        <f t="shared" si="100"/>
        <v>44743</v>
      </c>
      <c r="J77" s="176">
        <f t="shared" si="100"/>
        <v>44774</v>
      </c>
      <c r="K77" s="176">
        <f t="shared" si="100"/>
        <v>44805</v>
      </c>
      <c r="L77" s="176">
        <f t="shared" si="100"/>
        <v>44835</v>
      </c>
      <c r="M77" s="176">
        <f t="shared" si="100"/>
        <v>44866</v>
      </c>
      <c r="N77" s="176">
        <f t="shared" si="100"/>
        <v>44896</v>
      </c>
      <c r="O77" s="176">
        <f t="shared" si="100"/>
        <v>44927</v>
      </c>
      <c r="P77" s="176">
        <f t="shared" si="100"/>
        <v>44958</v>
      </c>
      <c r="Q77" s="176">
        <f t="shared" si="100"/>
        <v>44986</v>
      </c>
      <c r="R77" s="176">
        <f t="shared" si="100"/>
        <v>45017</v>
      </c>
      <c r="S77" s="176">
        <f t="shared" si="100"/>
        <v>45047</v>
      </c>
      <c r="T77" s="176">
        <f t="shared" si="100"/>
        <v>45078</v>
      </c>
      <c r="U77" s="176">
        <f t="shared" si="100"/>
        <v>45108</v>
      </c>
      <c r="V77" s="176">
        <f t="shared" si="100"/>
        <v>45139</v>
      </c>
      <c r="W77" s="176">
        <f t="shared" si="100"/>
        <v>45170</v>
      </c>
      <c r="X77" s="176">
        <f t="shared" si="100"/>
        <v>45200</v>
      </c>
      <c r="Y77" s="176">
        <f t="shared" si="100"/>
        <v>45231</v>
      </c>
      <c r="Z77" s="176">
        <f t="shared" si="100"/>
        <v>45261</v>
      </c>
      <c r="AA77" s="176">
        <f t="shared" si="100"/>
        <v>45292</v>
      </c>
      <c r="AB77" s="176">
        <f t="shared" si="100"/>
        <v>45323</v>
      </c>
      <c r="AC77" s="176">
        <f t="shared" si="100"/>
        <v>45352</v>
      </c>
      <c r="AD77" s="176">
        <f t="shared" si="100"/>
        <v>45383</v>
      </c>
      <c r="AE77" s="176">
        <f t="shared" si="100"/>
        <v>45413</v>
      </c>
      <c r="AF77" s="176">
        <f t="shared" si="100"/>
        <v>45444</v>
      </c>
      <c r="AG77" s="176">
        <f t="shared" si="100"/>
        <v>45474</v>
      </c>
      <c r="AH77" s="176">
        <f t="shared" si="100"/>
        <v>45505</v>
      </c>
      <c r="AI77" s="176">
        <f t="shared" si="100"/>
        <v>45536</v>
      </c>
      <c r="AJ77" s="176">
        <f t="shared" si="100"/>
        <v>45566</v>
      </c>
      <c r="AK77" s="176">
        <f t="shared" si="100"/>
        <v>45597</v>
      </c>
      <c r="AL77" s="176">
        <f t="shared" si="100"/>
        <v>45627</v>
      </c>
      <c r="AM77" s="176">
        <f t="shared" si="100"/>
        <v>45658</v>
      </c>
      <c r="AN77" s="176">
        <f t="shared" si="100"/>
        <v>45689</v>
      </c>
      <c r="AO77" s="176">
        <f t="shared" si="100"/>
        <v>45717</v>
      </c>
      <c r="AP77" s="176">
        <f t="shared" si="100"/>
        <v>45748</v>
      </c>
      <c r="AQ77" s="176">
        <f t="shared" si="100"/>
        <v>45778</v>
      </c>
      <c r="AR77" s="176">
        <f t="shared" si="100"/>
        <v>45809</v>
      </c>
      <c r="AS77" s="176">
        <f t="shared" si="100"/>
        <v>45839</v>
      </c>
      <c r="AT77" s="176">
        <f t="shared" si="100"/>
        <v>45870</v>
      </c>
      <c r="AU77" s="176">
        <f t="shared" si="100"/>
        <v>45901</v>
      </c>
      <c r="AV77" s="176">
        <f t="shared" si="100"/>
        <v>45931</v>
      </c>
      <c r="AW77" s="176">
        <f t="shared" si="100"/>
        <v>45962</v>
      </c>
      <c r="AX77" s="176">
        <f t="shared" si="100"/>
        <v>45992</v>
      </c>
      <c r="AY77" s="176">
        <f t="shared" si="100"/>
        <v>46023</v>
      </c>
      <c r="AZ77" s="176">
        <f t="shared" si="100"/>
        <v>46054</v>
      </c>
      <c r="BA77" s="176">
        <f t="shared" si="100"/>
        <v>46082</v>
      </c>
      <c r="BB77" s="176">
        <f t="shared" si="100"/>
        <v>46113</v>
      </c>
      <c r="BC77" s="176">
        <f t="shared" si="100"/>
        <v>46143</v>
      </c>
      <c r="BD77" s="176">
        <f t="shared" si="100"/>
        <v>46174</v>
      </c>
      <c r="BE77" s="176">
        <f t="shared" si="100"/>
        <v>46204</v>
      </c>
      <c r="BF77" s="176">
        <f t="shared" si="100"/>
        <v>46235</v>
      </c>
      <c r="BG77" s="176">
        <f t="shared" si="100"/>
        <v>46266</v>
      </c>
      <c r="BH77" s="176">
        <f t="shared" si="100"/>
        <v>46296</v>
      </c>
      <c r="BI77" s="176">
        <f t="shared" si="100"/>
        <v>46327</v>
      </c>
      <c r="BJ77" s="176">
        <f t="shared" si="100"/>
        <v>46357</v>
      </c>
      <c r="BK77" s="176">
        <f t="shared" si="100"/>
        <v>46388</v>
      </c>
      <c r="BL77" s="176">
        <f t="shared" si="100"/>
        <v>46419</v>
      </c>
      <c r="BM77" s="176">
        <f t="shared" si="100"/>
        <v>46447</v>
      </c>
      <c r="BN77" s="176">
        <f t="shared" si="100"/>
        <v>46478</v>
      </c>
      <c r="BO77" s="176">
        <f t="shared" si="100"/>
        <v>46508</v>
      </c>
      <c r="BP77" s="176">
        <f t="shared" ref="BP77:CH77" si="101">BP$4</f>
        <v>46539</v>
      </c>
      <c r="BQ77" s="176">
        <f t="shared" si="101"/>
        <v>46569</v>
      </c>
      <c r="BR77" s="176">
        <f t="shared" si="101"/>
        <v>46600</v>
      </c>
      <c r="BS77" s="176">
        <f t="shared" si="101"/>
        <v>46631</v>
      </c>
      <c r="BT77" s="176">
        <f t="shared" si="101"/>
        <v>46661</v>
      </c>
      <c r="BU77" s="176">
        <f t="shared" si="101"/>
        <v>46692</v>
      </c>
      <c r="BV77" s="176">
        <f t="shared" si="101"/>
        <v>46722</v>
      </c>
      <c r="BW77" s="176">
        <f t="shared" si="101"/>
        <v>46753</v>
      </c>
      <c r="BX77" s="176">
        <f t="shared" si="101"/>
        <v>46784</v>
      </c>
      <c r="BY77" s="176">
        <f t="shared" si="101"/>
        <v>46813</v>
      </c>
      <c r="BZ77" s="176">
        <f t="shared" si="101"/>
        <v>46844</v>
      </c>
      <c r="CA77" s="176">
        <f t="shared" si="101"/>
        <v>46874</v>
      </c>
      <c r="CB77" s="176">
        <f t="shared" si="101"/>
        <v>46905</v>
      </c>
      <c r="CC77" s="176">
        <f t="shared" si="101"/>
        <v>46935</v>
      </c>
      <c r="CD77" s="176">
        <f t="shared" si="101"/>
        <v>46966</v>
      </c>
      <c r="CE77" s="176">
        <f t="shared" si="101"/>
        <v>46997</v>
      </c>
      <c r="CF77" s="176">
        <f t="shared" si="101"/>
        <v>47027</v>
      </c>
      <c r="CG77" s="176">
        <f t="shared" si="101"/>
        <v>47058</v>
      </c>
      <c r="CH77" s="177">
        <f t="shared" si="101"/>
        <v>47088</v>
      </c>
      <c r="CJ77" s="231" t="s">
        <v>182</v>
      </c>
    </row>
    <row r="78" spans="1:88" ht="15.75" customHeight="1" x14ac:dyDescent="0.35">
      <c r="A78" s="581"/>
      <c r="B78" s="14" t="str">
        <f>B59</f>
        <v>Air Comp</v>
      </c>
      <c r="C78" s="348">
        <f>'2M - SGS'!C78</f>
        <v>8.5109000000000004E-2</v>
      </c>
      <c r="D78" s="348">
        <f>'2M - SGS'!D78</f>
        <v>7.7715000000000006E-2</v>
      </c>
      <c r="E78" s="348">
        <f>'2M - SGS'!E78</f>
        <v>8.6136000000000004E-2</v>
      </c>
      <c r="F78" s="348">
        <f>'2M - SGS'!F78</f>
        <v>7.9796000000000006E-2</v>
      </c>
      <c r="G78" s="348">
        <f>'2M - SGS'!G78</f>
        <v>8.5334999999999994E-2</v>
      </c>
      <c r="H78" s="348">
        <f>'2M - SGS'!H78</f>
        <v>8.1994999999999998E-2</v>
      </c>
      <c r="I78" s="348">
        <f>'2M - SGS'!I78</f>
        <v>8.4098999999999993E-2</v>
      </c>
      <c r="J78" s="348">
        <f>'2M - SGS'!J78</f>
        <v>8.4198999999999996E-2</v>
      </c>
      <c r="K78" s="348">
        <f>'2M - SGS'!K78</f>
        <v>8.2512000000000002E-2</v>
      </c>
      <c r="L78" s="348">
        <f>'2M - SGS'!L78</f>
        <v>8.5277000000000006E-2</v>
      </c>
      <c r="M78" s="348">
        <f>'2M - SGS'!M78</f>
        <v>8.2588999999999996E-2</v>
      </c>
      <c r="N78" s="348">
        <f>'2M - SGS'!N78</f>
        <v>8.5237999999999994E-2</v>
      </c>
      <c r="O78" s="348">
        <f>'2M - SGS'!O78</f>
        <v>8.5109000000000004E-2</v>
      </c>
      <c r="P78" s="348">
        <f>'2M - SGS'!P78</f>
        <v>7.7715000000000006E-2</v>
      </c>
      <c r="Q78" s="348">
        <f>'2M - SGS'!Q78</f>
        <v>8.6136000000000004E-2</v>
      </c>
      <c r="R78" s="348">
        <f>'2M - SGS'!R78</f>
        <v>7.9796000000000006E-2</v>
      </c>
      <c r="S78" s="348">
        <f>'2M - SGS'!S78</f>
        <v>8.5334999999999994E-2</v>
      </c>
      <c r="T78" s="348">
        <f>'2M - SGS'!T78</f>
        <v>8.1994999999999998E-2</v>
      </c>
      <c r="U78" s="348">
        <f>'2M - SGS'!U78</f>
        <v>8.4098999999999993E-2</v>
      </c>
      <c r="V78" s="348">
        <f>'2M - SGS'!V78</f>
        <v>8.4198999999999996E-2</v>
      </c>
      <c r="W78" s="348">
        <f>'2M - SGS'!W78</f>
        <v>8.2512000000000002E-2</v>
      </c>
      <c r="X78" s="348">
        <f>'2M - SGS'!X78</f>
        <v>8.5277000000000006E-2</v>
      </c>
      <c r="Y78" s="348">
        <f>'2M - SGS'!Y78</f>
        <v>8.2588999999999996E-2</v>
      </c>
      <c r="Z78" s="348">
        <f>'2M - SGS'!Z78</f>
        <v>8.5237999999999994E-2</v>
      </c>
      <c r="AA78" s="348">
        <f>'2M - SGS'!AA78</f>
        <v>8.5109000000000004E-2</v>
      </c>
      <c r="AB78" s="348">
        <f>'2M - SGS'!AB78</f>
        <v>7.7715000000000006E-2</v>
      </c>
      <c r="AC78" s="348">
        <f>'2M - SGS'!AC78</f>
        <v>8.6136000000000004E-2</v>
      </c>
      <c r="AD78" s="348">
        <f>'2M - SGS'!AD78</f>
        <v>7.9796000000000006E-2</v>
      </c>
      <c r="AE78" s="348">
        <f>'2M - SGS'!AE78</f>
        <v>8.5334999999999994E-2</v>
      </c>
      <c r="AF78" s="348">
        <f>'2M - SGS'!AF78</f>
        <v>8.1994999999999998E-2</v>
      </c>
      <c r="AG78" s="348">
        <f>'2M - SGS'!AG78</f>
        <v>8.4098999999999993E-2</v>
      </c>
      <c r="AH78" s="348">
        <f>'2M - SGS'!AH78</f>
        <v>8.4198999999999996E-2</v>
      </c>
      <c r="AI78" s="348">
        <f>'2M - SGS'!AI78</f>
        <v>8.2512000000000002E-2</v>
      </c>
      <c r="AJ78" s="348">
        <f>'2M - SGS'!AJ78</f>
        <v>8.5277000000000006E-2</v>
      </c>
      <c r="AK78" s="348">
        <f>'2M - SGS'!AK78</f>
        <v>8.2588999999999996E-2</v>
      </c>
      <c r="AL78" s="348">
        <f>'2M - SGS'!AL78</f>
        <v>8.5237999999999994E-2</v>
      </c>
      <c r="AM78" s="348">
        <f>'2M - SGS'!AM78</f>
        <v>8.5109000000000004E-2</v>
      </c>
      <c r="AN78" s="348">
        <f>'2M - SGS'!AN78</f>
        <v>7.7715000000000006E-2</v>
      </c>
      <c r="AO78" s="348">
        <f>'2M - SGS'!AO78</f>
        <v>8.6136000000000004E-2</v>
      </c>
      <c r="AP78" s="348">
        <f>'2M - SGS'!AP78</f>
        <v>7.9796000000000006E-2</v>
      </c>
      <c r="AQ78" s="348">
        <f>'2M - SGS'!AQ78</f>
        <v>8.5334999999999994E-2</v>
      </c>
      <c r="AR78" s="348">
        <f>'2M - SGS'!AR78</f>
        <v>8.1994999999999998E-2</v>
      </c>
      <c r="AS78" s="348">
        <f>'2M - SGS'!AS78</f>
        <v>8.4098999999999993E-2</v>
      </c>
      <c r="AT78" s="348">
        <f>'2M - SGS'!AT78</f>
        <v>8.4198999999999996E-2</v>
      </c>
      <c r="AU78" s="348">
        <f>'2M - SGS'!AU78</f>
        <v>8.2512000000000002E-2</v>
      </c>
      <c r="AV78" s="348">
        <f>'2M - SGS'!AV78</f>
        <v>8.5277000000000006E-2</v>
      </c>
      <c r="AW78" s="348">
        <f>'2M - SGS'!AW78</f>
        <v>8.2588999999999996E-2</v>
      </c>
      <c r="AX78" s="348">
        <f>'2M - SGS'!AX78</f>
        <v>8.5237999999999994E-2</v>
      </c>
      <c r="AY78" s="348">
        <f>'2M - SGS'!AY78</f>
        <v>8.5109000000000004E-2</v>
      </c>
      <c r="AZ78" s="348">
        <f>'2M - SGS'!AZ78</f>
        <v>7.7715000000000006E-2</v>
      </c>
      <c r="BA78" s="348">
        <f>'2M - SGS'!BA78</f>
        <v>8.6136000000000004E-2</v>
      </c>
      <c r="BB78" s="348">
        <f>'2M - SGS'!BB78</f>
        <v>7.9796000000000006E-2</v>
      </c>
      <c r="BC78" s="348">
        <f>'2M - SGS'!BC78</f>
        <v>8.5334999999999994E-2</v>
      </c>
      <c r="BD78" s="348">
        <f>'2M - SGS'!BD78</f>
        <v>8.1994999999999998E-2</v>
      </c>
      <c r="BE78" s="348">
        <f>'2M - SGS'!BE78</f>
        <v>8.4098999999999993E-2</v>
      </c>
      <c r="BF78" s="348">
        <f>'2M - SGS'!BF78</f>
        <v>8.4198999999999996E-2</v>
      </c>
      <c r="BG78" s="348">
        <f>'2M - SGS'!BG78</f>
        <v>8.2512000000000002E-2</v>
      </c>
      <c r="BH78" s="348">
        <f>'2M - SGS'!BH78</f>
        <v>8.5277000000000006E-2</v>
      </c>
      <c r="BI78" s="348">
        <f>'2M - SGS'!BI78</f>
        <v>8.2588999999999996E-2</v>
      </c>
      <c r="BJ78" s="348">
        <f>'2M - SGS'!BJ78</f>
        <v>8.5237999999999994E-2</v>
      </c>
      <c r="BK78" s="348">
        <f>'2M - SGS'!BK78</f>
        <v>8.5109000000000004E-2</v>
      </c>
      <c r="BL78" s="348">
        <f>'2M - SGS'!BL78</f>
        <v>7.7715000000000006E-2</v>
      </c>
      <c r="BM78" s="348">
        <f>'2M - SGS'!BM78</f>
        <v>8.6136000000000004E-2</v>
      </c>
      <c r="BN78" s="348">
        <f>'2M - SGS'!BN78</f>
        <v>7.9796000000000006E-2</v>
      </c>
      <c r="BO78" s="348">
        <f>'2M - SGS'!BO78</f>
        <v>8.5334999999999994E-2</v>
      </c>
      <c r="BP78" s="348">
        <f>'2M - SGS'!BP78</f>
        <v>8.1994999999999998E-2</v>
      </c>
      <c r="BQ78" s="348">
        <f>'2M - SGS'!BQ78</f>
        <v>8.4098999999999993E-2</v>
      </c>
      <c r="BR78" s="348">
        <f>'2M - SGS'!BR78</f>
        <v>8.4198999999999996E-2</v>
      </c>
      <c r="BS78" s="348">
        <f>'2M - SGS'!BS78</f>
        <v>8.2512000000000002E-2</v>
      </c>
      <c r="BT78" s="348">
        <f>'2M - SGS'!BT78</f>
        <v>8.5277000000000006E-2</v>
      </c>
      <c r="BU78" s="348">
        <f>'2M - SGS'!BU78</f>
        <v>8.2588999999999996E-2</v>
      </c>
      <c r="BV78" s="348">
        <f>'2M - SGS'!BV78</f>
        <v>8.5237999999999994E-2</v>
      </c>
      <c r="BW78" s="348">
        <f>'2M - SGS'!BW78</f>
        <v>8.5109000000000004E-2</v>
      </c>
      <c r="BX78" s="348">
        <f>'2M - SGS'!BX78</f>
        <v>7.7715000000000006E-2</v>
      </c>
      <c r="BY78" s="348">
        <f>'2M - SGS'!BY78</f>
        <v>8.6136000000000004E-2</v>
      </c>
      <c r="BZ78" s="348">
        <f>'2M - SGS'!BZ78</f>
        <v>7.9796000000000006E-2</v>
      </c>
      <c r="CA78" s="348">
        <f>'2M - SGS'!CA78</f>
        <v>8.5334999999999994E-2</v>
      </c>
      <c r="CB78" s="348">
        <f>'2M - SGS'!CB78</f>
        <v>8.1994999999999998E-2</v>
      </c>
      <c r="CC78" s="348">
        <f>'2M - SGS'!CC78</f>
        <v>8.4098999999999993E-2</v>
      </c>
      <c r="CD78" s="348">
        <f>'2M - SGS'!CD78</f>
        <v>8.4198999999999996E-2</v>
      </c>
      <c r="CE78" s="348">
        <f>'2M - SGS'!CE78</f>
        <v>8.2512000000000002E-2</v>
      </c>
      <c r="CF78" s="348">
        <f>'2M - SGS'!CF78</f>
        <v>8.5277000000000006E-2</v>
      </c>
      <c r="CG78" s="348">
        <f>'2M - SGS'!CG78</f>
        <v>8.2588999999999996E-2</v>
      </c>
      <c r="CH78" s="349">
        <f>'2M - SGS'!CH78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102">B60</f>
        <v>Building Shell</v>
      </c>
      <c r="C79" s="348">
        <f>'2M - SGS'!C79</f>
        <v>0.107824</v>
      </c>
      <c r="D79" s="348">
        <f>'2M - SGS'!D79</f>
        <v>9.1051999999999994E-2</v>
      </c>
      <c r="E79" s="348">
        <f>'2M - SGS'!E79</f>
        <v>7.1135000000000004E-2</v>
      </c>
      <c r="F79" s="348">
        <f>'2M - SGS'!F79</f>
        <v>4.1179E-2</v>
      </c>
      <c r="G79" s="348">
        <f>'2M - SGS'!G79</f>
        <v>4.4423999999999998E-2</v>
      </c>
      <c r="H79" s="348">
        <f>'2M - SGS'!H79</f>
        <v>0.106128</v>
      </c>
      <c r="I79" s="348">
        <f>'2M - SGS'!I79</f>
        <v>0.14288100000000001</v>
      </c>
      <c r="J79" s="348">
        <f>'2M - SGS'!J79</f>
        <v>0.133494</v>
      </c>
      <c r="K79" s="348">
        <f>'2M - SGS'!K79</f>
        <v>5.781E-2</v>
      </c>
      <c r="L79" s="348">
        <f>'2M - SGS'!L79</f>
        <v>3.8018000000000003E-2</v>
      </c>
      <c r="M79" s="348">
        <f>'2M - SGS'!M79</f>
        <v>6.2103999999999999E-2</v>
      </c>
      <c r="N79" s="348">
        <f>'2M - SGS'!N79</f>
        <v>0.10395</v>
      </c>
      <c r="O79" s="348">
        <f>'2M - SGS'!O79</f>
        <v>0.107824</v>
      </c>
      <c r="P79" s="348">
        <f>'2M - SGS'!P79</f>
        <v>9.1051999999999994E-2</v>
      </c>
      <c r="Q79" s="348">
        <f>'2M - SGS'!Q79</f>
        <v>7.1135000000000004E-2</v>
      </c>
      <c r="R79" s="348">
        <f>'2M - SGS'!R79</f>
        <v>4.1179E-2</v>
      </c>
      <c r="S79" s="348">
        <f>'2M - SGS'!S79</f>
        <v>4.4423999999999998E-2</v>
      </c>
      <c r="T79" s="348">
        <f>'2M - SGS'!T79</f>
        <v>0.106128</v>
      </c>
      <c r="U79" s="348">
        <f>'2M - SGS'!U79</f>
        <v>0.14288100000000001</v>
      </c>
      <c r="V79" s="348">
        <f>'2M - SGS'!V79</f>
        <v>0.133494</v>
      </c>
      <c r="W79" s="348">
        <f>'2M - SGS'!W79</f>
        <v>5.781E-2</v>
      </c>
      <c r="X79" s="348">
        <f>'2M - SGS'!X79</f>
        <v>3.8018000000000003E-2</v>
      </c>
      <c r="Y79" s="348">
        <f>'2M - SGS'!Y79</f>
        <v>6.2103999999999999E-2</v>
      </c>
      <c r="Z79" s="348">
        <f>'2M - SGS'!Z79</f>
        <v>0.10395</v>
      </c>
      <c r="AA79" s="348">
        <f>'2M - SGS'!AA79</f>
        <v>0.107824</v>
      </c>
      <c r="AB79" s="348">
        <f>'2M - SGS'!AB79</f>
        <v>9.1051999999999994E-2</v>
      </c>
      <c r="AC79" s="348">
        <f>'2M - SGS'!AC79</f>
        <v>7.1135000000000004E-2</v>
      </c>
      <c r="AD79" s="348">
        <f>'2M - SGS'!AD79</f>
        <v>4.1179E-2</v>
      </c>
      <c r="AE79" s="348">
        <f>'2M - SGS'!AE79</f>
        <v>4.4423999999999998E-2</v>
      </c>
      <c r="AF79" s="348">
        <f>'2M - SGS'!AF79</f>
        <v>0.106128</v>
      </c>
      <c r="AG79" s="348">
        <f>'2M - SGS'!AG79</f>
        <v>0.14288100000000001</v>
      </c>
      <c r="AH79" s="348">
        <f>'2M - SGS'!AH79</f>
        <v>0.133494</v>
      </c>
      <c r="AI79" s="348">
        <f>'2M - SGS'!AI79</f>
        <v>5.781E-2</v>
      </c>
      <c r="AJ79" s="348">
        <f>'2M - SGS'!AJ79</f>
        <v>3.8018000000000003E-2</v>
      </c>
      <c r="AK79" s="348">
        <f>'2M - SGS'!AK79</f>
        <v>6.2103999999999999E-2</v>
      </c>
      <c r="AL79" s="348">
        <f>'2M - SGS'!AL79</f>
        <v>0.10395</v>
      </c>
      <c r="AM79" s="348">
        <f>'2M - SGS'!AM79</f>
        <v>0.107824</v>
      </c>
      <c r="AN79" s="348">
        <f>'2M - SGS'!AN79</f>
        <v>9.1051999999999994E-2</v>
      </c>
      <c r="AO79" s="348">
        <f>'2M - SGS'!AO79</f>
        <v>7.1135000000000004E-2</v>
      </c>
      <c r="AP79" s="348">
        <f>'2M - SGS'!AP79</f>
        <v>4.1179E-2</v>
      </c>
      <c r="AQ79" s="348">
        <f>'2M - SGS'!AQ79</f>
        <v>4.4423999999999998E-2</v>
      </c>
      <c r="AR79" s="348">
        <f>'2M - SGS'!AR79</f>
        <v>0.106128</v>
      </c>
      <c r="AS79" s="348">
        <f>'2M - SGS'!AS79</f>
        <v>0.14288100000000001</v>
      </c>
      <c r="AT79" s="348">
        <f>'2M - SGS'!AT79</f>
        <v>0.133494</v>
      </c>
      <c r="AU79" s="348">
        <f>'2M - SGS'!AU79</f>
        <v>5.781E-2</v>
      </c>
      <c r="AV79" s="348">
        <f>'2M - SGS'!AV79</f>
        <v>3.8018000000000003E-2</v>
      </c>
      <c r="AW79" s="348">
        <f>'2M - SGS'!AW79</f>
        <v>6.2103999999999999E-2</v>
      </c>
      <c r="AX79" s="348">
        <f>'2M - SGS'!AX79</f>
        <v>0.10395</v>
      </c>
      <c r="AY79" s="348">
        <f>'2M - SGS'!AY79</f>
        <v>0.107824</v>
      </c>
      <c r="AZ79" s="348">
        <f>'2M - SGS'!AZ79</f>
        <v>9.1051999999999994E-2</v>
      </c>
      <c r="BA79" s="348">
        <f>'2M - SGS'!BA79</f>
        <v>7.1135000000000004E-2</v>
      </c>
      <c r="BB79" s="348">
        <f>'2M - SGS'!BB79</f>
        <v>4.1179E-2</v>
      </c>
      <c r="BC79" s="348">
        <f>'2M - SGS'!BC79</f>
        <v>4.4423999999999998E-2</v>
      </c>
      <c r="BD79" s="348">
        <f>'2M - SGS'!BD79</f>
        <v>0.106128</v>
      </c>
      <c r="BE79" s="348">
        <f>'2M - SGS'!BE79</f>
        <v>0.14288100000000001</v>
      </c>
      <c r="BF79" s="348">
        <f>'2M - SGS'!BF79</f>
        <v>0.133494</v>
      </c>
      <c r="BG79" s="348">
        <f>'2M - SGS'!BG79</f>
        <v>5.781E-2</v>
      </c>
      <c r="BH79" s="348">
        <f>'2M - SGS'!BH79</f>
        <v>3.8018000000000003E-2</v>
      </c>
      <c r="BI79" s="348">
        <f>'2M - SGS'!BI79</f>
        <v>6.2103999999999999E-2</v>
      </c>
      <c r="BJ79" s="348">
        <f>'2M - SGS'!BJ79</f>
        <v>0.10395</v>
      </c>
      <c r="BK79" s="348">
        <f>'2M - SGS'!BK79</f>
        <v>0.107824</v>
      </c>
      <c r="BL79" s="348">
        <f>'2M - SGS'!BL79</f>
        <v>9.1051999999999994E-2</v>
      </c>
      <c r="BM79" s="348">
        <f>'2M - SGS'!BM79</f>
        <v>7.1135000000000004E-2</v>
      </c>
      <c r="BN79" s="348">
        <f>'2M - SGS'!BN79</f>
        <v>4.1179E-2</v>
      </c>
      <c r="BO79" s="348">
        <f>'2M - SGS'!BO79</f>
        <v>4.4423999999999998E-2</v>
      </c>
      <c r="BP79" s="348">
        <f>'2M - SGS'!BP79</f>
        <v>0.106128</v>
      </c>
      <c r="BQ79" s="348">
        <f>'2M - SGS'!BQ79</f>
        <v>0.14288100000000001</v>
      </c>
      <c r="BR79" s="348">
        <f>'2M - SGS'!BR79</f>
        <v>0.133494</v>
      </c>
      <c r="BS79" s="348">
        <f>'2M - SGS'!BS79</f>
        <v>5.781E-2</v>
      </c>
      <c r="BT79" s="348">
        <f>'2M - SGS'!BT79</f>
        <v>3.8018000000000003E-2</v>
      </c>
      <c r="BU79" s="348">
        <f>'2M - SGS'!BU79</f>
        <v>6.2103999999999999E-2</v>
      </c>
      <c r="BV79" s="348">
        <f>'2M - SGS'!BV79</f>
        <v>0.10395</v>
      </c>
      <c r="BW79" s="348">
        <f>'2M - SGS'!BW79</f>
        <v>0.107824</v>
      </c>
      <c r="BX79" s="348">
        <f>'2M - SGS'!BX79</f>
        <v>9.1051999999999994E-2</v>
      </c>
      <c r="BY79" s="348">
        <f>'2M - SGS'!BY79</f>
        <v>7.1135000000000004E-2</v>
      </c>
      <c r="BZ79" s="348">
        <f>'2M - SGS'!BZ79</f>
        <v>4.1179E-2</v>
      </c>
      <c r="CA79" s="348">
        <f>'2M - SGS'!CA79</f>
        <v>4.4423999999999998E-2</v>
      </c>
      <c r="CB79" s="348">
        <f>'2M - SGS'!CB79</f>
        <v>0.106128</v>
      </c>
      <c r="CC79" s="348">
        <f>'2M - SGS'!CC79</f>
        <v>0.14288100000000001</v>
      </c>
      <c r="CD79" s="348">
        <f>'2M - SGS'!CD79</f>
        <v>0.133494</v>
      </c>
      <c r="CE79" s="348">
        <f>'2M - SGS'!CE79</f>
        <v>5.781E-2</v>
      </c>
      <c r="CF79" s="348">
        <f>'2M - SGS'!CF79</f>
        <v>3.8018000000000003E-2</v>
      </c>
      <c r="CG79" s="348">
        <f>'2M - SGS'!CG79</f>
        <v>6.2103999999999999E-2</v>
      </c>
      <c r="CH79" s="349">
        <f>'2M - SGS'!CH79</f>
        <v>0.10395</v>
      </c>
      <c r="CJ79" s="248">
        <f t="shared" ref="CJ79:CJ90" si="103">SUM(C79:N79)</f>
        <v>0.99999900000000008</v>
      </c>
    </row>
    <row r="80" spans="1:88" ht="15.5" x14ac:dyDescent="0.35">
      <c r="A80" s="581"/>
      <c r="B80" s="14" t="str">
        <f t="shared" si="102"/>
        <v>Cooking</v>
      </c>
      <c r="C80" s="348">
        <f>'2M - SGS'!C80</f>
        <v>8.6096000000000006E-2</v>
      </c>
      <c r="D80" s="348">
        <f>'2M - SGS'!D80</f>
        <v>7.8608999999999998E-2</v>
      </c>
      <c r="E80" s="348">
        <f>'2M - SGS'!E80</f>
        <v>8.1547999999999995E-2</v>
      </c>
      <c r="F80" s="348">
        <f>'2M - SGS'!F80</f>
        <v>7.2947999999999999E-2</v>
      </c>
      <c r="G80" s="348">
        <f>'2M - SGS'!G80</f>
        <v>8.6277000000000006E-2</v>
      </c>
      <c r="H80" s="348">
        <f>'2M - SGS'!H80</f>
        <v>8.3294000000000007E-2</v>
      </c>
      <c r="I80" s="348">
        <f>'2M - SGS'!I80</f>
        <v>8.5859000000000005E-2</v>
      </c>
      <c r="J80" s="348">
        <f>'2M - SGS'!J80</f>
        <v>8.5885000000000003E-2</v>
      </c>
      <c r="K80" s="348">
        <f>'2M - SGS'!K80</f>
        <v>8.3474999999999994E-2</v>
      </c>
      <c r="L80" s="348">
        <f>'2M - SGS'!L80</f>
        <v>8.6262000000000005E-2</v>
      </c>
      <c r="M80" s="348">
        <f>'2M - SGS'!M80</f>
        <v>8.3496000000000001E-2</v>
      </c>
      <c r="N80" s="348">
        <f>'2M - SGS'!N80</f>
        <v>8.6250999999999994E-2</v>
      </c>
      <c r="O80" s="348">
        <f>'2M - SGS'!O80</f>
        <v>8.6096000000000006E-2</v>
      </c>
      <c r="P80" s="348">
        <f>'2M - SGS'!P80</f>
        <v>7.8608999999999998E-2</v>
      </c>
      <c r="Q80" s="348">
        <f>'2M - SGS'!Q80</f>
        <v>8.1547999999999995E-2</v>
      </c>
      <c r="R80" s="348">
        <f>'2M - SGS'!R80</f>
        <v>7.2947999999999999E-2</v>
      </c>
      <c r="S80" s="348">
        <f>'2M - SGS'!S80</f>
        <v>8.6277000000000006E-2</v>
      </c>
      <c r="T80" s="348">
        <f>'2M - SGS'!T80</f>
        <v>8.3294000000000007E-2</v>
      </c>
      <c r="U80" s="348">
        <f>'2M - SGS'!U80</f>
        <v>8.5859000000000005E-2</v>
      </c>
      <c r="V80" s="348">
        <f>'2M - SGS'!V80</f>
        <v>8.5885000000000003E-2</v>
      </c>
      <c r="W80" s="348">
        <f>'2M - SGS'!W80</f>
        <v>8.3474999999999994E-2</v>
      </c>
      <c r="X80" s="348">
        <f>'2M - SGS'!X80</f>
        <v>8.6262000000000005E-2</v>
      </c>
      <c r="Y80" s="348">
        <f>'2M - SGS'!Y80</f>
        <v>8.3496000000000001E-2</v>
      </c>
      <c r="Z80" s="348">
        <f>'2M - SGS'!Z80</f>
        <v>8.6250999999999994E-2</v>
      </c>
      <c r="AA80" s="348">
        <f>'2M - SGS'!AA80</f>
        <v>8.6096000000000006E-2</v>
      </c>
      <c r="AB80" s="348">
        <f>'2M - SGS'!AB80</f>
        <v>7.8608999999999998E-2</v>
      </c>
      <c r="AC80" s="348">
        <f>'2M - SGS'!AC80</f>
        <v>8.1547999999999995E-2</v>
      </c>
      <c r="AD80" s="348">
        <f>'2M - SGS'!AD80</f>
        <v>7.2947999999999999E-2</v>
      </c>
      <c r="AE80" s="348">
        <f>'2M - SGS'!AE80</f>
        <v>8.6277000000000006E-2</v>
      </c>
      <c r="AF80" s="348">
        <f>'2M - SGS'!AF80</f>
        <v>8.3294000000000007E-2</v>
      </c>
      <c r="AG80" s="348">
        <f>'2M - SGS'!AG80</f>
        <v>8.5859000000000005E-2</v>
      </c>
      <c r="AH80" s="348">
        <f>'2M - SGS'!AH80</f>
        <v>8.5885000000000003E-2</v>
      </c>
      <c r="AI80" s="348">
        <f>'2M - SGS'!AI80</f>
        <v>8.3474999999999994E-2</v>
      </c>
      <c r="AJ80" s="348">
        <f>'2M - SGS'!AJ80</f>
        <v>8.6262000000000005E-2</v>
      </c>
      <c r="AK80" s="348">
        <f>'2M - SGS'!AK80</f>
        <v>8.3496000000000001E-2</v>
      </c>
      <c r="AL80" s="348">
        <f>'2M - SGS'!AL80</f>
        <v>8.6250999999999994E-2</v>
      </c>
      <c r="AM80" s="348">
        <f>'2M - SGS'!AM80</f>
        <v>8.6096000000000006E-2</v>
      </c>
      <c r="AN80" s="348">
        <f>'2M - SGS'!AN80</f>
        <v>7.8608999999999998E-2</v>
      </c>
      <c r="AO80" s="348">
        <f>'2M - SGS'!AO80</f>
        <v>8.1547999999999995E-2</v>
      </c>
      <c r="AP80" s="348">
        <f>'2M - SGS'!AP80</f>
        <v>7.2947999999999999E-2</v>
      </c>
      <c r="AQ80" s="348">
        <f>'2M - SGS'!AQ80</f>
        <v>8.6277000000000006E-2</v>
      </c>
      <c r="AR80" s="348">
        <f>'2M - SGS'!AR80</f>
        <v>8.3294000000000007E-2</v>
      </c>
      <c r="AS80" s="348">
        <f>'2M - SGS'!AS80</f>
        <v>8.5859000000000005E-2</v>
      </c>
      <c r="AT80" s="348">
        <f>'2M - SGS'!AT80</f>
        <v>8.5885000000000003E-2</v>
      </c>
      <c r="AU80" s="348">
        <f>'2M - SGS'!AU80</f>
        <v>8.3474999999999994E-2</v>
      </c>
      <c r="AV80" s="348">
        <f>'2M - SGS'!AV80</f>
        <v>8.6262000000000005E-2</v>
      </c>
      <c r="AW80" s="348">
        <f>'2M - SGS'!AW80</f>
        <v>8.3496000000000001E-2</v>
      </c>
      <c r="AX80" s="348">
        <f>'2M - SGS'!AX80</f>
        <v>8.6250999999999994E-2</v>
      </c>
      <c r="AY80" s="348">
        <f>'2M - SGS'!AY80</f>
        <v>8.6096000000000006E-2</v>
      </c>
      <c r="AZ80" s="348">
        <f>'2M - SGS'!AZ80</f>
        <v>7.8608999999999998E-2</v>
      </c>
      <c r="BA80" s="348">
        <f>'2M - SGS'!BA80</f>
        <v>8.1547999999999995E-2</v>
      </c>
      <c r="BB80" s="348">
        <f>'2M - SGS'!BB80</f>
        <v>7.2947999999999999E-2</v>
      </c>
      <c r="BC80" s="348">
        <f>'2M - SGS'!BC80</f>
        <v>8.6277000000000006E-2</v>
      </c>
      <c r="BD80" s="348">
        <f>'2M - SGS'!BD80</f>
        <v>8.3294000000000007E-2</v>
      </c>
      <c r="BE80" s="348">
        <f>'2M - SGS'!BE80</f>
        <v>8.5859000000000005E-2</v>
      </c>
      <c r="BF80" s="348">
        <f>'2M - SGS'!BF80</f>
        <v>8.5885000000000003E-2</v>
      </c>
      <c r="BG80" s="348">
        <f>'2M - SGS'!BG80</f>
        <v>8.3474999999999994E-2</v>
      </c>
      <c r="BH80" s="348">
        <f>'2M - SGS'!BH80</f>
        <v>8.6262000000000005E-2</v>
      </c>
      <c r="BI80" s="348">
        <f>'2M - SGS'!BI80</f>
        <v>8.3496000000000001E-2</v>
      </c>
      <c r="BJ80" s="348">
        <f>'2M - SGS'!BJ80</f>
        <v>8.6250999999999994E-2</v>
      </c>
      <c r="BK80" s="348">
        <f>'2M - SGS'!BK80</f>
        <v>8.6096000000000006E-2</v>
      </c>
      <c r="BL80" s="348">
        <f>'2M - SGS'!BL80</f>
        <v>7.8608999999999998E-2</v>
      </c>
      <c r="BM80" s="348">
        <f>'2M - SGS'!BM80</f>
        <v>8.1547999999999995E-2</v>
      </c>
      <c r="BN80" s="348">
        <f>'2M - SGS'!BN80</f>
        <v>7.2947999999999999E-2</v>
      </c>
      <c r="BO80" s="348">
        <f>'2M - SGS'!BO80</f>
        <v>8.6277000000000006E-2</v>
      </c>
      <c r="BP80" s="348">
        <f>'2M - SGS'!BP80</f>
        <v>8.3294000000000007E-2</v>
      </c>
      <c r="BQ80" s="348">
        <f>'2M - SGS'!BQ80</f>
        <v>8.5859000000000005E-2</v>
      </c>
      <c r="BR80" s="348">
        <f>'2M - SGS'!BR80</f>
        <v>8.5885000000000003E-2</v>
      </c>
      <c r="BS80" s="348">
        <f>'2M - SGS'!BS80</f>
        <v>8.3474999999999994E-2</v>
      </c>
      <c r="BT80" s="348">
        <f>'2M - SGS'!BT80</f>
        <v>8.6262000000000005E-2</v>
      </c>
      <c r="BU80" s="348">
        <f>'2M - SGS'!BU80</f>
        <v>8.3496000000000001E-2</v>
      </c>
      <c r="BV80" s="348">
        <f>'2M - SGS'!BV80</f>
        <v>8.6250999999999994E-2</v>
      </c>
      <c r="BW80" s="348">
        <f>'2M - SGS'!BW80</f>
        <v>8.6096000000000006E-2</v>
      </c>
      <c r="BX80" s="348">
        <f>'2M - SGS'!BX80</f>
        <v>7.8608999999999998E-2</v>
      </c>
      <c r="BY80" s="348">
        <f>'2M - SGS'!BY80</f>
        <v>8.1547999999999995E-2</v>
      </c>
      <c r="BZ80" s="348">
        <f>'2M - SGS'!BZ80</f>
        <v>7.2947999999999999E-2</v>
      </c>
      <c r="CA80" s="348">
        <f>'2M - SGS'!CA80</f>
        <v>8.6277000000000006E-2</v>
      </c>
      <c r="CB80" s="348">
        <f>'2M - SGS'!CB80</f>
        <v>8.3294000000000007E-2</v>
      </c>
      <c r="CC80" s="348">
        <f>'2M - SGS'!CC80</f>
        <v>8.5859000000000005E-2</v>
      </c>
      <c r="CD80" s="348">
        <f>'2M - SGS'!CD80</f>
        <v>8.5885000000000003E-2</v>
      </c>
      <c r="CE80" s="348">
        <f>'2M - SGS'!CE80</f>
        <v>8.3474999999999994E-2</v>
      </c>
      <c r="CF80" s="348">
        <f>'2M - SGS'!CF80</f>
        <v>8.6262000000000005E-2</v>
      </c>
      <c r="CG80" s="348">
        <f>'2M - SGS'!CG80</f>
        <v>8.3496000000000001E-2</v>
      </c>
      <c r="CH80" s="349">
        <f>'2M - SGS'!CH80</f>
        <v>8.6250999999999994E-2</v>
      </c>
      <c r="CJ80" s="248">
        <f t="shared" si="103"/>
        <v>0.99999999999999989</v>
      </c>
    </row>
    <row r="81" spans="1:88" ht="15.5" x14ac:dyDescent="0.35">
      <c r="A81" s="581"/>
      <c r="B81" s="14" t="str">
        <f t="shared" si="102"/>
        <v>Cooling</v>
      </c>
      <c r="C81" s="348">
        <f>'2M - SGS'!C81</f>
        <v>6.0000000000000002E-6</v>
      </c>
      <c r="D81" s="348">
        <f>'2M - SGS'!D81</f>
        <v>2.4699999999999999E-4</v>
      </c>
      <c r="E81" s="348">
        <f>'2M - SGS'!E81</f>
        <v>7.2360000000000002E-3</v>
      </c>
      <c r="F81" s="348">
        <f>'2M - SGS'!F81</f>
        <v>2.1690999999999998E-2</v>
      </c>
      <c r="G81" s="348">
        <f>'2M - SGS'!G81</f>
        <v>6.2979999999999994E-2</v>
      </c>
      <c r="H81" s="348">
        <f>'2M - SGS'!H81</f>
        <v>0.21317</v>
      </c>
      <c r="I81" s="348">
        <f>'2M - SGS'!I81</f>
        <v>0.29002899999999998</v>
      </c>
      <c r="J81" s="348">
        <f>'2M - SGS'!J81</f>
        <v>0.270206</v>
      </c>
      <c r="K81" s="348">
        <f>'2M - SGS'!K81</f>
        <v>0.108695</v>
      </c>
      <c r="L81" s="348">
        <f>'2M - SGS'!L81</f>
        <v>1.9643000000000001E-2</v>
      </c>
      <c r="M81" s="348">
        <f>'2M - SGS'!M81</f>
        <v>6.0299999999999998E-3</v>
      </c>
      <c r="N81" s="348">
        <f>'2M - SGS'!N81</f>
        <v>6.3999999999999997E-5</v>
      </c>
      <c r="O81" s="348">
        <f>'2M - SGS'!O81</f>
        <v>6.0000000000000002E-6</v>
      </c>
      <c r="P81" s="348">
        <f>'2M - SGS'!P81</f>
        <v>2.4699999999999999E-4</v>
      </c>
      <c r="Q81" s="348">
        <f>'2M - SGS'!Q81</f>
        <v>7.2360000000000002E-3</v>
      </c>
      <c r="R81" s="348">
        <f>'2M - SGS'!R81</f>
        <v>2.1690999999999998E-2</v>
      </c>
      <c r="S81" s="348">
        <f>'2M - SGS'!S81</f>
        <v>6.2979999999999994E-2</v>
      </c>
      <c r="T81" s="348">
        <f>'2M - SGS'!T81</f>
        <v>0.21317</v>
      </c>
      <c r="U81" s="348">
        <f>'2M - SGS'!U81</f>
        <v>0.29002899999999998</v>
      </c>
      <c r="V81" s="348">
        <f>'2M - SGS'!V81</f>
        <v>0.270206</v>
      </c>
      <c r="W81" s="348">
        <f>'2M - SGS'!W81</f>
        <v>0.108695</v>
      </c>
      <c r="X81" s="348">
        <f>'2M - SGS'!X81</f>
        <v>1.9643000000000001E-2</v>
      </c>
      <c r="Y81" s="348">
        <f>'2M - SGS'!Y81</f>
        <v>6.0299999999999998E-3</v>
      </c>
      <c r="Z81" s="348">
        <f>'2M - SGS'!Z81</f>
        <v>6.3999999999999997E-5</v>
      </c>
      <c r="AA81" s="348">
        <f>'2M - SGS'!AA81</f>
        <v>6.0000000000000002E-6</v>
      </c>
      <c r="AB81" s="348">
        <f>'2M - SGS'!AB81</f>
        <v>2.4699999999999999E-4</v>
      </c>
      <c r="AC81" s="348">
        <f>'2M - SGS'!AC81</f>
        <v>7.2360000000000002E-3</v>
      </c>
      <c r="AD81" s="348">
        <f>'2M - SGS'!AD81</f>
        <v>2.1690999999999998E-2</v>
      </c>
      <c r="AE81" s="348">
        <f>'2M - SGS'!AE81</f>
        <v>6.2979999999999994E-2</v>
      </c>
      <c r="AF81" s="348">
        <f>'2M - SGS'!AF81</f>
        <v>0.21317</v>
      </c>
      <c r="AG81" s="348">
        <f>'2M - SGS'!AG81</f>
        <v>0.29002899999999998</v>
      </c>
      <c r="AH81" s="348">
        <f>'2M - SGS'!AH81</f>
        <v>0.270206</v>
      </c>
      <c r="AI81" s="348">
        <f>'2M - SGS'!AI81</f>
        <v>0.108695</v>
      </c>
      <c r="AJ81" s="348">
        <f>'2M - SGS'!AJ81</f>
        <v>1.9643000000000001E-2</v>
      </c>
      <c r="AK81" s="348">
        <f>'2M - SGS'!AK81</f>
        <v>6.0299999999999998E-3</v>
      </c>
      <c r="AL81" s="348">
        <f>'2M - SGS'!AL81</f>
        <v>6.3999999999999997E-5</v>
      </c>
      <c r="AM81" s="348">
        <f>'2M - SGS'!AM81</f>
        <v>6.0000000000000002E-6</v>
      </c>
      <c r="AN81" s="348">
        <f>'2M - SGS'!AN81</f>
        <v>2.4699999999999999E-4</v>
      </c>
      <c r="AO81" s="348">
        <f>'2M - SGS'!AO81</f>
        <v>7.2360000000000002E-3</v>
      </c>
      <c r="AP81" s="348">
        <f>'2M - SGS'!AP81</f>
        <v>2.1690999999999998E-2</v>
      </c>
      <c r="AQ81" s="348">
        <f>'2M - SGS'!AQ81</f>
        <v>6.2979999999999994E-2</v>
      </c>
      <c r="AR81" s="348">
        <f>'2M - SGS'!AR81</f>
        <v>0.21317</v>
      </c>
      <c r="AS81" s="348">
        <f>'2M - SGS'!AS81</f>
        <v>0.29002899999999998</v>
      </c>
      <c r="AT81" s="348">
        <f>'2M - SGS'!AT81</f>
        <v>0.270206</v>
      </c>
      <c r="AU81" s="348">
        <f>'2M - SGS'!AU81</f>
        <v>0.108695</v>
      </c>
      <c r="AV81" s="348">
        <f>'2M - SGS'!AV81</f>
        <v>1.9643000000000001E-2</v>
      </c>
      <c r="AW81" s="348">
        <f>'2M - SGS'!AW81</f>
        <v>6.0299999999999998E-3</v>
      </c>
      <c r="AX81" s="348">
        <f>'2M - SGS'!AX81</f>
        <v>6.3999999999999997E-5</v>
      </c>
      <c r="AY81" s="348">
        <f>'2M - SGS'!AY81</f>
        <v>6.0000000000000002E-6</v>
      </c>
      <c r="AZ81" s="348">
        <f>'2M - SGS'!AZ81</f>
        <v>2.4699999999999999E-4</v>
      </c>
      <c r="BA81" s="348">
        <f>'2M - SGS'!BA81</f>
        <v>7.2360000000000002E-3</v>
      </c>
      <c r="BB81" s="348">
        <f>'2M - SGS'!BB81</f>
        <v>2.1690999999999998E-2</v>
      </c>
      <c r="BC81" s="348">
        <f>'2M - SGS'!BC81</f>
        <v>6.2979999999999994E-2</v>
      </c>
      <c r="BD81" s="348">
        <f>'2M - SGS'!BD81</f>
        <v>0.21317</v>
      </c>
      <c r="BE81" s="348">
        <f>'2M - SGS'!BE81</f>
        <v>0.29002899999999998</v>
      </c>
      <c r="BF81" s="348">
        <f>'2M - SGS'!BF81</f>
        <v>0.270206</v>
      </c>
      <c r="BG81" s="348">
        <f>'2M - SGS'!BG81</f>
        <v>0.108695</v>
      </c>
      <c r="BH81" s="348">
        <f>'2M - SGS'!BH81</f>
        <v>1.9643000000000001E-2</v>
      </c>
      <c r="BI81" s="348">
        <f>'2M - SGS'!BI81</f>
        <v>6.0299999999999998E-3</v>
      </c>
      <c r="BJ81" s="348">
        <f>'2M - SGS'!BJ81</f>
        <v>6.3999999999999997E-5</v>
      </c>
      <c r="BK81" s="348">
        <f>'2M - SGS'!BK81</f>
        <v>6.0000000000000002E-6</v>
      </c>
      <c r="BL81" s="348">
        <f>'2M - SGS'!BL81</f>
        <v>2.4699999999999999E-4</v>
      </c>
      <c r="BM81" s="348">
        <f>'2M - SGS'!BM81</f>
        <v>7.2360000000000002E-3</v>
      </c>
      <c r="BN81" s="348">
        <f>'2M - SGS'!BN81</f>
        <v>2.1690999999999998E-2</v>
      </c>
      <c r="BO81" s="348">
        <f>'2M - SGS'!BO81</f>
        <v>6.2979999999999994E-2</v>
      </c>
      <c r="BP81" s="348">
        <f>'2M - SGS'!BP81</f>
        <v>0.21317</v>
      </c>
      <c r="BQ81" s="348">
        <f>'2M - SGS'!BQ81</f>
        <v>0.29002899999999998</v>
      </c>
      <c r="BR81" s="348">
        <f>'2M - SGS'!BR81</f>
        <v>0.270206</v>
      </c>
      <c r="BS81" s="348">
        <f>'2M - SGS'!BS81</f>
        <v>0.108695</v>
      </c>
      <c r="BT81" s="348">
        <f>'2M - SGS'!BT81</f>
        <v>1.9643000000000001E-2</v>
      </c>
      <c r="BU81" s="348">
        <f>'2M - SGS'!BU81</f>
        <v>6.0299999999999998E-3</v>
      </c>
      <c r="BV81" s="348">
        <f>'2M - SGS'!BV81</f>
        <v>6.3999999999999997E-5</v>
      </c>
      <c r="BW81" s="348">
        <f>'2M - SGS'!BW81</f>
        <v>6.0000000000000002E-6</v>
      </c>
      <c r="BX81" s="348">
        <f>'2M - SGS'!BX81</f>
        <v>2.4699999999999999E-4</v>
      </c>
      <c r="BY81" s="348">
        <f>'2M - SGS'!BY81</f>
        <v>7.2360000000000002E-3</v>
      </c>
      <c r="BZ81" s="348">
        <f>'2M - SGS'!BZ81</f>
        <v>2.1690999999999998E-2</v>
      </c>
      <c r="CA81" s="348">
        <f>'2M - SGS'!CA81</f>
        <v>6.2979999999999994E-2</v>
      </c>
      <c r="CB81" s="348">
        <f>'2M - SGS'!CB81</f>
        <v>0.21317</v>
      </c>
      <c r="CC81" s="348">
        <f>'2M - SGS'!CC81</f>
        <v>0.29002899999999998</v>
      </c>
      <c r="CD81" s="348">
        <f>'2M - SGS'!CD81</f>
        <v>0.270206</v>
      </c>
      <c r="CE81" s="348">
        <f>'2M - SGS'!CE81</f>
        <v>0.108695</v>
      </c>
      <c r="CF81" s="348">
        <f>'2M - SGS'!CF81</f>
        <v>1.9643000000000001E-2</v>
      </c>
      <c r="CG81" s="348">
        <f>'2M - SGS'!CG81</f>
        <v>6.0299999999999998E-3</v>
      </c>
      <c r="CH81" s="349">
        <f>'2M - SGS'!CH81</f>
        <v>6.3999999999999997E-5</v>
      </c>
      <c r="CJ81" s="248">
        <f t="shared" si="103"/>
        <v>0.9999969999999998</v>
      </c>
    </row>
    <row r="82" spans="1:88" ht="15.5" x14ac:dyDescent="0.35">
      <c r="A82" s="581"/>
      <c r="B82" s="14" t="str">
        <f t="shared" si="102"/>
        <v>Ext Lighting</v>
      </c>
      <c r="C82" s="348">
        <f>'2M - SGS'!C82</f>
        <v>0.106265</v>
      </c>
      <c r="D82" s="348">
        <f>'2M - SGS'!D82</f>
        <v>8.2161999999999999E-2</v>
      </c>
      <c r="E82" s="348">
        <f>'2M - SGS'!E82</f>
        <v>7.0887000000000006E-2</v>
      </c>
      <c r="F82" s="348">
        <f>'2M - SGS'!F82</f>
        <v>6.8145999999999998E-2</v>
      </c>
      <c r="G82" s="348">
        <f>'2M - SGS'!G82</f>
        <v>8.1852999999999995E-2</v>
      </c>
      <c r="H82" s="348">
        <f>'2M - SGS'!H82</f>
        <v>6.7163E-2</v>
      </c>
      <c r="I82" s="348">
        <f>'2M - SGS'!I82</f>
        <v>8.6751999999999996E-2</v>
      </c>
      <c r="J82" s="348">
        <f>'2M - SGS'!J82</f>
        <v>6.9401000000000004E-2</v>
      </c>
      <c r="K82" s="348">
        <f>'2M - SGS'!K82</f>
        <v>8.2907999999999996E-2</v>
      </c>
      <c r="L82" s="348">
        <f>'2M - SGS'!L82</f>
        <v>0.100507</v>
      </c>
      <c r="M82" s="348">
        <f>'2M - SGS'!M82</f>
        <v>8.7251999999999996E-2</v>
      </c>
      <c r="N82" s="348">
        <f>'2M - SGS'!N82</f>
        <v>9.6703999999999998E-2</v>
      </c>
      <c r="O82" s="348">
        <f>'2M - SGS'!O82</f>
        <v>0.106265</v>
      </c>
      <c r="P82" s="348">
        <f>'2M - SGS'!P82</f>
        <v>8.2161999999999999E-2</v>
      </c>
      <c r="Q82" s="348">
        <f>'2M - SGS'!Q82</f>
        <v>7.0887000000000006E-2</v>
      </c>
      <c r="R82" s="348">
        <f>'2M - SGS'!R82</f>
        <v>6.8145999999999998E-2</v>
      </c>
      <c r="S82" s="348">
        <f>'2M - SGS'!S82</f>
        <v>8.1852999999999995E-2</v>
      </c>
      <c r="T82" s="348">
        <f>'2M - SGS'!T82</f>
        <v>6.7163E-2</v>
      </c>
      <c r="U82" s="348">
        <f>'2M - SGS'!U82</f>
        <v>8.6751999999999996E-2</v>
      </c>
      <c r="V82" s="348">
        <f>'2M - SGS'!V82</f>
        <v>6.9401000000000004E-2</v>
      </c>
      <c r="W82" s="348">
        <f>'2M - SGS'!W82</f>
        <v>8.2907999999999996E-2</v>
      </c>
      <c r="X82" s="348">
        <f>'2M - SGS'!X82</f>
        <v>0.100507</v>
      </c>
      <c r="Y82" s="348">
        <f>'2M - SGS'!Y82</f>
        <v>8.7251999999999996E-2</v>
      </c>
      <c r="Z82" s="348">
        <f>'2M - SGS'!Z82</f>
        <v>9.6703999999999998E-2</v>
      </c>
      <c r="AA82" s="348">
        <f>'2M - SGS'!AA82</f>
        <v>0.106265</v>
      </c>
      <c r="AB82" s="348">
        <f>'2M - SGS'!AB82</f>
        <v>8.2161999999999999E-2</v>
      </c>
      <c r="AC82" s="348">
        <f>'2M - SGS'!AC82</f>
        <v>7.0887000000000006E-2</v>
      </c>
      <c r="AD82" s="348">
        <f>'2M - SGS'!AD82</f>
        <v>6.8145999999999998E-2</v>
      </c>
      <c r="AE82" s="348">
        <f>'2M - SGS'!AE82</f>
        <v>8.1852999999999995E-2</v>
      </c>
      <c r="AF82" s="348">
        <f>'2M - SGS'!AF82</f>
        <v>6.7163E-2</v>
      </c>
      <c r="AG82" s="348">
        <f>'2M - SGS'!AG82</f>
        <v>8.6751999999999996E-2</v>
      </c>
      <c r="AH82" s="348">
        <f>'2M - SGS'!AH82</f>
        <v>6.9401000000000004E-2</v>
      </c>
      <c r="AI82" s="348">
        <f>'2M - SGS'!AI82</f>
        <v>8.2907999999999996E-2</v>
      </c>
      <c r="AJ82" s="348">
        <f>'2M - SGS'!AJ82</f>
        <v>0.100507</v>
      </c>
      <c r="AK82" s="348">
        <f>'2M - SGS'!AK82</f>
        <v>8.7251999999999996E-2</v>
      </c>
      <c r="AL82" s="348">
        <f>'2M - SGS'!AL82</f>
        <v>9.6703999999999998E-2</v>
      </c>
      <c r="AM82" s="348">
        <f>'2M - SGS'!AM82</f>
        <v>0.106265</v>
      </c>
      <c r="AN82" s="348">
        <f>'2M - SGS'!AN82</f>
        <v>8.2161999999999999E-2</v>
      </c>
      <c r="AO82" s="348">
        <f>'2M - SGS'!AO82</f>
        <v>7.0887000000000006E-2</v>
      </c>
      <c r="AP82" s="348">
        <f>'2M - SGS'!AP82</f>
        <v>6.8145999999999998E-2</v>
      </c>
      <c r="AQ82" s="348">
        <f>'2M - SGS'!AQ82</f>
        <v>8.1852999999999995E-2</v>
      </c>
      <c r="AR82" s="348">
        <f>'2M - SGS'!AR82</f>
        <v>6.7163E-2</v>
      </c>
      <c r="AS82" s="348">
        <f>'2M - SGS'!AS82</f>
        <v>8.6751999999999996E-2</v>
      </c>
      <c r="AT82" s="348">
        <f>'2M - SGS'!AT82</f>
        <v>6.9401000000000004E-2</v>
      </c>
      <c r="AU82" s="348">
        <f>'2M - SGS'!AU82</f>
        <v>8.2907999999999996E-2</v>
      </c>
      <c r="AV82" s="348">
        <f>'2M - SGS'!AV82</f>
        <v>0.100507</v>
      </c>
      <c r="AW82" s="348">
        <f>'2M - SGS'!AW82</f>
        <v>8.7251999999999996E-2</v>
      </c>
      <c r="AX82" s="348">
        <f>'2M - SGS'!AX82</f>
        <v>9.6703999999999998E-2</v>
      </c>
      <c r="AY82" s="348">
        <f>'2M - SGS'!AY82</f>
        <v>0.106265</v>
      </c>
      <c r="AZ82" s="348">
        <f>'2M - SGS'!AZ82</f>
        <v>8.2161999999999999E-2</v>
      </c>
      <c r="BA82" s="348">
        <f>'2M - SGS'!BA82</f>
        <v>7.0887000000000006E-2</v>
      </c>
      <c r="BB82" s="348">
        <f>'2M - SGS'!BB82</f>
        <v>6.8145999999999998E-2</v>
      </c>
      <c r="BC82" s="348">
        <f>'2M - SGS'!BC82</f>
        <v>8.1852999999999995E-2</v>
      </c>
      <c r="BD82" s="348">
        <f>'2M - SGS'!BD82</f>
        <v>6.7163E-2</v>
      </c>
      <c r="BE82" s="348">
        <f>'2M - SGS'!BE82</f>
        <v>8.6751999999999996E-2</v>
      </c>
      <c r="BF82" s="348">
        <f>'2M - SGS'!BF82</f>
        <v>6.9401000000000004E-2</v>
      </c>
      <c r="BG82" s="348">
        <f>'2M - SGS'!BG82</f>
        <v>8.2907999999999996E-2</v>
      </c>
      <c r="BH82" s="348">
        <f>'2M - SGS'!BH82</f>
        <v>0.100507</v>
      </c>
      <c r="BI82" s="348">
        <f>'2M - SGS'!BI82</f>
        <v>8.7251999999999996E-2</v>
      </c>
      <c r="BJ82" s="348">
        <f>'2M - SGS'!BJ82</f>
        <v>9.6703999999999998E-2</v>
      </c>
      <c r="BK82" s="348">
        <f>'2M - SGS'!BK82</f>
        <v>0.106265</v>
      </c>
      <c r="BL82" s="348">
        <f>'2M - SGS'!BL82</f>
        <v>8.2161999999999999E-2</v>
      </c>
      <c r="BM82" s="348">
        <f>'2M - SGS'!BM82</f>
        <v>7.0887000000000006E-2</v>
      </c>
      <c r="BN82" s="348">
        <f>'2M - SGS'!BN82</f>
        <v>6.8145999999999998E-2</v>
      </c>
      <c r="BO82" s="348">
        <f>'2M - SGS'!BO82</f>
        <v>8.1852999999999995E-2</v>
      </c>
      <c r="BP82" s="348">
        <f>'2M - SGS'!BP82</f>
        <v>6.7163E-2</v>
      </c>
      <c r="BQ82" s="348">
        <f>'2M - SGS'!BQ82</f>
        <v>8.6751999999999996E-2</v>
      </c>
      <c r="BR82" s="348">
        <f>'2M - SGS'!BR82</f>
        <v>6.9401000000000004E-2</v>
      </c>
      <c r="BS82" s="348">
        <f>'2M - SGS'!BS82</f>
        <v>8.2907999999999996E-2</v>
      </c>
      <c r="BT82" s="348">
        <f>'2M - SGS'!BT82</f>
        <v>0.100507</v>
      </c>
      <c r="BU82" s="348">
        <f>'2M - SGS'!BU82</f>
        <v>8.7251999999999996E-2</v>
      </c>
      <c r="BV82" s="348">
        <f>'2M - SGS'!BV82</f>
        <v>9.6703999999999998E-2</v>
      </c>
      <c r="BW82" s="348">
        <f>'2M - SGS'!BW82</f>
        <v>0.106265</v>
      </c>
      <c r="BX82" s="348">
        <f>'2M - SGS'!BX82</f>
        <v>8.2161999999999999E-2</v>
      </c>
      <c r="BY82" s="348">
        <f>'2M - SGS'!BY82</f>
        <v>7.0887000000000006E-2</v>
      </c>
      <c r="BZ82" s="348">
        <f>'2M - SGS'!BZ82</f>
        <v>6.8145999999999998E-2</v>
      </c>
      <c r="CA82" s="348">
        <f>'2M - SGS'!CA82</f>
        <v>8.1852999999999995E-2</v>
      </c>
      <c r="CB82" s="348">
        <f>'2M - SGS'!CB82</f>
        <v>6.7163E-2</v>
      </c>
      <c r="CC82" s="348">
        <f>'2M - SGS'!CC82</f>
        <v>8.6751999999999996E-2</v>
      </c>
      <c r="CD82" s="348">
        <f>'2M - SGS'!CD82</f>
        <v>6.9401000000000004E-2</v>
      </c>
      <c r="CE82" s="348">
        <f>'2M - SGS'!CE82</f>
        <v>8.2907999999999996E-2</v>
      </c>
      <c r="CF82" s="348">
        <f>'2M - SGS'!CF82</f>
        <v>0.100507</v>
      </c>
      <c r="CG82" s="348">
        <f>'2M - SGS'!CG82</f>
        <v>8.7251999999999996E-2</v>
      </c>
      <c r="CH82" s="349">
        <f>'2M - SGS'!CH82</f>
        <v>9.6703999999999998E-2</v>
      </c>
      <c r="CJ82" s="248">
        <f t="shared" si="103"/>
        <v>1</v>
      </c>
    </row>
    <row r="83" spans="1:88" ht="15.5" x14ac:dyDescent="0.35">
      <c r="A83" s="581"/>
      <c r="B83" s="14" t="str">
        <f t="shared" si="102"/>
        <v>Heating</v>
      </c>
      <c r="C83" s="348">
        <f>'2M - SGS'!C83</f>
        <v>0.210397</v>
      </c>
      <c r="D83" s="348">
        <f>'2M - SGS'!D83</f>
        <v>0.17743600000000001</v>
      </c>
      <c r="E83" s="348">
        <f>'2M - SGS'!E83</f>
        <v>0.13192400000000001</v>
      </c>
      <c r="F83" s="348">
        <f>'2M - SGS'!F83</f>
        <v>5.9718E-2</v>
      </c>
      <c r="G83" s="348">
        <f>'2M - SGS'!G83</f>
        <v>2.6769000000000001E-2</v>
      </c>
      <c r="H83" s="348">
        <f>'2M - SGS'!H83</f>
        <v>4.2950000000000002E-3</v>
      </c>
      <c r="I83" s="348">
        <f>'2M - SGS'!I83</f>
        <v>2.895E-3</v>
      </c>
      <c r="J83" s="348">
        <f>'2M - SGS'!J83</f>
        <v>3.4320000000000002E-3</v>
      </c>
      <c r="K83" s="348">
        <f>'2M - SGS'!K83</f>
        <v>9.4020000000000006E-3</v>
      </c>
      <c r="L83" s="348">
        <f>'2M - SGS'!L83</f>
        <v>5.5496999999999998E-2</v>
      </c>
      <c r="M83" s="348">
        <f>'2M - SGS'!M83</f>
        <v>0.115452</v>
      </c>
      <c r="N83" s="348">
        <f>'2M - SGS'!N83</f>
        <v>0.20278099999999999</v>
      </c>
      <c r="O83" s="348">
        <f>'2M - SGS'!O83</f>
        <v>0.210397</v>
      </c>
      <c r="P83" s="348">
        <f>'2M - SGS'!P83</f>
        <v>0.17743600000000001</v>
      </c>
      <c r="Q83" s="348">
        <f>'2M - SGS'!Q83</f>
        <v>0.13192400000000001</v>
      </c>
      <c r="R83" s="348">
        <f>'2M - SGS'!R83</f>
        <v>5.9718E-2</v>
      </c>
      <c r="S83" s="348">
        <f>'2M - SGS'!S83</f>
        <v>2.6769000000000001E-2</v>
      </c>
      <c r="T83" s="348">
        <f>'2M - SGS'!T83</f>
        <v>4.2950000000000002E-3</v>
      </c>
      <c r="U83" s="348">
        <f>'2M - SGS'!U83</f>
        <v>2.895E-3</v>
      </c>
      <c r="V83" s="348">
        <f>'2M - SGS'!V83</f>
        <v>3.4320000000000002E-3</v>
      </c>
      <c r="W83" s="348">
        <f>'2M - SGS'!W83</f>
        <v>9.4020000000000006E-3</v>
      </c>
      <c r="X83" s="348">
        <f>'2M - SGS'!X83</f>
        <v>5.5496999999999998E-2</v>
      </c>
      <c r="Y83" s="348">
        <f>'2M - SGS'!Y83</f>
        <v>0.115452</v>
      </c>
      <c r="Z83" s="348">
        <f>'2M - SGS'!Z83</f>
        <v>0.20278099999999999</v>
      </c>
      <c r="AA83" s="348">
        <f>'2M - SGS'!AA83</f>
        <v>0.210397</v>
      </c>
      <c r="AB83" s="348">
        <f>'2M - SGS'!AB83</f>
        <v>0.17743600000000001</v>
      </c>
      <c r="AC83" s="348">
        <f>'2M - SGS'!AC83</f>
        <v>0.13192400000000001</v>
      </c>
      <c r="AD83" s="348">
        <f>'2M - SGS'!AD83</f>
        <v>5.9718E-2</v>
      </c>
      <c r="AE83" s="348">
        <f>'2M - SGS'!AE83</f>
        <v>2.6769000000000001E-2</v>
      </c>
      <c r="AF83" s="348">
        <f>'2M - SGS'!AF83</f>
        <v>4.2950000000000002E-3</v>
      </c>
      <c r="AG83" s="348">
        <f>'2M - SGS'!AG83</f>
        <v>2.895E-3</v>
      </c>
      <c r="AH83" s="348">
        <f>'2M - SGS'!AH83</f>
        <v>3.4320000000000002E-3</v>
      </c>
      <c r="AI83" s="348">
        <f>'2M - SGS'!AI83</f>
        <v>9.4020000000000006E-3</v>
      </c>
      <c r="AJ83" s="348">
        <f>'2M - SGS'!AJ83</f>
        <v>5.5496999999999998E-2</v>
      </c>
      <c r="AK83" s="348">
        <f>'2M - SGS'!AK83</f>
        <v>0.115452</v>
      </c>
      <c r="AL83" s="348">
        <f>'2M - SGS'!AL83</f>
        <v>0.20278099999999999</v>
      </c>
      <c r="AM83" s="348">
        <f>'2M - SGS'!AM83</f>
        <v>0.210397</v>
      </c>
      <c r="AN83" s="348">
        <f>'2M - SGS'!AN83</f>
        <v>0.17743600000000001</v>
      </c>
      <c r="AO83" s="348">
        <f>'2M - SGS'!AO83</f>
        <v>0.13192400000000001</v>
      </c>
      <c r="AP83" s="348">
        <f>'2M - SGS'!AP83</f>
        <v>5.9718E-2</v>
      </c>
      <c r="AQ83" s="348">
        <f>'2M - SGS'!AQ83</f>
        <v>2.6769000000000001E-2</v>
      </c>
      <c r="AR83" s="348">
        <f>'2M - SGS'!AR83</f>
        <v>4.2950000000000002E-3</v>
      </c>
      <c r="AS83" s="348">
        <f>'2M - SGS'!AS83</f>
        <v>2.895E-3</v>
      </c>
      <c r="AT83" s="348">
        <f>'2M - SGS'!AT83</f>
        <v>3.4320000000000002E-3</v>
      </c>
      <c r="AU83" s="348">
        <f>'2M - SGS'!AU83</f>
        <v>9.4020000000000006E-3</v>
      </c>
      <c r="AV83" s="348">
        <f>'2M - SGS'!AV83</f>
        <v>5.5496999999999998E-2</v>
      </c>
      <c r="AW83" s="348">
        <f>'2M - SGS'!AW83</f>
        <v>0.115452</v>
      </c>
      <c r="AX83" s="348">
        <f>'2M - SGS'!AX83</f>
        <v>0.20278099999999999</v>
      </c>
      <c r="AY83" s="348">
        <f>'2M - SGS'!AY83</f>
        <v>0.210397</v>
      </c>
      <c r="AZ83" s="348">
        <f>'2M - SGS'!AZ83</f>
        <v>0.17743600000000001</v>
      </c>
      <c r="BA83" s="348">
        <f>'2M - SGS'!BA83</f>
        <v>0.13192400000000001</v>
      </c>
      <c r="BB83" s="348">
        <f>'2M - SGS'!BB83</f>
        <v>5.9718E-2</v>
      </c>
      <c r="BC83" s="348">
        <f>'2M - SGS'!BC83</f>
        <v>2.6769000000000001E-2</v>
      </c>
      <c r="BD83" s="348">
        <f>'2M - SGS'!BD83</f>
        <v>4.2950000000000002E-3</v>
      </c>
      <c r="BE83" s="348">
        <f>'2M - SGS'!BE83</f>
        <v>2.895E-3</v>
      </c>
      <c r="BF83" s="348">
        <f>'2M - SGS'!BF83</f>
        <v>3.4320000000000002E-3</v>
      </c>
      <c r="BG83" s="348">
        <f>'2M - SGS'!BG83</f>
        <v>9.4020000000000006E-3</v>
      </c>
      <c r="BH83" s="348">
        <f>'2M - SGS'!BH83</f>
        <v>5.5496999999999998E-2</v>
      </c>
      <c r="BI83" s="348">
        <f>'2M - SGS'!BI83</f>
        <v>0.115452</v>
      </c>
      <c r="BJ83" s="348">
        <f>'2M - SGS'!BJ83</f>
        <v>0.20278099999999999</v>
      </c>
      <c r="BK83" s="348">
        <f>'2M - SGS'!BK83</f>
        <v>0.210397</v>
      </c>
      <c r="BL83" s="348">
        <f>'2M - SGS'!BL83</f>
        <v>0.17743600000000001</v>
      </c>
      <c r="BM83" s="348">
        <f>'2M - SGS'!BM83</f>
        <v>0.13192400000000001</v>
      </c>
      <c r="BN83" s="348">
        <f>'2M - SGS'!BN83</f>
        <v>5.9718E-2</v>
      </c>
      <c r="BO83" s="348">
        <f>'2M - SGS'!BO83</f>
        <v>2.6769000000000001E-2</v>
      </c>
      <c r="BP83" s="348">
        <f>'2M - SGS'!BP83</f>
        <v>4.2950000000000002E-3</v>
      </c>
      <c r="BQ83" s="348">
        <f>'2M - SGS'!BQ83</f>
        <v>2.895E-3</v>
      </c>
      <c r="BR83" s="348">
        <f>'2M - SGS'!BR83</f>
        <v>3.4320000000000002E-3</v>
      </c>
      <c r="BS83" s="348">
        <f>'2M - SGS'!BS83</f>
        <v>9.4020000000000006E-3</v>
      </c>
      <c r="BT83" s="348">
        <f>'2M - SGS'!BT83</f>
        <v>5.5496999999999998E-2</v>
      </c>
      <c r="BU83" s="348">
        <f>'2M - SGS'!BU83</f>
        <v>0.115452</v>
      </c>
      <c r="BV83" s="348">
        <f>'2M - SGS'!BV83</f>
        <v>0.20278099999999999</v>
      </c>
      <c r="BW83" s="348">
        <f>'2M - SGS'!BW83</f>
        <v>0.210397</v>
      </c>
      <c r="BX83" s="348">
        <f>'2M - SGS'!BX83</f>
        <v>0.17743600000000001</v>
      </c>
      <c r="BY83" s="348">
        <f>'2M - SGS'!BY83</f>
        <v>0.13192400000000001</v>
      </c>
      <c r="BZ83" s="348">
        <f>'2M - SGS'!BZ83</f>
        <v>5.9718E-2</v>
      </c>
      <c r="CA83" s="348">
        <f>'2M - SGS'!CA83</f>
        <v>2.6769000000000001E-2</v>
      </c>
      <c r="CB83" s="348">
        <f>'2M - SGS'!CB83</f>
        <v>4.2950000000000002E-3</v>
      </c>
      <c r="CC83" s="348">
        <f>'2M - SGS'!CC83</f>
        <v>2.895E-3</v>
      </c>
      <c r="CD83" s="348">
        <f>'2M - SGS'!CD83</f>
        <v>3.4320000000000002E-3</v>
      </c>
      <c r="CE83" s="348">
        <f>'2M - SGS'!CE83</f>
        <v>9.4020000000000006E-3</v>
      </c>
      <c r="CF83" s="348">
        <f>'2M - SGS'!CF83</f>
        <v>5.5496999999999998E-2</v>
      </c>
      <c r="CG83" s="348">
        <f>'2M - SGS'!CG83</f>
        <v>0.115452</v>
      </c>
      <c r="CH83" s="349">
        <f>'2M - SGS'!CH83</f>
        <v>0.20278099999999999</v>
      </c>
      <c r="CJ83" s="248">
        <f t="shared" si="103"/>
        <v>0.99999800000000016</v>
      </c>
    </row>
    <row r="84" spans="1:88" ht="15.5" x14ac:dyDescent="0.35">
      <c r="A84" s="581"/>
      <c r="B84" s="14" t="str">
        <f t="shared" si="102"/>
        <v>HVAC</v>
      </c>
      <c r="C84" s="348">
        <f>'2M - SGS'!C84</f>
        <v>0.107824</v>
      </c>
      <c r="D84" s="348">
        <f>'2M - SGS'!D84</f>
        <v>9.1051999999999994E-2</v>
      </c>
      <c r="E84" s="348">
        <f>'2M - SGS'!E84</f>
        <v>7.1135000000000004E-2</v>
      </c>
      <c r="F84" s="348">
        <f>'2M - SGS'!F84</f>
        <v>4.1179E-2</v>
      </c>
      <c r="G84" s="348">
        <f>'2M - SGS'!G84</f>
        <v>4.4423999999999998E-2</v>
      </c>
      <c r="H84" s="348">
        <f>'2M - SGS'!H84</f>
        <v>0.106128</v>
      </c>
      <c r="I84" s="348">
        <f>'2M - SGS'!I84</f>
        <v>0.14288100000000001</v>
      </c>
      <c r="J84" s="348">
        <f>'2M - SGS'!J84</f>
        <v>0.133494</v>
      </c>
      <c r="K84" s="348">
        <f>'2M - SGS'!K84</f>
        <v>5.781E-2</v>
      </c>
      <c r="L84" s="348">
        <f>'2M - SGS'!L84</f>
        <v>3.8018000000000003E-2</v>
      </c>
      <c r="M84" s="348">
        <f>'2M - SGS'!M84</f>
        <v>6.2103999999999999E-2</v>
      </c>
      <c r="N84" s="348">
        <f>'2M - SGS'!N84</f>
        <v>0.10395</v>
      </c>
      <c r="O84" s="348">
        <f>'2M - SGS'!O84</f>
        <v>0.107824</v>
      </c>
      <c r="P84" s="348">
        <f>'2M - SGS'!P84</f>
        <v>9.1051999999999994E-2</v>
      </c>
      <c r="Q84" s="348">
        <f>'2M - SGS'!Q84</f>
        <v>7.1135000000000004E-2</v>
      </c>
      <c r="R84" s="348">
        <f>'2M - SGS'!R84</f>
        <v>4.1179E-2</v>
      </c>
      <c r="S84" s="348">
        <f>'2M - SGS'!S84</f>
        <v>4.4423999999999998E-2</v>
      </c>
      <c r="T84" s="348">
        <f>'2M - SGS'!T84</f>
        <v>0.106128</v>
      </c>
      <c r="U84" s="348">
        <f>'2M - SGS'!U84</f>
        <v>0.14288100000000001</v>
      </c>
      <c r="V84" s="348">
        <f>'2M - SGS'!V84</f>
        <v>0.133494</v>
      </c>
      <c r="W84" s="348">
        <f>'2M - SGS'!W84</f>
        <v>5.781E-2</v>
      </c>
      <c r="X84" s="348">
        <f>'2M - SGS'!X84</f>
        <v>3.8018000000000003E-2</v>
      </c>
      <c r="Y84" s="348">
        <f>'2M - SGS'!Y84</f>
        <v>6.2103999999999999E-2</v>
      </c>
      <c r="Z84" s="348">
        <f>'2M - SGS'!Z84</f>
        <v>0.10395</v>
      </c>
      <c r="AA84" s="348">
        <f>'2M - SGS'!AA84</f>
        <v>0.107824</v>
      </c>
      <c r="AB84" s="348">
        <f>'2M - SGS'!AB84</f>
        <v>9.1051999999999994E-2</v>
      </c>
      <c r="AC84" s="348">
        <f>'2M - SGS'!AC84</f>
        <v>7.1135000000000004E-2</v>
      </c>
      <c r="AD84" s="348">
        <f>'2M - SGS'!AD84</f>
        <v>4.1179E-2</v>
      </c>
      <c r="AE84" s="348">
        <f>'2M - SGS'!AE84</f>
        <v>4.4423999999999998E-2</v>
      </c>
      <c r="AF84" s="348">
        <f>'2M - SGS'!AF84</f>
        <v>0.106128</v>
      </c>
      <c r="AG84" s="348">
        <f>'2M - SGS'!AG84</f>
        <v>0.14288100000000001</v>
      </c>
      <c r="AH84" s="348">
        <f>'2M - SGS'!AH84</f>
        <v>0.133494</v>
      </c>
      <c r="AI84" s="348">
        <f>'2M - SGS'!AI84</f>
        <v>5.781E-2</v>
      </c>
      <c r="AJ84" s="348">
        <f>'2M - SGS'!AJ84</f>
        <v>3.8018000000000003E-2</v>
      </c>
      <c r="AK84" s="348">
        <f>'2M - SGS'!AK84</f>
        <v>6.2103999999999999E-2</v>
      </c>
      <c r="AL84" s="348">
        <f>'2M - SGS'!AL84</f>
        <v>0.10395</v>
      </c>
      <c r="AM84" s="348">
        <f>'2M - SGS'!AM84</f>
        <v>0.107824</v>
      </c>
      <c r="AN84" s="348">
        <f>'2M - SGS'!AN84</f>
        <v>9.1051999999999994E-2</v>
      </c>
      <c r="AO84" s="348">
        <f>'2M - SGS'!AO84</f>
        <v>7.1135000000000004E-2</v>
      </c>
      <c r="AP84" s="348">
        <f>'2M - SGS'!AP84</f>
        <v>4.1179E-2</v>
      </c>
      <c r="AQ84" s="348">
        <f>'2M - SGS'!AQ84</f>
        <v>4.4423999999999998E-2</v>
      </c>
      <c r="AR84" s="348">
        <f>'2M - SGS'!AR84</f>
        <v>0.106128</v>
      </c>
      <c r="AS84" s="348">
        <f>'2M - SGS'!AS84</f>
        <v>0.14288100000000001</v>
      </c>
      <c r="AT84" s="348">
        <f>'2M - SGS'!AT84</f>
        <v>0.133494</v>
      </c>
      <c r="AU84" s="348">
        <f>'2M - SGS'!AU84</f>
        <v>5.781E-2</v>
      </c>
      <c r="AV84" s="348">
        <f>'2M - SGS'!AV84</f>
        <v>3.8018000000000003E-2</v>
      </c>
      <c r="AW84" s="348">
        <f>'2M - SGS'!AW84</f>
        <v>6.2103999999999999E-2</v>
      </c>
      <c r="AX84" s="348">
        <f>'2M - SGS'!AX84</f>
        <v>0.10395</v>
      </c>
      <c r="AY84" s="348">
        <f>'2M - SGS'!AY84</f>
        <v>0.107824</v>
      </c>
      <c r="AZ84" s="348">
        <f>'2M - SGS'!AZ84</f>
        <v>9.1051999999999994E-2</v>
      </c>
      <c r="BA84" s="348">
        <f>'2M - SGS'!BA84</f>
        <v>7.1135000000000004E-2</v>
      </c>
      <c r="BB84" s="348">
        <f>'2M - SGS'!BB84</f>
        <v>4.1179E-2</v>
      </c>
      <c r="BC84" s="348">
        <f>'2M - SGS'!BC84</f>
        <v>4.4423999999999998E-2</v>
      </c>
      <c r="BD84" s="348">
        <f>'2M - SGS'!BD84</f>
        <v>0.106128</v>
      </c>
      <c r="BE84" s="348">
        <f>'2M - SGS'!BE84</f>
        <v>0.14288100000000001</v>
      </c>
      <c r="BF84" s="348">
        <f>'2M - SGS'!BF84</f>
        <v>0.133494</v>
      </c>
      <c r="BG84" s="348">
        <f>'2M - SGS'!BG84</f>
        <v>5.781E-2</v>
      </c>
      <c r="BH84" s="348">
        <f>'2M - SGS'!BH84</f>
        <v>3.8018000000000003E-2</v>
      </c>
      <c r="BI84" s="348">
        <f>'2M - SGS'!BI84</f>
        <v>6.2103999999999999E-2</v>
      </c>
      <c r="BJ84" s="348">
        <f>'2M - SGS'!BJ84</f>
        <v>0.10395</v>
      </c>
      <c r="BK84" s="348">
        <f>'2M - SGS'!BK84</f>
        <v>0.107824</v>
      </c>
      <c r="BL84" s="348">
        <f>'2M - SGS'!BL84</f>
        <v>9.1051999999999994E-2</v>
      </c>
      <c r="BM84" s="348">
        <f>'2M - SGS'!BM84</f>
        <v>7.1135000000000004E-2</v>
      </c>
      <c r="BN84" s="348">
        <f>'2M - SGS'!BN84</f>
        <v>4.1179E-2</v>
      </c>
      <c r="BO84" s="348">
        <f>'2M - SGS'!BO84</f>
        <v>4.4423999999999998E-2</v>
      </c>
      <c r="BP84" s="348">
        <f>'2M - SGS'!BP84</f>
        <v>0.106128</v>
      </c>
      <c r="BQ84" s="348">
        <f>'2M - SGS'!BQ84</f>
        <v>0.14288100000000001</v>
      </c>
      <c r="BR84" s="348">
        <f>'2M - SGS'!BR84</f>
        <v>0.133494</v>
      </c>
      <c r="BS84" s="348">
        <f>'2M - SGS'!BS84</f>
        <v>5.781E-2</v>
      </c>
      <c r="BT84" s="348">
        <f>'2M - SGS'!BT84</f>
        <v>3.8018000000000003E-2</v>
      </c>
      <c r="BU84" s="348">
        <f>'2M - SGS'!BU84</f>
        <v>6.2103999999999999E-2</v>
      </c>
      <c r="BV84" s="348">
        <f>'2M - SGS'!BV84</f>
        <v>0.10395</v>
      </c>
      <c r="BW84" s="348">
        <f>'2M - SGS'!BW84</f>
        <v>0.107824</v>
      </c>
      <c r="BX84" s="348">
        <f>'2M - SGS'!BX84</f>
        <v>9.1051999999999994E-2</v>
      </c>
      <c r="BY84" s="348">
        <f>'2M - SGS'!BY84</f>
        <v>7.1135000000000004E-2</v>
      </c>
      <c r="BZ84" s="348">
        <f>'2M - SGS'!BZ84</f>
        <v>4.1179E-2</v>
      </c>
      <c r="CA84" s="348">
        <f>'2M - SGS'!CA84</f>
        <v>4.4423999999999998E-2</v>
      </c>
      <c r="CB84" s="348">
        <f>'2M - SGS'!CB84</f>
        <v>0.106128</v>
      </c>
      <c r="CC84" s="348">
        <f>'2M - SGS'!CC84</f>
        <v>0.14288100000000001</v>
      </c>
      <c r="CD84" s="348">
        <f>'2M - SGS'!CD84</f>
        <v>0.133494</v>
      </c>
      <c r="CE84" s="348">
        <f>'2M - SGS'!CE84</f>
        <v>5.781E-2</v>
      </c>
      <c r="CF84" s="348">
        <f>'2M - SGS'!CF84</f>
        <v>3.8018000000000003E-2</v>
      </c>
      <c r="CG84" s="348">
        <f>'2M - SGS'!CG84</f>
        <v>6.2103999999999999E-2</v>
      </c>
      <c r="CH84" s="349">
        <f>'2M - SGS'!CH84</f>
        <v>0.10395</v>
      </c>
      <c r="CJ84" s="248">
        <f t="shared" si="103"/>
        <v>0.99999900000000008</v>
      </c>
    </row>
    <row r="85" spans="1:88" ht="15.5" x14ac:dyDescent="0.35">
      <c r="A85" s="581"/>
      <c r="B85" s="14" t="str">
        <f t="shared" si="102"/>
        <v>Lighting</v>
      </c>
      <c r="C85" s="348">
        <f>'2M - SGS'!C85</f>
        <v>9.3563999999999994E-2</v>
      </c>
      <c r="D85" s="348">
        <f>'2M - SGS'!D85</f>
        <v>7.2162000000000004E-2</v>
      </c>
      <c r="E85" s="348">
        <f>'2M - SGS'!E85</f>
        <v>7.8372999999999998E-2</v>
      </c>
      <c r="F85" s="348">
        <f>'2M - SGS'!F85</f>
        <v>7.6534000000000005E-2</v>
      </c>
      <c r="G85" s="348">
        <f>'2M - SGS'!G85</f>
        <v>9.4246999999999997E-2</v>
      </c>
      <c r="H85" s="348">
        <f>'2M - SGS'!H85</f>
        <v>7.5599E-2</v>
      </c>
      <c r="I85" s="348">
        <f>'2M - SGS'!I85</f>
        <v>9.6199999999999994E-2</v>
      </c>
      <c r="J85" s="348">
        <f>'2M - SGS'!J85</f>
        <v>7.7077999999999994E-2</v>
      </c>
      <c r="K85" s="348">
        <f>'2M - SGS'!K85</f>
        <v>8.1374000000000002E-2</v>
      </c>
      <c r="L85" s="348">
        <f>'2M - SGS'!L85</f>
        <v>9.4072000000000003E-2</v>
      </c>
      <c r="M85" s="348">
        <f>'2M - SGS'!M85</f>
        <v>7.6706999999999997E-2</v>
      </c>
      <c r="N85" s="348">
        <f>'2M - SGS'!N85</f>
        <v>8.4089999999999998E-2</v>
      </c>
      <c r="O85" s="348">
        <f>'2M - SGS'!O85</f>
        <v>9.3563999999999994E-2</v>
      </c>
      <c r="P85" s="348">
        <f>'2M - SGS'!P85</f>
        <v>7.2162000000000004E-2</v>
      </c>
      <c r="Q85" s="348">
        <f>'2M - SGS'!Q85</f>
        <v>7.8372999999999998E-2</v>
      </c>
      <c r="R85" s="348">
        <f>'2M - SGS'!R85</f>
        <v>7.6534000000000005E-2</v>
      </c>
      <c r="S85" s="348">
        <f>'2M - SGS'!S85</f>
        <v>9.4246999999999997E-2</v>
      </c>
      <c r="T85" s="348">
        <f>'2M - SGS'!T85</f>
        <v>7.5599E-2</v>
      </c>
      <c r="U85" s="348">
        <f>'2M - SGS'!U85</f>
        <v>9.6199999999999994E-2</v>
      </c>
      <c r="V85" s="348">
        <f>'2M - SGS'!V85</f>
        <v>7.7077999999999994E-2</v>
      </c>
      <c r="W85" s="348">
        <f>'2M - SGS'!W85</f>
        <v>8.1374000000000002E-2</v>
      </c>
      <c r="X85" s="348">
        <f>'2M - SGS'!X85</f>
        <v>9.4072000000000003E-2</v>
      </c>
      <c r="Y85" s="348">
        <f>'2M - SGS'!Y85</f>
        <v>7.6706999999999997E-2</v>
      </c>
      <c r="Z85" s="348">
        <f>'2M - SGS'!Z85</f>
        <v>8.4089999999999998E-2</v>
      </c>
      <c r="AA85" s="348">
        <f>'2M - SGS'!AA85</f>
        <v>9.3563999999999994E-2</v>
      </c>
      <c r="AB85" s="348">
        <f>'2M - SGS'!AB85</f>
        <v>7.2162000000000004E-2</v>
      </c>
      <c r="AC85" s="348">
        <f>'2M - SGS'!AC85</f>
        <v>7.8372999999999998E-2</v>
      </c>
      <c r="AD85" s="348">
        <f>'2M - SGS'!AD85</f>
        <v>7.6534000000000005E-2</v>
      </c>
      <c r="AE85" s="348">
        <f>'2M - SGS'!AE85</f>
        <v>9.4246999999999997E-2</v>
      </c>
      <c r="AF85" s="348">
        <f>'2M - SGS'!AF85</f>
        <v>7.5599E-2</v>
      </c>
      <c r="AG85" s="348">
        <f>'2M - SGS'!AG85</f>
        <v>9.6199999999999994E-2</v>
      </c>
      <c r="AH85" s="348">
        <f>'2M - SGS'!AH85</f>
        <v>7.7077999999999994E-2</v>
      </c>
      <c r="AI85" s="348">
        <f>'2M - SGS'!AI85</f>
        <v>8.1374000000000002E-2</v>
      </c>
      <c r="AJ85" s="348">
        <f>'2M - SGS'!AJ85</f>
        <v>9.4072000000000003E-2</v>
      </c>
      <c r="AK85" s="348">
        <f>'2M - SGS'!AK85</f>
        <v>7.6706999999999997E-2</v>
      </c>
      <c r="AL85" s="348">
        <f>'2M - SGS'!AL85</f>
        <v>8.4089999999999998E-2</v>
      </c>
      <c r="AM85" s="348">
        <f>'2M - SGS'!AM85</f>
        <v>9.3563999999999994E-2</v>
      </c>
      <c r="AN85" s="348">
        <f>'2M - SGS'!AN85</f>
        <v>7.2162000000000004E-2</v>
      </c>
      <c r="AO85" s="348">
        <f>'2M - SGS'!AO85</f>
        <v>7.8372999999999998E-2</v>
      </c>
      <c r="AP85" s="348">
        <f>'2M - SGS'!AP85</f>
        <v>7.6534000000000005E-2</v>
      </c>
      <c r="AQ85" s="348">
        <f>'2M - SGS'!AQ85</f>
        <v>9.4246999999999997E-2</v>
      </c>
      <c r="AR85" s="348">
        <f>'2M - SGS'!AR85</f>
        <v>7.5599E-2</v>
      </c>
      <c r="AS85" s="348">
        <f>'2M - SGS'!AS85</f>
        <v>9.6199999999999994E-2</v>
      </c>
      <c r="AT85" s="348">
        <f>'2M - SGS'!AT85</f>
        <v>7.7077999999999994E-2</v>
      </c>
      <c r="AU85" s="348">
        <f>'2M - SGS'!AU85</f>
        <v>8.1374000000000002E-2</v>
      </c>
      <c r="AV85" s="348">
        <f>'2M - SGS'!AV85</f>
        <v>9.4072000000000003E-2</v>
      </c>
      <c r="AW85" s="348">
        <f>'2M - SGS'!AW85</f>
        <v>7.6706999999999997E-2</v>
      </c>
      <c r="AX85" s="348">
        <f>'2M - SGS'!AX85</f>
        <v>8.4089999999999998E-2</v>
      </c>
      <c r="AY85" s="348">
        <f>'2M - SGS'!AY85</f>
        <v>9.3563999999999994E-2</v>
      </c>
      <c r="AZ85" s="348">
        <f>'2M - SGS'!AZ85</f>
        <v>7.2162000000000004E-2</v>
      </c>
      <c r="BA85" s="348">
        <f>'2M - SGS'!BA85</f>
        <v>7.8372999999999998E-2</v>
      </c>
      <c r="BB85" s="348">
        <f>'2M - SGS'!BB85</f>
        <v>7.6534000000000005E-2</v>
      </c>
      <c r="BC85" s="348">
        <f>'2M - SGS'!BC85</f>
        <v>9.4246999999999997E-2</v>
      </c>
      <c r="BD85" s="348">
        <f>'2M - SGS'!BD85</f>
        <v>7.5599E-2</v>
      </c>
      <c r="BE85" s="348">
        <f>'2M - SGS'!BE85</f>
        <v>9.6199999999999994E-2</v>
      </c>
      <c r="BF85" s="348">
        <f>'2M - SGS'!BF85</f>
        <v>7.7077999999999994E-2</v>
      </c>
      <c r="BG85" s="348">
        <f>'2M - SGS'!BG85</f>
        <v>8.1374000000000002E-2</v>
      </c>
      <c r="BH85" s="348">
        <f>'2M - SGS'!BH85</f>
        <v>9.4072000000000003E-2</v>
      </c>
      <c r="BI85" s="348">
        <f>'2M - SGS'!BI85</f>
        <v>7.6706999999999997E-2</v>
      </c>
      <c r="BJ85" s="348">
        <f>'2M - SGS'!BJ85</f>
        <v>8.4089999999999998E-2</v>
      </c>
      <c r="BK85" s="348">
        <f>'2M - SGS'!BK85</f>
        <v>9.3563999999999994E-2</v>
      </c>
      <c r="BL85" s="348">
        <f>'2M - SGS'!BL85</f>
        <v>7.2162000000000004E-2</v>
      </c>
      <c r="BM85" s="348">
        <f>'2M - SGS'!BM85</f>
        <v>7.8372999999999998E-2</v>
      </c>
      <c r="BN85" s="348">
        <f>'2M - SGS'!BN85</f>
        <v>7.6534000000000005E-2</v>
      </c>
      <c r="BO85" s="348">
        <f>'2M - SGS'!BO85</f>
        <v>9.4246999999999997E-2</v>
      </c>
      <c r="BP85" s="348">
        <f>'2M - SGS'!BP85</f>
        <v>7.5599E-2</v>
      </c>
      <c r="BQ85" s="348">
        <f>'2M - SGS'!BQ85</f>
        <v>9.6199999999999994E-2</v>
      </c>
      <c r="BR85" s="348">
        <f>'2M - SGS'!BR85</f>
        <v>7.7077999999999994E-2</v>
      </c>
      <c r="BS85" s="348">
        <f>'2M - SGS'!BS85</f>
        <v>8.1374000000000002E-2</v>
      </c>
      <c r="BT85" s="348">
        <f>'2M - SGS'!BT85</f>
        <v>9.4072000000000003E-2</v>
      </c>
      <c r="BU85" s="348">
        <f>'2M - SGS'!BU85</f>
        <v>7.6706999999999997E-2</v>
      </c>
      <c r="BV85" s="348">
        <f>'2M - SGS'!BV85</f>
        <v>8.4089999999999998E-2</v>
      </c>
      <c r="BW85" s="348">
        <f>'2M - SGS'!BW85</f>
        <v>9.3563999999999994E-2</v>
      </c>
      <c r="BX85" s="348">
        <f>'2M - SGS'!BX85</f>
        <v>7.2162000000000004E-2</v>
      </c>
      <c r="BY85" s="348">
        <f>'2M - SGS'!BY85</f>
        <v>7.8372999999999998E-2</v>
      </c>
      <c r="BZ85" s="348">
        <f>'2M - SGS'!BZ85</f>
        <v>7.6534000000000005E-2</v>
      </c>
      <c r="CA85" s="348">
        <f>'2M - SGS'!CA85</f>
        <v>9.4246999999999997E-2</v>
      </c>
      <c r="CB85" s="348">
        <f>'2M - SGS'!CB85</f>
        <v>7.5599E-2</v>
      </c>
      <c r="CC85" s="348">
        <f>'2M - SGS'!CC85</f>
        <v>9.6199999999999994E-2</v>
      </c>
      <c r="CD85" s="348">
        <f>'2M - SGS'!CD85</f>
        <v>7.7077999999999994E-2</v>
      </c>
      <c r="CE85" s="348">
        <f>'2M - SGS'!CE85</f>
        <v>8.1374000000000002E-2</v>
      </c>
      <c r="CF85" s="348">
        <f>'2M - SGS'!CF85</f>
        <v>9.4072000000000003E-2</v>
      </c>
      <c r="CG85" s="348">
        <f>'2M - SGS'!CG85</f>
        <v>7.6706999999999997E-2</v>
      </c>
      <c r="CH85" s="349">
        <f>'2M - SGS'!CH85</f>
        <v>8.4089999999999998E-2</v>
      </c>
      <c r="CJ85" s="248">
        <f t="shared" si="103"/>
        <v>1</v>
      </c>
    </row>
    <row r="86" spans="1:88" ht="15.5" x14ac:dyDescent="0.35">
      <c r="A86" s="581"/>
      <c r="B86" s="14" t="str">
        <f t="shared" si="102"/>
        <v>Miscellaneous</v>
      </c>
      <c r="C86" s="348">
        <f>'2M - SGS'!C86</f>
        <v>8.5109000000000004E-2</v>
      </c>
      <c r="D86" s="348">
        <f>'2M - SGS'!D86</f>
        <v>7.7715000000000006E-2</v>
      </c>
      <c r="E86" s="348">
        <f>'2M - SGS'!E86</f>
        <v>8.6136000000000004E-2</v>
      </c>
      <c r="F86" s="348">
        <f>'2M - SGS'!F86</f>
        <v>7.9796000000000006E-2</v>
      </c>
      <c r="G86" s="348">
        <f>'2M - SGS'!G86</f>
        <v>8.5334999999999994E-2</v>
      </c>
      <c r="H86" s="348">
        <f>'2M - SGS'!H86</f>
        <v>8.1994999999999998E-2</v>
      </c>
      <c r="I86" s="348">
        <f>'2M - SGS'!I86</f>
        <v>8.4098999999999993E-2</v>
      </c>
      <c r="J86" s="348">
        <f>'2M - SGS'!J86</f>
        <v>8.4198999999999996E-2</v>
      </c>
      <c r="K86" s="348">
        <f>'2M - SGS'!K86</f>
        <v>8.2512000000000002E-2</v>
      </c>
      <c r="L86" s="348">
        <f>'2M - SGS'!L86</f>
        <v>8.5277000000000006E-2</v>
      </c>
      <c r="M86" s="348">
        <f>'2M - SGS'!M86</f>
        <v>8.2588999999999996E-2</v>
      </c>
      <c r="N86" s="348">
        <f>'2M - SGS'!N86</f>
        <v>8.5237999999999994E-2</v>
      </c>
      <c r="O86" s="348">
        <f>'2M - SGS'!O86</f>
        <v>8.5109000000000004E-2</v>
      </c>
      <c r="P86" s="348">
        <f>'2M - SGS'!P86</f>
        <v>7.7715000000000006E-2</v>
      </c>
      <c r="Q86" s="348">
        <f>'2M - SGS'!Q86</f>
        <v>8.6136000000000004E-2</v>
      </c>
      <c r="R86" s="348">
        <f>'2M - SGS'!R86</f>
        <v>7.9796000000000006E-2</v>
      </c>
      <c r="S86" s="348">
        <f>'2M - SGS'!S86</f>
        <v>8.5334999999999994E-2</v>
      </c>
      <c r="T86" s="348">
        <f>'2M - SGS'!T86</f>
        <v>8.1994999999999998E-2</v>
      </c>
      <c r="U86" s="348">
        <f>'2M - SGS'!U86</f>
        <v>8.4098999999999993E-2</v>
      </c>
      <c r="V86" s="348">
        <f>'2M - SGS'!V86</f>
        <v>8.4198999999999996E-2</v>
      </c>
      <c r="W86" s="348">
        <f>'2M - SGS'!W86</f>
        <v>8.2512000000000002E-2</v>
      </c>
      <c r="X86" s="348">
        <f>'2M - SGS'!X86</f>
        <v>8.5277000000000006E-2</v>
      </c>
      <c r="Y86" s="348">
        <f>'2M - SGS'!Y86</f>
        <v>8.2588999999999996E-2</v>
      </c>
      <c r="Z86" s="348">
        <f>'2M - SGS'!Z86</f>
        <v>8.5237999999999994E-2</v>
      </c>
      <c r="AA86" s="348">
        <f>'2M - SGS'!AA86</f>
        <v>8.5109000000000004E-2</v>
      </c>
      <c r="AB86" s="348">
        <f>'2M - SGS'!AB86</f>
        <v>7.7715000000000006E-2</v>
      </c>
      <c r="AC86" s="348">
        <f>'2M - SGS'!AC86</f>
        <v>8.6136000000000004E-2</v>
      </c>
      <c r="AD86" s="348">
        <f>'2M - SGS'!AD86</f>
        <v>7.9796000000000006E-2</v>
      </c>
      <c r="AE86" s="348">
        <f>'2M - SGS'!AE86</f>
        <v>8.5334999999999994E-2</v>
      </c>
      <c r="AF86" s="348">
        <f>'2M - SGS'!AF86</f>
        <v>8.1994999999999998E-2</v>
      </c>
      <c r="AG86" s="348">
        <f>'2M - SGS'!AG86</f>
        <v>8.4098999999999993E-2</v>
      </c>
      <c r="AH86" s="348">
        <f>'2M - SGS'!AH86</f>
        <v>8.4198999999999996E-2</v>
      </c>
      <c r="AI86" s="348">
        <f>'2M - SGS'!AI86</f>
        <v>8.2512000000000002E-2</v>
      </c>
      <c r="AJ86" s="348">
        <f>'2M - SGS'!AJ86</f>
        <v>8.5277000000000006E-2</v>
      </c>
      <c r="AK86" s="348">
        <f>'2M - SGS'!AK86</f>
        <v>8.2588999999999996E-2</v>
      </c>
      <c r="AL86" s="348">
        <f>'2M - SGS'!AL86</f>
        <v>8.5237999999999994E-2</v>
      </c>
      <c r="AM86" s="348">
        <f>'2M - SGS'!AM86</f>
        <v>8.5109000000000004E-2</v>
      </c>
      <c r="AN86" s="348">
        <f>'2M - SGS'!AN86</f>
        <v>7.7715000000000006E-2</v>
      </c>
      <c r="AO86" s="348">
        <f>'2M - SGS'!AO86</f>
        <v>8.6136000000000004E-2</v>
      </c>
      <c r="AP86" s="348">
        <f>'2M - SGS'!AP86</f>
        <v>7.9796000000000006E-2</v>
      </c>
      <c r="AQ86" s="348">
        <f>'2M - SGS'!AQ86</f>
        <v>8.5334999999999994E-2</v>
      </c>
      <c r="AR86" s="348">
        <f>'2M - SGS'!AR86</f>
        <v>8.1994999999999998E-2</v>
      </c>
      <c r="AS86" s="348">
        <f>'2M - SGS'!AS86</f>
        <v>8.4098999999999993E-2</v>
      </c>
      <c r="AT86" s="348">
        <f>'2M - SGS'!AT86</f>
        <v>8.4198999999999996E-2</v>
      </c>
      <c r="AU86" s="348">
        <f>'2M - SGS'!AU86</f>
        <v>8.2512000000000002E-2</v>
      </c>
      <c r="AV86" s="348">
        <f>'2M - SGS'!AV86</f>
        <v>8.5277000000000006E-2</v>
      </c>
      <c r="AW86" s="348">
        <f>'2M - SGS'!AW86</f>
        <v>8.2588999999999996E-2</v>
      </c>
      <c r="AX86" s="348">
        <f>'2M - SGS'!AX86</f>
        <v>8.5237999999999994E-2</v>
      </c>
      <c r="AY86" s="348">
        <f>'2M - SGS'!AY86</f>
        <v>8.5109000000000004E-2</v>
      </c>
      <c r="AZ86" s="348">
        <f>'2M - SGS'!AZ86</f>
        <v>7.7715000000000006E-2</v>
      </c>
      <c r="BA86" s="348">
        <f>'2M - SGS'!BA86</f>
        <v>8.6136000000000004E-2</v>
      </c>
      <c r="BB86" s="348">
        <f>'2M - SGS'!BB86</f>
        <v>7.9796000000000006E-2</v>
      </c>
      <c r="BC86" s="348">
        <f>'2M - SGS'!BC86</f>
        <v>8.5334999999999994E-2</v>
      </c>
      <c r="BD86" s="348">
        <f>'2M - SGS'!BD86</f>
        <v>8.1994999999999998E-2</v>
      </c>
      <c r="BE86" s="348">
        <f>'2M - SGS'!BE86</f>
        <v>8.4098999999999993E-2</v>
      </c>
      <c r="BF86" s="348">
        <f>'2M - SGS'!BF86</f>
        <v>8.4198999999999996E-2</v>
      </c>
      <c r="BG86" s="348">
        <f>'2M - SGS'!BG86</f>
        <v>8.2512000000000002E-2</v>
      </c>
      <c r="BH86" s="348">
        <f>'2M - SGS'!BH86</f>
        <v>8.5277000000000006E-2</v>
      </c>
      <c r="BI86" s="348">
        <f>'2M - SGS'!BI86</f>
        <v>8.2588999999999996E-2</v>
      </c>
      <c r="BJ86" s="348">
        <f>'2M - SGS'!BJ86</f>
        <v>8.5237999999999994E-2</v>
      </c>
      <c r="BK86" s="348">
        <f>'2M - SGS'!BK86</f>
        <v>8.5109000000000004E-2</v>
      </c>
      <c r="BL86" s="348">
        <f>'2M - SGS'!BL86</f>
        <v>7.7715000000000006E-2</v>
      </c>
      <c r="BM86" s="348">
        <f>'2M - SGS'!BM86</f>
        <v>8.6136000000000004E-2</v>
      </c>
      <c r="BN86" s="348">
        <f>'2M - SGS'!BN86</f>
        <v>7.9796000000000006E-2</v>
      </c>
      <c r="BO86" s="348">
        <f>'2M - SGS'!BO86</f>
        <v>8.5334999999999994E-2</v>
      </c>
      <c r="BP86" s="348">
        <f>'2M - SGS'!BP86</f>
        <v>8.1994999999999998E-2</v>
      </c>
      <c r="BQ86" s="348">
        <f>'2M - SGS'!BQ86</f>
        <v>8.4098999999999993E-2</v>
      </c>
      <c r="BR86" s="348">
        <f>'2M - SGS'!BR86</f>
        <v>8.4198999999999996E-2</v>
      </c>
      <c r="BS86" s="348">
        <f>'2M - SGS'!BS86</f>
        <v>8.2512000000000002E-2</v>
      </c>
      <c r="BT86" s="348">
        <f>'2M - SGS'!BT86</f>
        <v>8.5277000000000006E-2</v>
      </c>
      <c r="BU86" s="348">
        <f>'2M - SGS'!BU86</f>
        <v>8.2588999999999996E-2</v>
      </c>
      <c r="BV86" s="348">
        <f>'2M - SGS'!BV86</f>
        <v>8.5237999999999994E-2</v>
      </c>
      <c r="BW86" s="348">
        <f>'2M - SGS'!BW86</f>
        <v>8.5109000000000004E-2</v>
      </c>
      <c r="BX86" s="348">
        <f>'2M - SGS'!BX86</f>
        <v>7.7715000000000006E-2</v>
      </c>
      <c r="BY86" s="348">
        <f>'2M - SGS'!BY86</f>
        <v>8.6136000000000004E-2</v>
      </c>
      <c r="BZ86" s="348">
        <f>'2M - SGS'!BZ86</f>
        <v>7.9796000000000006E-2</v>
      </c>
      <c r="CA86" s="348">
        <f>'2M - SGS'!CA86</f>
        <v>8.5334999999999994E-2</v>
      </c>
      <c r="CB86" s="348">
        <f>'2M - SGS'!CB86</f>
        <v>8.1994999999999998E-2</v>
      </c>
      <c r="CC86" s="348">
        <f>'2M - SGS'!CC86</f>
        <v>8.4098999999999993E-2</v>
      </c>
      <c r="CD86" s="348">
        <f>'2M - SGS'!CD86</f>
        <v>8.4198999999999996E-2</v>
      </c>
      <c r="CE86" s="348">
        <f>'2M - SGS'!CE86</f>
        <v>8.2512000000000002E-2</v>
      </c>
      <c r="CF86" s="348">
        <f>'2M - SGS'!CF86</f>
        <v>8.5277000000000006E-2</v>
      </c>
      <c r="CG86" s="348">
        <f>'2M - SGS'!CG86</f>
        <v>8.2588999999999996E-2</v>
      </c>
      <c r="CH86" s="349">
        <f>'2M - SGS'!CH86</f>
        <v>8.5237999999999994E-2</v>
      </c>
      <c r="CJ86" s="248">
        <f t="shared" si="103"/>
        <v>1.0000000000000002</v>
      </c>
    </row>
    <row r="87" spans="1:88" ht="15.5" x14ac:dyDescent="0.35">
      <c r="A87" s="581"/>
      <c r="B87" s="14" t="str">
        <f t="shared" si="102"/>
        <v>Motors</v>
      </c>
      <c r="C87" s="348">
        <f>'2M - SGS'!C87</f>
        <v>8.5109000000000004E-2</v>
      </c>
      <c r="D87" s="348">
        <f>'2M - SGS'!D87</f>
        <v>7.7715000000000006E-2</v>
      </c>
      <c r="E87" s="348">
        <f>'2M - SGS'!E87</f>
        <v>8.6136000000000004E-2</v>
      </c>
      <c r="F87" s="348">
        <f>'2M - SGS'!F87</f>
        <v>7.9796000000000006E-2</v>
      </c>
      <c r="G87" s="348">
        <f>'2M - SGS'!G87</f>
        <v>8.5334999999999994E-2</v>
      </c>
      <c r="H87" s="348">
        <f>'2M - SGS'!H87</f>
        <v>8.1994999999999998E-2</v>
      </c>
      <c r="I87" s="348">
        <f>'2M - SGS'!I87</f>
        <v>8.4098999999999993E-2</v>
      </c>
      <c r="J87" s="348">
        <f>'2M - SGS'!J87</f>
        <v>8.4198999999999996E-2</v>
      </c>
      <c r="K87" s="348">
        <f>'2M - SGS'!K87</f>
        <v>8.2512000000000002E-2</v>
      </c>
      <c r="L87" s="348">
        <f>'2M - SGS'!L87</f>
        <v>8.5277000000000006E-2</v>
      </c>
      <c r="M87" s="348">
        <f>'2M - SGS'!M87</f>
        <v>8.2588999999999996E-2</v>
      </c>
      <c r="N87" s="348">
        <f>'2M - SGS'!N87</f>
        <v>8.5237999999999994E-2</v>
      </c>
      <c r="O87" s="348">
        <f>'2M - SGS'!O87</f>
        <v>8.5109000000000004E-2</v>
      </c>
      <c r="P87" s="348">
        <f>'2M - SGS'!P87</f>
        <v>7.7715000000000006E-2</v>
      </c>
      <c r="Q87" s="348">
        <f>'2M - SGS'!Q87</f>
        <v>8.6136000000000004E-2</v>
      </c>
      <c r="R87" s="348">
        <f>'2M - SGS'!R87</f>
        <v>7.9796000000000006E-2</v>
      </c>
      <c r="S87" s="348">
        <f>'2M - SGS'!S87</f>
        <v>8.5334999999999994E-2</v>
      </c>
      <c r="T87" s="348">
        <f>'2M - SGS'!T87</f>
        <v>8.1994999999999998E-2</v>
      </c>
      <c r="U87" s="348">
        <f>'2M - SGS'!U87</f>
        <v>8.4098999999999993E-2</v>
      </c>
      <c r="V87" s="348">
        <f>'2M - SGS'!V87</f>
        <v>8.4198999999999996E-2</v>
      </c>
      <c r="W87" s="348">
        <f>'2M - SGS'!W87</f>
        <v>8.2512000000000002E-2</v>
      </c>
      <c r="X87" s="348">
        <f>'2M - SGS'!X87</f>
        <v>8.5277000000000006E-2</v>
      </c>
      <c r="Y87" s="348">
        <f>'2M - SGS'!Y87</f>
        <v>8.2588999999999996E-2</v>
      </c>
      <c r="Z87" s="348">
        <f>'2M - SGS'!Z87</f>
        <v>8.5237999999999994E-2</v>
      </c>
      <c r="AA87" s="348">
        <f>'2M - SGS'!AA87</f>
        <v>8.5109000000000004E-2</v>
      </c>
      <c r="AB87" s="348">
        <f>'2M - SGS'!AB87</f>
        <v>7.7715000000000006E-2</v>
      </c>
      <c r="AC87" s="348">
        <f>'2M - SGS'!AC87</f>
        <v>8.6136000000000004E-2</v>
      </c>
      <c r="AD87" s="348">
        <f>'2M - SGS'!AD87</f>
        <v>7.9796000000000006E-2</v>
      </c>
      <c r="AE87" s="348">
        <f>'2M - SGS'!AE87</f>
        <v>8.5334999999999994E-2</v>
      </c>
      <c r="AF87" s="348">
        <f>'2M - SGS'!AF87</f>
        <v>8.1994999999999998E-2</v>
      </c>
      <c r="AG87" s="348">
        <f>'2M - SGS'!AG87</f>
        <v>8.4098999999999993E-2</v>
      </c>
      <c r="AH87" s="348">
        <f>'2M - SGS'!AH87</f>
        <v>8.4198999999999996E-2</v>
      </c>
      <c r="AI87" s="348">
        <f>'2M - SGS'!AI87</f>
        <v>8.2512000000000002E-2</v>
      </c>
      <c r="AJ87" s="348">
        <f>'2M - SGS'!AJ87</f>
        <v>8.5277000000000006E-2</v>
      </c>
      <c r="AK87" s="348">
        <f>'2M - SGS'!AK87</f>
        <v>8.2588999999999996E-2</v>
      </c>
      <c r="AL87" s="348">
        <f>'2M - SGS'!AL87</f>
        <v>8.5237999999999994E-2</v>
      </c>
      <c r="AM87" s="348">
        <f>'2M - SGS'!AM87</f>
        <v>8.5109000000000004E-2</v>
      </c>
      <c r="AN87" s="348">
        <f>'2M - SGS'!AN87</f>
        <v>7.7715000000000006E-2</v>
      </c>
      <c r="AO87" s="348">
        <f>'2M - SGS'!AO87</f>
        <v>8.6136000000000004E-2</v>
      </c>
      <c r="AP87" s="348">
        <f>'2M - SGS'!AP87</f>
        <v>7.9796000000000006E-2</v>
      </c>
      <c r="AQ87" s="348">
        <f>'2M - SGS'!AQ87</f>
        <v>8.5334999999999994E-2</v>
      </c>
      <c r="AR87" s="348">
        <f>'2M - SGS'!AR87</f>
        <v>8.1994999999999998E-2</v>
      </c>
      <c r="AS87" s="348">
        <f>'2M - SGS'!AS87</f>
        <v>8.4098999999999993E-2</v>
      </c>
      <c r="AT87" s="348">
        <f>'2M - SGS'!AT87</f>
        <v>8.4198999999999996E-2</v>
      </c>
      <c r="AU87" s="348">
        <f>'2M - SGS'!AU87</f>
        <v>8.2512000000000002E-2</v>
      </c>
      <c r="AV87" s="348">
        <f>'2M - SGS'!AV87</f>
        <v>8.5277000000000006E-2</v>
      </c>
      <c r="AW87" s="348">
        <f>'2M - SGS'!AW87</f>
        <v>8.2588999999999996E-2</v>
      </c>
      <c r="AX87" s="348">
        <f>'2M - SGS'!AX87</f>
        <v>8.5237999999999994E-2</v>
      </c>
      <c r="AY87" s="348">
        <f>'2M - SGS'!AY87</f>
        <v>8.5109000000000004E-2</v>
      </c>
      <c r="AZ87" s="348">
        <f>'2M - SGS'!AZ87</f>
        <v>7.7715000000000006E-2</v>
      </c>
      <c r="BA87" s="348">
        <f>'2M - SGS'!BA87</f>
        <v>8.6136000000000004E-2</v>
      </c>
      <c r="BB87" s="348">
        <f>'2M - SGS'!BB87</f>
        <v>7.9796000000000006E-2</v>
      </c>
      <c r="BC87" s="348">
        <f>'2M - SGS'!BC87</f>
        <v>8.5334999999999994E-2</v>
      </c>
      <c r="BD87" s="348">
        <f>'2M - SGS'!BD87</f>
        <v>8.1994999999999998E-2</v>
      </c>
      <c r="BE87" s="348">
        <f>'2M - SGS'!BE87</f>
        <v>8.4098999999999993E-2</v>
      </c>
      <c r="BF87" s="348">
        <f>'2M - SGS'!BF87</f>
        <v>8.4198999999999996E-2</v>
      </c>
      <c r="BG87" s="348">
        <f>'2M - SGS'!BG87</f>
        <v>8.2512000000000002E-2</v>
      </c>
      <c r="BH87" s="348">
        <f>'2M - SGS'!BH87</f>
        <v>8.5277000000000006E-2</v>
      </c>
      <c r="BI87" s="348">
        <f>'2M - SGS'!BI87</f>
        <v>8.2588999999999996E-2</v>
      </c>
      <c r="BJ87" s="348">
        <f>'2M - SGS'!BJ87</f>
        <v>8.5237999999999994E-2</v>
      </c>
      <c r="BK87" s="348">
        <f>'2M - SGS'!BK87</f>
        <v>8.5109000000000004E-2</v>
      </c>
      <c r="BL87" s="348">
        <f>'2M - SGS'!BL87</f>
        <v>7.7715000000000006E-2</v>
      </c>
      <c r="BM87" s="348">
        <f>'2M - SGS'!BM87</f>
        <v>8.6136000000000004E-2</v>
      </c>
      <c r="BN87" s="348">
        <f>'2M - SGS'!BN87</f>
        <v>7.9796000000000006E-2</v>
      </c>
      <c r="BO87" s="348">
        <f>'2M - SGS'!BO87</f>
        <v>8.5334999999999994E-2</v>
      </c>
      <c r="BP87" s="348">
        <f>'2M - SGS'!BP87</f>
        <v>8.1994999999999998E-2</v>
      </c>
      <c r="BQ87" s="348">
        <f>'2M - SGS'!BQ87</f>
        <v>8.4098999999999993E-2</v>
      </c>
      <c r="BR87" s="348">
        <f>'2M - SGS'!BR87</f>
        <v>8.4198999999999996E-2</v>
      </c>
      <c r="BS87" s="348">
        <f>'2M - SGS'!BS87</f>
        <v>8.2512000000000002E-2</v>
      </c>
      <c r="BT87" s="348">
        <f>'2M - SGS'!BT87</f>
        <v>8.5277000000000006E-2</v>
      </c>
      <c r="BU87" s="348">
        <f>'2M - SGS'!BU87</f>
        <v>8.2588999999999996E-2</v>
      </c>
      <c r="BV87" s="348">
        <f>'2M - SGS'!BV87</f>
        <v>8.5237999999999994E-2</v>
      </c>
      <c r="BW87" s="348">
        <f>'2M - SGS'!BW87</f>
        <v>8.5109000000000004E-2</v>
      </c>
      <c r="BX87" s="348">
        <f>'2M - SGS'!BX87</f>
        <v>7.7715000000000006E-2</v>
      </c>
      <c r="BY87" s="348">
        <f>'2M - SGS'!BY87</f>
        <v>8.6136000000000004E-2</v>
      </c>
      <c r="BZ87" s="348">
        <f>'2M - SGS'!BZ87</f>
        <v>7.9796000000000006E-2</v>
      </c>
      <c r="CA87" s="348">
        <f>'2M - SGS'!CA87</f>
        <v>8.5334999999999994E-2</v>
      </c>
      <c r="CB87" s="348">
        <f>'2M - SGS'!CB87</f>
        <v>8.1994999999999998E-2</v>
      </c>
      <c r="CC87" s="348">
        <f>'2M - SGS'!CC87</f>
        <v>8.4098999999999993E-2</v>
      </c>
      <c r="CD87" s="348">
        <f>'2M - SGS'!CD87</f>
        <v>8.4198999999999996E-2</v>
      </c>
      <c r="CE87" s="348">
        <f>'2M - SGS'!CE87</f>
        <v>8.2512000000000002E-2</v>
      </c>
      <c r="CF87" s="348">
        <f>'2M - SGS'!CF87</f>
        <v>8.5277000000000006E-2</v>
      </c>
      <c r="CG87" s="348">
        <f>'2M - SGS'!CG87</f>
        <v>8.2588999999999996E-2</v>
      </c>
      <c r="CH87" s="349">
        <f>'2M - SGS'!CH87</f>
        <v>8.5237999999999994E-2</v>
      </c>
      <c r="CJ87" s="248">
        <f t="shared" si="103"/>
        <v>1.0000000000000002</v>
      </c>
    </row>
    <row r="88" spans="1:88" ht="15.5" x14ac:dyDescent="0.35">
      <c r="A88" s="581"/>
      <c r="B88" s="14" t="str">
        <f t="shared" si="102"/>
        <v>Process</v>
      </c>
      <c r="C88" s="348">
        <f>'2M - SGS'!C88</f>
        <v>8.5109000000000004E-2</v>
      </c>
      <c r="D88" s="348">
        <f>'2M - SGS'!D88</f>
        <v>7.7715000000000006E-2</v>
      </c>
      <c r="E88" s="348">
        <f>'2M - SGS'!E88</f>
        <v>8.6136000000000004E-2</v>
      </c>
      <c r="F88" s="348">
        <f>'2M - SGS'!F88</f>
        <v>7.9796000000000006E-2</v>
      </c>
      <c r="G88" s="348">
        <f>'2M - SGS'!G88</f>
        <v>8.5334999999999994E-2</v>
      </c>
      <c r="H88" s="348">
        <f>'2M - SGS'!H88</f>
        <v>8.1994999999999998E-2</v>
      </c>
      <c r="I88" s="348">
        <f>'2M - SGS'!I88</f>
        <v>8.4098999999999993E-2</v>
      </c>
      <c r="J88" s="348">
        <f>'2M - SGS'!J88</f>
        <v>8.4198999999999996E-2</v>
      </c>
      <c r="K88" s="348">
        <f>'2M - SGS'!K88</f>
        <v>8.2512000000000002E-2</v>
      </c>
      <c r="L88" s="348">
        <f>'2M - SGS'!L88</f>
        <v>8.5277000000000006E-2</v>
      </c>
      <c r="M88" s="348">
        <f>'2M - SGS'!M88</f>
        <v>8.2588999999999996E-2</v>
      </c>
      <c r="N88" s="348">
        <f>'2M - SGS'!N88</f>
        <v>8.5237999999999994E-2</v>
      </c>
      <c r="O88" s="348">
        <f>'2M - SGS'!O88</f>
        <v>8.5109000000000004E-2</v>
      </c>
      <c r="P88" s="348">
        <f>'2M - SGS'!P88</f>
        <v>7.7715000000000006E-2</v>
      </c>
      <c r="Q88" s="348">
        <f>'2M - SGS'!Q88</f>
        <v>8.6136000000000004E-2</v>
      </c>
      <c r="R88" s="348">
        <f>'2M - SGS'!R88</f>
        <v>7.9796000000000006E-2</v>
      </c>
      <c r="S88" s="348">
        <f>'2M - SGS'!S88</f>
        <v>8.5334999999999994E-2</v>
      </c>
      <c r="T88" s="348">
        <f>'2M - SGS'!T88</f>
        <v>8.1994999999999998E-2</v>
      </c>
      <c r="U88" s="348">
        <f>'2M - SGS'!U88</f>
        <v>8.4098999999999993E-2</v>
      </c>
      <c r="V88" s="348">
        <f>'2M - SGS'!V88</f>
        <v>8.4198999999999996E-2</v>
      </c>
      <c r="W88" s="348">
        <f>'2M - SGS'!W88</f>
        <v>8.2512000000000002E-2</v>
      </c>
      <c r="X88" s="348">
        <f>'2M - SGS'!X88</f>
        <v>8.5277000000000006E-2</v>
      </c>
      <c r="Y88" s="348">
        <f>'2M - SGS'!Y88</f>
        <v>8.2588999999999996E-2</v>
      </c>
      <c r="Z88" s="348">
        <f>'2M - SGS'!Z88</f>
        <v>8.5237999999999994E-2</v>
      </c>
      <c r="AA88" s="348">
        <f>'2M - SGS'!AA88</f>
        <v>8.5109000000000004E-2</v>
      </c>
      <c r="AB88" s="348">
        <f>'2M - SGS'!AB88</f>
        <v>7.7715000000000006E-2</v>
      </c>
      <c r="AC88" s="348">
        <f>'2M - SGS'!AC88</f>
        <v>8.6136000000000004E-2</v>
      </c>
      <c r="AD88" s="348">
        <f>'2M - SGS'!AD88</f>
        <v>7.9796000000000006E-2</v>
      </c>
      <c r="AE88" s="348">
        <f>'2M - SGS'!AE88</f>
        <v>8.5334999999999994E-2</v>
      </c>
      <c r="AF88" s="348">
        <f>'2M - SGS'!AF88</f>
        <v>8.1994999999999998E-2</v>
      </c>
      <c r="AG88" s="348">
        <f>'2M - SGS'!AG88</f>
        <v>8.4098999999999993E-2</v>
      </c>
      <c r="AH88" s="348">
        <f>'2M - SGS'!AH88</f>
        <v>8.4198999999999996E-2</v>
      </c>
      <c r="AI88" s="348">
        <f>'2M - SGS'!AI88</f>
        <v>8.2512000000000002E-2</v>
      </c>
      <c r="AJ88" s="348">
        <f>'2M - SGS'!AJ88</f>
        <v>8.5277000000000006E-2</v>
      </c>
      <c r="AK88" s="348">
        <f>'2M - SGS'!AK88</f>
        <v>8.2588999999999996E-2</v>
      </c>
      <c r="AL88" s="348">
        <f>'2M - SGS'!AL88</f>
        <v>8.5237999999999994E-2</v>
      </c>
      <c r="AM88" s="348">
        <f>'2M - SGS'!AM88</f>
        <v>8.5109000000000004E-2</v>
      </c>
      <c r="AN88" s="348">
        <f>'2M - SGS'!AN88</f>
        <v>7.7715000000000006E-2</v>
      </c>
      <c r="AO88" s="348">
        <f>'2M - SGS'!AO88</f>
        <v>8.6136000000000004E-2</v>
      </c>
      <c r="AP88" s="348">
        <f>'2M - SGS'!AP88</f>
        <v>7.9796000000000006E-2</v>
      </c>
      <c r="AQ88" s="348">
        <f>'2M - SGS'!AQ88</f>
        <v>8.5334999999999994E-2</v>
      </c>
      <c r="AR88" s="348">
        <f>'2M - SGS'!AR88</f>
        <v>8.1994999999999998E-2</v>
      </c>
      <c r="AS88" s="348">
        <f>'2M - SGS'!AS88</f>
        <v>8.4098999999999993E-2</v>
      </c>
      <c r="AT88" s="348">
        <f>'2M - SGS'!AT88</f>
        <v>8.4198999999999996E-2</v>
      </c>
      <c r="AU88" s="348">
        <f>'2M - SGS'!AU88</f>
        <v>8.2512000000000002E-2</v>
      </c>
      <c r="AV88" s="348">
        <f>'2M - SGS'!AV88</f>
        <v>8.5277000000000006E-2</v>
      </c>
      <c r="AW88" s="348">
        <f>'2M - SGS'!AW88</f>
        <v>8.2588999999999996E-2</v>
      </c>
      <c r="AX88" s="348">
        <f>'2M - SGS'!AX88</f>
        <v>8.5237999999999994E-2</v>
      </c>
      <c r="AY88" s="348">
        <f>'2M - SGS'!AY88</f>
        <v>8.5109000000000004E-2</v>
      </c>
      <c r="AZ88" s="348">
        <f>'2M - SGS'!AZ88</f>
        <v>7.7715000000000006E-2</v>
      </c>
      <c r="BA88" s="348">
        <f>'2M - SGS'!BA88</f>
        <v>8.6136000000000004E-2</v>
      </c>
      <c r="BB88" s="348">
        <f>'2M - SGS'!BB88</f>
        <v>7.9796000000000006E-2</v>
      </c>
      <c r="BC88" s="348">
        <f>'2M - SGS'!BC88</f>
        <v>8.5334999999999994E-2</v>
      </c>
      <c r="BD88" s="348">
        <f>'2M - SGS'!BD88</f>
        <v>8.1994999999999998E-2</v>
      </c>
      <c r="BE88" s="348">
        <f>'2M - SGS'!BE88</f>
        <v>8.4098999999999993E-2</v>
      </c>
      <c r="BF88" s="348">
        <f>'2M - SGS'!BF88</f>
        <v>8.4198999999999996E-2</v>
      </c>
      <c r="BG88" s="348">
        <f>'2M - SGS'!BG88</f>
        <v>8.2512000000000002E-2</v>
      </c>
      <c r="BH88" s="348">
        <f>'2M - SGS'!BH88</f>
        <v>8.5277000000000006E-2</v>
      </c>
      <c r="BI88" s="348">
        <f>'2M - SGS'!BI88</f>
        <v>8.2588999999999996E-2</v>
      </c>
      <c r="BJ88" s="348">
        <f>'2M - SGS'!BJ88</f>
        <v>8.5237999999999994E-2</v>
      </c>
      <c r="BK88" s="348">
        <f>'2M - SGS'!BK88</f>
        <v>8.5109000000000004E-2</v>
      </c>
      <c r="BL88" s="348">
        <f>'2M - SGS'!BL88</f>
        <v>7.7715000000000006E-2</v>
      </c>
      <c r="BM88" s="348">
        <f>'2M - SGS'!BM88</f>
        <v>8.6136000000000004E-2</v>
      </c>
      <c r="BN88" s="348">
        <f>'2M - SGS'!BN88</f>
        <v>7.9796000000000006E-2</v>
      </c>
      <c r="BO88" s="348">
        <f>'2M - SGS'!BO88</f>
        <v>8.5334999999999994E-2</v>
      </c>
      <c r="BP88" s="348">
        <f>'2M - SGS'!BP88</f>
        <v>8.1994999999999998E-2</v>
      </c>
      <c r="BQ88" s="348">
        <f>'2M - SGS'!BQ88</f>
        <v>8.4098999999999993E-2</v>
      </c>
      <c r="BR88" s="348">
        <f>'2M - SGS'!BR88</f>
        <v>8.4198999999999996E-2</v>
      </c>
      <c r="BS88" s="348">
        <f>'2M - SGS'!BS88</f>
        <v>8.2512000000000002E-2</v>
      </c>
      <c r="BT88" s="348">
        <f>'2M - SGS'!BT88</f>
        <v>8.5277000000000006E-2</v>
      </c>
      <c r="BU88" s="348">
        <f>'2M - SGS'!BU88</f>
        <v>8.2588999999999996E-2</v>
      </c>
      <c r="BV88" s="348">
        <f>'2M - SGS'!BV88</f>
        <v>8.5237999999999994E-2</v>
      </c>
      <c r="BW88" s="348">
        <f>'2M - SGS'!BW88</f>
        <v>8.5109000000000004E-2</v>
      </c>
      <c r="BX88" s="348">
        <f>'2M - SGS'!BX88</f>
        <v>7.7715000000000006E-2</v>
      </c>
      <c r="BY88" s="348">
        <f>'2M - SGS'!BY88</f>
        <v>8.6136000000000004E-2</v>
      </c>
      <c r="BZ88" s="348">
        <f>'2M - SGS'!BZ88</f>
        <v>7.9796000000000006E-2</v>
      </c>
      <c r="CA88" s="348">
        <f>'2M - SGS'!CA88</f>
        <v>8.5334999999999994E-2</v>
      </c>
      <c r="CB88" s="348">
        <f>'2M - SGS'!CB88</f>
        <v>8.1994999999999998E-2</v>
      </c>
      <c r="CC88" s="348">
        <f>'2M - SGS'!CC88</f>
        <v>8.4098999999999993E-2</v>
      </c>
      <c r="CD88" s="348">
        <f>'2M - SGS'!CD88</f>
        <v>8.4198999999999996E-2</v>
      </c>
      <c r="CE88" s="348">
        <f>'2M - SGS'!CE88</f>
        <v>8.2512000000000002E-2</v>
      </c>
      <c r="CF88" s="348">
        <f>'2M - SGS'!CF88</f>
        <v>8.5277000000000006E-2</v>
      </c>
      <c r="CG88" s="348">
        <f>'2M - SGS'!CG88</f>
        <v>8.2588999999999996E-2</v>
      </c>
      <c r="CH88" s="349">
        <f>'2M - SGS'!CH88</f>
        <v>8.5237999999999994E-2</v>
      </c>
      <c r="CJ88" s="248">
        <f t="shared" si="103"/>
        <v>1.0000000000000002</v>
      </c>
    </row>
    <row r="89" spans="1:88" ht="15.5" x14ac:dyDescent="0.35">
      <c r="A89" s="581"/>
      <c r="B89" s="14" t="str">
        <f t="shared" si="102"/>
        <v>Refrigeration</v>
      </c>
      <c r="C89" s="348">
        <f>'2M - SGS'!C89</f>
        <v>8.3486000000000005E-2</v>
      </c>
      <c r="D89" s="348">
        <f>'2M - SGS'!D89</f>
        <v>7.6158000000000003E-2</v>
      </c>
      <c r="E89" s="348">
        <f>'2M - SGS'!E89</f>
        <v>8.3346000000000003E-2</v>
      </c>
      <c r="F89" s="348">
        <f>'2M - SGS'!F89</f>
        <v>8.0782999999999994E-2</v>
      </c>
      <c r="G89" s="348">
        <f>'2M - SGS'!G89</f>
        <v>8.5133E-2</v>
      </c>
      <c r="H89" s="348">
        <f>'2M - SGS'!H89</f>
        <v>8.4294999999999995E-2</v>
      </c>
      <c r="I89" s="348">
        <f>'2M - SGS'!I89</f>
        <v>8.7456999999999993E-2</v>
      </c>
      <c r="J89" s="348">
        <f>'2M - SGS'!J89</f>
        <v>8.7230000000000002E-2</v>
      </c>
      <c r="K89" s="348">
        <f>'2M - SGS'!K89</f>
        <v>8.3319000000000004E-2</v>
      </c>
      <c r="L89" s="348">
        <f>'2M - SGS'!L89</f>
        <v>8.4562999999999999E-2</v>
      </c>
      <c r="M89" s="348">
        <f>'2M - SGS'!M89</f>
        <v>8.1112000000000004E-2</v>
      </c>
      <c r="N89" s="348">
        <f>'2M - SGS'!N89</f>
        <v>8.3118999999999998E-2</v>
      </c>
      <c r="O89" s="348">
        <f>'2M - SGS'!O89</f>
        <v>8.3486000000000005E-2</v>
      </c>
      <c r="P89" s="348">
        <f>'2M - SGS'!P89</f>
        <v>7.6158000000000003E-2</v>
      </c>
      <c r="Q89" s="348">
        <f>'2M - SGS'!Q89</f>
        <v>8.3346000000000003E-2</v>
      </c>
      <c r="R89" s="348">
        <f>'2M - SGS'!R89</f>
        <v>8.0782999999999994E-2</v>
      </c>
      <c r="S89" s="348">
        <f>'2M - SGS'!S89</f>
        <v>8.5133E-2</v>
      </c>
      <c r="T89" s="348">
        <f>'2M - SGS'!T89</f>
        <v>8.4294999999999995E-2</v>
      </c>
      <c r="U89" s="348">
        <f>'2M - SGS'!U89</f>
        <v>8.7456999999999993E-2</v>
      </c>
      <c r="V89" s="348">
        <f>'2M - SGS'!V89</f>
        <v>8.7230000000000002E-2</v>
      </c>
      <c r="W89" s="348">
        <f>'2M - SGS'!W89</f>
        <v>8.3319000000000004E-2</v>
      </c>
      <c r="X89" s="348">
        <f>'2M - SGS'!X89</f>
        <v>8.4562999999999999E-2</v>
      </c>
      <c r="Y89" s="348">
        <f>'2M - SGS'!Y89</f>
        <v>8.1112000000000004E-2</v>
      </c>
      <c r="Z89" s="348">
        <f>'2M - SGS'!Z89</f>
        <v>8.3118999999999998E-2</v>
      </c>
      <c r="AA89" s="348">
        <f>'2M - SGS'!AA89</f>
        <v>8.3486000000000005E-2</v>
      </c>
      <c r="AB89" s="348">
        <f>'2M - SGS'!AB89</f>
        <v>7.6158000000000003E-2</v>
      </c>
      <c r="AC89" s="348">
        <f>'2M - SGS'!AC89</f>
        <v>8.3346000000000003E-2</v>
      </c>
      <c r="AD89" s="348">
        <f>'2M - SGS'!AD89</f>
        <v>8.0782999999999994E-2</v>
      </c>
      <c r="AE89" s="348">
        <f>'2M - SGS'!AE89</f>
        <v>8.5133E-2</v>
      </c>
      <c r="AF89" s="348">
        <f>'2M - SGS'!AF89</f>
        <v>8.4294999999999995E-2</v>
      </c>
      <c r="AG89" s="348">
        <f>'2M - SGS'!AG89</f>
        <v>8.7456999999999993E-2</v>
      </c>
      <c r="AH89" s="348">
        <f>'2M - SGS'!AH89</f>
        <v>8.7230000000000002E-2</v>
      </c>
      <c r="AI89" s="348">
        <f>'2M - SGS'!AI89</f>
        <v>8.3319000000000004E-2</v>
      </c>
      <c r="AJ89" s="348">
        <f>'2M - SGS'!AJ89</f>
        <v>8.4562999999999999E-2</v>
      </c>
      <c r="AK89" s="348">
        <f>'2M - SGS'!AK89</f>
        <v>8.1112000000000004E-2</v>
      </c>
      <c r="AL89" s="348">
        <f>'2M - SGS'!AL89</f>
        <v>8.3118999999999998E-2</v>
      </c>
      <c r="AM89" s="348">
        <f>'2M - SGS'!AM89</f>
        <v>8.3486000000000005E-2</v>
      </c>
      <c r="AN89" s="348">
        <f>'2M - SGS'!AN89</f>
        <v>7.6158000000000003E-2</v>
      </c>
      <c r="AO89" s="348">
        <f>'2M - SGS'!AO89</f>
        <v>8.3346000000000003E-2</v>
      </c>
      <c r="AP89" s="348">
        <f>'2M - SGS'!AP89</f>
        <v>8.0782999999999994E-2</v>
      </c>
      <c r="AQ89" s="348">
        <f>'2M - SGS'!AQ89</f>
        <v>8.5133E-2</v>
      </c>
      <c r="AR89" s="348">
        <f>'2M - SGS'!AR89</f>
        <v>8.4294999999999995E-2</v>
      </c>
      <c r="AS89" s="348">
        <f>'2M - SGS'!AS89</f>
        <v>8.7456999999999993E-2</v>
      </c>
      <c r="AT89" s="348">
        <f>'2M - SGS'!AT89</f>
        <v>8.7230000000000002E-2</v>
      </c>
      <c r="AU89" s="348">
        <f>'2M - SGS'!AU89</f>
        <v>8.3319000000000004E-2</v>
      </c>
      <c r="AV89" s="348">
        <f>'2M - SGS'!AV89</f>
        <v>8.4562999999999999E-2</v>
      </c>
      <c r="AW89" s="348">
        <f>'2M - SGS'!AW89</f>
        <v>8.1112000000000004E-2</v>
      </c>
      <c r="AX89" s="348">
        <f>'2M - SGS'!AX89</f>
        <v>8.3118999999999998E-2</v>
      </c>
      <c r="AY89" s="348">
        <f>'2M - SGS'!AY89</f>
        <v>8.3486000000000005E-2</v>
      </c>
      <c r="AZ89" s="348">
        <f>'2M - SGS'!AZ89</f>
        <v>7.6158000000000003E-2</v>
      </c>
      <c r="BA89" s="348">
        <f>'2M - SGS'!BA89</f>
        <v>8.3346000000000003E-2</v>
      </c>
      <c r="BB89" s="348">
        <f>'2M - SGS'!BB89</f>
        <v>8.0782999999999994E-2</v>
      </c>
      <c r="BC89" s="348">
        <f>'2M - SGS'!BC89</f>
        <v>8.5133E-2</v>
      </c>
      <c r="BD89" s="348">
        <f>'2M - SGS'!BD89</f>
        <v>8.4294999999999995E-2</v>
      </c>
      <c r="BE89" s="348">
        <f>'2M - SGS'!BE89</f>
        <v>8.7456999999999993E-2</v>
      </c>
      <c r="BF89" s="348">
        <f>'2M - SGS'!BF89</f>
        <v>8.7230000000000002E-2</v>
      </c>
      <c r="BG89" s="348">
        <f>'2M - SGS'!BG89</f>
        <v>8.3319000000000004E-2</v>
      </c>
      <c r="BH89" s="348">
        <f>'2M - SGS'!BH89</f>
        <v>8.4562999999999999E-2</v>
      </c>
      <c r="BI89" s="348">
        <f>'2M - SGS'!BI89</f>
        <v>8.1112000000000004E-2</v>
      </c>
      <c r="BJ89" s="348">
        <f>'2M - SGS'!BJ89</f>
        <v>8.3118999999999998E-2</v>
      </c>
      <c r="BK89" s="348">
        <f>'2M - SGS'!BK89</f>
        <v>8.3486000000000005E-2</v>
      </c>
      <c r="BL89" s="348">
        <f>'2M - SGS'!BL89</f>
        <v>7.6158000000000003E-2</v>
      </c>
      <c r="BM89" s="348">
        <f>'2M - SGS'!BM89</f>
        <v>8.3346000000000003E-2</v>
      </c>
      <c r="BN89" s="348">
        <f>'2M - SGS'!BN89</f>
        <v>8.0782999999999994E-2</v>
      </c>
      <c r="BO89" s="348">
        <f>'2M - SGS'!BO89</f>
        <v>8.5133E-2</v>
      </c>
      <c r="BP89" s="348">
        <f>'2M - SGS'!BP89</f>
        <v>8.4294999999999995E-2</v>
      </c>
      <c r="BQ89" s="348">
        <f>'2M - SGS'!BQ89</f>
        <v>8.7456999999999993E-2</v>
      </c>
      <c r="BR89" s="348">
        <f>'2M - SGS'!BR89</f>
        <v>8.7230000000000002E-2</v>
      </c>
      <c r="BS89" s="348">
        <f>'2M - SGS'!BS89</f>
        <v>8.3319000000000004E-2</v>
      </c>
      <c r="BT89" s="348">
        <f>'2M - SGS'!BT89</f>
        <v>8.4562999999999999E-2</v>
      </c>
      <c r="BU89" s="348">
        <f>'2M - SGS'!BU89</f>
        <v>8.1112000000000004E-2</v>
      </c>
      <c r="BV89" s="348">
        <f>'2M - SGS'!BV89</f>
        <v>8.3118999999999998E-2</v>
      </c>
      <c r="BW89" s="348">
        <f>'2M - SGS'!BW89</f>
        <v>8.3486000000000005E-2</v>
      </c>
      <c r="BX89" s="348">
        <f>'2M - SGS'!BX89</f>
        <v>7.6158000000000003E-2</v>
      </c>
      <c r="BY89" s="348">
        <f>'2M - SGS'!BY89</f>
        <v>8.3346000000000003E-2</v>
      </c>
      <c r="BZ89" s="348">
        <f>'2M - SGS'!BZ89</f>
        <v>8.0782999999999994E-2</v>
      </c>
      <c r="CA89" s="348">
        <f>'2M - SGS'!CA89</f>
        <v>8.5133E-2</v>
      </c>
      <c r="CB89" s="348">
        <f>'2M - SGS'!CB89</f>
        <v>8.4294999999999995E-2</v>
      </c>
      <c r="CC89" s="348">
        <f>'2M - SGS'!CC89</f>
        <v>8.7456999999999993E-2</v>
      </c>
      <c r="CD89" s="348">
        <f>'2M - SGS'!CD89</f>
        <v>8.7230000000000002E-2</v>
      </c>
      <c r="CE89" s="348">
        <f>'2M - SGS'!CE89</f>
        <v>8.3319000000000004E-2</v>
      </c>
      <c r="CF89" s="348">
        <f>'2M - SGS'!CF89</f>
        <v>8.4562999999999999E-2</v>
      </c>
      <c r="CG89" s="348">
        <f>'2M - SGS'!CG89</f>
        <v>8.1112000000000004E-2</v>
      </c>
      <c r="CH89" s="349">
        <f>'2M - SGS'!CH89</f>
        <v>8.3118999999999998E-2</v>
      </c>
      <c r="CJ89" s="248">
        <f t="shared" si="103"/>
        <v>1.0000010000000001</v>
      </c>
    </row>
    <row r="90" spans="1:88" ht="16" thickBot="1" x14ac:dyDescent="0.4">
      <c r="A90" s="582"/>
      <c r="B90" s="15" t="str">
        <f t="shared" si="102"/>
        <v>Water Heating</v>
      </c>
      <c r="C90" s="356">
        <f>'2M - SGS'!C90</f>
        <v>0.108255</v>
      </c>
      <c r="D90" s="356">
        <f>'2M - SGS'!D90</f>
        <v>9.1078000000000006E-2</v>
      </c>
      <c r="E90" s="356">
        <f>'2M - SGS'!E90</f>
        <v>8.5239999999999996E-2</v>
      </c>
      <c r="F90" s="356">
        <f>'2M - SGS'!F90</f>
        <v>7.2980000000000003E-2</v>
      </c>
      <c r="G90" s="356">
        <f>'2M - SGS'!G90</f>
        <v>7.9849000000000003E-2</v>
      </c>
      <c r="H90" s="356">
        <f>'2M - SGS'!H90</f>
        <v>7.2720999999999994E-2</v>
      </c>
      <c r="I90" s="356">
        <f>'2M - SGS'!I90</f>
        <v>7.4929999999999997E-2</v>
      </c>
      <c r="J90" s="356">
        <f>'2M - SGS'!J90</f>
        <v>7.5861999999999999E-2</v>
      </c>
      <c r="K90" s="356">
        <f>'2M - SGS'!K90</f>
        <v>7.5733999999999996E-2</v>
      </c>
      <c r="L90" s="356">
        <f>'2M - SGS'!L90</f>
        <v>8.2808000000000007E-2</v>
      </c>
      <c r="M90" s="356">
        <f>'2M - SGS'!M90</f>
        <v>8.6345000000000005E-2</v>
      </c>
      <c r="N90" s="356">
        <f>'2M - SGS'!N90</f>
        <v>9.4200000000000006E-2</v>
      </c>
      <c r="O90" s="356">
        <f>'2M - SGS'!O90</f>
        <v>0.108255</v>
      </c>
      <c r="P90" s="356">
        <f>'2M - SGS'!P90</f>
        <v>9.1078000000000006E-2</v>
      </c>
      <c r="Q90" s="356">
        <f>'2M - SGS'!Q90</f>
        <v>8.5239999999999996E-2</v>
      </c>
      <c r="R90" s="356">
        <f>'2M - SGS'!R90</f>
        <v>7.2980000000000003E-2</v>
      </c>
      <c r="S90" s="356">
        <f>'2M - SGS'!S90</f>
        <v>7.9849000000000003E-2</v>
      </c>
      <c r="T90" s="356">
        <f>'2M - SGS'!T90</f>
        <v>7.2720999999999994E-2</v>
      </c>
      <c r="U90" s="356">
        <f>'2M - SGS'!U90</f>
        <v>7.4929999999999997E-2</v>
      </c>
      <c r="V90" s="356">
        <f>'2M - SGS'!V90</f>
        <v>7.5861999999999999E-2</v>
      </c>
      <c r="W90" s="356">
        <f>'2M - SGS'!W90</f>
        <v>7.5733999999999996E-2</v>
      </c>
      <c r="X90" s="356">
        <f>'2M - SGS'!X90</f>
        <v>8.2808000000000007E-2</v>
      </c>
      <c r="Y90" s="356">
        <f>'2M - SGS'!Y90</f>
        <v>8.6345000000000005E-2</v>
      </c>
      <c r="Z90" s="356">
        <f>'2M - SGS'!Z90</f>
        <v>9.4200000000000006E-2</v>
      </c>
      <c r="AA90" s="356">
        <f>'2M - SGS'!AA90</f>
        <v>0.108255</v>
      </c>
      <c r="AB90" s="356">
        <f>'2M - SGS'!AB90</f>
        <v>9.1078000000000006E-2</v>
      </c>
      <c r="AC90" s="356">
        <f>'2M - SGS'!AC90</f>
        <v>8.5239999999999996E-2</v>
      </c>
      <c r="AD90" s="356">
        <f>'2M - SGS'!AD90</f>
        <v>7.2980000000000003E-2</v>
      </c>
      <c r="AE90" s="356">
        <f>'2M - SGS'!AE90</f>
        <v>7.9849000000000003E-2</v>
      </c>
      <c r="AF90" s="356">
        <f>'2M - SGS'!AF90</f>
        <v>7.2720999999999994E-2</v>
      </c>
      <c r="AG90" s="356">
        <f>'2M - SGS'!AG90</f>
        <v>7.4929999999999997E-2</v>
      </c>
      <c r="AH90" s="356">
        <f>'2M - SGS'!AH90</f>
        <v>7.5861999999999999E-2</v>
      </c>
      <c r="AI90" s="356">
        <f>'2M - SGS'!AI90</f>
        <v>7.5733999999999996E-2</v>
      </c>
      <c r="AJ90" s="356">
        <f>'2M - SGS'!AJ90</f>
        <v>8.2808000000000007E-2</v>
      </c>
      <c r="AK90" s="356">
        <f>'2M - SGS'!AK90</f>
        <v>8.6345000000000005E-2</v>
      </c>
      <c r="AL90" s="356">
        <f>'2M - SGS'!AL90</f>
        <v>9.4200000000000006E-2</v>
      </c>
      <c r="AM90" s="356">
        <f>'2M - SGS'!AM90</f>
        <v>0.108255</v>
      </c>
      <c r="AN90" s="356">
        <f>'2M - SGS'!AN90</f>
        <v>9.1078000000000006E-2</v>
      </c>
      <c r="AO90" s="356">
        <f>'2M - SGS'!AO90</f>
        <v>8.5239999999999996E-2</v>
      </c>
      <c r="AP90" s="356">
        <f>'2M - SGS'!AP90</f>
        <v>7.2980000000000003E-2</v>
      </c>
      <c r="AQ90" s="356">
        <f>'2M - SGS'!AQ90</f>
        <v>7.9849000000000003E-2</v>
      </c>
      <c r="AR90" s="356">
        <f>'2M - SGS'!AR90</f>
        <v>7.2720999999999994E-2</v>
      </c>
      <c r="AS90" s="356">
        <f>'2M - SGS'!AS90</f>
        <v>7.4929999999999997E-2</v>
      </c>
      <c r="AT90" s="356">
        <f>'2M - SGS'!AT90</f>
        <v>7.5861999999999999E-2</v>
      </c>
      <c r="AU90" s="356">
        <f>'2M - SGS'!AU90</f>
        <v>7.5733999999999996E-2</v>
      </c>
      <c r="AV90" s="356">
        <f>'2M - SGS'!AV90</f>
        <v>8.2808000000000007E-2</v>
      </c>
      <c r="AW90" s="356">
        <f>'2M - SGS'!AW90</f>
        <v>8.6345000000000005E-2</v>
      </c>
      <c r="AX90" s="356">
        <f>'2M - SGS'!AX90</f>
        <v>9.4200000000000006E-2</v>
      </c>
      <c r="AY90" s="356">
        <f>'2M - SGS'!AY90</f>
        <v>0.108255</v>
      </c>
      <c r="AZ90" s="356">
        <f>'2M - SGS'!AZ90</f>
        <v>9.1078000000000006E-2</v>
      </c>
      <c r="BA90" s="356">
        <f>'2M - SGS'!BA90</f>
        <v>8.5239999999999996E-2</v>
      </c>
      <c r="BB90" s="356">
        <f>'2M - SGS'!BB90</f>
        <v>7.2980000000000003E-2</v>
      </c>
      <c r="BC90" s="356">
        <f>'2M - SGS'!BC90</f>
        <v>7.9849000000000003E-2</v>
      </c>
      <c r="BD90" s="356">
        <f>'2M - SGS'!BD90</f>
        <v>7.2720999999999994E-2</v>
      </c>
      <c r="BE90" s="356">
        <f>'2M - SGS'!BE90</f>
        <v>7.4929999999999997E-2</v>
      </c>
      <c r="BF90" s="356">
        <f>'2M - SGS'!BF90</f>
        <v>7.5861999999999999E-2</v>
      </c>
      <c r="BG90" s="356">
        <f>'2M - SGS'!BG90</f>
        <v>7.5733999999999996E-2</v>
      </c>
      <c r="BH90" s="356">
        <f>'2M - SGS'!BH90</f>
        <v>8.2808000000000007E-2</v>
      </c>
      <c r="BI90" s="356">
        <f>'2M - SGS'!BI90</f>
        <v>8.6345000000000005E-2</v>
      </c>
      <c r="BJ90" s="356">
        <f>'2M - SGS'!BJ90</f>
        <v>9.4200000000000006E-2</v>
      </c>
      <c r="BK90" s="356">
        <f>'2M - SGS'!BK90</f>
        <v>0.108255</v>
      </c>
      <c r="BL90" s="356">
        <f>'2M - SGS'!BL90</f>
        <v>9.1078000000000006E-2</v>
      </c>
      <c r="BM90" s="356">
        <f>'2M - SGS'!BM90</f>
        <v>8.5239999999999996E-2</v>
      </c>
      <c r="BN90" s="356">
        <f>'2M - SGS'!BN90</f>
        <v>7.2980000000000003E-2</v>
      </c>
      <c r="BO90" s="356">
        <f>'2M - SGS'!BO90</f>
        <v>7.9849000000000003E-2</v>
      </c>
      <c r="BP90" s="356">
        <f>'2M - SGS'!BP90</f>
        <v>7.2720999999999994E-2</v>
      </c>
      <c r="BQ90" s="356">
        <f>'2M - SGS'!BQ90</f>
        <v>7.4929999999999997E-2</v>
      </c>
      <c r="BR90" s="356">
        <f>'2M - SGS'!BR90</f>
        <v>7.5861999999999999E-2</v>
      </c>
      <c r="BS90" s="356">
        <f>'2M - SGS'!BS90</f>
        <v>7.5733999999999996E-2</v>
      </c>
      <c r="BT90" s="356">
        <f>'2M - SGS'!BT90</f>
        <v>8.2808000000000007E-2</v>
      </c>
      <c r="BU90" s="356">
        <f>'2M - SGS'!BU90</f>
        <v>8.6345000000000005E-2</v>
      </c>
      <c r="BV90" s="356">
        <f>'2M - SGS'!BV90</f>
        <v>9.4200000000000006E-2</v>
      </c>
      <c r="BW90" s="356">
        <f>'2M - SGS'!BW90</f>
        <v>0.108255</v>
      </c>
      <c r="BX90" s="356">
        <f>'2M - SGS'!BX90</f>
        <v>9.1078000000000006E-2</v>
      </c>
      <c r="BY90" s="356">
        <f>'2M - SGS'!BY90</f>
        <v>8.5239999999999996E-2</v>
      </c>
      <c r="BZ90" s="356">
        <f>'2M - SGS'!BZ90</f>
        <v>7.2980000000000003E-2</v>
      </c>
      <c r="CA90" s="356">
        <f>'2M - SGS'!CA90</f>
        <v>7.9849000000000003E-2</v>
      </c>
      <c r="CB90" s="356">
        <f>'2M - SGS'!CB90</f>
        <v>7.2720999999999994E-2</v>
      </c>
      <c r="CC90" s="356">
        <f>'2M - SGS'!CC90</f>
        <v>7.4929999999999997E-2</v>
      </c>
      <c r="CD90" s="356">
        <f>'2M - SGS'!CD90</f>
        <v>7.5861999999999999E-2</v>
      </c>
      <c r="CE90" s="356">
        <f>'2M - SGS'!CE90</f>
        <v>7.5733999999999996E-2</v>
      </c>
      <c r="CF90" s="356">
        <f>'2M - SGS'!CF90</f>
        <v>8.2808000000000007E-2</v>
      </c>
      <c r="CG90" s="356">
        <f>'2M - SGS'!CG90</f>
        <v>8.6345000000000005E-2</v>
      </c>
      <c r="CH90" s="357">
        <f>'2M - SGS'!CH90</f>
        <v>9.4200000000000006E-2</v>
      </c>
      <c r="CJ90" s="248">
        <f t="shared" si="103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18" t="s">
        <v>28</v>
      </c>
      <c r="B92" s="308" t="s">
        <v>31</v>
      </c>
      <c r="C92" s="176">
        <f>C$4</f>
        <v>44562</v>
      </c>
      <c r="D92" s="176">
        <f t="shared" ref="D92:BO92" si="104">D$4</f>
        <v>44593</v>
      </c>
      <c r="E92" s="176">
        <f t="shared" si="104"/>
        <v>44621</v>
      </c>
      <c r="F92" s="176">
        <f t="shared" si="104"/>
        <v>44652</v>
      </c>
      <c r="G92" s="176">
        <f t="shared" si="104"/>
        <v>44682</v>
      </c>
      <c r="H92" s="176">
        <f t="shared" si="104"/>
        <v>44713</v>
      </c>
      <c r="I92" s="176">
        <f t="shared" si="104"/>
        <v>44743</v>
      </c>
      <c r="J92" s="176">
        <f t="shared" si="104"/>
        <v>44774</v>
      </c>
      <c r="K92" s="176">
        <f t="shared" si="104"/>
        <v>44805</v>
      </c>
      <c r="L92" s="176">
        <f t="shared" si="104"/>
        <v>44835</v>
      </c>
      <c r="M92" s="176">
        <f t="shared" si="104"/>
        <v>44866</v>
      </c>
      <c r="N92" s="176">
        <f t="shared" si="104"/>
        <v>44896</v>
      </c>
      <c r="O92" s="176">
        <f t="shared" si="104"/>
        <v>44927</v>
      </c>
      <c r="P92" s="176">
        <f t="shared" si="104"/>
        <v>44958</v>
      </c>
      <c r="Q92" s="176">
        <f t="shared" si="104"/>
        <v>44986</v>
      </c>
      <c r="R92" s="176">
        <f t="shared" si="104"/>
        <v>45017</v>
      </c>
      <c r="S92" s="176">
        <f t="shared" si="104"/>
        <v>45047</v>
      </c>
      <c r="T92" s="176">
        <f t="shared" si="104"/>
        <v>45078</v>
      </c>
      <c r="U92" s="176">
        <f t="shared" si="104"/>
        <v>45108</v>
      </c>
      <c r="V92" s="176">
        <f t="shared" si="104"/>
        <v>45139</v>
      </c>
      <c r="W92" s="176">
        <f t="shared" si="104"/>
        <v>45170</v>
      </c>
      <c r="X92" s="176">
        <f t="shared" si="104"/>
        <v>45200</v>
      </c>
      <c r="Y92" s="176">
        <f t="shared" si="104"/>
        <v>45231</v>
      </c>
      <c r="Z92" s="176">
        <f t="shared" si="104"/>
        <v>45261</v>
      </c>
      <c r="AA92" s="176">
        <f t="shared" si="104"/>
        <v>45292</v>
      </c>
      <c r="AB92" s="176">
        <f t="shared" si="104"/>
        <v>45323</v>
      </c>
      <c r="AC92" s="176">
        <f t="shared" si="104"/>
        <v>45352</v>
      </c>
      <c r="AD92" s="176">
        <f t="shared" si="104"/>
        <v>45383</v>
      </c>
      <c r="AE92" s="176">
        <f t="shared" si="104"/>
        <v>45413</v>
      </c>
      <c r="AF92" s="176">
        <f t="shared" si="104"/>
        <v>45444</v>
      </c>
      <c r="AG92" s="176">
        <f t="shared" si="104"/>
        <v>45474</v>
      </c>
      <c r="AH92" s="176">
        <f t="shared" si="104"/>
        <v>45505</v>
      </c>
      <c r="AI92" s="176">
        <f t="shared" si="104"/>
        <v>45536</v>
      </c>
      <c r="AJ92" s="176">
        <f t="shared" si="104"/>
        <v>45566</v>
      </c>
      <c r="AK92" s="176">
        <f t="shared" si="104"/>
        <v>45597</v>
      </c>
      <c r="AL92" s="176">
        <f t="shared" si="104"/>
        <v>45627</v>
      </c>
      <c r="AM92" s="176">
        <f t="shared" si="104"/>
        <v>45658</v>
      </c>
      <c r="AN92" s="176">
        <f t="shared" si="104"/>
        <v>45689</v>
      </c>
      <c r="AO92" s="176">
        <f t="shared" si="104"/>
        <v>45717</v>
      </c>
      <c r="AP92" s="176">
        <f t="shared" si="104"/>
        <v>45748</v>
      </c>
      <c r="AQ92" s="176">
        <f t="shared" si="104"/>
        <v>45778</v>
      </c>
      <c r="AR92" s="176">
        <f t="shared" si="104"/>
        <v>45809</v>
      </c>
      <c r="AS92" s="176">
        <f t="shared" si="104"/>
        <v>45839</v>
      </c>
      <c r="AT92" s="176">
        <f t="shared" si="104"/>
        <v>45870</v>
      </c>
      <c r="AU92" s="176">
        <f t="shared" si="104"/>
        <v>45901</v>
      </c>
      <c r="AV92" s="176">
        <f t="shared" si="104"/>
        <v>45931</v>
      </c>
      <c r="AW92" s="176">
        <f t="shared" si="104"/>
        <v>45962</v>
      </c>
      <c r="AX92" s="176">
        <f t="shared" si="104"/>
        <v>45992</v>
      </c>
      <c r="AY92" s="176">
        <f t="shared" si="104"/>
        <v>46023</v>
      </c>
      <c r="AZ92" s="176">
        <f t="shared" si="104"/>
        <v>46054</v>
      </c>
      <c r="BA92" s="176">
        <f t="shared" si="104"/>
        <v>46082</v>
      </c>
      <c r="BB92" s="176">
        <f t="shared" si="104"/>
        <v>46113</v>
      </c>
      <c r="BC92" s="176">
        <f t="shared" si="104"/>
        <v>46143</v>
      </c>
      <c r="BD92" s="176">
        <f t="shared" si="104"/>
        <v>46174</v>
      </c>
      <c r="BE92" s="176">
        <f t="shared" si="104"/>
        <v>46204</v>
      </c>
      <c r="BF92" s="176">
        <f t="shared" si="104"/>
        <v>46235</v>
      </c>
      <c r="BG92" s="176">
        <f t="shared" si="104"/>
        <v>46266</v>
      </c>
      <c r="BH92" s="176">
        <f t="shared" si="104"/>
        <v>46296</v>
      </c>
      <c r="BI92" s="176">
        <f t="shared" si="104"/>
        <v>46327</v>
      </c>
      <c r="BJ92" s="176">
        <f t="shared" si="104"/>
        <v>46357</v>
      </c>
      <c r="BK92" s="176">
        <f t="shared" si="104"/>
        <v>46388</v>
      </c>
      <c r="BL92" s="176">
        <f t="shared" si="104"/>
        <v>46419</v>
      </c>
      <c r="BM92" s="176">
        <f t="shared" si="104"/>
        <v>46447</v>
      </c>
      <c r="BN92" s="176">
        <f t="shared" si="104"/>
        <v>46478</v>
      </c>
      <c r="BO92" s="176">
        <f t="shared" si="104"/>
        <v>46508</v>
      </c>
      <c r="BP92" s="176">
        <f t="shared" ref="BP92:CH92" si="105">BP$4</f>
        <v>46539</v>
      </c>
      <c r="BQ92" s="176">
        <f t="shared" si="105"/>
        <v>46569</v>
      </c>
      <c r="BR92" s="176">
        <f t="shared" si="105"/>
        <v>46600</v>
      </c>
      <c r="BS92" s="176">
        <f t="shared" si="105"/>
        <v>46631</v>
      </c>
      <c r="BT92" s="176">
        <f t="shared" si="105"/>
        <v>46661</v>
      </c>
      <c r="BU92" s="176">
        <f t="shared" si="105"/>
        <v>46692</v>
      </c>
      <c r="BV92" s="176">
        <f t="shared" si="105"/>
        <v>46722</v>
      </c>
      <c r="BW92" s="176">
        <f t="shared" si="105"/>
        <v>46753</v>
      </c>
      <c r="BX92" s="176">
        <f t="shared" si="105"/>
        <v>46784</v>
      </c>
      <c r="BY92" s="176">
        <f t="shared" si="105"/>
        <v>46813</v>
      </c>
      <c r="BZ92" s="176">
        <f t="shared" si="105"/>
        <v>46844</v>
      </c>
      <c r="CA92" s="176">
        <f t="shared" si="105"/>
        <v>46874</v>
      </c>
      <c r="CB92" s="176">
        <f t="shared" si="105"/>
        <v>46905</v>
      </c>
      <c r="CC92" s="176">
        <f t="shared" si="105"/>
        <v>46935</v>
      </c>
      <c r="CD92" s="176">
        <f t="shared" si="105"/>
        <v>46966</v>
      </c>
      <c r="CE92" s="176">
        <f t="shared" si="105"/>
        <v>46997</v>
      </c>
      <c r="CF92" s="176">
        <f t="shared" si="105"/>
        <v>47027</v>
      </c>
      <c r="CG92" s="176">
        <f t="shared" si="105"/>
        <v>47058</v>
      </c>
      <c r="CH92" s="177">
        <f t="shared" si="105"/>
        <v>47088</v>
      </c>
    </row>
    <row r="93" spans="1:88" ht="15.75" customHeight="1" x14ac:dyDescent="0.35">
      <c r="A93" s="619"/>
      <c r="B93" s="11" t="s">
        <v>20</v>
      </c>
      <c r="C93" s="340">
        <f>'3M - LGS'!C93</f>
        <v>3.2899999999999999E-2</v>
      </c>
      <c r="D93" s="340">
        <f>'3M - LGS'!D93</f>
        <v>3.3628999999999999E-2</v>
      </c>
      <c r="E93" s="414">
        <f>'3M - LGS'!E93</f>
        <v>3.8399999999999997E-2</v>
      </c>
      <c r="F93" s="414">
        <f>'3M - LGS'!F93</f>
        <v>3.9986000000000001E-2</v>
      </c>
      <c r="G93" s="414">
        <f>'3M - LGS'!G93</f>
        <v>4.1888000000000002E-2</v>
      </c>
      <c r="H93" s="414">
        <f>'3M - LGS'!H93</f>
        <v>7.8059000000000003E-2</v>
      </c>
      <c r="I93" s="414">
        <f>'3M - LGS'!I93</f>
        <v>7.3399000000000006E-2</v>
      </c>
      <c r="J93" s="414">
        <f>'3M - LGS'!J93</f>
        <v>7.5392000000000001E-2</v>
      </c>
      <c r="K93" s="414">
        <f>'3M - LGS'!K93</f>
        <v>7.4381000000000003E-2</v>
      </c>
      <c r="L93" s="414">
        <f>'3M - LGS'!L93</f>
        <v>4.0177999999999998E-2</v>
      </c>
      <c r="M93" s="414">
        <f>'3M - LGS'!M93</f>
        <v>4.0493000000000001E-2</v>
      </c>
      <c r="N93" s="414">
        <f>'3M - LGS'!N93</f>
        <v>3.8906999999999997E-2</v>
      </c>
      <c r="O93" s="414">
        <f>'3M - LGS'!O93</f>
        <v>3.7309000000000002E-2</v>
      </c>
      <c r="P93" s="414">
        <f>'3M - LGS'!P93</f>
        <v>3.7734999999999998E-2</v>
      </c>
      <c r="Q93" s="414">
        <f>'3M - LGS'!Q93</f>
        <v>3.8399999999999997E-2</v>
      </c>
      <c r="R93" s="414">
        <f>'3M - LGS'!R93</f>
        <v>3.9986000000000001E-2</v>
      </c>
      <c r="S93" s="414">
        <f>'3M - LGS'!S93</f>
        <v>4.1888000000000002E-2</v>
      </c>
      <c r="T93" s="414">
        <f>'3M - LGS'!T93</f>
        <v>7.8059000000000003E-2</v>
      </c>
      <c r="U93" s="414">
        <f>'3M - LGS'!U93</f>
        <v>7.3399000000000006E-2</v>
      </c>
      <c r="V93" s="414">
        <f>'3M - LGS'!V93</f>
        <v>7.5392000000000001E-2</v>
      </c>
      <c r="W93" s="414">
        <f>'3M - LGS'!W93</f>
        <v>7.4381000000000003E-2</v>
      </c>
      <c r="X93" s="414">
        <f>'3M - LGS'!X93</f>
        <v>4.0177999999999998E-2</v>
      </c>
      <c r="Y93" s="414">
        <f>'3M - LGS'!Y93</f>
        <v>4.0493000000000001E-2</v>
      </c>
      <c r="Z93" s="414">
        <f>'3M - LGS'!Z93</f>
        <v>3.8906999999999997E-2</v>
      </c>
      <c r="AA93" s="414">
        <f>'3M - LGS'!AA93</f>
        <v>3.7309000000000002E-2</v>
      </c>
      <c r="AB93" s="414">
        <f>'3M - LGS'!AB93</f>
        <v>3.7734999999999998E-2</v>
      </c>
      <c r="AC93" s="414">
        <f>'3M - LGS'!AC93</f>
        <v>3.8399999999999997E-2</v>
      </c>
      <c r="AD93" s="414">
        <f>'3M - LGS'!AD93</f>
        <v>3.9986000000000001E-2</v>
      </c>
      <c r="AE93" s="414">
        <f>'3M - LGS'!AE93</f>
        <v>4.1888000000000002E-2</v>
      </c>
      <c r="AF93" s="414">
        <f>'3M - LGS'!AF93</f>
        <v>7.8059000000000003E-2</v>
      </c>
      <c r="AG93" s="414">
        <f>'3M - LGS'!AG93</f>
        <v>7.3399000000000006E-2</v>
      </c>
      <c r="AH93" s="414">
        <f>'3M - LGS'!AH93</f>
        <v>7.5392000000000001E-2</v>
      </c>
      <c r="AI93" s="414">
        <f>'3M - LGS'!AI93</f>
        <v>7.4381000000000003E-2</v>
      </c>
      <c r="AJ93" s="414">
        <f>'3M - LGS'!AJ93</f>
        <v>4.0177999999999998E-2</v>
      </c>
      <c r="AK93" s="414">
        <f>'3M - LGS'!AK93</f>
        <v>4.0493000000000001E-2</v>
      </c>
      <c r="AL93" s="414">
        <f>'3M - LGS'!AL93</f>
        <v>3.8906999999999997E-2</v>
      </c>
      <c r="AM93" s="414">
        <f>'3M - LGS'!AM93</f>
        <v>3.7309000000000002E-2</v>
      </c>
      <c r="AN93" s="414">
        <f>'3M - LGS'!AN93</f>
        <v>3.7734999999999998E-2</v>
      </c>
      <c r="AO93" s="414">
        <f>'3M - LGS'!AO93</f>
        <v>3.8399999999999997E-2</v>
      </c>
      <c r="AP93" s="414">
        <f>'3M - LGS'!AP93</f>
        <v>3.9986000000000001E-2</v>
      </c>
      <c r="AQ93" s="414">
        <f>'3M - LGS'!AQ93</f>
        <v>4.1888000000000002E-2</v>
      </c>
      <c r="AR93" s="414">
        <f>'3M - LGS'!AR93</f>
        <v>7.8059000000000003E-2</v>
      </c>
      <c r="AS93" s="414">
        <f>'3M - LGS'!AS93</f>
        <v>7.3399000000000006E-2</v>
      </c>
      <c r="AT93" s="414">
        <f>'3M - LGS'!AT93</f>
        <v>7.5392000000000001E-2</v>
      </c>
      <c r="AU93" s="414">
        <f>'3M - LGS'!AU93</f>
        <v>7.4381000000000003E-2</v>
      </c>
      <c r="AV93" s="414">
        <f>'3M - LGS'!AV93</f>
        <v>4.0177999999999998E-2</v>
      </c>
      <c r="AW93" s="414">
        <f>'3M - LGS'!AW93</f>
        <v>4.0493000000000001E-2</v>
      </c>
      <c r="AX93" s="414">
        <f>'3M - LGS'!AX93</f>
        <v>3.8906999999999997E-2</v>
      </c>
      <c r="AY93" s="414">
        <f>'3M - LGS'!AY93</f>
        <v>3.7309000000000002E-2</v>
      </c>
      <c r="AZ93" s="414">
        <f>'3M - LGS'!AZ93</f>
        <v>3.7734999999999998E-2</v>
      </c>
      <c r="BA93" s="414">
        <f>'3M - LGS'!BA93</f>
        <v>3.8399999999999997E-2</v>
      </c>
      <c r="BB93" s="414">
        <f>'3M - LGS'!BB93</f>
        <v>3.9986000000000001E-2</v>
      </c>
      <c r="BC93" s="414">
        <f>'3M - LGS'!BC93</f>
        <v>4.1888000000000002E-2</v>
      </c>
      <c r="BD93" s="414">
        <f>'3M - LGS'!BD93</f>
        <v>7.8059000000000003E-2</v>
      </c>
      <c r="BE93" s="414">
        <f>'3M - LGS'!BE93</f>
        <v>7.3399000000000006E-2</v>
      </c>
      <c r="BF93" s="414">
        <f>'3M - LGS'!BF93</f>
        <v>7.5392000000000001E-2</v>
      </c>
      <c r="BG93" s="414">
        <f>'3M - LGS'!BG93</f>
        <v>7.4381000000000003E-2</v>
      </c>
      <c r="BH93" s="414">
        <f>'3M - LGS'!BH93</f>
        <v>4.0177999999999998E-2</v>
      </c>
      <c r="BI93" s="414">
        <f>'3M - LGS'!BI93</f>
        <v>4.0493000000000001E-2</v>
      </c>
      <c r="BJ93" s="414">
        <f>'3M - LGS'!BJ93</f>
        <v>3.8906999999999997E-2</v>
      </c>
      <c r="BK93" s="414">
        <f>'3M - LGS'!BK93</f>
        <v>3.7309000000000002E-2</v>
      </c>
      <c r="BL93" s="414">
        <f>'3M - LGS'!BL93</f>
        <v>3.7734999999999998E-2</v>
      </c>
      <c r="BM93" s="414">
        <f>'3M - LGS'!BM93</f>
        <v>3.8399999999999997E-2</v>
      </c>
      <c r="BN93" s="414">
        <f>'3M - LGS'!BN93</f>
        <v>3.9986000000000001E-2</v>
      </c>
      <c r="BO93" s="414">
        <f>'3M - LGS'!BO93</f>
        <v>4.1888000000000002E-2</v>
      </c>
      <c r="BP93" s="414">
        <f>'3M - LGS'!BP93</f>
        <v>7.8059000000000003E-2</v>
      </c>
      <c r="BQ93" s="414">
        <f>'3M - LGS'!BQ93</f>
        <v>7.3399000000000006E-2</v>
      </c>
      <c r="BR93" s="414">
        <f>'3M - LGS'!BR93</f>
        <v>7.5392000000000001E-2</v>
      </c>
      <c r="BS93" s="414">
        <f>'3M - LGS'!BS93</f>
        <v>7.4381000000000003E-2</v>
      </c>
      <c r="BT93" s="414">
        <f>'3M - LGS'!BT93</f>
        <v>4.0177999999999998E-2</v>
      </c>
      <c r="BU93" s="414">
        <f>'3M - LGS'!BU93</f>
        <v>4.0493000000000001E-2</v>
      </c>
      <c r="BV93" s="414">
        <f>'3M - LGS'!BV93</f>
        <v>3.8906999999999997E-2</v>
      </c>
      <c r="BW93" s="414">
        <f>'3M - LGS'!BW93</f>
        <v>3.7309000000000002E-2</v>
      </c>
      <c r="BX93" s="414">
        <f>'3M - LGS'!BX93</f>
        <v>3.7734999999999998E-2</v>
      </c>
      <c r="BY93" s="414">
        <f>'3M - LGS'!BY93</f>
        <v>3.8399999999999997E-2</v>
      </c>
      <c r="BZ93" s="414">
        <f>'3M - LGS'!BZ93</f>
        <v>3.9986000000000001E-2</v>
      </c>
      <c r="CA93" s="414">
        <f>'3M - LGS'!CA93</f>
        <v>4.1888000000000002E-2</v>
      </c>
      <c r="CB93" s="414">
        <f>'3M - LGS'!CB93</f>
        <v>7.8059000000000003E-2</v>
      </c>
      <c r="CC93" s="414">
        <f>'3M - LGS'!CC93</f>
        <v>7.3399000000000006E-2</v>
      </c>
      <c r="CD93" s="414">
        <f>'3M - LGS'!CD93</f>
        <v>7.5392000000000001E-2</v>
      </c>
      <c r="CE93" s="414">
        <f>'3M - LGS'!CE93</f>
        <v>7.4381000000000003E-2</v>
      </c>
      <c r="CF93" s="414">
        <f>'3M - LGS'!CF93</f>
        <v>4.0177999999999998E-2</v>
      </c>
      <c r="CG93" s="414">
        <f>'3M - LGS'!CG93</f>
        <v>4.0493000000000001E-2</v>
      </c>
      <c r="CH93" s="416">
        <f>'3M - LGS'!CH93</f>
        <v>3.8906999999999997E-2</v>
      </c>
      <c r="CJ93" s="231" t="s">
        <v>187</v>
      </c>
    </row>
    <row r="94" spans="1:88" x14ac:dyDescent="0.35">
      <c r="A94" s="619"/>
      <c r="B94" s="11" t="s">
        <v>0</v>
      </c>
      <c r="C94" s="340">
        <f>'3M - LGS'!C94</f>
        <v>3.4639999999999997E-2</v>
      </c>
      <c r="D94" s="340">
        <f>'3M - LGS'!D94</f>
        <v>3.6375999999999999E-2</v>
      </c>
      <c r="E94" s="414">
        <f>'3M - LGS'!E94</f>
        <v>4.2527000000000002E-2</v>
      </c>
      <c r="F94" s="414">
        <f>'3M - LGS'!F94</f>
        <v>4.2639999999999997E-2</v>
      </c>
      <c r="G94" s="414">
        <f>'3M - LGS'!G94</f>
        <v>4.7012999999999999E-2</v>
      </c>
      <c r="H94" s="414">
        <f>'3M - LGS'!H94</f>
        <v>9.5856999999999998E-2</v>
      </c>
      <c r="I94" s="414">
        <f>'3M - LGS'!I94</f>
        <v>8.7961999999999999E-2</v>
      </c>
      <c r="J94" s="414">
        <f>'3M - LGS'!J94</f>
        <v>9.2041999999999999E-2</v>
      </c>
      <c r="K94" s="414">
        <f>'3M - LGS'!K94</f>
        <v>9.3056E-2</v>
      </c>
      <c r="L94" s="414">
        <f>'3M - LGS'!L94</f>
        <v>4.3665000000000002E-2</v>
      </c>
      <c r="M94" s="414">
        <f>'3M - LGS'!M94</f>
        <v>4.4187999999999998E-2</v>
      </c>
      <c r="N94" s="414">
        <f>'3M - LGS'!N94</f>
        <v>4.1578999999999998E-2</v>
      </c>
      <c r="O94" s="414">
        <f>'3M - LGS'!O94</f>
        <v>4.0160000000000001E-2</v>
      </c>
      <c r="P94" s="414">
        <f>'3M - LGS'!P94</f>
        <v>4.1161999999999997E-2</v>
      </c>
      <c r="Q94" s="414">
        <f>'3M - LGS'!Q94</f>
        <v>4.2527000000000002E-2</v>
      </c>
      <c r="R94" s="414">
        <f>'3M - LGS'!R94</f>
        <v>4.2639999999999997E-2</v>
      </c>
      <c r="S94" s="414">
        <f>'3M - LGS'!S94</f>
        <v>4.7012999999999999E-2</v>
      </c>
      <c r="T94" s="414">
        <f>'3M - LGS'!T94</f>
        <v>9.5856999999999998E-2</v>
      </c>
      <c r="U94" s="414">
        <f>'3M - LGS'!U94</f>
        <v>8.7961999999999999E-2</v>
      </c>
      <c r="V94" s="414">
        <f>'3M - LGS'!V94</f>
        <v>9.2041999999999999E-2</v>
      </c>
      <c r="W94" s="414">
        <f>'3M - LGS'!W94</f>
        <v>9.3056E-2</v>
      </c>
      <c r="X94" s="414">
        <f>'3M - LGS'!X94</f>
        <v>4.3665000000000002E-2</v>
      </c>
      <c r="Y94" s="414">
        <f>'3M - LGS'!Y94</f>
        <v>4.4187999999999998E-2</v>
      </c>
      <c r="Z94" s="414">
        <f>'3M - LGS'!Z94</f>
        <v>4.1578999999999998E-2</v>
      </c>
      <c r="AA94" s="414">
        <f>'3M - LGS'!AA94</f>
        <v>4.0160000000000001E-2</v>
      </c>
      <c r="AB94" s="414">
        <f>'3M - LGS'!AB94</f>
        <v>4.1161999999999997E-2</v>
      </c>
      <c r="AC94" s="414">
        <f>'3M - LGS'!AC94</f>
        <v>4.2527000000000002E-2</v>
      </c>
      <c r="AD94" s="414">
        <f>'3M - LGS'!AD94</f>
        <v>4.2639999999999997E-2</v>
      </c>
      <c r="AE94" s="414">
        <f>'3M - LGS'!AE94</f>
        <v>4.7012999999999999E-2</v>
      </c>
      <c r="AF94" s="414">
        <f>'3M - LGS'!AF94</f>
        <v>9.5856999999999998E-2</v>
      </c>
      <c r="AG94" s="414">
        <f>'3M - LGS'!AG94</f>
        <v>8.7961999999999999E-2</v>
      </c>
      <c r="AH94" s="414">
        <f>'3M - LGS'!AH94</f>
        <v>9.2041999999999999E-2</v>
      </c>
      <c r="AI94" s="414">
        <f>'3M - LGS'!AI94</f>
        <v>9.3056E-2</v>
      </c>
      <c r="AJ94" s="414">
        <f>'3M - LGS'!AJ94</f>
        <v>4.3665000000000002E-2</v>
      </c>
      <c r="AK94" s="414">
        <f>'3M - LGS'!AK94</f>
        <v>4.4187999999999998E-2</v>
      </c>
      <c r="AL94" s="414">
        <f>'3M - LGS'!AL94</f>
        <v>4.1578999999999998E-2</v>
      </c>
      <c r="AM94" s="414">
        <f>'3M - LGS'!AM94</f>
        <v>4.0160000000000001E-2</v>
      </c>
      <c r="AN94" s="414">
        <f>'3M - LGS'!AN94</f>
        <v>4.1161999999999997E-2</v>
      </c>
      <c r="AO94" s="414">
        <f>'3M - LGS'!AO94</f>
        <v>4.2527000000000002E-2</v>
      </c>
      <c r="AP94" s="414">
        <f>'3M - LGS'!AP94</f>
        <v>4.2639999999999997E-2</v>
      </c>
      <c r="AQ94" s="414">
        <f>'3M - LGS'!AQ94</f>
        <v>4.7012999999999999E-2</v>
      </c>
      <c r="AR94" s="414">
        <f>'3M - LGS'!AR94</f>
        <v>9.5856999999999998E-2</v>
      </c>
      <c r="AS94" s="414">
        <f>'3M - LGS'!AS94</f>
        <v>8.7961999999999999E-2</v>
      </c>
      <c r="AT94" s="414">
        <f>'3M - LGS'!AT94</f>
        <v>9.2041999999999999E-2</v>
      </c>
      <c r="AU94" s="414">
        <f>'3M - LGS'!AU94</f>
        <v>9.3056E-2</v>
      </c>
      <c r="AV94" s="414">
        <f>'3M - LGS'!AV94</f>
        <v>4.3665000000000002E-2</v>
      </c>
      <c r="AW94" s="414">
        <f>'3M - LGS'!AW94</f>
        <v>4.4187999999999998E-2</v>
      </c>
      <c r="AX94" s="414">
        <f>'3M - LGS'!AX94</f>
        <v>4.1578999999999998E-2</v>
      </c>
      <c r="AY94" s="414">
        <f>'3M - LGS'!AY94</f>
        <v>4.0160000000000001E-2</v>
      </c>
      <c r="AZ94" s="414">
        <f>'3M - LGS'!AZ94</f>
        <v>4.1161999999999997E-2</v>
      </c>
      <c r="BA94" s="414">
        <f>'3M - LGS'!BA94</f>
        <v>4.2527000000000002E-2</v>
      </c>
      <c r="BB94" s="414">
        <f>'3M - LGS'!BB94</f>
        <v>4.2639999999999997E-2</v>
      </c>
      <c r="BC94" s="414">
        <f>'3M - LGS'!BC94</f>
        <v>4.7012999999999999E-2</v>
      </c>
      <c r="BD94" s="414">
        <f>'3M - LGS'!BD94</f>
        <v>9.5856999999999998E-2</v>
      </c>
      <c r="BE94" s="414">
        <f>'3M - LGS'!BE94</f>
        <v>8.7961999999999999E-2</v>
      </c>
      <c r="BF94" s="414">
        <f>'3M - LGS'!BF94</f>
        <v>9.2041999999999999E-2</v>
      </c>
      <c r="BG94" s="414">
        <f>'3M - LGS'!BG94</f>
        <v>9.3056E-2</v>
      </c>
      <c r="BH94" s="414">
        <f>'3M - LGS'!BH94</f>
        <v>4.3665000000000002E-2</v>
      </c>
      <c r="BI94" s="414">
        <f>'3M - LGS'!BI94</f>
        <v>4.4187999999999998E-2</v>
      </c>
      <c r="BJ94" s="414">
        <f>'3M - LGS'!BJ94</f>
        <v>4.1578999999999998E-2</v>
      </c>
      <c r="BK94" s="414">
        <f>'3M - LGS'!BK94</f>
        <v>4.0160000000000001E-2</v>
      </c>
      <c r="BL94" s="414">
        <f>'3M - LGS'!BL94</f>
        <v>4.1161999999999997E-2</v>
      </c>
      <c r="BM94" s="414">
        <f>'3M - LGS'!BM94</f>
        <v>4.2527000000000002E-2</v>
      </c>
      <c r="BN94" s="414">
        <f>'3M - LGS'!BN94</f>
        <v>4.2639999999999997E-2</v>
      </c>
      <c r="BO94" s="414">
        <f>'3M - LGS'!BO94</f>
        <v>4.7012999999999999E-2</v>
      </c>
      <c r="BP94" s="414">
        <f>'3M - LGS'!BP94</f>
        <v>9.5856999999999998E-2</v>
      </c>
      <c r="BQ94" s="414">
        <f>'3M - LGS'!BQ94</f>
        <v>8.7961999999999999E-2</v>
      </c>
      <c r="BR94" s="414">
        <f>'3M - LGS'!BR94</f>
        <v>9.2041999999999999E-2</v>
      </c>
      <c r="BS94" s="414">
        <f>'3M - LGS'!BS94</f>
        <v>9.3056E-2</v>
      </c>
      <c r="BT94" s="414">
        <f>'3M - LGS'!BT94</f>
        <v>4.3665000000000002E-2</v>
      </c>
      <c r="BU94" s="414">
        <f>'3M - LGS'!BU94</f>
        <v>4.4187999999999998E-2</v>
      </c>
      <c r="BV94" s="414">
        <f>'3M - LGS'!BV94</f>
        <v>4.1578999999999998E-2</v>
      </c>
      <c r="BW94" s="414">
        <f>'3M - LGS'!BW94</f>
        <v>4.0160000000000001E-2</v>
      </c>
      <c r="BX94" s="414">
        <f>'3M - LGS'!BX94</f>
        <v>4.1161999999999997E-2</v>
      </c>
      <c r="BY94" s="414">
        <f>'3M - LGS'!BY94</f>
        <v>4.2527000000000002E-2</v>
      </c>
      <c r="BZ94" s="414">
        <f>'3M - LGS'!BZ94</f>
        <v>4.2639999999999997E-2</v>
      </c>
      <c r="CA94" s="414">
        <f>'3M - LGS'!CA94</f>
        <v>4.7012999999999999E-2</v>
      </c>
      <c r="CB94" s="414">
        <f>'3M - LGS'!CB94</f>
        <v>9.5856999999999998E-2</v>
      </c>
      <c r="CC94" s="414">
        <f>'3M - LGS'!CC94</f>
        <v>8.7961999999999999E-2</v>
      </c>
      <c r="CD94" s="414">
        <f>'3M - LGS'!CD94</f>
        <v>9.2041999999999999E-2</v>
      </c>
      <c r="CE94" s="414">
        <f>'3M - LGS'!CE94</f>
        <v>9.3056E-2</v>
      </c>
      <c r="CF94" s="414">
        <f>'3M - LGS'!CF94</f>
        <v>4.3665000000000002E-2</v>
      </c>
      <c r="CG94" s="414">
        <f>'3M - LGS'!CG94</f>
        <v>4.4187999999999998E-2</v>
      </c>
      <c r="CH94" s="416">
        <f>'3M - LGS'!CH94</f>
        <v>4.1578999999999998E-2</v>
      </c>
      <c r="CJ94" s="231" t="s">
        <v>194</v>
      </c>
    </row>
    <row r="95" spans="1:88" x14ac:dyDescent="0.35">
      <c r="A95" s="619"/>
      <c r="B95" s="11" t="s">
        <v>21</v>
      </c>
      <c r="C95" s="340">
        <f>'3M - LGS'!C95</f>
        <v>3.3316999999999999E-2</v>
      </c>
      <c r="D95" s="340">
        <f>'3M - LGS'!D95</f>
        <v>3.3644E-2</v>
      </c>
      <c r="E95" s="414">
        <f>'3M - LGS'!E95</f>
        <v>3.9269999999999999E-2</v>
      </c>
      <c r="F95" s="414">
        <f>'3M - LGS'!F95</f>
        <v>4.2201000000000002E-2</v>
      </c>
      <c r="G95" s="414">
        <f>'3M - LGS'!G95</f>
        <v>4.3770000000000003E-2</v>
      </c>
      <c r="H95" s="414">
        <f>'3M - LGS'!H95</f>
        <v>8.3545999999999995E-2</v>
      </c>
      <c r="I95" s="414">
        <f>'3M - LGS'!I95</f>
        <v>7.8423999999999994E-2</v>
      </c>
      <c r="J95" s="414">
        <f>'3M - LGS'!J95</f>
        <v>8.0908999999999995E-2</v>
      </c>
      <c r="K95" s="414">
        <f>'3M - LGS'!K95</f>
        <v>7.8895000000000007E-2</v>
      </c>
      <c r="L95" s="414">
        <f>'3M - LGS'!L95</f>
        <v>4.1924000000000003E-2</v>
      </c>
      <c r="M95" s="414">
        <f>'3M - LGS'!M95</f>
        <v>4.1909000000000002E-2</v>
      </c>
      <c r="N95" s="414">
        <f>'3M - LGS'!N95</f>
        <v>4.0132000000000001E-2</v>
      </c>
      <c r="O95" s="414">
        <f>'3M - LGS'!O95</f>
        <v>3.8309000000000003E-2</v>
      </c>
      <c r="P95" s="414">
        <f>'3M - LGS'!P95</f>
        <v>3.8567999999999998E-2</v>
      </c>
      <c r="Q95" s="414">
        <f>'3M - LGS'!Q95</f>
        <v>3.9269999999999999E-2</v>
      </c>
      <c r="R95" s="414">
        <f>'3M - LGS'!R95</f>
        <v>4.2201000000000002E-2</v>
      </c>
      <c r="S95" s="414">
        <f>'3M - LGS'!S95</f>
        <v>4.3770000000000003E-2</v>
      </c>
      <c r="T95" s="414">
        <f>'3M - LGS'!T95</f>
        <v>8.3545999999999995E-2</v>
      </c>
      <c r="U95" s="414">
        <f>'3M - LGS'!U95</f>
        <v>7.8423999999999994E-2</v>
      </c>
      <c r="V95" s="414">
        <f>'3M - LGS'!V95</f>
        <v>8.0908999999999995E-2</v>
      </c>
      <c r="W95" s="414">
        <f>'3M - LGS'!W95</f>
        <v>7.8895000000000007E-2</v>
      </c>
      <c r="X95" s="414">
        <f>'3M - LGS'!X95</f>
        <v>4.1924000000000003E-2</v>
      </c>
      <c r="Y95" s="414">
        <f>'3M - LGS'!Y95</f>
        <v>4.1909000000000002E-2</v>
      </c>
      <c r="Z95" s="414">
        <f>'3M - LGS'!Z95</f>
        <v>4.0132000000000001E-2</v>
      </c>
      <c r="AA95" s="414">
        <f>'3M - LGS'!AA95</f>
        <v>3.8309000000000003E-2</v>
      </c>
      <c r="AB95" s="414">
        <f>'3M - LGS'!AB95</f>
        <v>3.8567999999999998E-2</v>
      </c>
      <c r="AC95" s="414">
        <f>'3M - LGS'!AC95</f>
        <v>3.9269999999999999E-2</v>
      </c>
      <c r="AD95" s="414">
        <f>'3M - LGS'!AD95</f>
        <v>4.2201000000000002E-2</v>
      </c>
      <c r="AE95" s="414">
        <f>'3M - LGS'!AE95</f>
        <v>4.3770000000000003E-2</v>
      </c>
      <c r="AF95" s="414">
        <f>'3M - LGS'!AF95</f>
        <v>8.3545999999999995E-2</v>
      </c>
      <c r="AG95" s="414">
        <f>'3M - LGS'!AG95</f>
        <v>7.8423999999999994E-2</v>
      </c>
      <c r="AH95" s="414">
        <f>'3M - LGS'!AH95</f>
        <v>8.0908999999999995E-2</v>
      </c>
      <c r="AI95" s="414">
        <f>'3M - LGS'!AI95</f>
        <v>7.8895000000000007E-2</v>
      </c>
      <c r="AJ95" s="414">
        <f>'3M - LGS'!AJ95</f>
        <v>4.1924000000000003E-2</v>
      </c>
      <c r="AK95" s="414">
        <f>'3M - LGS'!AK95</f>
        <v>4.1909000000000002E-2</v>
      </c>
      <c r="AL95" s="414">
        <f>'3M - LGS'!AL95</f>
        <v>4.0132000000000001E-2</v>
      </c>
      <c r="AM95" s="414">
        <f>'3M - LGS'!AM95</f>
        <v>3.8309000000000003E-2</v>
      </c>
      <c r="AN95" s="414">
        <f>'3M - LGS'!AN95</f>
        <v>3.8567999999999998E-2</v>
      </c>
      <c r="AO95" s="414">
        <f>'3M - LGS'!AO95</f>
        <v>3.9269999999999999E-2</v>
      </c>
      <c r="AP95" s="414">
        <f>'3M - LGS'!AP95</f>
        <v>4.2201000000000002E-2</v>
      </c>
      <c r="AQ95" s="414">
        <f>'3M - LGS'!AQ95</f>
        <v>4.3770000000000003E-2</v>
      </c>
      <c r="AR95" s="414">
        <f>'3M - LGS'!AR95</f>
        <v>8.3545999999999995E-2</v>
      </c>
      <c r="AS95" s="414">
        <f>'3M - LGS'!AS95</f>
        <v>7.8423999999999994E-2</v>
      </c>
      <c r="AT95" s="414">
        <f>'3M - LGS'!AT95</f>
        <v>8.0908999999999995E-2</v>
      </c>
      <c r="AU95" s="414">
        <f>'3M - LGS'!AU95</f>
        <v>7.8895000000000007E-2</v>
      </c>
      <c r="AV95" s="414">
        <f>'3M - LGS'!AV95</f>
        <v>4.1924000000000003E-2</v>
      </c>
      <c r="AW95" s="414">
        <f>'3M - LGS'!AW95</f>
        <v>4.1909000000000002E-2</v>
      </c>
      <c r="AX95" s="414">
        <f>'3M - LGS'!AX95</f>
        <v>4.0132000000000001E-2</v>
      </c>
      <c r="AY95" s="414">
        <f>'3M - LGS'!AY95</f>
        <v>3.8309000000000003E-2</v>
      </c>
      <c r="AZ95" s="414">
        <f>'3M - LGS'!AZ95</f>
        <v>3.8567999999999998E-2</v>
      </c>
      <c r="BA95" s="414">
        <f>'3M - LGS'!BA95</f>
        <v>3.9269999999999999E-2</v>
      </c>
      <c r="BB95" s="414">
        <f>'3M - LGS'!BB95</f>
        <v>4.2201000000000002E-2</v>
      </c>
      <c r="BC95" s="414">
        <f>'3M - LGS'!BC95</f>
        <v>4.3770000000000003E-2</v>
      </c>
      <c r="BD95" s="414">
        <f>'3M - LGS'!BD95</f>
        <v>8.3545999999999995E-2</v>
      </c>
      <c r="BE95" s="414">
        <f>'3M - LGS'!BE95</f>
        <v>7.8423999999999994E-2</v>
      </c>
      <c r="BF95" s="414">
        <f>'3M - LGS'!BF95</f>
        <v>8.0908999999999995E-2</v>
      </c>
      <c r="BG95" s="414">
        <f>'3M - LGS'!BG95</f>
        <v>7.8895000000000007E-2</v>
      </c>
      <c r="BH95" s="414">
        <f>'3M - LGS'!BH95</f>
        <v>4.1924000000000003E-2</v>
      </c>
      <c r="BI95" s="414">
        <f>'3M - LGS'!BI95</f>
        <v>4.1909000000000002E-2</v>
      </c>
      <c r="BJ95" s="414">
        <f>'3M - LGS'!BJ95</f>
        <v>4.0132000000000001E-2</v>
      </c>
      <c r="BK95" s="414">
        <f>'3M - LGS'!BK95</f>
        <v>3.8309000000000003E-2</v>
      </c>
      <c r="BL95" s="414">
        <f>'3M - LGS'!BL95</f>
        <v>3.8567999999999998E-2</v>
      </c>
      <c r="BM95" s="414">
        <f>'3M - LGS'!BM95</f>
        <v>3.9269999999999999E-2</v>
      </c>
      <c r="BN95" s="414">
        <f>'3M - LGS'!BN95</f>
        <v>4.2201000000000002E-2</v>
      </c>
      <c r="BO95" s="414">
        <f>'3M - LGS'!BO95</f>
        <v>4.3770000000000003E-2</v>
      </c>
      <c r="BP95" s="414">
        <f>'3M - LGS'!BP95</f>
        <v>8.3545999999999995E-2</v>
      </c>
      <c r="BQ95" s="414">
        <f>'3M - LGS'!BQ95</f>
        <v>7.8423999999999994E-2</v>
      </c>
      <c r="BR95" s="414">
        <f>'3M - LGS'!BR95</f>
        <v>8.0908999999999995E-2</v>
      </c>
      <c r="BS95" s="414">
        <f>'3M - LGS'!BS95</f>
        <v>7.8895000000000007E-2</v>
      </c>
      <c r="BT95" s="414">
        <f>'3M - LGS'!BT95</f>
        <v>4.1924000000000003E-2</v>
      </c>
      <c r="BU95" s="414">
        <f>'3M - LGS'!BU95</f>
        <v>4.1909000000000002E-2</v>
      </c>
      <c r="BV95" s="414">
        <f>'3M - LGS'!BV95</f>
        <v>4.0132000000000001E-2</v>
      </c>
      <c r="BW95" s="414">
        <f>'3M - LGS'!BW95</f>
        <v>3.8309000000000003E-2</v>
      </c>
      <c r="BX95" s="414">
        <f>'3M - LGS'!BX95</f>
        <v>3.8567999999999998E-2</v>
      </c>
      <c r="BY95" s="414">
        <f>'3M - LGS'!BY95</f>
        <v>3.9269999999999999E-2</v>
      </c>
      <c r="BZ95" s="414">
        <f>'3M - LGS'!BZ95</f>
        <v>4.2201000000000002E-2</v>
      </c>
      <c r="CA95" s="414">
        <f>'3M - LGS'!CA95</f>
        <v>4.3770000000000003E-2</v>
      </c>
      <c r="CB95" s="414">
        <f>'3M - LGS'!CB95</f>
        <v>8.3545999999999995E-2</v>
      </c>
      <c r="CC95" s="414">
        <f>'3M - LGS'!CC95</f>
        <v>7.8423999999999994E-2</v>
      </c>
      <c r="CD95" s="414">
        <f>'3M - LGS'!CD95</f>
        <v>8.0908999999999995E-2</v>
      </c>
      <c r="CE95" s="414">
        <f>'3M - LGS'!CE95</f>
        <v>7.8895000000000007E-2</v>
      </c>
      <c r="CF95" s="414">
        <f>'3M - LGS'!CF95</f>
        <v>4.1924000000000003E-2</v>
      </c>
      <c r="CG95" s="414">
        <f>'3M - LGS'!CG95</f>
        <v>4.1909000000000002E-2</v>
      </c>
      <c r="CH95" s="416">
        <f>'3M - LGS'!CH95</f>
        <v>4.0132000000000001E-2</v>
      </c>
      <c r="CJ95" s="231" t="s">
        <v>234</v>
      </c>
    </row>
    <row r="96" spans="1:88" x14ac:dyDescent="0.35">
      <c r="A96" s="619"/>
      <c r="B96" s="11" t="s">
        <v>1</v>
      </c>
      <c r="C96" s="340">
        <f>'3M - LGS'!C96</f>
        <v>2.5860999999999999E-2</v>
      </c>
      <c r="D96" s="340">
        <f>'3M - LGS'!D96</f>
        <v>2.6527999999999999E-2</v>
      </c>
      <c r="E96" s="414">
        <f>'3M - LGS'!E96</f>
        <v>3.9697000000000003E-2</v>
      </c>
      <c r="F96" s="414">
        <f>'3M - LGS'!F96</f>
        <v>4.7393999999999999E-2</v>
      </c>
      <c r="G96" s="414">
        <f>'3M - LGS'!G96</f>
        <v>5.3057E-2</v>
      </c>
      <c r="H96" s="414">
        <f>'3M - LGS'!H96</f>
        <v>9.6768999999999994E-2</v>
      </c>
      <c r="I96" s="414">
        <f>'3M - LGS'!I96</f>
        <v>8.8381000000000001E-2</v>
      </c>
      <c r="J96" s="414">
        <f>'3M - LGS'!J96</f>
        <v>9.2607999999999996E-2</v>
      </c>
      <c r="K96" s="414">
        <f>'3M - LGS'!K96</f>
        <v>9.6897999999999998E-2</v>
      </c>
      <c r="L96" s="414">
        <f>'3M - LGS'!L96</f>
        <v>4.8348000000000002E-2</v>
      </c>
      <c r="M96" s="414">
        <f>'3M - LGS'!M96</f>
        <v>4.7794999999999997E-2</v>
      </c>
      <c r="N96" s="414">
        <f>'3M - LGS'!N96</f>
        <v>4.0001000000000002E-2</v>
      </c>
      <c r="O96" s="414">
        <f>'3M - LGS'!O96</f>
        <v>3.7989000000000002E-2</v>
      </c>
      <c r="P96" s="414">
        <f>'3M - LGS'!P96</f>
        <v>3.8843999999999997E-2</v>
      </c>
      <c r="Q96" s="414">
        <f>'3M - LGS'!Q96</f>
        <v>3.9697000000000003E-2</v>
      </c>
      <c r="R96" s="414">
        <f>'3M - LGS'!R96</f>
        <v>4.7393999999999999E-2</v>
      </c>
      <c r="S96" s="414">
        <f>'3M - LGS'!S96</f>
        <v>5.3057E-2</v>
      </c>
      <c r="T96" s="414">
        <f>'3M - LGS'!T96</f>
        <v>9.6768999999999994E-2</v>
      </c>
      <c r="U96" s="414">
        <f>'3M - LGS'!U96</f>
        <v>8.8381000000000001E-2</v>
      </c>
      <c r="V96" s="414">
        <f>'3M - LGS'!V96</f>
        <v>9.2607999999999996E-2</v>
      </c>
      <c r="W96" s="414">
        <f>'3M - LGS'!W96</f>
        <v>9.6897999999999998E-2</v>
      </c>
      <c r="X96" s="414">
        <f>'3M - LGS'!X96</f>
        <v>4.8348000000000002E-2</v>
      </c>
      <c r="Y96" s="414">
        <f>'3M - LGS'!Y96</f>
        <v>4.7794999999999997E-2</v>
      </c>
      <c r="Z96" s="414">
        <f>'3M - LGS'!Z96</f>
        <v>4.0001000000000002E-2</v>
      </c>
      <c r="AA96" s="414">
        <f>'3M - LGS'!AA96</f>
        <v>3.7989000000000002E-2</v>
      </c>
      <c r="AB96" s="414">
        <f>'3M - LGS'!AB96</f>
        <v>3.8843999999999997E-2</v>
      </c>
      <c r="AC96" s="414">
        <f>'3M - LGS'!AC96</f>
        <v>3.9697000000000003E-2</v>
      </c>
      <c r="AD96" s="414">
        <f>'3M - LGS'!AD96</f>
        <v>4.7393999999999999E-2</v>
      </c>
      <c r="AE96" s="414">
        <f>'3M - LGS'!AE96</f>
        <v>5.3057E-2</v>
      </c>
      <c r="AF96" s="414">
        <f>'3M - LGS'!AF96</f>
        <v>9.6768999999999994E-2</v>
      </c>
      <c r="AG96" s="414">
        <f>'3M - LGS'!AG96</f>
        <v>8.8381000000000001E-2</v>
      </c>
      <c r="AH96" s="414">
        <f>'3M - LGS'!AH96</f>
        <v>9.2607999999999996E-2</v>
      </c>
      <c r="AI96" s="414">
        <f>'3M - LGS'!AI96</f>
        <v>9.6897999999999998E-2</v>
      </c>
      <c r="AJ96" s="414">
        <f>'3M - LGS'!AJ96</f>
        <v>4.8348000000000002E-2</v>
      </c>
      <c r="AK96" s="414">
        <f>'3M - LGS'!AK96</f>
        <v>4.7794999999999997E-2</v>
      </c>
      <c r="AL96" s="414">
        <f>'3M - LGS'!AL96</f>
        <v>4.0001000000000002E-2</v>
      </c>
      <c r="AM96" s="414">
        <f>'3M - LGS'!AM96</f>
        <v>3.7989000000000002E-2</v>
      </c>
      <c r="AN96" s="414">
        <f>'3M - LGS'!AN96</f>
        <v>3.8843999999999997E-2</v>
      </c>
      <c r="AO96" s="414">
        <f>'3M - LGS'!AO96</f>
        <v>3.9697000000000003E-2</v>
      </c>
      <c r="AP96" s="414">
        <f>'3M - LGS'!AP96</f>
        <v>4.7393999999999999E-2</v>
      </c>
      <c r="AQ96" s="414">
        <f>'3M - LGS'!AQ96</f>
        <v>5.3057E-2</v>
      </c>
      <c r="AR96" s="414">
        <f>'3M - LGS'!AR96</f>
        <v>9.6768999999999994E-2</v>
      </c>
      <c r="AS96" s="414">
        <f>'3M - LGS'!AS96</f>
        <v>8.8381000000000001E-2</v>
      </c>
      <c r="AT96" s="414">
        <f>'3M - LGS'!AT96</f>
        <v>9.2607999999999996E-2</v>
      </c>
      <c r="AU96" s="414">
        <f>'3M - LGS'!AU96</f>
        <v>9.6897999999999998E-2</v>
      </c>
      <c r="AV96" s="414">
        <f>'3M - LGS'!AV96</f>
        <v>4.8348000000000002E-2</v>
      </c>
      <c r="AW96" s="414">
        <f>'3M - LGS'!AW96</f>
        <v>4.7794999999999997E-2</v>
      </c>
      <c r="AX96" s="414">
        <f>'3M - LGS'!AX96</f>
        <v>4.0001000000000002E-2</v>
      </c>
      <c r="AY96" s="414">
        <f>'3M - LGS'!AY96</f>
        <v>3.7989000000000002E-2</v>
      </c>
      <c r="AZ96" s="414">
        <f>'3M - LGS'!AZ96</f>
        <v>3.8843999999999997E-2</v>
      </c>
      <c r="BA96" s="414">
        <f>'3M - LGS'!BA96</f>
        <v>3.9697000000000003E-2</v>
      </c>
      <c r="BB96" s="414">
        <f>'3M - LGS'!BB96</f>
        <v>4.7393999999999999E-2</v>
      </c>
      <c r="BC96" s="414">
        <f>'3M - LGS'!BC96</f>
        <v>5.3057E-2</v>
      </c>
      <c r="BD96" s="414">
        <f>'3M - LGS'!BD96</f>
        <v>9.6768999999999994E-2</v>
      </c>
      <c r="BE96" s="414">
        <f>'3M - LGS'!BE96</f>
        <v>8.8381000000000001E-2</v>
      </c>
      <c r="BF96" s="414">
        <f>'3M - LGS'!BF96</f>
        <v>9.2607999999999996E-2</v>
      </c>
      <c r="BG96" s="414">
        <f>'3M - LGS'!BG96</f>
        <v>9.6897999999999998E-2</v>
      </c>
      <c r="BH96" s="414">
        <f>'3M - LGS'!BH96</f>
        <v>4.8348000000000002E-2</v>
      </c>
      <c r="BI96" s="414">
        <f>'3M - LGS'!BI96</f>
        <v>4.7794999999999997E-2</v>
      </c>
      <c r="BJ96" s="414">
        <f>'3M - LGS'!BJ96</f>
        <v>4.0001000000000002E-2</v>
      </c>
      <c r="BK96" s="414">
        <f>'3M - LGS'!BK96</f>
        <v>3.7989000000000002E-2</v>
      </c>
      <c r="BL96" s="414">
        <f>'3M - LGS'!BL96</f>
        <v>3.8843999999999997E-2</v>
      </c>
      <c r="BM96" s="414">
        <f>'3M - LGS'!BM96</f>
        <v>3.9697000000000003E-2</v>
      </c>
      <c r="BN96" s="414">
        <f>'3M - LGS'!BN96</f>
        <v>4.7393999999999999E-2</v>
      </c>
      <c r="BO96" s="414">
        <f>'3M - LGS'!BO96</f>
        <v>5.3057E-2</v>
      </c>
      <c r="BP96" s="414">
        <f>'3M - LGS'!BP96</f>
        <v>9.6768999999999994E-2</v>
      </c>
      <c r="BQ96" s="414">
        <f>'3M - LGS'!BQ96</f>
        <v>8.8381000000000001E-2</v>
      </c>
      <c r="BR96" s="414">
        <f>'3M - LGS'!BR96</f>
        <v>9.2607999999999996E-2</v>
      </c>
      <c r="BS96" s="414">
        <f>'3M - LGS'!BS96</f>
        <v>9.6897999999999998E-2</v>
      </c>
      <c r="BT96" s="414">
        <f>'3M - LGS'!BT96</f>
        <v>4.8348000000000002E-2</v>
      </c>
      <c r="BU96" s="414">
        <f>'3M - LGS'!BU96</f>
        <v>4.7794999999999997E-2</v>
      </c>
      <c r="BV96" s="414">
        <f>'3M - LGS'!BV96</f>
        <v>4.0001000000000002E-2</v>
      </c>
      <c r="BW96" s="414">
        <f>'3M - LGS'!BW96</f>
        <v>3.7989000000000002E-2</v>
      </c>
      <c r="BX96" s="414">
        <f>'3M - LGS'!BX96</f>
        <v>3.8843999999999997E-2</v>
      </c>
      <c r="BY96" s="414">
        <f>'3M - LGS'!BY96</f>
        <v>3.9697000000000003E-2</v>
      </c>
      <c r="BZ96" s="414">
        <f>'3M - LGS'!BZ96</f>
        <v>4.7393999999999999E-2</v>
      </c>
      <c r="CA96" s="414">
        <f>'3M - LGS'!CA96</f>
        <v>5.3057E-2</v>
      </c>
      <c r="CB96" s="414">
        <f>'3M - LGS'!CB96</f>
        <v>9.6768999999999994E-2</v>
      </c>
      <c r="CC96" s="414">
        <f>'3M - LGS'!CC96</f>
        <v>8.8381000000000001E-2</v>
      </c>
      <c r="CD96" s="414">
        <f>'3M - LGS'!CD96</f>
        <v>9.2607999999999996E-2</v>
      </c>
      <c r="CE96" s="414">
        <f>'3M - LGS'!CE96</f>
        <v>9.6897999999999998E-2</v>
      </c>
      <c r="CF96" s="414">
        <f>'3M - LGS'!CF96</f>
        <v>4.8348000000000002E-2</v>
      </c>
      <c r="CG96" s="414">
        <f>'3M - LGS'!CG96</f>
        <v>4.7794999999999997E-2</v>
      </c>
      <c r="CH96" s="416">
        <f>'3M - LGS'!CH96</f>
        <v>4.0001000000000002E-2</v>
      </c>
    </row>
    <row r="97" spans="1:86" x14ac:dyDescent="0.35">
      <c r="A97" s="619"/>
      <c r="B97" s="11" t="s">
        <v>22</v>
      </c>
      <c r="C97" s="340">
        <f>'3M - LGS'!C97</f>
        <v>2.5881000000000001E-2</v>
      </c>
      <c r="D97" s="340">
        <f>'3M - LGS'!D97</f>
        <v>2.6544000000000002E-2</v>
      </c>
      <c r="E97" s="414">
        <f>'3M - LGS'!E97</f>
        <v>3.0325999999999999E-2</v>
      </c>
      <c r="F97" s="414">
        <f>'3M - LGS'!F97</f>
        <v>3.1985E-2</v>
      </c>
      <c r="G97" s="414">
        <f>'3M - LGS'!G97</f>
        <v>3.2126000000000002E-2</v>
      </c>
      <c r="H97" s="414">
        <f>'3M - LGS'!H97</f>
        <v>5.2953E-2</v>
      </c>
      <c r="I97" s="414">
        <f>'3M - LGS'!I97</f>
        <v>4.9581E-2</v>
      </c>
      <c r="J97" s="414">
        <f>'3M - LGS'!J97</f>
        <v>5.0102000000000001E-2</v>
      </c>
      <c r="K97" s="414">
        <f>'3M - LGS'!K97</f>
        <v>5.1368999999999998E-2</v>
      </c>
      <c r="L97" s="414">
        <f>'3M - LGS'!L97</f>
        <v>3.1073E-2</v>
      </c>
      <c r="M97" s="414">
        <f>'3M - LGS'!M97</f>
        <v>3.1452000000000001E-2</v>
      </c>
      <c r="N97" s="414">
        <f>'3M - LGS'!N97</f>
        <v>3.0643E-2</v>
      </c>
      <c r="O97" s="414">
        <f>'3M - LGS'!O97</f>
        <v>2.9585E-2</v>
      </c>
      <c r="P97" s="414">
        <f>'3M - LGS'!P97</f>
        <v>2.9943000000000001E-2</v>
      </c>
      <c r="Q97" s="414">
        <f>'3M - LGS'!Q97</f>
        <v>3.0325999999999999E-2</v>
      </c>
      <c r="R97" s="414">
        <f>'3M - LGS'!R97</f>
        <v>3.1985E-2</v>
      </c>
      <c r="S97" s="414">
        <f>'3M - LGS'!S97</f>
        <v>3.2126000000000002E-2</v>
      </c>
      <c r="T97" s="414">
        <f>'3M - LGS'!T97</f>
        <v>5.2953E-2</v>
      </c>
      <c r="U97" s="414">
        <f>'3M - LGS'!U97</f>
        <v>4.9581E-2</v>
      </c>
      <c r="V97" s="414">
        <f>'3M - LGS'!V97</f>
        <v>5.0102000000000001E-2</v>
      </c>
      <c r="W97" s="414">
        <f>'3M - LGS'!W97</f>
        <v>5.1368999999999998E-2</v>
      </c>
      <c r="X97" s="414">
        <f>'3M - LGS'!X97</f>
        <v>3.1073E-2</v>
      </c>
      <c r="Y97" s="414">
        <f>'3M - LGS'!Y97</f>
        <v>3.1452000000000001E-2</v>
      </c>
      <c r="Z97" s="414">
        <f>'3M - LGS'!Z97</f>
        <v>3.0643E-2</v>
      </c>
      <c r="AA97" s="414">
        <f>'3M - LGS'!AA97</f>
        <v>2.9585E-2</v>
      </c>
      <c r="AB97" s="414">
        <f>'3M - LGS'!AB97</f>
        <v>2.9943000000000001E-2</v>
      </c>
      <c r="AC97" s="414">
        <f>'3M - LGS'!AC97</f>
        <v>3.0325999999999999E-2</v>
      </c>
      <c r="AD97" s="414">
        <f>'3M - LGS'!AD97</f>
        <v>3.1985E-2</v>
      </c>
      <c r="AE97" s="414">
        <f>'3M - LGS'!AE97</f>
        <v>3.2126000000000002E-2</v>
      </c>
      <c r="AF97" s="414">
        <f>'3M - LGS'!AF97</f>
        <v>5.2953E-2</v>
      </c>
      <c r="AG97" s="414">
        <f>'3M - LGS'!AG97</f>
        <v>4.9581E-2</v>
      </c>
      <c r="AH97" s="414">
        <f>'3M - LGS'!AH97</f>
        <v>5.0102000000000001E-2</v>
      </c>
      <c r="AI97" s="414">
        <f>'3M - LGS'!AI97</f>
        <v>5.1368999999999998E-2</v>
      </c>
      <c r="AJ97" s="414">
        <f>'3M - LGS'!AJ97</f>
        <v>3.1073E-2</v>
      </c>
      <c r="AK97" s="414">
        <f>'3M - LGS'!AK97</f>
        <v>3.1452000000000001E-2</v>
      </c>
      <c r="AL97" s="414">
        <f>'3M - LGS'!AL97</f>
        <v>3.0643E-2</v>
      </c>
      <c r="AM97" s="414">
        <f>'3M - LGS'!AM97</f>
        <v>2.9585E-2</v>
      </c>
      <c r="AN97" s="414">
        <f>'3M - LGS'!AN97</f>
        <v>2.9943000000000001E-2</v>
      </c>
      <c r="AO97" s="414">
        <f>'3M - LGS'!AO97</f>
        <v>3.0325999999999999E-2</v>
      </c>
      <c r="AP97" s="414">
        <f>'3M - LGS'!AP97</f>
        <v>3.1985E-2</v>
      </c>
      <c r="AQ97" s="414">
        <f>'3M - LGS'!AQ97</f>
        <v>3.2126000000000002E-2</v>
      </c>
      <c r="AR97" s="414">
        <f>'3M - LGS'!AR97</f>
        <v>5.2953E-2</v>
      </c>
      <c r="AS97" s="414">
        <f>'3M - LGS'!AS97</f>
        <v>4.9581E-2</v>
      </c>
      <c r="AT97" s="414">
        <f>'3M - LGS'!AT97</f>
        <v>5.0102000000000001E-2</v>
      </c>
      <c r="AU97" s="414">
        <f>'3M - LGS'!AU97</f>
        <v>5.1368999999999998E-2</v>
      </c>
      <c r="AV97" s="414">
        <f>'3M - LGS'!AV97</f>
        <v>3.1073E-2</v>
      </c>
      <c r="AW97" s="414">
        <f>'3M - LGS'!AW97</f>
        <v>3.1452000000000001E-2</v>
      </c>
      <c r="AX97" s="414">
        <f>'3M - LGS'!AX97</f>
        <v>3.0643E-2</v>
      </c>
      <c r="AY97" s="414">
        <f>'3M - LGS'!AY97</f>
        <v>2.9585E-2</v>
      </c>
      <c r="AZ97" s="414">
        <f>'3M - LGS'!AZ97</f>
        <v>2.9943000000000001E-2</v>
      </c>
      <c r="BA97" s="414">
        <f>'3M - LGS'!BA97</f>
        <v>3.0325999999999999E-2</v>
      </c>
      <c r="BB97" s="414">
        <f>'3M - LGS'!BB97</f>
        <v>3.1985E-2</v>
      </c>
      <c r="BC97" s="414">
        <f>'3M - LGS'!BC97</f>
        <v>3.2126000000000002E-2</v>
      </c>
      <c r="BD97" s="414">
        <f>'3M - LGS'!BD97</f>
        <v>5.2953E-2</v>
      </c>
      <c r="BE97" s="414">
        <f>'3M - LGS'!BE97</f>
        <v>4.9581E-2</v>
      </c>
      <c r="BF97" s="414">
        <f>'3M - LGS'!BF97</f>
        <v>5.0102000000000001E-2</v>
      </c>
      <c r="BG97" s="414">
        <f>'3M - LGS'!BG97</f>
        <v>5.1368999999999998E-2</v>
      </c>
      <c r="BH97" s="414">
        <f>'3M - LGS'!BH97</f>
        <v>3.1073E-2</v>
      </c>
      <c r="BI97" s="414">
        <f>'3M - LGS'!BI97</f>
        <v>3.1452000000000001E-2</v>
      </c>
      <c r="BJ97" s="414">
        <f>'3M - LGS'!BJ97</f>
        <v>3.0643E-2</v>
      </c>
      <c r="BK97" s="414">
        <f>'3M - LGS'!BK97</f>
        <v>2.9585E-2</v>
      </c>
      <c r="BL97" s="414">
        <f>'3M - LGS'!BL97</f>
        <v>2.9943000000000001E-2</v>
      </c>
      <c r="BM97" s="414">
        <f>'3M - LGS'!BM97</f>
        <v>3.0325999999999999E-2</v>
      </c>
      <c r="BN97" s="414">
        <f>'3M - LGS'!BN97</f>
        <v>3.1985E-2</v>
      </c>
      <c r="BO97" s="414">
        <f>'3M - LGS'!BO97</f>
        <v>3.2126000000000002E-2</v>
      </c>
      <c r="BP97" s="414">
        <f>'3M - LGS'!BP97</f>
        <v>5.2953E-2</v>
      </c>
      <c r="BQ97" s="414">
        <f>'3M - LGS'!BQ97</f>
        <v>4.9581E-2</v>
      </c>
      <c r="BR97" s="414">
        <f>'3M - LGS'!BR97</f>
        <v>5.0102000000000001E-2</v>
      </c>
      <c r="BS97" s="414">
        <f>'3M - LGS'!BS97</f>
        <v>5.1368999999999998E-2</v>
      </c>
      <c r="BT97" s="414">
        <f>'3M - LGS'!BT97</f>
        <v>3.1073E-2</v>
      </c>
      <c r="BU97" s="414">
        <f>'3M - LGS'!BU97</f>
        <v>3.1452000000000001E-2</v>
      </c>
      <c r="BV97" s="414">
        <f>'3M - LGS'!BV97</f>
        <v>3.0643E-2</v>
      </c>
      <c r="BW97" s="414">
        <f>'3M - LGS'!BW97</f>
        <v>2.9585E-2</v>
      </c>
      <c r="BX97" s="414">
        <f>'3M - LGS'!BX97</f>
        <v>2.9943000000000001E-2</v>
      </c>
      <c r="BY97" s="414">
        <f>'3M - LGS'!BY97</f>
        <v>3.0325999999999999E-2</v>
      </c>
      <c r="BZ97" s="414">
        <f>'3M - LGS'!BZ97</f>
        <v>3.1985E-2</v>
      </c>
      <c r="CA97" s="414">
        <f>'3M - LGS'!CA97</f>
        <v>3.2126000000000002E-2</v>
      </c>
      <c r="CB97" s="414">
        <f>'3M - LGS'!CB97</f>
        <v>5.2953E-2</v>
      </c>
      <c r="CC97" s="414">
        <f>'3M - LGS'!CC97</f>
        <v>4.9581E-2</v>
      </c>
      <c r="CD97" s="414">
        <f>'3M - LGS'!CD97</f>
        <v>5.0102000000000001E-2</v>
      </c>
      <c r="CE97" s="414">
        <f>'3M - LGS'!CE97</f>
        <v>5.1368999999999998E-2</v>
      </c>
      <c r="CF97" s="414">
        <f>'3M - LGS'!CF97</f>
        <v>3.1073E-2</v>
      </c>
      <c r="CG97" s="414">
        <f>'3M - LGS'!CG97</f>
        <v>3.1452000000000001E-2</v>
      </c>
      <c r="CH97" s="416">
        <f>'3M - LGS'!CH97</f>
        <v>3.0643E-2</v>
      </c>
    </row>
    <row r="98" spans="1:86" x14ac:dyDescent="0.35">
      <c r="A98" s="619"/>
      <c r="B98" s="11" t="s">
        <v>9</v>
      </c>
      <c r="C98" s="340">
        <f>'3M - LGS'!C98</f>
        <v>3.4639999999999997E-2</v>
      </c>
      <c r="D98" s="340">
        <f>'3M - LGS'!D98</f>
        <v>3.6391E-2</v>
      </c>
      <c r="E98" s="414">
        <f>'3M - LGS'!E98</f>
        <v>4.0448999999999999E-2</v>
      </c>
      <c r="F98" s="414">
        <f>'3M - LGS'!F98</f>
        <v>4.1125000000000002E-2</v>
      </c>
      <c r="G98" s="414">
        <f>'3M - LGS'!G98</f>
        <v>4.1331E-2</v>
      </c>
      <c r="H98" s="414">
        <f>'3M - LGS'!H98</f>
        <v>5.2465999999999999E-2</v>
      </c>
      <c r="I98" s="414">
        <f>'3M - LGS'!I98</f>
        <v>4.9121999999999999E-2</v>
      </c>
      <c r="J98" s="414">
        <f>'3M - LGS'!J98</f>
        <v>4.9611000000000002E-2</v>
      </c>
      <c r="K98" s="414">
        <f>'3M - LGS'!K98</f>
        <v>7.6652999999999999E-2</v>
      </c>
      <c r="L98" s="414">
        <f>'3M - LGS'!L98</f>
        <v>4.0395E-2</v>
      </c>
      <c r="M98" s="414">
        <f>'3M - LGS'!M98</f>
        <v>4.1298000000000001E-2</v>
      </c>
      <c r="N98" s="414">
        <f>'3M - LGS'!N98</f>
        <v>3.9198999999999998E-2</v>
      </c>
      <c r="O98" s="414">
        <f>'3M - LGS'!O98</f>
        <v>3.8060999999999998E-2</v>
      </c>
      <c r="P98" s="414">
        <f>'3M - LGS'!P98</f>
        <v>3.8934000000000003E-2</v>
      </c>
      <c r="Q98" s="414">
        <f>'3M - LGS'!Q98</f>
        <v>4.0448999999999999E-2</v>
      </c>
      <c r="R98" s="414">
        <f>'3M - LGS'!R98</f>
        <v>4.1125000000000002E-2</v>
      </c>
      <c r="S98" s="414">
        <f>'3M - LGS'!S98</f>
        <v>4.1331E-2</v>
      </c>
      <c r="T98" s="414">
        <f>'3M - LGS'!T98</f>
        <v>5.2465999999999999E-2</v>
      </c>
      <c r="U98" s="414">
        <f>'3M - LGS'!U98</f>
        <v>4.9121999999999999E-2</v>
      </c>
      <c r="V98" s="414">
        <f>'3M - LGS'!V98</f>
        <v>4.9611000000000002E-2</v>
      </c>
      <c r="W98" s="414">
        <f>'3M - LGS'!W98</f>
        <v>7.6652999999999999E-2</v>
      </c>
      <c r="X98" s="414">
        <f>'3M - LGS'!X98</f>
        <v>4.0395E-2</v>
      </c>
      <c r="Y98" s="414">
        <f>'3M - LGS'!Y98</f>
        <v>4.1298000000000001E-2</v>
      </c>
      <c r="Z98" s="414">
        <f>'3M - LGS'!Z98</f>
        <v>3.9198999999999998E-2</v>
      </c>
      <c r="AA98" s="414">
        <f>'3M - LGS'!AA98</f>
        <v>3.8060999999999998E-2</v>
      </c>
      <c r="AB98" s="414">
        <f>'3M - LGS'!AB98</f>
        <v>3.8934000000000003E-2</v>
      </c>
      <c r="AC98" s="414">
        <f>'3M - LGS'!AC98</f>
        <v>4.0448999999999999E-2</v>
      </c>
      <c r="AD98" s="414">
        <f>'3M - LGS'!AD98</f>
        <v>4.1125000000000002E-2</v>
      </c>
      <c r="AE98" s="414">
        <f>'3M - LGS'!AE98</f>
        <v>4.1331E-2</v>
      </c>
      <c r="AF98" s="414">
        <f>'3M - LGS'!AF98</f>
        <v>5.2465999999999999E-2</v>
      </c>
      <c r="AG98" s="414">
        <f>'3M - LGS'!AG98</f>
        <v>4.9121999999999999E-2</v>
      </c>
      <c r="AH98" s="414">
        <f>'3M - LGS'!AH98</f>
        <v>4.9611000000000002E-2</v>
      </c>
      <c r="AI98" s="414">
        <f>'3M - LGS'!AI98</f>
        <v>7.6652999999999999E-2</v>
      </c>
      <c r="AJ98" s="414">
        <f>'3M - LGS'!AJ98</f>
        <v>4.0395E-2</v>
      </c>
      <c r="AK98" s="414">
        <f>'3M - LGS'!AK98</f>
        <v>4.1298000000000001E-2</v>
      </c>
      <c r="AL98" s="414">
        <f>'3M - LGS'!AL98</f>
        <v>3.9198999999999998E-2</v>
      </c>
      <c r="AM98" s="414">
        <f>'3M - LGS'!AM98</f>
        <v>3.8060999999999998E-2</v>
      </c>
      <c r="AN98" s="414">
        <f>'3M - LGS'!AN98</f>
        <v>3.8934000000000003E-2</v>
      </c>
      <c r="AO98" s="414">
        <f>'3M - LGS'!AO98</f>
        <v>4.0448999999999999E-2</v>
      </c>
      <c r="AP98" s="414">
        <f>'3M - LGS'!AP98</f>
        <v>4.1125000000000002E-2</v>
      </c>
      <c r="AQ98" s="414">
        <f>'3M - LGS'!AQ98</f>
        <v>4.1331E-2</v>
      </c>
      <c r="AR98" s="414">
        <f>'3M - LGS'!AR98</f>
        <v>5.2465999999999999E-2</v>
      </c>
      <c r="AS98" s="414">
        <f>'3M - LGS'!AS98</f>
        <v>4.9121999999999999E-2</v>
      </c>
      <c r="AT98" s="414">
        <f>'3M - LGS'!AT98</f>
        <v>4.9611000000000002E-2</v>
      </c>
      <c r="AU98" s="414">
        <f>'3M - LGS'!AU98</f>
        <v>7.6652999999999999E-2</v>
      </c>
      <c r="AV98" s="414">
        <f>'3M - LGS'!AV98</f>
        <v>4.0395E-2</v>
      </c>
      <c r="AW98" s="414">
        <f>'3M - LGS'!AW98</f>
        <v>4.1298000000000001E-2</v>
      </c>
      <c r="AX98" s="414">
        <f>'3M - LGS'!AX98</f>
        <v>3.9198999999999998E-2</v>
      </c>
      <c r="AY98" s="414">
        <f>'3M - LGS'!AY98</f>
        <v>3.8060999999999998E-2</v>
      </c>
      <c r="AZ98" s="414">
        <f>'3M - LGS'!AZ98</f>
        <v>3.8934000000000003E-2</v>
      </c>
      <c r="BA98" s="414">
        <f>'3M - LGS'!BA98</f>
        <v>4.0448999999999999E-2</v>
      </c>
      <c r="BB98" s="414">
        <f>'3M - LGS'!BB98</f>
        <v>4.1125000000000002E-2</v>
      </c>
      <c r="BC98" s="414">
        <f>'3M - LGS'!BC98</f>
        <v>4.1331E-2</v>
      </c>
      <c r="BD98" s="414">
        <f>'3M - LGS'!BD98</f>
        <v>5.2465999999999999E-2</v>
      </c>
      <c r="BE98" s="414">
        <f>'3M - LGS'!BE98</f>
        <v>4.9121999999999999E-2</v>
      </c>
      <c r="BF98" s="414">
        <f>'3M - LGS'!BF98</f>
        <v>4.9611000000000002E-2</v>
      </c>
      <c r="BG98" s="414">
        <f>'3M - LGS'!BG98</f>
        <v>7.6652999999999999E-2</v>
      </c>
      <c r="BH98" s="414">
        <f>'3M - LGS'!BH98</f>
        <v>4.0395E-2</v>
      </c>
      <c r="BI98" s="414">
        <f>'3M - LGS'!BI98</f>
        <v>4.1298000000000001E-2</v>
      </c>
      <c r="BJ98" s="414">
        <f>'3M - LGS'!BJ98</f>
        <v>3.9198999999999998E-2</v>
      </c>
      <c r="BK98" s="414">
        <f>'3M - LGS'!BK98</f>
        <v>3.8060999999999998E-2</v>
      </c>
      <c r="BL98" s="414">
        <f>'3M - LGS'!BL98</f>
        <v>3.8934000000000003E-2</v>
      </c>
      <c r="BM98" s="414">
        <f>'3M - LGS'!BM98</f>
        <v>4.0448999999999999E-2</v>
      </c>
      <c r="BN98" s="414">
        <f>'3M - LGS'!BN98</f>
        <v>4.1125000000000002E-2</v>
      </c>
      <c r="BO98" s="414">
        <f>'3M - LGS'!BO98</f>
        <v>4.1331E-2</v>
      </c>
      <c r="BP98" s="414">
        <f>'3M - LGS'!BP98</f>
        <v>5.2465999999999999E-2</v>
      </c>
      <c r="BQ98" s="414">
        <f>'3M - LGS'!BQ98</f>
        <v>4.9121999999999999E-2</v>
      </c>
      <c r="BR98" s="414">
        <f>'3M - LGS'!BR98</f>
        <v>4.9611000000000002E-2</v>
      </c>
      <c r="BS98" s="414">
        <f>'3M - LGS'!BS98</f>
        <v>7.6652999999999999E-2</v>
      </c>
      <c r="BT98" s="414">
        <f>'3M - LGS'!BT98</f>
        <v>4.0395E-2</v>
      </c>
      <c r="BU98" s="414">
        <f>'3M - LGS'!BU98</f>
        <v>4.1298000000000001E-2</v>
      </c>
      <c r="BV98" s="414">
        <f>'3M - LGS'!BV98</f>
        <v>3.9198999999999998E-2</v>
      </c>
      <c r="BW98" s="414">
        <f>'3M - LGS'!BW98</f>
        <v>3.8060999999999998E-2</v>
      </c>
      <c r="BX98" s="414">
        <f>'3M - LGS'!BX98</f>
        <v>3.8934000000000003E-2</v>
      </c>
      <c r="BY98" s="414">
        <f>'3M - LGS'!BY98</f>
        <v>4.0448999999999999E-2</v>
      </c>
      <c r="BZ98" s="414">
        <f>'3M - LGS'!BZ98</f>
        <v>4.1125000000000002E-2</v>
      </c>
      <c r="CA98" s="414">
        <f>'3M - LGS'!CA98</f>
        <v>4.1331E-2</v>
      </c>
      <c r="CB98" s="414">
        <f>'3M - LGS'!CB98</f>
        <v>5.2465999999999999E-2</v>
      </c>
      <c r="CC98" s="414">
        <f>'3M - LGS'!CC98</f>
        <v>4.9121999999999999E-2</v>
      </c>
      <c r="CD98" s="414">
        <f>'3M - LGS'!CD98</f>
        <v>4.9611000000000002E-2</v>
      </c>
      <c r="CE98" s="414">
        <f>'3M - LGS'!CE98</f>
        <v>7.6652999999999999E-2</v>
      </c>
      <c r="CF98" s="414">
        <f>'3M - LGS'!CF98</f>
        <v>4.0395E-2</v>
      </c>
      <c r="CG98" s="414">
        <f>'3M - LGS'!CG98</f>
        <v>4.1298000000000001E-2</v>
      </c>
      <c r="CH98" s="416">
        <f>'3M - LGS'!CH98</f>
        <v>3.9198999999999998E-2</v>
      </c>
    </row>
    <row r="99" spans="1:86" x14ac:dyDescent="0.35">
      <c r="A99" s="619"/>
      <c r="B99" s="11" t="s">
        <v>3</v>
      </c>
      <c r="C99" s="340">
        <f>'3M - LGS'!C99</f>
        <v>3.4639999999999997E-2</v>
      </c>
      <c r="D99" s="340">
        <f>'3M - LGS'!D99</f>
        <v>3.6375999999999999E-2</v>
      </c>
      <c r="E99" s="414">
        <f>'3M - LGS'!E99</f>
        <v>4.2527000000000002E-2</v>
      </c>
      <c r="F99" s="414">
        <f>'3M - LGS'!F99</f>
        <v>4.2639999999999997E-2</v>
      </c>
      <c r="G99" s="414">
        <f>'3M - LGS'!G99</f>
        <v>4.7012999999999999E-2</v>
      </c>
      <c r="H99" s="414">
        <f>'3M - LGS'!H99</f>
        <v>9.5856999999999998E-2</v>
      </c>
      <c r="I99" s="414">
        <f>'3M - LGS'!I99</f>
        <v>8.7961999999999999E-2</v>
      </c>
      <c r="J99" s="414">
        <f>'3M - LGS'!J99</f>
        <v>9.2041999999999999E-2</v>
      </c>
      <c r="K99" s="414">
        <f>'3M - LGS'!K99</f>
        <v>9.3056E-2</v>
      </c>
      <c r="L99" s="414">
        <f>'3M - LGS'!L99</f>
        <v>4.3665000000000002E-2</v>
      </c>
      <c r="M99" s="414">
        <f>'3M - LGS'!M99</f>
        <v>4.4187999999999998E-2</v>
      </c>
      <c r="N99" s="414">
        <f>'3M - LGS'!N99</f>
        <v>4.1578999999999998E-2</v>
      </c>
      <c r="O99" s="414">
        <f>'3M - LGS'!O99</f>
        <v>4.0160000000000001E-2</v>
      </c>
      <c r="P99" s="414">
        <f>'3M - LGS'!P99</f>
        <v>4.1161999999999997E-2</v>
      </c>
      <c r="Q99" s="414">
        <f>'3M - LGS'!Q99</f>
        <v>4.2527000000000002E-2</v>
      </c>
      <c r="R99" s="414">
        <f>'3M - LGS'!R99</f>
        <v>4.2639999999999997E-2</v>
      </c>
      <c r="S99" s="414">
        <f>'3M - LGS'!S99</f>
        <v>4.7012999999999999E-2</v>
      </c>
      <c r="T99" s="414">
        <f>'3M - LGS'!T99</f>
        <v>9.5856999999999998E-2</v>
      </c>
      <c r="U99" s="414">
        <f>'3M - LGS'!U99</f>
        <v>8.7961999999999999E-2</v>
      </c>
      <c r="V99" s="414">
        <f>'3M - LGS'!V99</f>
        <v>9.2041999999999999E-2</v>
      </c>
      <c r="W99" s="414">
        <f>'3M - LGS'!W99</f>
        <v>9.3056E-2</v>
      </c>
      <c r="X99" s="414">
        <f>'3M - LGS'!X99</f>
        <v>4.3665000000000002E-2</v>
      </c>
      <c r="Y99" s="414">
        <f>'3M - LGS'!Y99</f>
        <v>4.4187999999999998E-2</v>
      </c>
      <c r="Z99" s="414">
        <f>'3M - LGS'!Z99</f>
        <v>4.1578999999999998E-2</v>
      </c>
      <c r="AA99" s="414">
        <f>'3M - LGS'!AA99</f>
        <v>4.0160000000000001E-2</v>
      </c>
      <c r="AB99" s="414">
        <f>'3M - LGS'!AB99</f>
        <v>4.1161999999999997E-2</v>
      </c>
      <c r="AC99" s="414">
        <f>'3M - LGS'!AC99</f>
        <v>4.2527000000000002E-2</v>
      </c>
      <c r="AD99" s="414">
        <f>'3M - LGS'!AD99</f>
        <v>4.2639999999999997E-2</v>
      </c>
      <c r="AE99" s="414">
        <f>'3M - LGS'!AE99</f>
        <v>4.7012999999999999E-2</v>
      </c>
      <c r="AF99" s="414">
        <f>'3M - LGS'!AF99</f>
        <v>9.5856999999999998E-2</v>
      </c>
      <c r="AG99" s="414">
        <f>'3M - LGS'!AG99</f>
        <v>8.7961999999999999E-2</v>
      </c>
      <c r="AH99" s="414">
        <f>'3M - LGS'!AH99</f>
        <v>9.2041999999999999E-2</v>
      </c>
      <c r="AI99" s="414">
        <f>'3M - LGS'!AI99</f>
        <v>9.3056E-2</v>
      </c>
      <c r="AJ99" s="414">
        <f>'3M - LGS'!AJ99</f>
        <v>4.3665000000000002E-2</v>
      </c>
      <c r="AK99" s="414">
        <f>'3M - LGS'!AK99</f>
        <v>4.4187999999999998E-2</v>
      </c>
      <c r="AL99" s="414">
        <f>'3M - LGS'!AL99</f>
        <v>4.1578999999999998E-2</v>
      </c>
      <c r="AM99" s="414">
        <f>'3M - LGS'!AM99</f>
        <v>4.0160000000000001E-2</v>
      </c>
      <c r="AN99" s="414">
        <f>'3M - LGS'!AN99</f>
        <v>4.1161999999999997E-2</v>
      </c>
      <c r="AO99" s="414">
        <f>'3M - LGS'!AO99</f>
        <v>4.2527000000000002E-2</v>
      </c>
      <c r="AP99" s="414">
        <f>'3M - LGS'!AP99</f>
        <v>4.2639999999999997E-2</v>
      </c>
      <c r="AQ99" s="414">
        <f>'3M - LGS'!AQ99</f>
        <v>4.7012999999999999E-2</v>
      </c>
      <c r="AR99" s="414">
        <f>'3M - LGS'!AR99</f>
        <v>9.5856999999999998E-2</v>
      </c>
      <c r="AS99" s="414">
        <f>'3M - LGS'!AS99</f>
        <v>8.7961999999999999E-2</v>
      </c>
      <c r="AT99" s="414">
        <f>'3M - LGS'!AT99</f>
        <v>9.2041999999999999E-2</v>
      </c>
      <c r="AU99" s="414">
        <f>'3M - LGS'!AU99</f>
        <v>9.3056E-2</v>
      </c>
      <c r="AV99" s="414">
        <f>'3M - LGS'!AV99</f>
        <v>4.3665000000000002E-2</v>
      </c>
      <c r="AW99" s="414">
        <f>'3M - LGS'!AW99</f>
        <v>4.4187999999999998E-2</v>
      </c>
      <c r="AX99" s="414">
        <f>'3M - LGS'!AX99</f>
        <v>4.1578999999999998E-2</v>
      </c>
      <c r="AY99" s="414">
        <f>'3M - LGS'!AY99</f>
        <v>4.0160000000000001E-2</v>
      </c>
      <c r="AZ99" s="414">
        <f>'3M - LGS'!AZ99</f>
        <v>4.1161999999999997E-2</v>
      </c>
      <c r="BA99" s="414">
        <f>'3M - LGS'!BA99</f>
        <v>4.2527000000000002E-2</v>
      </c>
      <c r="BB99" s="414">
        <f>'3M - LGS'!BB99</f>
        <v>4.2639999999999997E-2</v>
      </c>
      <c r="BC99" s="414">
        <f>'3M - LGS'!BC99</f>
        <v>4.7012999999999999E-2</v>
      </c>
      <c r="BD99" s="414">
        <f>'3M - LGS'!BD99</f>
        <v>9.5856999999999998E-2</v>
      </c>
      <c r="BE99" s="414">
        <f>'3M - LGS'!BE99</f>
        <v>8.7961999999999999E-2</v>
      </c>
      <c r="BF99" s="414">
        <f>'3M - LGS'!BF99</f>
        <v>9.2041999999999999E-2</v>
      </c>
      <c r="BG99" s="414">
        <f>'3M - LGS'!BG99</f>
        <v>9.3056E-2</v>
      </c>
      <c r="BH99" s="414">
        <f>'3M - LGS'!BH99</f>
        <v>4.3665000000000002E-2</v>
      </c>
      <c r="BI99" s="414">
        <f>'3M - LGS'!BI99</f>
        <v>4.4187999999999998E-2</v>
      </c>
      <c r="BJ99" s="414">
        <f>'3M - LGS'!BJ99</f>
        <v>4.1578999999999998E-2</v>
      </c>
      <c r="BK99" s="414">
        <f>'3M - LGS'!BK99</f>
        <v>4.0160000000000001E-2</v>
      </c>
      <c r="BL99" s="414">
        <f>'3M - LGS'!BL99</f>
        <v>4.1161999999999997E-2</v>
      </c>
      <c r="BM99" s="414">
        <f>'3M - LGS'!BM99</f>
        <v>4.2527000000000002E-2</v>
      </c>
      <c r="BN99" s="414">
        <f>'3M - LGS'!BN99</f>
        <v>4.2639999999999997E-2</v>
      </c>
      <c r="BO99" s="414">
        <f>'3M - LGS'!BO99</f>
        <v>4.7012999999999999E-2</v>
      </c>
      <c r="BP99" s="414">
        <f>'3M - LGS'!BP99</f>
        <v>9.5856999999999998E-2</v>
      </c>
      <c r="BQ99" s="414">
        <f>'3M - LGS'!BQ99</f>
        <v>8.7961999999999999E-2</v>
      </c>
      <c r="BR99" s="414">
        <f>'3M - LGS'!BR99</f>
        <v>9.2041999999999999E-2</v>
      </c>
      <c r="BS99" s="414">
        <f>'3M - LGS'!BS99</f>
        <v>9.3056E-2</v>
      </c>
      <c r="BT99" s="414">
        <f>'3M - LGS'!BT99</f>
        <v>4.3665000000000002E-2</v>
      </c>
      <c r="BU99" s="414">
        <f>'3M - LGS'!BU99</f>
        <v>4.4187999999999998E-2</v>
      </c>
      <c r="BV99" s="414">
        <f>'3M - LGS'!BV99</f>
        <v>4.1578999999999998E-2</v>
      </c>
      <c r="BW99" s="414">
        <f>'3M - LGS'!BW99</f>
        <v>4.0160000000000001E-2</v>
      </c>
      <c r="BX99" s="414">
        <f>'3M - LGS'!BX99</f>
        <v>4.1161999999999997E-2</v>
      </c>
      <c r="BY99" s="414">
        <f>'3M - LGS'!BY99</f>
        <v>4.2527000000000002E-2</v>
      </c>
      <c r="BZ99" s="414">
        <f>'3M - LGS'!BZ99</f>
        <v>4.2639999999999997E-2</v>
      </c>
      <c r="CA99" s="414">
        <f>'3M - LGS'!CA99</f>
        <v>4.7012999999999999E-2</v>
      </c>
      <c r="CB99" s="414">
        <f>'3M - LGS'!CB99</f>
        <v>9.5856999999999998E-2</v>
      </c>
      <c r="CC99" s="414">
        <f>'3M - LGS'!CC99</f>
        <v>8.7961999999999999E-2</v>
      </c>
      <c r="CD99" s="414">
        <f>'3M - LGS'!CD99</f>
        <v>9.2041999999999999E-2</v>
      </c>
      <c r="CE99" s="414">
        <f>'3M - LGS'!CE99</f>
        <v>9.3056E-2</v>
      </c>
      <c r="CF99" s="414">
        <f>'3M - LGS'!CF99</f>
        <v>4.3665000000000002E-2</v>
      </c>
      <c r="CG99" s="414">
        <f>'3M - LGS'!CG99</f>
        <v>4.4187999999999998E-2</v>
      </c>
      <c r="CH99" s="416">
        <f>'3M - LGS'!CH99</f>
        <v>4.1578999999999998E-2</v>
      </c>
    </row>
    <row r="100" spans="1:86" x14ac:dyDescent="0.35">
      <c r="A100" s="619"/>
      <c r="B100" s="11" t="s">
        <v>4</v>
      </c>
      <c r="C100" s="340">
        <f>'3M - LGS'!C100</f>
        <v>3.4153999999999997E-2</v>
      </c>
      <c r="D100" s="340">
        <f>'3M - LGS'!D100</f>
        <v>3.4536999999999998E-2</v>
      </c>
      <c r="E100" s="414">
        <f>'3M - LGS'!E100</f>
        <v>3.9933000000000003E-2</v>
      </c>
      <c r="F100" s="414">
        <f>'3M - LGS'!F100</f>
        <v>4.2049000000000003E-2</v>
      </c>
      <c r="G100" s="414">
        <f>'3M - LGS'!G100</f>
        <v>4.4006999999999998E-2</v>
      </c>
      <c r="H100" s="414">
        <f>'3M - LGS'!H100</f>
        <v>8.2470000000000002E-2</v>
      </c>
      <c r="I100" s="414">
        <f>'3M - LGS'!I100</f>
        <v>7.7552999999999997E-2</v>
      </c>
      <c r="J100" s="414">
        <f>'3M - LGS'!J100</f>
        <v>7.9729999999999995E-2</v>
      </c>
      <c r="K100" s="414">
        <f>'3M - LGS'!K100</f>
        <v>7.6447000000000001E-2</v>
      </c>
      <c r="L100" s="414">
        <f>'3M - LGS'!L100</f>
        <v>4.2173000000000002E-2</v>
      </c>
      <c r="M100" s="414">
        <f>'3M - LGS'!M100</f>
        <v>4.2111999999999997E-2</v>
      </c>
      <c r="N100" s="414">
        <f>'3M - LGS'!N100</f>
        <v>4.0072999999999998E-2</v>
      </c>
      <c r="O100" s="414">
        <f>'3M - LGS'!O100</f>
        <v>3.8844999999999998E-2</v>
      </c>
      <c r="P100" s="414">
        <f>'3M - LGS'!P100</f>
        <v>3.9109999999999999E-2</v>
      </c>
      <c r="Q100" s="414">
        <f>'3M - LGS'!Q100</f>
        <v>3.9933000000000003E-2</v>
      </c>
      <c r="R100" s="414">
        <f>'3M - LGS'!R100</f>
        <v>4.2049000000000003E-2</v>
      </c>
      <c r="S100" s="414">
        <f>'3M - LGS'!S100</f>
        <v>4.4006999999999998E-2</v>
      </c>
      <c r="T100" s="414">
        <f>'3M - LGS'!T100</f>
        <v>8.2470000000000002E-2</v>
      </c>
      <c r="U100" s="414">
        <f>'3M - LGS'!U100</f>
        <v>7.7552999999999997E-2</v>
      </c>
      <c r="V100" s="414">
        <f>'3M - LGS'!V100</f>
        <v>7.9729999999999995E-2</v>
      </c>
      <c r="W100" s="414">
        <f>'3M - LGS'!W100</f>
        <v>7.6447000000000001E-2</v>
      </c>
      <c r="X100" s="414">
        <f>'3M - LGS'!X100</f>
        <v>4.2173000000000002E-2</v>
      </c>
      <c r="Y100" s="414">
        <f>'3M - LGS'!Y100</f>
        <v>4.2111999999999997E-2</v>
      </c>
      <c r="Z100" s="414">
        <f>'3M - LGS'!Z100</f>
        <v>4.0072999999999998E-2</v>
      </c>
      <c r="AA100" s="414">
        <f>'3M - LGS'!AA100</f>
        <v>3.8844999999999998E-2</v>
      </c>
      <c r="AB100" s="414">
        <f>'3M - LGS'!AB100</f>
        <v>3.9109999999999999E-2</v>
      </c>
      <c r="AC100" s="414">
        <f>'3M - LGS'!AC100</f>
        <v>3.9933000000000003E-2</v>
      </c>
      <c r="AD100" s="414">
        <f>'3M - LGS'!AD100</f>
        <v>4.2049000000000003E-2</v>
      </c>
      <c r="AE100" s="414">
        <f>'3M - LGS'!AE100</f>
        <v>4.4006999999999998E-2</v>
      </c>
      <c r="AF100" s="414">
        <f>'3M - LGS'!AF100</f>
        <v>8.2470000000000002E-2</v>
      </c>
      <c r="AG100" s="414">
        <f>'3M - LGS'!AG100</f>
        <v>7.7552999999999997E-2</v>
      </c>
      <c r="AH100" s="414">
        <f>'3M - LGS'!AH100</f>
        <v>7.9729999999999995E-2</v>
      </c>
      <c r="AI100" s="414">
        <f>'3M - LGS'!AI100</f>
        <v>7.6447000000000001E-2</v>
      </c>
      <c r="AJ100" s="414">
        <f>'3M - LGS'!AJ100</f>
        <v>4.2173000000000002E-2</v>
      </c>
      <c r="AK100" s="414">
        <f>'3M - LGS'!AK100</f>
        <v>4.2111999999999997E-2</v>
      </c>
      <c r="AL100" s="414">
        <f>'3M - LGS'!AL100</f>
        <v>4.0072999999999998E-2</v>
      </c>
      <c r="AM100" s="414">
        <f>'3M - LGS'!AM100</f>
        <v>3.8844999999999998E-2</v>
      </c>
      <c r="AN100" s="414">
        <f>'3M - LGS'!AN100</f>
        <v>3.9109999999999999E-2</v>
      </c>
      <c r="AO100" s="414">
        <f>'3M - LGS'!AO100</f>
        <v>3.9933000000000003E-2</v>
      </c>
      <c r="AP100" s="414">
        <f>'3M - LGS'!AP100</f>
        <v>4.2049000000000003E-2</v>
      </c>
      <c r="AQ100" s="414">
        <f>'3M - LGS'!AQ100</f>
        <v>4.4006999999999998E-2</v>
      </c>
      <c r="AR100" s="414">
        <f>'3M - LGS'!AR100</f>
        <v>8.2470000000000002E-2</v>
      </c>
      <c r="AS100" s="414">
        <f>'3M - LGS'!AS100</f>
        <v>7.7552999999999997E-2</v>
      </c>
      <c r="AT100" s="414">
        <f>'3M - LGS'!AT100</f>
        <v>7.9729999999999995E-2</v>
      </c>
      <c r="AU100" s="414">
        <f>'3M - LGS'!AU100</f>
        <v>7.6447000000000001E-2</v>
      </c>
      <c r="AV100" s="414">
        <f>'3M - LGS'!AV100</f>
        <v>4.2173000000000002E-2</v>
      </c>
      <c r="AW100" s="414">
        <f>'3M - LGS'!AW100</f>
        <v>4.2111999999999997E-2</v>
      </c>
      <c r="AX100" s="414">
        <f>'3M - LGS'!AX100</f>
        <v>4.0072999999999998E-2</v>
      </c>
      <c r="AY100" s="414">
        <f>'3M - LGS'!AY100</f>
        <v>3.8844999999999998E-2</v>
      </c>
      <c r="AZ100" s="414">
        <f>'3M - LGS'!AZ100</f>
        <v>3.9109999999999999E-2</v>
      </c>
      <c r="BA100" s="414">
        <f>'3M - LGS'!BA100</f>
        <v>3.9933000000000003E-2</v>
      </c>
      <c r="BB100" s="414">
        <f>'3M - LGS'!BB100</f>
        <v>4.2049000000000003E-2</v>
      </c>
      <c r="BC100" s="414">
        <f>'3M - LGS'!BC100</f>
        <v>4.4006999999999998E-2</v>
      </c>
      <c r="BD100" s="414">
        <f>'3M - LGS'!BD100</f>
        <v>8.2470000000000002E-2</v>
      </c>
      <c r="BE100" s="414">
        <f>'3M - LGS'!BE100</f>
        <v>7.7552999999999997E-2</v>
      </c>
      <c r="BF100" s="414">
        <f>'3M - LGS'!BF100</f>
        <v>7.9729999999999995E-2</v>
      </c>
      <c r="BG100" s="414">
        <f>'3M - LGS'!BG100</f>
        <v>7.6447000000000001E-2</v>
      </c>
      <c r="BH100" s="414">
        <f>'3M - LGS'!BH100</f>
        <v>4.2173000000000002E-2</v>
      </c>
      <c r="BI100" s="414">
        <f>'3M - LGS'!BI100</f>
        <v>4.2111999999999997E-2</v>
      </c>
      <c r="BJ100" s="414">
        <f>'3M - LGS'!BJ100</f>
        <v>4.0072999999999998E-2</v>
      </c>
      <c r="BK100" s="414">
        <f>'3M - LGS'!BK100</f>
        <v>3.8844999999999998E-2</v>
      </c>
      <c r="BL100" s="414">
        <f>'3M - LGS'!BL100</f>
        <v>3.9109999999999999E-2</v>
      </c>
      <c r="BM100" s="414">
        <f>'3M - LGS'!BM100</f>
        <v>3.9933000000000003E-2</v>
      </c>
      <c r="BN100" s="414">
        <f>'3M - LGS'!BN100</f>
        <v>4.2049000000000003E-2</v>
      </c>
      <c r="BO100" s="414">
        <f>'3M - LGS'!BO100</f>
        <v>4.4006999999999998E-2</v>
      </c>
      <c r="BP100" s="414">
        <f>'3M - LGS'!BP100</f>
        <v>8.2470000000000002E-2</v>
      </c>
      <c r="BQ100" s="414">
        <f>'3M - LGS'!BQ100</f>
        <v>7.7552999999999997E-2</v>
      </c>
      <c r="BR100" s="414">
        <f>'3M - LGS'!BR100</f>
        <v>7.9729999999999995E-2</v>
      </c>
      <c r="BS100" s="414">
        <f>'3M - LGS'!BS100</f>
        <v>7.6447000000000001E-2</v>
      </c>
      <c r="BT100" s="414">
        <f>'3M - LGS'!BT100</f>
        <v>4.2173000000000002E-2</v>
      </c>
      <c r="BU100" s="414">
        <f>'3M - LGS'!BU100</f>
        <v>4.2111999999999997E-2</v>
      </c>
      <c r="BV100" s="414">
        <f>'3M - LGS'!BV100</f>
        <v>4.0072999999999998E-2</v>
      </c>
      <c r="BW100" s="414">
        <f>'3M - LGS'!BW100</f>
        <v>3.8844999999999998E-2</v>
      </c>
      <c r="BX100" s="414">
        <f>'3M - LGS'!BX100</f>
        <v>3.9109999999999999E-2</v>
      </c>
      <c r="BY100" s="414">
        <f>'3M - LGS'!BY100</f>
        <v>3.9933000000000003E-2</v>
      </c>
      <c r="BZ100" s="414">
        <f>'3M - LGS'!BZ100</f>
        <v>4.2049000000000003E-2</v>
      </c>
      <c r="CA100" s="414">
        <f>'3M - LGS'!CA100</f>
        <v>4.4006999999999998E-2</v>
      </c>
      <c r="CB100" s="414">
        <f>'3M - LGS'!CB100</f>
        <v>8.2470000000000002E-2</v>
      </c>
      <c r="CC100" s="414">
        <f>'3M - LGS'!CC100</f>
        <v>7.7552999999999997E-2</v>
      </c>
      <c r="CD100" s="414">
        <f>'3M - LGS'!CD100</f>
        <v>7.9729999999999995E-2</v>
      </c>
      <c r="CE100" s="414">
        <f>'3M - LGS'!CE100</f>
        <v>7.6447000000000001E-2</v>
      </c>
      <c r="CF100" s="414">
        <f>'3M - LGS'!CF100</f>
        <v>4.2173000000000002E-2</v>
      </c>
      <c r="CG100" s="414">
        <f>'3M - LGS'!CG100</f>
        <v>4.2111999999999997E-2</v>
      </c>
      <c r="CH100" s="416">
        <f>'3M - LGS'!CH100</f>
        <v>4.0072999999999998E-2</v>
      </c>
    </row>
    <row r="101" spans="1:86" x14ac:dyDescent="0.35">
      <c r="A101" s="619"/>
      <c r="B101" s="11" t="s">
        <v>5</v>
      </c>
      <c r="C101" s="340">
        <f>'3M - LGS'!C101</f>
        <v>3.2899999999999999E-2</v>
      </c>
      <c r="D101" s="340">
        <f>'3M - LGS'!D101</f>
        <v>3.3628999999999999E-2</v>
      </c>
      <c r="E101" s="414">
        <f>'3M - LGS'!E101</f>
        <v>3.8399999999999997E-2</v>
      </c>
      <c r="F101" s="414">
        <f>'3M - LGS'!F101</f>
        <v>3.9986000000000001E-2</v>
      </c>
      <c r="G101" s="414">
        <f>'3M - LGS'!G101</f>
        <v>4.1888000000000002E-2</v>
      </c>
      <c r="H101" s="414">
        <f>'3M - LGS'!H101</f>
        <v>7.8059000000000003E-2</v>
      </c>
      <c r="I101" s="414">
        <f>'3M - LGS'!I101</f>
        <v>7.3399000000000006E-2</v>
      </c>
      <c r="J101" s="414">
        <f>'3M - LGS'!J101</f>
        <v>7.5392000000000001E-2</v>
      </c>
      <c r="K101" s="414">
        <f>'3M - LGS'!K101</f>
        <v>7.4381000000000003E-2</v>
      </c>
      <c r="L101" s="414">
        <f>'3M - LGS'!L101</f>
        <v>4.0177999999999998E-2</v>
      </c>
      <c r="M101" s="414">
        <f>'3M - LGS'!M101</f>
        <v>4.0493000000000001E-2</v>
      </c>
      <c r="N101" s="414">
        <f>'3M - LGS'!N101</f>
        <v>3.8906999999999997E-2</v>
      </c>
      <c r="O101" s="414">
        <f>'3M - LGS'!O101</f>
        <v>3.7309000000000002E-2</v>
      </c>
      <c r="P101" s="414">
        <f>'3M - LGS'!P101</f>
        <v>3.7734999999999998E-2</v>
      </c>
      <c r="Q101" s="414">
        <f>'3M - LGS'!Q101</f>
        <v>3.8399999999999997E-2</v>
      </c>
      <c r="R101" s="414">
        <f>'3M - LGS'!R101</f>
        <v>3.9986000000000001E-2</v>
      </c>
      <c r="S101" s="414">
        <f>'3M - LGS'!S101</f>
        <v>4.1888000000000002E-2</v>
      </c>
      <c r="T101" s="414">
        <f>'3M - LGS'!T101</f>
        <v>7.8059000000000003E-2</v>
      </c>
      <c r="U101" s="414">
        <f>'3M - LGS'!U101</f>
        <v>7.3399000000000006E-2</v>
      </c>
      <c r="V101" s="414">
        <f>'3M - LGS'!V101</f>
        <v>7.5392000000000001E-2</v>
      </c>
      <c r="W101" s="414">
        <f>'3M - LGS'!W101</f>
        <v>7.4381000000000003E-2</v>
      </c>
      <c r="X101" s="414">
        <f>'3M - LGS'!X101</f>
        <v>4.0177999999999998E-2</v>
      </c>
      <c r="Y101" s="414">
        <f>'3M - LGS'!Y101</f>
        <v>4.0493000000000001E-2</v>
      </c>
      <c r="Z101" s="414">
        <f>'3M - LGS'!Z101</f>
        <v>3.8906999999999997E-2</v>
      </c>
      <c r="AA101" s="414">
        <f>'3M - LGS'!AA101</f>
        <v>3.7309000000000002E-2</v>
      </c>
      <c r="AB101" s="414">
        <f>'3M - LGS'!AB101</f>
        <v>3.7734999999999998E-2</v>
      </c>
      <c r="AC101" s="414">
        <f>'3M - LGS'!AC101</f>
        <v>3.8399999999999997E-2</v>
      </c>
      <c r="AD101" s="414">
        <f>'3M - LGS'!AD101</f>
        <v>3.9986000000000001E-2</v>
      </c>
      <c r="AE101" s="414">
        <f>'3M - LGS'!AE101</f>
        <v>4.1888000000000002E-2</v>
      </c>
      <c r="AF101" s="414">
        <f>'3M - LGS'!AF101</f>
        <v>7.8059000000000003E-2</v>
      </c>
      <c r="AG101" s="414">
        <f>'3M - LGS'!AG101</f>
        <v>7.3399000000000006E-2</v>
      </c>
      <c r="AH101" s="414">
        <f>'3M - LGS'!AH101</f>
        <v>7.5392000000000001E-2</v>
      </c>
      <c r="AI101" s="414">
        <f>'3M - LGS'!AI101</f>
        <v>7.4381000000000003E-2</v>
      </c>
      <c r="AJ101" s="414">
        <f>'3M - LGS'!AJ101</f>
        <v>4.0177999999999998E-2</v>
      </c>
      <c r="AK101" s="414">
        <f>'3M - LGS'!AK101</f>
        <v>4.0493000000000001E-2</v>
      </c>
      <c r="AL101" s="414">
        <f>'3M - LGS'!AL101</f>
        <v>3.8906999999999997E-2</v>
      </c>
      <c r="AM101" s="414">
        <f>'3M - LGS'!AM101</f>
        <v>3.7309000000000002E-2</v>
      </c>
      <c r="AN101" s="414">
        <f>'3M - LGS'!AN101</f>
        <v>3.7734999999999998E-2</v>
      </c>
      <c r="AO101" s="414">
        <f>'3M - LGS'!AO101</f>
        <v>3.8399999999999997E-2</v>
      </c>
      <c r="AP101" s="414">
        <f>'3M - LGS'!AP101</f>
        <v>3.9986000000000001E-2</v>
      </c>
      <c r="AQ101" s="414">
        <f>'3M - LGS'!AQ101</f>
        <v>4.1888000000000002E-2</v>
      </c>
      <c r="AR101" s="414">
        <f>'3M - LGS'!AR101</f>
        <v>7.8059000000000003E-2</v>
      </c>
      <c r="AS101" s="414">
        <f>'3M - LGS'!AS101</f>
        <v>7.3399000000000006E-2</v>
      </c>
      <c r="AT101" s="414">
        <f>'3M - LGS'!AT101</f>
        <v>7.5392000000000001E-2</v>
      </c>
      <c r="AU101" s="414">
        <f>'3M - LGS'!AU101</f>
        <v>7.4381000000000003E-2</v>
      </c>
      <c r="AV101" s="414">
        <f>'3M - LGS'!AV101</f>
        <v>4.0177999999999998E-2</v>
      </c>
      <c r="AW101" s="414">
        <f>'3M - LGS'!AW101</f>
        <v>4.0493000000000001E-2</v>
      </c>
      <c r="AX101" s="414">
        <f>'3M - LGS'!AX101</f>
        <v>3.8906999999999997E-2</v>
      </c>
      <c r="AY101" s="414">
        <f>'3M - LGS'!AY101</f>
        <v>3.7309000000000002E-2</v>
      </c>
      <c r="AZ101" s="414">
        <f>'3M - LGS'!AZ101</f>
        <v>3.7734999999999998E-2</v>
      </c>
      <c r="BA101" s="414">
        <f>'3M - LGS'!BA101</f>
        <v>3.8399999999999997E-2</v>
      </c>
      <c r="BB101" s="414">
        <f>'3M - LGS'!BB101</f>
        <v>3.9986000000000001E-2</v>
      </c>
      <c r="BC101" s="414">
        <f>'3M - LGS'!BC101</f>
        <v>4.1888000000000002E-2</v>
      </c>
      <c r="BD101" s="414">
        <f>'3M - LGS'!BD101</f>
        <v>7.8059000000000003E-2</v>
      </c>
      <c r="BE101" s="414">
        <f>'3M - LGS'!BE101</f>
        <v>7.3399000000000006E-2</v>
      </c>
      <c r="BF101" s="414">
        <f>'3M - LGS'!BF101</f>
        <v>7.5392000000000001E-2</v>
      </c>
      <c r="BG101" s="414">
        <f>'3M - LGS'!BG101</f>
        <v>7.4381000000000003E-2</v>
      </c>
      <c r="BH101" s="414">
        <f>'3M - LGS'!BH101</f>
        <v>4.0177999999999998E-2</v>
      </c>
      <c r="BI101" s="414">
        <f>'3M - LGS'!BI101</f>
        <v>4.0493000000000001E-2</v>
      </c>
      <c r="BJ101" s="414">
        <f>'3M - LGS'!BJ101</f>
        <v>3.8906999999999997E-2</v>
      </c>
      <c r="BK101" s="414">
        <f>'3M - LGS'!BK101</f>
        <v>3.7309000000000002E-2</v>
      </c>
      <c r="BL101" s="414">
        <f>'3M - LGS'!BL101</f>
        <v>3.7734999999999998E-2</v>
      </c>
      <c r="BM101" s="414">
        <f>'3M - LGS'!BM101</f>
        <v>3.8399999999999997E-2</v>
      </c>
      <c r="BN101" s="414">
        <f>'3M - LGS'!BN101</f>
        <v>3.9986000000000001E-2</v>
      </c>
      <c r="BO101" s="414">
        <f>'3M - LGS'!BO101</f>
        <v>4.1888000000000002E-2</v>
      </c>
      <c r="BP101" s="414">
        <f>'3M - LGS'!BP101</f>
        <v>7.8059000000000003E-2</v>
      </c>
      <c r="BQ101" s="414">
        <f>'3M - LGS'!BQ101</f>
        <v>7.3399000000000006E-2</v>
      </c>
      <c r="BR101" s="414">
        <f>'3M - LGS'!BR101</f>
        <v>7.5392000000000001E-2</v>
      </c>
      <c r="BS101" s="414">
        <f>'3M - LGS'!BS101</f>
        <v>7.4381000000000003E-2</v>
      </c>
      <c r="BT101" s="414">
        <f>'3M - LGS'!BT101</f>
        <v>4.0177999999999998E-2</v>
      </c>
      <c r="BU101" s="414">
        <f>'3M - LGS'!BU101</f>
        <v>4.0493000000000001E-2</v>
      </c>
      <c r="BV101" s="414">
        <f>'3M - LGS'!BV101</f>
        <v>3.8906999999999997E-2</v>
      </c>
      <c r="BW101" s="414">
        <f>'3M - LGS'!BW101</f>
        <v>3.7309000000000002E-2</v>
      </c>
      <c r="BX101" s="414">
        <f>'3M - LGS'!BX101</f>
        <v>3.7734999999999998E-2</v>
      </c>
      <c r="BY101" s="414">
        <f>'3M - LGS'!BY101</f>
        <v>3.8399999999999997E-2</v>
      </c>
      <c r="BZ101" s="414">
        <f>'3M - LGS'!BZ101</f>
        <v>3.9986000000000001E-2</v>
      </c>
      <c r="CA101" s="414">
        <f>'3M - LGS'!CA101</f>
        <v>4.1888000000000002E-2</v>
      </c>
      <c r="CB101" s="414">
        <f>'3M - LGS'!CB101</f>
        <v>7.8059000000000003E-2</v>
      </c>
      <c r="CC101" s="414">
        <f>'3M - LGS'!CC101</f>
        <v>7.3399000000000006E-2</v>
      </c>
      <c r="CD101" s="414">
        <f>'3M - LGS'!CD101</f>
        <v>7.5392000000000001E-2</v>
      </c>
      <c r="CE101" s="414">
        <f>'3M - LGS'!CE101</f>
        <v>7.4381000000000003E-2</v>
      </c>
      <c r="CF101" s="414">
        <f>'3M - LGS'!CF101</f>
        <v>4.0177999999999998E-2</v>
      </c>
      <c r="CG101" s="414">
        <f>'3M - LGS'!CG101</f>
        <v>4.0493000000000001E-2</v>
      </c>
      <c r="CH101" s="416">
        <f>'3M - LGS'!CH101</f>
        <v>3.8906999999999997E-2</v>
      </c>
    </row>
    <row r="102" spans="1:86" x14ac:dyDescent="0.35">
      <c r="A102" s="619"/>
      <c r="B102" s="11" t="s">
        <v>23</v>
      </c>
      <c r="C102" s="340">
        <f>'3M - LGS'!C102</f>
        <v>3.2899999999999999E-2</v>
      </c>
      <c r="D102" s="340">
        <f>'3M - LGS'!D102</f>
        <v>3.3628999999999999E-2</v>
      </c>
      <c r="E102" s="414">
        <f>'3M - LGS'!E102</f>
        <v>3.8399999999999997E-2</v>
      </c>
      <c r="F102" s="414">
        <f>'3M - LGS'!F102</f>
        <v>3.9986000000000001E-2</v>
      </c>
      <c r="G102" s="414">
        <f>'3M - LGS'!G102</f>
        <v>4.1888000000000002E-2</v>
      </c>
      <c r="H102" s="414">
        <f>'3M - LGS'!H102</f>
        <v>7.8059000000000003E-2</v>
      </c>
      <c r="I102" s="414">
        <f>'3M - LGS'!I102</f>
        <v>7.3399000000000006E-2</v>
      </c>
      <c r="J102" s="414">
        <f>'3M - LGS'!J102</f>
        <v>7.5392000000000001E-2</v>
      </c>
      <c r="K102" s="414">
        <f>'3M - LGS'!K102</f>
        <v>7.4381000000000003E-2</v>
      </c>
      <c r="L102" s="414">
        <f>'3M - LGS'!L102</f>
        <v>4.0177999999999998E-2</v>
      </c>
      <c r="M102" s="414">
        <f>'3M - LGS'!M102</f>
        <v>4.0493000000000001E-2</v>
      </c>
      <c r="N102" s="414">
        <f>'3M - LGS'!N102</f>
        <v>3.8906999999999997E-2</v>
      </c>
      <c r="O102" s="414">
        <f>'3M - LGS'!O102</f>
        <v>3.7309000000000002E-2</v>
      </c>
      <c r="P102" s="414">
        <f>'3M - LGS'!P102</f>
        <v>3.7734999999999998E-2</v>
      </c>
      <c r="Q102" s="414">
        <f>'3M - LGS'!Q102</f>
        <v>3.8399999999999997E-2</v>
      </c>
      <c r="R102" s="414">
        <f>'3M - LGS'!R102</f>
        <v>3.9986000000000001E-2</v>
      </c>
      <c r="S102" s="414">
        <f>'3M - LGS'!S102</f>
        <v>4.1888000000000002E-2</v>
      </c>
      <c r="T102" s="414">
        <f>'3M - LGS'!T102</f>
        <v>7.8059000000000003E-2</v>
      </c>
      <c r="U102" s="414">
        <f>'3M - LGS'!U102</f>
        <v>7.3399000000000006E-2</v>
      </c>
      <c r="V102" s="414">
        <f>'3M - LGS'!V102</f>
        <v>7.5392000000000001E-2</v>
      </c>
      <c r="W102" s="414">
        <f>'3M - LGS'!W102</f>
        <v>7.4381000000000003E-2</v>
      </c>
      <c r="X102" s="414">
        <f>'3M - LGS'!X102</f>
        <v>4.0177999999999998E-2</v>
      </c>
      <c r="Y102" s="414">
        <f>'3M - LGS'!Y102</f>
        <v>4.0493000000000001E-2</v>
      </c>
      <c r="Z102" s="414">
        <f>'3M - LGS'!Z102</f>
        <v>3.8906999999999997E-2</v>
      </c>
      <c r="AA102" s="414">
        <f>'3M - LGS'!AA102</f>
        <v>3.7309000000000002E-2</v>
      </c>
      <c r="AB102" s="414">
        <f>'3M - LGS'!AB102</f>
        <v>3.7734999999999998E-2</v>
      </c>
      <c r="AC102" s="414">
        <f>'3M - LGS'!AC102</f>
        <v>3.8399999999999997E-2</v>
      </c>
      <c r="AD102" s="414">
        <f>'3M - LGS'!AD102</f>
        <v>3.9986000000000001E-2</v>
      </c>
      <c r="AE102" s="414">
        <f>'3M - LGS'!AE102</f>
        <v>4.1888000000000002E-2</v>
      </c>
      <c r="AF102" s="414">
        <f>'3M - LGS'!AF102</f>
        <v>7.8059000000000003E-2</v>
      </c>
      <c r="AG102" s="414">
        <f>'3M - LGS'!AG102</f>
        <v>7.3399000000000006E-2</v>
      </c>
      <c r="AH102" s="414">
        <f>'3M - LGS'!AH102</f>
        <v>7.5392000000000001E-2</v>
      </c>
      <c r="AI102" s="414">
        <f>'3M - LGS'!AI102</f>
        <v>7.4381000000000003E-2</v>
      </c>
      <c r="AJ102" s="414">
        <f>'3M - LGS'!AJ102</f>
        <v>4.0177999999999998E-2</v>
      </c>
      <c r="AK102" s="414">
        <f>'3M - LGS'!AK102</f>
        <v>4.0493000000000001E-2</v>
      </c>
      <c r="AL102" s="414">
        <f>'3M - LGS'!AL102</f>
        <v>3.8906999999999997E-2</v>
      </c>
      <c r="AM102" s="414">
        <f>'3M - LGS'!AM102</f>
        <v>3.7309000000000002E-2</v>
      </c>
      <c r="AN102" s="414">
        <f>'3M - LGS'!AN102</f>
        <v>3.7734999999999998E-2</v>
      </c>
      <c r="AO102" s="414">
        <f>'3M - LGS'!AO102</f>
        <v>3.8399999999999997E-2</v>
      </c>
      <c r="AP102" s="414">
        <f>'3M - LGS'!AP102</f>
        <v>3.9986000000000001E-2</v>
      </c>
      <c r="AQ102" s="414">
        <f>'3M - LGS'!AQ102</f>
        <v>4.1888000000000002E-2</v>
      </c>
      <c r="AR102" s="414">
        <f>'3M - LGS'!AR102</f>
        <v>7.8059000000000003E-2</v>
      </c>
      <c r="AS102" s="414">
        <f>'3M - LGS'!AS102</f>
        <v>7.3399000000000006E-2</v>
      </c>
      <c r="AT102" s="414">
        <f>'3M - LGS'!AT102</f>
        <v>7.5392000000000001E-2</v>
      </c>
      <c r="AU102" s="414">
        <f>'3M - LGS'!AU102</f>
        <v>7.4381000000000003E-2</v>
      </c>
      <c r="AV102" s="414">
        <f>'3M - LGS'!AV102</f>
        <v>4.0177999999999998E-2</v>
      </c>
      <c r="AW102" s="414">
        <f>'3M - LGS'!AW102</f>
        <v>4.0493000000000001E-2</v>
      </c>
      <c r="AX102" s="414">
        <f>'3M - LGS'!AX102</f>
        <v>3.8906999999999997E-2</v>
      </c>
      <c r="AY102" s="414">
        <f>'3M - LGS'!AY102</f>
        <v>3.7309000000000002E-2</v>
      </c>
      <c r="AZ102" s="414">
        <f>'3M - LGS'!AZ102</f>
        <v>3.7734999999999998E-2</v>
      </c>
      <c r="BA102" s="414">
        <f>'3M - LGS'!BA102</f>
        <v>3.8399999999999997E-2</v>
      </c>
      <c r="BB102" s="414">
        <f>'3M - LGS'!BB102</f>
        <v>3.9986000000000001E-2</v>
      </c>
      <c r="BC102" s="414">
        <f>'3M - LGS'!BC102</f>
        <v>4.1888000000000002E-2</v>
      </c>
      <c r="BD102" s="414">
        <f>'3M - LGS'!BD102</f>
        <v>7.8059000000000003E-2</v>
      </c>
      <c r="BE102" s="414">
        <f>'3M - LGS'!BE102</f>
        <v>7.3399000000000006E-2</v>
      </c>
      <c r="BF102" s="414">
        <f>'3M - LGS'!BF102</f>
        <v>7.5392000000000001E-2</v>
      </c>
      <c r="BG102" s="414">
        <f>'3M - LGS'!BG102</f>
        <v>7.4381000000000003E-2</v>
      </c>
      <c r="BH102" s="414">
        <f>'3M - LGS'!BH102</f>
        <v>4.0177999999999998E-2</v>
      </c>
      <c r="BI102" s="414">
        <f>'3M - LGS'!BI102</f>
        <v>4.0493000000000001E-2</v>
      </c>
      <c r="BJ102" s="414">
        <f>'3M - LGS'!BJ102</f>
        <v>3.8906999999999997E-2</v>
      </c>
      <c r="BK102" s="414">
        <f>'3M - LGS'!BK102</f>
        <v>3.7309000000000002E-2</v>
      </c>
      <c r="BL102" s="414">
        <f>'3M - LGS'!BL102</f>
        <v>3.7734999999999998E-2</v>
      </c>
      <c r="BM102" s="414">
        <f>'3M - LGS'!BM102</f>
        <v>3.8399999999999997E-2</v>
      </c>
      <c r="BN102" s="414">
        <f>'3M - LGS'!BN102</f>
        <v>3.9986000000000001E-2</v>
      </c>
      <c r="BO102" s="414">
        <f>'3M - LGS'!BO102</f>
        <v>4.1888000000000002E-2</v>
      </c>
      <c r="BP102" s="414">
        <f>'3M - LGS'!BP102</f>
        <v>7.8059000000000003E-2</v>
      </c>
      <c r="BQ102" s="414">
        <f>'3M - LGS'!BQ102</f>
        <v>7.3399000000000006E-2</v>
      </c>
      <c r="BR102" s="414">
        <f>'3M - LGS'!BR102</f>
        <v>7.5392000000000001E-2</v>
      </c>
      <c r="BS102" s="414">
        <f>'3M - LGS'!BS102</f>
        <v>7.4381000000000003E-2</v>
      </c>
      <c r="BT102" s="414">
        <f>'3M - LGS'!BT102</f>
        <v>4.0177999999999998E-2</v>
      </c>
      <c r="BU102" s="414">
        <f>'3M - LGS'!BU102</f>
        <v>4.0493000000000001E-2</v>
      </c>
      <c r="BV102" s="414">
        <f>'3M - LGS'!BV102</f>
        <v>3.8906999999999997E-2</v>
      </c>
      <c r="BW102" s="414">
        <f>'3M - LGS'!BW102</f>
        <v>3.7309000000000002E-2</v>
      </c>
      <c r="BX102" s="414">
        <f>'3M - LGS'!BX102</f>
        <v>3.7734999999999998E-2</v>
      </c>
      <c r="BY102" s="414">
        <f>'3M - LGS'!BY102</f>
        <v>3.8399999999999997E-2</v>
      </c>
      <c r="BZ102" s="414">
        <f>'3M - LGS'!BZ102</f>
        <v>3.9986000000000001E-2</v>
      </c>
      <c r="CA102" s="414">
        <f>'3M - LGS'!CA102</f>
        <v>4.1888000000000002E-2</v>
      </c>
      <c r="CB102" s="414">
        <f>'3M - LGS'!CB102</f>
        <v>7.8059000000000003E-2</v>
      </c>
      <c r="CC102" s="414">
        <f>'3M - LGS'!CC102</f>
        <v>7.3399000000000006E-2</v>
      </c>
      <c r="CD102" s="414">
        <f>'3M - LGS'!CD102</f>
        <v>7.5392000000000001E-2</v>
      </c>
      <c r="CE102" s="414">
        <f>'3M - LGS'!CE102</f>
        <v>7.4381000000000003E-2</v>
      </c>
      <c r="CF102" s="414">
        <f>'3M - LGS'!CF102</f>
        <v>4.0177999999999998E-2</v>
      </c>
      <c r="CG102" s="414">
        <f>'3M - LGS'!CG102</f>
        <v>4.0493000000000001E-2</v>
      </c>
      <c r="CH102" s="416">
        <f>'3M - LGS'!CH102</f>
        <v>3.8906999999999997E-2</v>
      </c>
    </row>
    <row r="103" spans="1:86" x14ac:dyDescent="0.35">
      <c r="A103" s="619"/>
      <c r="B103" s="11" t="s">
        <v>24</v>
      </c>
      <c r="C103" s="340">
        <f>'3M - LGS'!C103</f>
        <v>3.2899999999999999E-2</v>
      </c>
      <c r="D103" s="340">
        <f>'3M - LGS'!D103</f>
        <v>3.3628999999999999E-2</v>
      </c>
      <c r="E103" s="414">
        <f>'3M - LGS'!E103</f>
        <v>3.8399999999999997E-2</v>
      </c>
      <c r="F103" s="414">
        <f>'3M - LGS'!F103</f>
        <v>3.9986000000000001E-2</v>
      </c>
      <c r="G103" s="414">
        <f>'3M - LGS'!G103</f>
        <v>4.1888000000000002E-2</v>
      </c>
      <c r="H103" s="414">
        <f>'3M - LGS'!H103</f>
        <v>7.8059000000000003E-2</v>
      </c>
      <c r="I103" s="414">
        <f>'3M - LGS'!I103</f>
        <v>7.3399000000000006E-2</v>
      </c>
      <c r="J103" s="414">
        <f>'3M - LGS'!J103</f>
        <v>7.5392000000000001E-2</v>
      </c>
      <c r="K103" s="414">
        <f>'3M - LGS'!K103</f>
        <v>7.4381000000000003E-2</v>
      </c>
      <c r="L103" s="414">
        <f>'3M - LGS'!L103</f>
        <v>4.0177999999999998E-2</v>
      </c>
      <c r="M103" s="414">
        <f>'3M - LGS'!M103</f>
        <v>4.0493000000000001E-2</v>
      </c>
      <c r="N103" s="414">
        <f>'3M - LGS'!N103</f>
        <v>3.8906999999999997E-2</v>
      </c>
      <c r="O103" s="414">
        <f>'3M - LGS'!O103</f>
        <v>3.7309000000000002E-2</v>
      </c>
      <c r="P103" s="414">
        <f>'3M - LGS'!P103</f>
        <v>3.7734999999999998E-2</v>
      </c>
      <c r="Q103" s="414">
        <f>'3M - LGS'!Q103</f>
        <v>3.8399999999999997E-2</v>
      </c>
      <c r="R103" s="414">
        <f>'3M - LGS'!R103</f>
        <v>3.9986000000000001E-2</v>
      </c>
      <c r="S103" s="414">
        <f>'3M - LGS'!S103</f>
        <v>4.1888000000000002E-2</v>
      </c>
      <c r="T103" s="414">
        <f>'3M - LGS'!T103</f>
        <v>7.8059000000000003E-2</v>
      </c>
      <c r="U103" s="414">
        <f>'3M - LGS'!U103</f>
        <v>7.3399000000000006E-2</v>
      </c>
      <c r="V103" s="414">
        <f>'3M - LGS'!V103</f>
        <v>7.5392000000000001E-2</v>
      </c>
      <c r="W103" s="414">
        <f>'3M - LGS'!W103</f>
        <v>7.4381000000000003E-2</v>
      </c>
      <c r="X103" s="414">
        <f>'3M - LGS'!X103</f>
        <v>4.0177999999999998E-2</v>
      </c>
      <c r="Y103" s="414">
        <f>'3M - LGS'!Y103</f>
        <v>4.0493000000000001E-2</v>
      </c>
      <c r="Z103" s="414">
        <f>'3M - LGS'!Z103</f>
        <v>3.8906999999999997E-2</v>
      </c>
      <c r="AA103" s="414">
        <f>'3M - LGS'!AA103</f>
        <v>3.7309000000000002E-2</v>
      </c>
      <c r="AB103" s="414">
        <f>'3M - LGS'!AB103</f>
        <v>3.7734999999999998E-2</v>
      </c>
      <c r="AC103" s="414">
        <f>'3M - LGS'!AC103</f>
        <v>3.8399999999999997E-2</v>
      </c>
      <c r="AD103" s="414">
        <f>'3M - LGS'!AD103</f>
        <v>3.9986000000000001E-2</v>
      </c>
      <c r="AE103" s="414">
        <f>'3M - LGS'!AE103</f>
        <v>4.1888000000000002E-2</v>
      </c>
      <c r="AF103" s="414">
        <f>'3M - LGS'!AF103</f>
        <v>7.8059000000000003E-2</v>
      </c>
      <c r="AG103" s="414">
        <f>'3M - LGS'!AG103</f>
        <v>7.3399000000000006E-2</v>
      </c>
      <c r="AH103" s="414">
        <f>'3M - LGS'!AH103</f>
        <v>7.5392000000000001E-2</v>
      </c>
      <c r="AI103" s="414">
        <f>'3M - LGS'!AI103</f>
        <v>7.4381000000000003E-2</v>
      </c>
      <c r="AJ103" s="414">
        <f>'3M - LGS'!AJ103</f>
        <v>4.0177999999999998E-2</v>
      </c>
      <c r="AK103" s="414">
        <f>'3M - LGS'!AK103</f>
        <v>4.0493000000000001E-2</v>
      </c>
      <c r="AL103" s="414">
        <f>'3M - LGS'!AL103</f>
        <v>3.8906999999999997E-2</v>
      </c>
      <c r="AM103" s="414">
        <f>'3M - LGS'!AM103</f>
        <v>3.7309000000000002E-2</v>
      </c>
      <c r="AN103" s="414">
        <f>'3M - LGS'!AN103</f>
        <v>3.7734999999999998E-2</v>
      </c>
      <c r="AO103" s="414">
        <f>'3M - LGS'!AO103</f>
        <v>3.8399999999999997E-2</v>
      </c>
      <c r="AP103" s="414">
        <f>'3M - LGS'!AP103</f>
        <v>3.9986000000000001E-2</v>
      </c>
      <c r="AQ103" s="414">
        <f>'3M - LGS'!AQ103</f>
        <v>4.1888000000000002E-2</v>
      </c>
      <c r="AR103" s="414">
        <f>'3M - LGS'!AR103</f>
        <v>7.8059000000000003E-2</v>
      </c>
      <c r="AS103" s="414">
        <f>'3M - LGS'!AS103</f>
        <v>7.3399000000000006E-2</v>
      </c>
      <c r="AT103" s="414">
        <f>'3M - LGS'!AT103</f>
        <v>7.5392000000000001E-2</v>
      </c>
      <c r="AU103" s="414">
        <f>'3M - LGS'!AU103</f>
        <v>7.4381000000000003E-2</v>
      </c>
      <c r="AV103" s="414">
        <f>'3M - LGS'!AV103</f>
        <v>4.0177999999999998E-2</v>
      </c>
      <c r="AW103" s="414">
        <f>'3M - LGS'!AW103</f>
        <v>4.0493000000000001E-2</v>
      </c>
      <c r="AX103" s="414">
        <f>'3M - LGS'!AX103</f>
        <v>3.8906999999999997E-2</v>
      </c>
      <c r="AY103" s="414">
        <f>'3M - LGS'!AY103</f>
        <v>3.7309000000000002E-2</v>
      </c>
      <c r="AZ103" s="414">
        <f>'3M - LGS'!AZ103</f>
        <v>3.7734999999999998E-2</v>
      </c>
      <c r="BA103" s="414">
        <f>'3M - LGS'!BA103</f>
        <v>3.8399999999999997E-2</v>
      </c>
      <c r="BB103" s="414">
        <f>'3M - LGS'!BB103</f>
        <v>3.9986000000000001E-2</v>
      </c>
      <c r="BC103" s="414">
        <f>'3M - LGS'!BC103</f>
        <v>4.1888000000000002E-2</v>
      </c>
      <c r="BD103" s="414">
        <f>'3M - LGS'!BD103</f>
        <v>7.8059000000000003E-2</v>
      </c>
      <c r="BE103" s="414">
        <f>'3M - LGS'!BE103</f>
        <v>7.3399000000000006E-2</v>
      </c>
      <c r="BF103" s="414">
        <f>'3M - LGS'!BF103</f>
        <v>7.5392000000000001E-2</v>
      </c>
      <c r="BG103" s="414">
        <f>'3M - LGS'!BG103</f>
        <v>7.4381000000000003E-2</v>
      </c>
      <c r="BH103" s="414">
        <f>'3M - LGS'!BH103</f>
        <v>4.0177999999999998E-2</v>
      </c>
      <c r="BI103" s="414">
        <f>'3M - LGS'!BI103</f>
        <v>4.0493000000000001E-2</v>
      </c>
      <c r="BJ103" s="414">
        <f>'3M - LGS'!BJ103</f>
        <v>3.8906999999999997E-2</v>
      </c>
      <c r="BK103" s="414">
        <f>'3M - LGS'!BK103</f>
        <v>3.7309000000000002E-2</v>
      </c>
      <c r="BL103" s="414">
        <f>'3M - LGS'!BL103</f>
        <v>3.7734999999999998E-2</v>
      </c>
      <c r="BM103" s="414">
        <f>'3M - LGS'!BM103</f>
        <v>3.8399999999999997E-2</v>
      </c>
      <c r="BN103" s="414">
        <f>'3M - LGS'!BN103</f>
        <v>3.9986000000000001E-2</v>
      </c>
      <c r="BO103" s="414">
        <f>'3M - LGS'!BO103</f>
        <v>4.1888000000000002E-2</v>
      </c>
      <c r="BP103" s="414">
        <f>'3M - LGS'!BP103</f>
        <v>7.8059000000000003E-2</v>
      </c>
      <c r="BQ103" s="414">
        <f>'3M - LGS'!BQ103</f>
        <v>7.3399000000000006E-2</v>
      </c>
      <c r="BR103" s="414">
        <f>'3M - LGS'!BR103</f>
        <v>7.5392000000000001E-2</v>
      </c>
      <c r="BS103" s="414">
        <f>'3M - LGS'!BS103</f>
        <v>7.4381000000000003E-2</v>
      </c>
      <c r="BT103" s="414">
        <f>'3M - LGS'!BT103</f>
        <v>4.0177999999999998E-2</v>
      </c>
      <c r="BU103" s="414">
        <f>'3M - LGS'!BU103</f>
        <v>4.0493000000000001E-2</v>
      </c>
      <c r="BV103" s="414">
        <f>'3M - LGS'!BV103</f>
        <v>3.8906999999999997E-2</v>
      </c>
      <c r="BW103" s="414">
        <f>'3M - LGS'!BW103</f>
        <v>3.7309000000000002E-2</v>
      </c>
      <c r="BX103" s="414">
        <f>'3M - LGS'!BX103</f>
        <v>3.7734999999999998E-2</v>
      </c>
      <c r="BY103" s="414">
        <f>'3M - LGS'!BY103</f>
        <v>3.8399999999999997E-2</v>
      </c>
      <c r="BZ103" s="414">
        <f>'3M - LGS'!BZ103</f>
        <v>3.9986000000000001E-2</v>
      </c>
      <c r="CA103" s="414">
        <f>'3M - LGS'!CA103</f>
        <v>4.1888000000000002E-2</v>
      </c>
      <c r="CB103" s="414">
        <f>'3M - LGS'!CB103</f>
        <v>7.8059000000000003E-2</v>
      </c>
      <c r="CC103" s="414">
        <f>'3M - LGS'!CC103</f>
        <v>7.3399000000000006E-2</v>
      </c>
      <c r="CD103" s="414">
        <f>'3M - LGS'!CD103</f>
        <v>7.5392000000000001E-2</v>
      </c>
      <c r="CE103" s="414">
        <f>'3M - LGS'!CE103</f>
        <v>7.4381000000000003E-2</v>
      </c>
      <c r="CF103" s="414">
        <f>'3M - LGS'!CF103</f>
        <v>4.0177999999999998E-2</v>
      </c>
      <c r="CG103" s="414">
        <f>'3M - LGS'!CG103</f>
        <v>4.0493000000000001E-2</v>
      </c>
      <c r="CH103" s="416">
        <f>'3M - LGS'!CH103</f>
        <v>3.8906999999999997E-2</v>
      </c>
    </row>
    <row r="104" spans="1:86" x14ac:dyDescent="0.35">
      <c r="A104" s="619"/>
      <c r="B104" s="11" t="s">
        <v>7</v>
      </c>
      <c r="C104" s="340">
        <f>'3M - LGS'!C104</f>
        <v>3.1757000000000001E-2</v>
      </c>
      <c r="D104" s="340">
        <f>'3M - LGS'!D104</f>
        <v>3.2323999999999999E-2</v>
      </c>
      <c r="E104" s="414">
        <f>'3M - LGS'!E104</f>
        <v>3.7088999999999997E-2</v>
      </c>
      <c r="F104" s="414">
        <f>'3M - LGS'!F104</f>
        <v>3.9086999999999997E-2</v>
      </c>
      <c r="G104" s="414">
        <f>'3M - LGS'!G104</f>
        <v>4.0485E-2</v>
      </c>
      <c r="H104" s="414">
        <f>'3M - LGS'!H104</f>
        <v>7.4872999999999995E-2</v>
      </c>
      <c r="I104" s="414">
        <f>'3M - LGS'!I104</f>
        <v>7.0265999999999995E-2</v>
      </c>
      <c r="J104" s="414">
        <f>'3M - LGS'!J104</f>
        <v>7.2264999999999996E-2</v>
      </c>
      <c r="K104" s="414">
        <f>'3M - LGS'!K104</f>
        <v>7.1319999999999995E-2</v>
      </c>
      <c r="L104" s="414">
        <f>'3M - LGS'!L104</f>
        <v>3.8855000000000001E-2</v>
      </c>
      <c r="M104" s="414">
        <f>'3M - LGS'!M104</f>
        <v>3.9156999999999997E-2</v>
      </c>
      <c r="N104" s="414">
        <f>'3M - LGS'!N104</f>
        <v>3.7668E-2</v>
      </c>
      <c r="O104" s="414">
        <f>'3M - LGS'!O104</f>
        <v>3.6126999999999999E-2</v>
      </c>
      <c r="P104" s="414">
        <f>'3M - LGS'!P104</f>
        <v>3.6472999999999998E-2</v>
      </c>
      <c r="Q104" s="414">
        <f>'3M - LGS'!Q104</f>
        <v>3.7088999999999997E-2</v>
      </c>
      <c r="R104" s="414">
        <f>'3M - LGS'!R104</f>
        <v>3.9086999999999997E-2</v>
      </c>
      <c r="S104" s="414">
        <f>'3M - LGS'!S104</f>
        <v>4.0485E-2</v>
      </c>
      <c r="T104" s="414">
        <f>'3M - LGS'!T104</f>
        <v>7.4872999999999995E-2</v>
      </c>
      <c r="U104" s="414">
        <f>'3M - LGS'!U104</f>
        <v>7.0265999999999995E-2</v>
      </c>
      <c r="V104" s="414">
        <f>'3M - LGS'!V104</f>
        <v>7.2264999999999996E-2</v>
      </c>
      <c r="W104" s="414">
        <f>'3M - LGS'!W104</f>
        <v>7.1319999999999995E-2</v>
      </c>
      <c r="X104" s="414">
        <f>'3M - LGS'!X104</f>
        <v>3.8855000000000001E-2</v>
      </c>
      <c r="Y104" s="414">
        <f>'3M - LGS'!Y104</f>
        <v>3.9156999999999997E-2</v>
      </c>
      <c r="Z104" s="414">
        <f>'3M - LGS'!Z104</f>
        <v>3.7668E-2</v>
      </c>
      <c r="AA104" s="414">
        <f>'3M - LGS'!AA104</f>
        <v>3.6126999999999999E-2</v>
      </c>
      <c r="AB104" s="414">
        <f>'3M - LGS'!AB104</f>
        <v>3.6472999999999998E-2</v>
      </c>
      <c r="AC104" s="414">
        <f>'3M - LGS'!AC104</f>
        <v>3.7088999999999997E-2</v>
      </c>
      <c r="AD104" s="414">
        <f>'3M - LGS'!AD104</f>
        <v>3.9086999999999997E-2</v>
      </c>
      <c r="AE104" s="414">
        <f>'3M - LGS'!AE104</f>
        <v>4.0485E-2</v>
      </c>
      <c r="AF104" s="414">
        <f>'3M - LGS'!AF104</f>
        <v>7.4872999999999995E-2</v>
      </c>
      <c r="AG104" s="414">
        <f>'3M - LGS'!AG104</f>
        <v>7.0265999999999995E-2</v>
      </c>
      <c r="AH104" s="414">
        <f>'3M - LGS'!AH104</f>
        <v>7.2264999999999996E-2</v>
      </c>
      <c r="AI104" s="414">
        <f>'3M - LGS'!AI104</f>
        <v>7.1319999999999995E-2</v>
      </c>
      <c r="AJ104" s="414">
        <f>'3M - LGS'!AJ104</f>
        <v>3.8855000000000001E-2</v>
      </c>
      <c r="AK104" s="414">
        <f>'3M - LGS'!AK104</f>
        <v>3.9156999999999997E-2</v>
      </c>
      <c r="AL104" s="414">
        <f>'3M - LGS'!AL104</f>
        <v>3.7668E-2</v>
      </c>
      <c r="AM104" s="414">
        <f>'3M - LGS'!AM104</f>
        <v>3.6126999999999999E-2</v>
      </c>
      <c r="AN104" s="414">
        <f>'3M - LGS'!AN104</f>
        <v>3.6472999999999998E-2</v>
      </c>
      <c r="AO104" s="414">
        <f>'3M - LGS'!AO104</f>
        <v>3.7088999999999997E-2</v>
      </c>
      <c r="AP104" s="414">
        <f>'3M - LGS'!AP104</f>
        <v>3.9086999999999997E-2</v>
      </c>
      <c r="AQ104" s="414">
        <f>'3M - LGS'!AQ104</f>
        <v>4.0485E-2</v>
      </c>
      <c r="AR104" s="414">
        <f>'3M - LGS'!AR104</f>
        <v>7.4872999999999995E-2</v>
      </c>
      <c r="AS104" s="414">
        <f>'3M - LGS'!AS104</f>
        <v>7.0265999999999995E-2</v>
      </c>
      <c r="AT104" s="414">
        <f>'3M - LGS'!AT104</f>
        <v>7.2264999999999996E-2</v>
      </c>
      <c r="AU104" s="414">
        <f>'3M - LGS'!AU104</f>
        <v>7.1319999999999995E-2</v>
      </c>
      <c r="AV104" s="414">
        <f>'3M - LGS'!AV104</f>
        <v>3.8855000000000001E-2</v>
      </c>
      <c r="AW104" s="414">
        <f>'3M - LGS'!AW104</f>
        <v>3.9156999999999997E-2</v>
      </c>
      <c r="AX104" s="414">
        <f>'3M - LGS'!AX104</f>
        <v>3.7668E-2</v>
      </c>
      <c r="AY104" s="414">
        <f>'3M - LGS'!AY104</f>
        <v>3.6126999999999999E-2</v>
      </c>
      <c r="AZ104" s="414">
        <f>'3M - LGS'!AZ104</f>
        <v>3.6472999999999998E-2</v>
      </c>
      <c r="BA104" s="414">
        <f>'3M - LGS'!BA104</f>
        <v>3.7088999999999997E-2</v>
      </c>
      <c r="BB104" s="414">
        <f>'3M - LGS'!BB104</f>
        <v>3.9086999999999997E-2</v>
      </c>
      <c r="BC104" s="414">
        <f>'3M - LGS'!BC104</f>
        <v>4.0485E-2</v>
      </c>
      <c r="BD104" s="414">
        <f>'3M - LGS'!BD104</f>
        <v>7.4872999999999995E-2</v>
      </c>
      <c r="BE104" s="414">
        <f>'3M - LGS'!BE104</f>
        <v>7.0265999999999995E-2</v>
      </c>
      <c r="BF104" s="414">
        <f>'3M - LGS'!BF104</f>
        <v>7.2264999999999996E-2</v>
      </c>
      <c r="BG104" s="414">
        <f>'3M - LGS'!BG104</f>
        <v>7.1319999999999995E-2</v>
      </c>
      <c r="BH104" s="414">
        <f>'3M - LGS'!BH104</f>
        <v>3.8855000000000001E-2</v>
      </c>
      <c r="BI104" s="414">
        <f>'3M - LGS'!BI104</f>
        <v>3.9156999999999997E-2</v>
      </c>
      <c r="BJ104" s="414">
        <f>'3M - LGS'!BJ104</f>
        <v>3.7668E-2</v>
      </c>
      <c r="BK104" s="414">
        <f>'3M - LGS'!BK104</f>
        <v>3.6126999999999999E-2</v>
      </c>
      <c r="BL104" s="414">
        <f>'3M - LGS'!BL104</f>
        <v>3.6472999999999998E-2</v>
      </c>
      <c r="BM104" s="414">
        <f>'3M - LGS'!BM104</f>
        <v>3.7088999999999997E-2</v>
      </c>
      <c r="BN104" s="414">
        <f>'3M - LGS'!BN104</f>
        <v>3.9086999999999997E-2</v>
      </c>
      <c r="BO104" s="414">
        <f>'3M - LGS'!BO104</f>
        <v>4.0485E-2</v>
      </c>
      <c r="BP104" s="414">
        <f>'3M - LGS'!BP104</f>
        <v>7.4872999999999995E-2</v>
      </c>
      <c r="BQ104" s="414">
        <f>'3M - LGS'!BQ104</f>
        <v>7.0265999999999995E-2</v>
      </c>
      <c r="BR104" s="414">
        <f>'3M - LGS'!BR104</f>
        <v>7.2264999999999996E-2</v>
      </c>
      <c r="BS104" s="414">
        <f>'3M - LGS'!BS104</f>
        <v>7.1319999999999995E-2</v>
      </c>
      <c r="BT104" s="414">
        <f>'3M - LGS'!BT104</f>
        <v>3.8855000000000001E-2</v>
      </c>
      <c r="BU104" s="414">
        <f>'3M - LGS'!BU104</f>
        <v>3.9156999999999997E-2</v>
      </c>
      <c r="BV104" s="414">
        <f>'3M - LGS'!BV104</f>
        <v>3.7668E-2</v>
      </c>
      <c r="BW104" s="414">
        <f>'3M - LGS'!BW104</f>
        <v>3.6126999999999999E-2</v>
      </c>
      <c r="BX104" s="414">
        <f>'3M - LGS'!BX104</f>
        <v>3.6472999999999998E-2</v>
      </c>
      <c r="BY104" s="414">
        <f>'3M - LGS'!BY104</f>
        <v>3.7088999999999997E-2</v>
      </c>
      <c r="BZ104" s="414">
        <f>'3M - LGS'!BZ104</f>
        <v>3.9086999999999997E-2</v>
      </c>
      <c r="CA104" s="414">
        <f>'3M - LGS'!CA104</f>
        <v>4.0485E-2</v>
      </c>
      <c r="CB104" s="414">
        <f>'3M - LGS'!CB104</f>
        <v>7.4872999999999995E-2</v>
      </c>
      <c r="CC104" s="414">
        <f>'3M - LGS'!CC104</f>
        <v>7.0265999999999995E-2</v>
      </c>
      <c r="CD104" s="414">
        <f>'3M - LGS'!CD104</f>
        <v>7.2264999999999996E-2</v>
      </c>
      <c r="CE104" s="414">
        <f>'3M - LGS'!CE104</f>
        <v>7.1319999999999995E-2</v>
      </c>
      <c r="CF104" s="414">
        <f>'3M - LGS'!CF104</f>
        <v>3.8855000000000001E-2</v>
      </c>
      <c r="CG104" s="414">
        <f>'3M - LGS'!CG104</f>
        <v>3.9156999999999997E-2</v>
      </c>
      <c r="CH104" s="416">
        <f>'3M - LGS'!CH104</f>
        <v>3.7668E-2</v>
      </c>
    </row>
    <row r="105" spans="1:86" ht="15" thickBot="1" x14ac:dyDescent="0.4">
      <c r="A105" s="620"/>
      <c r="B105" s="16" t="s">
        <v>8</v>
      </c>
      <c r="C105" s="339">
        <f>'3M - LGS'!C105</f>
        <v>3.3896000000000003E-2</v>
      </c>
      <c r="D105" s="339">
        <f>'3M - LGS'!D105</f>
        <v>3.3889000000000002E-2</v>
      </c>
      <c r="E105" s="413">
        <f>'3M - LGS'!E105</f>
        <v>3.8561999999999999E-2</v>
      </c>
      <c r="F105" s="413">
        <f>'3M - LGS'!F105</f>
        <v>4.1709000000000003E-2</v>
      </c>
      <c r="G105" s="413">
        <f>'3M - LGS'!G105</f>
        <v>4.3366000000000002E-2</v>
      </c>
      <c r="H105" s="413">
        <f>'3M - LGS'!H105</f>
        <v>8.3459000000000005E-2</v>
      </c>
      <c r="I105" s="413">
        <f>'3M - LGS'!I105</f>
        <v>7.8425999999999996E-2</v>
      </c>
      <c r="J105" s="413">
        <f>'3M - LGS'!J105</f>
        <v>8.0837000000000006E-2</v>
      </c>
      <c r="K105" s="413">
        <f>'3M - LGS'!K105</f>
        <v>7.7883999999999995E-2</v>
      </c>
      <c r="L105" s="413">
        <f>'3M - LGS'!L105</f>
        <v>4.1547000000000001E-2</v>
      </c>
      <c r="M105" s="413">
        <f>'3M - LGS'!M105</f>
        <v>4.1628999999999999E-2</v>
      </c>
      <c r="N105" s="413">
        <f>'3M - LGS'!N105</f>
        <v>3.9898000000000003E-2</v>
      </c>
      <c r="O105" s="413">
        <f>'3M - LGS'!O105</f>
        <v>3.7960000000000001E-2</v>
      </c>
      <c r="P105" s="413">
        <f>'3M - LGS'!P105</f>
        <v>3.8075999999999999E-2</v>
      </c>
      <c r="Q105" s="413">
        <f>'3M - LGS'!Q105</f>
        <v>3.8561999999999999E-2</v>
      </c>
      <c r="R105" s="413">
        <f>'3M - LGS'!R105</f>
        <v>4.1709000000000003E-2</v>
      </c>
      <c r="S105" s="413">
        <f>'3M - LGS'!S105</f>
        <v>4.3366000000000002E-2</v>
      </c>
      <c r="T105" s="413">
        <f>'3M - LGS'!T105</f>
        <v>8.3459000000000005E-2</v>
      </c>
      <c r="U105" s="413">
        <f>'3M - LGS'!U105</f>
        <v>7.8425999999999996E-2</v>
      </c>
      <c r="V105" s="413">
        <f>'3M - LGS'!V105</f>
        <v>8.0837000000000006E-2</v>
      </c>
      <c r="W105" s="413">
        <f>'3M - LGS'!W105</f>
        <v>7.7883999999999995E-2</v>
      </c>
      <c r="X105" s="413">
        <f>'3M - LGS'!X105</f>
        <v>4.1547000000000001E-2</v>
      </c>
      <c r="Y105" s="413">
        <f>'3M - LGS'!Y105</f>
        <v>4.1628999999999999E-2</v>
      </c>
      <c r="Z105" s="413">
        <f>'3M - LGS'!Z105</f>
        <v>3.9898000000000003E-2</v>
      </c>
      <c r="AA105" s="413">
        <f>'3M - LGS'!AA105</f>
        <v>3.7960000000000001E-2</v>
      </c>
      <c r="AB105" s="413">
        <f>'3M - LGS'!AB105</f>
        <v>3.8075999999999999E-2</v>
      </c>
      <c r="AC105" s="413">
        <f>'3M - LGS'!AC105</f>
        <v>3.8561999999999999E-2</v>
      </c>
      <c r="AD105" s="413">
        <f>'3M - LGS'!AD105</f>
        <v>4.1709000000000003E-2</v>
      </c>
      <c r="AE105" s="413">
        <f>'3M - LGS'!AE105</f>
        <v>4.3366000000000002E-2</v>
      </c>
      <c r="AF105" s="413">
        <f>'3M - LGS'!AF105</f>
        <v>8.3459000000000005E-2</v>
      </c>
      <c r="AG105" s="413">
        <f>'3M - LGS'!AG105</f>
        <v>7.8425999999999996E-2</v>
      </c>
      <c r="AH105" s="413">
        <f>'3M - LGS'!AH105</f>
        <v>8.0837000000000006E-2</v>
      </c>
      <c r="AI105" s="413">
        <f>'3M - LGS'!AI105</f>
        <v>7.7883999999999995E-2</v>
      </c>
      <c r="AJ105" s="413">
        <f>'3M - LGS'!AJ105</f>
        <v>4.1547000000000001E-2</v>
      </c>
      <c r="AK105" s="413">
        <f>'3M - LGS'!AK105</f>
        <v>4.1628999999999999E-2</v>
      </c>
      <c r="AL105" s="413">
        <f>'3M - LGS'!AL105</f>
        <v>3.9898000000000003E-2</v>
      </c>
      <c r="AM105" s="413">
        <f>'3M - LGS'!AM105</f>
        <v>3.7960000000000001E-2</v>
      </c>
      <c r="AN105" s="413">
        <f>'3M - LGS'!AN105</f>
        <v>3.8075999999999999E-2</v>
      </c>
      <c r="AO105" s="413">
        <f>'3M - LGS'!AO105</f>
        <v>3.8561999999999999E-2</v>
      </c>
      <c r="AP105" s="413">
        <f>'3M - LGS'!AP105</f>
        <v>4.1709000000000003E-2</v>
      </c>
      <c r="AQ105" s="413">
        <f>'3M - LGS'!AQ105</f>
        <v>4.3366000000000002E-2</v>
      </c>
      <c r="AR105" s="413">
        <f>'3M - LGS'!AR105</f>
        <v>8.3459000000000005E-2</v>
      </c>
      <c r="AS105" s="413">
        <f>'3M - LGS'!AS105</f>
        <v>7.8425999999999996E-2</v>
      </c>
      <c r="AT105" s="413">
        <f>'3M - LGS'!AT105</f>
        <v>8.0837000000000006E-2</v>
      </c>
      <c r="AU105" s="413">
        <f>'3M - LGS'!AU105</f>
        <v>7.7883999999999995E-2</v>
      </c>
      <c r="AV105" s="413">
        <f>'3M - LGS'!AV105</f>
        <v>4.1547000000000001E-2</v>
      </c>
      <c r="AW105" s="413">
        <f>'3M - LGS'!AW105</f>
        <v>4.1628999999999999E-2</v>
      </c>
      <c r="AX105" s="413">
        <f>'3M - LGS'!AX105</f>
        <v>3.9898000000000003E-2</v>
      </c>
      <c r="AY105" s="413">
        <f>'3M - LGS'!AY105</f>
        <v>3.7960000000000001E-2</v>
      </c>
      <c r="AZ105" s="413">
        <f>'3M - LGS'!AZ105</f>
        <v>3.8075999999999999E-2</v>
      </c>
      <c r="BA105" s="413">
        <f>'3M - LGS'!BA105</f>
        <v>3.8561999999999999E-2</v>
      </c>
      <c r="BB105" s="413">
        <f>'3M - LGS'!BB105</f>
        <v>4.1709000000000003E-2</v>
      </c>
      <c r="BC105" s="413">
        <f>'3M - LGS'!BC105</f>
        <v>4.3366000000000002E-2</v>
      </c>
      <c r="BD105" s="413">
        <f>'3M - LGS'!BD105</f>
        <v>8.3459000000000005E-2</v>
      </c>
      <c r="BE105" s="413">
        <f>'3M - LGS'!BE105</f>
        <v>7.8425999999999996E-2</v>
      </c>
      <c r="BF105" s="413">
        <f>'3M - LGS'!BF105</f>
        <v>8.0837000000000006E-2</v>
      </c>
      <c r="BG105" s="413">
        <f>'3M - LGS'!BG105</f>
        <v>7.7883999999999995E-2</v>
      </c>
      <c r="BH105" s="413">
        <f>'3M - LGS'!BH105</f>
        <v>4.1547000000000001E-2</v>
      </c>
      <c r="BI105" s="413">
        <f>'3M - LGS'!BI105</f>
        <v>4.1628999999999999E-2</v>
      </c>
      <c r="BJ105" s="413">
        <f>'3M - LGS'!BJ105</f>
        <v>3.9898000000000003E-2</v>
      </c>
      <c r="BK105" s="413">
        <f>'3M - LGS'!BK105</f>
        <v>3.7960000000000001E-2</v>
      </c>
      <c r="BL105" s="413">
        <f>'3M - LGS'!BL105</f>
        <v>3.8075999999999999E-2</v>
      </c>
      <c r="BM105" s="413">
        <f>'3M - LGS'!BM105</f>
        <v>3.8561999999999999E-2</v>
      </c>
      <c r="BN105" s="413">
        <f>'3M - LGS'!BN105</f>
        <v>4.1709000000000003E-2</v>
      </c>
      <c r="BO105" s="413">
        <f>'3M - LGS'!BO105</f>
        <v>4.3366000000000002E-2</v>
      </c>
      <c r="BP105" s="413">
        <f>'3M - LGS'!BP105</f>
        <v>8.3459000000000005E-2</v>
      </c>
      <c r="BQ105" s="413">
        <f>'3M - LGS'!BQ105</f>
        <v>7.8425999999999996E-2</v>
      </c>
      <c r="BR105" s="413">
        <f>'3M - LGS'!BR105</f>
        <v>8.0837000000000006E-2</v>
      </c>
      <c r="BS105" s="413">
        <f>'3M - LGS'!BS105</f>
        <v>7.7883999999999995E-2</v>
      </c>
      <c r="BT105" s="413">
        <f>'3M - LGS'!BT105</f>
        <v>4.1547000000000001E-2</v>
      </c>
      <c r="BU105" s="413">
        <f>'3M - LGS'!BU105</f>
        <v>4.1628999999999999E-2</v>
      </c>
      <c r="BV105" s="413">
        <f>'3M - LGS'!BV105</f>
        <v>3.9898000000000003E-2</v>
      </c>
      <c r="BW105" s="413">
        <f>'3M - LGS'!BW105</f>
        <v>3.7960000000000001E-2</v>
      </c>
      <c r="BX105" s="413">
        <f>'3M - LGS'!BX105</f>
        <v>3.8075999999999999E-2</v>
      </c>
      <c r="BY105" s="413">
        <f>'3M - LGS'!BY105</f>
        <v>3.8561999999999999E-2</v>
      </c>
      <c r="BZ105" s="413">
        <f>'3M - LGS'!BZ105</f>
        <v>4.1709000000000003E-2</v>
      </c>
      <c r="CA105" s="413">
        <f>'3M - LGS'!CA105</f>
        <v>4.3366000000000002E-2</v>
      </c>
      <c r="CB105" s="413">
        <f>'3M - LGS'!CB105</f>
        <v>8.3459000000000005E-2</v>
      </c>
      <c r="CC105" s="413">
        <f>'3M - LGS'!CC105</f>
        <v>7.8425999999999996E-2</v>
      </c>
      <c r="CD105" s="413">
        <f>'3M - LGS'!CD105</f>
        <v>8.0837000000000006E-2</v>
      </c>
      <c r="CE105" s="413">
        <f>'3M - LGS'!CE105</f>
        <v>7.7883999999999995E-2</v>
      </c>
      <c r="CF105" s="413">
        <f>'3M - LGS'!CF105</f>
        <v>4.1547000000000001E-2</v>
      </c>
      <c r="CG105" s="413">
        <f>'3M - LGS'!CG105</f>
        <v>4.1628999999999999E-2</v>
      </c>
      <c r="CH105" s="415">
        <f>'3M - LGS'!CH105</f>
        <v>3.9898000000000003E-2</v>
      </c>
    </row>
    <row r="106" spans="1:86" x14ac:dyDescent="0.35">
      <c r="E106" s="412" t="s">
        <v>233</v>
      </c>
    </row>
    <row r="107" spans="1:86" ht="15" hidden="1" customHeight="1" x14ac:dyDescent="0.35">
      <c r="A107" s="591" t="s">
        <v>121</v>
      </c>
      <c r="B107" s="142" t="s">
        <v>122</v>
      </c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0" t="s">
        <v>122</v>
      </c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41"/>
      <c r="AA107" s="138" t="s">
        <v>122</v>
      </c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40" t="s">
        <v>122</v>
      </c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41"/>
      <c r="AY107" s="138" t="s">
        <v>122</v>
      </c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40" t="s">
        <v>122</v>
      </c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41"/>
      <c r="BW107" s="138" t="s">
        <v>122</v>
      </c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9"/>
    </row>
    <row r="108" spans="1:86" ht="15" hidden="1" thickBot="1" x14ac:dyDescent="0.4">
      <c r="A108" s="592"/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609"/>
      <c r="O108" s="597" t="s">
        <v>235</v>
      </c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7" t="s">
        <v>235</v>
      </c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7" t="s">
        <v>123</v>
      </c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7" t="s">
        <v>235</v>
      </c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7" t="s">
        <v>235</v>
      </c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8"/>
      <c r="BV108" s="598"/>
      <c r="BW108" s="597" t="s">
        <v>235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598"/>
    </row>
    <row r="109" spans="1:86" ht="15" hidden="1" thickBot="1" x14ac:dyDescent="0.4">
      <c r="A109" s="588"/>
      <c r="B109" s="309" t="s">
        <v>124</v>
      </c>
      <c r="C109" s="176">
        <f>C$4</f>
        <v>44562</v>
      </c>
      <c r="D109" s="176">
        <f t="shared" ref="D109:BO109" si="106">D$4</f>
        <v>44593</v>
      </c>
      <c r="E109" s="176">
        <f t="shared" si="106"/>
        <v>44621</v>
      </c>
      <c r="F109" s="176">
        <f t="shared" si="106"/>
        <v>44652</v>
      </c>
      <c r="G109" s="176">
        <f t="shared" si="106"/>
        <v>44682</v>
      </c>
      <c r="H109" s="176">
        <f t="shared" si="106"/>
        <v>44713</v>
      </c>
      <c r="I109" s="176">
        <f t="shared" si="106"/>
        <v>44743</v>
      </c>
      <c r="J109" s="176">
        <f t="shared" si="106"/>
        <v>44774</v>
      </c>
      <c r="K109" s="176">
        <f t="shared" si="106"/>
        <v>44805</v>
      </c>
      <c r="L109" s="176">
        <f t="shared" si="106"/>
        <v>44835</v>
      </c>
      <c r="M109" s="176">
        <f t="shared" si="106"/>
        <v>44866</v>
      </c>
      <c r="N109" s="176">
        <f t="shared" si="106"/>
        <v>44896</v>
      </c>
      <c r="O109" s="176">
        <f t="shared" si="106"/>
        <v>44927</v>
      </c>
      <c r="P109" s="176">
        <f t="shared" si="106"/>
        <v>44958</v>
      </c>
      <c r="Q109" s="176">
        <f t="shared" si="106"/>
        <v>44986</v>
      </c>
      <c r="R109" s="176">
        <f t="shared" si="106"/>
        <v>45017</v>
      </c>
      <c r="S109" s="176">
        <f t="shared" si="106"/>
        <v>45047</v>
      </c>
      <c r="T109" s="176">
        <f t="shared" si="106"/>
        <v>45078</v>
      </c>
      <c r="U109" s="176">
        <f t="shared" si="106"/>
        <v>45108</v>
      </c>
      <c r="V109" s="176">
        <f t="shared" si="106"/>
        <v>45139</v>
      </c>
      <c r="W109" s="176">
        <f t="shared" si="106"/>
        <v>45170</v>
      </c>
      <c r="X109" s="176">
        <f t="shared" si="106"/>
        <v>45200</v>
      </c>
      <c r="Y109" s="176">
        <f t="shared" si="106"/>
        <v>45231</v>
      </c>
      <c r="Z109" s="176">
        <f t="shared" si="106"/>
        <v>45261</v>
      </c>
      <c r="AA109" s="176">
        <f t="shared" si="106"/>
        <v>45292</v>
      </c>
      <c r="AB109" s="176">
        <f t="shared" si="106"/>
        <v>45323</v>
      </c>
      <c r="AC109" s="176">
        <f t="shared" si="106"/>
        <v>45352</v>
      </c>
      <c r="AD109" s="176">
        <f t="shared" si="106"/>
        <v>45383</v>
      </c>
      <c r="AE109" s="176">
        <f t="shared" si="106"/>
        <v>45413</v>
      </c>
      <c r="AF109" s="176">
        <f t="shared" si="106"/>
        <v>45444</v>
      </c>
      <c r="AG109" s="176">
        <f t="shared" si="106"/>
        <v>45474</v>
      </c>
      <c r="AH109" s="176">
        <f t="shared" si="106"/>
        <v>45505</v>
      </c>
      <c r="AI109" s="176">
        <f t="shared" si="106"/>
        <v>45536</v>
      </c>
      <c r="AJ109" s="176">
        <f t="shared" si="106"/>
        <v>45566</v>
      </c>
      <c r="AK109" s="176">
        <f t="shared" si="106"/>
        <v>45597</v>
      </c>
      <c r="AL109" s="176">
        <f t="shared" si="106"/>
        <v>45627</v>
      </c>
      <c r="AM109" s="176">
        <f t="shared" si="106"/>
        <v>45658</v>
      </c>
      <c r="AN109" s="176">
        <f t="shared" si="106"/>
        <v>45689</v>
      </c>
      <c r="AO109" s="176">
        <f t="shared" si="106"/>
        <v>45717</v>
      </c>
      <c r="AP109" s="176">
        <f t="shared" si="106"/>
        <v>45748</v>
      </c>
      <c r="AQ109" s="176">
        <f t="shared" si="106"/>
        <v>45778</v>
      </c>
      <c r="AR109" s="176">
        <f t="shared" si="106"/>
        <v>45809</v>
      </c>
      <c r="AS109" s="176">
        <f t="shared" si="106"/>
        <v>45839</v>
      </c>
      <c r="AT109" s="176">
        <f t="shared" si="106"/>
        <v>45870</v>
      </c>
      <c r="AU109" s="176">
        <f t="shared" si="106"/>
        <v>45901</v>
      </c>
      <c r="AV109" s="176">
        <f t="shared" si="106"/>
        <v>45931</v>
      </c>
      <c r="AW109" s="176">
        <f t="shared" si="106"/>
        <v>45962</v>
      </c>
      <c r="AX109" s="176">
        <f t="shared" si="106"/>
        <v>45992</v>
      </c>
      <c r="AY109" s="176">
        <f t="shared" si="106"/>
        <v>46023</v>
      </c>
      <c r="AZ109" s="176">
        <f t="shared" si="106"/>
        <v>46054</v>
      </c>
      <c r="BA109" s="176">
        <f t="shared" si="106"/>
        <v>46082</v>
      </c>
      <c r="BB109" s="176">
        <f t="shared" si="106"/>
        <v>46113</v>
      </c>
      <c r="BC109" s="176">
        <f t="shared" si="106"/>
        <v>46143</v>
      </c>
      <c r="BD109" s="176">
        <f t="shared" si="106"/>
        <v>46174</v>
      </c>
      <c r="BE109" s="176">
        <f t="shared" si="106"/>
        <v>46204</v>
      </c>
      <c r="BF109" s="176">
        <f t="shared" si="106"/>
        <v>46235</v>
      </c>
      <c r="BG109" s="176">
        <f t="shared" si="106"/>
        <v>46266</v>
      </c>
      <c r="BH109" s="176">
        <f t="shared" si="106"/>
        <v>46296</v>
      </c>
      <c r="BI109" s="176">
        <f t="shared" si="106"/>
        <v>46327</v>
      </c>
      <c r="BJ109" s="176">
        <f t="shared" si="106"/>
        <v>46357</v>
      </c>
      <c r="BK109" s="176">
        <f t="shared" si="106"/>
        <v>46388</v>
      </c>
      <c r="BL109" s="176">
        <f t="shared" si="106"/>
        <v>46419</v>
      </c>
      <c r="BM109" s="176">
        <f t="shared" si="106"/>
        <v>46447</v>
      </c>
      <c r="BN109" s="176">
        <f t="shared" si="106"/>
        <v>46478</v>
      </c>
      <c r="BO109" s="176">
        <f t="shared" si="106"/>
        <v>46508</v>
      </c>
      <c r="BP109" s="176">
        <f t="shared" ref="BP109:CH109" si="107">BP$4</f>
        <v>46539</v>
      </c>
      <c r="BQ109" s="176">
        <f t="shared" si="107"/>
        <v>46569</v>
      </c>
      <c r="BR109" s="176">
        <f t="shared" si="107"/>
        <v>46600</v>
      </c>
      <c r="BS109" s="176">
        <f t="shared" si="107"/>
        <v>46631</v>
      </c>
      <c r="BT109" s="176">
        <f t="shared" si="107"/>
        <v>46661</v>
      </c>
      <c r="BU109" s="176">
        <f t="shared" si="107"/>
        <v>46692</v>
      </c>
      <c r="BV109" s="176">
        <f t="shared" si="107"/>
        <v>46722</v>
      </c>
      <c r="BW109" s="176">
        <f t="shared" si="107"/>
        <v>46753</v>
      </c>
      <c r="BX109" s="176">
        <f t="shared" si="107"/>
        <v>46784</v>
      </c>
      <c r="BY109" s="176">
        <f t="shared" si="107"/>
        <v>46813</v>
      </c>
      <c r="BZ109" s="176">
        <f t="shared" si="107"/>
        <v>46844</v>
      </c>
      <c r="CA109" s="176">
        <f t="shared" si="107"/>
        <v>46874</v>
      </c>
      <c r="CB109" s="176">
        <f t="shared" si="107"/>
        <v>46905</v>
      </c>
      <c r="CC109" s="176">
        <f t="shared" si="107"/>
        <v>46935</v>
      </c>
      <c r="CD109" s="176">
        <f t="shared" si="107"/>
        <v>46966</v>
      </c>
      <c r="CE109" s="176">
        <f t="shared" si="107"/>
        <v>46997</v>
      </c>
      <c r="CF109" s="176">
        <f t="shared" si="107"/>
        <v>47027</v>
      </c>
      <c r="CG109" s="176">
        <f t="shared" si="107"/>
        <v>47058</v>
      </c>
      <c r="CH109" s="177">
        <f t="shared" si="107"/>
        <v>47088</v>
      </c>
    </row>
    <row r="110" spans="1:86" hidden="1" x14ac:dyDescent="0.35">
      <c r="A110" s="588"/>
      <c r="B110" s="287" t="s">
        <v>20</v>
      </c>
      <c r="C110" s="342">
        <f>'3M - LGS'!C110</f>
        <v>3.0047435906328628E-2</v>
      </c>
      <c r="D110" s="342">
        <f>'3M - LGS'!D110</f>
        <v>3.0682951773254422E-2</v>
      </c>
      <c r="E110" s="417">
        <f>'3M - LGS'!E110</f>
        <v>3.5906635980963289E-2</v>
      </c>
      <c r="F110" s="417">
        <f>'3M - LGS'!F110</f>
        <v>3.7660138895450668E-2</v>
      </c>
      <c r="G110" s="417">
        <f>'3M - LGS'!G110</f>
        <v>3.9158772240397544E-2</v>
      </c>
      <c r="H110" s="417">
        <f>'3M - LGS'!H110</f>
        <v>6.9056840546810022E-2</v>
      </c>
      <c r="I110" s="417">
        <f>'3M - LGS'!I110</f>
        <v>6.5496930490854602E-2</v>
      </c>
      <c r="J110" s="417">
        <f>'3M - LGS'!J110</f>
        <v>6.6832935753978404E-2</v>
      </c>
      <c r="K110" s="417">
        <f>'3M - LGS'!K110</f>
        <v>6.6446179190966334E-2</v>
      </c>
      <c r="L110" s="417">
        <f>'3M - LGS'!L110</f>
        <v>3.7220325784703655E-2</v>
      </c>
      <c r="M110" s="417">
        <f>'3M - LGS'!M110</f>
        <v>3.7524010624888422E-2</v>
      </c>
      <c r="N110" s="417">
        <f>'3M - LGS'!N110</f>
        <v>3.6464323899900848E-2</v>
      </c>
      <c r="O110" s="417">
        <f>'3M - LGS'!O110</f>
        <v>3.5019662668601133E-2</v>
      </c>
      <c r="P110" s="417">
        <f>'3M - LGS'!P110</f>
        <v>3.5403272321110998E-2</v>
      </c>
      <c r="Q110" s="417">
        <f>'3M - LGS'!Q110</f>
        <v>3.5906635980963289E-2</v>
      </c>
      <c r="R110" s="417">
        <f>'3M - LGS'!R110</f>
        <v>3.7660138895450668E-2</v>
      </c>
      <c r="S110" s="417">
        <f>'3M - LGS'!S110</f>
        <v>3.9158772240397544E-2</v>
      </c>
      <c r="T110" s="417">
        <f>'3M - LGS'!T110</f>
        <v>6.9056840546810022E-2</v>
      </c>
      <c r="U110" s="417">
        <f>'3M - LGS'!U110</f>
        <v>6.5496930490854602E-2</v>
      </c>
      <c r="V110" s="417">
        <f>'3M - LGS'!V110</f>
        <v>6.6832935753978404E-2</v>
      </c>
      <c r="W110" s="417">
        <f>'3M - LGS'!W110</f>
        <v>6.6446179190966334E-2</v>
      </c>
      <c r="X110" s="417">
        <f>'3M - LGS'!X110</f>
        <v>3.7220325784703655E-2</v>
      </c>
      <c r="Y110" s="417">
        <f>'3M - LGS'!Y110</f>
        <v>3.7524010624888422E-2</v>
      </c>
      <c r="Z110" s="417">
        <f>'3M - LGS'!Z110</f>
        <v>3.6464323899900848E-2</v>
      </c>
      <c r="AA110" s="417">
        <f>'3M - LGS'!AA110</f>
        <v>3.5019662668601133E-2</v>
      </c>
      <c r="AB110" s="417">
        <f>'3M - LGS'!AB110</f>
        <v>3.5403272321110998E-2</v>
      </c>
      <c r="AC110" s="417">
        <f>'3M - LGS'!AC110</f>
        <v>3.5906635980963289E-2</v>
      </c>
      <c r="AD110" s="417">
        <f>'3M - LGS'!AD110</f>
        <v>3.7660138895450668E-2</v>
      </c>
      <c r="AE110" s="417">
        <f>'3M - LGS'!AE110</f>
        <v>3.9158772240397544E-2</v>
      </c>
      <c r="AF110" s="417">
        <f>'3M - LGS'!AF110</f>
        <v>6.9056840546810022E-2</v>
      </c>
      <c r="AG110" s="417">
        <f>'3M - LGS'!AG110</f>
        <v>6.5496930490854602E-2</v>
      </c>
      <c r="AH110" s="417">
        <f>'3M - LGS'!AH110</f>
        <v>6.6832935753978404E-2</v>
      </c>
      <c r="AI110" s="417">
        <f>'3M - LGS'!AI110</f>
        <v>6.6446179190966334E-2</v>
      </c>
      <c r="AJ110" s="417">
        <f>'3M - LGS'!AJ110</f>
        <v>3.7220325784703655E-2</v>
      </c>
      <c r="AK110" s="417">
        <f>'3M - LGS'!AK110</f>
        <v>3.7524010624888422E-2</v>
      </c>
      <c r="AL110" s="417">
        <f>'3M - LGS'!AL110</f>
        <v>3.6464323899900848E-2</v>
      </c>
      <c r="AM110" s="417">
        <f>'3M - LGS'!AM110</f>
        <v>3.5019662668601133E-2</v>
      </c>
      <c r="AN110" s="417">
        <f>'3M - LGS'!AN110</f>
        <v>3.5403272321110998E-2</v>
      </c>
      <c r="AO110" s="417">
        <f>'3M - LGS'!AO110</f>
        <v>3.5906635980963289E-2</v>
      </c>
      <c r="AP110" s="417">
        <f>'3M - LGS'!AP110</f>
        <v>3.7660138895450668E-2</v>
      </c>
      <c r="AQ110" s="417">
        <f>'3M - LGS'!AQ110</f>
        <v>3.9158772240397544E-2</v>
      </c>
      <c r="AR110" s="417">
        <f>'3M - LGS'!AR110</f>
        <v>6.9056840546810022E-2</v>
      </c>
      <c r="AS110" s="417">
        <f>'3M - LGS'!AS110</f>
        <v>6.5496930490854602E-2</v>
      </c>
      <c r="AT110" s="417">
        <f>'3M - LGS'!AT110</f>
        <v>6.6832935753978404E-2</v>
      </c>
      <c r="AU110" s="417">
        <f>'3M - LGS'!AU110</f>
        <v>6.6446179190966334E-2</v>
      </c>
      <c r="AV110" s="417">
        <f>'3M - LGS'!AV110</f>
        <v>3.7220325784703655E-2</v>
      </c>
      <c r="AW110" s="417">
        <f>'3M - LGS'!AW110</f>
        <v>3.7524010624888422E-2</v>
      </c>
      <c r="AX110" s="417">
        <f>'3M - LGS'!AX110</f>
        <v>3.6464323899900848E-2</v>
      </c>
      <c r="AY110" s="417">
        <f>'3M - LGS'!AY110</f>
        <v>3.5019662668601133E-2</v>
      </c>
      <c r="AZ110" s="417">
        <f>'3M - LGS'!AZ110</f>
        <v>3.5403272321110998E-2</v>
      </c>
      <c r="BA110" s="417">
        <f>'3M - LGS'!BA110</f>
        <v>3.5906635980963289E-2</v>
      </c>
      <c r="BB110" s="417">
        <f>'3M - LGS'!BB110</f>
        <v>3.7660138895450668E-2</v>
      </c>
      <c r="BC110" s="417">
        <f>'3M - LGS'!BC110</f>
        <v>3.9158772240397544E-2</v>
      </c>
      <c r="BD110" s="417">
        <f>'3M - LGS'!BD110</f>
        <v>6.9056840546810022E-2</v>
      </c>
      <c r="BE110" s="417">
        <f>'3M - LGS'!BE110</f>
        <v>6.5496930490854602E-2</v>
      </c>
      <c r="BF110" s="417">
        <f>'3M - LGS'!BF110</f>
        <v>6.6832935753978404E-2</v>
      </c>
      <c r="BG110" s="417">
        <f>'3M - LGS'!BG110</f>
        <v>6.6446179190966334E-2</v>
      </c>
      <c r="BH110" s="417">
        <f>'3M - LGS'!BH110</f>
        <v>3.7220325784703655E-2</v>
      </c>
      <c r="BI110" s="417">
        <f>'3M - LGS'!BI110</f>
        <v>3.7524010624888422E-2</v>
      </c>
      <c r="BJ110" s="417">
        <f>'3M - LGS'!BJ110</f>
        <v>3.6464323899900848E-2</v>
      </c>
      <c r="BK110" s="417">
        <f>'3M - LGS'!BK110</f>
        <v>3.5019662668601133E-2</v>
      </c>
      <c r="BL110" s="417">
        <f>'3M - LGS'!BL110</f>
        <v>3.5403272321110998E-2</v>
      </c>
      <c r="BM110" s="417">
        <f>'3M - LGS'!BM110</f>
        <v>3.5906635980963289E-2</v>
      </c>
      <c r="BN110" s="417">
        <f>'3M - LGS'!BN110</f>
        <v>3.7660138895450668E-2</v>
      </c>
      <c r="BO110" s="417">
        <f>'3M - LGS'!BO110</f>
        <v>3.9158772240397544E-2</v>
      </c>
      <c r="BP110" s="417">
        <f>'3M - LGS'!BP110</f>
        <v>6.9056840546810022E-2</v>
      </c>
      <c r="BQ110" s="417">
        <f>'3M - LGS'!BQ110</f>
        <v>6.5496930490854602E-2</v>
      </c>
      <c r="BR110" s="417">
        <f>'3M - LGS'!BR110</f>
        <v>6.6832935753978404E-2</v>
      </c>
      <c r="BS110" s="417">
        <f>'3M - LGS'!BS110</f>
        <v>6.6446179190966334E-2</v>
      </c>
      <c r="BT110" s="417">
        <f>'3M - LGS'!BT110</f>
        <v>3.7220325784703655E-2</v>
      </c>
      <c r="BU110" s="417">
        <f>'3M - LGS'!BU110</f>
        <v>3.7524010624888422E-2</v>
      </c>
      <c r="BV110" s="417">
        <f>'3M - LGS'!BV110</f>
        <v>3.6464323899900848E-2</v>
      </c>
      <c r="BW110" s="417">
        <f>'3M - LGS'!BW110</f>
        <v>3.5019662668601133E-2</v>
      </c>
      <c r="BX110" s="417">
        <f>'3M - LGS'!BX110</f>
        <v>3.5403272321110998E-2</v>
      </c>
      <c r="BY110" s="417">
        <f>'3M - LGS'!BY110</f>
        <v>3.5906635980963289E-2</v>
      </c>
      <c r="BZ110" s="417">
        <f>'3M - LGS'!BZ110</f>
        <v>3.7660138895450668E-2</v>
      </c>
      <c r="CA110" s="417">
        <f>'3M - LGS'!CA110</f>
        <v>3.9158772240397544E-2</v>
      </c>
      <c r="CB110" s="417">
        <f>'3M - LGS'!CB110</f>
        <v>6.9056840546810022E-2</v>
      </c>
      <c r="CC110" s="417">
        <f>'3M - LGS'!CC110</f>
        <v>6.5496930490854602E-2</v>
      </c>
      <c r="CD110" s="417">
        <f>'3M - LGS'!CD110</f>
        <v>6.6832935753978404E-2</v>
      </c>
      <c r="CE110" s="417">
        <f>'3M - LGS'!CE110</f>
        <v>6.6446179190966334E-2</v>
      </c>
      <c r="CF110" s="417">
        <f>'3M - LGS'!CF110</f>
        <v>3.7220325784703655E-2</v>
      </c>
      <c r="CG110" s="417">
        <f>'3M - LGS'!CG110</f>
        <v>3.7524010624888422E-2</v>
      </c>
      <c r="CH110" s="417">
        <f>'3M - LGS'!CH110</f>
        <v>3.6464323899900848E-2</v>
      </c>
    </row>
    <row r="111" spans="1:86" hidden="1" x14ac:dyDescent="0.35">
      <c r="A111" s="588"/>
      <c r="B111" s="287" t="s">
        <v>0</v>
      </c>
      <c r="C111" s="342">
        <f>'3M - LGS'!C111</f>
        <v>3.1088718298159661E-2</v>
      </c>
      <c r="D111" s="342">
        <f>'3M - LGS'!D111</f>
        <v>3.2310141385779451E-2</v>
      </c>
      <c r="E111" s="417">
        <f>'3M - LGS'!E111</f>
        <v>3.8639690503277153E-2</v>
      </c>
      <c r="F111" s="417">
        <f>'3M - LGS'!F111</f>
        <v>4.020234994736669E-2</v>
      </c>
      <c r="G111" s="417">
        <f>'3M - LGS'!G111</f>
        <v>4.2431896418072129E-2</v>
      </c>
      <c r="H111" s="417">
        <f>'3M - LGS'!H111</f>
        <v>8.0517978960174888E-2</v>
      </c>
      <c r="I111" s="417">
        <f>'3M - LGS'!I111</f>
        <v>7.5221853230883803E-2</v>
      </c>
      <c r="J111" s="417">
        <f>'3M - LGS'!J111</f>
        <v>7.7823571600405109E-2</v>
      </c>
      <c r="K111" s="417">
        <f>'3M - LGS'!K111</f>
        <v>7.8672130694541126E-2</v>
      </c>
      <c r="L111" s="417">
        <f>'3M - LGS'!L111</f>
        <v>4.0653156764930434E-2</v>
      </c>
      <c r="M111" s="417">
        <f>'3M - LGS'!M111</f>
        <v>4.0517872128990426E-2</v>
      </c>
      <c r="N111" s="417">
        <f>'3M - LGS'!N111</f>
        <v>3.8838582336457171E-2</v>
      </c>
      <c r="O111" s="417">
        <f>'3M - LGS'!O111</f>
        <v>3.7302146763977473E-2</v>
      </c>
      <c r="P111" s="417">
        <f>'3M - LGS'!P111</f>
        <v>3.7923461910284076E-2</v>
      </c>
      <c r="Q111" s="417">
        <f>'3M - LGS'!Q111</f>
        <v>3.8639690503277153E-2</v>
      </c>
      <c r="R111" s="417">
        <f>'3M - LGS'!R111</f>
        <v>4.020234994736669E-2</v>
      </c>
      <c r="S111" s="417">
        <f>'3M - LGS'!S111</f>
        <v>4.2431896418072129E-2</v>
      </c>
      <c r="T111" s="417">
        <f>'3M - LGS'!T111</f>
        <v>8.0517978960174888E-2</v>
      </c>
      <c r="U111" s="417">
        <f>'3M - LGS'!U111</f>
        <v>7.5221853230883803E-2</v>
      </c>
      <c r="V111" s="417">
        <f>'3M - LGS'!V111</f>
        <v>7.7823571600405109E-2</v>
      </c>
      <c r="W111" s="417">
        <f>'3M - LGS'!W111</f>
        <v>7.8672130694541126E-2</v>
      </c>
      <c r="X111" s="417">
        <f>'3M - LGS'!X111</f>
        <v>4.0653156764930434E-2</v>
      </c>
      <c r="Y111" s="417">
        <f>'3M - LGS'!Y111</f>
        <v>4.0517872128990426E-2</v>
      </c>
      <c r="Z111" s="417">
        <f>'3M - LGS'!Z111</f>
        <v>3.8838582336457171E-2</v>
      </c>
      <c r="AA111" s="417">
        <f>'3M - LGS'!AA111</f>
        <v>3.7302146763977473E-2</v>
      </c>
      <c r="AB111" s="417">
        <f>'3M - LGS'!AB111</f>
        <v>3.7923461910284076E-2</v>
      </c>
      <c r="AC111" s="417">
        <f>'3M - LGS'!AC111</f>
        <v>3.8639690503277153E-2</v>
      </c>
      <c r="AD111" s="417">
        <f>'3M - LGS'!AD111</f>
        <v>4.020234994736669E-2</v>
      </c>
      <c r="AE111" s="417">
        <f>'3M - LGS'!AE111</f>
        <v>4.2431896418072129E-2</v>
      </c>
      <c r="AF111" s="417">
        <f>'3M - LGS'!AF111</f>
        <v>8.0517978960174888E-2</v>
      </c>
      <c r="AG111" s="417">
        <f>'3M - LGS'!AG111</f>
        <v>7.5221853230883803E-2</v>
      </c>
      <c r="AH111" s="417">
        <f>'3M - LGS'!AH111</f>
        <v>7.7823571600405109E-2</v>
      </c>
      <c r="AI111" s="417">
        <f>'3M - LGS'!AI111</f>
        <v>7.8672130694541126E-2</v>
      </c>
      <c r="AJ111" s="417">
        <f>'3M - LGS'!AJ111</f>
        <v>4.0653156764930434E-2</v>
      </c>
      <c r="AK111" s="417">
        <f>'3M - LGS'!AK111</f>
        <v>4.0517872128990426E-2</v>
      </c>
      <c r="AL111" s="417">
        <f>'3M - LGS'!AL111</f>
        <v>3.8838582336457171E-2</v>
      </c>
      <c r="AM111" s="417">
        <f>'3M - LGS'!AM111</f>
        <v>3.7302146763977473E-2</v>
      </c>
      <c r="AN111" s="417">
        <f>'3M - LGS'!AN111</f>
        <v>3.7923461910284076E-2</v>
      </c>
      <c r="AO111" s="417">
        <f>'3M - LGS'!AO111</f>
        <v>3.8639690503277153E-2</v>
      </c>
      <c r="AP111" s="417">
        <f>'3M - LGS'!AP111</f>
        <v>4.020234994736669E-2</v>
      </c>
      <c r="AQ111" s="417">
        <f>'3M - LGS'!AQ111</f>
        <v>4.2431896418072129E-2</v>
      </c>
      <c r="AR111" s="417">
        <f>'3M - LGS'!AR111</f>
        <v>8.0517978960174888E-2</v>
      </c>
      <c r="AS111" s="417">
        <f>'3M - LGS'!AS111</f>
        <v>7.5221853230883803E-2</v>
      </c>
      <c r="AT111" s="417">
        <f>'3M - LGS'!AT111</f>
        <v>7.7823571600405109E-2</v>
      </c>
      <c r="AU111" s="417">
        <f>'3M - LGS'!AU111</f>
        <v>7.8672130694541126E-2</v>
      </c>
      <c r="AV111" s="417">
        <f>'3M - LGS'!AV111</f>
        <v>4.0653156764930434E-2</v>
      </c>
      <c r="AW111" s="417">
        <f>'3M - LGS'!AW111</f>
        <v>4.0517872128990426E-2</v>
      </c>
      <c r="AX111" s="417">
        <f>'3M - LGS'!AX111</f>
        <v>3.8838582336457171E-2</v>
      </c>
      <c r="AY111" s="417">
        <f>'3M - LGS'!AY111</f>
        <v>3.7302146763977473E-2</v>
      </c>
      <c r="AZ111" s="417">
        <f>'3M - LGS'!AZ111</f>
        <v>3.7923461910284076E-2</v>
      </c>
      <c r="BA111" s="417">
        <f>'3M - LGS'!BA111</f>
        <v>3.8639690503277153E-2</v>
      </c>
      <c r="BB111" s="417">
        <f>'3M - LGS'!BB111</f>
        <v>4.020234994736669E-2</v>
      </c>
      <c r="BC111" s="417">
        <f>'3M - LGS'!BC111</f>
        <v>4.2431896418072129E-2</v>
      </c>
      <c r="BD111" s="417">
        <f>'3M - LGS'!BD111</f>
        <v>8.0517978960174888E-2</v>
      </c>
      <c r="BE111" s="417">
        <f>'3M - LGS'!BE111</f>
        <v>7.5221853230883803E-2</v>
      </c>
      <c r="BF111" s="417">
        <f>'3M - LGS'!BF111</f>
        <v>7.7823571600405109E-2</v>
      </c>
      <c r="BG111" s="417">
        <f>'3M - LGS'!BG111</f>
        <v>7.8672130694541126E-2</v>
      </c>
      <c r="BH111" s="417">
        <f>'3M - LGS'!BH111</f>
        <v>4.0653156764930434E-2</v>
      </c>
      <c r="BI111" s="417">
        <f>'3M - LGS'!BI111</f>
        <v>4.0517872128990426E-2</v>
      </c>
      <c r="BJ111" s="417">
        <f>'3M - LGS'!BJ111</f>
        <v>3.8838582336457171E-2</v>
      </c>
      <c r="BK111" s="417">
        <f>'3M - LGS'!BK111</f>
        <v>3.7302146763977473E-2</v>
      </c>
      <c r="BL111" s="417">
        <f>'3M - LGS'!BL111</f>
        <v>3.7923461910284076E-2</v>
      </c>
      <c r="BM111" s="417">
        <f>'3M - LGS'!BM111</f>
        <v>3.8639690503277153E-2</v>
      </c>
      <c r="BN111" s="417">
        <f>'3M - LGS'!BN111</f>
        <v>4.020234994736669E-2</v>
      </c>
      <c r="BO111" s="417">
        <f>'3M - LGS'!BO111</f>
        <v>4.2431896418072129E-2</v>
      </c>
      <c r="BP111" s="417">
        <f>'3M - LGS'!BP111</f>
        <v>8.0517978960174888E-2</v>
      </c>
      <c r="BQ111" s="417">
        <f>'3M - LGS'!BQ111</f>
        <v>7.5221853230883803E-2</v>
      </c>
      <c r="BR111" s="417">
        <f>'3M - LGS'!BR111</f>
        <v>7.7823571600405109E-2</v>
      </c>
      <c r="BS111" s="417">
        <f>'3M - LGS'!BS111</f>
        <v>7.8672130694541126E-2</v>
      </c>
      <c r="BT111" s="417">
        <f>'3M - LGS'!BT111</f>
        <v>4.0653156764930434E-2</v>
      </c>
      <c r="BU111" s="417">
        <f>'3M - LGS'!BU111</f>
        <v>4.0517872128990426E-2</v>
      </c>
      <c r="BV111" s="417">
        <f>'3M - LGS'!BV111</f>
        <v>3.8838582336457171E-2</v>
      </c>
      <c r="BW111" s="417">
        <f>'3M - LGS'!BW111</f>
        <v>3.7302146763977473E-2</v>
      </c>
      <c r="BX111" s="417">
        <f>'3M - LGS'!BX111</f>
        <v>3.7923461910284076E-2</v>
      </c>
      <c r="BY111" s="417">
        <f>'3M - LGS'!BY111</f>
        <v>3.8639690503277153E-2</v>
      </c>
      <c r="BZ111" s="417">
        <f>'3M - LGS'!BZ111</f>
        <v>4.020234994736669E-2</v>
      </c>
      <c r="CA111" s="417">
        <f>'3M - LGS'!CA111</f>
        <v>4.2431896418072129E-2</v>
      </c>
      <c r="CB111" s="417">
        <f>'3M - LGS'!CB111</f>
        <v>8.0517978960174888E-2</v>
      </c>
      <c r="CC111" s="417">
        <f>'3M - LGS'!CC111</f>
        <v>7.5221853230883803E-2</v>
      </c>
      <c r="CD111" s="417">
        <f>'3M - LGS'!CD111</f>
        <v>7.7823571600405109E-2</v>
      </c>
      <c r="CE111" s="417">
        <f>'3M - LGS'!CE111</f>
        <v>7.8672130694541126E-2</v>
      </c>
      <c r="CF111" s="417">
        <f>'3M - LGS'!CF111</f>
        <v>4.0653156764930434E-2</v>
      </c>
      <c r="CG111" s="417">
        <f>'3M - LGS'!CG111</f>
        <v>4.0517872128990426E-2</v>
      </c>
      <c r="CH111" s="417">
        <f>'3M - LGS'!CH111</f>
        <v>3.8838582336457171E-2</v>
      </c>
    </row>
    <row r="112" spans="1:86" hidden="1" x14ac:dyDescent="0.35">
      <c r="A112" s="588"/>
      <c r="B112" s="287" t="s">
        <v>21</v>
      </c>
      <c r="C112" s="342">
        <f>'3M - LGS'!C112</f>
        <v>3.029705946816429E-2</v>
      </c>
      <c r="D112" s="342">
        <f>'3M - LGS'!D112</f>
        <v>3.0692206516073458E-2</v>
      </c>
      <c r="E112" s="417">
        <f>'3M - LGS'!E112</f>
        <v>3.6780597823695457E-2</v>
      </c>
      <c r="F112" s="417">
        <f>'3M - LGS'!F112</f>
        <v>3.899666314606854E-2</v>
      </c>
      <c r="G112" s="417">
        <f>'3M - LGS'!G112</f>
        <v>4.0518006421632537E-2</v>
      </c>
      <c r="H112" s="417">
        <f>'3M - LGS'!H112</f>
        <v>7.2592711079720179E-2</v>
      </c>
      <c r="I112" s="417">
        <f>'3M - LGS'!I112</f>
        <v>6.8856908727372268E-2</v>
      </c>
      <c r="J112" s="417">
        <f>'3M - LGS'!J112</f>
        <v>7.0480555386223664E-2</v>
      </c>
      <c r="K112" s="417">
        <f>'3M - LGS'!K112</f>
        <v>6.9407157099301828E-2</v>
      </c>
      <c r="L112" s="417">
        <f>'3M - LGS'!L112</f>
        <v>3.8410304283112082E-2</v>
      </c>
      <c r="M112" s="417">
        <f>'3M - LGS'!M112</f>
        <v>3.8650065014687034E-2</v>
      </c>
      <c r="N112" s="417">
        <f>'3M - LGS'!N112</f>
        <v>3.7457745221103705E-2</v>
      </c>
      <c r="O112" s="417">
        <f>'3M - LGS'!O112</f>
        <v>3.5883229561628725E-2</v>
      </c>
      <c r="P112" s="417">
        <f>'3M - LGS'!P112</f>
        <v>3.6232421772460818E-2</v>
      </c>
      <c r="Q112" s="417">
        <f>'3M - LGS'!Q112</f>
        <v>3.6780597823695457E-2</v>
      </c>
      <c r="R112" s="417">
        <f>'3M - LGS'!R112</f>
        <v>3.899666314606854E-2</v>
      </c>
      <c r="S112" s="417">
        <f>'3M - LGS'!S112</f>
        <v>4.0518006421632537E-2</v>
      </c>
      <c r="T112" s="417">
        <f>'3M - LGS'!T112</f>
        <v>7.2592711079720179E-2</v>
      </c>
      <c r="U112" s="417">
        <f>'3M - LGS'!U112</f>
        <v>6.8856908727372268E-2</v>
      </c>
      <c r="V112" s="417">
        <f>'3M - LGS'!V112</f>
        <v>7.0480555386223664E-2</v>
      </c>
      <c r="W112" s="417">
        <f>'3M - LGS'!W112</f>
        <v>6.9407157099301828E-2</v>
      </c>
      <c r="X112" s="417">
        <f>'3M - LGS'!X112</f>
        <v>3.8410304283112082E-2</v>
      </c>
      <c r="Y112" s="417">
        <f>'3M - LGS'!Y112</f>
        <v>3.8650065014687034E-2</v>
      </c>
      <c r="Z112" s="417">
        <f>'3M - LGS'!Z112</f>
        <v>3.7457745221103705E-2</v>
      </c>
      <c r="AA112" s="417">
        <f>'3M - LGS'!AA112</f>
        <v>3.5883229561628725E-2</v>
      </c>
      <c r="AB112" s="417">
        <f>'3M - LGS'!AB112</f>
        <v>3.6232421772460818E-2</v>
      </c>
      <c r="AC112" s="417">
        <f>'3M - LGS'!AC112</f>
        <v>3.6780597823695457E-2</v>
      </c>
      <c r="AD112" s="417">
        <f>'3M - LGS'!AD112</f>
        <v>3.899666314606854E-2</v>
      </c>
      <c r="AE112" s="417">
        <f>'3M - LGS'!AE112</f>
        <v>4.0518006421632537E-2</v>
      </c>
      <c r="AF112" s="417">
        <f>'3M - LGS'!AF112</f>
        <v>7.2592711079720179E-2</v>
      </c>
      <c r="AG112" s="417">
        <f>'3M - LGS'!AG112</f>
        <v>6.8856908727372268E-2</v>
      </c>
      <c r="AH112" s="417">
        <f>'3M - LGS'!AH112</f>
        <v>7.0480555386223664E-2</v>
      </c>
      <c r="AI112" s="417">
        <f>'3M - LGS'!AI112</f>
        <v>6.9407157099301828E-2</v>
      </c>
      <c r="AJ112" s="417">
        <f>'3M - LGS'!AJ112</f>
        <v>3.8410304283112082E-2</v>
      </c>
      <c r="AK112" s="417">
        <f>'3M - LGS'!AK112</f>
        <v>3.8650065014687034E-2</v>
      </c>
      <c r="AL112" s="417">
        <f>'3M - LGS'!AL112</f>
        <v>3.7457745221103705E-2</v>
      </c>
      <c r="AM112" s="417">
        <f>'3M - LGS'!AM112</f>
        <v>3.5883229561628725E-2</v>
      </c>
      <c r="AN112" s="417">
        <f>'3M - LGS'!AN112</f>
        <v>3.6232421772460818E-2</v>
      </c>
      <c r="AO112" s="417">
        <f>'3M - LGS'!AO112</f>
        <v>3.6780597823695457E-2</v>
      </c>
      <c r="AP112" s="417">
        <f>'3M - LGS'!AP112</f>
        <v>3.899666314606854E-2</v>
      </c>
      <c r="AQ112" s="417">
        <f>'3M - LGS'!AQ112</f>
        <v>4.0518006421632537E-2</v>
      </c>
      <c r="AR112" s="417">
        <f>'3M - LGS'!AR112</f>
        <v>7.2592711079720179E-2</v>
      </c>
      <c r="AS112" s="417">
        <f>'3M - LGS'!AS112</f>
        <v>6.8856908727372268E-2</v>
      </c>
      <c r="AT112" s="417">
        <f>'3M - LGS'!AT112</f>
        <v>7.0480555386223664E-2</v>
      </c>
      <c r="AU112" s="417">
        <f>'3M - LGS'!AU112</f>
        <v>6.9407157099301828E-2</v>
      </c>
      <c r="AV112" s="417">
        <f>'3M - LGS'!AV112</f>
        <v>3.8410304283112082E-2</v>
      </c>
      <c r="AW112" s="417">
        <f>'3M - LGS'!AW112</f>
        <v>3.8650065014687034E-2</v>
      </c>
      <c r="AX112" s="417">
        <f>'3M - LGS'!AX112</f>
        <v>3.7457745221103705E-2</v>
      </c>
      <c r="AY112" s="417">
        <f>'3M - LGS'!AY112</f>
        <v>3.5883229561628725E-2</v>
      </c>
      <c r="AZ112" s="417">
        <f>'3M - LGS'!AZ112</f>
        <v>3.6232421772460818E-2</v>
      </c>
      <c r="BA112" s="417">
        <f>'3M - LGS'!BA112</f>
        <v>3.6780597823695457E-2</v>
      </c>
      <c r="BB112" s="417">
        <f>'3M - LGS'!BB112</f>
        <v>3.899666314606854E-2</v>
      </c>
      <c r="BC112" s="417">
        <f>'3M - LGS'!BC112</f>
        <v>4.0518006421632537E-2</v>
      </c>
      <c r="BD112" s="417">
        <f>'3M - LGS'!BD112</f>
        <v>7.2592711079720179E-2</v>
      </c>
      <c r="BE112" s="417">
        <f>'3M - LGS'!BE112</f>
        <v>6.8856908727372268E-2</v>
      </c>
      <c r="BF112" s="417">
        <f>'3M - LGS'!BF112</f>
        <v>7.0480555386223664E-2</v>
      </c>
      <c r="BG112" s="417">
        <f>'3M - LGS'!BG112</f>
        <v>6.9407157099301828E-2</v>
      </c>
      <c r="BH112" s="417">
        <f>'3M - LGS'!BH112</f>
        <v>3.8410304283112082E-2</v>
      </c>
      <c r="BI112" s="417">
        <f>'3M - LGS'!BI112</f>
        <v>3.8650065014687034E-2</v>
      </c>
      <c r="BJ112" s="417">
        <f>'3M - LGS'!BJ112</f>
        <v>3.7457745221103705E-2</v>
      </c>
      <c r="BK112" s="417">
        <f>'3M - LGS'!BK112</f>
        <v>3.5883229561628725E-2</v>
      </c>
      <c r="BL112" s="417">
        <f>'3M - LGS'!BL112</f>
        <v>3.6232421772460818E-2</v>
      </c>
      <c r="BM112" s="417">
        <f>'3M - LGS'!BM112</f>
        <v>3.6780597823695457E-2</v>
      </c>
      <c r="BN112" s="417">
        <f>'3M - LGS'!BN112</f>
        <v>3.899666314606854E-2</v>
      </c>
      <c r="BO112" s="417">
        <f>'3M - LGS'!BO112</f>
        <v>4.0518006421632537E-2</v>
      </c>
      <c r="BP112" s="417">
        <f>'3M - LGS'!BP112</f>
        <v>7.2592711079720179E-2</v>
      </c>
      <c r="BQ112" s="417">
        <f>'3M - LGS'!BQ112</f>
        <v>6.8856908727372268E-2</v>
      </c>
      <c r="BR112" s="417">
        <f>'3M - LGS'!BR112</f>
        <v>7.0480555386223664E-2</v>
      </c>
      <c r="BS112" s="417">
        <f>'3M - LGS'!BS112</f>
        <v>6.9407157099301828E-2</v>
      </c>
      <c r="BT112" s="417">
        <f>'3M - LGS'!BT112</f>
        <v>3.8410304283112082E-2</v>
      </c>
      <c r="BU112" s="417">
        <f>'3M - LGS'!BU112</f>
        <v>3.8650065014687034E-2</v>
      </c>
      <c r="BV112" s="417">
        <f>'3M - LGS'!BV112</f>
        <v>3.7457745221103705E-2</v>
      </c>
      <c r="BW112" s="417">
        <f>'3M - LGS'!BW112</f>
        <v>3.5883229561628725E-2</v>
      </c>
      <c r="BX112" s="417">
        <f>'3M - LGS'!BX112</f>
        <v>3.6232421772460818E-2</v>
      </c>
      <c r="BY112" s="417">
        <f>'3M - LGS'!BY112</f>
        <v>3.6780597823695457E-2</v>
      </c>
      <c r="BZ112" s="417">
        <f>'3M - LGS'!BZ112</f>
        <v>3.899666314606854E-2</v>
      </c>
      <c r="CA112" s="417">
        <f>'3M - LGS'!CA112</f>
        <v>4.0518006421632537E-2</v>
      </c>
      <c r="CB112" s="417">
        <f>'3M - LGS'!CB112</f>
        <v>7.2592711079720179E-2</v>
      </c>
      <c r="CC112" s="417">
        <f>'3M - LGS'!CC112</f>
        <v>6.8856908727372268E-2</v>
      </c>
      <c r="CD112" s="417">
        <f>'3M - LGS'!CD112</f>
        <v>7.0480555386223664E-2</v>
      </c>
      <c r="CE112" s="417">
        <f>'3M - LGS'!CE112</f>
        <v>6.9407157099301828E-2</v>
      </c>
      <c r="CF112" s="417">
        <f>'3M - LGS'!CF112</f>
        <v>3.8410304283112082E-2</v>
      </c>
      <c r="CG112" s="417">
        <f>'3M - LGS'!CG112</f>
        <v>3.8650065014687034E-2</v>
      </c>
      <c r="CH112" s="417">
        <f>'3M - LGS'!CH112</f>
        <v>3.7457745221103705E-2</v>
      </c>
    </row>
    <row r="113" spans="1:86" hidden="1" x14ac:dyDescent="0.35">
      <c r="A113" s="588"/>
      <c r="B113" s="287" t="s">
        <v>1</v>
      </c>
      <c r="C113" s="342">
        <f>'3M - LGS'!C113</f>
        <v>2.5860572795162531E-2</v>
      </c>
      <c r="D113" s="342">
        <f>'3M - LGS'!D113</f>
        <v>2.652833230827558E-2</v>
      </c>
      <c r="E113" s="417">
        <f>'3M - LGS'!E113</f>
        <v>3.9696816372568701E-2</v>
      </c>
      <c r="F113" s="417">
        <f>'3M - LGS'!F113</f>
        <v>4.3681512217985115E-2</v>
      </c>
      <c r="G113" s="417">
        <f>'3M - LGS'!G113</f>
        <v>4.6404049103856412E-2</v>
      </c>
      <c r="H113" s="417">
        <f>'3M - LGS'!H113</f>
        <v>8.1104985181427364E-2</v>
      </c>
      <c r="I113" s="417">
        <f>'3M - LGS'!I113</f>
        <v>7.5501379793671927E-2</v>
      </c>
      <c r="J113" s="417">
        <f>'3M - LGS'!J113</f>
        <v>7.8196746103962156E-2</v>
      </c>
      <c r="K113" s="417">
        <f>'3M - LGS'!K113</f>
        <v>8.118203560272079E-2</v>
      </c>
      <c r="L113" s="417">
        <f>'3M - LGS'!L113</f>
        <v>4.4554093069508312E-2</v>
      </c>
      <c r="M113" s="417">
        <f>'3M - LGS'!M113</f>
        <v>4.3912185866003588E-2</v>
      </c>
      <c r="N113" s="417">
        <f>'3M - LGS'!N113</f>
        <v>4.0001422883648899E-2</v>
      </c>
      <c r="O113" s="417">
        <f>'3M - LGS'!O113</f>
        <v>3.7988674494240669E-2</v>
      </c>
      <c r="P113" s="417">
        <f>'3M - LGS'!P113</f>
        <v>3.8843753189873799E-2</v>
      </c>
      <c r="Q113" s="417">
        <f>'3M - LGS'!Q113</f>
        <v>3.9696816372568701E-2</v>
      </c>
      <c r="R113" s="417">
        <f>'3M - LGS'!R113</f>
        <v>4.3681512217985115E-2</v>
      </c>
      <c r="S113" s="417">
        <f>'3M - LGS'!S113</f>
        <v>4.6404049103856412E-2</v>
      </c>
      <c r="T113" s="417">
        <f>'3M - LGS'!T113</f>
        <v>8.1104985181427364E-2</v>
      </c>
      <c r="U113" s="417">
        <f>'3M - LGS'!U113</f>
        <v>7.5501379793671927E-2</v>
      </c>
      <c r="V113" s="417">
        <f>'3M - LGS'!V113</f>
        <v>7.8196746103962156E-2</v>
      </c>
      <c r="W113" s="417">
        <f>'3M - LGS'!W113</f>
        <v>8.118203560272079E-2</v>
      </c>
      <c r="X113" s="417">
        <f>'3M - LGS'!X113</f>
        <v>4.4554093069508312E-2</v>
      </c>
      <c r="Y113" s="417">
        <f>'3M - LGS'!Y113</f>
        <v>4.3912185866003588E-2</v>
      </c>
      <c r="Z113" s="417">
        <f>'3M - LGS'!Z113</f>
        <v>4.0001422883648899E-2</v>
      </c>
      <c r="AA113" s="417">
        <f>'3M - LGS'!AA113</f>
        <v>3.7988674494240669E-2</v>
      </c>
      <c r="AB113" s="417">
        <f>'3M - LGS'!AB113</f>
        <v>3.8843753189873799E-2</v>
      </c>
      <c r="AC113" s="417">
        <f>'3M - LGS'!AC113</f>
        <v>3.9696816372568701E-2</v>
      </c>
      <c r="AD113" s="417">
        <f>'3M - LGS'!AD113</f>
        <v>4.3681512217985115E-2</v>
      </c>
      <c r="AE113" s="417">
        <f>'3M - LGS'!AE113</f>
        <v>4.6404049103856412E-2</v>
      </c>
      <c r="AF113" s="417">
        <f>'3M - LGS'!AF113</f>
        <v>8.1104985181427364E-2</v>
      </c>
      <c r="AG113" s="417">
        <f>'3M - LGS'!AG113</f>
        <v>7.5501379793671927E-2</v>
      </c>
      <c r="AH113" s="417">
        <f>'3M - LGS'!AH113</f>
        <v>7.8196746103962156E-2</v>
      </c>
      <c r="AI113" s="417">
        <f>'3M - LGS'!AI113</f>
        <v>8.118203560272079E-2</v>
      </c>
      <c r="AJ113" s="417">
        <f>'3M - LGS'!AJ113</f>
        <v>4.4554093069508312E-2</v>
      </c>
      <c r="AK113" s="417">
        <f>'3M - LGS'!AK113</f>
        <v>4.3912185866003588E-2</v>
      </c>
      <c r="AL113" s="417">
        <f>'3M - LGS'!AL113</f>
        <v>4.0001422883648899E-2</v>
      </c>
      <c r="AM113" s="417">
        <f>'3M - LGS'!AM113</f>
        <v>3.7988674494240669E-2</v>
      </c>
      <c r="AN113" s="417">
        <f>'3M - LGS'!AN113</f>
        <v>3.8843753189873799E-2</v>
      </c>
      <c r="AO113" s="417">
        <f>'3M - LGS'!AO113</f>
        <v>3.9696816372568701E-2</v>
      </c>
      <c r="AP113" s="417">
        <f>'3M - LGS'!AP113</f>
        <v>4.3681512217985115E-2</v>
      </c>
      <c r="AQ113" s="417">
        <f>'3M - LGS'!AQ113</f>
        <v>4.6404049103856412E-2</v>
      </c>
      <c r="AR113" s="417">
        <f>'3M - LGS'!AR113</f>
        <v>8.1104985181427364E-2</v>
      </c>
      <c r="AS113" s="417">
        <f>'3M - LGS'!AS113</f>
        <v>7.5501379793671927E-2</v>
      </c>
      <c r="AT113" s="417">
        <f>'3M - LGS'!AT113</f>
        <v>7.8196746103962156E-2</v>
      </c>
      <c r="AU113" s="417">
        <f>'3M - LGS'!AU113</f>
        <v>8.118203560272079E-2</v>
      </c>
      <c r="AV113" s="417">
        <f>'3M - LGS'!AV113</f>
        <v>4.4554093069508312E-2</v>
      </c>
      <c r="AW113" s="417">
        <f>'3M - LGS'!AW113</f>
        <v>4.3912185866003588E-2</v>
      </c>
      <c r="AX113" s="417">
        <f>'3M - LGS'!AX113</f>
        <v>4.0001422883648899E-2</v>
      </c>
      <c r="AY113" s="417">
        <f>'3M - LGS'!AY113</f>
        <v>3.7988674494240669E-2</v>
      </c>
      <c r="AZ113" s="417">
        <f>'3M - LGS'!AZ113</f>
        <v>3.8843753189873799E-2</v>
      </c>
      <c r="BA113" s="417">
        <f>'3M - LGS'!BA113</f>
        <v>3.9696816372568701E-2</v>
      </c>
      <c r="BB113" s="417">
        <f>'3M - LGS'!BB113</f>
        <v>4.3681512217985115E-2</v>
      </c>
      <c r="BC113" s="417">
        <f>'3M - LGS'!BC113</f>
        <v>4.6404049103856412E-2</v>
      </c>
      <c r="BD113" s="417">
        <f>'3M - LGS'!BD113</f>
        <v>8.1104985181427364E-2</v>
      </c>
      <c r="BE113" s="417">
        <f>'3M - LGS'!BE113</f>
        <v>7.5501379793671927E-2</v>
      </c>
      <c r="BF113" s="417">
        <f>'3M - LGS'!BF113</f>
        <v>7.8196746103962156E-2</v>
      </c>
      <c r="BG113" s="417">
        <f>'3M - LGS'!BG113</f>
        <v>8.118203560272079E-2</v>
      </c>
      <c r="BH113" s="417">
        <f>'3M - LGS'!BH113</f>
        <v>4.4554093069508312E-2</v>
      </c>
      <c r="BI113" s="417">
        <f>'3M - LGS'!BI113</f>
        <v>4.3912185866003588E-2</v>
      </c>
      <c r="BJ113" s="417">
        <f>'3M - LGS'!BJ113</f>
        <v>4.0001422883648899E-2</v>
      </c>
      <c r="BK113" s="417">
        <f>'3M - LGS'!BK113</f>
        <v>3.7988674494240669E-2</v>
      </c>
      <c r="BL113" s="417">
        <f>'3M - LGS'!BL113</f>
        <v>3.8843753189873799E-2</v>
      </c>
      <c r="BM113" s="417">
        <f>'3M - LGS'!BM113</f>
        <v>3.9696816372568701E-2</v>
      </c>
      <c r="BN113" s="417">
        <f>'3M - LGS'!BN113</f>
        <v>4.3681512217985115E-2</v>
      </c>
      <c r="BO113" s="417">
        <f>'3M - LGS'!BO113</f>
        <v>4.6404049103856412E-2</v>
      </c>
      <c r="BP113" s="417">
        <f>'3M - LGS'!BP113</f>
        <v>8.1104985181427364E-2</v>
      </c>
      <c r="BQ113" s="417">
        <f>'3M - LGS'!BQ113</f>
        <v>7.5501379793671927E-2</v>
      </c>
      <c r="BR113" s="417">
        <f>'3M - LGS'!BR113</f>
        <v>7.8196746103962156E-2</v>
      </c>
      <c r="BS113" s="417">
        <f>'3M - LGS'!BS113</f>
        <v>8.118203560272079E-2</v>
      </c>
      <c r="BT113" s="417">
        <f>'3M - LGS'!BT113</f>
        <v>4.4554093069508312E-2</v>
      </c>
      <c r="BU113" s="417">
        <f>'3M - LGS'!BU113</f>
        <v>4.3912185866003588E-2</v>
      </c>
      <c r="BV113" s="417">
        <f>'3M - LGS'!BV113</f>
        <v>4.0001422883648899E-2</v>
      </c>
      <c r="BW113" s="417">
        <f>'3M - LGS'!BW113</f>
        <v>3.7988674494240669E-2</v>
      </c>
      <c r="BX113" s="417">
        <f>'3M - LGS'!BX113</f>
        <v>3.8843753189873799E-2</v>
      </c>
      <c r="BY113" s="417">
        <f>'3M - LGS'!BY113</f>
        <v>3.9696816372568701E-2</v>
      </c>
      <c r="BZ113" s="417">
        <f>'3M - LGS'!BZ113</f>
        <v>4.3681512217985115E-2</v>
      </c>
      <c r="CA113" s="417">
        <f>'3M - LGS'!CA113</f>
        <v>4.6404049103856412E-2</v>
      </c>
      <c r="CB113" s="417">
        <f>'3M - LGS'!CB113</f>
        <v>8.1104985181427364E-2</v>
      </c>
      <c r="CC113" s="417">
        <f>'3M - LGS'!CC113</f>
        <v>7.5501379793671927E-2</v>
      </c>
      <c r="CD113" s="417">
        <f>'3M - LGS'!CD113</f>
        <v>7.8196746103962156E-2</v>
      </c>
      <c r="CE113" s="417">
        <f>'3M - LGS'!CE113</f>
        <v>8.118203560272079E-2</v>
      </c>
      <c r="CF113" s="417">
        <f>'3M - LGS'!CF113</f>
        <v>4.4554093069508312E-2</v>
      </c>
      <c r="CG113" s="417">
        <f>'3M - LGS'!CG113</f>
        <v>4.3912185866003588E-2</v>
      </c>
      <c r="CH113" s="417">
        <f>'3M - LGS'!CH113</f>
        <v>4.0001422883648899E-2</v>
      </c>
    </row>
    <row r="114" spans="1:86" hidden="1" x14ac:dyDescent="0.35">
      <c r="A114" s="588"/>
      <c r="B114" s="287" t="s">
        <v>22</v>
      </c>
      <c r="C114" s="342">
        <f>'3M - LGS'!C114</f>
        <v>2.5875926900525859E-2</v>
      </c>
      <c r="D114" s="342">
        <f>'3M - LGS'!D114</f>
        <v>2.6540537748047474E-2</v>
      </c>
      <c r="E114" s="417">
        <f>'3M - LGS'!E114</f>
        <v>3.0319948908436645E-2</v>
      </c>
      <c r="F114" s="417">
        <f>'3M - LGS'!F114</f>
        <v>3.1635349441329765E-2</v>
      </c>
      <c r="G114" s="417">
        <f>'3M - LGS'!G114</f>
        <v>3.2068328289533564E-2</v>
      </c>
      <c r="H114" s="417">
        <f>'3M - LGS'!H114</f>
        <v>5.2784608815079209E-2</v>
      </c>
      <c r="I114" s="417">
        <f>'3M - LGS'!I114</f>
        <v>4.9435090756376747E-2</v>
      </c>
      <c r="J114" s="417">
        <f>'3M - LGS'!J114</f>
        <v>4.9943425283982497E-2</v>
      </c>
      <c r="K114" s="417">
        <f>'3M - LGS'!K114</f>
        <v>5.1209965410206566E-2</v>
      </c>
      <c r="L114" s="417">
        <f>'3M - LGS'!L114</f>
        <v>3.1022648382747212E-2</v>
      </c>
      <c r="M114" s="417">
        <f>'3M - LGS'!M114</f>
        <v>3.1399474329779152E-2</v>
      </c>
      <c r="N114" s="417">
        <f>'3M - LGS'!N114</f>
        <v>3.0592507118538847E-2</v>
      </c>
      <c r="O114" s="417">
        <f>'3M - LGS'!O114</f>
        <v>2.957819256942195E-2</v>
      </c>
      <c r="P114" s="417">
        <f>'3M - LGS'!P114</f>
        <v>2.9938472201453955E-2</v>
      </c>
      <c r="Q114" s="417">
        <f>'3M - LGS'!Q114</f>
        <v>3.0319948908436645E-2</v>
      </c>
      <c r="R114" s="417">
        <f>'3M - LGS'!R114</f>
        <v>3.1635349441329765E-2</v>
      </c>
      <c r="S114" s="417">
        <f>'3M - LGS'!S114</f>
        <v>3.2068328289533564E-2</v>
      </c>
      <c r="T114" s="417">
        <f>'3M - LGS'!T114</f>
        <v>5.2784608815079209E-2</v>
      </c>
      <c r="U114" s="417">
        <f>'3M - LGS'!U114</f>
        <v>4.9435090756376747E-2</v>
      </c>
      <c r="V114" s="417">
        <f>'3M - LGS'!V114</f>
        <v>4.9943425283982497E-2</v>
      </c>
      <c r="W114" s="417">
        <f>'3M - LGS'!W114</f>
        <v>5.1209965410206566E-2</v>
      </c>
      <c r="X114" s="417">
        <f>'3M - LGS'!X114</f>
        <v>3.1022648382747212E-2</v>
      </c>
      <c r="Y114" s="417">
        <f>'3M - LGS'!Y114</f>
        <v>3.1399474329779152E-2</v>
      </c>
      <c r="Z114" s="417">
        <f>'3M - LGS'!Z114</f>
        <v>3.0592507118538847E-2</v>
      </c>
      <c r="AA114" s="417">
        <f>'3M - LGS'!AA114</f>
        <v>2.957819256942195E-2</v>
      </c>
      <c r="AB114" s="417">
        <f>'3M - LGS'!AB114</f>
        <v>2.9938472201453955E-2</v>
      </c>
      <c r="AC114" s="417">
        <f>'3M - LGS'!AC114</f>
        <v>3.0319948908436645E-2</v>
      </c>
      <c r="AD114" s="417">
        <f>'3M - LGS'!AD114</f>
        <v>3.1635349441329765E-2</v>
      </c>
      <c r="AE114" s="417">
        <f>'3M - LGS'!AE114</f>
        <v>3.2068328289533564E-2</v>
      </c>
      <c r="AF114" s="417">
        <f>'3M - LGS'!AF114</f>
        <v>5.2784608815079209E-2</v>
      </c>
      <c r="AG114" s="417">
        <f>'3M - LGS'!AG114</f>
        <v>4.9435090756376747E-2</v>
      </c>
      <c r="AH114" s="417">
        <f>'3M - LGS'!AH114</f>
        <v>4.9943425283982497E-2</v>
      </c>
      <c r="AI114" s="417">
        <f>'3M - LGS'!AI114</f>
        <v>5.1209965410206566E-2</v>
      </c>
      <c r="AJ114" s="417">
        <f>'3M - LGS'!AJ114</f>
        <v>3.1022648382747212E-2</v>
      </c>
      <c r="AK114" s="417">
        <f>'3M - LGS'!AK114</f>
        <v>3.1399474329779152E-2</v>
      </c>
      <c r="AL114" s="417">
        <f>'3M - LGS'!AL114</f>
        <v>3.0592507118538847E-2</v>
      </c>
      <c r="AM114" s="417">
        <f>'3M - LGS'!AM114</f>
        <v>2.957819256942195E-2</v>
      </c>
      <c r="AN114" s="417">
        <f>'3M - LGS'!AN114</f>
        <v>2.9938472201453955E-2</v>
      </c>
      <c r="AO114" s="417">
        <f>'3M - LGS'!AO114</f>
        <v>3.0319948908436645E-2</v>
      </c>
      <c r="AP114" s="417">
        <f>'3M - LGS'!AP114</f>
        <v>3.1635349441329765E-2</v>
      </c>
      <c r="AQ114" s="417">
        <f>'3M - LGS'!AQ114</f>
        <v>3.2068328289533564E-2</v>
      </c>
      <c r="AR114" s="417">
        <f>'3M - LGS'!AR114</f>
        <v>5.2784608815079209E-2</v>
      </c>
      <c r="AS114" s="417">
        <f>'3M - LGS'!AS114</f>
        <v>4.9435090756376747E-2</v>
      </c>
      <c r="AT114" s="417">
        <f>'3M - LGS'!AT114</f>
        <v>4.9943425283982497E-2</v>
      </c>
      <c r="AU114" s="417">
        <f>'3M - LGS'!AU114</f>
        <v>5.1209965410206566E-2</v>
      </c>
      <c r="AV114" s="417">
        <f>'3M - LGS'!AV114</f>
        <v>3.1022648382747212E-2</v>
      </c>
      <c r="AW114" s="417">
        <f>'3M - LGS'!AW114</f>
        <v>3.1399474329779152E-2</v>
      </c>
      <c r="AX114" s="417">
        <f>'3M - LGS'!AX114</f>
        <v>3.0592507118538847E-2</v>
      </c>
      <c r="AY114" s="417">
        <f>'3M - LGS'!AY114</f>
        <v>2.957819256942195E-2</v>
      </c>
      <c r="AZ114" s="417">
        <f>'3M - LGS'!AZ114</f>
        <v>2.9938472201453955E-2</v>
      </c>
      <c r="BA114" s="417">
        <f>'3M - LGS'!BA114</f>
        <v>3.0319948908436645E-2</v>
      </c>
      <c r="BB114" s="417">
        <f>'3M - LGS'!BB114</f>
        <v>3.1635349441329765E-2</v>
      </c>
      <c r="BC114" s="417">
        <f>'3M - LGS'!BC114</f>
        <v>3.2068328289533564E-2</v>
      </c>
      <c r="BD114" s="417">
        <f>'3M - LGS'!BD114</f>
        <v>5.2784608815079209E-2</v>
      </c>
      <c r="BE114" s="417">
        <f>'3M - LGS'!BE114</f>
        <v>4.9435090756376747E-2</v>
      </c>
      <c r="BF114" s="417">
        <f>'3M - LGS'!BF114</f>
        <v>4.9943425283982497E-2</v>
      </c>
      <c r="BG114" s="417">
        <f>'3M - LGS'!BG114</f>
        <v>5.1209965410206566E-2</v>
      </c>
      <c r="BH114" s="417">
        <f>'3M - LGS'!BH114</f>
        <v>3.1022648382747212E-2</v>
      </c>
      <c r="BI114" s="417">
        <f>'3M - LGS'!BI114</f>
        <v>3.1399474329779152E-2</v>
      </c>
      <c r="BJ114" s="417">
        <f>'3M - LGS'!BJ114</f>
        <v>3.0592507118538847E-2</v>
      </c>
      <c r="BK114" s="417">
        <f>'3M - LGS'!BK114</f>
        <v>2.957819256942195E-2</v>
      </c>
      <c r="BL114" s="417">
        <f>'3M - LGS'!BL114</f>
        <v>2.9938472201453955E-2</v>
      </c>
      <c r="BM114" s="417">
        <f>'3M - LGS'!BM114</f>
        <v>3.0319948908436645E-2</v>
      </c>
      <c r="BN114" s="417">
        <f>'3M - LGS'!BN114</f>
        <v>3.1635349441329765E-2</v>
      </c>
      <c r="BO114" s="417">
        <f>'3M - LGS'!BO114</f>
        <v>3.2068328289533564E-2</v>
      </c>
      <c r="BP114" s="417">
        <f>'3M - LGS'!BP114</f>
        <v>5.2784608815079209E-2</v>
      </c>
      <c r="BQ114" s="417">
        <f>'3M - LGS'!BQ114</f>
        <v>4.9435090756376747E-2</v>
      </c>
      <c r="BR114" s="417">
        <f>'3M - LGS'!BR114</f>
        <v>4.9943425283982497E-2</v>
      </c>
      <c r="BS114" s="417">
        <f>'3M - LGS'!BS114</f>
        <v>5.1209965410206566E-2</v>
      </c>
      <c r="BT114" s="417">
        <f>'3M - LGS'!BT114</f>
        <v>3.1022648382747212E-2</v>
      </c>
      <c r="BU114" s="417">
        <f>'3M - LGS'!BU114</f>
        <v>3.1399474329779152E-2</v>
      </c>
      <c r="BV114" s="417">
        <f>'3M - LGS'!BV114</f>
        <v>3.0592507118538847E-2</v>
      </c>
      <c r="BW114" s="417">
        <f>'3M - LGS'!BW114</f>
        <v>2.957819256942195E-2</v>
      </c>
      <c r="BX114" s="417">
        <f>'3M - LGS'!BX114</f>
        <v>2.9938472201453955E-2</v>
      </c>
      <c r="BY114" s="417">
        <f>'3M - LGS'!BY114</f>
        <v>3.0319948908436645E-2</v>
      </c>
      <c r="BZ114" s="417">
        <f>'3M - LGS'!BZ114</f>
        <v>3.1635349441329765E-2</v>
      </c>
      <c r="CA114" s="417">
        <f>'3M - LGS'!CA114</f>
        <v>3.2068328289533564E-2</v>
      </c>
      <c r="CB114" s="417">
        <f>'3M - LGS'!CB114</f>
        <v>5.2784608815079209E-2</v>
      </c>
      <c r="CC114" s="417">
        <f>'3M - LGS'!CC114</f>
        <v>4.9435090756376747E-2</v>
      </c>
      <c r="CD114" s="417">
        <f>'3M - LGS'!CD114</f>
        <v>4.9943425283982497E-2</v>
      </c>
      <c r="CE114" s="417">
        <f>'3M - LGS'!CE114</f>
        <v>5.1209965410206566E-2</v>
      </c>
      <c r="CF114" s="417">
        <f>'3M - LGS'!CF114</f>
        <v>3.1022648382747212E-2</v>
      </c>
      <c r="CG114" s="417">
        <f>'3M - LGS'!CG114</f>
        <v>3.1399474329779152E-2</v>
      </c>
      <c r="CH114" s="417">
        <f>'3M - LGS'!CH114</f>
        <v>3.0592507118538847E-2</v>
      </c>
    </row>
    <row r="115" spans="1:86" hidden="1" x14ac:dyDescent="0.35">
      <c r="A115" s="588"/>
      <c r="B115" s="94" t="s">
        <v>9</v>
      </c>
      <c r="C115" s="342">
        <f>'3M - LGS'!C115</f>
        <v>3.108900830684997E-2</v>
      </c>
      <c r="D115" s="342">
        <f>'3M - LGS'!D115</f>
        <v>3.2318880451583896E-2</v>
      </c>
      <c r="E115" s="417">
        <f>'3M - LGS'!E115</f>
        <v>3.6400767098975467E-2</v>
      </c>
      <c r="F115" s="417">
        <f>'3M - LGS'!F115</f>
        <v>3.7848285731954548E-2</v>
      </c>
      <c r="G115" s="417">
        <f>'3M - LGS'!G115</f>
        <v>3.8948323804880183E-2</v>
      </c>
      <c r="H115" s="417">
        <f>'3M - LGS'!H115</f>
        <v>5.2466370982798598E-2</v>
      </c>
      <c r="I115" s="417">
        <f>'3M - LGS'!I115</f>
        <v>4.912191546048067E-2</v>
      </c>
      <c r="J115" s="417">
        <f>'3M - LGS'!J115</f>
        <v>4.96108789210708E-2</v>
      </c>
      <c r="K115" s="417">
        <f>'3M - LGS'!K115</f>
        <v>6.7936946255137187E-2</v>
      </c>
      <c r="L115" s="417">
        <f>'3M - LGS'!L115</f>
        <v>3.6755220612435184E-2</v>
      </c>
      <c r="M115" s="417">
        <f>'3M - LGS'!M115</f>
        <v>3.7425420963378073E-2</v>
      </c>
      <c r="N115" s="417">
        <f>'3M - LGS'!N115</f>
        <v>3.6449119197947369E-2</v>
      </c>
      <c r="O115" s="417">
        <f>'3M - LGS'!O115</f>
        <v>3.5192695733945137E-2</v>
      </c>
      <c r="P115" s="417">
        <f>'3M - LGS'!P115</f>
        <v>3.5680635634363397E-2</v>
      </c>
      <c r="Q115" s="417">
        <f>'3M - LGS'!Q115</f>
        <v>3.6400767098975467E-2</v>
      </c>
      <c r="R115" s="417">
        <f>'3M - LGS'!R115</f>
        <v>3.7848285731954548E-2</v>
      </c>
      <c r="S115" s="417">
        <f>'3M - LGS'!S115</f>
        <v>3.8948323804880183E-2</v>
      </c>
      <c r="T115" s="417">
        <f>'3M - LGS'!T115</f>
        <v>5.2466370982798598E-2</v>
      </c>
      <c r="U115" s="417">
        <f>'3M - LGS'!U115</f>
        <v>4.912191546048067E-2</v>
      </c>
      <c r="V115" s="417">
        <f>'3M - LGS'!V115</f>
        <v>4.96108789210708E-2</v>
      </c>
      <c r="W115" s="417">
        <f>'3M - LGS'!W115</f>
        <v>6.7936946255137187E-2</v>
      </c>
      <c r="X115" s="417">
        <f>'3M - LGS'!X115</f>
        <v>3.6755220612435184E-2</v>
      </c>
      <c r="Y115" s="417">
        <f>'3M - LGS'!Y115</f>
        <v>3.7425420963378073E-2</v>
      </c>
      <c r="Z115" s="417">
        <f>'3M - LGS'!Z115</f>
        <v>3.6449119197947369E-2</v>
      </c>
      <c r="AA115" s="417">
        <f>'3M - LGS'!AA115</f>
        <v>3.5192695733945137E-2</v>
      </c>
      <c r="AB115" s="417">
        <f>'3M - LGS'!AB115</f>
        <v>3.5680635634363397E-2</v>
      </c>
      <c r="AC115" s="417">
        <f>'3M - LGS'!AC115</f>
        <v>3.6400767098975467E-2</v>
      </c>
      <c r="AD115" s="417">
        <f>'3M - LGS'!AD115</f>
        <v>3.7848285731954548E-2</v>
      </c>
      <c r="AE115" s="417">
        <f>'3M - LGS'!AE115</f>
        <v>3.8948323804880183E-2</v>
      </c>
      <c r="AF115" s="417">
        <f>'3M - LGS'!AF115</f>
        <v>5.2466370982798598E-2</v>
      </c>
      <c r="AG115" s="417">
        <f>'3M - LGS'!AG115</f>
        <v>4.912191546048067E-2</v>
      </c>
      <c r="AH115" s="417">
        <f>'3M - LGS'!AH115</f>
        <v>4.96108789210708E-2</v>
      </c>
      <c r="AI115" s="417">
        <f>'3M - LGS'!AI115</f>
        <v>6.7936946255137187E-2</v>
      </c>
      <c r="AJ115" s="417">
        <f>'3M - LGS'!AJ115</f>
        <v>3.6755220612435184E-2</v>
      </c>
      <c r="AK115" s="417">
        <f>'3M - LGS'!AK115</f>
        <v>3.7425420963378073E-2</v>
      </c>
      <c r="AL115" s="417">
        <f>'3M - LGS'!AL115</f>
        <v>3.6449119197947369E-2</v>
      </c>
      <c r="AM115" s="417">
        <f>'3M - LGS'!AM115</f>
        <v>3.5192695733945137E-2</v>
      </c>
      <c r="AN115" s="417">
        <f>'3M - LGS'!AN115</f>
        <v>3.5680635634363397E-2</v>
      </c>
      <c r="AO115" s="417">
        <f>'3M - LGS'!AO115</f>
        <v>3.6400767098975467E-2</v>
      </c>
      <c r="AP115" s="417">
        <f>'3M - LGS'!AP115</f>
        <v>3.7848285731954548E-2</v>
      </c>
      <c r="AQ115" s="417">
        <f>'3M - LGS'!AQ115</f>
        <v>3.8948323804880183E-2</v>
      </c>
      <c r="AR115" s="417">
        <f>'3M - LGS'!AR115</f>
        <v>5.2466370982798598E-2</v>
      </c>
      <c r="AS115" s="417">
        <f>'3M - LGS'!AS115</f>
        <v>4.912191546048067E-2</v>
      </c>
      <c r="AT115" s="417">
        <f>'3M - LGS'!AT115</f>
        <v>4.96108789210708E-2</v>
      </c>
      <c r="AU115" s="417">
        <f>'3M - LGS'!AU115</f>
        <v>6.7936946255137187E-2</v>
      </c>
      <c r="AV115" s="417">
        <f>'3M - LGS'!AV115</f>
        <v>3.6755220612435184E-2</v>
      </c>
      <c r="AW115" s="417">
        <f>'3M - LGS'!AW115</f>
        <v>3.7425420963378073E-2</v>
      </c>
      <c r="AX115" s="417">
        <f>'3M - LGS'!AX115</f>
        <v>3.6449119197947369E-2</v>
      </c>
      <c r="AY115" s="417">
        <f>'3M - LGS'!AY115</f>
        <v>3.5192695733945137E-2</v>
      </c>
      <c r="AZ115" s="417">
        <f>'3M - LGS'!AZ115</f>
        <v>3.5680635634363397E-2</v>
      </c>
      <c r="BA115" s="417">
        <f>'3M - LGS'!BA115</f>
        <v>3.6400767098975467E-2</v>
      </c>
      <c r="BB115" s="417">
        <f>'3M - LGS'!BB115</f>
        <v>3.7848285731954548E-2</v>
      </c>
      <c r="BC115" s="417">
        <f>'3M - LGS'!BC115</f>
        <v>3.8948323804880183E-2</v>
      </c>
      <c r="BD115" s="417">
        <f>'3M - LGS'!BD115</f>
        <v>5.2466370982798598E-2</v>
      </c>
      <c r="BE115" s="417">
        <f>'3M - LGS'!BE115</f>
        <v>4.912191546048067E-2</v>
      </c>
      <c r="BF115" s="417">
        <f>'3M - LGS'!BF115</f>
        <v>4.96108789210708E-2</v>
      </c>
      <c r="BG115" s="417">
        <f>'3M - LGS'!BG115</f>
        <v>6.7936946255137187E-2</v>
      </c>
      <c r="BH115" s="417">
        <f>'3M - LGS'!BH115</f>
        <v>3.6755220612435184E-2</v>
      </c>
      <c r="BI115" s="417">
        <f>'3M - LGS'!BI115</f>
        <v>3.7425420963378073E-2</v>
      </c>
      <c r="BJ115" s="417">
        <f>'3M - LGS'!BJ115</f>
        <v>3.6449119197947369E-2</v>
      </c>
      <c r="BK115" s="417">
        <f>'3M - LGS'!BK115</f>
        <v>3.5192695733945137E-2</v>
      </c>
      <c r="BL115" s="417">
        <f>'3M - LGS'!BL115</f>
        <v>3.5680635634363397E-2</v>
      </c>
      <c r="BM115" s="417">
        <f>'3M - LGS'!BM115</f>
        <v>3.6400767098975467E-2</v>
      </c>
      <c r="BN115" s="417">
        <f>'3M - LGS'!BN115</f>
        <v>3.7848285731954548E-2</v>
      </c>
      <c r="BO115" s="417">
        <f>'3M - LGS'!BO115</f>
        <v>3.8948323804880183E-2</v>
      </c>
      <c r="BP115" s="417">
        <f>'3M - LGS'!BP115</f>
        <v>5.2466370982798598E-2</v>
      </c>
      <c r="BQ115" s="417">
        <f>'3M - LGS'!BQ115</f>
        <v>4.912191546048067E-2</v>
      </c>
      <c r="BR115" s="417">
        <f>'3M - LGS'!BR115</f>
        <v>4.96108789210708E-2</v>
      </c>
      <c r="BS115" s="417">
        <f>'3M - LGS'!BS115</f>
        <v>6.7936946255137187E-2</v>
      </c>
      <c r="BT115" s="417">
        <f>'3M - LGS'!BT115</f>
        <v>3.6755220612435184E-2</v>
      </c>
      <c r="BU115" s="417">
        <f>'3M - LGS'!BU115</f>
        <v>3.7425420963378073E-2</v>
      </c>
      <c r="BV115" s="417">
        <f>'3M - LGS'!BV115</f>
        <v>3.6449119197947369E-2</v>
      </c>
      <c r="BW115" s="417">
        <f>'3M - LGS'!BW115</f>
        <v>3.5192695733945137E-2</v>
      </c>
      <c r="BX115" s="417">
        <f>'3M - LGS'!BX115</f>
        <v>3.5680635634363397E-2</v>
      </c>
      <c r="BY115" s="417">
        <f>'3M - LGS'!BY115</f>
        <v>3.6400767098975467E-2</v>
      </c>
      <c r="BZ115" s="417">
        <f>'3M - LGS'!BZ115</f>
        <v>3.7848285731954548E-2</v>
      </c>
      <c r="CA115" s="417">
        <f>'3M - LGS'!CA115</f>
        <v>3.8948323804880183E-2</v>
      </c>
      <c r="CB115" s="417">
        <f>'3M - LGS'!CB115</f>
        <v>5.2466370982798598E-2</v>
      </c>
      <c r="CC115" s="417">
        <f>'3M - LGS'!CC115</f>
        <v>4.912191546048067E-2</v>
      </c>
      <c r="CD115" s="417">
        <f>'3M - LGS'!CD115</f>
        <v>4.96108789210708E-2</v>
      </c>
      <c r="CE115" s="417">
        <f>'3M - LGS'!CE115</f>
        <v>6.7936946255137187E-2</v>
      </c>
      <c r="CF115" s="417">
        <f>'3M - LGS'!CF115</f>
        <v>3.6755220612435184E-2</v>
      </c>
      <c r="CG115" s="417">
        <f>'3M - LGS'!CG115</f>
        <v>3.7425420963378073E-2</v>
      </c>
      <c r="CH115" s="417">
        <f>'3M - LGS'!CH115</f>
        <v>3.6449119197947369E-2</v>
      </c>
    </row>
    <row r="116" spans="1:86" hidden="1" x14ac:dyDescent="0.35">
      <c r="A116" s="588"/>
      <c r="B116" s="94" t="s">
        <v>3</v>
      </c>
      <c r="C116" s="342">
        <f>'3M - LGS'!C116</f>
        <v>3.1088718298159661E-2</v>
      </c>
      <c r="D116" s="342">
        <f>'3M - LGS'!D116</f>
        <v>3.2310141385779451E-2</v>
      </c>
      <c r="E116" s="417">
        <f>'3M - LGS'!E116</f>
        <v>3.8639690503277153E-2</v>
      </c>
      <c r="F116" s="417">
        <f>'3M - LGS'!F116</f>
        <v>4.020234994736669E-2</v>
      </c>
      <c r="G116" s="417">
        <f>'3M - LGS'!G116</f>
        <v>4.2431896418072129E-2</v>
      </c>
      <c r="H116" s="417">
        <f>'3M - LGS'!H116</f>
        <v>8.0517978960174888E-2</v>
      </c>
      <c r="I116" s="417">
        <f>'3M - LGS'!I116</f>
        <v>7.5221853230883803E-2</v>
      </c>
      <c r="J116" s="417">
        <f>'3M - LGS'!J116</f>
        <v>7.7823571600405109E-2</v>
      </c>
      <c r="K116" s="417">
        <f>'3M - LGS'!K116</f>
        <v>7.8672130694541126E-2</v>
      </c>
      <c r="L116" s="417">
        <f>'3M - LGS'!L116</f>
        <v>4.0653156764930434E-2</v>
      </c>
      <c r="M116" s="417">
        <f>'3M - LGS'!M116</f>
        <v>4.0517872128990426E-2</v>
      </c>
      <c r="N116" s="417">
        <f>'3M - LGS'!N116</f>
        <v>3.8838582336457171E-2</v>
      </c>
      <c r="O116" s="417">
        <f>'3M - LGS'!O116</f>
        <v>3.7302146763977473E-2</v>
      </c>
      <c r="P116" s="417">
        <f>'3M - LGS'!P116</f>
        <v>3.7923461910284076E-2</v>
      </c>
      <c r="Q116" s="417">
        <f>'3M - LGS'!Q116</f>
        <v>3.8639690503277153E-2</v>
      </c>
      <c r="R116" s="417">
        <f>'3M - LGS'!R116</f>
        <v>4.020234994736669E-2</v>
      </c>
      <c r="S116" s="417">
        <f>'3M - LGS'!S116</f>
        <v>4.2431896418072129E-2</v>
      </c>
      <c r="T116" s="417">
        <f>'3M - LGS'!T116</f>
        <v>8.0517978960174888E-2</v>
      </c>
      <c r="U116" s="417">
        <f>'3M - LGS'!U116</f>
        <v>7.5221853230883803E-2</v>
      </c>
      <c r="V116" s="417">
        <f>'3M - LGS'!V116</f>
        <v>7.7823571600405109E-2</v>
      </c>
      <c r="W116" s="417">
        <f>'3M - LGS'!W116</f>
        <v>7.8672130694541126E-2</v>
      </c>
      <c r="X116" s="417">
        <f>'3M - LGS'!X116</f>
        <v>4.0653156764930434E-2</v>
      </c>
      <c r="Y116" s="417">
        <f>'3M - LGS'!Y116</f>
        <v>4.0517872128990426E-2</v>
      </c>
      <c r="Z116" s="417">
        <f>'3M - LGS'!Z116</f>
        <v>3.8838582336457171E-2</v>
      </c>
      <c r="AA116" s="417">
        <f>'3M - LGS'!AA116</f>
        <v>3.7302146763977473E-2</v>
      </c>
      <c r="AB116" s="417">
        <f>'3M - LGS'!AB116</f>
        <v>3.7923461910284076E-2</v>
      </c>
      <c r="AC116" s="417">
        <f>'3M - LGS'!AC116</f>
        <v>3.8639690503277153E-2</v>
      </c>
      <c r="AD116" s="417">
        <f>'3M - LGS'!AD116</f>
        <v>4.020234994736669E-2</v>
      </c>
      <c r="AE116" s="417">
        <f>'3M - LGS'!AE116</f>
        <v>4.2431896418072129E-2</v>
      </c>
      <c r="AF116" s="417">
        <f>'3M - LGS'!AF116</f>
        <v>8.0517978960174888E-2</v>
      </c>
      <c r="AG116" s="417">
        <f>'3M - LGS'!AG116</f>
        <v>7.5221853230883803E-2</v>
      </c>
      <c r="AH116" s="417">
        <f>'3M - LGS'!AH116</f>
        <v>7.7823571600405109E-2</v>
      </c>
      <c r="AI116" s="417">
        <f>'3M - LGS'!AI116</f>
        <v>7.8672130694541126E-2</v>
      </c>
      <c r="AJ116" s="417">
        <f>'3M - LGS'!AJ116</f>
        <v>4.0653156764930434E-2</v>
      </c>
      <c r="AK116" s="417">
        <f>'3M - LGS'!AK116</f>
        <v>4.0517872128990426E-2</v>
      </c>
      <c r="AL116" s="417">
        <f>'3M - LGS'!AL116</f>
        <v>3.8838582336457171E-2</v>
      </c>
      <c r="AM116" s="417">
        <f>'3M - LGS'!AM116</f>
        <v>3.7302146763977473E-2</v>
      </c>
      <c r="AN116" s="417">
        <f>'3M - LGS'!AN116</f>
        <v>3.7923461910284076E-2</v>
      </c>
      <c r="AO116" s="417">
        <f>'3M - LGS'!AO116</f>
        <v>3.8639690503277153E-2</v>
      </c>
      <c r="AP116" s="417">
        <f>'3M - LGS'!AP116</f>
        <v>4.020234994736669E-2</v>
      </c>
      <c r="AQ116" s="417">
        <f>'3M - LGS'!AQ116</f>
        <v>4.2431896418072129E-2</v>
      </c>
      <c r="AR116" s="417">
        <f>'3M - LGS'!AR116</f>
        <v>8.0517978960174888E-2</v>
      </c>
      <c r="AS116" s="417">
        <f>'3M - LGS'!AS116</f>
        <v>7.5221853230883803E-2</v>
      </c>
      <c r="AT116" s="417">
        <f>'3M - LGS'!AT116</f>
        <v>7.7823571600405109E-2</v>
      </c>
      <c r="AU116" s="417">
        <f>'3M - LGS'!AU116</f>
        <v>7.8672130694541126E-2</v>
      </c>
      <c r="AV116" s="417">
        <f>'3M - LGS'!AV116</f>
        <v>4.0653156764930434E-2</v>
      </c>
      <c r="AW116" s="417">
        <f>'3M - LGS'!AW116</f>
        <v>4.0517872128990426E-2</v>
      </c>
      <c r="AX116" s="417">
        <f>'3M - LGS'!AX116</f>
        <v>3.8838582336457171E-2</v>
      </c>
      <c r="AY116" s="417">
        <f>'3M - LGS'!AY116</f>
        <v>3.7302146763977473E-2</v>
      </c>
      <c r="AZ116" s="417">
        <f>'3M - LGS'!AZ116</f>
        <v>3.7923461910284076E-2</v>
      </c>
      <c r="BA116" s="417">
        <f>'3M - LGS'!BA116</f>
        <v>3.8639690503277153E-2</v>
      </c>
      <c r="BB116" s="417">
        <f>'3M - LGS'!BB116</f>
        <v>4.020234994736669E-2</v>
      </c>
      <c r="BC116" s="417">
        <f>'3M - LGS'!BC116</f>
        <v>4.2431896418072129E-2</v>
      </c>
      <c r="BD116" s="417">
        <f>'3M - LGS'!BD116</f>
        <v>8.0517978960174888E-2</v>
      </c>
      <c r="BE116" s="417">
        <f>'3M - LGS'!BE116</f>
        <v>7.5221853230883803E-2</v>
      </c>
      <c r="BF116" s="417">
        <f>'3M - LGS'!BF116</f>
        <v>7.7823571600405109E-2</v>
      </c>
      <c r="BG116" s="417">
        <f>'3M - LGS'!BG116</f>
        <v>7.8672130694541126E-2</v>
      </c>
      <c r="BH116" s="417">
        <f>'3M - LGS'!BH116</f>
        <v>4.0653156764930434E-2</v>
      </c>
      <c r="BI116" s="417">
        <f>'3M - LGS'!BI116</f>
        <v>4.0517872128990426E-2</v>
      </c>
      <c r="BJ116" s="417">
        <f>'3M - LGS'!BJ116</f>
        <v>3.8838582336457171E-2</v>
      </c>
      <c r="BK116" s="417">
        <f>'3M - LGS'!BK116</f>
        <v>3.7302146763977473E-2</v>
      </c>
      <c r="BL116" s="417">
        <f>'3M - LGS'!BL116</f>
        <v>3.7923461910284076E-2</v>
      </c>
      <c r="BM116" s="417">
        <f>'3M - LGS'!BM116</f>
        <v>3.8639690503277153E-2</v>
      </c>
      <c r="BN116" s="417">
        <f>'3M - LGS'!BN116</f>
        <v>4.020234994736669E-2</v>
      </c>
      <c r="BO116" s="417">
        <f>'3M - LGS'!BO116</f>
        <v>4.2431896418072129E-2</v>
      </c>
      <c r="BP116" s="417">
        <f>'3M - LGS'!BP116</f>
        <v>8.0517978960174888E-2</v>
      </c>
      <c r="BQ116" s="417">
        <f>'3M - LGS'!BQ116</f>
        <v>7.5221853230883803E-2</v>
      </c>
      <c r="BR116" s="417">
        <f>'3M - LGS'!BR116</f>
        <v>7.7823571600405109E-2</v>
      </c>
      <c r="BS116" s="417">
        <f>'3M - LGS'!BS116</f>
        <v>7.8672130694541126E-2</v>
      </c>
      <c r="BT116" s="417">
        <f>'3M - LGS'!BT116</f>
        <v>4.0653156764930434E-2</v>
      </c>
      <c r="BU116" s="417">
        <f>'3M - LGS'!BU116</f>
        <v>4.0517872128990426E-2</v>
      </c>
      <c r="BV116" s="417">
        <f>'3M - LGS'!BV116</f>
        <v>3.8838582336457171E-2</v>
      </c>
      <c r="BW116" s="417">
        <f>'3M - LGS'!BW116</f>
        <v>3.7302146763977473E-2</v>
      </c>
      <c r="BX116" s="417">
        <f>'3M - LGS'!BX116</f>
        <v>3.7923461910284076E-2</v>
      </c>
      <c r="BY116" s="417">
        <f>'3M - LGS'!BY116</f>
        <v>3.8639690503277153E-2</v>
      </c>
      <c r="BZ116" s="417">
        <f>'3M - LGS'!BZ116</f>
        <v>4.020234994736669E-2</v>
      </c>
      <c r="CA116" s="417">
        <f>'3M - LGS'!CA116</f>
        <v>4.2431896418072129E-2</v>
      </c>
      <c r="CB116" s="417">
        <f>'3M - LGS'!CB116</f>
        <v>8.0517978960174888E-2</v>
      </c>
      <c r="CC116" s="417">
        <f>'3M - LGS'!CC116</f>
        <v>7.5221853230883803E-2</v>
      </c>
      <c r="CD116" s="417">
        <f>'3M - LGS'!CD116</f>
        <v>7.7823571600405109E-2</v>
      </c>
      <c r="CE116" s="417">
        <f>'3M - LGS'!CE116</f>
        <v>7.8672130694541126E-2</v>
      </c>
      <c r="CF116" s="417">
        <f>'3M - LGS'!CF116</f>
        <v>4.0653156764930434E-2</v>
      </c>
      <c r="CG116" s="417">
        <f>'3M - LGS'!CG116</f>
        <v>4.0517872128990426E-2</v>
      </c>
      <c r="CH116" s="417">
        <f>'3M - LGS'!CH116</f>
        <v>3.8838582336457171E-2</v>
      </c>
    </row>
    <row r="117" spans="1:86" hidden="1" x14ac:dyDescent="0.35">
      <c r="A117" s="588"/>
      <c r="B117" s="94" t="s">
        <v>4</v>
      </c>
      <c r="C117" s="342">
        <f>'3M - LGS'!C117</f>
        <v>3.0797422272452961E-2</v>
      </c>
      <c r="D117" s="342">
        <f>'3M - LGS'!D117</f>
        <v>3.1219753394793454E-2</v>
      </c>
      <c r="E117" s="417">
        <f>'3M - LGS'!E117</f>
        <v>3.7049230219279729E-2</v>
      </c>
      <c r="F117" s="417">
        <f>'3M - LGS'!F117</f>
        <v>3.9051866704395241E-2</v>
      </c>
      <c r="G117" s="417">
        <f>'3M - LGS'!G117</f>
        <v>4.0690297123983706E-2</v>
      </c>
      <c r="H117" s="417">
        <f>'3M - LGS'!H117</f>
        <v>7.1899556421210098E-2</v>
      </c>
      <c r="I117" s="417">
        <f>'3M - LGS'!I117</f>
        <v>6.8274761889770774E-2</v>
      </c>
      <c r="J117" s="417">
        <f>'3M - LGS'!J117</f>
        <v>6.9701879474373354E-2</v>
      </c>
      <c r="K117" s="417">
        <f>'3M - LGS'!K117</f>
        <v>6.7801434323069176E-2</v>
      </c>
      <c r="L117" s="417">
        <f>'3M - LGS'!L117</f>
        <v>3.8548708571414597E-2</v>
      </c>
      <c r="M117" s="417">
        <f>'3M - LGS'!M117</f>
        <v>3.8791642320262422E-2</v>
      </c>
      <c r="N117" s="417">
        <f>'3M - LGS'!N117</f>
        <v>3.7502333750820419E-2</v>
      </c>
      <c r="O117" s="417">
        <f>'3M - LGS'!O117</f>
        <v>3.614187145517387E-2</v>
      </c>
      <c r="P117" s="417">
        <f>'3M - LGS'!P117</f>
        <v>3.647828090499923E-2</v>
      </c>
      <c r="Q117" s="417">
        <f>'3M - LGS'!Q117</f>
        <v>3.7049230219279729E-2</v>
      </c>
      <c r="R117" s="417">
        <f>'3M - LGS'!R117</f>
        <v>3.9051866704395241E-2</v>
      </c>
      <c r="S117" s="417">
        <f>'3M - LGS'!S117</f>
        <v>4.0690297123983706E-2</v>
      </c>
      <c r="T117" s="417">
        <f>'3M - LGS'!T117</f>
        <v>7.1899556421210098E-2</v>
      </c>
      <c r="U117" s="417">
        <f>'3M - LGS'!U117</f>
        <v>6.8274761889770774E-2</v>
      </c>
      <c r="V117" s="417">
        <f>'3M - LGS'!V117</f>
        <v>6.9701879474373354E-2</v>
      </c>
      <c r="W117" s="417">
        <f>'3M - LGS'!W117</f>
        <v>6.7801434323069176E-2</v>
      </c>
      <c r="X117" s="417">
        <f>'3M - LGS'!X117</f>
        <v>3.8548708571414597E-2</v>
      </c>
      <c r="Y117" s="417">
        <f>'3M - LGS'!Y117</f>
        <v>3.8791642320262422E-2</v>
      </c>
      <c r="Z117" s="417">
        <f>'3M - LGS'!Z117</f>
        <v>3.7502333750820419E-2</v>
      </c>
      <c r="AA117" s="417">
        <f>'3M - LGS'!AA117</f>
        <v>3.614187145517387E-2</v>
      </c>
      <c r="AB117" s="417">
        <f>'3M - LGS'!AB117</f>
        <v>3.647828090499923E-2</v>
      </c>
      <c r="AC117" s="417">
        <f>'3M - LGS'!AC117</f>
        <v>3.7049230219279729E-2</v>
      </c>
      <c r="AD117" s="417">
        <f>'3M - LGS'!AD117</f>
        <v>3.9051866704395241E-2</v>
      </c>
      <c r="AE117" s="417">
        <f>'3M - LGS'!AE117</f>
        <v>4.0690297123983706E-2</v>
      </c>
      <c r="AF117" s="417">
        <f>'3M - LGS'!AF117</f>
        <v>7.1899556421210098E-2</v>
      </c>
      <c r="AG117" s="417">
        <f>'3M - LGS'!AG117</f>
        <v>6.8274761889770774E-2</v>
      </c>
      <c r="AH117" s="417">
        <f>'3M - LGS'!AH117</f>
        <v>6.9701879474373354E-2</v>
      </c>
      <c r="AI117" s="417">
        <f>'3M - LGS'!AI117</f>
        <v>6.7801434323069176E-2</v>
      </c>
      <c r="AJ117" s="417">
        <f>'3M - LGS'!AJ117</f>
        <v>3.8548708571414597E-2</v>
      </c>
      <c r="AK117" s="417">
        <f>'3M - LGS'!AK117</f>
        <v>3.8791642320262422E-2</v>
      </c>
      <c r="AL117" s="417">
        <f>'3M - LGS'!AL117</f>
        <v>3.7502333750820419E-2</v>
      </c>
      <c r="AM117" s="417">
        <f>'3M - LGS'!AM117</f>
        <v>3.614187145517387E-2</v>
      </c>
      <c r="AN117" s="417">
        <f>'3M - LGS'!AN117</f>
        <v>3.647828090499923E-2</v>
      </c>
      <c r="AO117" s="417">
        <f>'3M - LGS'!AO117</f>
        <v>3.7049230219279729E-2</v>
      </c>
      <c r="AP117" s="417">
        <f>'3M - LGS'!AP117</f>
        <v>3.9051866704395241E-2</v>
      </c>
      <c r="AQ117" s="417">
        <f>'3M - LGS'!AQ117</f>
        <v>4.0690297123983706E-2</v>
      </c>
      <c r="AR117" s="417">
        <f>'3M - LGS'!AR117</f>
        <v>7.1899556421210098E-2</v>
      </c>
      <c r="AS117" s="417">
        <f>'3M - LGS'!AS117</f>
        <v>6.8274761889770774E-2</v>
      </c>
      <c r="AT117" s="417">
        <f>'3M - LGS'!AT117</f>
        <v>6.9701879474373354E-2</v>
      </c>
      <c r="AU117" s="417">
        <f>'3M - LGS'!AU117</f>
        <v>6.7801434323069176E-2</v>
      </c>
      <c r="AV117" s="417">
        <f>'3M - LGS'!AV117</f>
        <v>3.8548708571414597E-2</v>
      </c>
      <c r="AW117" s="417">
        <f>'3M - LGS'!AW117</f>
        <v>3.8791642320262422E-2</v>
      </c>
      <c r="AX117" s="417">
        <f>'3M - LGS'!AX117</f>
        <v>3.7502333750820419E-2</v>
      </c>
      <c r="AY117" s="417">
        <f>'3M - LGS'!AY117</f>
        <v>3.614187145517387E-2</v>
      </c>
      <c r="AZ117" s="417">
        <f>'3M - LGS'!AZ117</f>
        <v>3.647828090499923E-2</v>
      </c>
      <c r="BA117" s="417">
        <f>'3M - LGS'!BA117</f>
        <v>3.7049230219279729E-2</v>
      </c>
      <c r="BB117" s="417">
        <f>'3M - LGS'!BB117</f>
        <v>3.9051866704395241E-2</v>
      </c>
      <c r="BC117" s="417">
        <f>'3M - LGS'!BC117</f>
        <v>4.0690297123983706E-2</v>
      </c>
      <c r="BD117" s="417">
        <f>'3M - LGS'!BD117</f>
        <v>7.1899556421210098E-2</v>
      </c>
      <c r="BE117" s="417">
        <f>'3M - LGS'!BE117</f>
        <v>6.8274761889770774E-2</v>
      </c>
      <c r="BF117" s="417">
        <f>'3M - LGS'!BF117</f>
        <v>6.9701879474373354E-2</v>
      </c>
      <c r="BG117" s="417">
        <f>'3M - LGS'!BG117</f>
        <v>6.7801434323069176E-2</v>
      </c>
      <c r="BH117" s="417">
        <f>'3M - LGS'!BH117</f>
        <v>3.8548708571414597E-2</v>
      </c>
      <c r="BI117" s="417">
        <f>'3M - LGS'!BI117</f>
        <v>3.8791642320262422E-2</v>
      </c>
      <c r="BJ117" s="417">
        <f>'3M - LGS'!BJ117</f>
        <v>3.7502333750820419E-2</v>
      </c>
      <c r="BK117" s="417">
        <f>'3M - LGS'!BK117</f>
        <v>3.614187145517387E-2</v>
      </c>
      <c r="BL117" s="417">
        <f>'3M - LGS'!BL117</f>
        <v>3.647828090499923E-2</v>
      </c>
      <c r="BM117" s="417">
        <f>'3M - LGS'!BM117</f>
        <v>3.7049230219279729E-2</v>
      </c>
      <c r="BN117" s="417">
        <f>'3M - LGS'!BN117</f>
        <v>3.9051866704395241E-2</v>
      </c>
      <c r="BO117" s="417">
        <f>'3M - LGS'!BO117</f>
        <v>4.0690297123983706E-2</v>
      </c>
      <c r="BP117" s="417">
        <f>'3M - LGS'!BP117</f>
        <v>7.1899556421210098E-2</v>
      </c>
      <c r="BQ117" s="417">
        <f>'3M - LGS'!BQ117</f>
        <v>6.8274761889770774E-2</v>
      </c>
      <c r="BR117" s="417">
        <f>'3M - LGS'!BR117</f>
        <v>6.9701879474373354E-2</v>
      </c>
      <c r="BS117" s="417">
        <f>'3M - LGS'!BS117</f>
        <v>6.7801434323069176E-2</v>
      </c>
      <c r="BT117" s="417">
        <f>'3M - LGS'!BT117</f>
        <v>3.8548708571414597E-2</v>
      </c>
      <c r="BU117" s="417">
        <f>'3M - LGS'!BU117</f>
        <v>3.8791642320262422E-2</v>
      </c>
      <c r="BV117" s="417">
        <f>'3M - LGS'!BV117</f>
        <v>3.7502333750820419E-2</v>
      </c>
      <c r="BW117" s="417">
        <f>'3M - LGS'!BW117</f>
        <v>3.614187145517387E-2</v>
      </c>
      <c r="BX117" s="417">
        <f>'3M - LGS'!BX117</f>
        <v>3.647828090499923E-2</v>
      </c>
      <c r="BY117" s="417">
        <f>'3M - LGS'!BY117</f>
        <v>3.7049230219279729E-2</v>
      </c>
      <c r="BZ117" s="417">
        <f>'3M - LGS'!BZ117</f>
        <v>3.9051866704395241E-2</v>
      </c>
      <c r="CA117" s="417">
        <f>'3M - LGS'!CA117</f>
        <v>4.0690297123983706E-2</v>
      </c>
      <c r="CB117" s="417">
        <f>'3M - LGS'!CB117</f>
        <v>7.1899556421210098E-2</v>
      </c>
      <c r="CC117" s="417">
        <f>'3M - LGS'!CC117</f>
        <v>6.8274761889770774E-2</v>
      </c>
      <c r="CD117" s="417">
        <f>'3M - LGS'!CD117</f>
        <v>6.9701879474373354E-2</v>
      </c>
      <c r="CE117" s="417">
        <f>'3M - LGS'!CE117</f>
        <v>6.7801434323069176E-2</v>
      </c>
      <c r="CF117" s="417">
        <f>'3M - LGS'!CF117</f>
        <v>3.8548708571414597E-2</v>
      </c>
      <c r="CG117" s="417">
        <f>'3M - LGS'!CG117</f>
        <v>3.8791642320262422E-2</v>
      </c>
      <c r="CH117" s="417">
        <f>'3M - LGS'!CH117</f>
        <v>3.7502333750820419E-2</v>
      </c>
    </row>
    <row r="118" spans="1:86" hidden="1" x14ac:dyDescent="0.35">
      <c r="A118" s="588"/>
      <c r="B118" s="94" t="s">
        <v>5</v>
      </c>
      <c r="C118" s="342">
        <f>'3M - LGS'!C118</f>
        <v>3.0047435906328628E-2</v>
      </c>
      <c r="D118" s="342">
        <f>'3M - LGS'!D118</f>
        <v>3.0682951773254422E-2</v>
      </c>
      <c r="E118" s="417">
        <f>'3M - LGS'!E118</f>
        <v>3.5906635980963289E-2</v>
      </c>
      <c r="F118" s="417">
        <f>'3M - LGS'!F118</f>
        <v>3.7660138895450668E-2</v>
      </c>
      <c r="G118" s="417">
        <f>'3M - LGS'!G118</f>
        <v>3.9158772240397544E-2</v>
      </c>
      <c r="H118" s="417">
        <f>'3M - LGS'!H118</f>
        <v>6.9056840546810022E-2</v>
      </c>
      <c r="I118" s="417">
        <f>'3M - LGS'!I118</f>
        <v>6.5496930490854602E-2</v>
      </c>
      <c r="J118" s="417">
        <f>'3M - LGS'!J118</f>
        <v>6.6832935753978404E-2</v>
      </c>
      <c r="K118" s="417">
        <f>'3M - LGS'!K118</f>
        <v>6.6446179190966334E-2</v>
      </c>
      <c r="L118" s="417">
        <f>'3M - LGS'!L118</f>
        <v>3.7220325784703655E-2</v>
      </c>
      <c r="M118" s="417">
        <f>'3M - LGS'!M118</f>
        <v>3.7524010624888422E-2</v>
      </c>
      <c r="N118" s="417">
        <f>'3M - LGS'!N118</f>
        <v>3.6464323899900848E-2</v>
      </c>
      <c r="O118" s="417">
        <f>'3M - LGS'!O118</f>
        <v>3.5019662668601133E-2</v>
      </c>
      <c r="P118" s="417">
        <f>'3M - LGS'!P118</f>
        <v>3.5403272321110998E-2</v>
      </c>
      <c r="Q118" s="417">
        <f>'3M - LGS'!Q118</f>
        <v>3.5906635980963289E-2</v>
      </c>
      <c r="R118" s="417">
        <f>'3M - LGS'!R118</f>
        <v>3.7660138895450668E-2</v>
      </c>
      <c r="S118" s="417">
        <f>'3M - LGS'!S118</f>
        <v>3.9158772240397544E-2</v>
      </c>
      <c r="T118" s="417">
        <f>'3M - LGS'!T118</f>
        <v>6.9056840546810022E-2</v>
      </c>
      <c r="U118" s="417">
        <f>'3M - LGS'!U118</f>
        <v>6.5496930490854602E-2</v>
      </c>
      <c r="V118" s="417">
        <f>'3M - LGS'!V118</f>
        <v>6.6832935753978404E-2</v>
      </c>
      <c r="W118" s="417">
        <f>'3M - LGS'!W118</f>
        <v>6.6446179190966334E-2</v>
      </c>
      <c r="X118" s="417">
        <f>'3M - LGS'!X118</f>
        <v>3.7220325784703655E-2</v>
      </c>
      <c r="Y118" s="417">
        <f>'3M - LGS'!Y118</f>
        <v>3.7524010624888422E-2</v>
      </c>
      <c r="Z118" s="417">
        <f>'3M - LGS'!Z118</f>
        <v>3.6464323899900848E-2</v>
      </c>
      <c r="AA118" s="417">
        <f>'3M - LGS'!AA118</f>
        <v>3.5019662668601133E-2</v>
      </c>
      <c r="AB118" s="417">
        <f>'3M - LGS'!AB118</f>
        <v>3.5403272321110998E-2</v>
      </c>
      <c r="AC118" s="417">
        <f>'3M - LGS'!AC118</f>
        <v>3.5906635980963289E-2</v>
      </c>
      <c r="AD118" s="417">
        <f>'3M - LGS'!AD118</f>
        <v>3.7660138895450668E-2</v>
      </c>
      <c r="AE118" s="417">
        <f>'3M - LGS'!AE118</f>
        <v>3.9158772240397544E-2</v>
      </c>
      <c r="AF118" s="417">
        <f>'3M - LGS'!AF118</f>
        <v>6.9056840546810022E-2</v>
      </c>
      <c r="AG118" s="417">
        <f>'3M - LGS'!AG118</f>
        <v>6.5496930490854602E-2</v>
      </c>
      <c r="AH118" s="417">
        <f>'3M - LGS'!AH118</f>
        <v>6.6832935753978404E-2</v>
      </c>
      <c r="AI118" s="417">
        <f>'3M - LGS'!AI118</f>
        <v>6.6446179190966334E-2</v>
      </c>
      <c r="AJ118" s="417">
        <f>'3M - LGS'!AJ118</f>
        <v>3.7220325784703655E-2</v>
      </c>
      <c r="AK118" s="417">
        <f>'3M - LGS'!AK118</f>
        <v>3.7524010624888422E-2</v>
      </c>
      <c r="AL118" s="417">
        <f>'3M - LGS'!AL118</f>
        <v>3.6464323899900848E-2</v>
      </c>
      <c r="AM118" s="417">
        <f>'3M - LGS'!AM118</f>
        <v>3.5019662668601133E-2</v>
      </c>
      <c r="AN118" s="417">
        <f>'3M - LGS'!AN118</f>
        <v>3.5403272321110998E-2</v>
      </c>
      <c r="AO118" s="417">
        <f>'3M - LGS'!AO118</f>
        <v>3.5906635980963289E-2</v>
      </c>
      <c r="AP118" s="417">
        <f>'3M - LGS'!AP118</f>
        <v>3.7660138895450668E-2</v>
      </c>
      <c r="AQ118" s="417">
        <f>'3M - LGS'!AQ118</f>
        <v>3.9158772240397544E-2</v>
      </c>
      <c r="AR118" s="417">
        <f>'3M - LGS'!AR118</f>
        <v>6.9056840546810022E-2</v>
      </c>
      <c r="AS118" s="417">
        <f>'3M - LGS'!AS118</f>
        <v>6.5496930490854602E-2</v>
      </c>
      <c r="AT118" s="417">
        <f>'3M - LGS'!AT118</f>
        <v>6.6832935753978404E-2</v>
      </c>
      <c r="AU118" s="417">
        <f>'3M - LGS'!AU118</f>
        <v>6.6446179190966334E-2</v>
      </c>
      <c r="AV118" s="417">
        <f>'3M - LGS'!AV118</f>
        <v>3.7220325784703655E-2</v>
      </c>
      <c r="AW118" s="417">
        <f>'3M - LGS'!AW118</f>
        <v>3.7524010624888422E-2</v>
      </c>
      <c r="AX118" s="417">
        <f>'3M - LGS'!AX118</f>
        <v>3.6464323899900848E-2</v>
      </c>
      <c r="AY118" s="417">
        <f>'3M - LGS'!AY118</f>
        <v>3.5019662668601133E-2</v>
      </c>
      <c r="AZ118" s="417">
        <f>'3M - LGS'!AZ118</f>
        <v>3.5403272321110998E-2</v>
      </c>
      <c r="BA118" s="417">
        <f>'3M - LGS'!BA118</f>
        <v>3.5906635980963289E-2</v>
      </c>
      <c r="BB118" s="417">
        <f>'3M - LGS'!BB118</f>
        <v>3.7660138895450668E-2</v>
      </c>
      <c r="BC118" s="417">
        <f>'3M - LGS'!BC118</f>
        <v>3.9158772240397544E-2</v>
      </c>
      <c r="BD118" s="417">
        <f>'3M - LGS'!BD118</f>
        <v>6.9056840546810022E-2</v>
      </c>
      <c r="BE118" s="417">
        <f>'3M - LGS'!BE118</f>
        <v>6.5496930490854602E-2</v>
      </c>
      <c r="BF118" s="417">
        <f>'3M - LGS'!BF118</f>
        <v>6.6832935753978404E-2</v>
      </c>
      <c r="BG118" s="417">
        <f>'3M - LGS'!BG118</f>
        <v>6.6446179190966334E-2</v>
      </c>
      <c r="BH118" s="417">
        <f>'3M - LGS'!BH118</f>
        <v>3.7220325784703655E-2</v>
      </c>
      <c r="BI118" s="417">
        <f>'3M - LGS'!BI118</f>
        <v>3.7524010624888422E-2</v>
      </c>
      <c r="BJ118" s="417">
        <f>'3M - LGS'!BJ118</f>
        <v>3.6464323899900848E-2</v>
      </c>
      <c r="BK118" s="417">
        <f>'3M - LGS'!BK118</f>
        <v>3.5019662668601133E-2</v>
      </c>
      <c r="BL118" s="417">
        <f>'3M - LGS'!BL118</f>
        <v>3.5403272321110998E-2</v>
      </c>
      <c r="BM118" s="417">
        <f>'3M - LGS'!BM118</f>
        <v>3.5906635980963289E-2</v>
      </c>
      <c r="BN118" s="417">
        <f>'3M - LGS'!BN118</f>
        <v>3.7660138895450668E-2</v>
      </c>
      <c r="BO118" s="417">
        <f>'3M - LGS'!BO118</f>
        <v>3.9158772240397544E-2</v>
      </c>
      <c r="BP118" s="417">
        <f>'3M - LGS'!BP118</f>
        <v>6.9056840546810022E-2</v>
      </c>
      <c r="BQ118" s="417">
        <f>'3M - LGS'!BQ118</f>
        <v>6.5496930490854602E-2</v>
      </c>
      <c r="BR118" s="417">
        <f>'3M - LGS'!BR118</f>
        <v>6.6832935753978404E-2</v>
      </c>
      <c r="BS118" s="417">
        <f>'3M - LGS'!BS118</f>
        <v>6.6446179190966334E-2</v>
      </c>
      <c r="BT118" s="417">
        <f>'3M - LGS'!BT118</f>
        <v>3.7220325784703655E-2</v>
      </c>
      <c r="BU118" s="417">
        <f>'3M - LGS'!BU118</f>
        <v>3.7524010624888422E-2</v>
      </c>
      <c r="BV118" s="417">
        <f>'3M - LGS'!BV118</f>
        <v>3.6464323899900848E-2</v>
      </c>
      <c r="BW118" s="417">
        <f>'3M - LGS'!BW118</f>
        <v>3.5019662668601133E-2</v>
      </c>
      <c r="BX118" s="417">
        <f>'3M - LGS'!BX118</f>
        <v>3.5403272321110998E-2</v>
      </c>
      <c r="BY118" s="417">
        <f>'3M - LGS'!BY118</f>
        <v>3.5906635980963289E-2</v>
      </c>
      <c r="BZ118" s="417">
        <f>'3M - LGS'!BZ118</f>
        <v>3.7660138895450668E-2</v>
      </c>
      <c r="CA118" s="417">
        <f>'3M - LGS'!CA118</f>
        <v>3.9158772240397544E-2</v>
      </c>
      <c r="CB118" s="417">
        <f>'3M - LGS'!CB118</f>
        <v>6.9056840546810022E-2</v>
      </c>
      <c r="CC118" s="417">
        <f>'3M - LGS'!CC118</f>
        <v>6.5496930490854602E-2</v>
      </c>
      <c r="CD118" s="417">
        <f>'3M - LGS'!CD118</f>
        <v>6.6832935753978404E-2</v>
      </c>
      <c r="CE118" s="417">
        <f>'3M - LGS'!CE118</f>
        <v>6.6446179190966334E-2</v>
      </c>
      <c r="CF118" s="417">
        <f>'3M - LGS'!CF118</f>
        <v>3.7220325784703655E-2</v>
      </c>
      <c r="CG118" s="417">
        <f>'3M - LGS'!CG118</f>
        <v>3.7524010624888422E-2</v>
      </c>
      <c r="CH118" s="417">
        <f>'3M - LGS'!CH118</f>
        <v>3.6464323899900848E-2</v>
      </c>
    </row>
    <row r="119" spans="1:86" hidden="1" x14ac:dyDescent="0.35">
      <c r="A119" s="588"/>
      <c r="B119" s="94" t="s">
        <v>23</v>
      </c>
      <c r="C119" s="342">
        <f>'3M - LGS'!C119</f>
        <v>3.0047435906328628E-2</v>
      </c>
      <c r="D119" s="342">
        <f>'3M - LGS'!D119</f>
        <v>3.0682951773254422E-2</v>
      </c>
      <c r="E119" s="417">
        <f>'3M - LGS'!E119</f>
        <v>3.5906635980963289E-2</v>
      </c>
      <c r="F119" s="417">
        <f>'3M - LGS'!F119</f>
        <v>3.7660138895450668E-2</v>
      </c>
      <c r="G119" s="417">
        <f>'3M - LGS'!G119</f>
        <v>3.9158772240397544E-2</v>
      </c>
      <c r="H119" s="417">
        <f>'3M - LGS'!H119</f>
        <v>6.9056840546810022E-2</v>
      </c>
      <c r="I119" s="417">
        <f>'3M - LGS'!I119</f>
        <v>6.5496930490854602E-2</v>
      </c>
      <c r="J119" s="417">
        <f>'3M - LGS'!J119</f>
        <v>6.6832935753978404E-2</v>
      </c>
      <c r="K119" s="417">
        <f>'3M - LGS'!K119</f>
        <v>6.6446179190966334E-2</v>
      </c>
      <c r="L119" s="417">
        <f>'3M - LGS'!L119</f>
        <v>3.7220325784703655E-2</v>
      </c>
      <c r="M119" s="417">
        <f>'3M - LGS'!M119</f>
        <v>3.7524010624888422E-2</v>
      </c>
      <c r="N119" s="417">
        <f>'3M - LGS'!N119</f>
        <v>3.6464323899900848E-2</v>
      </c>
      <c r="O119" s="417">
        <f>'3M - LGS'!O119</f>
        <v>3.5019662668601133E-2</v>
      </c>
      <c r="P119" s="417">
        <f>'3M - LGS'!P119</f>
        <v>3.5403272321110998E-2</v>
      </c>
      <c r="Q119" s="417">
        <f>'3M - LGS'!Q119</f>
        <v>3.5906635980963289E-2</v>
      </c>
      <c r="R119" s="417">
        <f>'3M - LGS'!R119</f>
        <v>3.7660138895450668E-2</v>
      </c>
      <c r="S119" s="417">
        <f>'3M - LGS'!S119</f>
        <v>3.9158772240397544E-2</v>
      </c>
      <c r="T119" s="417">
        <f>'3M - LGS'!T119</f>
        <v>6.9056840546810022E-2</v>
      </c>
      <c r="U119" s="417">
        <f>'3M - LGS'!U119</f>
        <v>6.5496930490854602E-2</v>
      </c>
      <c r="V119" s="417">
        <f>'3M - LGS'!V119</f>
        <v>6.6832935753978404E-2</v>
      </c>
      <c r="W119" s="417">
        <f>'3M - LGS'!W119</f>
        <v>6.6446179190966334E-2</v>
      </c>
      <c r="X119" s="417">
        <f>'3M - LGS'!X119</f>
        <v>3.7220325784703655E-2</v>
      </c>
      <c r="Y119" s="417">
        <f>'3M - LGS'!Y119</f>
        <v>3.7524010624888422E-2</v>
      </c>
      <c r="Z119" s="417">
        <f>'3M - LGS'!Z119</f>
        <v>3.6464323899900848E-2</v>
      </c>
      <c r="AA119" s="417">
        <f>'3M - LGS'!AA119</f>
        <v>3.5019662668601133E-2</v>
      </c>
      <c r="AB119" s="417">
        <f>'3M - LGS'!AB119</f>
        <v>3.5403272321110998E-2</v>
      </c>
      <c r="AC119" s="417">
        <f>'3M - LGS'!AC119</f>
        <v>3.5906635980963289E-2</v>
      </c>
      <c r="AD119" s="417">
        <f>'3M - LGS'!AD119</f>
        <v>3.7660138895450668E-2</v>
      </c>
      <c r="AE119" s="417">
        <f>'3M - LGS'!AE119</f>
        <v>3.9158772240397544E-2</v>
      </c>
      <c r="AF119" s="417">
        <f>'3M - LGS'!AF119</f>
        <v>6.9056840546810022E-2</v>
      </c>
      <c r="AG119" s="417">
        <f>'3M - LGS'!AG119</f>
        <v>6.5496930490854602E-2</v>
      </c>
      <c r="AH119" s="417">
        <f>'3M - LGS'!AH119</f>
        <v>6.6832935753978404E-2</v>
      </c>
      <c r="AI119" s="417">
        <f>'3M - LGS'!AI119</f>
        <v>6.6446179190966334E-2</v>
      </c>
      <c r="AJ119" s="417">
        <f>'3M - LGS'!AJ119</f>
        <v>3.7220325784703655E-2</v>
      </c>
      <c r="AK119" s="417">
        <f>'3M - LGS'!AK119</f>
        <v>3.7524010624888422E-2</v>
      </c>
      <c r="AL119" s="417">
        <f>'3M - LGS'!AL119</f>
        <v>3.6464323899900848E-2</v>
      </c>
      <c r="AM119" s="417">
        <f>'3M - LGS'!AM119</f>
        <v>3.5019662668601133E-2</v>
      </c>
      <c r="AN119" s="417">
        <f>'3M - LGS'!AN119</f>
        <v>3.5403272321110998E-2</v>
      </c>
      <c r="AO119" s="417">
        <f>'3M - LGS'!AO119</f>
        <v>3.5906635980963289E-2</v>
      </c>
      <c r="AP119" s="417">
        <f>'3M - LGS'!AP119</f>
        <v>3.7660138895450668E-2</v>
      </c>
      <c r="AQ119" s="417">
        <f>'3M - LGS'!AQ119</f>
        <v>3.9158772240397544E-2</v>
      </c>
      <c r="AR119" s="417">
        <f>'3M - LGS'!AR119</f>
        <v>6.9056840546810022E-2</v>
      </c>
      <c r="AS119" s="417">
        <f>'3M - LGS'!AS119</f>
        <v>6.5496930490854602E-2</v>
      </c>
      <c r="AT119" s="417">
        <f>'3M - LGS'!AT119</f>
        <v>6.6832935753978404E-2</v>
      </c>
      <c r="AU119" s="417">
        <f>'3M - LGS'!AU119</f>
        <v>6.6446179190966334E-2</v>
      </c>
      <c r="AV119" s="417">
        <f>'3M - LGS'!AV119</f>
        <v>3.7220325784703655E-2</v>
      </c>
      <c r="AW119" s="417">
        <f>'3M - LGS'!AW119</f>
        <v>3.7524010624888422E-2</v>
      </c>
      <c r="AX119" s="417">
        <f>'3M - LGS'!AX119</f>
        <v>3.6464323899900848E-2</v>
      </c>
      <c r="AY119" s="417">
        <f>'3M - LGS'!AY119</f>
        <v>3.5019662668601133E-2</v>
      </c>
      <c r="AZ119" s="417">
        <f>'3M - LGS'!AZ119</f>
        <v>3.5403272321110998E-2</v>
      </c>
      <c r="BA119" s="417">
        <f>'3M - LGS'!BA119</f>
        <v>3.5906635980963289E-2</v>
      </c>
      <c r="BB119" s="417">
        <f>'3M - LGS'!BB119</f>
        <v>3.7660138895450668E-2</v>
      </c>
      <c r="BC119" s="417">
        <f>'3M - LGS'!BC119</f>
        <v>3.9158772240397544E-2</v>
      </c>
      <c r="BD119" s="417">
        <f>'3M - LGS'!BD119</f>
        <v>6.9056840546810022E-2</v>
      </c>
      <c r="BE119" s="417">
        <f>'3M - LGS'!BE119</f>
        <v>6.5496930490854602E-2</v>
      </c>
      <c r="BF119" s="417">
        <f>'3M - LGS'!BF119</f>
        <v>6.6832935753978404E-2</v>
      </c>
      <c r="BG119" s="417">
        <f>'3M - LGS'!BG119</f>
        <v>6.6446179190966334E-2</v>
      </c>
      <c r="BH119" s="417">
        <f>'3M - LGS'!BH119</f>
        <v>3.7220325784703655E-2</v>
      </c>
      <c r="BI119" s="417">
        <f>'3M - LGS'!BI119</f>
        <v>3.7524010624888422E-2</v>
      </c>
      <c r="BJ119" s="417">
        <f>'3M - LGS'!BJ119</f>
        <v>3.6464323899900848E-2</v>
      </c>
      <c r="BK119" s="417">
        <f>'3M - LGS'!BK119</f>
        <v>3.5019662668601133E-2</v>
      </c>
      <c r="BL119" s="417">
        <f>'3M - LGS'!BL119</f>
        <v>3.5403272321110998E-2</v>
      </c>
      <c r="BM119" s="417">
        <f>'3M - LGS'!BM119</f>
        <v>3.5906635980963289E-2</v>
      </c>
      <c r="BN119" s="417">
        <f>'3M - LGS'!BN119</f>
        <v>3.7660138895450668E-2</v>
      </c>
      <c r="BO119" s="417">
        <f>'3M - LGS'!BO119</f>
        <v>3.9158772240397544E-2</v>
      </c>
      <c r="BP119" s="417">
        <f>'3M - LGS'!BP119</f>
        <v>6.9056840546810022E-2</v>
      </c>
      <c r="BQ119" s="417">
        <f>'3M - LGS'!BQ119</f>
        <v>6.5496930490854602E-2</v>
      </c>
      <c r="BR119" s="417">
        <f>'3M - LGS'!BR119</f>
        <v>6.6832935753978404E-2</v>
      </c>
      <c r="BS119" s="417">
        <f>'3M - LGS'!BS119</f>
        <v>6.6446179190966334E-2</v>
      </c>
      <c r="BT119" s="417">
        <f>'3M - LGS'!BT119</f>
        <v>3.7220325784703655E-2</v>
      </c>
      <c r="BU119" s="417">
        <f>'3M - LGS'!BU119</f>
        <v>3.7524010624888422E-2</v>
      </c>
      <c r="BV119" s="417">
        <f>'3M - LGS'!BV119</f>
        <v>3.6464323899900848E-2</v>
      </c>
      <c r="BW119" s="417">
        <f>'3M - LGS'!BW119</f>
        <v>3.5019662668601133E-2</v>
      </c>
      <c r="BX119" s="417">
        <f>'3M - LGS'!BX119</f>
        <v>3.5403272321110998E-2</v>
      </c>
      <c r="BY119" s="417">
        <f>'3M - LGS'!BY119</f>
        <v>3.5906635980963289E-2</v>
      </c>
      <c r="BZ119" s="417">
        <f>'3M - LGS'!BZ119</f>
        <v>3.7660138895450668E-2</v>
      </c>
      <c r="CA119" s="417">
        <f>'3M - LGS'!CA119</f>
        <v>3.9158772240397544E-2</v>
      </c>
      <c r="CB119" s="417">
        <f>'3M - LGS'!CB119</f>
        <v>6.9056840546810022E-2</v>
      </c>
      <c r="CC119" s="417">
        <f>'3M - LGS'!CC119</f>
        <v>6.5496930490854602E-2</v>
      </c>
      <c r="CD119" s="417">
        <f>'3M - LGS'!CD119</f>
        <v>6.6832935753978404E-2</v>
      </c>
      <c r="CE119" s="417">
        <f>'3M - LGS'!CE119</f>
        <v>6.6446179190966334E-2</v>
      </c>
      <c r="CF119" s="417">
        <f>'3M - LGS'!CF119</f>
        <v>3.7220325784703655E-2</v>
      </c>
      <c r="CG119" s="417">
        <f>'3M - LGS'!CG119</f>
        <v>3.7524010624888422E-2</v>
      </c>
      <c r="CH119" s="417">
        <f>'3M - LGS'!CH119</f>
        <v>3.6464323899900848E-2</v>
      </c>
    </row>
    <row r="120" spans="1:86" hidden="1" x14ac:dyDescent="0.35">
      <c r="A120" s="588"/>
      <c r="B120" s="94" t="s">
        <v>24</v>
      </c>
      <c r="C120" s="342">
        <f>'3M - LGS'!C120</f>
        <v>3.0047435906328628E-2</v>
      </c>
      <c r="D120" s="342">
        <f>'3M - LGS'!D120</f>
        <v>3.0682951773254422E-2</v>
      </c>
      <c r="E120" s="417">
        <f>'3M - LGS'!E120</f>
        <v>3.5906635980963289E-2</v>
      </c>
      <c r="F120" s="417">
        <f>'3M - LGS'!F120</f>
        <v>3.7660138895450668E-2</v>
      </c>
      <c r="G120" s="417">
        <f>'3M - LGS'!G120</f>
        <v>3.9158772240397544E-2</v>
      </c>
      <c r="H120" s="417">
        <f>'3M - LGS'!H120</f>
        <v>6.9056840546810022E-2</v>
      </c>
      <c r="I120" s="417">
        <f>'3M - LGS'!I120</f>
        <v>6.5496930490854602E-2</v>
      </c>
      <c r="J120" s="417">
        <f>'3M - LGS'!J120</f>
        <v>6.6832935753978404E-2</v>
      </c>
      <c r="K120" s="417">
        <f>'3M - LGS'!K120</f>
        <v>6.6446179190966334E-2</v>
      </c>
      <c r="L120" s="417">
        <f>'3M - LGS'!L120</f>
        <v>3.7220325784703655E-2</v>
      </c>
      <c r="M120" s="417">
        <f>'3M - LGS'!M120</f>
        <v>3.7524010624888422E-2</v>
      </c>
      <c r="N120" s="417">
        <f>'3M - LGS'!N120</f>
        <v>3.6464323899900848E-2</v>
      </c>
      <c r="O120" s="417">
        <f>'3M - LGS'!O120</f>
        <v>3.5019662668601133E-2</v>
      </c>
      <c r="P120" s="417">
        <f>'3M - LGS'!P120</f>
        <v>3.5403272321110998E-2</v>
      </c>
      <c r="Q120" s="417">
        <f>'3M - LGS'!Q120</f>
        <v>3.5906635980963289E-2</v>
      </c>
      <c r="R120" s="417">
        <f>'3M - LGS'!R120</f>
        <v>3.7660138895450668E-2</v>
      </c>
      <c r="S120" s="417">
        <f>'3M - LGS'!S120</f>
        <v>3.9158772240397544E-2</v>
      </c>
      <c r="T120" s="417">
        <f>'3M - LGS'!T120</f>
        <v>6.9056840546810022E-2</v>
      </c>
      <c r="U120" s="417">
        <f>'3M - LGS'!U120</f>
        <v>6.5496930490854602E-2</v>
      </c>
      <c r="V120" s="417">
        <f>'3M - LGS'!V120</f>
        <v>6.6832935753978404E-2</v>
      </c>
      <c r="W120" s="417">
        <f>'3M - LGS'!W120</f>
        <v>6.6446179190966334E-2</v>
      </c>
      <c r="X120" s="417">
        <f>'3M - LGS'!X120</f>
        <v>3.7220325784703655E-2</v>
      </c>
      <c r="Y120" s="417">
        <f>'3M - LGS'!Y120</f>
        <v>3.7524010624888422E-2</v>
      </c>
      <c r="Z120" s="417">
        <f>'3M - LGS'!Z120</f>
        <v>3.6464323899900848E-2</v>
      </c>
      <c r="AA120" s="417">
        <f>'3M - LGS'!AA120</f>
        <v>3.5019662668601133E-2</v>
      </c>
      <c r="AB120" s="417">
        <f>'3M - LGS'!AB120</f>
        <v>3.5403272321110998E-2</v>
      </c>
      <c r="AC120" s="417">
        <f>'3M - LGS'!AC120</f>
        <v>3.5906635980963289E-2</v>
      </c>
      <c r="AD120" s="417">
        <f>'3M - LGS'!AD120</f>
        <v>3.7660138895450668E-2</v>
      </c>
      <c r="AE120" s="417">
        <f>'3M - LGS'!AE120</f>
        <v>3.9158772240397544E-2</v>
      </c>
      <c r="AF120" s="417">
        <f>'3M - LGS'!AF120</f>
        <v>6.9056840546810022E-2</v>
      </c>
      <c r="AG120" s="417">
        <f>'3M - LGS'!AG120</f>
        <v>6.5496930490854602E-2</v>
      </c>
      <c r="AH120" s="417">
        <f>'3M - LGS'!AH120</f>
        <v>6.6832935753978404E-2</v>
      </c>
      <c r="AI120" s="417">
        <f>'3M - LGS'!AI120</f>
        <v>6.6446179190966334E-2</v>
      </c>
      <c r="AJ120" s="417">
        <f>'3M - LGS'!AJ120</f>
        <v>3.7220325784703655E-2</v>
      </c>
      <c r="AK120" s="417">
        <f>'3M - LGS'!AK120</f>
        <v>3.7524010624888422E-2</v>
      </c>
      <c r="AL120" s="417">
        <f>'3M - LGS'!AL120</f>
        <v>3.6464323899900848E-2</v>
      </c>
      <c r="AM120" s="417">
        <f>'3M - LGS'!AM120</f>
        <v>3.5019662668601133E-2</v>
      </c>
      <c r="AN120" s="417">
        <f>'3M - LGS'!AN120</f>
        <v>3.5403272321110998E-2</v>
      </c>
      <c r="AO120" s="417">
        <f>'3M - LGS'!AO120</f>
        <v>3.5906635980963289E-2</v>
      </c>
      <c r="AP120" s="417">
        <f>'3M - LGS'!AP120</f>
        <v>3.7660138895450668E-2</v>
      </c>
      <c r="AQ120" s="417">
        <f>'3M - LGS'!AQ120</f>
        <v>3.9158772240397544E-2</v>
      </c>
      <c r="AR120" s="417">
        <f>'3M - LGS'!AR120</f>
        <v>6.9056840546810022E-2</v>
      </c>
      <c r="AS120" s="417">
        <f>'3M - LGS'!AS120</f>
        <v>6.5496930490854602E-2</v>
      </c>
      <c r="AT120" s="417">
        <f>'3M - LGS'!AT120</f>
        <v>6.6832935753978404E-2</v>
      </c>
      <c r="AU120" s="417">
        <f>'3M - LGS'!AU120</f>
        <v>6.6446179190966334E-2</v>
      </c>
      <c r="AV120" s="417">
        <f>'3M - LGS'!AV120</f>
        <v>3.7220325784703655E-2</v>
      </c>
      <c r="AW120" s="417">
        <f>'3M - LGS'!AW120</f>
        <v>3.7524010624888422E-2</v>
      </c>
      <c r="AX120" s="417">
        <f>'3M - LGS'!AX120</f>
        <v>3.6464323899900848E-2</v>
      </c>
      <c r="AY120" s="417">
        <f>'3M - LGS'!AY120</f>
        <v>3.5019662668601133E-2</v>
      </c>
      <c r="AZ120" s="417">
        <f>'3M - LGS'!AZ120</f>
        <v>3.5403272321110998E-2</v>
      </c>
      <c r="BA120" s="417">
        <f>'3M - LGS'!BA120</f>
        <v>3.5906635980963289E-2</v>
      </c>
      <c r="BB120" s="417">
        <f>'3M - LGS'!BB120</f>
        <v>3.7660138895450668E-2</v>
      </c>
      <c r="BC120" s="417">
        <f>'3M - LGS'!BC120</f>
        <v>3.9158772240397544E-2</v>
      </c>
      <c r="BD120" s="417">
        <f>'3M - LGS'!BD120</f>
        <v>6.9056840546810022E-2</v>
      </c>
      <c r="BE120" s="417">
        <f>'3M - LGS'!BE120</f>
        <v>6.5496930490854602E-2</v>
      </c>
      <c r="BF120" s="417">
        <f>'3M - LGS'!BF120</f>
        <v>6.6832935753978404E-2</v>
      </c>
      <c r="BG120" s="417">
        <f>'3M - LGS'!BG120</f>
        <v>6.6446179190966334E-2</v>
      </c>
      <c r="BH120" s="417">
        <f>'3M - LGS'!BH120</f>
        <v>3.7220325784703655E-2</v>
      </c>
      <c r="BI120" s="417">
        <f>'3M - LGS'!BI120</f>
        <v>3.7524010624888422E-2</v>
      </c>
      <c r="BJ120" s="417">
        <f>'3M - LGS'!BJ120</f>
        <v>3.6464323899900848E-2</v>
      </c>
      <c r="BK120" s="417">
        <f>'3M - LGS'!BK120</f>
        <v>3.5019662668601133E-2</v>
      </c>
      <c r="BL120" s="417">
        <f>'3M - LGS'!BL120</f>
        <v>3.5403272321110998E-2</v>
      </c>
      <c r="BM120" s="417">
        <f>'3M - LGS'!BM120</f>
        <v>3.5906635980963289E-2</v>
      </c>
      <c r="BN120" s="417">
        <f>'3M - LGS'!BN120</f>
        <v>3.7660138895450668E-2</v>
      </c>
      <c r="BO120" s="417">
        <f>'3M - LGS'!BO120</f>
        <v>3.9158772240397544E-2</v>
      </c>
      <c r="BP120" s="417">
        <f>'3M - LGS'!BP120</f>
        <v>6.9056840546810022E-2</v>
      </c>
      <c r="BQ120" s="417">
        <f>'3M - LGS'!BQ120</f>
        <v>6.5496930490854602E-2</v>
      </c>
      <c r="BR120" s="417">
        <f>'3M - LGS'!BR120</f>
        <v>6.6832935753978404E-2</v>
      </c>
      <c r="BS120" s="417">
        <f>'3M - LGS'!BS120</f>
        <v>6.6446179190966334E-2</v>
      </c>
      <c r="BT120" s="417">
        <f>'3M - LGS'!BT120</f>
        <v>3.7220325784703655E-2</v>
      </c>
      <c r="BU120" s="417">
        <f>'3M - LGS'!BU120</f>
        <v>3.7524010624888422E-2</v>
      </c>
      <c r="BV120" s="417">
        <f>'3M - LGS'!BV120</f>
        <v>3.6464323899900848E-2</v>
      </c>
      <c r="BW120" s="417">
        <f>'3M - LGS'!BW120</f>
        <v>3.5019662668601133E-2</v>
      </c>
      <c r="BX120" s="417">
        <f>'3M - LGS'!BX120</f>
        <v>3.5403272321110998E-2</v>
      </c>
      <c r="BY120" s="417">
        <f>'3M - LGS'!BY120</f>
        <v>3.5906635980963289E-2</v>
      </c>
      <c r="BZ120" s="417">
        <f>'3M - LGS'!BZ120</f>
        <v>3.7660138895450668E-2</v>
      </c>
      <c r="CA120" s="417">
        <f>'3M - LGS'!CA120</f>
        <v>3.9158772240397544E-2</v>
      </c>
      <c r="CB120" s="417">
        <f>'3M - LGS'!CB120</f>
        <v>6.9056840546810022E-2</v>
      </c>
      <c r="CC120" s="417">
        <f>'3M - LGS'!CC120</f>
        <v>6.5496930490854602E-2</v>
      </c>
      <c r="CD120" s="417">
        <f>'3M - LGS'!CD120</f>
        <v>6.6832935753978404E-2</v>
      </c>
      <c r="CE120" s="417">
        <f>'3M - LGS'!CE120</f>
        <v>6.6446179190966334E-2</v>
      </c>
      <c r="CF120" s="417">
        <f>'3M - LGS'!CF120</f>
        <v>3.7220325784703655E-2</v>
      </c>
      <c r="CG120" s="417">
        <f>'3M - LGS'!CG120</f>
        <v>3.7524010624888422E-2</v>
      </c>
      <c r="CH120" s="417">
        <f>'3M - LGS'!CH120</f>
        <v>3.6464323899900848E-2</v>
      </c>
    </row>
    <row r="121" spans="1:86" hidden="1" x14ac:dyDescent="0.35">
      <c r="A121" s="588"/>
      <c r="B121" s="94" t="s">
        <v>7</v>
      </c>
      <c r="C121" s="342">
        <f>'3M - LGS'!C121</f>
        <v>2.9364297074451706E-2</v>
      </c>
      <c r="D121" s="342">
        <f>'3M - LGS'!D121</f>
        <v>2.9913555412812067E-2</v>
      </c>
      <c r="E121" s="417">
        <f>'3M - LGS'!E121</f>
        <v>3.5061431576083546E-2</v>
      </c>
      <c r="F121" s="417">
        <f>'3M - LGS'!F121</f>
        <v>3.6858393115802489E-2</v>
      </c>
      <c r="G121" s="417">
        <f>'3M - LGS'!G121</f>
        <v>3.814043843518504E-2</v>
      </c>
      <c r="H121" s="417">
        <f>'3M - LGS'!H121</f>
        <v>6.7002654059300587E-2</v>
      </c>
      <c r="I121" s="417">
        <f>'3M - LGS'!I121</f>
        <v>6.3398620985951407E-2</v>
      </c>
      <c r="J121" s="417">
        <f>'3M - LGS'!J121</f>
        <v>6.4761982417728445E-2</v>
      </c>
      <c r="K121" s="417">
        <f>'3M - LGS'!K121</f>
        <v>6.4435501508817036E-2</v>
      </c>
      <c r="L121" s="417">
        <f>'3M - LGS'!L121</f>
        <v>3.6336241480288786E-2</v>
      </c>
      <c r="M121" s="417">
        <f>'3M - LGS'!M121</f>
        <v>3.6641736962948618E-2</v>
      </c>
      <c r="N121" s="417">
        <f>'3M - LGS'!N121</f>
        <v>3.5604102049023527E-2</v>
      </c>
      <c r="O121" s="417">
        <f>'3M - LGS'!O121</f>
        <v>3.4212935019954011E-2</v>
      </c>
      <c r="P121" s="417">
        <f>'3M - LGS'!P121</f>
        <v>3.4573174658425673E-2</v>
      </c>
      <c r="Q121" s="417">
        <f>'3M - LGS'!Q121</f>
        <v>3.5061431576083546E-2</v>
      </c>
      <c r="R121" s="417">
        <f>'3M - LGS'!R121</f>
        <v>3.6858393115802489E-2</v>
      </c>
      <c r="S121" s="417">
        <f>'3M - LGS'!S121</f>
        <v>3.814043843518504E-2</v>
      </c>
      <c r="T121" s="417">
        <f>'3M - LGS'!T121</f>
        <v>6.7002654059300587E-2</v>
      </c>
      <c r="U121" s="417">
        <f>'3M - LGS'!U121</f>
        <v>6.3398620985951407E-2</v>
      </c>
      <c r="V121" s="417">
        <f>'3M - LGS'!V121</f>
        <v>6.4761982417728445E-2</v>
      </c>
      <c r="W121" s="417">
        <f>'3M - LGS'!W121</f>
        <v>6.4435501508817036E-2</v>
      </c>
      <c r="X121" s="417">
        <f>'3M - LGS'!X121</f>
        <v>3.6336241480288786E-2</v>
      </c>
      <c r="Y121" s="417">
        <f>'3M - LGS'!Y121</f>
        <v>3.6641736962948618E-2</v>
      </c>
      <c r="Z121" s="417">
        <f>'3M - LGS'!Z121</f>
        <v>3.5604102049023527E-2</v>
      </c>
      <c r="AA121" s="417">
        <f>'3M - LGS'!AA121</f>
        <v>3.4212935019954011E-2</v>
      </c>
      <c r="AB121" s="417">
        <f>'3M - LGS'!AB121</f>
        <v>3.4573174658425673E-2</v>
      </c>
      <c r="AC121" s="417">
        <f>'3M - LGS'!AC121</f>
        <v>3.5061431576083546E-2</v>
      </c>
      <c r="AD121" s="417">
        <f>'3M - LGS'!AD121</f>
        <v>3.6858393115802489E-2</v>
      </c>
      <c r="AE121" s="417">
        <f>'3M - LGS'!AE121</f>
        <v>3.814043843518504E-2</v>
      </c>
      <c r="AF121" s="417">
        <f>'3M - LGS'!AF121</f>
        <v>6.7002654059300587E-2</v>
      </c>
      <c r="AG121" s="417">
        <f>'3M - LGS'!AG121</f>
        <v>6.3398620985951407E-2</v>
      </c>
      <c r="AH121" s="417">
        <f>'3M - LGS'!AH121</f>
        <v>6.4761982417728445E-2</v>
      </c>
      <c r="AI121" s="417">
        <f>'3M - LGS'!AI121</f>
        <v>6.4435501508817036E-2</v>
      </c>
      <c r="AJ121" s="417">
        <f>'3M - LGS'!AJ121</f>
        <v>3.6336241480288786E-2</v>
      </c>
      <c r="AK121" s="417">
        <f>'3M - LGS'!AK121</f>
        <v>3.6641736962948618E-2</v>
      </c>
      <c r="AL121" s="417">
        <f>'3M - LGS'!AL121</f>
        <v>3.5604102049023527E-2</v>
      </c>
      <c r="AM121" s="417">
        <f>'3M - LGS'!AM121</f>
        <v>3.4212935019954011E-2</v>
      </c>
      <c r="AN121" s="417">
        <f>'3M - LGS'!AN121</f>
        <v>3.4573174658425673E-2</v>
      </c>
      <c r="AO121" s="417">
        <f>'3M - LGS'!AO121</f>
        <v>3.5061431576083546E-2</v>
      </c>
      <c r="AP121" s="417">
        <f>'3M - LGS'!AP121</f>
        <v>3.6858393115802489E-2</v>
      </c>
      <c r="AQ121" s="417">
        <f>'3M - LGS'!AQ121</f>
        <v>3.814043843518504E-2</v>
      </c>
      <c r="AR121" s="417">
        <f>'3M - LGS'!AR121</f>
        <v>6.7002654059300587E-2</v>
      </c>
      <c r="AS121" s="417">
        <f>'3M - LGS'!AS121</f>
        <v>6.3398620985951407E-2</v>
      </c>
      <c r="AT121" s="417">
        <f>'3M - LGS'!AT121</f>
        <v>6.4761982417728445E-2</v>
      </c>
      <c r="AU121" s="417">
        <f>'3M - LGS'!AU121</f>
        <v>6.4435501508817036E-2</v>
      </c>
      <c r="AV121" s="417">
        <f>'3M - LGS'!AV121</f>
        <v>3.6336241480288786E-2</v>
      </c>
      <c r="AW121" s="417">
        <f>'3M - LGS'!AW121</f>
        <v>3.6641736962948618E-2</v>
      </c>
      <c r="AX121" s="417">
        <f>'3M - LGS'!AX121</f>
        <v>3.5604102049023527E-2</v>
      </c>
      <c r="AY121" s="417">
        <f>'3M - LGS'!AY121</f>
        <v>3.4212935019954011E-2</v>
      </c>
      <c r="AZ121" s="417">
        <f>'3M - LGS'!AZ121</f>
        <v>3.4573174658425673E-2</v>
      </c>
      <c r="BA121" s="417">
        <f>'3M - LGS'!BA121</f>
        <v>3.5061431576083546E-2</v>
      </c>
      <c r="BB121" s="417">
        <f>'3M - LGS'!BB121</f>
        <v>3.6858393115802489E-2</v>
      </c>
      <c r="BC121" s="417">
        <f>'3M - LGS'!BC121</f>
        <v>3.814043843518504E-2</v>
      </c>
      <c r="BD121" s="417">
        <f>'3M - LGS'!BD121</f>
        <v>6.7002654059300587E-2</v>
      </c>
      <c r="BE121" s="417">
        <f>'3M - LGS'!BE121</f>
        <v>6.3398620985951407E-2</v>
      </c>
      <c r="BF121" s="417">
        <f>'3M - LGS'!BF121</f>
        <v>6.4761982417728445E-2</v>
      </c>
      <c r="BG121" s="417">
        <f>'3M - LGS'!BG121</f>
        <v>6.4435501508817036E-2</v>
      </c>
      <c r="BH121" s="417">
        <f>'3M - LGS'!BH121</f>
        <v>3.6336241480288786E-2</v>
      </c>
      <c r="BI121" s="417">
        <f>'3M - LGS'!BI121</f>
        <v>3.6641736962948618E-2</v>
      </c>
      <c r="BJ121" s="417">
        <f>'3M - LGS'!BJ121</f>
        <v>3.5604102049023527E-2</v>
      </c>
      <c r="BK121" s="417">
        <f>'3M - LGS'!BK121</f>
        <v>3.4212935019954011E-2</v>
      </c>
      <c r="BL121" s="417">
        <f>'3M - LGS'!BL121</f>
        <v>3.4573174658425673E-2</v>
      </c>
      <c r="BM121" s="417">
        <f>'3M - LGS'!BM121</f>
        <v>3.5061431576083546E-2</v>
      </c>
      <c r="BN121" s="417">
        <f>'3M - LGS'!BN121</f>
        <v>3.6858393115802489E-2</v>
      </c>
      <c r="BO121" s="417">
        <f>'3M - LGS'!BO121</f>
        <v>3.814043843518504E-2</v>
      </c>
      <c r="BP121" s="417">
        <f>'3M - LGS'!BP121</f>
        <v>6.7002654059300587E-2</v>
      </c>
      <c r="BQ121" s="417">
        <f>'3M - LGS'!BQ121</f>
        <v>6.3398620985951407E-2</v>
      </c>
      <c r="BR121" s="417">
        <f>'3M - LGS'!BR121</f>
        <v>6.4761982417728445E-2</v>
      </c>
      <c r="BS121" s="417">
        <f>'3M - LGS'!BS121</f>
        <v>6.4435501508817036E-2</v>
      </c>
      <c r="BT121" s="417">
        <f>'3M - LGS'!BT121</f>
        <v>3.6336241480288786E-2</v>
      </c>
      <c r="BU121" s="417">
        <f>'3M - LGS'!BU121</f>
        <v>3.6641736962948618E-2</v>
      </c>
      <c r="BV121" s="417">
        <f>'3M - LGS'!BV121</f>
        <v>3.5604102049023527E-2</v>
      </c>
      <c r="BW121" s="417">
        <f>'3M - LGS'!BW121</f>
        <v>3.4212935019954011E-2</v>
      </c>
      <c r="BX121" s="417">
        <f>'3M - LGS'!BX121</f>
        <v>3.4573174658425673E-2</v>
      </c>
      <c r="BY121" s="417">
        <f>'3M - LGS'!BY121</f>
        <v>3.5061431576083546E-2</v>
      </c>
      <c r="BZ121" s="417">
        <f>'3M - LGS'!BZ121</f>
        <v>3.6858393115802489E-2</v>
      </c>
      <c r="CA121" s="417">
        <f>'3M - LGS'!CA121</f>
        <v>3.814043843518504E-2</v>
      </c>
      <c r="CB121" s="417">
        <f>'3M - LGS'!CB121</f>
        <v>6.7002654059300587E-2</v>
      </c>
      <c r="CC121" s="417">
        <f>'3M - LGS'!CC121</f>
        <v>6.3398620985951407E-2</v>
      </c>
      <c r="CD121" s="417">
        <f>'3M - LGS'!CD121</f>
        <v>6.4761982417728445E-2</v>
      </c>
      <c r="CE121" s="417">
        <f>'3M - LGS'!CE121</f>
        <v>6.4435501508817036E-2</v>
      </c>
      <c r="CF121" s="417">
        <f>'3M - LGS'!CF121</f>
        <v>3.6336241480288786E-2</v>
      </c>
      <c r="CG121" s="417">
        <f>'3M - LGS'!CG121</f>
        <v>3.6641736962948618E-2</v>
      </c>
      <c r="CH121" s="417">
        <f>'3M - LGS'!CH121</f>
        <v>3.5604102049023527E-2</v>
      </c>
    </row>
    <row r="122" spans="1:86" ht="15" hidden="1" thickBot="1" x14ac:dyDescent="0.4">
      <c r="A122" s="589"/>
      <c r="B122" s="96" t="s">
        <v>8</v>
      </c>
      <c r="C122" s="342">
        <f>'3M - LGS'!C122</f>
        <v>3.1017221923380616E-2</v>
      </c>
      <c r="D122" s="342">
        <f>'3M - LGS'!D122</f>
        <v>3.1200685692449472E-2</v>
      </c>
      <c r="E122" s="417">
        <f>'3M - LGS'!E122</f>
        <v>3.644375681733069E-2</v>
      </c>
      <c r="F122" s="417">
        <f>'3M - LGS'!F122</f>
        <v>3.8707877456505356E-2</v>
      </c>
      <c r="G122" s="417">
        <f>'3M - LGS'!G122</f>
        <v>4.0230004035839192E-2</v>
      </c>
      <c r="H122" s="417">
        <f>'3M - LGS'!H122</f>
        <v>7.2536866721180329E-2</v>
      </c>
      <c r="I122" s="417">
        <f>'3M - LGS'!I122</f>
        <v>6.8857735898560701E-2</v>
      </c>
      <c r="J122" s="417">
        <f>'3M - LGS'!J122</f>
        <v>7.0433023609080589E-2</v>
      </c>
      <c r="K122" s="417">
        <f>'3M - LGS'!K122</f>
        <v>6.8744197587997838E-2</v>
      </c>
      <c r="L122" s="417">
        <f>'3M - LGS'!L122</f>
        <v>3.8156392815314528E-2</v>
      </c>
      <c r="M122" s="417">
        <f>'3M - LGS'!M122</f>
        <v>3.8411934304495646E-2</v>
      </c>
      <c r="N122" s="417">
        <f>'3M - LGS'!N122</f>
        <v>3.7256320372029528E-2</v>
      </c>
      <c r="O122" s="417">
        <f>'3M - LGS'!O122</f>
        <v>3.5649855515331237E-2</v>
      </c>
      <c r="P122" s="417">
        <f>'3M - LGS'!P122</f>
        <v>3.5953018154389928E-2</v>
      </c>
      <c r="Q122" s="417">
        <f>'3M - LGS'!Q122</f>
        <v>3.644375681733069E-2</v>
      </c>
      <c r="R122" s="417">
        <f>'3M - LGS'!R122</f>
        <v>3.8707877456505356E-2</v>
      </c>
      <c r="S122" s="417">
        <f>'3M - LGS'!S122</f>
        <v>4.0230004035839192E-2</v>
      </c>
      <c r="T122" s="417">
        <f>'3M - LGS'!T122</f>
        <v>7.2536866721180329E-2</v>
      </c>
      <c r="U122" s="417">
        <f>'3M - LGS'!U122</f>
        <v>6.8857735898560701E-2</v>
      </c>
      <c r="V122" s="417">
        <f>'3M - LGS'!V122</f>
        <v>7.0433023609080589E-2</v>
      </c>
      <c r="W122" s="417">
        <f>'3M - LGS'!W122</f>
        <v>6.8744197587997838E-2</v>
      </c>
      <c r="X122" s="417">
        <f>'3M - LGS'!X122</f>
        <v>3.8156392815314528E-2</v>
      </c>
      <c r="Y122" s="417">
        <f>'3M - LGS'!Y122</f>
        <v>3.8411934304495646E-2</v>
      </c>
      <c r="Z122" s="417">
        <f>'3M - LGS'!Z122</f>
        <v>3.7256320372029528E-2</v>
      </c>
      <c r="AA122" s="417">
        <f>'3M - LGS'!AA122</f>
        <v>3.5649855515331237E-2</v>
      </c>
      <c r="AB122" s="417">
        <f>'3M - LGS'!AB122</f>
        <v>3.5953018154389928E-2</v>
      </c>
      <c r="AC122" s="417">
        <f>'3M - LGS'!AC122</f>
        <v>3.644375681733069E-2</v>
      </c>
      <c r="AD122" s="417">
        <f>'3M - LGS'!AD122</f>
        <v>3.8707877456505356E-2</v>
      </c>
      <c r="AE122" s="417">
        <f>'3M - LGS'!AE122</f>
        <v>4.0230004035839192E-2</v>
      </c>
      <c r="AF122" s="417">
        <f>'3M - LGS'!AF122</f>
        <v>7.2536866721180329E-2</v>
      </c>
      <c r="AG122" s="417">
        <f>'3M - LGS'!AG122</f>
        <v>6.8857735898560701E-2</v>
      </c>
      <c r="AH122" s="417">
        <f>'3M - LGS'!AH122</f>
        <v>7.0433023609080589E-2</v>
      </c>
      <c r="AI122" s="417">
        <f>'3M - LGS'!AI122</f>
        <v>6.8744197587997838E-2</v>
      </c>
      <c r="AJ122" s="417">
        <f>'3M - LGS'!AJ122</f>
        <v>3.8156392815314528E-2</v>
      </c>
      <c r="AK122" s="417">
        <f>'3M - LGS'!AK122</f>
        <v>3.8411934304495646E-2</v>
      </c>
      <c r="AL122" s="417">
        <f>'3M - LGS'!AL122</f>
        <v>3.7256320372029528E-2</v>
      </c>
      <c r="AM122" s="417">
        <f>'3M - LGS'!AM122</f>
        <v>3.5649855515331237E-2</v>
      </c>
      <c r="AN122" s="417">
        <f>'3M - LGS'!AN122</f>
        <v>3.5953018154389928E-2</v>
      </c>
      <c r="AO122" s="417">
        <f>'3M - LGS'!AO122</f>
        <v>3.644375681733069E-2</v>
      </c>
      <c r="AP122" s="417">
        <f>'3M - LGS'!AP122</f>
        <v>3.8707877456505356E-2</v>
      </c>
      <c r="AQ122" s="417">
        <f>'3M - LGS'!AQ122</f>
        <v>4.0230004035839192E-2</v>
      </c>
      <c r="AR122" s="417">
        <f>'3M - LGS'!AR122</f>
        <v>7.2536866721180329E-2</v>
      </c>
      <c r="AS122" s="417">
        <f>'3M - LGS'!AS122</f>
        <v>6.8857735898560701E-2</v>
      </c>
      <c r="AT122" s="417">
        <f>'3M - LGS'!AT122</f>
        <v>7.0433023609080589E-2</v>
      </c>
      <c r="AU122" s="417">
        <f>'3M - LGS'!AU122</f>
        <v>6.8744197587997838E-2</v>
      </c>
      <c r="AV122" s="417">
        <f>'3M - LGS'!AV122</f>
        <v>3.8156392815314528E-2</v>
      </c>
      <c r="AW122" s="417">
        <f>'3M - LGS'!AW122</f>
        <v>3.8411934304495646E-2</v>
      </c>
      <c r="AX122" s="417">
        <f>'3M - LGS'!AX122</f>
        <v>3.7256320372029528E-2</v>
      </c>
      <c r="AY122" s="417">
        <f>'3M - LGS'!AY122</f>
        <v>3.5649855515331237E-2</v>
      </c>
      <c r="AZ122" s="417">
        <f>'3M - LGS'!AZ122</f>
        <v>3.5953018154389928E-2</v>
      </c>
      <c r="BA122" s="417">
        <f>'3M - LGS'!BA122</f>
        <v>3.644375681733069E-2</v>
      </c>
      <c r="BB122" s="417">
        <f>'3M - LGS'!BB122</f>
        <v>3.8707877456505356E-2</v>
      </c>
      <c r="BC122" s="417">
        <f>'3M - LGS'!BC122</f>
        <v>4.0230004035839192E-2</v>
      </c>
      <c r="BD122" s="417">
        <f>'3M - LGS'!BD122</f>
        <v>7.2536866721180329E-2</v>
      </c>
      <c r="BE122" s="417">
        <f>'3M - LGS'!BE122</f>
        <v>6.8857735898560701E-2</v>
      </c>
      <c r="BF122" s="417">
        <f>'3M - LGS'!BF122</f>
        <v>7.0433023609080589E-2</v>
      </c>
      <c r="BG122" s="417">
        <f>'3M - LGS'!BG122</f>
        <v>6.8744197587997838E-2</v>
      </c>
      <c r="BH122" s="417">
        <f>'3M - LGS'!BH122</f>
        <v>3.8156392815314528E-2</v>
      </c>
      <c r="BI122" s="417">
        <f>'3M - LGS'!BI122</f>
        <v>3.8411934304495646E-2</v>
      </c>
      <c r="BJ122" s="417">
        <f>'3M - LGS'!BJ122</f>
        <v>3.7256320372029528E-2</v>
      </c>
      <c r="BK122" s="417">
        <f>'3M - LGS'!BK122</f>
        <v>3.5649855515331237E-2</v>
      </c>
      <c r="BL122" s="417">
        <f>'3M - LGS'!BL122</f>
        <v>3.5953018154389928E-2</v>
      </c>
      <c r="BM122" s="417">
        <f>'3M - LGS'!BM122</f>
        <v>3.644375681733069E-2</v>
      </c>
      <c r="BN122" s="417">
        <f>'3M - LGS'!BN122</f>
        <v>3.8707877456505356E-2</v>
      </c>
      <c r="BO122" s="417">
        <f>'3M - LGS'!BO122</f>
        <v>4.0230004035839192E-2</v>
      </c>
      <c r="BP122" s="417">
        <f>'3M - LGS'!BP122</f>
        <v>7.2536866721180329E-2</v>
      </c>
      <c r="BQ122" s="417">
        <f>'3M - LGS'!BQ122</f>
        <v>6.8857735898560701E-2</v>
      </c>
      <c r="BR122" s="417">
        <f>'3M - LGS'!BR122</f>
        <v>7.0433023609080589E-2</v>
      </c>
      <c r="BS122" s="417">
        <f>'3M - LGS'!BS122</f>
        <v>6.8744197587997838E-2</v>
      </c>
      <c r="BT122" s="417">
        <f>'3M - LGS'!BT122</f>
        <v>3.8156392815314528E-2</v>
      </c>
      <c r="BU122" s="417">
        <f>'3M - LGS'!BU122</f>
        <v>3.8411934304495646E-2</v>
      </c>
      <c r="BV122" s="417">
        <f>'3M - LGS'!BV122</f>
        <v>3.7256320372029528E-2</v>
      </c>
      <c r="BW122" s="417">
        <f>'3M - LGS'!BW122</f>
        <v>3.5649855515331237E-2</v>
      </c>
      <c r="BX122" s="417">
        <f>'3M - LGS'!BX122</f>
        <v>3.5953018154389928E-2</v>
      </c>
      <c r="BY122" s="417">
        <f>'3M - LGS'!BY122</f>
        <v>3.644375681733069E-2</v>
      </c>
      <c r="BZ122" s="417">
        <f>'3M - LGS'!BZ122</f>
        <v>3.8707877456505356E-2</v>
      </c>
      <c r="CA122" s="417">
        <f>'3M - LGS'!CA122</f>
        <v>4.0230004035839192E-2</v>
      </c>
      <c r="CB122" s="417">
        <f>'3M - LGS'!CB122</f>
        <v>7.2536866721180329E-2</v>
      </c>
      <c r="CC122" s="417">
        <f>'3M - LGS'!CC122</f>
        <v>6.8857735898560701E-2</v>
      </c>
      <c r="CD122" s="417">
        <f>'3M - LGS'!CD122</f>
        <v>7.0433023609080589E-2</v>
      </c>
      <c r="CE122" s="417">
        <f>'3M - LGS'!CE122</f>
        <v>6.8744197587997838E-2</v>
      </c>
      <c r="CF122" s="417">
        <f>'3M - LGS'!CF122</f>
        <v>3.8156392815314528E-2</v>
      </c>
      <c r="CG122" s="417">
        <f>'3M - LGS'!CG122</f>
        <v>3.8411934304495646E-2</v>
      </c>
      <c r="CH122" s="417">
        <f>'3M - LGS'!CH122</f>
        <v>3.7256320372029528E-2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8"/>
    </row>
    <row r="124" spans="1:86" ht="15" hidden="1" thickBot="1" x14ac:dyDescent="0.4"/>
    <row r="125" spans="1:86" ht="15" hidden="1" thickBot="1" x14ac:dyDescent="0.4">
      <c r="C125" s="590" t="s">
        <v>125</v>
      </c>
      <c r="D125" s="584"/>
      <c r="E125" s="584"/>
      <c r="F125" s="584"/>
      <c r="G125" s="584"/>
      <c r="H125" s="584"/>
      <c r="I125" s="584"/>
      <c r="J125" s="584"/>
      <c r="K125" s="584"/>
      <c r="L125" s="584"/>
      <c r="M125" s="584"/>
      <c r="N125" s="585"/>
      <c r="O125" s="583" t="s">
        <v>125</v>
      </c>
      <c r="P125" s="584"/>
      <c r="Q125" s="584"/>
      <c r="R125" s="584"/>
      <c r="S125" s="584"/>
      <c r="T125" s="584"/>
      <c r="U125" s="584"/>
      <c r="V125" s="584"/>
      <c r="W125" s="584"/>
      <c r="X125" s="584"/>
      <c r="Y125" s="584"/>
      <c r="Z125" s="585"/>
      <c r="AA125" s="583" t="s">
        <v>125</v>
      </c>
      <c r="AB125" s="584"/>
      <c r="AC125" s="584"/>
      <c r="AD125" s="584"/>
      <c r="AE125" s="584"/>
      <c r="AF125" s="584"/>
      <c r="AG125" s="584"/>
      <c r="AH125" s="584"/>
      <c r="AI125" s="584"/>
      <c r="AJ125" s="584"/>
      <c r="AK125" s="584"/>
      <c r="AL125" s="585"/>
      <c r="AM125" s="583" t="s">
        <v>125</v>
      </c>
      <c r="AN125" s="584"/>
      <c r="AO125" s="584"/>
      <c r="AP125" s="584"/>
      <c r="AQ125" s="584"/>
      <c r="AR125" s="584"/>
      <c r="AS125" s="584"/>
      <c r="AT125" s="584"/>
      <c r="AU125" s="584"/>
      <c r="AV125" s="584"/>
      <c r="AW125" s="584"/>
      <c r="AX125" s="585"/>
      <c r="AY125" s="583" t="s">
        <v>125</v>
      </c>
      <c r="AZ125" s="584"/>
      <c r="BA125" s="584"/>
      <c r="BB125" s="584"/>
      <c r="BC125" s="584"/>
      <c r="BD125" s="584"/>
      <c r="BE125" s="584"/>
      <c r="BF125" s="584"/>
      <c r="BG125" s="584"/>
      <c r="BH125" s="584"/>
      <c r="BI125" s="584"/>
      <c r="BJ125" s="585"/>
      <c r="BK125" s="583" t="s">
        <v>125</v>
      </c>
      <c r="BL125" s="584"/>
      <c r="BM125" s="584"/>
      <c r="BN125" s="584"/>
      <c r="BO125" s="584"/>
      <c r="BP125" s="584"/>
      <c r="BQ125" s="584"/>
      <c r="BR125" s="584"/>
      <c r="BS125" s="584"/>
      <c r="BT125" s="584"/>
      <c r="BU125" s="584"/>
      <c r="BV125" s="585"/>
      <c r="BW125" s="583" t="s">
        <v>125</v>
      </c>
      <c r="BX125" s="584"/>
      <c r="BY125" s="584"/>
      <c r="BZ125" s="584"/>
      <c r="CA125" s="584"/>
      <c r="CB125" s="584"/>
      <c r="CC125" s="584"/>
      <c r="CD125" s="584"/>
      <c r="CE125" s="584"/>
      <c r="CF125" s="584"/>
      <c r="CG125" s="584"/>
      <c r="CH125" s="586"/>
    </row>
    <row r="126" spans="1:86" ht="15" hidden="1" customHeight="1" thickBot="1" x14ac:dyDescent="0.4">
      <c r="A126" s="587" t="s">
        <v>126</v>
      </c>
      <c r="B126" s="309" t="s">
        <v>124</v>
      </c>
      <c r="C126" s="176">
        <f>C$4</f>
        <v>44562</v>
      </c>
      <c r="D126" s="176">
        <f t="shared" ref="D126:BO126" si="108">D$4</f>
        <v>44593</v>
      </c>
      <c r="E126" s="176">
        <f t="shared" si="108"/>
        <v>44621</v>
      </c>
      <c r="F126" s="176">
        <f t="shared" si="108"/>
        <v>44652</v>
      </c>
      <c r="G126" s="176">
        <f t="shared" si="108"/>
        <v>44682</v>
      </c>
      <c r="H126" s="176">
        <f t="shared" si="108"/>
        <v>44713</v>
      </c>
      <c r="I126" s="176">
        <f t="shared" si="108"/>
        <v>44743</v>
      </c>
      <c r="J126" s="176">
        <f t="shared" si="108"/>
        <v>44774</v>
      </c>
      <c r="K126" s="176">
        <f t="shared" si="108"/>
        <v>44805</v>
      </c>
      <c r="L126" s="176">
        <f t="shared" si="108"/>
        <v>44835</v>
      </c>
      <c r="M126" s="176">
        <f t="shared" si="108"/>
        <v>44866</v>
      </c>
      <c r="N126" s="176">
        <f t="shared" si="108"/>
        <v>44896</v>
      </c>
      <c r="O126" s="176">
        <f t="shared" si="108"/>
        <v>44927</v>
      </c>
      <c r="P126" s="176">
        <f t="shared" si="108"/>
        <v>44958</v>
      </c>
      <c r="Q126" s="176">
        <f t="shared" si="108"/>
        <v>44986</v>
      </c>
      <c r="R126" s="176">
        <f t="shared" si="108"/>
        <v>45017</v>
      </c>
      <c r="S126" s="176">
        <f t="shared" si="108"/>
        <v>45047</v>
      </c>
      <c r="T126" s="176">
        <f t="shared" si="108"/>
        <v>45078</v>
      </c>
      <c r="U126" s="176">
        <f t="shared" si="108"/>
        <v>45108</v>
      </c>
      <c r="V126" s="176">
        <f t="shared" si="108"/>
        <v>45139</v>
      </c>
      <c r="W126" s="176">
        <f t="shared" si="108"/>
        <v>45170</v>
      </c>
      <c r="X126" s="176">
        <f t="shared" si="108"/>
        <v>45200</v>
      </c>
      <c r="Y126" s="176">
        <f t="shared" si="108"/>
        <v>45231</v>
      </c>
      <c r="Z126" s="176">
        <f t="shared" si="108"/>
        <v>45261</v>
      </c>
      <c r="AA126" s="176">
        <f t="shared" si="108"/>
        <v>45292</v>
      </c>
      <c r="AB126" s="176">
        <f t="shared" si="108"/>
        <v>45323</v>
      </c>
      <c r="AC126" s="176">
        <f t="shared" si="108"/>
        <v>45352</v>
      </c>
      <c r="AD126" s="176">
        <f t="shared" si="108"/>
        <v>45383</v>
      </c>
      <c r="AE126" s="176">
        <f t="shared" si="108"/>
        <v>45413</v>
      </c>
      <c r="AF126" s="176">
        <f t="shared" si="108"/>
        <v>45444</v>
      </c>
      <c r="AG126" s="176">
        <f t="shared" si="108"/>
        <v>45474</v>
      </c>
      <c r="AH126" s="176">
        <f t="shared" si="108"/>
        <v>45505</v>
      </c>
      <c r="AI126" s="176">
        <f t="shared" si="108"/>
        <v>45536</v>
      </c>
      <c r="AJ126" s="176">
        <f t="shared" si="108"/>
        <v>45566</v>
      </c>
      <c r="AK126" s="176">
        <f t="shared" si="108"/>
        <v>45597</v>
      </c>
      <c r="AL126" s="176">
        <f t="shared" si="108"/>
        <v>45627</v>
      </c>
      <c r="AM126" s="176">
        <f t="shared" si="108"/>
        <v>45658</v>
      </c>
      <c r="AN126" s="176">
        <f t="shared" si="108"/>
        <v>45689</v>
      </c>
      <c r="AO126" s="176">
        <f t="shared" si="108"/>
        <v>45717</v>
      </c>
      <c r="AP126" s="176">
        <f t="shared" si="108"/>
        <v>45748</v>
      </c>
      <c r="AQ126" s="176">
        <f t="shared" si="108"/>
        <v>45778</v>
      </c>
      <c r="AR126" s="176">
        <f t="shared" si="108"/>
        <v>45809</v>
      </c>
      <c r="AS126" s="176">
        <f t="shared" si="108"/>
        <v>45839</v>
      </c>
      <c r="AT126" s="176">
        <f t="shared" si="108"/>
        <v>45870</v>
      </c>
      <c r="AU126" s="176">
        <f t="shared" si="108"/>
        <v>45901</v>
      </c>
      <c r="AV126" s="176">
        <f t="shared" si="108"/>
        <v>45931</v>
      </c>
      <c r="AW126" s="176">
        <f t="shared" si="108"/>
        <v>45962</v>
      </c>
      <c r="AX126" s="176">
        <f t="shared" si="108"/>
        <v>45992</v>
      </c>
      <c r="AY126" s="176">
        <f t="shared" si="108"/>
        <v>46023</v>
      </c>
      <c r="AZ126" s="176">
        <f t="shared" si="108"/>
        <v>46054</v>
      </c>
      <c r="BA126" s="176">
        <f t="shared" si="108"/>
        <v>46082</v>
      </c>
      <c r="BB126" s="176">
        <f t="shared" si="108"/>
        <v>46113</v>
      </c>
      <c r="BC126" s="176">
        <f t="shared" si="108"/>
        <v>46143</v>
      </c>
      <c r="BD126" s="176">
        <f t="shared" si="108"/>
        <v>46174</v>
      </c>
      <c r="BE126" s="176">
        <f t="shared" si="108"/>
        <v>46204</v>
      </c>
      <c r="BF126" s="176">
        <f t="shared" si="108"/>
        <v>46235</v>
      </c>
      <c r="BG126" s="176">
        <f t="shared" si="108"/>
        <v>46266</v>
      </c>
      <c r="BH126" s="176">
        <f t="shared" si="108"/>
        <v>46296</v>
      </c>
      <c r="BI126" s="176">
        <f t="shared" si="108"/>
        <v>46327</v>
      </c>
      <c r="BJ126" s="176">
        <f t="shared" si="108"/>
        <v>46357</v>
      </c>
      <c r="BK126" s="176">
        <f t="shared" si="108"/>
        <v>46388</v>
      </c>
      <c r="BL126" s="176">
        <f t="shared" si="108"/>
        <v>46419</v>
      </c>
      <c r="BM126" s="176">
        <f t="shared" si="108"/>
        <v>46447</v>
      </c>
      <c r="BN126" s="176">
        <f t="shared" si="108"/>
        <v>46478</v>
      </c>
      <c r="BO126" s="176">
        <f t="shared" si="108"/>
        <v>46508</v>
      </c>
      <c r="BP126" s="176">
        <f t="shared" ref="BP126:CH126" si="109">BP$4</f>
        <v>46539</v>
      </c>
      <c r="BQ126" s="176">
        <f t="shared" si="109"/>
        <v>46569</v>
      </c>
      <c r="BR126" s="176">
        <f t="shared" si="109"/>
        <v>46600</v>
      </c>
      <c r="BS126" s="176">
        <f t="shared" si="109"/>
        <v>46631</v>
      </c>
      <c r="BT126" s="176">
        <f t="shared" si="109"/>
        <v>46661</v>
      </c>
      <c r="BU126" s="176">
        <f t="shared" si="109"/>
        <v>46692</v>
      </c>
      <c r="BV126" s="176">
        <f t="shared" si="109"/>
        <v>46722</v>
      </c>
      <c r="BW126" s="176">
        <f t="shared" si="109"/>
        <v>46753</v>
      </c>
      <c r="BX126" s="176">
        <f t="shared" si="109"/>
        <v>46784</v>
      </c>
      <c r="BY126" s="176">
        <f t="shared" si="109"/>
        <v>46813</v>
      </c>
      <c r="BZ126" s="176">
        <f t="shared" si="109"/>
        <v>46844</v>
      </c>
      <c r="CA126" s="176">
        <f t="shared" si="109"/>
        <v>46874</v>
      </c>
      <c r="CB126" s="176">
        <f t="shared" si="109"/>
        <v>46905</v>
      </c>
      <c r="CC126" s="176">
        <f t="shared" si="109"/>
        <v>46935</v>
      </c>
      <c r="CD126" s="176">
        <f t="shared" si="109"/>
        <v>46966</v>
      </c>
      <c r="CE126" s="176">
        <f t="shared" si="109"/>
        <v>46997</v>
      </c>
      <c r="CF126" s="176">
        <f t="shared" si="109"/>
        <v>47027</v>
      </c>
      <c r="CG126" s="176">
        <f t="shared" si="109"/>
        <v>47058</v>
      </c>
      <c r="CH126" s="177">
        <f t="shared" si="109"/>
        <v>47088</v>
      </c>
    </row>
    <row r="127" spans="1:86" ht="15" hidden="1" customHeight="1" x14ac:dyDescent="0.35">
      <c r="A127" s="588"/>
      <c r="B127" s="287" t="s">
        <v>20</v>
      </c>
      <c r="C127" s="343">
        <f>'3M - LGS'!C127</f>
        <v>2.8530000000000001E-3</v>
      </c>
      <c r="D127" s="343">
        <f>'3M - LGS'!D127</f>
        <v>2.9459999999999998E-3</v>
      </c>
      <c r="E127" s="418">
        <f>'3M - LGS'!E127</f>
        <v>2.4937084889108847E-3</v>
      </c>
      <c r="F127" s="418">
        <f>'3M - LGS'!F127</f>
        <v>2.3263396193519705E-3</v>
      </c>
      <c r="G127" s="418">
        <f>'3M - LGS'!G127</f>
        <v>2.7292106283252683E-3</v>
      </c>
      <c r="H127" s="418">
        <f>'3M - LGS'!H127</f>
        <v>9.0022160385136961E-3</v>
      </c>
      <c r="I127" s="418">
        <f>'3M - LGS'!I127</f>
        <v>7.9021149655229689E-3</v>
      </c>
      <c r="J127" s="418">
        <f>'3M - LGS'!J127</f>
        <v>8.5585964070573946E-3</v>
      </c>
      <c r="K127" s="418">
        <f>'3M - LGS'!K127</f>
        <v>7.9350353764870221E-3</v>
      </c>
      <c r="L127" s="418">
        <f>'3M - LGS'!L127</f>
        <v>2.9576356673282674E-3</v>
      </c>
      <c r="M127" s="418">
        <f>'3M - LGS'!M127</f>
        <v>2.9694455142294466E-3</v>
      </c>
      <c r="N127" s="418">
        <f>'3M - LGS'!N127</f>
        <v>2.4429561249258167E-3</v>
      </c>
      <c r="O127" s="418">
        <f>'3M - LGS'!O127</f>
        <v>2.2895204991968425E-3</v>
      </c>
      <c r="P127" s="418">
        <f>'3M - LGS'!P127</f>
        <v>2.3319409027314202E-3</v>
      </c>
      <c r="Q127" s="418">
        <f>'3M - LGS'!Q127</f>
        <v>2.4937084889108847E-3</v>
      </c>
      <c r="R127" s="418">
        <f>'3M - LGS'!R127</f>
        <v>2.3263396193519705E-3</v>
      </c>
      <c r="S127" s="418">
        <f>'3M - LGS'!S127</f>
        <v>2.7292106283252683E-3</v>
      </c>
      <c r="T127" s="418">
        <f>'3M - LGS'!T127</f>
        <v>9.0022160385136961E-3</v>
      </c>
      <c r="U127" s="418">
        <f>'3M - LGS'!U127</f>
        <v>7.9021149655229689E-3</v>
      </c>
      <c r="V127" s="418">
        <f>'3M - LGS'!V127</f>
        <v>8.5585964070573946E-3</v>
      </c>
      <c r="W127" s="418">
        <f>'3M - LGS'!W127</f>
        <v>7.9350353764870221E-3</v>
      </c>
      <c r="X127" s="418">
        <f>'3M - LGS'!X127</f>
        <v>2.9576356673282674E-3</v>
      </c>
      <c r="Y127" s="418">
        <f>'3M - LGS'!Y127</f>
        <v>2.9694455142294466E-3</v>
      </c>
      <c r="Z127" s="418">
        <f>'3M - LGS'!Z127</f>
        <v>2.4429561249258167E-3</v>
      </c>
      <c r="AA127" s="418">
        <f>'3M - LGS'!AA127</f>
        <v>2.2895204991968425E-3</v>
      </c>
      <c r="AB127" s="418">
        <f>'3M - LGS'!AB127</f>
        <v>2.3319409027314202E-3</v>
      </c>
      <c r="AC127" s="418">
        <f>'3M - LGS'!AC127</f>
        <v>2.4937084889108847E-3</v>
      </c>
      <c r="AD127" s="418">
        <f>'3M - LGS'!AD127</f>
        <v>2.3263396193519705E-3</v>
      </c>
      <c r="AE127" s="418">
        <f>'3M - LGS'!AE127</f>
        <v>2.7292106283252683E-3</v>
      </c>
      <c r="AF127" s="418">
        <f>'3M - LGS'!AF127</f>
        <v>9.0022160385136961E-3</v>
      </c>
      <c r="AG127" s="418">
        <f>'3M - LGS'!AG127</f>
        <v>7.9021149655229689E-3</v>
      </c>
      <c r="AH127" s="418">
        <f>'3M - LGS'!AH127</f>
        <v>8.5585964070573946E-3</v>
      </c>
      <c r="AI127" s="418">
        <f>'3M - LGS'!AI127</f>
        <v>7.9350353764870221E-3</v>
      </c>
      <c r="AJ127" s="418">
        <f>'3M - LGS'!AJ127</f>
        <v>2.9576356673282674E-3</v>
      </c>
      <c r="AK127" s="418">
        <f>'3M - LGS'!AK127</f>
        <v>2.9694455142294466E-3</v>
      </c>
      <c r="AL127" s="418">
        <f>'3M - LGS'!AL127</f>
        <v>2.4429561249258167E-3</v>
      </c>
      <c r="AM127" s="418">
        <f>'3M - LGS'!AM127</f>
        <v>2.2895204991968425E-3</v>
      </c>
      <c r="AN127" s="418">
        <f>'3M - LGS'!AN127</f>
        <v>2.3319409027314202E-3</v>
      </c>
      <c r="AO127" s="418">
        <f>'3M - LGS'!AO127</f>
        <v>2.4937084889108847E-3</v>
      </c>
      <c r="AP127" s="418">
        <f>'3M - LGS'!AP127</f>
        <v>2.3263396193519705E-3</v>
      </c>
      <c r="AQ127" s="418">
        <f>'3M - LGS'!AQ127</f>
        <v>2.7292106283252683E-3</v>
      </c>
      <c r="AR127" s="418">
        <f>'3M - LGS'!AR127</f>
        <v>9.0022160385136961E-3</v>
      </c>
      <c r="AS127" s="418">
        <f>'3M - LGS'!AS127</f>
        <v>7.9021149655229689E-3</v>
      </c>
      <c r="AT127" s="418">
        <f>'3M - LGS'!AT127</f>
        <v>8.5585964070573946E-3</v>
      </c>
      <c r="AU127" s="418">
        <f>'3M - LGS'!AU127</f>
        <v>7.9350353764870221E-3</v>
      </c>
      <c r="AV127" s="418">
        <f>'3M - LGS'!AV127</f>
        <v>2.9576356673282674E-3</v>
      </c>
      <c r="AW127" s="418">
        <f>'3M - LGS'!AW127</f>
        <v>2.9694455142294466E-3</v>
      </c>
      <c r="AX127" s="418">
        <f>'3M - LGS'!AX127</f>
        <v>2.4429561249258167E-3</v>
      </c>
      <c r="AY127" s="418">
        <f>'3M - LGS'!AY127</f>
        <v>2.2895204991968425E-3</v>
      </c>
      <c r="AZ127" s="418">
        <f>'3M - LGS'!AZ127</f>
        <v>2.3319409027314202E-3</v>
      </c>
      <c r="BA127" s="418">
        <f>'3M - LGS'!BA127</f>
        <v>2.4937084889108847E-3</v>
      </c>
      <c r="BB127" s="418">
        <f>'3M - LGS'!BB127</f>
        <v>2.3263396193519705E-3</v>
      </c>
      <c r="BC127" s="418">
        <f>'3M - LGS'!BC127</f>
        <v>2.7292106283252683E-3</v>
      </c>
      <c r="BD127" s="418">
        <f>'3M - LGS'!BD127</f>
        <v>9.0022160385136961E-3</v>
      </c>
      <c r="BE127" s="418">
        <f>'3M - LGS'!BE127</f>
        <v>7.9021149655229689E-3</v>
      </c>
      <c r="BF127" s="418">
        <f>'3M - LGS'!BF127</f>
        <v>8.5585964070573946E-3</v>
      </c>
      <c r="BG127" s="418">
        <f>'3M - LGS'!BG127</f>
        <v>7.9350353764870221E-3</v>
      </c>
      <c r="BH127" s="418">
        <f>'3M - LGS'!BH127</f>
        <v>2.9576356673282674E-3</v>
      </c>
      <c r="BI127" s="418">
        <f>'3M - LGS'!BI127</f>
        <v>2.9694455142294466E-3</v>
      </c>
      <c r="BJ127" s="418">
        <f>'3M - LGS'!BJ127</f>
        <v>2.4429561249258167E-3</v>
      </c>
      <c r="BK127" s="418">
        <f>'3M - LGS'!BK127</f>
        <v>2.2895204991968425E-3</v>
      </c>
      <c r="BL127" s="418">
        <f>'3M - LGS'!BL127</f>
        <v>2.3319409027314202E-3</v>
      </c>
      <c r="BM127" s="418">
        <f>'3M - LGS'!BM127</f>
        <v>2.4937084889108847E-3</v>
      </c>
      <c r="BN127" s="418">
        <f>'3M - LGS'!BN127</f>
        <v>2.3263396193519705E-3</v>
      </c>
      <c r="BO127" s="418">
        <f>'3M - LGS'!BO127</f>
        <v>2.7292106283252683E-3</v>
      </c>
      <c r="BP127" s="418">
        <f>'3M - LGS'!BP127</f>
        <v>9.0022160385136961E-3</v>
      </c>
      <c r="BQ127" s="418">
        <f>'3M - LGS'!BQ127</f>
        <v>7.9021149655229689E-3</v>
      </c>
      <c r="BR127" s="418">
        <f>'3M - LGS'!BR127</f>
        <v>8.5585964070573946E-3</v>
      </c>
      <c r="BS127" s="418">
        <f>'3M - LGS'!BS127</f>
        <v>7.9350353764870221E-3</v>
      </c>
      <c r="BT127" s="418">
        <f>'3M - LGS'!BT127</f>
        <v>2.9576356673282674E-3</v>
      </c>
      <c r="BU127" s="418">
        <f>'3M - LGS'!BU127</f>
        <v>2.9694455142294466E-3</v>
      </c>
      <c r="BV127" s="418">
        <f>'3M - LGS'!BV127</f>
        <v>2.4429561249258167E-3</v>
      </c>
      <c r="BW127" s="418">
        <f>'3M - LGS'!BW127</f>
        <v>2.2895204991968425E-3</v>
      </c>
      <c r="BX127" s="418">
        <f>'3M - LGS'!BX127</f>
        <v>2.3319409027314202E-3</v>
      </c>
      <c r="BY127" s="418">
        <f>'3M - LGS'!BY127</f>
        <v>2.4937084889108847E-3</v>
      </c>
      <c r="BZ127" s="418">
        <f>'3M - LGS'!BZ127</f>
        <v>2.3263396193519705E-3</v>
      </c>
      <c r="CA127" s="418">
        <f>'3M - LGS'!CA127</f>
        <v>2.7292106283252683E-3</v>
      </c>
      <c r="CB127" s="418">
        <f>'3M - LGS'!CB127</f>
        <v>9.0022160385136961E-3</v>
      </c>
      <c r="CC127" s="418">
        <f>'3M - LGS'!CC127</f>
        <v>7.9021149655229689E-3</v>
      </c>
      <c r="CD127" s="418">
        <f>'3M - LGS'!CD127</f>
        <v>8.5585964070573946E-3</v>
      </c>
      <c r="CE127" s="418">
        <f>'3M - LGS'!CE127</f>
        <v>7.9350353764870221E-3</v>
      </c>
      <c r="CF127" s="418">
        <f>'3M - LGS'!CF127</f>
        <v>2.9576356673282674E-3</v>
      </c>
      <c r="CG127" s="418">
        <f>'3M - LGS'!CG127</f>
        <v>2.9694455142294466E-3</v>
      </c>
      <c r="CH127" s="418">
        <f>'3M - LGS'!CH127</f>
        <v>2.4429561249258167E-3</v>
      </c>
    </row>
    <row r="128" spans="1:86" hidden="1" x14ac:dyDescent="0.35">
      <c r="A128" s="588"/>
      <c r="B128" s="287" t="s">
        <v>0</v>
      </c>
      <c r="C128" s="343">
        <f>'3M - LGS'!C128</f>
        <v>3.5509999999999999E-3</v>
      </c>
      <c r="D128" s="343">
        <f>'3M - LGS'!D128</f>
        <v>4.0660000000000002E-3</v>
      </c>
      <c r="E128" s="418">
        <f>'3M - LGS'!E128</f>
        <v>3.8872256628422518E-3</v>
      </c>
      <c r="F128" s="418">
        <f>'3M - LGS'!F128</f>
        <v>2.4374638015569718E-3</v>
      </c>
      <c r="G128" s="418">
        <f>'3M - LGS'!G128</f>
        <v>4.5808133635177606E-3</v>
      </c>
      <c r="H128" s="418">
        <f>'3M - LGS'!H128</f>
        <v>1.5338752045311651E-2</v>
      </c>
      <c r="I128" s="418">
        <f>'3M - LGS'!I128</f>
        <v>1.2740034051078104E-2</v>
      </c>
      <c r="J128" s="418">
        <f>'3M - LGS'!J128</f>
        <v>1.4218161013998256E-2</v>
      </c>
      <c r="K128" s="418">
        <f>'3M - LGS'!K128</f>
        <v>1.4383372468360071E-2</v>
      </c>
      <c r="L128" s="418">
        <f>'3M - LGS'!L128</f>
        <v>3.0119549910011655E-3</v>
      </c>
      <c r="M128" s="418">
        <f>'3M - LGS'!M128</f>
        <v>3.6705853580568494E-3</v>
      </c>
      <c r="N128" s="418">
        <f>'3M - LGS'!N128</f>
        <v>2.7404201043578114E-3</v>
      </c>
      <c r="O128" s="418">
        <f>'3M - LGS'!O128</f>
        <v>2.8581349608312488E-3</v>
      </c>
      <c r="P128" s="418">
        <f>'3M - LGS'!P128</f>
        <v>3.238503512038369E-3</v>
      </c>
      <c r="Q128" s="418">
        <f>'3M - LGS'!Q128</f>
        <v>3.8872256628422518E-3</v>
      </c>
      <c r="R128" s="418">
        <f>'3M - LGS'!R128</f>
        <v>2.4374638015569718E-3</v>
      </c>
      <c r="S128" s="418">
        <f>'3M - LGS'!S128</f>
        <v>4.5808133635177606E-3</v>
      </c>
      <c r="T128" s="418">
        <f>'3M - LGS'!T128</f>
        <v>1.5338752045311651E-2</v>
      </c>
      <c r="U128" s="418">
        <f>'3M - LGS'!U128</f>
        <v>1.2740034051078104E-2</v>
      </c>
      <c r="V128" s="418">
        <f>'3M - LGS'!V128</f>
        <v>1.4218161013998256E-2</v>
      </c>
      <c r="W128" s="418">
        <f>'3M - LGS'!W128</f>
        <v>1.4383372468360071E-2</v>
      </c>
      <c r="X128" s="418">
        <f>'3M - LGS'!X128</f>
        <v>3.0119549910011655E-3</v>
      </c>
      <c r="Y128" s="418">
        <f>'3M - LGS'!Y128</f>
        <v>3.6705853580568494E-3</v>
      </c>
      <c r="Z128" s="418">
        <f>'3M - LGS'!Z128</f>
        <v>2.7404201043578114E-3</v>
      </c>
      <c r="AA128" s="418">
        <f>'3M - LGS'!AA128</f>
        <v>2.8581349608312488E-3</v>
      </c>
      <c r="AB128" s="418">
        <f>'3M - LGS'!AB128</f>
        <v>3.238503512038369E-3</v>
      </c>
      <c r="AC128" s="418">
        <f>'3M - LGS'!AC128</f>
        <v>3.8872256628422518E-3</v>
      </c>
      <c r="AD128" s="418">
        <f>'3M - LGS'!AD128</f>
        <v>2.4374638015569718E-3</v>
      </c>
      <c r="AE128" s="418">
        <f>'3M - LGS'!AE128</f>
        <v>4.5808133635177606E-3</v>
      </c>
      <c r="AF128" s="418">
        <f>'3M - LGS'!AF128</f>
        <v>1.5338752045311651E-2</v>
      </c>
      <c r="AG128" s="418">
        <f>'3M - LGS'!AG128</f>
        <v>1.2740034051078104E-2</v>
      </c>
      <c r="AH128" s="418">
        <f>'3M - LGS'!AH128</f>
        <v>1.4218161013998256E-2</v>
      </c>
      <c r="AI128" s="418">
        <f>'3M - LGS'!AI128</f>
        <v>1.4383372468360071E-2</v>
      </c>
      <c r="AJ128" s="418">
        <f>'3M - LGS'!AJ128</f>
        <v>3.0119549910011655E-3</v>
      </c>
      <c r="AK128" s="418">
        <f>'3M - LGS'!AK128</f>
        <v>3.6705853580568494E-3</v>
      </c>
      <c r="AL128" s="418">
        <f>'3M - LGS'!AL128</f>
        <v>2.7404201043578114E-3</v>
      </c>
      <c r="AM128" s="418">
        <f>'3M - LGS'!AM128</f>
        <v>2.8581349608312488E-3</v>
      </c>
      <c r="AN128" s="418">
        <f>'3M - LGS'!AN128</f>
        <v>3.238503512038369E-3</v>
      </c>
      <c r="AO128" s="418">
        <f>'3M - LGS'!AO128</f>
        <v>3.8872256628422518E-3</v>
      </c>
      <c r="AP128" s="418">
        <f>'3M - LGS'!AP128</f>
        <v>2.4374638015569718E-3</v>
      </c>
      <c r="AQ128" s="418">
        <f>'3M - LGS'!AQ128</f>
        <v>4.5808133635177606E-3</v>
      </c>
      <c r="AR128" s="418">
        <f>'3M - LGS'!AR128</f>
        <v>1.5338752045311651E-2</v>
      </c>
      <c r="AS128" s="418">
        <f>'3M - LGS'!AS128</f>
        <v>1.2740034051078104E-2</v>
      </c>
      <c r="AT128" s="418">
        <f>'3M - LGS'!AT128</f>
        <v>1.4218161013998256E-2</v>
      </c>
      <c r="AU128" s="418">
        <f>'3M - LGS'!AU128</f>
        <v>1.4383372468360071E-2</v>
      </c>
      <c r="AV128" s="418">
        <f>'3M - LGS'!AV128</f>
        <v>3.0119549910011655E-3</v>
      </c>
      <c r="AW128" s="418">
        <f>'3M - LGS'!AW128</f>
        <v>3.6705853580568494E-3</v>
      </c>
      <c r="AX128" s="418">
        <f>'3M - LGS'!AX128</f>
        <v>2.7404201043578114E-3</v>
      </c>
      <c r="AY128" s="418">
        <f>'3M - LGS'!AY128</f>
        <v>2.8581349608312488E-3</v>
      </c>
      <c r="AZ128" s="418">
        <f>'3M - LGS'!AZ128</f>
        <v>3.238503512038369E-3</v>
      </c>
      <c r="BA128" s="418">
        <f>'3M - LGS'!BA128</f>
        <v>3.8872256628422518E-3</v>
      </c>
      <c r="BB128" s="418">
        <f>'3M - LGS'!BB128</f>
        <v>2.4374638015569718E-3</v>
      </c>
      <c r="BC128" s="418">
        <f>'3M - LGS'!BC128</f>
        <v>4.5808133635177606E-3</v>
      </c>
      <c r="BD128" s="418">
        <f>'3M - LGS'!BD128</f>
        <v>1.5338752045311651E-2</v>
      </c>
      <c r="BE128" s="418">
        <f>'3M - LGS'!BE128</f>
        <v>1.2740034051078104E-2</v>
      </c>
      <c r="BF128" s="418">
        <f>'3M - LGS'!BF128</f>
        <v>1.4218161013998256E-2</v>
      </c>
      <c r="BG128" s="418">
        <f>'3M - LGS'!BG128</f>
        <v>1.4383372468360071E-2</v>
      </c>
      <c r="BH128" s="418">
        <f>'3M - LGS'!BH128</f>
        <v>3.0119549910011655E-3</v>
      </c>
      <c r="BI128" s="418">
        <f>'3M - LGS'!BI128</f>
        <v>3.6705853580568494E-3</v>
      </c>
      <c r="BJ128" s="418">
        <f>'3M - LGS'!BJ128</f>
        <v>2.7404201043578114E-3</v>
      </c>
      <c r="BK128" s="418">
        <f>'3M - LGS'!BK128</f>
        <v>2.8581349608312488E-3</v>
      </c>
      <c r="BL128" s="418">
        <f>'3M - LGS'!BL128</f>
        <v>3.238503512038369E-3</v>
      </c>
      <c r="BM128" s="418">
        <f>'3M - LGS'!BM128</f>
        <v>3.8872256628422518E-3</v>
      </c>
      <c r="BN128" s="418">
        <f>'3M - LGS'!BN128</f>
        <v>2.4374638015569718E-3</v>
      </c>
      <c r="BO128" s="418">
        <f>'3M - LGS'!BO128</f>
        <v>4.5808133635177606E-3</v>
      </c>
      <c r="BP128" s="418">
        <f>'3M - LGS'!BP128</f>
        <v>1.5338752045311651E-2</v>
      </c>
      <c r="BQ128" s="418">
        <f>'3M - LGS'!BQ128</f>
        <v>1.2740034051078104E-2</v>
      </c>
      <c r="BR128" s="418">
        <f>'3M - LGS'!BR128</f>
        <v>1.4218161013998256E-2</v>
      </c>
      <c r="BS128" s="418">
        <f>'3M - LGS'!BS128</f>
        <v>1.4383372468360071E-2</v>
      </c>
      <c r="BT128" s="418">
        <f>'3M - LGS'!BT128</f>
        <v>3.0119549910011655E-3</v>
      </c>
      <c r="BU128" s="418">
        <f>'3M - LGS'!BU128</f>
        <v>3.6705853580568494E-3</v>
      </c>
      <c r="BV128" s="418">
        <f>'3M - LGS'!BV128</f>
        <v>2.7404201043578114E-3</v>
      </c>
      <c r="BW128" s="418">
        <f>'3M - LGS'!BW128</f>
        <v>2.8581349608312488E-3</v>
      </c>
      <c r="BX128" s="418">
        <f>'3M - LGS'!BX128</f>
        <v>3.238503512038369E-3</v>
      </c>
      <c r="BY128" s="418">
        <f>'3M - LGS'!BY128</f>
        <v>3.8872256628422518E-3</v>
      </c>
      <c r="BZ128" s="418">
        <f>'3M - LGS'!BZ128</f>
        <v>2.4374638015569718E-3</v>
      </c>
      <c r="CA128" s="418">
        <f>'3M - LGS'!CA128</f>
        <v>4.5808133635177606E-3</v>
      </c>
      <c r="CB128" s="418">
        <f>'3M - LGS'!CB128</f>
        <v>1.5338752045311651E-2</v>
      </c>
      <c r="CC128" s="418">
        <f>'3M - LGS'!CC128</f>
        <v>1.2740034051078104E-2</v>
      </c>
      <c r="CD128" s="418">
        <f>'3M - LGS'!CD128</f>
        <v>1.4218161013998256E-2</v>
      </c>
      <c r="CE128" s="418">
        <f>'3M - LGS'!CE128</f>
        <v>1.4383372468360071E-2</v>
      </c>
      <c r="CF128" s="418">
        <f>'3M - LGS'!CF128</f>
        <v>3.0119549910011655E-3</v>
      </c>
      <c r="CG128" s="418">
        <f>'3M - LGS'!CG128</f>
        <v>3.6705853580568494E-3</v>
      </c>
      <c r="CH128" s="418">
        <f>'3M - LGS'!CH128</f>
        <v>2.7404201043578114E-3</v>
      </c>
    </row>
    <row r="129" spans="1:86" hidden="1" x14ac:dyDescent="0.35">
      <c r="A129" s="588"/>
      <c r="B129" s="287" t="s">
        <v>21</v>
      </c>
      <c r="C129" s="343">
        <f>'3M - LGS'!C129</f>
        <v>3.0200000000000001E-3</v>
      </c>
      <c r="D129" s="343">
        <f>'3M - LGS'!D129</f>
        <v>2.9520000000000002E-3</v>
      </c>
      <c r="E129" s="418">
        <f>'3M - LGS'!E129</f>
        <v>2.4889826392645057E-3</v>
      </c>
      <c r="F129" s="418">
        <f>'3M - LGS'!F129</f>
        <v>3.2043945289116057E-3</v>
      </c>
      <c r="G129" s="418">
        <f>'3M - LGS'!G129</f>
        <v>3.2521697680947589E-3</v>
      </c>
      <c r="H129" s="418">
        <f>'3M - LGS'!H129</f>
        <v>1.0953175795951181E-2</v>
      </c>
      <c r="I129" s="418">
        <f>'3M - LGS'!I129</f>
        <v>9.5674094075090654E-3</v>
      </c>
      <c r="J129" s="418">
        <f>'3M - LGS'!J129</f>
        <v>1.0428210253259023E-2</v>
      </c>
      <c r="K129" s="418">
        <f>'3M - LGS'!K129</f>
        <v>9.4882233109658352E-3</v>
      </c>
      <c r="L129" s="418">
        <f>'3M - LGS'!L129</f>
        <v>3.5132231836595474E-3</v>
      </c>
      <c r="M129" s="418">
        <f>'3M - LGS'!M129</f>
        <v>3.2593384697514956E-3</v>
      </c>
      <c r="N129" s="418">
        <f>'3M - LGS'!N129</f>
        <v>2.6745383492443862E-3</v>
      </c>
      <c r="O129" s="418">
        <f>'3M - LGS'!O129</f>
        <v>2.4254096490937396E-3</v>
      </c>
      <c r="P129" s="418">
        <f>'3M - LGS'!P129</f>
        <v>2.335590655240821E-3</v>
      </c>
      <c r="Q129" s="418">
        <f>'3M - LGS'!Q129</f>
        <v>2.4889826392645057E-3</v>
      </c>
      <c r="R129" s="418">
        <f>'3M - LGS'!R129</f>
        <v>3.2043945289116057E-3</v>
      </c>
      <c r="S129" s="418">
        <f>'3M - LGS'!S129</f>
        <v>3.2521697680947589E-3</v>
      </c>
      <c r="T129" s="418">
        <f>'3M - LGS'!T129</f>
        <v>1.0953175795951181E-2</v>
      </c>
      <c r="U129" s="418">
        <f>'3M - LGS'!U129</f>
        <v>9.5674094075090654E-3</v>
      </c>
      <c r="V129" s="418">
        <f>'3M - LGS'!V129</f>
        <v>1.0428210253259023E-2</v>
      </c>
      <c r="W129" s="418">
        <f>'3M - LGS'!W129</f>
        <v>9.4882233109658352E-3</v>
      </c>
      <c r="X129" s="418">
        <f>'3M - LGS'!X129</f>
        <v>3.5132231836595474E-3</v>
      </c>
      <c r="Y129" s="418">
        <f>'3M - LGS'!Y129</f>
        <v>3.2593384697514956E-3</v>
      </c>
      <c r="Z129" s="418">
        <f>'3M - LGS'!Z129</f>
        <v>2.6745383492443862E-3</v>
      </c>
      <c r="AA129" s="418">
        <f>'3M - LGS'!AA129</f>
        <v>2.4254096490937396E-3</v>
      </c>
      <c r="AB129" s="418">
        <f>'3M - LGS'!AB129</f>
        <v>2.335590655240821E-3</v>
      </c>
      <c r="AC129" s="418">
        <f>'3M - LGS'!AC129</f>
        <v>2.4889826392645057E-3</v>
      </c>
      <c r="AD129" s="418">
        <f>'3M - LGS'!AD129</f>
        <v>3.2043945289116057E-3</v>
      </c>
      <c r="AE129" s="418">
        <f>'3M - LGS'!AE129</f>
        <v>3.2521697680947589E-3</v>
      </c>
      <c r="AF129" s="418">
        <f>'3M - LGS'!AF129</f>
        <v>1.0953175795951181E-2</v>
      </c>
      <c r="AG129" s="418">
        <f>'3M - LGS'!AG129</f>
        <v>9.5674094075090654E-3</v>
      </c>
      <c r="AH129" s="418">
        <f>'3M - LGS'!AH129</f>
        <v>1.0428210253259023E-2</v>
      </c>
      <c r="AI129" s="418">
        <f>'3M - LGS'!AI129</f>
        <v>9.4882233109658352E-3</v>
      </c>
      <c r="AJ129" s="418">
        <f>'3M - LGS'!AJ129</f>
        <v>3.5132231836595474E-3</v>
      </c>
      <c r="AK129" s="418">
        <f>'3M - LGS'!AK129</f>
        <v>3.2593384697514956E-3</v>
      </c>
      <c r="AL129" s="418">
        <f>'3M - LGS'!AL129</f>
        <v>2.6745383492443862E-3</v>
      </c>
      <c r="AM129" s="418">
        <f>'3M - LGS'!AM129</f>
        <v>2.4254096490937396E-3</v>
      </c>
      <c r="AN129" s="418">
        <f>'3M - LGS'!AN129</f>
        <v>2.335590655240821E-3</v>
      </c>
      <c r="AO129" s="418">
        <f>'3M - LGS'!AO129</f>
        <v>2.4889826392645057E-3</v>
      </c>
      <c r="AP129" s="418">
        <f>'3M - LGS'!AP129</f>
        <v>3.2043945289116057E-3</v>
      </c>
      <c r="AQ129" s="418">
        <f>'3M - LGS'!AQ129</f>
        <v>3.2521697680947589E-3</v>
      </c>
      <c r="AR129" s="418">
        <f>'3M - LGS'!AR129</f>
        <v>1.0953175795951181E-2</v>
      </c>
      <c r="AS129" s="418">
        <f>'3M - LGS'!AS129</f>
        <v>9.5674094075090654E-3</v>
      </c>
      <c r="AT129" s="418">
        <f>'3M - LGS'!AT129</f>
        <v>1.0428210253259023E-2</v>
      </c>
      <c r="AU129" s="418">
        <f>'3M - LGS'!AU129</f>
        <v>9.4882233109658352E-3</v>
      </c>
      <c r="AV129" s="418">
        <f>'3M - LGS'!AV129</f>
        <v>3.5132231836595474E-3</v>
      </c>
      <c r="AW129" s="418">
        <f>'3M - LGS'!AW129</f>
        <v>3.2593384697514956E-3</v>
      </c>
      <c r="AX129" s="418">
        <f>'3M - LGS'!AX129</f>
        <v>2.6745383492443862E-3</v>
      </c>
      <c r="AY129" s="418">
        <f>'3M - LGS'!AY129</f>
        <v>2.4254096490937396E-3</v>
      </c>
      <c r="AZ129" s="418">
        <f>'3M - LGS'!AZ129</f>
        <v>2.335590655240821E-3</v>
      </c>
      <c r="BA129" s="418">
        <f>'3M - LGS'!BA129</f>
        <v>2.4889826392645057E-3</v>
      </c>
      <c r="BB129" s="418">
        <f>'3M - LGS'!BB129</f>
        <v>3.2043945289116057E-3</v>
      </c>
      <c r="BC129" s="418">
        <f>'3M - LGS'!BC129</f>
        <v>3.2521697680947589E-3</v>
      </c>
      <c r="BD129" s="418">
        <f>'3M - LGS'!BD129</f>
        <v>1.0953175795951181E-2</v>
      </c>
      <c r="BE129" s="418">
        <f>'3M - LGS'!BE129</f>
        <v>9.5674094075090654E-3</v>
      </c>
      <c r="BF129" s="418">
        <f>'3M - LGS'!BF129</f>
        <v>1.0428210253259023E-2</v>
      </c>
      <c r="BG129" s="418">
        <f>'3M - LGS'!BG129</f>
        <v>9.4882233109658352E-3</v>
      </c>
      <c r="BH129" s="418">
        <f>'3M - LGS'!BH129</f>
        <v>3.5132231836595474E-3</v>
      </c>
      <c r="BI129" s="418">
        <f>'3M - LGS'!BI129</f>
        <v>3.2593384697514956E-3</v>
      </c>
      <c r="BJ129" s="418">
        <f>'3M - LGS'!BJ129</f>
        <v>2.6745383492443862E-3</v>
      </c>
      <c r="BK129" s="418">
        <f>'3M - LGS'!BK129</f>
        <v>2.4254096490937396E-3</v>
      </c>
      <c r="BL129" s="418">
        <f>'3M - LGS'!BL129</f>
        <v>2.335590655240821E-3</v>
      </c>
      <c r="BM129" s="418">
        <f>'3M - LGS'!BM129</f>
        <v>2.4889826392645057E-3</v>
      </c>
      <c r="BN129" s="418">
        <f>'3M - LGS'!BN129</f>
        <v>3.2043945289116057E-3</v>
      </c>
      <c r="BO129" s="418">
        <f>'3M - LGS'!BO129</f>
        <v>3.2521697680947589E-3</v>
      </c>
      <c r="BP129" s="418">
        <f>'3M - LGS'!BP129</f>
        <v>1.0953175795951181E-2</v>
      </c>
      <c r="BQ129" s="418">
        <f>'3M - LGS'!BQ129</f>
        <v>9.5674094075090654E-3</v>
      </c>
      <c r="BR129" s="418">
        <f>'3M - LGS'!BR129</f>
        <v>1.0428210253259023E-2</v>
      </c>
      <c r="BS129" s="418">
        <f>'3M - LGS'!BS129</f>
        <v>9.4882233109658352E-3</v>
      </c>
      <c r="BT129" s="418">
        <f>'3M - LGS'!BT129</f>
        <v>3.5132231836595474E-3</v>
      </c>
      <c r="BU129" s="418">
        <f>'3M - LGS'!BU129</f>
        <v>3.2593384697514956E-3</v>
      </c>
      <c r="BV129" s="418">
        <f>'3M - LGS'!BV129</f>
        <v>2.6745383492443862E-3</v>
      </c>
      <c r="BW129" s="418">
        <f>'3M - LGS'!BW129</f>
        <v>2.4254096490937396E-3</v>
      </c>
      <c r="BX129" s="418">
        <f>'3M - LGS'!BX129</f>
        <v>2.335590655240821E-3</v>
      </c>
      <c r="BY129" s="418">
        <f>'3M - LGS'!BY129</f>
        <v>2.4889826392645057E-3</v>
      </c>
      <c r="BZ129" s="418">
        <f>'3M - LGS'!BZ129</f>
        <v>3.2043945289116057E-3</v>
      </c>
      <c r="CA129" s="418">
        <f>'3M - LGS'!CA129</f>
        <v>3.2521697680947589E-3</v>
      </c>
      <c r="CB129" s="418">
        <f>'3M - LGS'!CB129</f>
        <v>1.0953175795951181E-2</v>
      </c>
      <c r="CC129" s="418">
        <f>'3M - LGS'!CC129</f>
        <v>9.5674094075090654E-3</v>
      </c>
      <c r="CD129" s="418">
        <f>'3M - LGS'!CD129</f>
        <v>1.0428210253259023E-2</v>
      </c>
      <c r="CE129" s="418">
        <f>'3M - LGS'!CE129</f>
        <v>9.4882233109658352E-3</v>
      </c>
      <c r="CF129" s="418">
        <f>'3M - LGS'!CF129</f>
        <v>3.5132231836595474E-3</v>
      </c>
      <c r="CG129" s="418">
        <f>'3M - LGS'!CG129</f>
        <v>3.2593384697514956E-3</v>
      </c>
      <c r="CH129" s="418">
        <f>'3M - LGS'!CH129</f>
        <v>2.6745383492443862E-3</v>
      </c>
    </row>
    <row r="130" spans="1:86" hidden="1" x14ac:dyDescent="0.35">
      <c r="A130" s="588"/>
      <c r="B130" s="287" t="s">
        <v>1</v>
      </c>
      <c r="C130" s="343">
        <f>'3M - LGS'!C130</f>
        <v>0</v>
      </c>
      <c r="D130" s="343">
        <f>'3M - LGS'!D130</f>
        <v>0</v>
      </c>
      <c r="E130" s="418">
        <f>'3M - LGS'!E130</f>
        <v>0</v>
      </c>
      <c r="F130" s="418">
        <f>'3M - LGS'!F130</f>
        <v>3.7121961233341559E-3</v>
      </c>
      <c r="G130" s="418">
        <f>'3M - LGS'!G130</f>
        <v>6.6525280147505441E-3</v>
      </c>
      <c r="H130" s="418">
        <f>'3M - LGS'!H130</f>
        <v>1.5663939535639215E-2</v>
      </c>
      <c r="I130" s="418">
        <f>'3M - LGS'!I130</f>
        <v>1.2879685250626445E-2</v>
      </c>
      <c r="J130" s="418">
        <f>'3M - LGS'!J130</f>
        <v>1.4411587463585831E-2</v>
      </c>
      <c r="K130" s="418">
        <f>'3M - LGS'!K130</f>
        <v>1.5716144929236502E-2</v>
      </c>
      <c r="L130" s="418">
        <f>'3M - LGS'!L130</f>
        <v>3.7938479514232695E-3</v>
      </c>
      <c r="M130" s="418">
        <f>'3M - LGS'!M130</f>
        <v>3.8830961132263809E-3</v>
      </c>
      <c r="N130" s="418">
        <f>'3M - LGS'!N130</f>
        <v>0</v>
      </c>
      <c r="O130" s="418">
        <f>'3M - LGS'!O130</f>
        <v>0</v>
      </c>
      <c r="P130" s="418">
        <f>'3M - LGS'!P130</f>
        <v>0</v>
      </c>
      <c r="Q130" s="418">
        <f>'3M - LGS'!Q130</f>
        <v>0</v>
      </c>
      <c r="R130" s="418">
        <f>'3M - LGS'!R130</f>
        <v>3.7121961233341559E-3</v>
      </c>
      <c r="S130" s="418">
        <f>'3M - LGS'!S130</f>
        <v>6.6525280147505441E-3</v>
      </c>
      <c r="T130" s="418">
        <f>'3M - LGS'!T130</f>
        <v>1.5663939535639215E-2</v>
      </c>
      <c r="U130" s="418">
        <f>'3M - LGS'!U130</f>
        <v>1.2879685250626445E-2</v>
      </c>
      <c r="V130" s="418">
        <f>'3M - LGS'!V130</f>
        <v>1.4411587463585831E-2</v>
      </c>
      <c r="W130" s="418">
        <f>'3M - LGS'!W130</f>
        <v>1.5716144929236502E-2</v>
      </c>
      <c r="X130" s="418">
        <f>'3M - LGS'!X130</f>
        <v>3.7938479514232695E-3</v>
      </c>
      <c r="Y130" s="418">
        <f>'3M - LGS'!Y130</f>
        <v>3.8830961132263809E-3</v>
      </c>
      <c r="Z130" s="418">
        <f>'3M - LGS'!Z130</f>
        <v>0</v>
      </c>
      <c r="AA130" s="418">
        <f>'3M - LGS'!AA130</f>
        <v>0</v>
      </c>
      <c r="AB130" s="418">
        <f>'3M - LGS'!AB130</f>
        <v>0</v>
      </c>
      <c r="AC130" s="418">
        <f>'3M - LGS'!AC130</f>
        <v>0</v>
      </c>
      <c r="AD130" s="418">
        <f>'3M - LGS'!AD130</f>
        <v>3.7121961233341559E-3</v>
      </c>
      <c r="AE130" s="418">
        <f>'3M - LGS'!AE130</f>
        <v>6.6525280147505441E-3</v>
      </c>
      <c r="AF130" s="418">
        <f>'3M - LGS'!AF130</f>
        <v>1.5663939535639215E-2</v>
      </c>
      <c r="AG130" s="418">
        <f>'3M - LGS'!AG130</f>
        <v>1.2879685250626445E-2</v>
      </c>
      <c r="AH130" s="418">
        <f>'3M - LGS'!AH130</f>
        <v>1.4411587463585831E-2</v>
      </c>
      <c r="AI130" s="418">
        <f>'3M - LGS'!AI130</f>
        <v>1.5716144929236502E-2</v>
      </c>
      <c r="AJ130" s="418">
        <f>'3M - LGS'!AJ130</f>
        <v>3.7938479514232695E-3</v>
      </c>
      <c r="AK130" s="418">
        <f>'3M - LGS'!AK130</f>
        <v>3.8830961132263809E-3</v>
      </c>
      <c r="AL130" s="418">
        <f>'3M - LGS'!AL130</f>
        <v>0</v>
      </c>
      <c r="AM130" s="418">
        <f>'3M - LGS'!AM130</f>
        <v>0</v>
      </c>
      <c r="AN130" s="418">
        <f>'3M - LGS'!AN130</f>
        <v>0</v>
      </c>
      <c r="AO130" s="418">
        <f>'3M - LGS'!AO130</f>
        <v>0</v>
      </c>
      <c r="AP130" s="418">
        <f>'3M - LGS'!AP130</f>
        <v>3.7121961233341559E-3</v>
      </c>
      <c r="AQ130" s="418">
        <f>'3M - LGS'!AQ130</f>
        <v>6.6525280147505441E-3</v>
      </c>
      <c r="AR130" s="418">
        <f>'3M - LGS'!AR130</f>
        <v>1.5663939535639215E-2</v>
      </c>
      <c r="AS130" s="418">
        <f>'3M - LGS'!AS130</f>
        <v>1.2879685250626445E-2</v>
      </c>
      <c r="AT130" s="418">
        <f>'3M - LGS'!AT130</f>
        <v>1.4411587463585831E-2</v>
      </c>
      <c r="AU130" s="418">
        <f>'3M - LGS'!AU130</f>
        <v>1.5716144929236502E-2</v>
      </c>
      <c r="AV130" s="418">
        <f>'3M - LGS'!AV130</f>
        <v>3.7938479514232695E-3</v>
      </c>
      <c r="AW130" s="418">
        <f>'3M - LGS'!AW130</f>
        <v>3.8830961132263809E-3</v>
      </c>
      <c r="AX130" s="418">
        <f>'3M - LGS'!AX130</f>
        <v>0</v>
      </c>
      <c r="AY130" s="418">
        <f>'3M - LGS'!AY130</f>
        <v>0</v>
      </c>
      <c r="AZ130" s="418">
        <f>'3M - LGS'!AZ130</f>
        <v>0</v>
      </c>
      <c r="BA130" s="418">
        <f>'3M - LGS'!BA130</f>
        <v>0</v>
      </c>
      <c r="BB130" s="418">
        <f>'3M - LGS'!BB130</f>
        <v>3.7121961233341559E-3</v>
      </c>
      <c r="BC130" s="418">
        <f>'3M - LGS'!BC130</f>
        <v>6.6525280147505441E-3</v>
      </c>
      <c r="BD130" s="418">
        <f>'3M - LGS'!BD130</f>
        <v>1.5663939535639215E-2</v>
      </c>
      <c r="BE130" s="418">
        <f>'3M - LGS'!BE130</f>
        <v>1.2879685250626445E-2</v>
      </c>
      <c r="BF130" s="418">
        <f>'3M - LGS'!BF130</f>
        <v>1.4411587463585831E-2</v>
      </c>
      <c r="BG130" s="418">
        <f>'3M - LGS'!BG130</f>
        <v>1.5716144929236502E-2</v>
      </c>
      <c r="BH130" s="418">
        <f>'3M - LGS'!BH130</f>
        <v>3.7938479514232695E-3</v>
      </c>
      <c r="BI130" s="418">
        <f>'3M - LGS'!BI130</f>
        <v>3.8830961132263809E-3</v>
      </c>
      <c r="BJ130" s="418">
        <f>'3M - LGS'!BJ130</f>
        <v>0</v>
      </c>
      <c r="BK130" s="418">
        <f>'3M - LGS'!BK130</f>
        <v>0</v>
      </c>
      <c r="BL130" s="418">
        <f>'3M - LGS'!BL130</f>
        <v>0</v>
      </c>
      <c r="BM130" s="418">
        <f>'3M - LGS'!BM130</f>
        <v>0</v>
      </c>
      <c r="BN130" s="418">
        <f>'3M - LGS'!BN130</f>
        <v>3.7121961233341559E-3</v>
      </c>
      <c r="BO130" s="418">
        <f>'3M - LGS'!BO130</f>
        <v>6.6525280147505441E-3</v>
      </c>
      <c r="BP130" s="418">
        <f>'3M - LGS'!BP130</f>
        <v>1.5663939535639215E-2</v>
      </c>
      <c r="BQ130" s="418">
        <f>'3M - LGS'!BQ130</f>
        <v>1.2879685250626445E-2</v>
      </c>
      <c r="BR130" s="418">
        <f>'3M - LGS'!BR130</f>
        <v>1.4411587463585831E-2</v>
      </c>
      <c r="BS130" s="418">
        <f>'3M - LGS'!BS130</f>
        <v>1.5716144929236502E-2</v>
      </c>
      <c r="BT130" s="418">
        <f>'3M - LGS'!BT130</f>
        <v>3.7938479514232695E-3</v>
      </c>
      <c r="BU130" s="418">
        <f>'3M - LGS'!BU130</f>
        <v>3.8830961132263809E-3</v>
      </c>
      <c r="BV130" s="418">
        <f>'3M - LGS'!BV130</f>
        <v>0</v>
      </c>
      <c r="BW130" s="418">
        <f>'3M - LGS'!BW130</f>
        <v>0</v>
      </c>
      <c r="BX130" s="418">
        <f>'3M - LGS'!BX130</f>
        <v>0</v>
      </c>
      <c r="BY130" s="418">
        <f>'3M - LGS'!BY130</f>
        <v>0</v>
      </c>
      <c r="BZ130" s="418">
        <f>'3M - LGS'!BZ130</f>
        <v>3.7121961233341559E-3</v>
      </c>
      <c r="CA130" s="418">
        <f>'3M - LGS'!CA130</f>
        <v>6.6525280147505441E-3</v>
      </c>
      <c r="CB130" s="418">
        <f>'3M - LGS'!CB130</f>
        <v>1.5663939535639215E-2</v>
      </c>
      <c r="CC130" s="418">
        <f>'3M - LGS'!CC130</f>
        <v>1.2879685250626445E-2</v>
      </c>
      <c r="CD130" s="418">
        <f>'3M - LGS'!CD130</f>
        <v>1.4411587463585831E-2</v>
      </c>
      <c r="CE130" s="418">
        <f>'3M - LGS'!CE130</f>
        <v>1.5716144929236502E-2</v>
      </c>
      <c r="CF130" s="418">
        <f>'3M - LGS'!CF130</f>
        <v>3.7938479514232695E-3</v>
      </c>
      <c r="CG130" s="418">
        <f>'3M - LGS'!CG130</f>
        <v>3.8830961132263809E-3</v>
      </c>
      <c r="CH130" s="418">
        <f>'3M - LGS'!CH130</f>
        <v>0</v>
      </c>
    </row>
    <row r="131" spans="1:86" hidden="1" x14ac:dyDescent="0.35">
      <c r="A131" s="588"/>
      <c r="B131" s="287" t="s">
        <v>22</v>
      </c>
      <c r="C131" s="343">
        <f>'3M - LGS'!C131</f>
        <v>5.0000000000000004E-6</v>
      </c>
      <c r="D131" s="343">
        <f>'3M - LGS'!D131</f>
        <v>3.0000000000000001E-6</v>
      </c>
      <c r="E131" s="418">
        <f>'3M - LGS'!E131</f>
        <v>6.4300362502044274E-6</v>
      </c>
      <c r="F131" s="418">
        <f>'3M - LGS'!F131</f>
        <v>3.4981372087169321E-4</v>
      </c>
      <c r="G131" s="418">
        <f>'3M - LGS'!G131</f>
        <v>5.7529221975944493E-5</v>
      </c>
      <c r="H131" s="418">
        <f>'3M - LGS'!H131</f>
        <v>1.6797345300068443E-4</v>
      </c>
      <c r="I131" s="418">
        <f>'3M - LGS'!I131</f>
        <v>1.456585808437995E-4</v>
      </c>
      <c r="J131" s="418">
        <f>'3M - LGS'!J131</f>
        <v>1.5839798197961761E-4</v>
      </c>
      <c r="K131" s="418">
        <f>'3M - LGS'!K131</f>
        <v>1.5927628574746299E-4</v>
      </c>
      <c r="L131" s="418">
        <f>'3M - LGS'!L131</f>
        <v>5.0773236076413819E-5</v>
      </c>
      <c r="M131" s="418">
        <f>'3M - LGS'!M131</f>
        <v>5.2730735337253414E-5</v>
      </c>
      <c r="N131" s="418">
        <f>'3M - LGS'!N131</f>
        <v>5.0586779217760316E-5</v>
      </c>
      <c r="O131" s="418">
        <f>'3M - LGS'!O131</f>
        <v>6.548948096212812E-6</v>
      </c>
      <c r="P131" s="418">
        <f>'3M - LGS'!P131</f>
        <v>4.7248638626438694E-6</v>
      </c>
      <c r="Q131" s="418">
        <f>'3M - LGS'!Q131</f>
        <v>6.4300362502044274E-6</v>
      </c>
      <c r="R131" s="418">
        <f>'3M - LGS'!R131</f>
        <v>3.4981372087169321E-4</v>
      </c>
      <c r="S131" s="418">
        <f>'3M - LGS'!S131</f>
        <v>5.7529221975944493E-5</v>
      </c>
      <c r="T131" s="418">
        <f>'3M - LGS'!T131</f>
        <v>1.6797345300068443E-4</v>
      </c>
      <c r="U131" s="418">
        <f>'3M - LGS'!U131</f>
        <v>1.456585808437995E-4</v>
      </c>
      <c r="V131" s="418">
        <f>'3M - LGS'!V131</f>
        <v>1.5839798197961761E-4</v>
      </c>
      <c r="W131" s="418">
        <f>'3M - LGS'!W131</f>
        <v>1.5927628574746299E-4</v>
      </c>
      <c r="X131" s="418">
        <f>'3M - LGS'!X131</f>
        <v>5.0773236076413819E-5</v>
      </c>
      <c r="Y131" s="418">
        <f>'3M - LGS'!Y131</f>
        <v>5.2730735337253414E-5</v>
      </c>
      <c r="Z131" s="418">
        <f>'3M - LGS'!Z131</f>
        <v>5.0586779217760316E-5</v>
      </c>
      <c r="AA131" s="418">
        <f>'3M - LGS'!AA131</f>
        <v>6.548948096212812E-6</v>
      </c>
      <c r="AB131" s="418">
        <f>'3M - LGS'!AB131</f>
        <v>4.7248638626438694E-6</v>
      </c>
      <c r="AC131" s="418">
        <f>'3M - LGS'!AC131</f>
        <v>6.4300362502044274E-6</v>
      </c>
      <c r="AD131" s="418">
        <f>'3M - LGS'!AD131</f>
        <v>3.4981372087169321E-4</v>
      </c>
      <c r="AE131" s="418">
        <f>'3M - LGS'!AE131</f>
        <v>5.7529221975944493E-5</v>
      </c>
      <c r="AF131" s="418">
        <f>'3M - LGS'!AF131</f>
        <v>1.6797345300068443E-4</v>
      </c>
      <c r="AG131" s="418">
        <f>'3M - LGS'!AG131</f>
        <v>1.456585808437995E-4</v>
      </c>
      <c r="AH131" s="418">
        <f>'3M - LGS'!AH131</f>
        <v>1.5839798197961761E-4</v>
      </c>
      <c r="AI131" s="418">
        <f>'3M - LGS'!AI131</f>
        <v>1.5927628574746299E-4</v>
      </c>
      <c r="AJ131" s="418">
        <f>'3M - LGS'!AJ131</f>
        <v>5.0773236076413819E-5</v>
      </c>
      <c r="AK131" s="418">
        <f>'3M - LGS'!AK131</f>
        <v>5.2730735337253414E-5</v>
      </c>
      <c r="AL131" s="418">
        <f>'3M - LGS'!AL131</f>
        <v>5.0586779217760316E-5</v>
      </c>
      <c r="AM131" s="418">
        <f>'3M - LGS'!AM131</f>
        <v>6.548948096212812E-6</v>
      </c>
      <c r="AN131" s="418">
        <f>'3M - LGS'!AN131</f>
        <v>4.7248638626438694E-6</v>
      </c>
      <c r="AO131" s="418">
        <f>'3M - LGS'!AO131</f>
        <v>6.4300362502044274E-6</v>
      </c>
      <c r="AP131" s="418">
        <f>'3M - LGS'!AP131</f>
        <v>3.4981372087169321E-4</v>
      </c>
      <c r="AQ131" s="418">
        <f>'3M - LGS'!AQ131</f>
        <v>5.7529221975944493E-5</v>
      </c>
      <c r="AR131" s="418">
        <f>'3M - LGS'!AR131</f>
        <v>1.6797345300068443E-4</v>
      </c>
      <c r="AS131" s="418">
        <f>'3M - LGS'!AS131</f>
        <v>1.456585808437995E-4</v>
      </c>
      <c r="AT131" s="418">
        <f>'3M - LGS'!AT131</f>
        <v>1.5839798197961761E-4</v>
      </c>
      <c r="AU131" s="418">
        <f>'3M - LGS'!AU131</f>
        <v>1.5927628574746299E-4</v>
      </c>
      <c r="AV131" s="418">
        <f>'3M - LGS'!AV131</f>
        <v>5.0773236076413819E-5</v>
      </c>
      <c r="AW131" s="418">
        <f>'3M - LGS'!AW131</f>
        <v>5.2730735337253414E-5</v>
      </c>
      <c r="AX131" s="418">
        <f>'3M - LGS'!AX131</f>
        <v>5.0586779217760316E-5</v>
      </c>
      <c r="AY131" s="418">
        <f>'3M - LGS'!AY131</f>
        <v>6.548948096212812E-6</v>
      </c>
      <c r="AZ131" s="418">
        <f>'3M - LGS'!AZ131</f>
        <v>4.7248638626438694E-6</v>
      </c>
      <c r="BA131" s="418">
        <f>'3M - LGS'!BA131</f>
        <v>6.4300362502044274E-6</v>
      </c>
      <c r="BB131" s="418">
        <f>'3M - LGS'!BB131</f>
        <v>3.4981372087169321E-4</v>
      </c>
      <c r="BC131" s="418">
        <f>'3M - LGS'!BC131</f>
        <v>5.7529221975944493E-5</v>
      </c>
      <c r="BD131" s="418">
        <f>'3M - LGS'!BD131</f>
        <v>1.6797345300068443E-4</v>
      </c>
      <c r="BE131" s="418">
        <f>'3M - LGS'!BE131</f>
        <v>1.456585808437995E-4</v>
      </c>
      <c r="BF131" s="418">
        <f>'3M - LGS'!BF131</f>
        <v>1.5839798197961761E-4</v>
      </c>
      <c r="BG131" s="418">
        <f>'3M - LGS'!BG131</f>
        <v>1.5927628574746299E-4</v>
      </c>
      <c r="BH131" s="418">
        <f>'3M - LGS'!BH131</f>
        <v>5.0773236076413819E-5</v>
      </c>
      <c r="BI131" s="418">
        <f>'3M - LGS'!BI131</f>
        <v>5.2730735337253414E-5</v>
      </c>
      <c r="BJ131" s="418">
        <f>'3M - LGS'!BJ131</f>
        <v>5.0586779217760316E-5</v>
      </c>
      <c r="BK131" s="418">
        <f>'3M - LGS'!BK131</f>
        <v>6.548948096212812E-6</v>
      </c>
      <c r="BL131" s="418">
        <f>'3M - LGS'!BL131</f>
        <v>4.7248638626438694E-6</v>
      </c>
      <c r="BM131" s="418">
        <f>'3M - LGS'!BM131</f>
        <v>6.4300362502044274E-6</v>
      </c>
      <c r="BN131" s="418">
        <f>'3M - LGS'!BN131</f>
        <v>3.4981372087169321E-4</v>
      </c>
      <c r="BO131" s="418">
        <f>'3M - LGS'!BO131</f>
        <v>5.7529221975944493E-5</v>
      </c>
      <c r="BP131" s="418">
        <f>'3M - LGS'!BP131</f>
        <v>1.6797345300068443E-4</v>
      </c>
      <c r="BQ131" s="418">
        <f>'3M - LGS'!BQ131</f>
        <v>1.456585808437995E-4</v>
      </c>
      <c r="BR131" s="418">
        <f>'3M - LGS'!BR131</f>
        <v>1.5839798197961761E-4</v>
      </c>
      <c r="BS131" s="418">
        <f>'3M - LGS'!BS131</f>
        <v>1.5927628574746299E-4</v>
      </c>
      <c r="BT131" s="418">
        <f>'3M - LGS'!BT131</f>
        <v>5.0773236076413819E-5</v>
      </c>
      <c r="BU131" s="418">
        <f>'3M - LGS'!BU131</f>
        <v>5.2730735337253414E-5</v>
      </c>
      <c r="BV131" s="418">
        <f>'3M - LGS'!BV131</f>
        <v>5.0586779217760316E-5</v>
      </c>
      <c r="BW131" s="418">
        <f>'3M - LGS'!BW131</f>
        <v>6.548948096212812E-6</v>
      </c>
      <c r="BX131" s="418">
        <f>'3M - LGS'!BX131</f>
        <v>4.7248638626438694E-6</v>
      </c>
      <c r="BY131" s="418">
        <f>'3M - LGS'!BY131</f>
        <v>6.4300362502044274E-6</v>
      </c>
      <c r="BZ131" s="418">
        <f>'3M - LGS'!BZ131</f>
        <v>3.4981372087169321E-4</v>
      </c>
      <c r="CA131" s="418">
        <f>'3M - LGS'!CA131</f>
        <v>5.7529221975944493E-5</v>
      </c>
      <c r="CB131" s="418">
        <f>'3M - LGS'!CB131</f>
        <v>1.6797345300068443E-4</v>
      </c>
      <c r="CC131" s="418">
        <f>'3M - LGS'!CC131</f>
        <v>1.456585808437995E-4</v>
      </c>
      <c r="CD131" s="418">
        <f>'3M - LGS'!CD131</f>
        <v>1.5839798197961761E-4</v>
      </c>
      <c r="CE131" s="418">
        <f>'3M - LGS'!CE131</f>
        <v>1.5927628574746299E-4</v>
      </c>
      <c r="CF131" s="418">
        <f>'3M - LGS'!CF131</f>
        <v>5.0773236076413819E-5</v>
      </c>
      <c r="CG131" s="418">
        <f>'3M - LGS'!CG131</f>
        <v>5.2730735337253414E-5</v>
      </c>
      <c r="CH131" s="418">
        <f>'3M - LGS'!CH131</f>
        <v>5.0586779217760316E-5</v>
      </c>
    </row>
    <row r="132" spans="1:86" hidden="1" x14ac:dyDescent="0.35">
      <c r="A132" s="588"/>
      <c r="B132" s="94" t="s">
        <v>9</v>
      </c>
      <c r="C132" s="343">
        <f>'3M - LGS'!C132</f>
        <v>3.5509999999999999E-3</v>
      </c>
      <c r="D132" s="343">
        <f>'3M - LGS'!D132</f>
        <v>4.0720000000000001E-3</v>
      </c>
      <c r="E132" s="418">
        <f>'3M - LGS'!E132</f>
        <v>4.0479264074774228E-3</v>
      </c>
      <c r="F132" s="418">
        <f>'3M - LGS'!F132</f>
        <v>3.2763926886748389E-3</v>
      </c>
      <c r="G132" s="418">
        <f>'3M - LGS'!G132</f>
        <v>2.3830788706400438E-3</v>
      </c>
      <c r="H132" s="418">
        <f>'3M - LGS'!H132</f>
        <v>0</v>
      </c>
      <c r="I132" s="418">
        <f>'3M - LGS'!I132</f>
        <v>0</v>
      </c>
      <c r="J132" s="418">
        <f>'3M - LGS'!J132</f>
        <v>0</v>
      </c>
      <c r="K132" s="418">
        <f>'3M - LGS'!K132</f>
        <v>8.716273735003794E-3</v>
      </c>
      <c r="L132" s="418">
        <f>'3M - LGS'!L132</f>
        <v>3.6396129133216448E-3</v>
      </c>
      <c r="M132" s="418">
        <f>'3M - LGS'!M132</f>
        <v>3.8729109332737589E-3</v>
      </c>
      <c r="N132" s="418">
        <f>'3M - LGS'!N132</f>
        <v>2.750310209172907E-3</v>
      </c>
      <c r="O132" s="418">
        <f>'3M - LGS'!O132</f>
        <v>2.8681416006613313E-3</v>
      </c>
      <c r="P132" s="418">
        <f>'3M - LGS'!P132</f>
        <v>3.253303885691962E-3</v>
      </c>
      <c r="Q132" s="418">
        <f>'3M - LGS'!Q132</f>
        <v>4.0479264074774228E-3</v>
      </c>
      <c r="R132" s="418">
        <f>'3M - LGS'!R132</f>
        <v>3.2763926886748389E-3</v>
      </c>
      <c r="S132" s="418">
        <f>'3M - LGS'!S132</f>
        <v>2.3830788706400438E-3</v>
      </c>
      <c r="T132" s="418">
        <f>'3M - LGS'!T132</f>
        <v>0</v>
      </c>
      <c r="U132" s="418">
        <f>'3M - LGS'!U132</f>
        <v>0</v>
      </c>
      <c r="V132" s="418">
        <f>'3M - LGS'!V132</f>
        <v>0</v>
      </c>
      <c r="W132" s="418">
        <f>'3M - LGS'!W132</f>
        <v>8.716273735003794E-3</v>
      </c>
      <c r="X132" s="418">
        <f>'3M - LGS'!X132</f>
        <v>3.6396129133216448E-3</v>
      </c>
      <c r="Y132" s="418">
        <f>'3M - LGS'!Y132</f>
        <v>3.8729109332737589E-3</v>
      </c>
      <c r="Z132" s="418">
        <f>'3M - LGS'!Z132</f>
        <v>2.750310209172907E-3</v>
      </c>
      <c r="AA132" s="418">
        <f>'3M - LGS'!AA132</f>
        <v>2.8681416006613313E-3</v>
      </c>
      <c r="AB132" s="418">
        <f>'3M - LGS'!AB132</f>
        <v>3.253303885691962E-3</v>
      </c>
      <c r="AC132" s="418">
        <f>'3M - LGS'!AC132</f>
        <v>4.0479264074774228E-3</v>
      </c>
      <c r="AD132" s="418">
        <f>'3M - LGS'!AD132</f>
        <v>3.2763926886748389E-3</v>
      </c>
      <c r="AE132" s="418">
        <f>'3M - LGS'!AE132</f>
        <v>2.3830788706400438E-3</v>
      </c>
      <c r="AF132" s="418">
        <f>'3M - LGS'!AF132</f>
        <v>0</v>
      </c>
      <c r="AG132" s="418">
        <f>'3M - LGS'!AG132</f>
        <v>0</v>
      </c>
      <c r="AH132" s="418">
        <f>'3M - LGS'!AH132</f>
        <v>0</v>
      </c>
      <c r="AI132" s="418">
        <f>'3M - LGS'!AI132</f>
        <v>8.716273735003794E-3</v>
      </c>
      <c r="AJ132" s="418">
        <f>'3M - LGS'!AJ132</f>
        <v>3.6396129133216448E-3</v>
      </c>
      <c r="AK132" s="418">
        <f>'3M - LGS'!AK132</f>
        <v>3.8729109332737589E-3</v>
      </c>
      <c r="AL132" s="418">
        <f>'3M - LGS'!AL132</f>
        <v>2.750310209172907E-3</v>
      </c>
      <c r="AM132" s="418">
        <f>'3M - LGS'!AM132</f>
        <v>2.8681416006613313E-3</v>
      </c>
      <c r="AN132" s="418">
        <f>'3M - LGS'!AN132</f>
        <v>3.253303885691962E-3</v>
      </c>
      <c r="AO132" s="418">
        <f>'3M - LGS'!AO132</f>
        <v>4.0479264074774228E-3</v>
      </c>
      <c r="AP132" s="418">
        <f>'3M - LGS'!AP132</f>
        <v>3.2763926886748389E-3</v>
      </c>
      <c r="AQ132" s="418">
        <f>'3M - LGS'!AQ132</f>
        <v>2.3830788706400438E-3</v>
      </c>
      <c r="AR132" s="418">
        <f>'3M - LGS'!AR132</f>
        <v>0</v>
      </c>
      <c r="AS132" s="418">
        <f>'3M - LGS'!AS132</f>
        <v>0</v>
      </c>
      <c r="AT132" s="418">
        <f>'3M - LGS'!AT132</f>
        <v>0</v>
      </c>
      <c r="AU132" s="418">
        <f>'3M - LGS'!AU132</f>
        <v>8.716273735003794E-3</v>
      </c>
      <c r="AV132" s="418">
        <f>'3M - LGS'!AV132</f>
        <v>3.6396129133216448E-3</v>
      </c>
      <c r="AW132" s="418">
        <f>'3M - LGS'!AW132</f>
        <v>3.8729109332737589E-3</v>
      </c>
      <c r="AX132" s="418">
        <f>'3M - LGS'!AX132</f>
        <v>2.750310209172907E-3</v>
      </c>
      <c r="AY132" s="418">
        <f>'3M - LGS'!AY132</f>
        <v>2.8681416006613313E-3</v>
      </c>
      <c r="AZ132" s="418">
        <f>'3M - LGS'!AZ132</f>
        <v>3.253303885691962E-3</v>
      </c>
      <c r="BA132" s="418">
        <f>'3M - LGS'!BA132</f>
        <v>4.0479264074774228E-3</v>
      </c>
      <c r="BB132" s="418">
        <f>'3M - LGS'!BB132</f>
        <v>3.2763926886748389E-3</v>
      </c>
      <c r="BC132" s="418">
        <f>'3M - LGS'!BC132</f>
        <v>2.3830788706400438E-3</v>
      </c>
      <c r="BD132" s="418">
        <f>'3M - LGS'!BD132</f>
        <v>0</v>
      </c>
      <c r="BE132" s="418">
        <f>'3M - LGS'!BE132</f>
        <v>0</v>
      </c>
      <c r="BF132" s="418">
        <f>'3M - LGS'!BF132</f>
        <v>0</v>
      </c>
      <c r="BG132" s="418">
        <f>'3M - LGS'!BG132</f>
        <v>8.716273735003794E-3</v>
      </c>
      <c r="BH132" s="418">
        <f>'3M - LGS'!BH132</f>
        <v>3.6396129133216448E-3</v>
      </c>
      <c r="BI132" s="418">
        <f>'3M - LGS'!BI132</f>
        <v>3.8729109332737589E-3</v>
      </c>
      <c r="BJ132" s="418">
        <f>'3M - LGS'!BJ132</f>
        <v>2.750310209172907E-3</v>
      </c>
      <c r="BK132" s="418">
        <f>'3M - LGS'!BK132</f>
        <v>2.8681416006613313E-3</v>
      </c>
      <c r="BL132" s="418">
        <f>'3M - LGS'!BL132</f>
        <v>3.253303885691962E-3</v>
      </c>
      <c r="BM132" s="418">
        <f>'3M - LGS'!BM132</f>
        <v>4.0479264074774228E-3</v>
      </c>
      <c r="BN132" s="418">
        <f>'3M - LGS'!BN132</f>
        <v>3.2763926886748389E-3</v>
      </c>
      <c r="BO132" s="418">
        <f>'3M - LGS'!BO132</f>
        <v>2.3830788706400438E-3</v>
      </c>
      <c r="BP132" s="418">
        <f>'3M - LGS'!BP132</f>
        <v>0</v>
      </c>
      <c r="BQ132" s="418">
        <f>'3M - LGS'!BQ132</f>
        <v>0</v>
      </c>
      <c r="BR132" s="418">
        <f>'3M - LGS'!BR132</f>
        <v>0</v>
      </c>
      <c r="BS132" s="418">
        <f>'3M - LGS'!BS132</f>
        <v>8.716273735003794E-3</v>
      </c>
      <c r="BT132" s="418">
        <f>'3M - LGS'!BT132</f>
        <v>3.6396129133216448E-3</v>
      </c>
      <c r="BU132" s="418">
        <f>'3M - LGS'!BU132</f>
        <v>3.8729109332737589E-3</v>
      </c>
      <c r="BV132" s="418">
        <f>'3M - LGS'!BV132</f>
        <v>2.750310209172907E-3</v>
      </c>
      <c r="BW132" s="418">
        <f>'3M - LGS'!BW132</f>
        <v>2.8681416006613313E-3</v>
      </c>
      <c r="BX132" s="418">
        <f>'3M - LGS'!BX132</f>
        <v>3.253303885691962E-3</v>
      </c>
      <c r="BY132" s="418">
        <f>'3M - LGS'!BY132</f>
        <v>4.0479264074774228E-3</v>
      </c>
      <c r="BZ132" s="418">
        <f>'3M - LGS'!BZ132</f>
        <v>3.2763926886748389E-3</v>
      </c>
      <c r="CA132" s="418">
        <f>'3M - LGS'!CA132</f>
        <v>2.3830788706400438E-3</v>
      </c>
      <c r="CB132" s="418">
        <f>'3M - LGS'!CB132</f>
        <v>0</v>
      </c>
      <c r="CC132" s="418">
        <f>'3M - LGS'!CC132</f>
        <v>0</v>
      </c>
      <c r="CD132" s="418">
        <f>'3M - LGS'!CD132</f>
        <v>0</v>
      </c>
      <c r="CE132" s="418">
        <f>'3M - LGS'!CE132</f>
        <v>8.716273735003794E-3</v>
      </c>
      <c r="CF132" s="418">
        <f>'3M - LGS'!CF132</f>
        <v>3.6396129133216448E-3</v>
      </c>
      <c r="CG132" s="418">
        <f>'3M - LGS'!CG132</f>
        <v>3.8729109332737589E-3</v>
      </c>
      <c r="CH132" s="418">
        <f>'3M - LGS'!CH132</f>
        <v>2.750310209172907E-3</v>
      </c>
    </row>
    <row r="133" spans="1:86" hidden="1" x14ac:dyDescent="0.35">
      <c r="A133" s="588"/>
      <c r="B133" s="94" t="s">
        <v>3</v>
      </c>
      <c r="C133" s="343">
        <f>'3M - LGS'!C133</f>
        <v>3.5509999999999999E-3</v>
      </c>
      <c r="D133" s="343">
        <f>'3M - LGS'!D133</f>
        <v>4.0660000000000002E-3</v>
      </c>
      <c r="E133" s="418">
        <f>'3M - LGS'!E133</f>
        <v>3.8872256628422518E-3</v>
      </c>
      <c r="F133" s="418">
        <f>'3M - LGS'!F133</f>
        <v>2.4374638015569718E-3</v>
      </c>
      <c r="G133" s="418">
        <f>'3M - LGS'!G133</f>
        <v>4.5808133635177606E-3</v>
      </c>
      <c r="H133" s="418">
        <f>'3M - LGS'!H133</f>
        <v>1.5338752045311651E-2</v>
      </c>
      <c r="I133" s="418">
        <f>'3M - LGS'!I133</f>
        <v>1.2740034051078104E-2</v>
      </c>
      <c r="J133" s="418">
        <f>'3M - LGS'!J133</f>
        <v>1.4218161013998256E-2</v>
      </c>
      <c r="K133" s="418">
        <f>'3M - LGS'!K133</f>
        <v>1.4383372468360071E-2</v>
      </c>
      <c r="L133" s="418">
        <f>'3M - LGS'!L133</f>
        <v>3.0119549910011655E-3</v>
      </c>
      <c r="M133" s="418">
        <f>'3M - LGS'!M133</f>
        <v>3.6705853580568494E-3</v>
      </c>
      <c r="N133" s="418">
        <f>'3M - LGS'!N133</f>
        <v>2.7404201043578114E-3</v>
      </c>
      <c r="O133" s="418">
        <f>'3M - LGS'!O133</f>
        <v>2.8581349608312488E-3</v>
      </c>
      <c r="P133" s="418">
        <f>'3M - LGS'!P133</f>
        <v>3.238503512038369E-3</v>
      </c>
      <c r="Q133" s="418">
        <f>'3M - LGS'!Q133</f>
        <v>3.8872256628422518E-3</v>
      </c>
      <c r="R133" s="418">
        <f>'3M - LGS'!R133</f>
        <v>2.4374638015569718E-3</v>
      </c>
      <c r="S133" s="418">
        <f>'3M - LGS'!S133</f>
        <v>4.5808133635177606E-3</v>
      </c>
      <c r="T133" s="418">
        <f>'3M - LGS'!T133</f>
        <v>1.5338752045311651E-2</v>
      </c>
      <c r="U133" s="418">
        <f>'3M - LGS'!U133</f>
        <v>1.2740034051078104E-2</v>
      </c>
      <c r="V133" s="418">
        <f>'3M - LGS'!V133</f>
        <v>1.4218161013998256E-2</v>
      </c>
      <c r="W133" s="418">
        <f>'3M - LGS'!W133</f>
        <v>1.4383372468360071E-2</v>
      </c>
      <c r="X133" s="418">
        <f>'3M - LGS'!X133</f>
        <v>3.0119549910011655E-3</v>
      </c>
      <c r="Y133" s="418">
        <f>'3M - LGS'!Y133</f>
        <v>3.6705853580568494E-3</v>
      </c>
      <c r="Z133" s="418">
        <f>'3M - LGS'!Z133</f>
        <v>2.7404201043578114E-3</v>
      </c>
      <c r="AA133" s="418">
        <f>'3M - LGS'!AA133</f>
        <v>2.8581349608312488E-3</v>
      </c>
      <c r="AB133" s="418">
        <f>'3M - LGS'!AB133</f>
        <v>3.238503512038369E-3</v>
      </c>
      <c r="AC133" s="418">
        <f>'3M - LGS'!AC133</f>
        <v>3.8872256628422518E-3</v>
      </c>
      <c r="AD133" s="418">
        <f>'3M - LGS'!AD133</f>
        <v>2.4374638015569718E-3</v>
      </c>
      <c r="AE133" s="418">
        <f>'3M - LGS'!AE133</f>
        <v>4.5808133635177606E-3</v>
      </c>
      <c r="AF133" s="418">
        <f>'3M - LGS'!AF133</f>
        <v>1.5338752045311651E-2</v>
      </c>
      <c r="AG133" s="418">
        <f>'3M - LGS'!AG133</f>
        <v>1.2740034051078104E-2</v>
      </c>
      <c r="AH133" s="418">
        <f>'3M - LGS'!AH133</f>
        <v>1.4218161013998256E-2</v>
      </c>
      <c r="AI133" s="418">
        <f>'3M - LGS'!AI133</f>
        <v>1.4383372468360071E-2</v>
      </c>
      <c r="AJ133" s="418">
        <f>'3M - LGS'!AJ133</f>
        <v>3.0119549910011655E-3</v>
      </c>
      <c r="AK133" s="418">
        <f>'3M - LGS'!AK133</f>
        <v>3.6705853580568494E-3</v>
      </c>
      <c r="AL133" s="418">
        <f>'3M - LGS'!AL133</f>
        <v>2.7404201043578114E-3</v>
      </c>
      <c r="AM133" s="418">
        <f>'3M - LGS'!AM133</f>
        <v>2.8581349608312488E-3</v>
      </c>
      <c r="AN133" s="418">
        <f>'3M - LGS'!AN133</f>
        <v>3.238503512038369E-3</v>
      </c>
      <c r="AO133" s="418">
        <f>'3M - LGS'!AO133</f>
        <v>3.8872256628422518E-3</v>
      </c>
      <c r="AP133" s="418">
        <f>'3M - LGS'!AP133</f>
        <v>2.4374638015569718E-3</v>
      </c>
      <c r="AQ133" s="418">
        <f>'3M - LGS'!AQ133</f>
        <v>4.5808133635177606E-3</v>
      </c>
      <c r="AR133" s="418">
        <f>'3M - LGS'!AR133</f>
        <v>1.5338752045311651E-2</v>
      </c>
      <c r="AS133" s="418">
        <f>'3M - LGS'!AS133</f>
        <v>1.2740034051078104E-2</v>
      </c>
      <c r="AT133" s="418">
        <f>'3M - LGS'!AT133</f>
        <v>1.4218161013998256E-2</v>
      </c>
      <c r="AU133" s="418">
        <f>'3M - LGS'!AU133</f>
        <v>1.4383372468360071E-2</v>
      </c>
      <c r="AV133" s="418">
        <f>'3M - LGS'!AV133</f>
        <v>3.0119549910011655E-3</v>
      </c>
      <c r="AW133" s="418">
        <f>'3M - LGS'!AW133</f>
        <v>3.6705853580568494E-3</v>
      </c>
      <c r="AX133" s="418">
        <f>'3M - LGS'!AX133</f>
        <v>2.7404201043578114E-3</v>
      </c>
      <c r="AY133" s="418">
        <f>'3M - LGS'!AY133</f>
        <v>2.8581349608312488E-3</v>
      </c>
      <c r="AZ133" s="418">
        <f>'3M - LGS'!AZ133</f>
        <v>3.238503512038369E-3</v>
      </c>
      <c r="BA133" s="418">
        <f>'3M - LGS'!BA133</f>
        <v>3.8872256628422518E-3</v>
      </c>
      <c r="BB133" s="418">
        <f>'3M - LGS'!BB133</f>
        <v>2.4374638015569718E-3</v>
      </c>
      <c r="BC133" s="418">
        <f>'3M - LGS'!BC133</f>
        <v>4.5808133635177606E-3</v>
      </c>
      <c r="BD133" s="418">
        <f>'3M - LGS'!BD133</f>
        <v>1.5338752045311651E-2</v>
      </c>
      <c r="BE133" s="418">
        <f>'3M - LGS'!BE133</f>
        <v>1.2740034051078104E-2</v>
      </c>
      <c r="BF133" s="418">
        <f>'3M - LGS'!BF133</f>
        <v>1.4218161013998256E-2</v>
      </c>
      <c r="BG133" s="418">
        <f>'3M - LGS'!BG133</f>
        <v>1.4383372468360071E-2</v>
      </c>
      <c r="BH133" s="418">
        <f>'3M - LGS'!BH133</f>
        <v>3.0119549910011655E-3</v>
      </c>
      <c r="BI133" s="418">
        <f>'3M - LGS'!BI133</f>
        <v>3.6705853580568494E-3</v>
      </c>
      <c r="BJ133" s="418">
        <f>'3M - LGS'!BJ133</f>
        <v>2.7404201043578114E-3</v>
      </c>
      <c r="BK133" s="418">
        <f>'3M - LGS'!BK133</f>
        <v>2.8581349608312488E-3</v>
      </c>
      <c r="BL133" s="418">
        <f>'3M - LGS'!BL133</f>
        <v>3.238503512038369E-3</v>
      </c>
      <c r="BM133" s="418">
        <f>'3M - LGS'!BM133</f>
        <v>3.8872256628422518E-3</v>
      </c>
      <c r="BN133" s="418">
        <f>'3M - LGS'!BN133</f>
        <v>2.4374638015569718E-3</v>
      </c>
      <c r="BO133" s="418">
        <f>'3M - LGS'!BO133</f>
        <v>4.5808133635177606E-3</v>
      </c>
      <c r="BP133" s="418">
        <f>'3M - LGS'!BP133</f>
        <v>1.5338752045311651E-2</v>
      </c>
      <c r="BQ133" s="418">
        <f>'3M - LGS'!BQ133</f>
        <v>1.2740034051078104E-2</v>
      </c>
      <c r="BR133" s="418">
        <f>'3M - LGS'!BR133</f>
        <v>1.4218161013998256E-2</v>
      </c>
      <c r="BS133" s="418">
        <f>'3M - LGS'!BS133</f>
        <v>1.4383372468360071E-2</v>
      </c>
      <c r="BT133" s="418">
        <f>'3M - LGS'!BT133</f>
        <v>3.0119549910011655E-3</v>
      </c>
      <c r="BU133" s="418">
        <f>'3M - LGS'!BU133</f>
        <v>3.6705853580568494E-3</v>
      </c>
      <c r="BV133" s="418">
        <f>'3M - LGS'!BV133</f>
        <v>2.7404201043578114E-3</v>
      </c>
      <c r="BW133" s="418">
        <f>'3M - LGS'!BW133</f>
        <v>2.8581349608312488E-3</v>
      </c>
      <c r="BX133" s="418">
        <f>'3M - LGS'!BX133</f>
        <v>3.238503512038369E-3</v>
      </c>
      <c r="BY133" s="418">
        <f>'3M - LGS'!BY133</f>
        <v>3.8872256628422518E-3</v>
      </c>
      <c r="BZ133" s="418">
        <f>'3M - LGS'!BZ133</f>
        <v>2.4374638015569718E-3</v>
      </c>
      <c r="CA133" s="418">
        <f>'3M - LGS'!CA133</f>
        <v>4.5808133635177606E-3</v>
      </c>
      <c r="CB133" s="418">
        <f>'3M - LGS'!CB133</f>
        <v>1.5338752045311651E-2</v>
      </c>
      <c r="CC133" s="418">
        <f>'3M - LGS'!CC133</f>
        <v>1.2740034051078104E-2</v>
      </c>
      <c r="CD133" s="418">
        <f>'3M - LGS'!CD133</f>
        <v>1.4218161013998256E-2</v>
      </c>
      <c r="CE133" s="418">
        <f>'3M - LGS'!CE133</f>
        <v>1.4383372468360071E-2</v>
      </c>
      <c r="CF133" s="418">
        <f>'3M - LGS'!CF133</f>
        <v>3.0119549910011655E-3</v>
      </c>
      <c r="CG133" s="418">
        <f>'3M - LGS'!CG133</f>
        <v>3.6705853580568494E-3</v>
      </c>
      <c r="CH133" s="418">
        <f>'3M - LGS'!CH133</f>
        <v>2.7404201043578114E-3</v>
      </c>
    </row>
    <row r="134" spans="1:86" hidden="1" x14ac:dyDescent="0.35">
      <c r="A134" s="588"/>
      <c r="B134" s="94" t="s">
        <v>4</v>
      </c>
      <c r="C134" s="343">
        <f>'3M - LGS'!C134</f>
        <v>3.3570000000000002E-3</v>
      </c>
      <c r="D134" s="343">
        <f>'3M - LGS'!D134</f>
        <v>3.3170000000000001E-3</v>
      </c>
      <c r="E134" s="418">
        <f>'3M - LGS'!E134</f>
        <v>2.8835863812814028E-3</v>
      </c>
      <c r="F134" s="418">
        <f>'3M - LGS'!F134</f>
        <v>2.9973339596464739E-3</v>
      </c>
      <c r="G134" s="418">
        <f>'3M - LGS'!G134</f>
        <v>3.3165822104796704E-3</v>
      </c>
      <c r="H134" s="418">
        <f>'3M - LGS'!H134</f>
        <v>1.0570096160853885E-2</v>
      </c>
      <c r="I134" s="418">
        <f>'3M - LGS'!I134</f>
        <v>9.278246917583912E-3</v>
      </c>
      <c r="J134" s="418">
        <f>'3M - LGS'!J134</f>
        <v>1.0028151184528716E-2</v>
      </c>
      <c r="K134" s="418">
        <f>'3M - LGS'!K134</f>
        <v>8.6452137534532743E-3</v>
      </c>
      <c r="L134" s="418">
        <f>'3M - LGS'!L134</f>
        <v>3.6245298628937543E-3</v>
      </c>
      <c r="M134" s="418">
        <f>'3M - LGS'!M134</f>
        <v>3.3199860824998846E-3</v>
      </c>
      <c r="N134" s="418">
        <f>'3M - LGS'!N134</f>
        <v>2.5710051829142032E-3</v>
      </c>
      <c r="O134" s="418">
        <f>'3M - LGS'!O134</f>
        <v>2.7028351497593935E-3</v>
      </c>
      <c r="P134" s="418">
        <f>'3M - LGS'!P134</f>
        <v>2.6314931671341099E-3</v>
      </c>
      <c r="Q134" s="418">
        <f>'3M - LGS'!Q134</f>
        <v>2.8835863812814028E-3</v>
      </c>
      <c r="R134" s="418">
        <f>'3M - LGS'!R134</f>
        <v>2.9973339596464739E-3</v>
      </c>
      <c r="S134" s="418">
        <f>'3M - LGS'!S134</f>
        <v>3.3165822104796704E-3</v>
      </c>
      <c r="T134" s="418">
        <f>'3M - LGS'!T134</f>
        <v>1.0570096160853885E-2</v>
      </c>
      <c r="U134" s="418">
        <f>'3M - LGS'!U134</f>
        <v>9.278246917583912E-3</v>
      </c>
      <c r="V134" s="418">
        <f>'3M - LGS'!V134</f>
        <v>1.0028151184528716E-2</v>
      </c>
      <c r="W134" s="418">
        <f>'3M - LGS'!W134</f>
        <v>8.6452137534532743E-3</v>
      </c>
      <c r="X134" s="418">
        <f>'3M - LGS'!X134</f>
        <v>3.6245298628937543E-3</v>
      </c>
      <c r="Y134" s="418">
        <f>'3M - LGS'!Y134</f>
        <v>3.3199860824998846E-3</v>
      </c>
      <c r="Z134" s="418">
        <f>'3M - LGS'!Z134</f>
        <v>2.5710051829142032E-3</v>
      </c>
      <c r="AA134" s="418">
        <f>'3M - LGS'!AA134</f>
        <v>2.7028351497593935E-3</v>
      </c>
      <c r="AB134" s="418">
        <f>'3M - LGS'!AB134</f>
        <v>2.6314931671341099E-3</v>
      </c>
      <c r="AC134" s="418">
        <f>'3M - LGS'!AC134</f>
        <v>2.8835863812814028E-3</v>
      </c>
      <c r="AD134" s="418">
        <f>'3M - LGS'!AD134</f>
        <v>2.9973339596464739E-3</v>
      </c>
      <c r="AE134" s="418">
        <f>'3M - LGS'!AE134</f>
        <v>3.3165822104796704E-3</v>
      </c>
      <c r="AF134" s="418">
        <f>'3M - LGS'!AF134</f>
        <v>1.0570096160853885E-2</v>
      </c>
      <c r="AG134" s="418">
        <f>'3M - LGS'!AG134</f>
        <v>9.278246917583912E-3</v>
      </c>
      <c r="AH134" s="418">
        <f>'3M - LGS'!AH134</f>
        <v>1.0028151184528716E-2</v>
      </c>
      <c r="AI134" s="418">
        <f>'3M - LGS'!AI134</f>
        <v>8.6452137534532743E-3</v>
      </c>
      <c r="AJ134" s="418">
        <f>'3M - LGS'!AJ134</f>
        <v>3.6245298628937543E-3</v>
      </c>
      <c r="AK134" s="418">
        <f>'3M - LGS'!AK134</f>
        <v>3.3199860824998846E-3</v>
      </c>
      <c r="AL134" s="418">
        <f>'3M - LGS'!AL134</f>
        <v>2.5710051829142032E-3</v>
      </c>
      <c r="AM134" s="418">
        <f>'3M - LGS'!AM134</f>
        <v>2.7028351497593935E-3</v>
      </c>
      <c r="AN134" s="418">
        <f>'3M - LGS'!AN134</f>
        <v>2.6314931671341099E-3</v>
      </c>
      <c r="AO134" s="418">
        <f>'3M - LGS'!AO134</f>
        <v>2.8835863812814028E-3</v>
      </c>
      <c r="AP134" s="418">
        <f>'3M - LGS'!AP134</f>
        <v>2.9973339596464739E-3</v>
      </c>
      <c r="AQ134" s="418">
        <f>'3M - LGS'!AQ134</f>
        <v>3.3165822104796704E-3</v>
      </c>
      <c r="AR134" s="418">
        <f>'3M - LGS'!AR134</f>
        <v>1.0570096160853885E-2</v>
      </c>
      <c r="AS134" s="418">
        <f>'3M - LGS'!AS134</f>
        <v>9.278246917583912E-3</v>
      </c>
      <c r="AT134" s="418">
        <f>'3M - LGS'!AT134</f>
        <v>1.0028151184528716E-2</v>
      </c>
      <c r="AU134" s="418">
        <f>'3M - LGS'!AU134</f>
        <v>8.6452137534532743E-3</v>
      </c>
      <c r="AV134" s="418">
        <f>'3M - LGS'!AV134</f>
        <v>3.6245298628937543E-3</v>
      </c>
      <c r="AW134" s="418">
        <f>'3M - LGS'!AW134</f>
        <v>3.3199860824998846E-3</v>
      </c>
      <c r="AX134" s="418">
        <f>'3M - LGS'!AX134</f>
        <v>2.5710051829142032E-3</v>
      </c>
      <c r="AY134" s="418">
        <f>'3M - LGS'!AY134</f>
        <v>2.7028351497593935E-3</v>
      </c>
      <c r="AZ134" s="418">
        <f>'3M - LGS'!AZ134</f>
        <v>2.6314931671341099E-3</v>
      </c>
      <c r="BA134" s="418">
        <f>'3M - LGS'!BA134</f>
        <v>2.8835863812814028E-3</v>
      </c>
      <c r="BB134" s="418">
        <f>'3M - LGS'!BB134</f>
        <v>2.9973339596464739E-3</v>
      </c>
      <c r="BC134" s="418">
        <f>'3M - LGS'!BC134</f>
        <v>3.3165822104796704E-3</v>
      </c>
      <c r="BD134" s="418">
        <f>'3M - LGS'!BD134</f>
        <v>1.0570096160853885E-2</v>
      </c>
      <c r="BE134" s="418">
        <f>'3M - LGS'!BE134</f>
        <v>9.278246917583912E-3</v>
      </c>
      <c r="BF134" s="418">
        <f>'3M - LGS'!BF134</f>
        <v>1.0028151184528716E-2</v>
      </c>
      <c r="BG134" s="418">
        <f>'3M - LGS'!BG134</f>
        <v>8.6452137534532743E-3</v>
      </c>
      <c r="BH134" s="418">
        <f>'3M - LGS'!BH134</f>
        <v>3.6245298628937543E-3</v>
      </c>
      <c r="BI134" s="418">
        <f>'3M - LGS'!BI134</f>
        <v>3.3199860824998846E-3</v>
      </c>
      <c r="BJ134" s="418">
        <f>'3M - LGS'!BJ134</f>
        <v>2.5710051829142032E-3</v>
      </c>
      <c r="BK134" s="418">
        <f>'3M - LGS'!BK134</f>
        <v>2.7028351497593935E-3</v>
      </c>
      <c r="BL134" s="418">
        <f>'3M - LGS'!BL134</f>
        <v>2.6314931671341099E-3</v>
      </c>
      <c r="BM134" s="418">
        <f>'3M - LGS'!BM134</f>
        <v>2.8835863812814028E-3</v>
      </c>
      <c r="BN134" s="418">
        <f>'3M - LGS'!BN134</f>
        <v>2.9973339596464739E-3</v>
      </c>
      <c r="BO134" s="418">
        <f>'3M - LGS'!BO134</f>
        <v>3.3165822104796704E-3</v>
      </c>
      <c r="BP134" s="418">
        <f>'3M - LGS'!BP134</f>
        <v>1.0570096160853885E-2</v>
      </c>
      <c r="BQ134" s="418">
        <f>'3M - LGS'!BQ134</f>
        <v>9.278246917583912E-3</v>
      </c>
      <c r="BR134" s="418">
        <f>'3M - LGS'!BR134</f>
        <v>1.0028151184528716E-2</v>
      </c>
      <c r="BS134" s="418">
        <f>'3M - LGS'!BS134</f>
        <v>8.6452137534532743E-3</v>
      </c>
      <c r="BT134" s="418">
        <f>'3M - LGS'!BT134</f>
        <v>3.6245298628937543E-3</v>
      </c>
      <c r="BU134" s="418">
        <f>'3M - LGS'!BU134</f>
        <v>3.3199860824998846E-3</v>
      </c>
      <c r="BV134" s="418">
        <f>'3M - LGS'!BV134</f>
        <v>2.5710051829142032E-3</v>
      </c>
      <c r="BW134" s="418">
        <f>'3M - LGS'!BW134</f>
        <v>2.7028351497593935E-3</v>
      </c>
      <c r="BX134" s="418">
        <f>'3M - LGS'!BX134</f>
        <v>2.6314931671341099E-3</v>
      </c>
      <c r="BY134" s="418">
        <f>'3M - LGS'!BY134</f>
        <v>2.8835863812814028E-3</v>
      </c>
      <c r="BZ134" s="418">
        <f>'3M - LGS'!BZ134</f>
        <v>2.9973339596464739E-3</v>
      </c>
      <c r="CA134" s="418">
        <f>'3M - LGS'!CA134</f>
        <v>3.3165822104796704E-3</v>
      </c>
      <c r="CB134" s="418">
        <f>'3M - LGS'!CB134</f>
        <v>1.0570096160853885E-2</v>
      </c>
      <c r="CC134" s="418">
        <f>'3M - LGS'!CC134</f>
        <v>9.278246917583912E-3</v>
      </c>
      <c r="CD134" s="418">
        <f>'3M - LGS'!CD134</f>
        <v>1.0028151184528716E-2</v>
      </c>
      <c r="CE134" s="418">
        <f>'3M - LGS'!CE134</f>
        <v>8.6452137534532743E-3</v>
      </c>
      <c r="CF134" s="418">
        <f>'3M - LGS'!CF134</f>
        <v>3.6245298628937543E-3</v>
      </c>
      <c r="CG134" s="418">
        <f>'3M - LGS'!CG134</f>
        <v>3.3199860824998846E-3</v>
      </c>
      <c r="CH134" s="418">
        <f>'3M - LGS'!CH134</f>
        <v>2.5710051829142032E-3</v>
      </c>
    </row>
    <row r="135" spans="1:86" hidden="1" x14ac:dyDescent="0.35">
      <c r="A135" s="588"/>
      <c r="B135" s="94" t="s">
        <v>5</v>
      </c>
      <c r="C135" s="343">
        <f>'3M - LGS'!C135</f>
        <v>2.8530000000000001E-3</v>
      </c>
      <c r="D135" s="343">
        <f>'3M - LGS'!D135</f>
        <v>2.9459999999999998E-3</v>
      </c>
      <c r="E135" s="418">
        <f>'3M - LGS'!E135</f>
        <v>2.4937084889108847E-3</v>
      </c>
      <c r="F135" s="418">
        <f>'3M - LGS'!F135</f>
        <v>2.3263396193519705E-3</v>
      </c>
      <c r="G135" s="418">
        <f>'3M - LGS'!G135</f>
        <v>2.7292106283252683E-3</v>
      </c>
      <c r="H135" s="418">
        <f>'3M - LGS'!H135</f>
        <v>9.0022160385136961E-3</v>
      </c>
      <c r="I135" s="418">
        <f>'3M - LGS'!I135</f>
        <v>7.9021149655229689E-3</v>
      </c>
      <c r="J135" s="418">
        <f>'3M - LGS'!J135</f>
        <v>8.5585964070573946E-3</v>
      </c>
      <c r="K135" s="418">
        <f>'3M - LGS'!K135</f>
        <v>7.9350353764870221E-3</v>
      </c>
      <c r="L135" s="418">
        <f>'3M - LGS'!L135</f>
        <v>2.9576356673282674E-3</v>
      </c>
      <c r="M135" s="418">
        <f>'3M - LGS'!M135</f>
        <v>2.9694455142294466E-3</v>
      </c>
      <c r="N135" s="418">
        <f>'3M - LGS'!N135</f>
        <v>2.4429561249258167E-3</v>
      </c>
      <c r="O135" s="418">
        <f>'3M - LGS'!O135</f>
        <v>2.2895204991968425E-3</v>
      </c>
      <c r="P135" s="418">
        <f>'3M - LGS'!P135</f>
        <v>2.3319409027314202E-3</v>
      </c>
      <c r="Q135" s="418">
        <f>'3M - LGS'!Q135</f>
        <v>2.4937084889108847E-3</v>
      </c>
      <c r="R135" s="418">
        <f>'3M - LGS'!R135</f>
        <v>2.3263396193519705E-3</v>
      </c>
      <c r="S135" s="418">
        <f>'3M - LGS'!S135</f>
        <v>2.7292106283252683E-3</v>
      </c>
      <c r="T135" s="418">
        <f>'3M - LGS'!T135</f>
        <v>9.0022160385136961E-3</v>
      </c>
      <c r="U135" s="418">
        <f>'3M - LGS'!U135</f>
        <v>7.9021149655229689E-3</v>
      </c>
      <c r="V135" s="418">
        <f>'3M - LGS'!V135</f>
        <v>8.5585964070573946E-3</v>
      </c>
      <c r="W135" s="418">
        <f>'3M - LGS'!W135</f>
        <v>7.9350353764870221E-3</v>
      </c>
      <c r="X135" s="418">
        <f>'3M - LGS'!X135</f>
        <v>2.9576356673282674E-3</v>
      </c>
      <c r="Y135" s="418">
        <f>'3M - LGS'!Y135</f>
        <v>2.9694455142294466E-3</v>
      </c>
      <c r="Z135" s="418">
        <f>'3M - LGS'!Z135</f>
        <v>2.4429561249258167E-3</v>
      </c>
      <c r="AA135" s="418">
        <f>'3M - LGS'!AA135</f>
        <v>2.2895204991968425E-3</v>
      </c>
      <c r="AB135" s="418">
        <f>'3M - LGS'!AB135</f>
        <v>2.3319409027314202E-3</v>
      </c>
      <c r="AC135" s="418">
        <f>'3M - LGS'!AC135</f>
        <v>2.4937084889108847E-3</v>
      </c>
      <c r="AD135" s="418">
        <f>'3M - LGS'!AD135</f>
        <v>2.3263396193519705E-3</v>
      </c>
      <c r="AE135" s="418">
        <f>'3M - LGS'!AE135</f>
        <v>2.7292106283252683E-3</v>
      </c>
      <c r="AF135" s="418">
        <f>'3M - LGS'!AF135</f>
        <v>9.0022160385136961E-3</v>
      </c>
      <c r="AG135" s="418">
        <f>'3M - LGS'!AG135</f>
        <v>7.9021149655229689E-3</v>
      </c>
      <c r="AH135" s="418">
        <f>'3M - LGS'!AH135</f>
        <v>8.5585964070573946E-3</v>
      </c>
      <c r="AI135" s="418">
        <f>'3M - LGS'!AI135</f>
        <v>7.9350353764870221E-3</v>
      </c>
      <c r="AJ135" s="418">
        <f>'3M - LGS'!AJ135</f>
        <v>2.9576356673282674E-3</v>
      </c>
      <c r="AK135" s="418">
        <f>'3M - LGS'!AK135</f>
        <v>2.9694455142294466E-3</v>
      </c>
      <c r="AL135" s="418">
        <f>'3M - LGS'!AL135</f>
        <v>2.4429561249258167E-3</v>
      </c>
      <c r="AM135" s="418">
        <f>'3M - LGS'!AM135</f>
        <v>2.2895204991968425E-3</v>
      </c>
      <c r="AN135" s="418">
        <f>'3M - LGS'!AN135</f>
        <v>2.3319409027314202E-3</v>
      </c>
      <c r="AO135" s="418">
        <f>'3M - LGS'!AO135</f>
        <v>2.4937084889108847E-3</v>
      </c>
      <c r="AP135" s="418">
        <f>'3M - LGS'!AP135</f>
        <v>2.3263396193519705E-3</v>
      </c>
      <c r="AQ135" s="418">
        <f>'3M - LGS'!AQ135</f>
        <v>2.7292106283252683E-3</v>
      </c>
      <c r="AR135" s="418">
        <f>'3M - LGS'!AR135</f>
        <v>9.0022160385136961E-3</v>
      </c>
      <c r="AS135" s="418">
        <f>'3M - LGS'!AS135</f>
        <v>7.9021149655229689E-3</v>
      </c>
      <c r="AT135" s="418">
        <f>'3M - LGS'!AT135</f>
        <v>8.5585964070573946E-3</v>
      </c>
      <c r="AU135" s="418">
        <f>'3M - LGS'!AU135</f>
        <v>7.9350353764870221E-3</v>
      </c>
      <c r="AV135" s="418">
        <f>'3M - LGS'!AV135</f>
        <v>2.9576356673282674E-3</v>
      </c>
      <c r="AW135" s="418">
        <f>'3M - LGS'!AW135</f>
        <v>2.9694455142294466E-3</v>
      </c>
      <c r="AX135" s="418">
        <f>'3M - LGS'!AX135</f>
        <v>2.4429561249258167E-3</v>
      </c>
      <c r="AY135" s="418">
        <f>'3M - LGS'!AY135</f>
        <v>2.2895204991968425E-3</v>
      </c>
      <c r="AZ135" s="418">
        <f>'3M - LGS'!AZ135</f>
        <v>2.3319409027314202E-3</v>
      </c>
      <c r="BA135" s="418">
        <f>'3M - LGS'!BA135</f>
        <v>2.4937084889108847E-3</v>
      </c>
      <c r="BB135" s="418">
        <f>'3M - LGS'!BB135</f>
        <v>2.3263396193519705E-3</v>
      </c>
      <c r="BC135" s="418">
        <f>'3M - LGS'!BC135</f>
        <v>2.7292106283252683E-3</v>
      </c>
      <c r="BD135" s="418">
        <f>'3M - LGS'!BD135</f>
        <v>9.0022160385136961E-3</v>
      </c>
      <c r="BE135" s="418">
        <f>'3M - LGS'!BE135</f>
        <v>7.9021149655229689E-3</v>
      </c>
      <c r="BF135" s="418">
        <f>'3M - LGS'!BF135</f>
        <v>8.5585964070573946E-3</v>
      </c>
      <c r="BG135" s="418">
        <f>'3M - LGS'!BG135</f>
        <v>7.9350353764870221E-3</v>
      </c>
      <c r="BH135" s="418">
        <f>'3M - LGS'!BH135</f>
        <v>2.9576356673282674E-3</v>
      </c>
      <c r="BI135" s="418">
        <f>'3M - LGS'!BI135</f>
        <v>2.9694455142294466E-3</v>
      </c>
      <c r="BJ135" s="418">
        <f>'3M - LGS'!BJ135</f>
        <v>2.4429561249258167E-3</v>
      </c>
      <c r="BK135" s="418">
        <f>'3M - LGS'!BK135</f>
        <v>2.2895204991968425E-3</v>
      </c>
      <c r="BL135" s="418">
        <f>'3M - LGS'!BL135</f>
        <v>2.3319409027314202E-3</v>
      </c>
      <c r="BM135" s="418">
        <f>'3M - LGS'!BM135</f>
        <v>2.4937084889108847E-3</v>
      </c>
      <c r="BN135" s="418">
        <f>'3M - LGS'!BN135</f>
        <v>2.3263396193519705E-3</v>
      </c>
      <c r="BO135" s="418">
        <f>'3M - LGS'!BO135</f>
        <v>2.7292106283252683E-3</v>
      </c>
      <c r="BP135" s="418">
        <f>'3M - LGS'!BP135</f>
        <v>9.0022160385136961E-3</v>
      </c>
      <c r="BQ135" s="418">
        <f>'3M - LGS'!BQ135</f>
        <v>7.9021149655229689E-3</v>
      </c>
      <c r="BR135" s="418">
        <f>'3M - LGS'!BR135</f>
        <v>8.5585964070573946E-3</v>
      </c>
      <c r="BS135" s="418">
        <f>'3M - LGS'!BS135</f>
        <v>7.9350353764870221E-3</v>
      </c>
      <c r="BT135" s="418">
        <f>'3M - LGS'!BT135</f>
        <v>2.9576356673282674E-3</v>
      </c>
      <c r="BU135" s="418">
        <f>'3M - LGS'!BU135</f>
        <v>2.9694455142294466E-3</v>
      </c>
      <c r="BV135" s="418">
        <f>'3M - LGS'!BV135</f>
        <v>2.4429561249258167E-3</v>
      </c>
      <c r="BW135" s="418">
        <f>'3M - LGS'!BW135</f>
        <v>2.2895204991968425E-3</v>
      </c>
      <c r="BX135" s="418">
        <f>'3M - LGS'!BX135</f>
        <v>2.3319409027314202E-3</v>
      </c>
      <c r="BY135" s="418">
        <f>'3M - LGS'!BY135</f>
        <v>2.4937084889108847E-3</v>
      </c>
      <c r="BZ135" s="418">
        <f>'3M - LGS'!BZ135</f>
        <v>2.3263396193519705E-3</v>
      </c>
      <c r="CA135" s="418">
        <f>'3M - LGS'!CA135</f>
        <v>2.7292106283252683E-3</v>
      </c>
      <c r="CB135" s="418">
        <f>'3M - LGS'!CB135</f>
        <v>9.0022160385136961E-3</v>
      </c>
      <c r="CC135" s="418">
        <f>'3M - LGS'!CC135</f>
        <v>7.9021149655229689E-3</v>
      </c>
      <c r="CD135" s="418">
        <f>'3M - LGS'!CD135</f>
        <v>8.5585964070573946E-3</v>
      </c>
      <c r="CE135" s="418">
        <f>'3M - LGS'!CE135</f>
        <v>7.9350353764870221E-3</v>
      </c>
      <c r="CF135" s="418">
        <f>'3M - LGS'!CF135</f>
        <v>2.9576356673282674E-3</v>
      </c>
      <c r="CG135" s="418">
        <f>'3M - LGS'!CG135</f>
        <v>2.9694455142294466E-3</v>
      </c>
      <c r="CH135" s="418">
        <f>'3M - LGS'!CH135</f>
        <v>2.4429561249258167E-3</v>
      </c>
    </row>
    <row r="136" spans="1:86" hidden="1" x14ac:dyDescent="0.35">
      <c r="A136" s="588"/>
      <c r="B136" s="94" t="s">
        <v>23</v>
      </c>
      <c r="C136" s="343">
        <f>'3M - LGS'!C136</f>
        <v>2.8530000000000001E-3</v>
      </c>
      <c r="D136" s="343">
        <f>'3M - LGS'!D136</f>
        <v>2.9459999999999998E-3</v>
      </c>
      <c r="E136" s="418">
        <f>'3M - LGS'!E136</f>
        <v>2.4937084889108847E-3</v>
      </c>
      <c r="F136" s="418">
        <f>'3M - LGS'!F136</f>
        <v>2.3263396193519705E-3</v>
      </c>
      <c r="G136" s="418">
        <f>'3M - LGS'!G136</f>
        <v>2.7292106283252683E-3</v>
      </c>
      <c r="H136" s="418">
        <f>'3M - LGS'!H136</f>
        <v>9.0022160385136961E-3</v>
      </c>
      <c r="I136" s="418">
        <f>'3M - LGS'!I136</f>
        <v>7.9021149655229689E-3</v>
      </c>
      <c r="J136" s="418">
        <f>'3M - LGS'!J136</f>
        <v>8.5585964070573946E-3</v>
      </c>
      <c r="K136" s="418">
        <f>'3M - LGS'!K136</f>
        <v>7.9350353764870221E-3</v>
      </c>
      <c r="L136" s="418">
        <f>'3M - LGS'!L136</f>
        <v>2.9576356673282674E-3</v>
      </c>
      <c r="M136" s="418">
        <f>'3M - LGS'!M136</f>
        <v>2.9694455142294466E-3</v>
      </c>
      <c r="N136" s="418">
        <f>'3M - LGS'!N136</f>
        <v>2.4429561249258167E-3</v>
      </c>
      <c r="O136" s="418">
        <f>'3M - LGS'!O136</f>
        <v>2.2895204991968425E-3</v>
      </c>
      <c r="P136" s="418">
        <f>'3M - LGS'!P136</f>
        <v>2.3319409027314202E-3</v>
      </c>
      <c r="Q136" s="418">
        <f>'3M - LGS'!Q136</f>
        <v>2.4937084889108847E-3</v>
      </c>
      <c r="R136" s="418">
        <f>'3M - LGS'!R136</f>
        <v>2.3263396193519705E-3</v>
      </c>
      <c r="S136" s="418">
        <f>'3M - LGS'!S136</f>
        <v>2.7292106283252683E-3</v>
      </c>
      <c r="T136" s="418">
        <f>'3M - LGS'!T136</f>
        <v>9.0022160385136961E-3</v>
      </c>
      <c r="U136" s="418">
        <f>'3M - LGS'!U136</f>
        <v>7.9021149655229689E-3</v>
      </c>
      <c r="V136" s="418">
        <f>'3M - LGS'!V136</f>
        <v>8.5585964070573946E-3</v>
      </c>
      <c r="W136" s="418">
        <f>'3M - LGS'!W136</f>
        <v>7.9350353764870221E-3</v>
      </c>
      <c r="X136" s="418">
        <f>'3M - LGS'!X136</f>
        <v>2.9576356673282674E-3</v>
      </c>
      <c r="Y136" s="418">
        <f>'3M - LGS'!Y136</f>
        <v>2.9694455142294466E-3</v>
      </c>
      <c r="Z136" s="418">
        <f>'3M - LGS'!Z136</f>
        <v>2.4429561249258167E-3</v>
      </c>
      <c r="AA136" s="418">
        <f>'3M - LGS'!AA136</f>
        <v>2.2895204991968425E-3</v>
      </c>
      <c r="AB136" s="418">
        <f>'3M - LGS'!AB136</f>
        <v>2.3319409027314202E-3</v>
      </c>
      <c r="AC136" s="418">
        <f>'3M - LGS'!AC136</f>
        <v>2.4937084889108847E-3</v>
      </c>
      <c r="AD136" s="418">
        <f>'3M - LGS'!AD136</f>
        <v>2.3263396193519705E-3</v>
      </c>
      <c r="AE136" s="418">
        <f>'3M - LGS'!AE136</f>
        <v>2.7292106283252683E-3</v>
      </c>
      <c r="AF136" s="418">
        <f>'3M - LGS'!AF136</f>
        <v>9.0022160385136961E-3</v>
      </c>
      <c r="AG136" s="418">
        <f>'3M - LGS'!AG136</f>
        <v>7.9021149655229689E-3</v>
      </c>
      <c r="AH136" s="418">
        <f>'3M - LGS'!AH136</f>
        <v>8.5585964070573946E-3</v>
      </c>
      <c r="AI136" s="418">
        <f>'3M - LGS'!AI136</f>
        <v>7.9350353764870221E-3</v>
      </c>
      <c r="AJ136" s="418">
        <f>'3M - LGS'!AJ136</f>
        <v>2.9576356673282674E-3</v>
      </c>
      <c r="AK136" s="418">
        <f>'3M - LGS'!AK136</f>
        <v>2.9694455142294466E-3</v>
      </c>
      <c r="AL136" s="418">
        <f>'3M - LGS'!AL136</f>
        <v>2.4429561249258167E-3</v>
      </c>
      <c r="AM136" s="418">
        <f>'3M - LGS'!AM136</f>
        <v>2.2895204991968425E-3</v>
      </c>
      <c r="AN136" s="418">
        <f>'3M - LGS'!AN136</f>
        <v>2.3319409027314202E-3</v>
      </c>
      <c r="AO136" s="418">
        <f>'3M - LGS'!AO136</f>
        <v>2.4937084889108847E-3</v>
      </c>
      <c r="AP136" s="418">
        <f>'3M - LGS'!AP136</f>
        <v>2.3263396193519705E-3</v>
      </c>
      <c r="AQ136" s="418">
        <f>'3M - LGS'!AQ136</f>
        <v>2.7292106283252683E-3</v>
      </c>
      <c r="AR136" s="418">
        <f>'3M - LGS'!AR136</f>
        <v>9.0022160385136961E-3</v>
      </c>
      <c r="AS136" s="418">
        <f>'3M - LGS'!AS136</f>
        <v>7.9021149655229689E-3</v>
      </c>
      <c r="AT136" s="418">
        <f>'3M - LGS'!AT136</f>
        <v>8.5585964070573946E-3</v>
      </c>
      <c r="AU136" s="418">
        <f>'3M - LGS'!AU136</f>
        <v>7.9350353764870221E-3</v>
      </c>
      <c r="AV136" s="418">
        <f>'3M - LGS'!AV136</f>
        <v>2.9576356673282674E-3</v>
      </c>
      <c r="AW136" s="418">
        <f>'3M - LGS'!AW136</f>
        <v>2.9694455142294466E-3</v>
      </c>
      <c r="AX136" s="418">
        <f>'3M - LGS'!AX136</f>
        <v>2.4429561249258167E-3</v>
      </c>
      <c r="AY136" s="418">
        <f>'3M - LGS'!AY136</f>
        <v>2.2895204991968425E-3</v>
      </c>
      <c r="AZ136" s="418">
        <f>'3M - LGS'!AZ136</f>
        <v>2.3319409027314202E-3</v>
      </c>
      <c r="BA136" s="418">
        <f>'3M - LGS'!BA136</f>
        <v>2.4937084889108847E-3</v>
      </c>
      <c r="BB136" s="418">
        <f>'3M - LGS'!BB136</f>
        <v>2.3263396193519705E-3</v>
      </c>
      <c r="BC136" s="418">
        <f>'3M - LGS'!BC136</f>
        <v>2.7292106283252683E-3</v>
      </c>
      <c r="BD136" s="418">
        <f>'3M - LGS'!BD136</f>
        <v>9.0022160385136961E-3</v>
      </c>
      <c r="BE136" s="418">
        <f>'3M - LGS'!BE136</f>
        <v>7.9021149655229689E-3</v>
      </c>
      <c r="BF136" s="418">
        <f>'3M - LGS'!BF136</f>
        <v>8.5585964070573946E-3</v>
      </c>
      <c r="BG136" s="418">
        <f>'3M - LGS'!BG136</f>
        <v>7.9350353764870221E-3</v>
      </c>
      <c r="BH136" s="418">
        <f>'3M - LGS'!BH136</f>
        <v>2.9576356673282674E-3</v>
      </c>
      <c r="BI136" s="418">
        <f>'3M - LGS'!BI136</f>
        <v>2.9694455142294466E-3</v>
      </c>
      <c r="BJ136" s="418">
        <f>'3M - LGS'!BJ136</f>
        <v>2.4429561249258167E-3</v>
      </c>
      <c r="BK136" s="418">
        <f>'3M - LGS'!BK136</f>
        <v>2.2895204991968425E-3</v>
      </c>
      <c r="BL136" s="418">
        <f>'3M - LGS'!BL136</f>
        <v>2.3319409027314202E-3</v>
      </c>
      <c r="BM136" s="418">
        <f>'3M - LGS'!BM136</f>
        <v>2.4937084889108847E-3</v>
      </c>
      <c r="BN136" s="418">
        <f>'3M - LGS'!BN136</f>
        <v>2.3263396193519705E-3</v>
      </c>
      <c r="BO136" s="418">
        <f>'3M - LGS'!BO136</f>
        <v>2.7292106283252683E-3</v>
      </c>
      <c r="BP136" s="418">
        <f>'3M - LGS'!BP136</f>
        <v>9.0022160385136961E-3</v>
      </c>
      <c r="BQ136" s="418">
        <f>'3M - LGS'!BQ136</f>
        <v>7.9021149655229689E-3</v>
      </c>
      <c r="BR136" s="418">
        <f>'3M - LGS'!BR136</f>
        <v>8.5585964070573946E-3</v>
      </c>
      <c r="BS136" s="418">
        <f>'3M - LGS'!BS136</f>
        <v>7.9350353764870221E-3</v>
      </c>
      <c r="BT136" s="418">
        <f>'3M - LGS'!BT136</f>
        <v>2.9576356673282674E-3</v>
      </c>
      <c r="BU136" s="418">
        <f>'3M - LGS'!BU136</f>
        <v>2.9694455142294466E-3</v>
      </c>
      <c r="BV136" s="418">
        <f>'3M - LGS'!BV136</f>
        <v>2.4429561249258167E-3</v>
      </c>
      <c r="BW136" s="418">
        <f>'3M - LGS'!BW136</f>
        <v>2.2895204991968425E-3</v>
      </c>
      <c r="BX136" s="418">
        <f>'3M - LGS'!BX136</f>
        <v>2.3319409027314202E-3</v>
      </c>
      <c r="BY136" s="418">
        <f>'3M - LGS'!BY136</f>
        <v>2.4937084889108847E-3</v>
      </c>
      <c r="BZ136" s="418">
        <f>'3M - LGS'!BZ136</f>
        <v>2.3263396193519705E-3</v>
      </c>
      <c r="CA136" s="418">
        <f>'3M - LGS'!CA136</f>
        <v>2.7292106283252683E-3</v>
      </c>
      <c r="CB136" s="418">
        <f>'3M - LGS'!CB136</f>
        <v>9.0022160385136961E-3</v>
      </c>
      <c r="CC136" s="418">
        <f>'3M - LGS'!CC136</f>
        <v>7.9021149655229689E-3</v>
      </c>
      <c r="CD136" s="418">
        <f>'3M - LGS'!CD136</f>
        <v>8.5585964070573946E-3</v>
      </c>
      <c r="CE136" s="418">
        <f>'3M - LGS'!CE136</f>
        <v>7.9350353764870221E-3</v>
      </c>
      <c r="CF136" s="418">
        <f>'3M - LGS'!CF136</f>
        <v>2.9576356673282674E-3</v>
      </c>
      <c r="CG136" s="418">
        <f>'3M - LGS'!CG136</f>
        <v>2.9694455142294466E-3</v>
      </c>
      <c r="CH136" s="418">
        <f>'3M - LGS'!CH136</f>
        <v>2.4429561249258167E-3</v>
      </c>
    </row>
    <row r="137" spans="1:86" hidden="1" x14ac:dyDescent="0.35">
      <c r="A137" s="588"/>
      <c r="B137" s="94" t="s">
        <v>24</v>
      </c>
      <c r="C137" s="343">
        <f>'3M - LGS'!C137</f>
        <v>2.8530000000000001E-3</v>
      </c>
      <c r="D137" s="343">
        <f>'3M - LGS'!D137</f>
        <v>2.9459999999999998E-3</v>
      </c>
      <c r="E137" s="418">
        <f>'3M - LGS'!E137</f>
        <v>2.4937084889108847E-3</v>
      </c>
      <c r="F137" s="418">
        <f>'3M - LGS'!F137</f>
        <v>2.3263396193519705E-3</v>
      </c>
      <c r="G137" s="418">
        <f>'3M - LGS'!G137</f>
        <v>2.7292106283252683E-3</v>
      </c>
      <c r="H137" s="418">
        <f>'3M - LGS'!H137</f>
        <v>9.0022160385136961E-3</v>
      </c>
      <c r="I137" s="418">
        <f>'3M - LGS'!I137</f>
        <v>7.9021149655229689E-3</v>
      </c>
      <c r="J137" s="418">
        <f>'3M - LGS'!J137</f>
        <v>8.5585964070573946E-3</v>
      </c>
      <c r="K137" s="418">
        <f>'3M - LGS'!K137</f>
        <v>7.9350353764870221E-3</v>
      </c>
      <c r="L137" s="418">
        <f>'3M - LGS'!L137</f>
        <v>2.9576356673282674E-3</v>
      </c>
      <c r="M137" s="418">
        <f>'3M - LGS'!M137</f>
        <v>2.9694455142294466E-3</v>
      </c>
      <c r="N137" s="418">
        <f>'3M - LGS'!N137</f>
        <v>2.4429561249258167E-3</v>
      </c>
      <c r="O137" s="418">
        <f>'3M - LGS'!O137</f>
        <v>2.2895204991968425E-3</v>
      </c>
      <c r="P137" s="418">
        <f>'3M - LGS'!P137</f>
        <v>2.3319409027314202E-3</v>
      </c>
      <c r="Q137" s="418">
        <f>'3M - LGS'!Q137</f>
        <v>2.4937084889108847E-3</v>
      </c>
      <c r="R137" s="418">
        <f>'3M - LGS'!R137</f>
        <v>2.3263396193519705E-3</v>
      </c>
      <c r="S137" s="418">
        <f>'3M - LGS'!S137</f>
        <v>2.7292106283252683E-3</v>
      </c>
      <c r="T137" s="418">
        <f>'3M - LGS'!T137</f>
        <v>9.0022160385136961E-3</v>
      </c>
      <c r="U137" s="418">
        <f>'3M - LGS'!U137</f>
        <v>7.9021149655229689E-3</v>
      </c>
      <c r="V137" s="418">
        <f>'3M - LGS'!V137</f>
        <v>8.5585964070573946E-3</v>
      </c>
      <c r="W137" s="418">
        <f>'3M - LGS'!W137</f>
        <v>7.9350353764870221E-3</v>
      </c>
      <c r="X137" s="418">
        <f>'3M - LGS'!X137</f>
        <v>2.9576356673282674E-3</v>
      </c>
      <c r="Y137" s="418">
        <f>'3M - LGS'!Y137</f>
        <v>2.9694455142294466E-3</v>
      </c>
      <c r="Z137" s="418">
        <f>'3M - LGS'!Z137</f>
        <v>2.4429561249258167E-3</v>
      </c>
      <c r="AA137" s="418">
        <f>'3M - LGS'!AA137</f>
        <v>2.2895204991968425E-3</v>
      </c>
      <c r="AB137" s="418">
        <f>'3M - LGS'!AB137</f>
        <v>2.3319409027314202E-3</v>
      </c>
      <c r="AC137" s="418">
        <f>'3M - LGS'!AC137</f>
        <v>2.4937084889108847E-3</v>
      </c>
      <c r="AD137" s="418">
        <f>'3M - LGS'!AD137</f>
        <v>2.3263396193519705E-3</v>
      </c>
      <c r="AE137" s="418">
        <f>'3M - LGS'!AE137</f>
        <v>2.7292106283252683E-3</v>
      </c>
      <c r="AF137" s="418">
        <f>'3M - LGS'!AF137</f>
        <v>9.0022160385136961E-3</v>
      </c>
      <c r="AG137" s="418">
        <f>'3M - LGS'!AG137</f>
        <v>7.9021149655229689E-3</v>
      </c>
      <c r="AH137" s="418">
        <f>'3M - LGS'!AH137</f>
        <v>8.5585964070573946E-3</v>
      </c>
      <c r="AI137" s="418">
        <f>'3M - LGS'!AI137</f>
        <v>7.9350353764870221E-3</v>
      </c>
      <c r="AJ137" s="418">
        <f>'3M - LGS'!AJ137</f>
        <v>2.9576356673282674E-3</v>
      </c>
      <c r="AK137" s="418">
        <f>'3M - LGS'!AK137</f>
        <v>2.9694455142294466E-3</v>
      </c>
      <c r="AL137" s="418">
        <f>'3M - LGS'!AL137</f>
        <v>2.4429561249258167E-3</v>
      </c>
      <c r="AM137" s="418">
        <f>'3M - LGS'!AM137</f>
        <v>2.2895204991968425E-3</v>
      </c>
      <c r="AN137" s="418">
        <f>'3M - LGS'!AN137</f>
        <v>2.3319409027314202E-3</v>
      </c>
      <c r="AO137" s="418">
        <f>'3M - LGS'!AO137</f>
        <v>2.4937084889108847E-3</v>
      </c>
      <c r="AP137" s="418">
        <f>'3M - LGS'!AP137</f>
        <v>2.3263396193519705E-3</v>
      </c>
      <c r="AQ137" s="418">
        <f>'3M - LGS'!AQ137</f>
        <v>2.7292106283252683E-3</v>
      </c>
      <c r="AR137" s="418">
        <f>'3M - LGS'!AR137</f>
        <v>9.0022160385136961E-3</v>
      </c>
      <c r="AS137" s="418">
        <f>'3M - LGS'!AS137</f>
        <v>7.9021149655229689E-3</v>
      </c>
      <c r="AT137" s="418">
        <f>'3M - LGS'!AT137</f>
        <v>8.5585964070573946E-3</v>
      </c>
      <c r="AU137" s="418">
        <f>'3M - LGS'!AU137</f>
        <v>7.9350353764870221E-3</v>
      </c>
      <c r="AV137" s="418">
        <f>'3M - LGS'!AV137</f>
        <v>2.9576356673282674E-3</v>
      </c>
      <c r="AW137" s="418">
        <f>'3M - LGS'!AW137</f>
        <v>2.9694455142294466E-3</v>
      </c>
      <c r="AX137" s="418">
        <f>'3M - LGS'!AX137</f>
        <v>2.4429561249258167E-3</v>
      </c>
      <c r="AY137" s="418">
        <f>'3M - LGS'!AY137</f>
        <v>2.2895204991968425E-3</v>
      </c>
      <c r="AZ137" s="418">
        <f>'3M - LGS'!AZ137</f>
        <v>2.3319409027314202E-3</v>
      </c>
      <c r="BA137" s="418">
        <f>'3M - LGS'!BA137</f>
        <v>2.4937084889108847E-3</v>
      </c>
      <c r="BB137" s="418">
        <f>'3M - LGS'!BB137</f>
        <v>2.3263396193519705E-3</v>
      </c>
      <c r="BC137" s="418">
        <f>'3M - LGS'!BC137</f>
        <v>2.7292106283252683E-3</v>
      </c>
      <c r="BD137" s="418">
        <f>'3M - LGS'!BD137</f>
        <v>9.0022160385136961E-3</v>
      </c>
      <c r="BE137" s="418">
        <f>'3M - LGS'!BE137</f>
        <v>7.9021149655229689E-3</v>
      </c>
      <c r="BF137" s="418">
        <f>'3M - LGS'!BF137</f>
        <v>8.5585964070573946E-3</v>
      </c>
      <c r="BG137" s="418">
        <f>'3M - LGS'!BG137</f>
        <v>7.9350353764870221E-3</v>
      </c>
      <c r="BH137" s="418">
        <f>'3M - LGS'!BH137</f>
        <v>2.9576356673282674E-3</v>
      </c>
      <c r="BI137" s="418">
        <f>'3M - LGS'!BI137</f>
        <v>2.9694455142294466E-3</v>
      </c>
      <c r="BJ137" s="418">
        <f>'3M - LGS'!BJ137</f>
        <v>2.4429561249258167E-3</v>
      </c>
      <c r="BK137" s="418">
        <f>'3M - LGS'!BK137</f>
        <v>2.2895204991968425E-3</v>
      </c>
      <c r="BL137" s="418">
        <f>'3M - LGS'!BL137</f>
        <v>2.3319409027314202E-3</v>
      </c>
      <c r="BM137" s="418">
        <f>'3M - LGS'!BM137</f>
        <v>2.4937084889108847E-3</v>
      </c>
      <c r="BN137" s="418">
        <f>'3M - LGS'!BN137</f>
        <v>2.3263396193519705E-3</v>
      </c>
      <c r="BO137" s="418">
        <f>'3M - LGS'!BO137</f>
        <v>2.7292106283252683E-3</v>
      </c>
      <c r="BP137" s="418">
        <f>'3M - LGS'!BP137</f>
        <v>9.0022160385136961E-3</v>
      </c>
      <c r="BQ137" s="418">
        <f>'3M - LGS'!BQ137</f>
        <v>7.9021149655229689E-3</v>
      </c>
      <c r="BR137" s="418">
        <f>'3M - LGS'!BR137</f>
        <v>8.5585964070573946E-3</v>
      </c>
      <c r="BS137" s="418">
        <f>'3M - LGS'!BS137</f>
        <v>7.9350353764870221E-3</v>
      </c>
      <c r="BT137" s="418">
        <f>'3M - LGS'!BT137</f>
        <v>2.9576356673282674E-3</v>
      </c>
      <c r="BU137" s="418">
        <f>'3M - LGS'!BU137</f>
        <v>2.9694455142294466E-3</v>
      </c>
      <c r="BV137" s="418">
        <f>'3M - LGS'!BV137</f>
        <v>2.4429561249258167E-3</v>
      </c>
      <c r="BW137" s="418">
        <f>'3M - LGS'!BW137</f>
        <v>2.2895204991968425E-3</v>
      </c>
      <c r="BX137" s="418">
        <f>'3M - LGS'!BX137</f>
        <v>2.3319409027314202E-3</v>
      </c>
      <c r="BY137" s="418">
        <f>'3M - LGS'!BY137</f>
        <v>2.4937084889108847E-3</v>
      </c>
      <c r="BZ137" s="418">
        <f>'3M - LGS'!BZ137</f>
        <v>2.3263396193519705E-3</v>
      </c>
      <c r="CA137" s="418">
        <f>'3M - LGS'!CA137</f>
        <v>2.7292106283252683E-3</v>
      </c>
      <c r="CB137" s="418">
        <f>'3M - LGS'!CB137</f>
        <v>9.0022160385136961E-3</v>
      </c>
      <c r="CC137" s="418">
        <f>'3M - LGS'!CC137</f>
        <v>7.9021149655229689E-3</v>
      </c>
      <c r="CD137" s="418">
        <f>'3M - LGS'!CD137</f>
        <v>8.5585964070573946E-3</v>
      </c>
      <c r="CE137" s="418">
        <f>'3M - LGS'!CE137</f>
        <v>7.9350353764870221E-3</v>
      </c>
      <c r="CF137" s="418">
        <f>'3M - LGS'!CF137</f>
        <v>2.9576356673282674E-3</v>
      </c>
      <c r="CG137" s="418">
        <f>'3M - LGS'!CG137</f>
        <v>2.9694455142294466E-3</v>
      </c>
      <c r="CH137" s="418">
        <f>'3M - LGS'!CH137</f>
        <v>2.4429561249258167E-3</v>
      </c>
    </row>
    <row r="138" spans="1:86" hidden="1" x14ac:dyDescent="0.35">
      <c r="A138" s="588"/>
      <c r="B138" s="94" t="s">
        <v>7</v>
      </c>
      <c r="C138" s="343">
        <f>'3M - LGS'!C138</f>
        <v>2.3930000000000002E-3</v>
      </c>
      <c r="D138" s="343">
        <f>'3M - LGS'!D138</f>
        <v>2.4099999999999998E-3</v>
      </c>
      <c r="E138" s="418">
        <f>'3M - LGS'!E138</f>
        <v>2.0273070353288526E-3</v>
      </c>
      <c r="F138" s="418">
        <f>'3M - LGS'!F138</f>
        <v>2.2281441422365936E-3</v>
      </c>
      <c r="G138" s="418">
        <f>'3M - LGS'!G138</f>
        <v>2.3447255262917339E-3</v>
      </c>
      <c r="H138" s="418">
        <f>'3M - LGS'!H138</f>
        <v>7.8707889548047666E-3</v>
      </c>
      <c r="I138" s="418">
        <f>'3M - LGS'!I138</f>
        <v>6.8671439860714424E-3</v>
      </c>
      <c r="J138" s="418">
        <f>'3M - LGS'!J138</f>
        <v>7.502684330694928E-3</v>
      </c>
      <c r="K138" s="418">
        <f>'3M - LGS'!K138</f>
        <v>6.8844350801616173E-3</v>
      </c>
      <c r="L138" s="418">
        <f>'3M - LGS'!L138</f>
        <v>2.5187241279940055E-3</v>
      </c>
      <c r="M138" s="418">
        <f>'3M - LGS'!M138</f>
        <v>2.5149200997384505E-3</v>
      </c>
      <c r="N138" s="418">
        <f>'3M - LGS'!N138</f>
        <v>2.0634691535176687E-3</v>
      </c>
      <c r="O138" s="418">
        <f>'3M - LGS'!O138</f>
        <v>1.9141851187442899E-3</v>
      </c>
      <c r="P138" s="418">
        <f>'3M - LGS'!P138</f>
        <v>1.9002909201414838E-3</v>
      </c>
      <c r="Q138" s="418">
        <f>'3M - LGS'!Q138</f>
        <v>2.0273070353288526E-3</v>
      </c>
      <c r="R138" s="418">
        <f>'3M - LGS'!R138</f>
        <v>2.2281441422365936E-3</v>
      </c>
      <c r="S138" s="418">
        <f>'3M - LGS'!S138</f>
        <v>2.3447255262917339E-3</v>
      </c>
      <c r="T138" s="418">
        <f>'3M - LGS'!T138</f>
        <v>7.8707889548047666E-3</v>
      </c>
      <c r="U138" s="418">
        <f>'3M - LGS'!U138</f>
        <v>6.8671439860714424E-3</v>
      </c>
      <c r="V138" s="418">
        <f>'3M - LGS'!V138</f>
        <v>7.502684330694928E-3</v>
      </c>
      <c r="W138" s="418">
        <f>'3M - LGS'!W138</f>
        <v>6.8844350801616173E-3</v>
      </c>
      <c r="X138" s="418">
        <f>'3M - LGS'!X138</f>
        <v>2.5187241279940055E-3</v>
      </c>
      <c r="Y138" s="418">
        <f>'3M - LGS'!Y138</f>
        <v>2.5149200997384505E-3</v>
      </c>
      <c r="Z138" s="418">
        <f>'3M - LGS'!Z138</f>
        <v>2.0634691535176687E-3</v>
      </c>
      <c r="AA138" s="418">
        <f>'3M - LGS'!AA138</f>
        <v>1.9141851187442899E-3</v>
      </c>
      <c r="AB138" s="418">
        <f>'3M - LGS'!AB138</f>
        <v>1.9002909201414838E-3</v>
      </c>
      <c r="AC138" s="418">
        <f>'3M - LGS'!AC138</f>
        <v>2.0273070353288526E-3</v>
      </c>
      <c r="AD138" s="418">
        <f>'3M - LGS'!AD138</f>
        <v>2.2281441422365936E-3</v>
      </c>
      <c r="AE138" s="418">
        <f>'3M - LGS'!AE138</f>
        <v>2.3447255262917339E-3</v>
      </c>
      <c r="AF138" s="418">
        <f>'3M - LGS'!AF138</f>
        <v>7.8707889548047666E-3</v>
      </c>
      <c r="AG138" s="418">
        <f>'3M - LGS'!AG138</f>
        <v>6.8671439860714424E-3</v>
      </c>
      <c r="AH138" s="418">
        <f>'3M - LGS'!AH138</f>
        <v>7.502684330694928E-3</v>
      </c>
      <c r="AI138" s="418">
        <f>'3M - LGS'!AI138</f>
        <v>6.8844350801616173E-3</v>
      </c>
      <c r="AJ138" s="418">
        <f>'3M - LGS'!AJ138</f>
        <v>2.5187241279940055E-3</v>
      </c>
      <c r="AK138" s="418">
        <f>'3M - LGS'!AK138</f>
        <v>2.5149200997384505E-3</v>
      </c>
      <c r="AL138" s="418">
        <f>'3M - LGS'!AL138</f>
        <v>2.0634691535176687E-3</v>
      </c>
      <c r="AM138" s="418">
        <f>'3M - LGS'!AM138</f>
        <v>1.9141851187442899E-3</v>
      </c>
      <c r="AN138" s="418">
        <f>'3M - LGS'!AN138</f>
        <v>1.9002909201414838E-3</v>
      </c>
      <c r="AO138" s="418">
        <f>'3M - LGS'!AO138</f>
        <v>2.0273070353288526E-3</v>
      </c>
      <c r="AP138" s="418">
        <f>'3M - LGS'!AP138</f>
        <v>2.2281441422365936E-3</v>
      </c>
      <c r="AQ138" s="418">
        <f>'3M - LGS'!AQ138</f>
        <v>2.3447255262917339E-3</v>
      </c>
      <c r="AR138" s="418">
        <f>'3M - LGS'!AR138</f>
        <v>7.8707889548047666E-3</v>
      </c>
      <c r="AS138" s="418">
        <f>'3M - LGS'!AS138</f>
        <v>6.8671439860714424E-3</v>
      </c>
      <c r="AT138" s="418">
        <f>'3M - LGS'!AT138</f>
        <v>7.502684330694928E-3</v>
      </c>
      <c r="AU138" s="418">
        <f>'3M - LGS'!AU138</f>
        <v>6.8844350801616173E-3</v>
      </c>
      <c r="AV138" s="418">
        <f>'3M - LGS'!AV138</f>
        <v>2.5187241279940055E-3</v>
      </c>
      <c r="AW138" s="418">
        <f>'3M - LGS'!AW138</f>
        <v>2.5149200997384505E-3</v>
      </c>
      <c r="AX138" s="418">
        <f>'3M - LGS'!AX138</f>
        <v>2.0634691535176687E-3</v>
      </c>
      <c r="AY138" s="418">
        <f>'3M - LGS'!AY138</f>
        <v>1.9141851187442899E-3</v>
      </c>
      <c r="AZ138" s="418">
        <f>'3M - LGS'!AZ138</f>
        <v>1.9002909201414838E-3</v>
      </c>
      <c r="BA138" s="418">
        <f>'3M - LGS'!BA138</f>
        <v>2.0273070353288526E-3</v>
      </c>
      <c r="BB138" s="418">
        <f>'3M - LGS'!BB138</f>
        <v>2.2281441422365936E-3</v>
      </c>
      <c r="BC138" s="418">
        <f>'3M - LGS'!BC138</f>
        <v>2.3447255262917339E-3</v>
      </c>
      <c r="BD138" s="418">
        <f>'3M - LGS'!BD138</f>
        <v>7.8707889548047666E-3</v>
      </c>
      <c r="BE138" s="418">
        <f>'3M - LGS'!BE138</f>
        <v>6.8671439860714424E-3</v>
      </c>
      <c r="BF138" s="418">
        <f>'3M - LGS'!BF138</f>
        <v>7.502684330694928E-3</v>
      </c>
      <c r="BG138" s="418">
        <f>'3M - LGS'!BG138</f>
        <v>6.8844350801616173E-3</v>
      </c>
      <c r="BH138" s="418">
        <f>'3M - LGS'!BH138</f>
        <v>2.5187241279940055E-3</v>
      </c>
      <c r="BI138" s="418">
        <f>'3M - LGS'!BI138</f>
        <v>2.5149200997384505E-3</v>
      </c>
      <c r="BJ138" s="418">
        <f>'3M - LGS'!BJ138</f>
        <v>2.0634691535176687E-3</v>
      </c>
      <c r="BK138" s="418">
        <f>'3M - LGS'!BK138</f>
        <v>1.9141851187442899E-3</v>
      </c>
      <c r="BL138" s="418">
        <f>'3M - LGS'!BL138</f>
        <v>1.9002909201414838E-3</v>
      </c>
      <c r="BM138" s="418">
        <f>'3M - LGS'!BM138</f>
        <v>2.0273070353288526E-3</v>
      </c>
      <c r="BN138" s="418">
        <f>'3M - LGS'!BN138</f>
        <v>2.2281441422365936E-3</v>
      </c>
      <c r="BO138" s="418">
        <f>'3M - LGS'!BO138</f>
        <v>2.3447255262917339E-3</v>
      </c>
      <c r="BP138" s="418">
        <f>'3M - LGS'!BP138</f>
        <v>7.8707889548047666E-3</v>
      </c>
      <c r="BQ138" s="418">
        <f>'3M - LGS'!BQ138</f>
        <v>6.8671439860714424E-3</v>
      </c>
      <c r="BR138" s="418">
        <f>'3M - LGS'!BR138</f>
        <v>7.502684330694928E-3</v>
      </c>
      <c r="BS138" s="418">
        <f>'3M - LGS'!BS138</f>
        <v>6.8844350801616173E-3</v>
      </c>
      <c r="BT138" s="418">
        <f>'3M - LGS'!BT138</f>
        <v>2.5187241279940055E-3</v>
      </c>
      <c r="BU138" s="418">
        <f>'3M - LGS'!BU138</f>
        <v>2.5149200997384505E-3</v>
      </c>
      <c r="BV138" s="418">
        <f>'3M - LGS'!BV138</f>
        <v>2.0634691535176687E-3</v>
      </c>
      <c r="BW138" s="418">
        <f>'3M - LGS'!BW138</f>
        <v>1.9141851187442899E-3</v>
      </c>
      <c r="BX138" s="418">
        <f>'3M - LGS'!BX138</f>
        <v>1.9002909201414838E-3</v>
      </c>
      <c r="BY138" s="418">
        <f>'3M - LGS'!BY138</f>
        <v>2.0273070353288526E-3</v>
      </c>
      <c r="BZ138" s="418">
        <f>'3M - LGS'!BZ138</f>
        <v>2.2281441422365936E-3</v>
      </c>
      <c r="CA138" s="418">
        <f>'3M - LGS'!CA138</f>
        <v>2.3447255262917339E-3</v>
      </c>
      <c r="CB138" s="418">
        <f>'3M - LGS'!CB138</f>
        <v>7.8707889548047666E-3</v>
      </c>
      <c r="CC138" s="418">
        <f>'3M - LGS'!CC138</f>
        <v>6.8671439860714424E-3</v>
      </c>
      <c r="CD138" s="418">
        <f>'3M - LGS'!CD138</f>
        <v>7.502684330694928E-3</v>
      </c>
      <c r="CE138" s="418">
        <f>'3M - LGS'!CE138</f>
        <v>6.8844350801616173E-3</v>
      </c>
      <c r="CF138" s="418">
        <f>'3M - LGS'!CF138</f>
        <v>2.5187241279940055E-3</v>
      </c>
      <c r="CG138" s="418">
        <f>'3M - LGS'!CG138</f>
        <v>2.5149200997384505E-3</v>
      </c>
      <c r="CH138" s="418">
        <f>'3M - LGS'!CH138</f>
        <v>2.0634691535176687E-3</v>
      </c>
    </row>
    <row r="139" spans="1:86" ht="15" hidden="1" thickBot="1" x14ac:dyDescent="0.4">
      <c r="A139" s="589"/>
      <c r="B139" s="96" t="s">
        <v>8</v>
      </c>
      <c r="C139" s="344">
        <f>'3M - LGS'!C139</f>
        <v>2.879E-3</v>
      </c>
      <c r="D139" s="344">
        <f>'3M - LGS'!D139</f>
        <v>2.6879999999999999E-3</v>
      </c>
      <c r="E139" s="419">
        <f>'3M - LGS'!E139</f>
        <v>2.1184912436104288E-3</v>
      </c>
      <c r="F139" s="419">
        <f>'3M - LGS'!F139</f>
        <v>3.0011893781293516E-3</v>
      </c>
      <c r="G139" s="419">
        <f>'3M - LGS'!G139</f>
        <v>3.1357061881645172E-3</v>
      </c>
      <c r="H139" s="419">
        <f>'3M - LGS'!H139</f>
        <v>1.0922302047442696E-2</v>
      </c>
      <c r="I139" s="419">
        <f>'3M - LGS'!I139</f>
        <v>9.5678204754123634E-3</v>
      </c>
      <c r="J139" s="419">
        <f>'3M - LGS'!J139</f>
        <v>1.0403775921909914E-2</v>
      </c>
      <c r="K139" s="419">
        <f>'3M - LGS'!K139</f>
        <v>9.1399041701621594E-3</v>
      </c>
      <c r="L139" s="419">
        <f>'3M - LGS'!L139</f>
        <v>3.3905878296422057E-3</v>
      </c>
      <c r="M139" s="419">
        <f>'3M - LGS'!M139</f>
        <v>3.2172176266673821E-3</v>
      </c>
      <c r="N139" s="419">
        <f>'3M - LGS'!N139</f>
        <v>2.6418521983131915E-3</v>
      </c>
      <c r="O139" s="419">
        <f>'3M - LGS'!O139</f>
        <v>2.3096965625590206E-3</v>
      </c>
      <c r="P139" s="419">
        <f>'3M - LGS'!P139</f>
        <v>2.1226196682628123E-3</v>
      </c>
      <c r="Q139" s="419">
        <f>'3M - LGS'!Q139</f>
        <v>2.1184912436104288E-3</v>
      </c>
      <c r="R139" s="419">
        <f>'3M - LGS'!R139</f>
        <v>3.0011893781293516E-3</v>
      </c>
      <c r="S139" s="419">
        <f>'3M - LGS'!S139</f>
        <v>3.1357061881645172E-3</v>
      </c>
      <c r="T139" s="419">
        <f>'3M - LGS'!T139</f>
        <v>1.0922302047442696E-2</v>
      </c>
      <c r="U139" s="419">
        <f>'3M - LGS'!U139</f>
        <v>9.5678204754123634E-3</v>
      </c>
      <c r="V139" s="419">
        <f>'3M - LGS'!V139</f>
        <v>1.0403775921909914E-2</v>
      </c>
      <c r="W139" s="419">
        <f>'3M - LGS'!W139</f>
        <v>9.1399041701621594E-3</v>
      </c>
      <c r="X139" s="419">
        <f>'3M - LGS'!X139</f>
        <v>3.3905878296422057E-3</v>
      </c>
      <c r="Y139" s="419">
        <f>'3M - LGS'!Y139</f>
        <v>3.2172176266673821E-3</v>
      </c>
      <c r="Z139" s="419">
        <f>'3M - LGS'!Z139</f>
        <v>2.6418521983131915E-3</v>
      </c>
      <c r="AA139" s="419">
        <f>'3M - LGS'!AA139</f>
        <v>2.3096965625590206E-3</v>
      </c>
      <c r="AB139" s="419">
        <f>'3M - LGS'!AB139</f>
        <v>2.1226196682628123E-3</v>
      </c>
      <c r="AC139" s="419">
        <f>'3M - LGS'!AC139</f>
        <v>2.1184912436104288E-3</v>
      </c>
      <c r="AD139" s="419">
        <f>'3M - LGS'!AD139</f>
        <v>3.0011893781293516E-3</v>
      </c>
      <c r="AE139" s="419">
        <f>'3M - LGS'!AE139</f>
        <v>3.1357061881645172E-3</v>
      </c>
      <c r="AF139" s="419">
        <f>'3M - LGS'!AF139</f>
        <v>1.0922302047442696E-2</v>
      </c>
      <c r="AG139" s="419">
        <f>'3M - LGS'!AG139</f>
        <v>9.5678204754123634E-3</v>
      </c>
      <c r="AH139" s="419">
        <f>'3M - LGS'!AH139</f>
        <v>1.0403775921909914E-2</v>
      </c>
      <c r="AI139" s="419">
        <f>'3M - LGS'!AI139</f>
        <v>9.1399041701621594E-3</v>
      </c>
      <c r="AJ139" s="419">
        <f>'3M - LGS'!AJ139</f>
        <v>3.3905878296422057E-3</v>
      </c>
      <c r="AK139" s="419">
        <f>'3M - LGS'!AK139</f>
        <v>3.2172176266673821E-3</v>
      </c>
      <c r="AL139" s="419">
        <f>'3M - LGS'!AL139</f>
        <v>2.6418521983131915E-3</v>
      </c>
      <c r="AM139" s="419">
        <f>'3M - LGS'!AM139</f>
        <v>2.3096965625590206E-3</v>
      </c>
      <c r="AN139" s="419">
        <f>'3M - LGS'!AN139</f>
        <v>2.1226196682628123E-3</v>
      </c>
      <c r="AO139" s="419">
        <f>'3M - LGS'!AO139</f>
        <v>2.1184912436104288E-3</v>
      </c>
      <c r="AP139" s="419">
        <f>'3M - LGS'!AP139</f>
        <v>3.0011893781293516E-3</v>
      </c>
      <c r="AQ139" s="419">
        <f>'3M - LGS'!AQ139</f>
        <v>3.1357061881645172E-3</v>
      </c>
      <c r="AR139" s="419">
        <f>'3M - LGS'!AR139</f>
        <v>1.0922302047442696E-2</v>
      </c>
      <c r="AS139" s="419">
        <f>'3M - LGS'!AS139</f>
        <v>9.5678204754123634E-3</v>
      </c>
      <c r="AT139" s="419">
        <f>'3M - LGS'!AT139</f>
        <v>1.0403775921909914E-2</v>
      </c>
      <c r="AU139" s="419">
        <f>'3M - LGS'!AU139</f>
        <v>9.1399041701621594E-3</v>
      </c>
      <c r="AV139" s="419">
        <f>'3M - LGS'!AV139</f>
        <v>3.3905878296422057E-3</v>
      </c>
      <c r="AW139" s="419">
        <f>'3M - LGS'!AW139</f>
        <v>3.2172176266673821E-3</v>
      </c>
      <c r="AX139" s="419">
        <f>'3M - LGS'!AX139</f>
        <v>2.6418521983131915E-3</v>
      </c>
      <c r="AY139" s="419">
        <f>'3M - LGS'!AY139</f>
        <v>2.3096965625590206E-3</v>
      </c>
      <c r="AZ139" s="419">
        <f>'3M - LGS'!AZ139</f>
        <v>2.1226196682628123E-3</v>
      </c>
      <c r="BA139" s="419">
        <f>'3M - LGS'!BA139</f>
        <v>2.1184912436104288E-3</v>
      </c>
      <c r="BB139" s="419">
        <f>'3M - LGS'!BB139</f>
        <v>3.0011893781293516E-3</v>
      </c>
      <c r="BC139" s="419">
        <f>'3M - LGS'!BC139</f>
        <v>3.1357061881645172E-3</v>
      </c>
      <c r="BD139" s="419">
        <f>'3M - LGS'!BD139</f>
        <v>1.0922302047442696E-2</v>
      </c>
      <c r="BE139" s="419">
        <f>'3M - LGS'!BE139</f>
        <v>9.5678204754123634E-3</v>
      </c>
      <c r="BF139" s="419">
        <f>'3M - LGS'!BF139</f>
        <v>1.0403775921909914E-2</v>
      </c>
      <c r="BG139" s="419">
        <f>'3M - LGS'!BG139</f>
        <v>9.1399041701621594E-3</v>
      </c>
      <c r="BH139" s="419">
        <f>'3M - LGS'!BH139</f>
        <v>3.3905878296422057E-3</v>
      </c>
      <c r="BI139" s="419">
        <f>'3M - LGS'!BI139</f>
        <v>3.2172176266673821E-3</v>
      </c>
      <c r="BJ139" s="419">
        <f>'3M - LGS'!BJ139</f>
        <v>2.6418521983131915E-3</v>
      </c>
      <c r="BK139" s="419">
        <f>'3M - LGS'!BK139</f>
        <v>2.3096965625590206E-3</v>
      </c>
      <c r="BL139" s="419">
        <f>'3M - LGS'!BL139</f>
        <v>2.1226196682628123E-3</v>
      </c>
      <c r="BM139" s="419">
        <f>'3M - LGS'!BM139</f>
        <v>2.1184912436104288E-3</v>
      </c>
      <c r="BN139" s="419">
        <f>'3M - LGS'!BN139</f>
        <v>3.0011893781293516E-3</v>
      </c>
      <c r="BO139" s="419">
        <f>'3M - LGS'!BO139</f>
        <v>3.1357061881645172E-3</v>
      </c>
      <c r="BP139" s="419">
        <f>'3M - LGS'!BP139</f>
        <v>1.0922302047442696E-2</v>
      </c>
      <c r="BQ139" s="419">
        <f>'3M - LGS'!BQ139</f>
        <v>9.5678204754123634E-3</v>
      </c>
      <c r="BR139" s="419">
        <f>'3M - LGS'!BR139</f>
        <v>1.0403775921909914E-2</v>
      </c>
      <c r="BS139" s="419">
        <f>'3M - LGS'!BS139</f>
        <v>9.1399041701621594E-3</v>
      </c>
      <c r="BT139" s="419">
        <f>'3M - LGS'!BT139</f>
        <v>3.3905878296422057E-3</v>
      </c>
      <c r="BU139" s="419">
        <f>'3M - LGS'!BU139</f>
        <v>3.2172176266673821E-3</v>
      </c>
      <c r="BV139" s="419">
        <f>'3M - LGS'!BV139</f>
        <v>2.6418521983131915E-3</v>
      </c>
      <c r="BW139" s="419">
        <f>'3M - LGS'!BW139</f>
        <v>2.3096965625590206E-3</v>
      </c>
      <c r="BX139" s="419">
        <f>'3M - LGS'!BX139</f>
        <v>2.1226196682628123E-3</v>
      </c>
      <c r="BY139" s="419">
        <f>'3M - LGS'!BY139</f>
        <v>2.1184912436104288E-3</v>
      </c>
      <c r="BZ139" s="419">
        <f>'3M - LGS'!BZ139</f>
        <v>3.0011893781293516E-3</v>
      </c>
      <c r="CA139" s="419">
        <f>'3M - LGS'!CA139</f>
        <v>3.1357061881645172E-3</v>
      </c>
      <c r="CB139" s="419">
        <f>'3M - LGS'!CB139</f>
        <v>1.0922302047442696E-2</v>
      </c>
      <c r="CC139" s="419">
        <f>'3M - LGS'!CC139</f>
        <v>9.5678204754123634E-3</v>
      </c>
      <c r="CD139" s="419">
        <f>'3M - LGS'!CD139</f>
        <v>1.0403775921909914E-2</v>
      </c>
      <c r="CE139" s="419">
        <f>'3M - LGS'!CE139</f>
        <v>9.1399041701621594E-3</v>
      </c>
      <c r="CF139" s="419">
        <f>'3M - LGS'!CF139</f>
        <v>3.3905878296422057E-3</v>
      </c>
      <c r="CG139" s="419">
        <f>'3M - LGS'!CG139</f>
        <v>3.2172176266673821E-3</v>
      </c>
      <c r="CH139" s="419">
        <f>'3M - LGS'!CH139</f>
        <v>2.6418521983131915E-3</v>
      </c>
    </row>
    <row r="140" spans="1:86" hidden="1" x14ac:dyDescent="0.35">
      <c r="A140" s="116"/>
      <c r="B140" s="116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</row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5.75" hidden="1" customHeight="1" thickBot="1" x14ac:dyDescent="0.4">
      <c r="A142" s="577" t="s">
        <v>127</v>
      </c>
      <c r="B142" s="310" t="s">
        <v>124</v>
      </c>
      <c r="C142" s="176">
        <f>C$4</f>
        <v>44562</v>
      </c>
      <c r="D142" s="176">
        <f t="shared" ref="D142:BO142" si="110">D$4</f>
        <v>44593</v>
      </c>
      <c r="E142" s="176">
        <f t="shared" si="110"/>
        <v>44621</v>
      </c>
      <c r="F142" s="176">
        <f t="shared" si="110"/>
        <v>44652</v>
      </c>
      <c r="G142" s="176">
        <f t="shared" si="110"/>
        <v>44682</v>
      </c>
      <c r="H142" s="176">
        <f t="shared" si="110"/>
        <v>44713</v>
      </c>
      <c r="I142" s="176">
        <f t="shared" si="110"/>
        <v>44743</v>
      </c>
      <c r="J142" s="176">
        <f t="shared" si="110"/>
        <v>44774</v>
      </c>
      <c r="K142" s="176">
        <f t="shared" si="110"/>
        <v>44805</v>
      </c>
      <c r="L142" s="176">
        <f t="shared" si="110"/>
        <v>44835</v>
      </c>
      <c r="M142" s="176">
        <f t="shared" si="110"/>
        <v>44866</v>
      </c>
      <c r="N142" s="176">
        <f t="shared" si="110"/>
        <v>44896</v>
      </c>
      <c r="O142" s="176">
        <f t="shared" si="110"/>
        <v>44927</v>
      </c>
      <c r="P142" s="176">
        <f t="shared" si="110"/>
        <v>44958</v>
      </c>
      <c r="Q142" s="176">
        <f t="shared" si="110"/>
        <v>44986</v>
      </c>
      <c r="R142" s="176">
        <f t="shared" si="110"/>
        <v>45017</v>
      </c>
      <c r="S142" s="176">
        <f t="shared" si="110"/>
        <v>45047</v>
      </c>
      <c r="T142" s="176">
        <f t="shared" si="110"/>
        <v>45078</v>
      </c>
      <c r="U142" s="176">
        <f t="shared" si="110"/>
        <v>45108</v>
      </c>
      <c r="V142" s="176">
        <f t="shared" si="110"/>
        <v>45139</v>
      </c>
      <c r="W142" s="176">
        <f t="shared" si="110"/>
        <v>45170</v>
      </c>
      <c r="X142" s="176">
        <f t="shared" si="110"/>
        <v>45200</v>
      </c>
      <c r="Y142" s="176">
        <f t="shared" si="110"/>
        <v>45231</v>
      </c>
      <c r="Z142" s="176">
        <f t="shared" si="110"/>
        <v>45261</v>
      </c>
      <c r="AA142" s="176">
        <f t="shared" si="110"/>
        <v>45292</v>
      </c>
      <c r="AB142" s="176">
        <f t="shared" si="110"/>
        <v>45323</v>
      </c>
      <c r="AC142" s="176">
        <f t="shared" si="110"/>
        <v>45352</v>
      </c>
      <c r="AD142" s="176">
        <f t="shared" si="110"/>
        <v>45383</v>
      </c>
      <c r="AE142" s="176">
        <f t="shared" si="110"/>
        <v>45413</v>
      </c>
      <c r="AF142" s="176">
        <f t="shared" si="110"/>
        <v>45444</v>
      </c>
      <c r="AG142" s="176">
        <f t="shared" si="110"/>
        <v>45474</v>
      </c>
      <c r="AH142" s="176">
        <f t="shared" si="110"/>
        <v>45505</v>
      </c>
      <c r="AI142" s="176">
        <f t="shared" si="110"/>
        <v>45536</v>
      </c>
      <c r="AJ142" s="176">
        <f t="shared" si="110"/>
        <v>45566</v>
      </c>
      <c r="AK142" s="176">
        <f t="shared" si="110"/>
        <v>45597</v>
      </c>
      <c r="AL142" s="176">
        <f t="shared" si="110"/>
        <v>45627</v>
      </c>
      <c r="AM142" s="176">
        <f t="shared" si="110"/>
        <v>45658</v>
      </c>
      <c r="AN142" s="176">
        <f t="shared" si="110"/>
        <v>45689</v>
      </c>
      <c r="AO142" s="176">
        <f t="shared" si="110"/>
        <v>45717</v>
      </c>
      <c r="AP142" s="176">
        <f t="shared" si="110"/>
        <v>45748</v>
      </c>
      <c r="AQ142" s="176">
        <f t="shared" si="110"/>
        <v>45778</v>
      </c>
      <c r="AR142" s="176">
        <f t="shared" si="110"/>
        <v>45809</v>
      </c>
      <c r="AS142" s="176">
        <f t="shared" si="110"/>
        <v>45839</v>
      </c>
      <c r="AT142" s="176">
        <f t="shared" si="110"/>
        <v>45870</v>
      </c>
      <c r="AU142" s="176">
        <f t="shared" si="110"/>
        <v>45901</v>
      </c>
      <c r="AV142" s="176">
        <f t="shared" si="110"/>
        <v>45931</v>
      </c>
      <c r="AW142" s="176">
        <f t="shared" si="110"/>
        <v>45962</v>
      </c>
      <c r="AX142" s="176">
        <f t="shared" si="110"/>
        <v>45992</v>
      </c>
      <c r="AY142" s="176">
        <f t="shared" si="110"/>
        <v>46023</v>
      </c>
      <c r="AZ142" s="176">
        <f t="shared" si="110"/>
        <v>46054</v>
      </c>
      <c r="BA142" s="176">
        <f t="shared" si="110"/>
        <v>46082</v>
      </c>
      <c r="BB142" s="176">
        <f t="shared" si="110"/>
        <v>46113</v>
      </c>
      <c r="BC142" s="176">
        <f t="shared" si="110"/>
        <v>46143</v>
      </c>
      <c r="BD142" s="176">
        <f t="shared" si="110"/>
        <v>46174</v>
      </c>
      <c r="BE142" s="176">
        <f t="shared" si="110"/>
        <v>46204</v>
      </c>
      <c r="BF142" s="176">
        <f t="shared" si="110"/>
        <v>46235</v>
      </c>
      <c r="BG142" s="176">
        <f t="shared" si="110"/>
        <v>46266</v>
      </c>
      <c r="BH142" s="176">
        <f t="shared" si="110"/>
        <v>46296</v>
      </c>
      <c r="BI142" s="176">
        <f t="shared" si="110"/>
        <v>46327</v>
      </c>
      <c r="BJ142" s="176">
        <f t="shared" si="110"/>
        <v>46357</v>
      </c>
      <c r="BK142" s="176">
        <f t="shared" si="110"/>
        <v>46388</v>
      </c>
      <c r="BL142" s="176">
        <f t="shared" si="110"/>
        <v>46419</v>
      </c>
      <c r="BM142" s="176">
        <f t="shared" si="110"/>
        <v>46447</v>
      </c>
      <c r="BN142" s="176">
        <f t="shared" si="110"/>
        <v>46478</v>
      </c>
      <c r="BO142" s="176">
        <f t="shared" si="110"/>
        <v>46508</v>
      </c>
      <c r="BP142" s="176">
        <f t="shared" ref="BP142:CH142" si="111">BP$4</f>
        <v>46539</v>
      </c>
      <c r="BQ142" s="176">
        <f t="shared" si="111"/>
        <v>46569</v>
      </c>
      <c r="BR142" s="176">
        <f t="shared" si="111"/>
        <v>46600</v>
      </c>
      <c r="BS142" s="176">
        <f t="shared" si="111"/>
        <v>46631</v>
      </c>
      <c r="BT142" s="176">
        <f t="shared" si="111"/>
        <v>46661</v>
      </c>
      <c r="BU142" s="176">
        <f t="shared" si="111"/>
        <v>46692</v>
      </c>
      <c r="BV142" s="176">
        <f t="shared" si="111"/>
        <v>46722</v>
      </c>
      <c r="BW142" s="176">
        <f t="shared" si="111"/>
        <v>46753</v>
      </c>
      <c r="BX142" s="176">
        <f t="shared" si="111"/>
        <v>46784</v>
      </c>
      <c r="BY142" s="176">
        <f t="shared" si="111"/>
        <v>46813</v>
      </c>
      <c r="BZ142" s="176">
        <f t="shared" si="111"/>
        <v>46844</v>
      </c>
      <c r="CA142" s="176">
        <f t="shared" si="111"/>
        <v>46874</v>
      </c>
      <c r="CB142" s="176">
        <f t="shared" si="111"/>
        <v>46905</v>
      </c>
      <c r="CC142" s="176">
        <f t="shared" si="111"/>
        <v>46935</v>
      </c>
      <c r="CD142" s="176">
        <f t="shared" si="111"/>
        <v>46966</v>
      </c>
      <c r="CE142" s="176">
        <f t="shared" si="111"/>
        <v>46997</v>
      </c>
      <c r="CF142" s="176">
        <f t="shared" si="111"/>
        <v>47027</v>
      </c>
      <c r="CG142" s="176">
        <f t="shared" si="111"/>
        <v>47058</v>
      </c>
      <c r="CH142" s="177">
        <f t="shared" si="111"/>
        <v>47088</v>
      </c>
    </row>
    <row r="143" spans="1:86" hidden="1" x14ac:dyDescent="0.35">
      <c r="A143" s="578"/>
      <c r="B143" s="287" t="s">
        <v>20</v>
      </c>
      <c r="C143" s="30">
        <f t="shared" ref="C143:C155" si="112">IF(C23=0,0,((C5*0.5)-C41)*C78*C110*C$2)</f>
        <v>0</v>
      </c>
      <c r="D143" s="30">
        <f t="shared" ref="D143:AI143" si="113">IF(D23=0,0,((D5*0.5)+C23-D41)*D78*D110*D$2)</f>
        <v>0</v>
      </c>
      <c r="E143" s="30">
        <f t="shared" si="113"/>
        <v>0</v>
      </c>
      <c r="F143" s="30">
        <f t="shared" si="113"/>
        <v>0</v>
      </c>
      <c r="G143" s="30">
        <f t="shared" si="113"/>
        <v>0</v>
      </c>
      <c r="H143" s="30">
        <f t="shared" si="113"/>
        <v>0</v>
      </c>
      <c r="I143" s="30">
        <f t="shared" si="113"/>
        <v>0</v>
      </c>
      <c r="J143" s="30">
        <f t="shared" si="113"/>
        <v>0</v>
      </c>
      <c r="K143" s="30">
        <f t="shared" si="113"/>
        <v>0</v>
      </c>
      <c r="L143" s="30">
        <f t="shared" si="113"/>
        <v>0</v>
      </c>
      <c r="M143" s="30">
        <f t="shared" si="113"/>
        <v>0</v>
      </c>
      <c r="N143" s="30">
        <f t="shared" si="113"/>
        <v>0</v>
      </c>
      <c r="O143" s="30">
        <f t="shared" si="113"/>
        <v>0</v>
      </c>
      <c r="P143" s="30">
        <f t="shared" si="113"/>
        <v>0</v>
      </c>
      <c r="Q143" s="30">
        <f t="shared" si="113"/>
        <v>0</v>
      </c>
      <c r="R143" s="30">
        <f t="shared" si="113"/>
        <v>0</v>
      </c>
      <c r="S143" s="30">
        <f t="shared" si="113"/>
        <v>0</v>
      </c>
      <c r="T143" s="30">
        <f t="shared" si="113"/>
        <v>0</v>
      </c>
      <c r="U143" s="30">
        <f t="shared" si="113"/>
        <v>0</v>
      </c>
      <c r="V143" s="30">
        <f t="shared" si="113"/>
        <v>0</v>
      </c>
      <c r="W143" s="30">
        <f t="shared" si="113"/>
        <v>0</v>
      </c>
      <c r="X143" s="30">
        <f t="shared" si="113"/>
        <v>0</v>
      </c>
      <c r="Y143" s="30">
        <f t="shared" si="113"/>
        <v>0</v>
      </c>
      <c r="Z143" s="30">
        <f t="shared" si="113"/>
        <v>0</v>
      </c>
      <c r="AA143" s="30">
        <f t="shared" si="113"/>
        <v>0</v>
      </c>
      <c r="AB143" s="30">
        <f t="shared" si="113"/>
        <v>0</v>
      </c>
      <c r="AC143" s="30">
        <f t="shared" si="113"/>
        <v>0</v>
      </c>
      <c r="AD143" s="30">
        <f t="shared" si="113"/>
        <v>0</v>
      </c>
      <c r="AE143" s="30">
        <f t="shared" si="113"/>
        <v>0</v>
      </c>
      <c r="AF143" s="30">
        <f t="shared" si="113"/>
        <v>0</v>
      </c>
      <c r="AG143" s="30">
        <f t="shared" si="113"/>
        <v>0</v>
      </c>
      <c r="AH143" s="30">
        <f t="shared" si="113"/>
        <v>0</v>
      </c>
      <c r="AI143" s="30">
        <f t="shared" si="113"/>
        <v>0</v>
      </c>
      <c r="AJ143" s="30">
        <f t="shared" ref="AJ143:BO143" si="114">IF(AJ23=0,0,((AJ5*0.5)+AI23-AJ41)*AJ78*AJ110*AJ$2)</f>
        <v>0</v>
      </c>
      <c r="AK143" s="30">
        <f t="shared" si="114"/>
        <v>0</v>
      </c>
      <c r="AL143" s="30">
        <f t="shared" si="114"/>
        <v>0</v>
      </c>
      <c r="AM143" s="30">
        <f t="shared" si="114"/>
        <v>0</v>
      </c>
      <c r="AN143" s="30">
        <f t="shared" si="114"/>
        <v>0</v>
      </c>
      <c r="AO143" s="30">
        <f t="shared" si="114"/>
        <v>0</v>
      </c>
      <c r="AP143" s="30">
        <f t="shared" si="114"/>
        <v>0</v>
      </c>
      <c r="AQ143" s="30">
        <f t="shared" si="114"/>
        <v>0</v>
      </c>
      <c r="AR143" s="30">
        <f t="shared" si="114"/>
        <v>0</v>
      </c>
      <c r="AS143" s="30">
        <f t="shared" si="114"/>
        <v>0</v>
      </c>
      <c r="AT143" s="30">
        <f t="shared" si="114"/>
        <v>0</v>
      </c>
      <c r="AU143" s="30">
        <f t="shared" si="114"/>
        <v>0</v>
      </c>
      <c r="AV143" s="30">
        <f t="shared" si="114"/>
        <v>0</v>
      </c>
      <c r="AW143" s="30">
        <f t="shared" si="114"/>
        <v>0</v>
      </c>
      <c r="AX143" s="30">
        <f t="shared" si="114"/>
        <v>0</v>
      </c>
      <c r="AY143" s="30">
        <f t="shared" si="114"/>
        <v>0</v>
      </c>
      <c r="AZ143" s="30">
        <f t="shared" si="114"/>
        <v>0</v>
      </c>
      <c r="BA143" s="30">
        <f t="shared" si="114"/>
        <v>0</v>
      </c>
      <c r="BB143" s="30">
        <f t="shared" si="114"/>
        <v>0</v>
      </c>
      <c r="BC143" s="30">
        <f t="shared" si="114"/>
        <v>0</v>
      </c>
      <c r="BD143" s="30">
        <f t="shared" si="114"/>
        <v>0</v>
      </c>
      <c r="BE143" s="30">
        <f t="shared" si="114"/>
        <v>0</v>
      </c>
      <c r="BF143" s="30">
        <f t="shared" si="114"/>
        <v>0</v>
      </c>
      <c r="BG143" s="30">
        <f t="shared" si="114"/>
        <v>0</v>
      </c>
      <c r="BH143" s="30">
        <f t="shared" si="114"/>
        <v>0</v>
      </c>
      <c r="BI143" s="30">
        <f t="shared" si="114"/>
        <v>0</v>
      </c>
      <c r="BJ143" s="30">
        <f t="shared" si="114"/>
        <v>0</v>
      </c>
      <c r="BK143" s="30">
        <f t="shared" si="114"/>
        <v>0</v>
      </c>
      <c r="BL143" s="30">
        <f t="shared" si="114"/>
        <v>0</v>
      </c>
      <c r="BM143" s="30">
        <f t="shared" si="114"/>
        <v>0</v>
      </c>
      <c r="BN143" s="30">
        <f t="shared" si="114"/>
        <v>0</v>
      </c>
      <c r="BO143" s="30">
        <f t="shared" si="114"/>
        <v>0</v>
      </c>
      <c r="BP143" s="30">
        <f t="shared" ref="BP143:CH143" si="115">IF(BP23=0,0,((BP5*0.5)+BO23-BP41)*BP78*BP110*BP$2)</f>
        <v>0</v>
      </c>
      <c r="BQ143" s="30">
        <f t="shared" si="115"/>
        <v>0</v>
      </c>
      <c r="BR143" s="30">
        <f t="shared" si="115"/>
        <v>0</v>
      </c>
      <c r="BS143" s="30">
        <f t="shared" si="115"/>
        <v>0</v>
      </c>
      <c r="BT143" s="30">
        <f t="shared" si="115"/>
        <v>0</v>
      </c>
      <c r="BU143" s="30">
        <f t="shared" si="115"/>
        <v>0</v>
      </c>
      <c r="BV143" s="30">
        <f t="shared" si="115"/>
        <v>0</v>
      </c>
      <c r="BW143" s="30">
        <f t="shared" si="115"/>
        <v>0</v>
      </c>
      <c r="BX143" s="30">
        <f t="shared" si="115"/>
        <v>0</v>
      </c>
      <c r="BY143" s="30">
        <f t="shared" si="115"/>
        <v>0</v>
      </c>
      <c r="BZ143" s="30">
        <f t="shared" si="115"/>
        <v>0</v>
      </c>
      <c r="CA143" s="30">
        <f t="shared" si="115"/>
        <v>0</v>
      </c>
      <c r="CB143" s="30">
        <f t="shared" si="115"/>
        <v>0</v>
      </c>
      <c r="CC143" s="30">
        <f t="shared" si="115"/>
        <v>0</v>
      </c>
      <c r="CD143" s="30">
        <f t="shared" si="115"/>
        <v>0</v>
      </c>
      <c r="CE143" s="30">
        <f t="shared" si="115"/>
        <v>0</v>
      </c>
      <c r="CF143" s="30">
        <f t="shared" si="115"/>
        <v>0</v>
      </c>
      <c r="CG143" s="30">
        <f t="shared" si="115"/>
        <v>0</v>
      </c>
      <c r="CH143" s="33">
        <f t="shared" si="115"/>
        <v>0</v>
      </c>
    </row>
    <row r="144" spans="1:86" hidden="1" x14ac:dyDescent="0.35">
      <c r="A144" s="578"/>
      <c r="B144" s="287" t="s">
        <v>0</v>
      </c>
      <c r="C144" s="30">
        <f t="shared" si="112"/>
        <v>0</v>
      </c>
      <c r="D144" s="30">
        <f t="shared" ref="D144:AI144" si="116">IF(D24=0,0,((D6*0.5)+C24-D42)*D79*D111*D$2)</f>
        <v>0</v>
      </c>
      <c r="E144" s="30">
        <f t="shared" si="116"/>
        <v>0</v>
      </c>
      <c r="F144" s="30">
        <f t="shared" si="116"/>
        <v>0</v>
      </c>
      <c r="G144" s="30">
        <f t="shared" si="116"/>
        <v>0</v>
      </c>
      <c r="H144" s="30">
        <f t="shared" si="116"/>
        <v>0</v>
      </c>
      <c r="I144" s="30">
        <f t="shared" si="116"/>
        <v>0</v>
      </c>
      <c r="J144" s="30">
        <f t="shared" si="116"/>
        <v>0</v>
      </c>
      <c r="K144" s="30">
        <f t="shared" si="116"/>
        <v>0</v>
      </c>
      <c r="L144" s="30">
        <f t="shared" si="116"/>
        <v>0</v>
      </c>
      <c r="M144" s="30">
        <f t="shared" si="116"/>
        <v>0</v>
      </c>
      <c r="N144" s="30">
        <f t="shared" si="116"/>
        <v>0</v>
      </c>
      <c r="O144" s="30">
        <f t="shared" si="116"/>
        <v>0</v>
      </c>
      <c r="P144" s="30">
        <f t="shared" si="116"/>
        <v>0</v>
      </c>
      <c r="Q144" s="30">
        <f t="shared" si="116"/>
        <v>0</v>
      </c>
      <c r="R144" s="30">
        <f t="shared" si="116"/>
        <v>0</v>
      </c>
      <c r="S144" s="30">
        <f t="shared" si="116"/>
        <v>0</v>
      </c>
      <c r="T144" s="30">
        <f t="shared" si="116"/>
        <v>0</v>
      </c>
      <c r="U144" s="30">
        <f t="shared" si="116"/>
        <v>0</v>
      </c>
      <c r="V144" s="30">
        <f t="shared" si="116"/>
        <v>0</v>
      </c>
      <c r="W144" s="30">
        <f t="shared" si="116"/>
        <v>0</v>
      </c>
      <c r="X144" s="30">
        <f t="shared" si="116"/>
        <v>0</v>
      </c>
      <c r="Y144" s="30">
        <f t="shared" si="116"/>
        <v>0</v>
      </c>
      <c r="Z144" s="30">
        <f t="shared" si="116"/>
        <v>0</v>
      </c>
      <c r="AA144" s="30">
        <f t="shared" si="116"/>
        <v>0</v>
      </c>
      <c r="AB144" s="30">
        <f t="shared" si="116"/>
        <v>0</v>
      </c>
      <c r="AC144" s="30">
        <f t="shared" si="116"/>
        <v>0</v>
      </c>
      <c r="AD144" s="30">
        <f t="shared" si="116"/>
        <v>0</v>
      </c>
      <c r="AE144" s="30">
        <f t="shared" si="116"/>
        <v>0</v>
      </c>
      <c r="AF144" s="30">
        <f t="shared" si="116"/>
        <v>0</v>
      </c>
      <c r="AG144" s="30">
        <f t="shared" si="116"/>
        <v>0</v>
      </c>
      <c r="AH144" s="30">
        <f t="shared" si="116"/>
        <v>0</v>
      </c>
      <c r="AI144" s="30">
        <f t="shared" si="116"/>
        <v>0</v>
      </c>
      <c r="AJ144" s="30">
        <f t="shared" ref="AJ144:BO144" si="117">IF(AJ24=0,0,((AJ6*0.5)+AI24-AJ42)*AJ79*AJ111*AJ$2)</f>
        <v>0</v>
      </c>
      <c r="AK144" s="30">
        <f t="shared" si="117"/>
        <v>0</v>
      </c>
      <c r="AL144" s="30">
        <f t="shared" si="117"/>
        <v>0</v>
      </c>
      <c r="AM144" s="30">
        <f t="shared" si="117"/>
        <v>0</v>
      </c>
      <c r="AN144" s="30">
        <f t="shared" si="117"/>
        <v>0</v>
      </c>
      <c r="AO144" s="30">
        <f t="shared" si="117"/>
        <v>0</v>
      </c>
      <c r="AP144" s="30">
        <f t="shared" si="117"/>
        <v>0</v>
      </c>
      <c r="AQ144" s="30">
        <f t="shared" si="117"/>
        <v>0</v>
      </c>
      <c r="AR144" s="30">
        <f t="shared" si="117"/>
        <v>0</v>
      </c>
      <c r="AS144" s="30">
        <f t="shared" si="117"/>
        <v>0</v>
      </c>
      <c r="AT144" s="30">
        <f t="shared" si="117"/>
        <v>0</v>
      </c>
      <c r="AU144" s="30">
        <f t="shared" si="117"/>
        <v>0</v>
      </c>
      <c r="AV144" s="30">
        <f t="shared" si="117"/>
        <v>0</v>
      </c>
      <c r="AW144" s="30">
        <f t="shared" si="117"/>
        <v>0</v>
      </c>
      <c r="AX144" s="30">
        <f t="shared" si="117"/>
        <v>0</v>
      </c>
      <c r="AY144" s="30">
        <f t="shared" si="117"/>
        <v>0</v>
      </c>
      <c r="AZ144" s="30">
        <f t="shared" si="117"/>
        <v>0</v>
      </c>
      <c r="BA144" s="30">
        <f t="shared" si="117"/>
        <v>0</v>
      </c>
      <c r="BB144" s="30">
        <f t="shared" si="117"/>
        <v>0</v>
      </c>
      <c r="BC144" s="30">
        <f t="shared" si="117"/>
        <v>0</v>
      </c>
      <c r="BD144" s="30">
        <f t="shared" si="117"/>
        <v>0</v>
      </c>
      <c r="BE144" s="30">
        <f t="shared" si="117"/>
        <v>0</v>
      </c>
      <c r="BF144" s="30">
        <f t="shared" si="117"/>
        <v>0</v>
      </c>
      <c r="BG144" s="30">
        <f t="shared" si="117"/>
        <v>0</v>
      </c>
      <c r="BH144" s="30">
        <f t="shared" si="117"/>
        <v>0</v>
      </c>
      <c r="BI144" s="30">
        <f t="shared" si="117"/>
        <v>0</v>
      </c>
      <c r="BJ144" s="30">
        <f t="shared" si="117"/>
        <v>0</v>
      </c>
      <c r="BK144" s="30">
        <f t="shared" si="117"/>
        <v>0</v>
      </c>
      <c r="BL144" s="30">
        <f t="shared" si="117"/>
        <v>0</v>
      </c>
      <c r="BM144" s="30">
        <f t="shared" si="117"/>
        <v>0</v>
      </c>
      <c r="BN144" s="30">
        <f t="shared" si="117"/>
        <v>0</v>
      </c>
      <c r="BO144" s="30">
        <f t="shared" si="117"/>
        <v>0</v>
      </c>
      <c r="BP144" s="30">
        <f t="shared" ref="BP144:CH144" si="118">IF(BP24=0,0,((BP6*0.5)+BO24-BP42)*BP79*BP111*BP$2)</f>
        <v>0</v>
      </c>
      <c r="BQ144" s="30">
        <f t="shared" si="118"/>
        <v>0</v>
      </c>
      <c r="BR144" s="30">
        <f t="shared" si="118"/>
        <v>0</v>
      </c>
      <c r="BS144" s="30">
        <f t="shared" si="118"/>
        <v>0</v>
      </c>
      <c r="BT144" s="30">
        <f t="shared" si="118"/>
        <v>0</v>
      </c>
      <c r="BU144" s="30">
        <f t="shared" si="118"/>
        <v>0</v>
      </c>
      <c r="BV144" s="30">
        <f t="shared" si="118"/>
        <v>0</v>
      </c>
      <c r="BW144" s="30">
        <f t="shared" si="118"/>
        <v>0</v>
      </c>
      <c r="BX144" s="30">
        <f t="shared" si="118"/>
        <v>0</v>
      </c>
      <c r="BY144" s="30">
        <f t="shared" si="118"/>
        <v>0</v>
      </c>
      <c r="BZ144" s="30">
        <f t="shared" si="118"/>
        <v>0</v>
      </c>
      <c r="CA144" s="30">
        <f t="shared" si="118"/>
        <v>0</v>
      </c>
      <c r="CB144" s="30">
        <f t="shared" si="118"/>
        <v>0</v>
      </c>
      <c r="CC144" s="30">
        <f t="shared" si="118"/>
        <v>0</v>
      </c>
      <c r="CD144" s="30">
        <f t="shared" si="118"/>
        <v>0</v>
      </c>
      <c r="CE144" s="30">
        <f t="shared" si="118"/>
        <v>0</v>
      </c>
      <c r="CF144" s="30">
        <f t="shared" si="118"/>
        <v>0</v>
      </c>
      <c r="CG144" s="30">
        <f t="shared" si="118"/>
        <v>0</v>
      </c>
      <c r="CH144" s="33">
        <f t="shared" si="118"/>
        <v>0</v>
      </c>
    </row>
    <row r="145" spans="1:86" hidden="1" x14ac:dyDescent="0.35">
      <c r="A145" s="578"/>
      <c r="B145" s="287" t="s">
        <v>21</v>
      </c>
      <c r="C145" s="30">
        <f t="shared" si="112"/>
        <v>0</v>
      </c>
      <c r="D145" s="30">
        <f t="shared" ref="D145:AI145" si="119">IF(D25=0,0,((D7*0.5)+C25-D43)*D80*D112*D$2)</f>
        <v>0</v>
      </c>
      <c r="E145" s="30">
        <f t="shared" si="119"/>
        <v>0</v>
      </c>
      <c r="F145" s="30">
        <f t="shared" si="119"/>
        <v>0</v>
      </c>
      <c r="G145" s="30">
        <f t="shared" si="119"/>
        <v>0</v>
      </c>
      <c r="H145" s="30">
        <f t="shared" si="119"/>
        <v>0</v>
      </c>
      <c r="I145" s="30">
        <f t="shared" si="119"/>
        <v>0</v>
      </c>
      <c r="J145" s="30">
        <f t="shared" si="119"/>
        <v>0</v>
      </c>
      <c r="K145" s="30">
        <f t="shared" si="119"/>
        <v>0</v>
      </c>
      <c r="L145" s="30">
        <f t="shared" si="119"/>
        <v>0</v>
      </c>
      <c r="M145" s="30">
        <f t="shared" si="119"/>
        <v>0</v>
      </c>
      <c r="N145" s="30">
        <f t="shared" si="119"/>
        <v>0</v>
      </c>
      <c r="O145" s="30">
        <f t="shared" si="119"/>
        <v>0</v>
      </c>
      <c r="P145" s="30">
        <f t="shared" si="119"/>
        <v>0</v>
      </c>
      <c r="Q145" s="30">
        <f t="shared" si="119"/>
        <v>0</v>
      </c>
      <c r="R145" s="30">
        <f t="shared" si="119"/>
        <v>0</v>
      </c>
      <c r="S145" s="30">
        <f t="shared" si="119"/>
        <v>0</v>
      </c>
      <c r="T145" s="30">
        <f t="shared" si="119"/>
        <v>0</v>
      </c>
      <c r="U145" s="30">
        <f t="shared" si="119"/>
        <v>0</v>
      </c>
      <c r="V145" s="30">
        <f t="shared" si="119"/>
        <v>0</v>
      </c>
      <c r="W145" s="30">
        <f t="shared" si="119"/>
        <v>0</v>
      </c>
      <c r="X145" s="30">
        <f t="shared" si="119"/>
        <v>0</v>
      </c>
      <c r="Y145" s="30">
        <f t="shared" si="119"/>
        <v>0</v>
      </c>
      <c r="Z145" s="30">
        <f t="shared" si="119"/>
        <v>0</v>
      </c>
      <c r="AA145" s="30">
        <f t="shared" si="119"/>
        <v>0</v>
      </c>
      <c r="AB145" s="30">
        <f t="shared" si="119"/>
        <v>0</v>
      </c>
      <c r="AC145" s="30">
        <f t="shared" si="119"/>
        <v>0</v>
      </c>
      <c r="AD145" s="30">
        <f t="shared" si="119"/>
        <v>0</v>
      </c>
      <c r="AE145" s="30">
        <f t="shared" si="119"/>
        <v>0</v>
      </c>
      <c r="AF145" s="30">
        <f t="shared" si="119"/>
        <v>0</v>
      </c>
      <c r="AG145" s="30">
        <f t="shared" si="119"/>
        <v>0</v>
      </c>
      <c r="AH145" s="30">
        <f t="shared" si="119"/>
        <v>0</v>
      </c>
      <c r="AI145" s="30">
        <f t="shared" si="119"/>
        <v>0</v>
      </c>
      <c r="AJ145" s="30">
        <f t="shared" ref="AJ145:BO145" si="120">IF(AJ25=0,0,((AJ7*0.5)+AI25-AJ43)*AJ80*AJ112*AJ$2)</f>
        <v>0</v>
      </c>
      <c r="AK145" s="30">
        <f t="shared" si="120"/>
        <v>0</v>
      </c>
      <c r="AL145" s="30">
        <f t="shared" si="120"/>
        <v>0</v>
      </c>
      <c r="AM145" s="30">
        <f t="shared" si="120"/>
        <v>0</v>
      </c>
      <c r="AN145" s="30">
        <f t="shared" si="120"/>
        <v>0</v>
      </c>
      <c r="AO145" s="30">
        <f t="shared" si="120"/>
        <v>0</v>
      </c>
      <c r="AP145" s="30">
        <f t="shared" si="120"/>
        <v>0</v>
      </c>
      <c r="AQ145" s="30">
        <f t="shared" si="120"/>
        <v>0</v>
      </c>
      <c r="AR145" s="30">
        <f t="shared" si="120"/>
        <v>0</v>
      </c>
      <c r="AS145" s="30">
        <f t="shared" si="120"/>
        <v>0</v>
      </c>
      <c r="AT145" s="30">
        <f t="shared" si="120"/>
        <v>0</v>
      </c>
      <c r="AU145" s="30">
        <f t="shared" si="120"/>
        <v>0</v>
      </c>
      <c r="AV145" s="30">
        <f t="shared" si="120"/>
        <v>0</v>
      </c>
      <c r="AW145" s="30">
        <f t="shared" si="120"/>
        <v>0</v>
      </c>
      <c r="AX145" s="30">
        <f t="shared" si="120"/>
        <v>0</v>
      </c>
      <c r="AY145" s="30">
        <f t="shared" si="120"/>
        <v>0</v>
      </c>
      <c r="AZ145" s="30">
        <f t="shared" si="120"/>
        <v>0</v>
      </c>
      <c r="BA145" s="30">
        <f t="shared" si="120"/>
        <v>0</v>
      </c>
      <c r="BB145" s="30">
        <f t="shared" si="120"/>
        <v>0</v>
      </c>
      <c r="BC145" s="30">
        <f t="shared" si="120"/>
        <v>0</v>
      </c>
      <c r="BD145" s="30">
        <f t="shared" si="120"/>
        <v>0</v>
      </c>
      <c r="BE145" s="30">
        <f t="shared" si="120"/>
        <v>0</v>
      </c>
      <c r="BF145" s="30">
        <f t="shared" si="120"/>
        <v>0</v>
      </c>
      <c r="BG145" s="30">
        <f t="shared" si="120"/>
        <v>0</v>
      </c>
      <c r="BH145" s="30">
        <f t="shared" si="120"/>
        <v>0</v>
      </c>
      <c r="BI145" s="30">
        <f t="shared" si="120"/>
        <v>0</v>
      </c>
      <c r="BJ145" s="30">
        <f t="shared" si="120"/>
        <v>0</v>
      </c>
      <c r="BK145" s="30">
        <f t="shared" si="120"/>
        <v>0</v>
      </c>
      <c r="BL145" s="30">
        <f t="shared" si="120"/>
        <v>0</v>
      </c>
      <c r="BM145" s="30">
        <f t="shared" si="120"/>
        <v>0</v>
      </c>
      <c r="BN145" s="30">
        <f t="shared" si="120"/>
        <v>0</v>
      </c>
      <c r="BO145" s="30">
        <f t="shared" si="120"/>
        <v>0</v>
      </c>
      <c r="BP145" s="30">
        <f t="shared" ref="BP145:CH145" si="121">IF(BP25=0,0,((BP7*0.5)+BO25-BP43)*BP80*BP112*BP$2)</f>
        <v>0</v>
      </c>
      <c r="BQ145" s="30">
        <f t="shared" si="121"/>
        <v>0</v>
      </c>
      <c r="BR145" s="30">
        <f t="shared" si="121"/>
        <v>0</v>
      </c>
      <c r="BS145" s="30">
        <f t="shared" si="121"/>
        <v>0</v>
      </c>
      <c r="BT145" s="30">
        <f t="shared" si="121"/>
        <v>0</v>
      </c>
      <c r="BU145" s="30">
        <f t="shared" si="121"/>
        <v>0</v>
      </c>
      <c r="BV145" s="30">
        <f t="shared" si="121"/>
        <v>0</v>
      </c>
      <c r="BW145" s="30">
        <f t="shared" si="121"/>
        <v>0</v>
      </c>
      <c r="BX145" s="30">
        <f t="shared" si="121"/>
        <v>0</v>
      </c>
      <c r="BY145" s="30">
        <f t="shared" si="121"/>
        <v>0</v>
      </c>
      <c r="BZ145" s="30">
        <f t="shared" si="121"/>
        <v>0</v>
      </c>
      <c r="CA145" s="30">
        <f t="shared" si="121"/>
        <v>0</v>
      </c>
      <c r="CB145" s="30">
        <f t="shared" si="121"/>
        <v>0</v>
      </c>
      <c r="CC145" s="30">
        <f t="shared" si="121"/>
        <v>0</v>
      </c>
      <c r="CD145" s="30">
        <f t="shared" si="121"/>
        <v>0</v>
      </c>
      <c r="CE145" s="30">
        <f t="shared" si="121"/>
        <v>0</v>
      </c>
      <c r="CF145" s="30">
        <f t="shared" si="121"/>
        <v>0</v>
      </c>
      <c r="CG145" s="30">
        <f t="shared" si="121"/>
        <v>0</v>
      </c>
      <c r="CH145" s="33">
        <f t="shared" si="121"/>
        <v>0</v>
      </c>
    </row>
    <row r="146" spans="1:86" hidden="1" x14ac:dyDescent="0.35">
      <c r="A146" s="578"/>
      <c r="B146" s="287" t="s">
        <v>1</v>
      </c>
      <c r="C146" s="30">
        <f t="shared" si="112"/>
        <v>0</v>
      </c>
      <c r="D146" s="30">
        <f t="shared" ref="D146:AI146" si="122">IF(D26=0,0,((D8*0.5)+C26-D44)*D81*D113*D$2)</f>
        <v>0</v>
      </c>
      <c r="E146" s="30">
        <f t="shared" si="122"/>
        <v>0</v>
      </c>
      <c r="F146" s="30">
        <f t="shared" si="122"/>
        <v>0</v>
      </c>
      <c r="G146" s="30">
        <f t="shared" si="122"/>
        <v>0</v>
      </c>
      <c r="H146" s="30">
        <f t="shared" si="122"/>
        <v>0</v>
      </c>
      <c r="I146" s="30">
        <f t="shared" si="122"/>
        <v>0</v>
      </c>
      <c r="J146" s="30">
        <f t="shared" si="122"/>
        <v>0</v>
      </c>
      <c r="K146" s="30">
        <f t="shared" si="122"/>
        <v>0</v>
      </c>
      <c r="L146" s="30">
        <f t="shared" si="122"/>
        <v>0</v>
      </c>
      <c r="M146" s="30">
        <f t="shared" si="122"/>
        <v>0</v>
      </c>
      <c r="N146" s="30">
        <f t="shared" si="122"/>
        <v>0</v>
      </c>
      <c r="O146" s="30">
        <f t="shared" si="122"/>
        <v>0</v>
      </c>
      <c r="P146" s="30">
        <f t="shared" si="122"/>
        <v>0</v>
      </c>
      <c r="Q146" s="30">
        <f t="shared" si="122"/>
        <v>0</v>
      </c>
      <c r="R146" s="30">
        <f t="shared" si="122"/>
        <v>0</v>
      </c>
      <c r="S146" s="30">
        <f t="shared" si="122"/>
        <v>0</v>
      </c>
      <c r="T146" s="30">
        <f t="shared" si="122"/>
        <v>0</v>
      </c>
      <c r="U146" s="30">
        <f t="shared" si="122"/>
        <v>0</v>
      </c>
      <c r="V146" s="30">
        <f t="shared" si="122"/>
        <v>0</v>
      </c>
      <c r="W146" s="30">
        <f t="shared" si="122"/>
        <v>0</v>
      </c>
      <c r="X146" s="30">
        <f t="shared" si="122"/>
        <v>0</v>
      </c>
      <c r="Y146" s="30">
        <f t="shared" si="122"/>
        <v>0</v>
      </c>
      <c r="Z146" s="30">
        <f t="shared" si="122"/>
        <v>0</v>
      </c>
      <c r="AA146" s="30">
        <f t="shared" si="122"/>
        <v>0</v>
      </c>
      <c r="AB146" s="30">
        <f t="shared" si="122"/>
        <v>0</v>
      </c>
      <c r="AC146" s="30">
        <f t="shared" si="122"/>
        <v>0</v>
      </c>
      <c r="AD146" s="30">
        <f t="shared" si="122"/>
        <v>0</v>
      </c>
      <c r="AE146" s="30">
        <f t="shared" si="122"/>
        <v>0</v>
      </c>
      <c r="AF146" s="30">
        <f t="shared" si="122"/>
        <v>0</v>
      </c>
      <c r="AG146" s="30">
        <f t="shared" si="122"/>
        <v>0</v>
      </c>
      <c r="AH146" s="30">
        <f t="shared" si="122"/>
        <v>0</v>
      </c>
      <c r="AI146" s="30">
        <f t="shared" si="122"/>
        <v>0</v>
      </c>
      <c r="AJ146" s="30">
        <f t="shared" ref="AJ146:BO146" si="123">IF(AJ26=0,0,((AJ8*0.5)+AI26-AJ44)*AJ81*AJ113*AJ$2)</f>
        <v>0</v>
      </c>
      <c r="AK146" s="30">
        <f t="shared" si="123"/>
        <v>0</v>
      </c>
      <c r="AL146" s="30">
        <f t="shared" si="123"/>
        <v>0</v>
      </c>
      <c r="AM146" s="30">
        <f t="shared" si="123"/>
        <v>0</v>
      </c>
      <c r="AN146" s="30">
        <f t="shared" si="123"/>
        <v>0</v>
      </c>
      <c r="AO146" s="30">
        <f t="shared" si="123"/>
        <v>0</v>
      </c>
      <c r="AP146" s="30">
        <f t="shared" si="123"/>
        <v>0</v>
      </c>
      <c r="AQ146" s="30">
        <f t="shared" si="123"/>
        <v>0</v>
      </c>
      <c r="AR146" s="30">
        <f t="shared" si="123"/>
        <v>0</v>
      </c>
      <c r="AS146" s="30">
        <f t="shared" si="123"/>
        <v>0</v>
      </c>
      <c r="AT146" s="30">
        <f t="shared" si="123"/>
        <v>0</v>
      </c>
      <c r="AU146" s="30">
        <f t="shared" si="123"/>
        <v>0</v>
      </c>
      <c r="AV146" s="30">
        <f t="shared" si="123"/>
        <v>0</v>
      </c>
      <c r="AW146" s="30">
        <f t="shared" si="123"/>
        <v>0</v>
      </c>
      <c r="AX146" s="30">
        <f t="shared" si="123"/>
        <v>0</v>
      </c>
      <c r="AY146" s="30">
        <f t="shared" si="123"/>
        <v>0</v>
      </c>
      <c r="AZ146" s="30">
        <f t="shared" si="123"/>
        <v>0</v>
      </c>
      <c r="BA146" s="30">
        <f t="shared" si="123"/>
        <v>0</v>
      </c>
      <c r="BB146" s="30">
        <f t="shared" si="123"/>
        <v>0</v>
      </c>
      <c r="BC146" s="30">
        <f t="shared" si="123"/>
        <v>0</v>
      </c>
      <c r="BD146" s="30">
        <f t="shared" si="123"/>
        <v>0</v>
      </c>
      <c r="BE146" s="30">
        <f t="shared" si="123"/>
        <v>0</v>
      </c>
      <c r="BF146" s="30">
        <f t="shared" si="123"/>
        <v>0</v>
      </c>
      <c r="BG146" s="30">
        <f t="shared" si="123"/>
        <v>0</v>
      </c>
      <c r="BH146" s="30">
        <f t="shared" si="123"/>
        <v>0</v>
      </c>
      <c r="BI146" s="30">
        <f t="shared" si="123"/>
        <v>0</v>
      </c>
      <c r="BJ146" s="30">
        <f t="shared" si="123"/>
        <v>0</v>
      </c>
      <c r="BK146" s="30">
        <f t="shared" si="123"/>
        <v>0</v>
      </c>
      <c r="BL146" s="30">
        <f t="shared" si="123"/>
        <v>0</v>
      </c>
      <c r="BM146" s="30">
        <f t="shared" si="123"/>
        <v>0</v>
      </c>
      <c r="BN146" s="30">
        <f t="shared" si="123"/>
        <v>0</v>
      </c>
      <c r="BO146" s="30">
        <f t="shared" si="123"/>
        <v>0</v>
      </c>
      <c r="BP146" s="30">
        <f t="shared" ref="BP146:CH146" si="124">IF(BP26=0,0,((BP8*0.5)+BO26-BP44)*BP81*BP113*BP$2)</f>
        <v>0</v>
      </c>
      <c r="BQ146" s="30">
        <f t="shared" si="124"/>
        <v>0</v>
      </c>
      <c r="BR146" s="30">
        <f t="shared" si="124"/>
        <v>0</v>
      </c>
      <c r="BS146" s="30">
        <f t="shared" si="124"/>
        <v>0</v>
      </c>
      <c r="BT146" s="30">
        <f t="shared" si="124"/>
        <v>0</v>
      </c>
      <c r="BU146" s="30">
        <f t="shared" si="124"/>
        <v>0</v>
      </c>
      <c r="BV146" s="30">
        <f t="shared" si="124"/>
        <v>0</v>
      </c>
      <c r="BW146" s="30">
        <f t="shared" si="124"/>
        <v>0</v>
      </c>
      <c r="BX146" s="30">
        <f t="shared" si="124"/>
        <v>0</v>
      </c>
      <c r="BY146" s="30">
        <f t="shared" si="124"/>
        <v>0</v>
      </c>
      <c r="BZ146" s="30">
        <f t="shared" si="124"/>
        <v>0</v>
      </c>
      <c r="CA146" s="30">
        <f t="shared" si="124"/>
        <v>0</v>
      </c>
      <c r="CB146" s="30">
        <f t="shared" si="124"/>
        <v>0</v>
      </c>
      <c r="CC146" s="30">
        <f t="shared" si="124"/>
        <v>0</v>
      </c>
      <c r="CD146" s="30">
        <f t="shared" si="124"/>
        <v>0</v>
      </c>
      <c r="CE146" s="30">
        <f t="shared" si="124"/>
        <v>0</v>
      </c>
      <c r="CF146" s="30">
        <f t="shared" si="124"/>
        <v>0</v>
      </c>
      <c r="CG146" s="30">
        <f t="shared" si="124"/>
        <v>0</v>
      </c>
      <c r="CH146" s="33">
        <f t="shared" si="124"/>
        <v>0</v>
      </c>
    </row>
    <row r="147" spans="1:86" hidden="1" x14ac:dyDescent="0.35">
      <c r="A147" s="578"/>
      <c r="B147" s="287" t="s">
        <v>22</v>
      </c>
      <c r="C147" s="30">
        <f t="shared" si="112"/>
        <v>0</v>
      </c>
      <c r="D147" s="30">
        <f t="shared" ref="D147:AI147" si="125">IF(D27=0,0,((D9*0.5)+C27-D45)*D82*D114*D$2)</f>
        <v>0</v>
      </c>
      <c r="E147" s="30">
        <f t="shared" si="125"/>
        <v>0</v>
      </c>
      <c r="F147" s="30">
        <f t="shared" si="125"/>
        <v>0</v>
      </c>
      <c r="G147" s="30">
        <f t="shared" si="125"/>
        <v>0</v>
      </c>
      <c r="H147" s="30">
        <f t="shared" si="125"/>
        <v>0</v>
      </c>
      <c r="I147" s="30">
        <f t="shared" si="125"/>
        <v>0</v>
      </c>
      <c r="J147" s="30">
        <f t="shared" si="125"/>
        <v>92.408530425227696</v>
      </c>
      <c r="K147" s="30">
        <f t="shared" si="125"/>
        <v>226.38566739567887</v>
      </c>
      <c r="L147" s="30">
        <f t="shared" si="125"/>
        <v>166.25441506888953</v>
      </c>
      <c r="M147" s="30">
        <f t="shared" si="125"/>
        <v>146.08168675802651</v>
      </c>
      <c r="N147" s="30">
        <f t="shared" si="125"/>
        <v>157.74569462674893</v>
      </c>
      <c r="O147" s="30">
        <f t="shared" si="125"/>
        <v>167.59454755767248</v>
      </c>
      <c r="P147" s="30">
        <f t="shared" si="125"/>
        <v>131.15916498003938</v>
      </c>
      <c r="Q147" s="30">
        <f t="shared" si="125"/>
        <v>114.60223010901315</v>
      </c>
      <c r="R147" s="30">
        <f t="shared" si="125"/>
        <v>114.95053890718441</v>
      </c>
      <c r="S147" s="30">
        <f t="shared" si="125"/>
        <v>139.96160981950507</v>
      </c>
      <c r="T147" s="30">
        <f t="shared" si="125"/>
        <v>189.03203113622206</v>
      </c>
      <c r="U147" s="30">
        <f t="shared" si="125"/>
        <v>228.67192009872545</v>
      </c>
      <c r="V147" s="30">
        <f t="shared" si="125"/>
        <v>184.81706085045539</v>
      </c>
      <c r="W147" s="30">
        <f t="shared" si="125"/>
        <v>226.38566739567887</v>
      </c>
      <c r="X147" s="30">
        <f t="shared" si="125"/>
        <v>166.25441506888953</v>
      </c>
      <c r="Y147" s="30">
        <f t="shared" si="125"/>
        <v>146.08168675802651</v>
      </c>
      <c r="Z147" s="30">
        <f t="shared" si="125"/>
        <v>157.74569462674893</v>
      </c>
      <c r="AA147" s="30">
        <f t="shared" si="125"/>
        <v>167.59454755767248</v>
      </c>
      <c r="AB147" s="30">
        <f t="shared" si="125"/>
        <v>131.15916498003938</v>
      </c>
      <c r="AC147" s="30">
        <f t="shared" si="125"/>
        <v>114.60223010901315</v>
      </c>
      <c r="AD147" s="30">
        <f t="shared" si="125"/>
        <v>114.95053890718441</v>
      </c>
      <c r="AE147" s="30">
        <f t="shared" si="125"/>
        <v>139.96160981950507</v>
      </c>
      <c r="AF147" s="30">
        <f t="shared" si="125"/>
        <v>189.03203113622206</v>
      </c>
      <c r="AG147" s="30">
        <f t="shared" si="125"/>
        <v>228.67192009872545</v>
      </c>
      <c r="AH147" s="30">
        <f t="shared" si="125"/>
        <v>184.81706085045539</v>
      </c>
      <c r="AI147" s="30">
        <f t="shared" si="125"/>
        <v>226.38566739567887</v>
      </c>
      <c r="AJ147" s="30">
        <f t="shared" ref="AJ147:BO147" si="126">IF(AJ27=0,0,((AJ9*0.5)+AI27-AJ45)*AJ82*AJ114*AJ$2)</f>
        <v>166.25441506888953</v>
      </c>
      <c r="AK147" s="30">
        <f t="shared" si="126"/>
        <v>146.08168675802651</v>
      </c>
      <c r="AL147" s="30">
        <f t="shared" si="126"/>
        <v>157.74569462674893</v>
      </c>
      <c r="AM147" s="30">
        <f t="shared" si="126"/>
        <v>167.59454755767248</v>
      </c>
      <c r="AN147" s="30">
        <f t="shared" si="126"/>
        <v>131.15916498003938</v>
      </c>
      <c r="AO147" s="30">
        <f t="shared" si="126"/>
        <v>114.60223010901315</v>
      </c>
      <c r="AP147" s="30">
        <f t="shared" si="126"/>
        <v>114.95053890718441</v>
      </c>
      <c r="AQ147" s="30">
        <f t="shared" si="126"/>
        <v>139.96160981950507</v>
      </c>
      <c r="AR147" s="30">
        <f t="shared" si="126"/>
        <v>189.03203113622206</v>
      </c>
      <c r="AS147" s="30">
        <f t="shared" si="126"/>
        <v>228.67192009872545</v>
      </c>
      <c r="AT147" s="30">
        <f t="shared" si="126"/>
        <v>184.81706085045539</v>
      </c>
      <c r="AU147" s="30">
        <f t="shared" si="126"/>
        <v>226.38566739567887</v>
      </c>
      <c r="AV147" s="30">
        <f t="shared" si="126"/>
        <v>166.25441506888953</v>
      </c>
      <c r="AW147" s="30">
        <f t="shared" si="126"/>
        <v>146.08168675802651</v>
      </c>
      <c r="AX147" s="30">
        <f t="shared" si="126"/>
        <v>157.74569462674893</v>
      </c>
      <c r="AY147" s="30">
        <f t="shared" si="126"/>
        <v>167.59454755767248</v>
      </c>
      <c r="AZ147" s="30">
        <f t="shared" si="126"/>
        <v>131.15916498003938</v>
      </c>
      <c r="BA147" s="30">
        <f t="shared" si="126"/>
        <v>114.60223010901315</v>
      </c>
      <c r="BB147" s="30">
        <f t="shared" si="126"/>
        <v>114.95053890718441</v>
      </c>
      <c r="BC147" s="30">
        <f t="shared" si="126"/>
        <v>139.96160981950507</v>
      </c>
      <c r="BD147" s="30">
        <f t="shared" si="126"/>
        <v>189.03203113622206</v>
      </c>
      <c r="BE147" s="30">
        <f t="shared" si="126"/>
        <v>228.67192009872545</v>
      </c>
      <c r="BF147" s="30">
        <f t="shared" si="126"/>
        <v>184.81706085045539</v>
      </c>
      <c r="BG147" s="30">
        <f t="shared" si="126"/>
        <v>226.38566739567887</v>
      </c>
      <c r="BH147" s="30">
        <f t="shared" si="126"/>
        <v>166.25441506888953</v>
      </c>
      <c r="BI147" s="30">
        <f t="shared" si="126"/>
        <v>146.08168675802651</v>
      </c>
      <c r="BJ147" s="30">
        <f t="shared" si="126"/>
        <v>157.74569462674893</v>
      </c>
      <c r="BK147" s="30">
        <f t="shared" si="126"/>
        <v>167.59454755767248</v>
      </c>
      <c r="BL147" s="30">
        <f t="shared" si="126"/>
        <v>131.15916498003938</v>
      </c>
      <c r="BM147" s="30">
        <f t="shared" si="126"/>
        <v>114.60223010901315</v>
      </c>
      <c r="BN147" s="30">
        <f t="shared" si="126"/>
        <v>114.95053890718441</v>
      </c>
      <c r="BO147" s="30">
        <f t="shared" si="126"/>
        <v>139.96160981950507</v>
      </c>
      <c r="BP147" s="30">
        <f t="shared" ref="BP147:CH147" si="127">IF(BP27=0,0,((BP9*0.5)+BO27-BP45)*BP82*BP114*BP$2)</f>
        <v>189.03203113622206</v>
      </c>
      <c r="BQ147" s="30">
        <f t="shared" si="127"/>
        <v>228.67192009872545</v>
      </c>
      <c r="BR147" s="30">
        <f t="shared" si="127"/>
        <v>184.81706085045539</v>
      </c>
      <c r="BS147" s="30">
        <f t="shared" si="127"/>
        <v>226.38566739567887</v>
      </c>
      <c r="BT147" s="30">
        <f t="shared" si="127"/>
        <v>166.25441506888953</v>
      </c>
      <c r="BU147" s="30">
        <f t="shared" si="127"/>
        <v>146.08168675802651</v>
      </c>
      <c r="BV147" s="30">
        <f t="shared" si="127"/>
        <v>157.74569462674893</v>
      </c>
      <c r="BW147" s="30">
        <f t="shared" si="127"/>
        <v>167.59454755767248</v>
      </c>
      <c r="BX147" s="30">
        <f t="shared" si="127"/>
        <v>131.15916498003938</v>
      </c>
      <c r="BY147" s="30">
        <f t="shared" si="127"/>
        <v>114.60223010901315</v>
      </c>
      <c r="BZ147" s="30">
        <f t="shared" si="127"/>
        <v>114.95053890718441</v>
      </c>
      <c r="CA147" s="30">
        <f t="shared" si="127"/>
        <v>139.96160981950507</v>
      </c>
      <c r="CB147" s="30">
        <f t="shared" si="127"/>
        <v>189.03203113622206</v>
      </c>
      <c r="CC147" s="30">
        <f t="shared" si="127"/>
        <v>228.67192009872545</v>
      </c>
      <c r="CD147" s="30">
        <f t="shared" si="127"/>
        <v>184.81706085045539</v>
      </c>
      <c r="CE147" s="30">
        <f t="shared" si="127"/>
        <v>226.38566739567887</v>
      </c>
      <c r="CF147" s="30">
        <f t="shared" si="127"/>
        <v>166.25441506888953</v>
      </c>
      <c r="CG147" s="30">
        <f t="shared" si="127"/>
        <v>146.08168675802651</v>
      </c>
      <c r="CH147" s="33">
        <f t="shared" si="127"/>
        <v>157.74569462674893</v>
      </c>
    </row>
    <row r="148" spans="1:86" hidden="1" x14ac:dyDescent="0.35">
      <c r="A148" s="578"/>
      <c r="B148" s="94" t="s">
        <v>9</v>
      </c>
      <c r="C148" s="30">
        <f t="shared" si="112"/>
        <v>0</v>
      </c>
      <c r="D148" s="30">
        <f t="shared" ref="D148:AI148" si="128">IF(D28=0,0,((D10*0.5)+C28-D46)*D83*D115*D$2)</f>
        <v>0</v>
      </c>
      <c r="E148" s="30">
        <f t="shared" si="128"/>
        <v>0</v>
      </c>
      <c r="F148" s="30">
        <f t="shared" si="128"/>
        <v>0</v>
      </c>
      <c r="G148" s="30">
        <f t="shared" si="128"/>
        <v>0</v>
      </c>
      <c r="H148" s="30">
        <f t="shared" si="128"/>
        <v>0</v>
      </c>
      <c r="I148" s="30">
        <f t="shared" si="128"/>
        <v>0</v>
      </c>
      <c r="J148" s="30">
        <f t="shared" si="128"/>
        <v>0</v>
      </c>
      <c r="K148" s="30">
        <f t="shared" si="128"/>
        <v>0</v>
      </c>
      <c r="L148" s="30">
        <f t="shared" si="128"/>
        <v>0</v>
      </c>
      <c r="M148" s="30">
        <f t="shared" si="128"/>
        <v>0</v>
      </c>
      <c r="N148" s="30">
        <f t="shared" si="128"/>
        <v>0</v>
      </c>
      <c r="O148" s="30">
        <f t="shared" si="128"/>
        <v>0</v>
      </c>
      <c r="P148" s="30">
        <f t="shared" si="128"/>
        <v>0</v>
      </c>
      <c r="Q148" s="30">
        <f t="shared" si="128"/>
        <v>0</v>
      </c>
      <c r="R148" s="30">
        <f t="shared" si="128"/>
        <v>0</v>
      </c>
      <c r="S148" s="30">
        <f t="shared" si="128"/>
        <v>0</v>
      </c>
      <c r="T148" s="30">
        <f t="shared" si="128"/>
        <v>0</v>
      </c>
      <c r="U148" s="30">
        <f t="shared" si="128"/>
        <v>0</v>
      </c>
      <c r="V148" s="30">
        <f t="shared" si="128"/>
        <v>0</v>
      </c>
      <c r="W148" s="30">
        <f t="shared" si="128"/>
        <v>0</v>
      </c>
      <c r="X148" s="30">
        <f t="shared" si="128"/>
        <v>0</v>
      </c>
      <c r="Y148" s="30">
        <f t="shared" si="128"/>
        <v>0</v>
      </c>
      <c r="Z148" s="30">
        <f t="shared" si="128"/>
        <v>0</v>
      </c>
      <c r="AA148" s="30">
        <f t="shared" si="128"/>
        <v>0</v>
      </c>
      <c r="AB148" s="30">
        <f t="shared" si="128"/>
        <v>0</v>
      </c>
      <c r="AC148" s="30">
        <f t="shared" si="128"/>
        <v>0</v>
      </c>
      <c r="AD148" s="30">
        <f t="shared" si="128"/>
        <v>0</v>
      </c>
      <c r="AE148" s="30">
        <f t="shared" si="128"/>
        <v>0</v>
      </c>
      <c r="AF148" s="30">
        <f t="shared" si="128"/>
        <v>0</v>
      </c>
      <c r="AG148" s="30">
        <f t="shared" si="128"/>
        <v>0</v>
      </c>
      <c r="AH148" s="30">
        <f t="shared" si="128"/>
        <v>0</v>
      </c>
      <c r="AI148" s="30">
        <f t="shared" si="128"/>
        <v>0</v>
      </c>
      <c r="AJ148" s="30">
        <f t="shared" ref="AJ148:BO148" si="129">IF(AJ28=0,0,((AJ10*0.5)+AI28-AJ46)*AJ83*AJ115*AJ$2)</f>
        <v>0</v>
      </c>
      <c r="AK148" s="30">
        <f t="shared" si="129"/>
        <v>0</v>
      </c>
      <c r="AL148" s="30">
        <f t="shared" si="129"/>
        <v>0</v>
      </c>
      <c r="AM148" s="30">
        <f t="shared" si="129"/>
        <v>0</v>
      </c>
      <c r="AN148" s="30">
        <f t="shared" si="129"/>
        <v>0</v>
      </c>
      <c r="AO148" s="30">
        <f t="shared" si="129"/>
        <v>0</v>
      </c>
      <c r="AP148" s="30">
        <f t="shared" si="129"/>
        <v>0</v>
      </c>
      <c r="AQ148" s="30">
        <f t="shared" si="129"/>
        <v>0</v>
      </c>
      <c r="AR148" s="30">
        <f t="shared" si="129"/>
        <v>0</v>
      </c>
      <c r="AS148" s="30">
        <f t="shared" si="129"/>
        <v>0</v>
      </c>
      <c r="AT148" s="30">
        <f t="shared" si="129"/>
        <v>0</v>
      </c>
      <c r="AU148" s="30">
        <f t="shared" si="129"/>
        <v>0</v>
      </c>
      <c r="AV148" s="30">
        <f t="shared" si="129"/>
        <v>0</v>
      </c>
      <c r="AW148" s="30">
        <f t="shared" si="129"/>
        <v>0</v>
      </c>
      <c r="AX148" s="30">
        <f t="shared" si="129"/>
        <v>0</v>
      </c>
      <c r="AY148" s="30">
        <f t="shared" si="129"/>
        <v>0</v>
      </c>
      <c r="AZ148" s="30">
        <f t="shared" si="129"/>
        <v>0</v>
      </c>
      <c r="BA148" s="30">
        <f t="shared" si="129"/>
        <v>0</v>
      </c>
      <c r="BB148" s="30">
        <f t="shared" si="129"/>
        <v>0</v>
      </c>
      <c r="BC148" s="30">
        <f t="shared" si="129"/>
        <v>0</v>
      </c>
      <c r="BD148" s="30">
        <f t="shared" si="129"/>
        <v>0</v>
      </c>
      <c r="BE148" s="30">
        <f t="shared" si="129"/>
        <v>0</v>
      </c>
      <c r="BF148" s="30">
        <f t="shared" si="129"/>
        <v>0</v>
      </c>
      <c r="BG148" s="30">
        <f t="shared" si="129"/>
        <v>0</v>
      </c>
      <c r="BH148" s="30">
        <f t="shared" si="129"/>
        <v>0</v>
      </c>
      <c r="BI148" s="30">
        <f t="shared" si="129"/>
        <v>0</v>
      </c>
      <c r="BJ148" s="30">
        <f t="shared" si="129"/>
        <v>0</v>
      </c>
      <c r="BK148" s="30">
        <f t="shared" si="129"/>
        <v>0</v>
      </c>
      <c r="BL148" s="30">
        <f t="shared" si="129"/>
        <v>0</v>
      </c>
      <c r="BM148" s="30">
        <f t="shared" si="129"/>
        <v>0</v>
      </c>
      <c r="BN148" s="30">
        <f t="shared" si="129"/>
        <v>0</v>
      </c>
      <c r="BO148" s="30">
        <f t="shared" si="129"/>
        <v>0</v>
      </c>
      <c r="BP148" s="30">
        <f t="shared" ref="BP148:CH148" si="130">IF(BP28=0,0,((BP10*0.5)+BO28-BP46)*BP83*BP115*BP$2)</f>
        <v>0</v>
      </c>
      <c r="BQ148" s="30">
        <f t="shared" si="130"/>
        <v>0</v>
      </c>
      <c r="BR148" s="30">
        <f t="shared" si="130"/>
        <v>0</v>
      </c>
      <c r="BS148" s="30">
        <f t="shared" si="130"/>
        <v>0</v>
      </c>
      <c r="BT148" s="30">
        <f t="shared" si="130"/>
        <v>0</v>
      </c>
      <c r="BU148" s="30">
        <f t="shared" si="130"/>
        <v>0</v>
      </c>
      <c r="BV148" s="30">
        <f t="shared" si="130"/>
        <v>0</v>
      </c>
      <c r="BW148" s="30">
        <f t="shared" si="130"/>
        <v>0</v>
      </c>
      <c r="BX148" s="30">
        <f t="shared" si="130"/>
        <v>0</v>
      </c>
      <c r="BY148" s="30">
        <f t="shared" si="130"/>
        <v>0</v>
      </c>
      <c r="BZ148" s="30">
        <f t="shared" si="130"/>
        <v>0</v>
      </c>
      <c r="CA148" s="30">
        <f t="shared" si="130"/>
        <v>0</v>
      </c>
      <c r="CB148" s="30">
        <f t="shared" si="130"/>
        <v>0</v>
      </c>
      <c r="CC148" s="30">
        <f t="shared" si="130"/>
        <v>0</v>
      </c>
      <c r="CD148" s="30">
        <f t="shared" si="130"/>
        <v>0</v>
      </c>
      <c r="CE148" s="30">
        <f t="shared" si="130"/>
        <v>0</v>
      </c>
      <c r="CF148" s="30">
        <f t="shared" si="130"/>
        <v>0</v>
      </c>
      <c r="CG148" s="30">
        <f t="shared" si="130"/>
        <v>0</v>
      </c>
      <c r="CH148" s="33">
        <f t="shared" si="130"/>
        <v>0</v>
      </c>
    </row>
    <row r="149" spans="1:86" hidden="1" x14ac:dyDescent="0.35">
      <c r="A149" s="578"/>
      <c r="B149" s="94" t="s">
        <v>3</v>
      </c>
      <c r="C149" s="30">
        <f t="shared" si="112"/>
        <v>0</v>
      </c>
      <c r="D149" s="30">
        <f t="shared" ref="D149:AI149" si="131">IF(D29=0,0,((D11*0.5)+C29-D47)*D84*D116*D$2)</f>
        <v>0</v>
      </c>
      <c r="E149" s="30">
        <f t="shared" si="131"/>
        <v>0</v>
      </c>
      <c r="F149" s="30">
        <f t="shared" si="131"/>
        <v>0</v>
      </c>
      <c r="G149" s="30">
        <f t="shared" si="131"/>
        <v>0</v>
      </c>
      <c r="H149" s="30">
        <f t="shared" si="131"/>
        <v>0</v>
      </c>
      <c r="I149" s="30">
        <f t="shared" si="131"/>
        <v>0</v>
      </c>
      <c r="J149" s="30">
        <f t="shared" si="131"/>
        <v>0</v>
      </c>
      <c r="K149" s="30">
        <f t="shared" si="131"/>
        <v>0</v>
      </c>
      <c r="L149" s="30">
        <f t="shared" si="131"/>
        <v>0</v>
      </c>
      <c r="M149" s="30">
        <f t="shared" si="131"/>
        <v>0</v>
      </c>
      <c r="N149" s="30">
        <f t="shared" si="131"/>
        <v>0</v>
      </c>
      <c r="O149" s="30">
        <f t="shared" si="131"/>
        <v>0</v>
      </c>
      <c r="P149" s="30">
        <f t="shared" si="131"/>
        <v>0</v>
      </c>
      <c r="Q149" s="30">
        <f t="shared" si="131"/>
        <v>0</v>
      </c>
      <c r="R149" s="30">
        <f t="shared" si="131"/>
        <v>0</v>
      </c>
      <c r="S149" s="30">
        <f t="shared" si="131"/>
        <v>0</v>
      </c>
      <c r="T149" s="30">
        <f t="shared" si="131"/>
        <v>0</v>
      </c>
      <c r="U149" s="30">
        <f t="shared" si="131"/>
        <v>0</v>
      </c>
      <c r="V149" s="30">
        <f t="shared" si="131"/>
        <v>0</v>
      </c>
      <c r="W149" s="30">
        <f t="shared" si="131"/>
        <v>0</v>
      </c>
      <c r="X149" s="30">
        <f t="shared" si="131"/>
        <v>0</v>
      </c>
      <c r="Y149" s="30">
        <f t="shared" si="131"/>
        <v>0</v>
      </c>
      <c r="Z149" s="30">
        <f t="shared" si="131"/>
        <v>0</v>
      </c>
      <c r="AA149" s="30">
        <f t="shared" si="131"/>
        <v>0</v>
      </c>
      <c r="AB149" s="30">
        <f t="shared" si="131"/>
        <v>0</v>
      </c>
      <c r="AC149" s="30">
        <f t="shared" si="131"/>
        <v>0</v>
      </c>
      <c r="AD149" s="30">
        <f t="shared" si="131"/>
        <v>0</v>
      </c>
      <c r="AE149" s="30">
        <f t="shared" si="131"/>
        <v>0</v>
      </c>
      <c r="AF149" s="30">
        <f t="shared" si="131"/>
        <v>0</v>
      </c>
      <c r="AG149" s="30">
        <f t="shared" si="131"/>
        <v>0</v>
      </c>
      <c r="AH149" s="30">
        <f t="shared" si="131"/>
        <v>0</v>
      </c>
      <c r="AI149" s="30">
        <f t="shared" si="131"/>
        <v>0</v>
      </c>
      <c r="AJ149" s="30">
        <f t="shared" ref="AJ149:BO149" si="132">IF(AJ29=0,0,((AJ11*0.5)+AI29-AJ47)*AJ84*AJ116*AJ$2)</f>
        <v>0</v>
      </c>
      <c r="AK149" s="30">
        <f t="shared" si="132"/>
        <v>0</v>
      </c>
      <c r="AL149" s="30">
        <f t="shared" si="132"/>
        <v>0</v>
      </c>
      <c r="AM149" s="30">
        <f t="shared" si="132"/>
        <v>0</v>
      </c>
      <c r="AN149" s="30">
        <f t="shared" si="132"/>
        <v>0</v>
      </c>
      <c r="AO149" s="30">
        <f t="shared" si="132"/>
        <v>0</v>
      </c>
      <c r="AP149" s="30">
        <f t="shared" si="132"/>
        <v>0</v>
      </c>
      <c r="AQ149" s="30">
        <f t="shared" si="132"/>
        <v>0</v>
      </c>
      <c r="AR149" s="30">
        <f t="shared" si="132"/>
        <v>0</v>
      </c>
      <c r="AS149" s="30">
        <f t="shared" si="132"/>
        <v>0</v>
      </c>
      <c r="AT149" s="30">
        <f t="shared" si="132"/>
        <v>0</v>
      </c>
      <c r="AU149" s="30">
        <f t="shared" si="132"/>
        <v>0</v>
      </c>
      <c r="AV149" s="30">
        <f t="shared" si="132"/>
        <v>0</v>
      </c>
      <c r="AW149" s="30">
        <f t="shared" si="132"/>
        <v>0</v>
      </c>
      <c r="AX149" s="30">
        <f t="shared" si="132"/>
        <v>0</v>
      </c>
      <c r="AY149" s="30">
        <f t="shared" si="132"/>
        <v>0</v>
      </c>
      <c r="AZ149" s="30">
        <f t="shared" si="132"/>
        <v>0</v>
      </c>
      <c r="BA149" s="30">
        <f t="shared" si="132"/>
        <v>0</v>
      </c>
      <c r="BB149" s="30">
        <f t="shared" si="132"/>
        <v>0</v>
      </c>
      <c r="BC149" s="30">
        <f t="shared" si="132"/>
        <v>0</v>
      </c>
      <c r="BD149" s="30">
        <f t="shared" si="132"/>
        <v>0</v>
      </c>
      <c r="BE149" s="30">
        <f t="shared" si="132"/>
        <v>0</v>
      </c>
      <c r="BF149" s="30">
        <f t="shared" si="132"/>
        <v>0</v>
      </c>
      <c r="BG149" s="30">
        <f t="shared" si="132"/>
        <v>0</v>
      </c>
      <c r="BH149" s="30">
        <f t="shared" si="132"/>
        <v>0</v>
      </c>
      <c r="BI149" s="30">
        <f t="shared" si="132"/>
        <v>0</v>
      </c>
      <c r="BJ149" s="30">
        <f t="shared" si="132"/>
        <v>0</v>
      </c>
      <c r="BK149" s="30">
        <f t="shared" si="132"/>
        <v>0</v>
      </c>
      <c r="BL149" s="30">
        <f t="shared" si="132"/>
        <v>0</v>
      </c>
      <c r="BM149" s="30">
        <f t="shared" si="132"/>
        <v>0</v>
      </c>
      <c r="BN149" s="30">
        <f t="shared" si="132"/>
        <v>0</v>
      </c>
      <c r="BO149" s="30">
        <f t="shared" si="132"/>
        <v>0</v>
      </c>
      <c r="BP149" s="30">
        <f t="shared" ref="BP149:CH149" si="133">IF(BP29=0,0,((BP11*0.5)+BO29-BP47)*BP84*BP116*BP$2)</f>
        <v>0</v>
      </c>
      <c r="BQ149" s="30">
        <f t="shared" si="133"/>
        <v>0</v>
      </c>
      <c r="BR149" s="30">
        <f t="shared" si="133"/>
        <v>0</v>
      </c>
      <c r="BS149" s="30">
        <f t="shared" si="133"/>
        <v>0</v>
      </c>
      <c r="BT149" s="30">
        <f t="shared" si="133"/>
        <v>0</v>
      </c>
      <c r="BU149" s="30">
        <f t="shared" si="133"/>
        <v>0</v>
      </c>
      <c r="BV149" s="30">
        <f t="shared" si="133"/>
        <v>0</v>
      </c>
      <c r="BW149" s="30">
        <f t="shared" si="133"/>
        <v>0</v>
      </c>
      <c r="BX149" s="30">
        <f t="shared" si="133"/>
        <v>0</v>
      </c>
      <c r="BY149" s="30">
        <f t="shared" si="133"/>
        <v>0</v>
      </c>
      <c r="BZ149" s="30">
        <f t="shared" si="133"/>
        <v>0</v>
      </c>
      <c r="CA149" s="30">
        <f t="shared" si="133"/>
        <v>0</v>
      </c>
      <c r="CB149" s="30">
        <f t="shared" si="133"/>
        <v>0</v>
      </c>
      <c r="CC149" s="30">
        <f t="shared" si="133"/>
        <v>0</v>
      </c>
      <c r="CD149" s="30">
        <f t="shared" si="133"/>
        <v>0</v>
      </c>
      <c r="CE149" s="30">
        <f t="shared" si="133"/>
        <v>0</v>
      </c>
      <c r="CF149" s="30">
        <f t="shared" si="133"/>
        <v>0</v>
      </c>
      <c r="CG149" s="30">
        <f t="shared" si="133"/>
        <v>0</v>
      </c>
      <c r="CH149" s="33">
        <f t="shared" si="133"/>
        <v>0</v>
      </c>
    </row>
    <row r="150" spans="1:86" ht="15.75" hidden="1" customHeight="1" x14ac:dyDescent="0.35">
      <c r="A150" s="578"/>
      <c r="B150" s="94" t="s">
        <v>4</v>
      </c>
      <c r="C150" s="30">
        <f t="shared" si="112"/>
        <v>0</v>
      </c>
      <c r="D150" s="30">
        <f t="shared" ref="D150:AI150" si="134">IF(D30=0,0,((D12*0.5)+C30-D48)*D85*D117*D$2)</f>
        <v>0</v>
      </c>
      <c r="E150" s="30">
        <f t="shared" si="134"/>
        <v>0</v>
      </c>
      <c r="F150" s="30">
        <f t="shared" si="134"/>
        <v>0</v>
      </c>
      <c r="G150" s="30">
        <f t="shared" si="134"/>
        <v>0</v>
      </c>
      <c r="H150" s="30">
        <f t="shared" si="134"/>
        <v>184.11632458368064</v>
      </c>
      <c r="I150" s="30">
        <f t="shared" si="134"/>
        <v>848.0424563261879</v>
      </c>
      <c r="J150" s="30">
        <f t="shared" si="134"/>
        <v>1415.0856340553812</v>
      </c>
      <c r="K150" s="30">
        <f t="shared" si="134"/>
        <v>2096.5239289195365</v>
      </c>
      <c r="L150" s="30">
        <f t="shared" si="134"/>
        <v>1599.3050662094197</v>
      </c>
      <c r="M150" s="30">
        <f t="shared" si="134"/>
        <v>1565.4634788757817</v>
      </c>
      <c r="N150" s="30">
        <f t="shared" si="134"/>
        <v>2641.2738979484052</v>
      </c>
      <c r="O150" s="30">
        <f t="shared" si="134"/>
        <v>3656.362774516665</v>
      </c>
      <c r="P150" s="30">
        <f t="shared" si="134"/>
        <v>2846.2483131755935</v>
      </c>
      <c r="Q150" s="30">
        <f t="shared" si="134"/>
        <v>3139.6086845989867</v>
      </c>
      <c r="R150" s="30">
        <f t="shared" si="134"/>
        <v>3231.6630439604633</v>
      </c>
      <c r="S150" s="30">
        <f t="shared" si="134"/>
        <v>4146.5628995996667</v>
      </c>
      <c r="T150" s="30">
        <f t="shared" si="134"/>
        <v>5877.222376294596</v>
      </c>
      <c r="U150" s="30">
        <f t="shared" si="134"/>
        <v>7101.7458765031142</v>
      </c>
      <c r="V150" s="30">
        <f t="shared" si="134"/>
        <v>5809.0456248969249</v>
      </c>
      <c r="W150" s="30">
        <f t="shared" si="134"/>
        <v>5965.6038105845619</v>
      </c>
      <c r="X150" s="30">
        <f t="shared" si="134"/>
        <v>3921.0291604919935</v>
      </c>
      <c r="Y150" s="30">
        <f t="shared" si="134"/>
        <v>3217.3849510387308</v>
      </c>
      <c r="Z150" s="30">
        <f t="shared" si="134"/>
        <v>3409.8282813429846</v>
      </c>
      <c r="AA150" s="30">
        <f t="shared" si="134"/>
        <v>3656.362774516665</v>
      </c>
      <c r="AB150" s="30">
        <f t="shared" si="134"/>
        <v>2846.2483131755935</v>
      </c>
      <c r="AC150" s="30">
        <f t="shared" si="134"/>
        <v>3139.6086845989867</v>
      </c>
      <c r="AD150" s="30">
        <f t="shared" si="134"/>
        <v>3231.6630439604633</v>
      </c>
      <c r="AE150" s="30">
        <f t="shared" si="134"/>
        <v>4146.5628995996667</v>
      </c>
      <c r="AF150" s="30">
        <f t="shared" si="134"/>
        <v>5877.222376294596</v>
      </c>
      <c r="AG150" s="30">
        <f t="shared" si="134"/>
        <v>7101.7458765031142</v>
      </c>
      <c r="AH150" s="30">
        <f t="shared" si="134"/>
        <v>5809.0456248969249</v>
      </c>
      <c r="AI150" s="30">
        <f t="shared" si="134"/>
        <v>5965.6038105845619</v>
      </c>
      <c r="AJ150" s="30">
        <f t="shared" ref="AJ150:BO150" si="135">IF(AJ30=0,0,((AJ12*0.5)+AI30-AJ48)*AJ85*AJ117*AJ$2)</f>
        <v>3921.0291604919935</v>
      </c>
      <c r="AK150" s="30">
        <f t="shared" si="135"/>
        <v>3217.3849510387308</v>
      </c>
      <c r="AL150" s="30">
        <f t="shared" si="135"/>
        <v>3409.8282813429846</v>
      </c>
      <c r="AM150" s="30">
        <f t="shared" si="135"/>
        <v>3656.362774516665</v>
      </c>
      <c r="AN150" s="30">
        <f t="shared" si="135"/>
        <v>2846.2483131755935</v>
      </c>
      <c r="AO150" s="30">
        <f t="shared" si="135"/>
        <v>3139.6086845989867</v>
      </c>
      <c r="AP150" s="30">
        <f t="shared" si="135"/>
        <v>3231.6630439604633</v>
      </c>
      <c r="AQ150" s="30">
        <f t="shared" si="135"/>
        <v>4146.5628995996667</v>
      </c>
      <c r="AR150" s="30">
        <f t="shared" si="135"/>
        <v>5877.222376294596</v>
      </c>
      <c r="AS150" s="30">
        <f t="shared" si="135"/>
        <v>7101.7458765031142</v>
      </c>
      <c r="AT150" s="30">
        <f t="shared" si="135"/>
        <v>5809.0456248969249</v>
      </c>
      <c r="AU150" s="30">
        <f t="shared" si="135"/>
        <v>5965.6038105845619</v>
      </c>
      <c r="AV150" s="30">
        <f t="shared" si="135"/>
        <v>3921.0291604919935</v>
      </c>
      <c r="AW150" s="30">
        <f t="shared" si="135"/>
        <v>3217.3849510387308</v>
      </c>
      <c r="AX150" s="30">
        <f t="shared" si="135"/>
        <v>3409.8282813429846</v>
      </c>
      <c r="AY150" s="30">
        <f t="shared" si="135"/>
        <v>3656.362774516665</v>
      </c>
      <c r="AZ150" s="30">
        <f t="shared" si="135"/>
        <v>2846.2483131755935</v>
      </c>
      <c r="BA150" s="30">
        <f t="shared" si="135"/>
        <v>3139.6086845989867</v>
      </c>
      <c r="BB150" s="30">
        <f t="shared" si="135"/>
        <v>3231.6630439604633</v>
      </c>
      <c r="BC150" s="30">
        <f t="shared" si="135"/>
        <v>4146.5628995996667</v>
      </c>
      <c r="BD150" s="30">
        <f t="shared" si="135"/>
        <v>5877.222376294596</v>
      </c>
      <c r="BE150" s="30">
        <f t="shared" si="135"/>
        <v>7101.7458765031142</v>
      </c>
      <c r="BF150" s="30">
        <f t="shared" si="135"/>
        <v>5809.0456248969249</v>
      </c>
      <c r="BG150" s="30">
        <f t="shared" si="135"/>
        <v>5965.6038105845619</v>
      </c>
      <c r="BH150" s="30">
        <f t="shared" si="135"/>
        <v>3921.0291604919935</v>
      </c>
      <c r="BI150" s="30">
        <f t="shared" si="135"/>
        <v>3217.3849510387308</v>
      </c>
      <c r="BJ150" s="30">
        <f t="shared" si="135"/>
        <v>3409.8282813429846</v>
      </c>
      <c r="BK150" s="30">
        <f t="shared" si="135"/>
        <v>3656.362774516665</v>
      </c>
      <c r="BL150" s="30">
        <f t="shared" si="135"/>
        <v>2846.2483131755935</v>
      </c>
      <c r="BM150" s="30">
        <f t="shared" si="135"/>
        <v>3139.6086845989867</v>
      </c>
      <c r="BN150" s="30">
        <f t="shared" si="135"/>
        <v>3231.6630439604633</v>
      </c>
      <c r="BO150" s="30">
        <f t="shared" si="135"/>
        <v>4146.5628995996667</v>
      </c>
      <c r="BP150" s="30">
        <f t="shared" ref="BP150:CH150" si="136">IF(BP30=0,0,((BP12*0.5)+BO30-BP48)*BP85*BP117*BP$2)</f>
        <v>5877.222376294596</v>
      </c>
      <c r="BQ150" s="30">
        <f t="shared" si="136"/>
        <v>7101.7458765031142</v>
      </c>
      <c r="BR150" s="30">
        <f t="shared" si="136"/>
        <v>5809.0456248969249</v>
      </c>
      <c r="BS150" s="30">
        <f t="shared" si="136"/>
        <v>5965.6038105845619</v>
      </c>
      <c r="BT150" s="30">
        <f t="shared" si="136"/>
        <v>3921.0291604919935</v>
      </c>
      <c r="BU150" s="30">
        <f t="shared" si="136"/>
        <v>3217.3849510387308</v>
      </c>
      <c r="BV150" s="30">
        <f t="shared" si="136"/>
        <v>3409.8282813429846</v>
      </c>
      <c r="BW150" s="30">
        <f t="shared" si="136"/>
        <v>3656.362774516665</v>
      </c>
      <c r="BX150" s="30">
        <f t="shared" si="136"/>
        <v>2846.2483131755935</v>
      </c>
      <c r="BY150" s="30">
        <f t="shared" si="136"/>
        <v>3139.6086845989867</v>
      </c>
      <c r="BZ150" s="30">
        <f t="shared" si="136"/>
        <v>3231.6630439604633</v>
      </c>
      <c r="CA150" s="30">
        <f t="shared" si="136"/>
        <v>4146.5628995996667</v>
      </c>
      <c r="CB150" s="30">
        <f t="shared" si="136"/>
        <v>5877.222376294596</v>
      </c>
      <c r="CC150" s="30">
        <f t="shared" si="136"/>
        <v>7101.7458765031142</v>
      </c>
      <c r="CD150" s="30">
        <f t="shared" si="136"/>
        <v>5809.0456248969249</v>
      </c>
      <c r="CE150" s="30">
        <f t="shared" si="136"/>
        <v>5965.6038105845619</v>
      </c>
      <c r="CF150" s="30">
        <f t="shared" si="136"/>
        <v>3921.0291604919935</v>
      </c>
      <c r="CG150" s="30">
        <f t="shared" si="136"/>
        <v>3217.3849510387308</v>
      </c>
      <c r="CH150" s="33">
        <f t="shared" si="136"/>
        <v>3409.8282813429846</v>
      </c>
    </row>
    <row r="151" spans="1:86" hidden="1" x14ac:dyDescent="0.35">
      <c r="A151" s="578"/>
      <c r="B151" s="94" t="s">
        <v>5</v>
      </c>
      <c r="C151" s="30">
        <f t="shared" si="112"/>
        <v>0</v>
      </c>
      <c r="D151" s="30">
        <f t="shared" ref="D151:AI151" si="137">IF(D31=0,0,((D13*0.5)+C31-D49)*D86*D118*D$2)</f>
        <v>0</v>
      </c>
      <c r="E151" s="30">
        <f t="shared" si="137"/>
        <v>0</v>
      </c>
      <c r="F151" s="30">
        <f t="shared" si="137"/>
        <v>0</v>
      </c>
      <c r="G151" s="30">
        <f t="shared" si="137"/>
        <v>0</v>
      </c>
      <c r="H151" s="30">
        <f t="shared" si="137"/>
        <v>28.008503061560543</v>
      </c>
      <c r="I151" s="30">
        <f t="shared" si="137"/>
        <v>54.492608531549983</v>
      </c>
      <c r="J151" s="30">
        <f t="shared" si="137"/>
        <v>55.670265314259211</v>
      </c>
      <c r="K151" s="30">
        <f t="shared" si="137"/>
        <v>54.239158866849195</v>
      </c>
      <c r="L151" s="30">
        <f t="shared" si="137"/>
        <v>31.400596821036821</v>
      </c>
      <c r="M151" s="30">
        <f t="shared" si="137"/>
        <v>30.658949968243544</v>
      </c>
      <c r="N151" s="30">
        <f t="shared" si="137"/>
        <v>59.986473124448146</v>
      </c>
      <c r="O151" s="30">
        <f t="shared" si="137"/>
        <v>85.559601532844269</v>
      </c>
      <c r="P151" s="30">
        <f t="shared" si="137"/>
        <v>78.982261406334857</v>
      </c>
      <c r="Q151" s="30">
        <f t="shared" si="137"/>
        <v>88.785230417208595</v>
      </c>
      <c r="R151" s="30">
        <f t="shared" si="137"/>
        <v>86.266930654671015</v>
      </c>
      <c r="S151" s="30">
        <f t="shared" si="137"/>
        <v>95.926272008503958</v>
      </c>
      <c r="T151" s="30">
        <f t="shared" si="137"/>
        <v>162.54566150222607</v>
      </c>
      <c r="U151" s="30">
        <f t="shared" si="137"/>
        <v>158.12228667263034</v>
      </c>
      <c r="V151" s="30">
        <f t="shared" si="137"/>
        <v>161.5395167964131</v>
      </c>
      <c r="W151" s="30">
        <f t="shared" si="137"/>
        <v>157.38684673648379</v>
      </c>
      <c r="X151" s="30">
        <f t="shared" si="137"/>
        <v>91.115736721485234</v>
      </c>
      <c r="Y151" s="30">
        <f t="shared" si="137"/>
        <v>88.963685288687046</v>
      </c>
      <c r="Z151" s="30">
        <f t="shared" si="137"/>
        <v>89.224212544046949</v>
      </c>
      <c r="AA151" s="30">
        <f t="shared" si="137"/>
        <v>85.559601532844269</v>
      </c>
      <c r="AB151" s="30">
        <f t="shared" si="137"/>
        <v>78.982261406334857</v>
      </c>
      <c r="AC151" s="30">
        <f t="shared" si="137"/>
        <v>88.785230417208595</v>
      </c>
      <c r="AD151" s="30">
        <f t="shared" si="137"/>
        <v>86.266930654671015</v>
      </c>
      <c r="AE151" s="30">
        <f t="shared" si="137"/>
        <v>95.926272008503958</v>
      </c>
      <c r="AF151" s="30">
        <f t="shared" si="137"/>
        <v>162.54566150222607</v>
      </c>
      <c r="AG151" s="30">
        <f t="shared" si="137"/>
        <v>158.12228667263034</v>
      </c>
      <c r="AH151" s="30">
        <f t="shared" si="137"/>
        <v>161.5395167964131</v>
      </c>
      <c r="AI151" s="30">
        <f t="shared" si="137"/>
        <v>157.38684673648379</v>
      </c>
      <c r="AJ151" s="30">
        <f t="shared" ref="AJ151:BO151" si="138">IF(AJ31=0,0,((AJ13*0.5)+AI31-AJ49)*AJ86*AJ118*AJ$2)</f>
        <v>91.115736721485234</v>
      </c>
      <c r="AK151" s="30">
        <f t="shared" si="138"/>
        <v>88.963685288687046</v>
      </c>
      <c r="AL151" s="30">
        <f t="shared" si="138"/>
        <v>89.224212544046949</v>
      </c>
      <c r="AM151" s="30">
        <f t="shared" si="138"/>
        <v>85.559601532844269</v>
      </c>
      <c r="AN151" s="30">
        <f t="shared" si="138"/>
        <v>78.982261406334857</v>
      </c>
      <c r="AO151" s="30">
        <f t="shared" si="138"/>
        <v>88.785230417208595</v>
      </c>
      <c r="AP151" s="30">
        <f t="shared" si="138"/>
        <v>86.266930654671015</v>
      </c>
      <c r="AQ151" s="30">
        <f t="shared" si="138"/>
        <v>95.926272008503958</v>
      </c>
      <c r="AR151" s="30">
        <f t="shared" si="138"/>
        <v>162.54566150222607</v>
      </c>
      <c r="AS151" s="30">
        <f t="shared" si="138"/>
        <v>158.12228667263034</v>
      </c>
      <c r="AT151" s="30">
        <f t="shared" si="138"/>
        <v>161.5395167964131</v>
      </c>
      <c r="AU151" s="30">
        <f t="shared" si="138"/>
        <v>157.38684673648379</v>
      </c>
      <c r="AV151" s="30">
        <f t="shared" si="138"/>
        <v>91.115736721485234</v>
      </c>
      <c r="AW151" s="30">
        <f t="shared" si="138"/>
        <v>88.963685288687046</v>
      </c>
      <c r="AX151" s="30">
        <f t="shared" si="138"/>
        <v>89.224212544046949</v>
      </c>
      <c r="AY151" s="30">
        <f t="shared" si="138"/>
        <v>85.559601532844269</v>
      </c>
      <c r="AZ151" s="30">
        <f t="shared" si="138"/>
        <v>78.982261406334857</v>
      </c>
      <c r="BA151" s="30">
        <f t="shared" si="138"/>
        <v>88.785230417208595</v>
      </c>
      <c r="BB151" s="30">
        <f t="shared" si="138"/>
        <v>86.266930654671015</v>
      </c>
      <c r="BC151" s="30">
        <f t="shared" si="138"/>
        <v>95.926272008503958</v>
      </c>
      <c r="BD151" s="30">
        <f t="shared" si="138"/>
        <v>162.54566150222607</v>
      </c>
      <c r="BE151" s="30">
        <f t="shared" si="138"/>
        <v>158.12228667263034</v>
      </c>
      <c r="BF151" s="30">
        <f t="shared" si="138"/>
        <v>161.5395167964131</v>
      </c>
      <c r="BG151" s="30">
        <f t="shared" si="138"/>
        <v>157.38684673648379</v>
      </c>
      <c r="BH151" s="30">
        <f t="shared" si="138"/>
        <v>91.115736721485234</v>
      </c>
      <c r="BI151" s="30">
        <f t="shared" si="138"/>
        <v>88.963685288687046</v>
      </c>
      <c r="BJ151" s="30">
        <f t="shared" si="138"/>
        <v>89.224212544046949</v>
      </c>
      <c r="BK151" s="30">
        <f t="shared" si="138"/>
        <v>85.559601532844269</v>
      </c>
      <c r="BL151" s="30">
        <f t="shared" si="138"/>
        <v>78.982261406334857</v>
      </c>
      <c r="BM151" s="30">
        <f t="shared" si="138"/>
        <v>88.785230417208595</v>
      </c>
      <c r="BN151" s="30">
        <f t="shared" si="138"/>
        <v>86.266930654671015</v>
      </c>
      <c r="BO151" s="30">
        <f t="shared" si="138"/>
        <v>95.926272008503958</v>
      </c>
      <c r="BP151" s="30">
        <f t="shared" ref="BP151:CH151" si="139">IF(BP31=0,0,((BP13*0.5)+BO31-BP49)*BP86*BP118*BP$2)</f>
        <v>162.54566150222607</v>
      </c>
      <c r="BQ151" s="30">
        <f t="shared" si="139"/>
        <v>158.12228667263034</v>
      </c>
      <c r="BR151" s="30">
        <f t="shared" si="139"/>
        <v>161.5395167964131</v>
      </c>
      <c r="BS151" s="30">
        <f t="shared" si="139"/>
        <v>157.38684673648379</v>
      </c>
      <c r="BT151" s="30">
        <f t="shared" si="139"/>
        <v>91.115736721485234</v>
      </c>
      <c r="BU151" s="30">
        <f t="shared" si="139"/>
        <v>88.963685288687046</v>
      </c>
      <c r="BV151" s="30">
        <f t="shared" si="139"/>
        <v>89.224212544046949</v>
      </c>
      <c r="BW151" s="30">
        <f t="shared" si="139"/>
        <v>85.559601532844269</v>
      </c>
      <c r="BX151" s="30">
        <f t="shared" si="139"/>
        <v>78.982261406334857</v>
      </c>
      <c r="BY151" s="30">
        <f t="shared" si="139"/>
        <v>88.785230417208595</v>
      </c>
      <c r="BZ151" s="30">
        <f t="shared" si="139"/>
        <v>86.266930654671015</v>
      </c>
      <c r="CA151" s="30">
        <f t="shared" si="139"/>
        <v>95.926272008503958</v>
      </c>
      <c r="CB151" s="30">
        <f t="shared" si="139"/>
        <v>162.54566150222607</v>
      </c>
      <c r="CC151" s="30">
        <f t="shared" si="139"/>
        <v>158.12228667263034</v>
      </c>
      <c r="CD151" s="30">
        <f t="shared" si="139"/>
        <v>161.5395167964131</v>
      </c>
      <c r="CE151" s="30">
        <f t="shared" si="139"/>
        <v>157.38684673648379</v>
      </c>
      <c r="CF151" s="30">
        <f t="shared" si="139"/>
        <v>91.115736721485234</v>
      </c>
      <c r="CG151" s="30">
        <f t="shared" si="139"/>
        <v>88.963685288687046</v>
      </c>
      <c r="CH151" s="33">
        <f t="shared" si="139"/>
        <v>89.224212544046949</v>
      </c>
    </row>
    <row r="152" spans="1:86" hidden="1" x14ac:dyDescent="0.35">
      <c r="A152" s="578"/>
      <c r="B152" s="94" t="s">
        <v>23</v>
      </c>
      <c r="C152" s="30">
        <f t="shared" si="112"/>
        <v>0</v>
      </c>
      <c r="D152" s="30">
        <f t="shared" ref="D152:AI152" si="140">IF(D32=0,0,((D14*0.5)+C32-D50)*D87*D119*D$2)</f>
        <v>0</v>
      </c>
      <c r="E152" s="30">
        <f t="shared" si="140"/>
        <v>0</v>
      </c>
      <c r="F152" s="30">
        <f t="shared" si="140"/>
        <v>0</v>
      </c>
      <c r="G152" s="30">
        <f t="shared" si="140"/>
        <v>0</v>
      </c>
      <c r="H152" s="30">
        <f t="shared" si="140"/>
        <v>0</v>
      </c>
      <c r="I152" s="30">
        <f t="shared" si="140"/>
        <v>0</v>
      </c>
      <c r="J152" s="30">
        <f t="shared" si="140"/>
        <v>0</v>
      </c>
      <c r="K152" s="30">
        <f t="shared" si="140"/>
        <v>0</v>
      </c>
      <c r="L152" s="30">
        <f t="shared" si="140"/>
        <v>0</v>
      </c>
      <c r="M152" s="30">
        <f t="shared" si="140"/>
        <v>0</v>
      </c>
      <c r="N152" s="30">
        <f t="shared" si="140"/>
        <v>0</v>
      </c>
      <c r="O152" s="30">
        <f t="shared" si="140"/>
        <v>0</v>
      </c>
      <c r="P152" s="30">
        <f t="shared" si="140"/>
        <v>0</v>
      </c>
      <c r="Q152" s="30">
        <f t="shared" si="140"/>
        <v>0</v>
      </c>
      <c r="R152" s="30">
        <f t="shared" si="140"/>
        <v>0</v>
      </c>
      <c r="S152" s="30">
        <f t="shared" si="140"/>
        <v>0</v>
      </c>
      <c r="T152" s="30">
        <f t="shared" si="140"/>
        <v>0</v>
      </c>
      <c r="U152" s="30">
        <f t="shared" si="140"/>
        <v>0</v>
      </c>
      <c r="V152" s="30">
        <f t="shared" si="140"/>
        <v>0</v>
      </c>
      <c r="W152" s="30">
        <f t="shared" si="140"/>
        <v>0</v>
      </c>
      <c r="X152" s="30">
        <f t="shared" si="140"/>
        <v>0</v>
      </c>
      <c r="Y152" s="30">
        <f t="shared" si="140"/>
        <v>0</v>
      </c>
      <c r="Z152" s="30">
        <f t="shared" si="140"/>
        <v>0</v>
      </c>
      <c r="AA152" s="30">
        <f t="shared" si="140"/>
        <v>0</v>
      </c>
      <c r="AB152" s="30">
        <f t="shared" si="140"/>
        <v>0</v>
      </c>
      <c r="AC152" s="30">
        <f t="shared" si="140"/>
        <v>0</v>
      </c>
      <c r="AD152" s="30">
        <f t="shared" si="140"/>
        <v>0</v>
      </c>
      <c r="AE152" s="30">
        <f t="shared" si="140"/>
        <v>0</v>
      </c>
      <c r="AF152" s="30">
        <f t="shared" si="140"/>
        <v>0</v>
      </c>
      <c r="AG152" s="30">
        <f t="shared" si="140"/>
        <v>0</v>
      </c>
      <c r="AH152" s="30">
        <f t="shared" si="140"/>
        <v>0</v>
      </c>
      <c r="AI152" s="30">
        <f t="shared" si="140"/>
        <v>0</v>
      </c>
      <c r="AJ152" s="30">
        <f t="shared" ref="AJ152:BO152" si="141">IF(AJ32=0,0,((AJ14*0.5)+AI32-AJ50)*AJ87*AJ119*AJ$2)</f>
        <v>0</v>
      </c>
      <c r="AK152" s="30">
        <f t="shared" si="141"/>
        <v>0</v>
      </c>
      <c r="AL152" s="30">
        <f t="shared" si="141"/>
        <v>0</v>
      </c>
      <c r="AM152" s="30">
        <f t="shared" si="141"/>
        <v>0</v>
      </c>
      <c r="AN152" s="30">
        <f t="shared" si="141"/>
        <v>0</v>
      </c>
      <c r="AO152" s="30">
        <f t="shared" si="141"/>
        <v>0</v>
      </c>
      <c r="AP152" s="30">
        <f t="shared" si="141"/>
        <v>0</v>
      </c>
      <c r="AQ152" s="30">
        <f t="shared" si="141"/>
        <v>0</v>
      </c>
      <c r="AR152" s="30">
        <f t="shared" si="141"/>
        <v>0</v>
      </c>
      <c r="AS152" s="30">
        <f t="shared" si="141"/>
        <v>0</v>
      </c>
      <c r="AT152" s="30">
        <f t="shared" si="141"/>
        <v>0</v>
      </c>
      <c r="AU152" s="30">
        <f t="shared" si="141"/>
        <v>0</v>
      </c>
      <c r="AV152" s="30">
        <f t="shared" si="141"/>
        <v>0</v>
      </c>
      <c r="AW152" s="30">
        <f t="shared" si="141"/>
        <v>0</v>
      </c>
      <c r="AX152" s="30">
        <f t="shared" si="141"/>
        <v>0</v>
      </c>
      <c r="AY152" s="30">
        <f t="shared" si="141"/>
        <v>0</v>
      </c>
      <c r="AZ152" s="30">
        <f t="shared" si="141"/>
        <v>0</v>
      </c>
      <c r="BA152" s="30">
        <f t="shared" si="141"/>
        <v>0</v>
      </c>
      <c r="BB152" s="30">
        <f t="shared" si="141"/>
        <v>0</v>
      </c>
      <c r="BC152" s="30">
        <f t="shared" si="141"/>
        <v>0</v>
      </c>
      <c r="BD152" s="30">
        <f t="shared" si="141"/>
        <v>0</v>
      </c>
      <c r="BE152" s="30">
        <f t="shared" si="141"/>
        <v>0</v>
      </c>
      <c r="BF152" s="30">
        <f t="shared" si="141"/>
        <v>0</v>
      </c>
      <c r="BG152" s="30">
        <f t="shared" si="141"/>
        <v>0</v>
      </c>
      <c r="BH152" s="30">
        <f t="shared" si="141"/>
        <v>0</v>
      </c>
      <c r="BI152" s="30">
        <f t="shared" si="141"/>
        <v>0</v>
      </c>
      <c r="BJ152" s="30">
        <f t="shared" si="141"/>
        <v>0</v>
      </c>
      <c r="BK152" s="30">
        <f t="shared" si="141"/>
        <v>0</v>
      </c>
      <c r="BL152" s="30">
        <f t="shared" si="141"/>
        <v>0</v>
      </c>
      <c r="BM152" s="30">
        <f t="shared" si="141"/>
        <v>0</v>
      </c>
      <c r="BN152" s="30">
        <f t="shared" si="141"/>
        <v>0</v>
      </c>
      <c r="BO152" s="30">
        <f t="shared" si="141"/>
        <v>0</v>
      </c>
      <c r="BP152" s="30">
        <f t="shared" ref="BP152:CH152" si="142">IF(BP32=0,0,((BP14*0.5)+BO32-BP50)*BP87*BP119*BP$2)</f>
        <v>0</v>
      </c>
      <c r="BQ152" s="30">
        <f t="shared" si="142"/>
        <v>0</v>
      </c>
      <c r="BR152" s="30">
        <f t="shared" si="142"/>
        <v>0</v>
      </c>
      <c r="BS152" s="30">
        <f t="shared" si="142"/>
        <v>0</v>
      </c>
      <c r="BT152" s="30">
        <f t="shared" si="142"/>
        <v>0</v>
      </c>
      <c r="BU152" s="30">
        <f t="shared" si="142"/>
        <v>0</v>
      </c>
      <c r="BV152" s="30">
        <f t="shared" si="142"/>
        <v>0</v>
      </c>
      <c r="BW152" s="30">
        <f t="shared" si="142"/>
        <v>0</v>
      </c>
      <c r="BX152" s="30">
        <f t="shared" si="142"/>
        <v>0</v>
      </c>
      <c r="BY152" s="30">
        <f t="shared" si="142"/>
        <v>0</v>
      </c>
      <c r="BZ152" s="30">
        <f t="shared" si="142"/>
        <v>0</v>
      </c>
      <c r="CA152" s="30">
        <f t="shared" si="142"/>
        <v>0</v>
      </c>
      <c r="CB152" s="30">
        <f t="shared" si="142"/>
        <v>0</v>
      </c>
      <c r="CC152" s="30">
        <f t="shared" si="142"/>
        <v>0</v>
      </c>
      <c r="CD152" s="30">
        <f t="shared" si="142"/>
        <v>0</v>
      </c>
      <c r="CE152" s="30">
        <f t="shared" si="142"/>
        <v>0</v>
      </c>
      <c r="CF152" s="30">
        <f t="shared" si="142"/>
        <v>0</v>
      </c>
      <c r="CG152" s="30">
        <f t="shared" si="142"/>
        <v>0</v>
      </c>
      <c r="CH152" s="33">
        <f t="shared" si="142"/>
        <v>0</v>
      </c>
    </row>
    <row r="153" spans="1:86" hidden="1" x14ac:dyDescent="0.35">
      <c r="A153" s="578"/>
      <c r="B153" s="94" t="s">
        <v>24</v>
      </c>
      <c r="C153" s="30">
        <f t="shared" si="112"/>
        <v>0</v>
      </c>
      <c r="D153" s="30">
        <f t="shared" ref="D153:AI153" si="143">IF(D33=0,0,((D15*0.5)+C33-D51)*D88*D120*D$2)</f>
        <v>0</v>
      </c>
      <c r="E153" s="30">
        <f t="shared" si="143"/>
        <v>0</v>
      </c>
      <c r="F153" s="30">
        <f t="shared" si="143"/>
        <v>0</v>
      </c>
      <c r="G153" s="30">
        <f t="shared" si="143"/>
        <v>0</v>
      </c>
      <c r="H153" s="30">
        <f t="shared" si="143"/>
        <v>0</v>
      </c>
      <c r="I153" s="30">
        <f t="shared" si="143"/>
        <v>0</v>
      </c>
      <c r="J153" s="30">
        <f t="shared" si="143"/>
        <v>0</v>
      </c>
      <c r="K153" s="30">
        <f t="shared" si="143"/>
        <v>0</v>
      </c>
      <c r="L153" s="30">
        <f t="shared" si="143"/>
        <v>0</v>
      </c>
      <c r="M153" s="30">
        <f t="shared" si="143"/>
        <v>0</v>
      </c>
      <c r="N153" s="30">
        <f t="shared" si="143"/>
        <v>0</v>
      </c>
      <c r="O153" s="30">
        <f t="shared" si="143"/>
        <v>0</v>
      </c>
      <c r="P153" s="30">
        <f t="shared" si="143"/>
        <v>0</v>
      </c>
      <c r="Q153" s="30">
        <f t="shared" si="143"/>
        <v>0</v>
      </c>
      <c r="R153" s="30">
        <f t="shared" si="143"/>
        <v>0</v>
      </c>
      <c r="S153" s="30">
        <f t="shared" si="143"/>
        <v>0</v>
      </c>
      <c r="T153" s="30">
        <f t="shared" si="143"/>
        <v>0</v>
      </c>
      <c r="U153" s="30">
        <f t="shared" si="143"/>
        <v>0</v>
      </c>
      <c r="V153" s="30">
        <f t="shared" si="143"/>
        <v>0</v>
      </c>
      <c r="W153" s="30">
        <f t="shared" si="143"/>
        <v>0</v>
      </c>
      <c r="X153" s="30">
        <f t="shared" si="143"/>
        <v>0</v>
      </c>
      <c r="Y153" s="30">
        <f t="shared" si="143"/>
        <v>0</v>
      </c>
      <c r="Z153" s="30">
        <f t="shared" si="143"/>
        <v>0</v>
      </c>
      <c r="AA153" s="30">
        <f t="shared" si="143"/>
        <v>0</v>
      </c>
      <c r="AB153" s="30">
        <f t="shared" si="143"/>
        <v>0</v>
      </c>
      <c r="AC153" s="30">
        <f t="shared" si="143"/>
        <v>0</v>
      </c>
      <c r="AD153" s="30">
        <f t="shared" si="143"/>
        <v>0</v>
      </c>
      <c r="AE153" s="30">
        <f t="shared" si="143"/>
        <v>0</v>
      </c>
      <c r="AF153" s="30">
        <f t="shared" si="143"/>
        <v>0</v>
      </c>
      <c r="AG153" s="30">
        <f t="shared" si="143"/>
        <v>0</v>
      </c>
      <c r="AH153" s="30">
        <f t="shared" si="143"/>
        <v>0</v>
      </c>
      <c r="AI153" s="30">
        <f t="shared" si="143"/>
        <v>0</v>
      </c>
      <c r="AJ153" s="30">
        <f t="shared" ref="AJ153:BO153" si="144">IF(AJ33=0,0,((AJ15*0.5)+AI33-AJ51)*AJ88*AJ120*AJ$2)</f>
        <v>0</v>
      </c>
      <c r="AK153" s="30">
        <f t="shared" si="144"/>
        <v>0</v>
      </c>
      <c r="AL153" s="30">
        <f t="shared" si="144"/>
        <v>0</v>
      </c>
      <c r="AM153" s="30">
        <f t="shared" si="144"/>
        <v>0</v>
      </c>
      <c r="AN153" s="30">
        <f t="shared" si="144"/>
        <v>0</v>
      </c>
      <c r="AO153" s="30">
        <f t="shared" si="144"/>
        <v>0</v>
      </c>
      <c r="AP153" s="30">
        <f t="shared" si="144"/>
        <v>0</v>
      </c>
      <c r="AQ153" s="30">
        <f t="shared" si="144"/>
        <v>0</v>
      </c>
      <c r="AR153" s="30">
        <f t="shared" si="144"/>
        <v>0</v>
      </c>
      <c r="AS153" s="30">
        <f t="shared" si="144"/>
        <v>0</v>
      </c>
      <c r="AT153" s="30">
        <f t="shared" si="144"/>
        <v>0</v>
      </c>
      <c r="AU153" s="30">
        <f t="shared" si="144"/>
        <v>0</v>
      </c>
      <c r="AV153" s="30">
        <f t="shared" si="144"/>
        <v>0</v>
      </c>
      <c r="AW153" s="30">
        <f t="shared" si="144"/>
        <v>0</v>
      </c>
      <c r="AX153" s="30">
        <f t="shared" si="144"/>
        <v>0</v>
      </c>
      <c r="AY153" s="30">
        <f t="shared" si="144"/>
        <v>0</v>
      </c>
      <c r="AZ153" s="30">
        <f t="shared" si="144"/>
        <v>0</v>
      </c>
      <c r="BA153" s="30">
        <f t="shared" si="144"/>
        <v>0</v>
      </c>
      <c r="BB153" s="30">
        <f t="shared" si="144"/>
        <v>0</v>
      </c>
      <c r="BC153" s="30">
        <f t="shared" si="144"/>
        <v>0</v>
      </c>
      <c r="BD153" s="30">
        <f t="shared" si="144"/>
        <v>0</v>
      </c>
      <c r="BE153" s="30">
        <f t="shared" si="144"/>
        <v>0</v>
      </c>
      <c r="BF153" s="30">
        <f t="shared" si="144"/>
        <v>0</v>
      </c>
      <c r="BG153" s="30">
        <f t="shared" si="144"/>
        <v>0</v>
      </c>
      <c r="BH153" s="30">
        <f t="shared" si="144"/>
        <v>0</v>
      </c>
      <c r="BI153" s="30">
        <f t="shared" si="144"/>
        <v>0</v>
      </c>
      <c r="BJ153" s="30">
        <f t="shared" si="144"/>
        <v>0</v>
      </c>
      <c r="BK153" s="30">
        <f t="shared" si="144"/>
        <v>0</v>
      </c>
      <c r="BL153" s="30">
        <f t="shared" si="144"/>
        <v>0</v>
      </c>
      <c r="BM153" s="30">
        <f t="shared" si="144"/>
        <v>0</v>
      </c>
      <c r="BN153" s="30">
        <f t="shared" si="144"/>
        <v>0</v>
      </c>
      <c r="BO153" s="30">
        <f t="shared" si="144"/>
        <v>0</v>
      </c>
      <c r="BP153" s="30">
        <f t="shared" ref="BP153:CH153" si="145">IF(BP33=0,0,((BP15*0.5)+BO33-BP51)*BP88*BP120*BP$2)</f>
        <v>0</v>
      </c>
      <c r="BQ153" s="30">
        <f t="shared" si="145"/>
        <v>0</v>
      </c>
      <c r="BR153" s="30">
        <f t="shared" si="145"/>
        <v>0</v>
      </c>
      <c r="BS153" s="30">
        <f t="shared" si="145"/>
        <v>0</v>
      </c>
      <c r="BT153" s="30">
        <f t="shared" si="145"/>
        <v>0</v>
      </c>
      <c r="BU153" s="30">
        <f t="shared" si="145"/>
        <v>0</v>
      </c>
      <c r="BV153" s="30">
        <f t="shared" si="145"/>
        <v>0</v>
      </c>
      <c r="BW153" s="30">
        <f t="shared" si="145"/>
        <v>0</v>
      </c>
      <c r="BX153" s="30">
        <f t="shared" si="145"/>
        <v>0</v>
      </c>
      <c r="BY153" s="30">
        <f t="shared" si="145"/>
        <v>0</v>
      </c>
      <c r="BZ153" s="30">
        <f t="shared" si="145"/>
        <v>0</v>
      </c>
      <c r="CA153" s="30">
        <f t="shared" si="145"/>
        <v>0</v>
      </c>
      <c r="CB153" s="30">
        <f t="shared" si="145"/>
        <v>0</v>
      </c>
      <c r="CC153" s="30">
        <f t="shared" si="145"/>
        <v>0</v>
      </c>
      <c r="CD153" s="30">
        <f t="shared" si="145"/>
        <v>0</v>
      </c>
      <c r="CE153" s="30">
        <f t="shared" si="145"/>
        <v>0</v>
      </c>
      <c r="CF153" s="30">
        <f t="shared" si="145"/>
        <v>0</v>
      </c>
      <c r="CG153" s="30">
        <f t="shared" si="145"/>
        <v>0</v>
      </c>
      <c r="CH153" s="33">
        <f t="shared" si="145"/>
        <v>0</v>
      </c>
    </row>
    <row r="154" spans="1:86" ht="15.75" hidden="1" customHeight="1" x14ac:dyDescent="0.35">
      <c r="A154" s="578"/>
      <c r="B154" s="94" t="s">
        <v>7</v>
      </c>
      <c r="C154" s="30">
        <f t="shared" si="112"/>
        <v>0</v>
      </c>
      <c r="D154" s="30">
        <f t="shared" ref="D154:AI154" si="146">IF(D34=0,0,((D16*0.5)+C34-D52)*D89*D121*D$2)</f>
        <v>0</v>
      </c>
      <c r="E154" s="30">
        <f t="shared" si="146"/>
        <v>0</v>
      </c>
      <c r="F154" s="30">
        <f t="shared" si="146"/>
        <v>0</v>
      </c>
      <c r="G154" s="30">
        <f t="shared" si="146"/>
        <v>0</v>
      </c>
      <c r="H154" s="30">
        <f t="shared" si="146"/>
        <v>0</v>
      </c>
      <c r="I154" s="30">
        <f t="shared" si="146"/>
        <v>0</v>
      </c>
      <c r="J154" s="30">
        <f t="shared" si="146"/>
        <v>0</v>
      </c>
      <c r="K154" s="30">
        <f t="shared" si="146"/>
        <v>0</v>
      </c>
      <c r="L154" s="30">
        <f t="shared" si="146"/>
        <v>0</v>
      </c>
      <c r="M154" s="30">
        <f t="shared" si="146"/>
        <v>0</v>
      </c>
      <c r="N154" s="30">
        <f t="shared" si="146"/>
        <v>0</v>
      </c>
      <c r="O154" s="30">
        <f t="shared" si="146"/>
        <v>0</v>
      </c>
      <c r="P154" s="30">
        <f t="shared" si="146"/>
        <v>0</v>
      </c>
      <c r="Q154" s="30">
        <f t="shared" si="146"/>
        <v>0</v>
      </c>
      <c r="R154" s="30">
        <f t="shared" si="146"/>
        <v>0</v>
      </c>
      <c r="S154" s="30">
        <f t="shared" si="146"/>
        <v>0</v>
      </c>
      <c r="T154" s="30">
        <f t="shared" si="146"/>
        <v>0</v>
      </c>
      <c r="U154" s="30">
        <f t="shared" si="146"/>
        <v>0</v>
      </c>
      <c r="V154" s="30">
        <f t="shared" si="146"/>
        <v>0</v>
      </c>
      <c r="W154" s="30">
        <f t="shared" si="146"/>
        <v>0</v>
      </c>
      <c r="X154" s="30">
        <f t="shared" si="146"/>
        <v>0</v>
      </c>
      <c r="Y154" s="30">
        <f t="shared" si="146"/>
        <v>0</v>
      </c>
      <c r="Z154" s="30">
        <f t="shared" si="146"/>
        <v>0</v>
      </c>
      <c r="AA154" s="30">
        <f t="shared" si="146"/>
        <v>0</v>
      </c>
      <c r="AB154" s="30">
        <f t="shared" si="146"/>
        <v>0</v>
      </c>
      <c r="AC154" s="30">
        <f t="shared" si="146"/>
        <v>0</v>
      </c>
      <c r="AD154" s="30">
        <f t="shared" si="146"/>
        <v>0</v>
      </c>
      <c r="AE154" s="30">
        <f t="shared" si="146"/>
        <v>0</v>
      </c>
      <c r="AF154" s="30">
        <f t="shared" si="146"/>
        <v>0</v>
      </c>
      <c r="AG154" s="30">
        <f t="shared" si="146"/>
        <v>0</v>
      </c>
      <c r="AH154" s="30">
        <f t="shared" si="146"/>
        <v>0</v>
      </c>
      <c r="AI154" s="30">
        <f t="shared" si="146"/>
        <v>0</v>
      </c>
      <c r="AJ154" s="30">
        <f t="shared" ref="AJ154:BO154" si="147">IF(AJ34=0,0,((AJ16*0.5)+AI34-AJ52)*AJ89*AJ121*AJ$2)</f>
        <v>0</v>
      </c>
      <c r="AK154" s="30">
        <f t="shared" si="147"/>
        <v>0</v>
      </c>
      <c r="AL154" s="30">
        <f t="shared" si="147"/>
        <v>0</v>
      </c>
      <c r="AM154" s="30">
        <f t="shared" si="147"/>
        <v>0</v>
      </c>
      <c r="AN154" s="30">
        <f t="shared" si="147"/>
        <v>0</v>
      </c>
      <c r="AO154" s="30">
        <f t="shared" si="147"/>
        <v>0</v>
      </c>
      <c r="AP154" s="30">
        <f t="shared" si="147"/>
        <v>0</v>
      </c>
      <c r="AQ154" s="30">
        <f t="shared" si="147"/>
        <v>0</v>
      </c>
      <c r="AR154" s="30">
        <f t="shared" si="147"/>
        <v>0</v>
      </c>
      <c r="AS154" s="30">
        <f t="shared" si="147"/>
        <v>0</v>
      </c>
      <c r="AT154" s="30">
        <f t="shared" si="147"/>
        <v>0</v>
      </c>
      <c r="AU154" s="30">
        <f t="shared" si="147"/>
        <v>0</v>
      </c>
      <c r="AV154" s="30">
        <f t="shared" si="147"/>
        <v>0</v>
      </c>
      <c r="AW154" s="30">
        <f t="shared" si="147"/>
        <v>0</v>
      </c>
      <c r="AX154" s="30">
        <f t="shared" si="147"/>
        <v>0</v>
      </c>
      <c r="AY154" s="30">
        <f t="shared" si="147"/>
        <v>0</v>
      </c>
      <c r="AZ154" s="30">
        <f t="shared" si="147"/>
        <v>0</v>
      </c>
      <c r="BA154" s="30">
        <f t="shared" si="147"/>
        <v>0</v>
      </c>
      <c r="BB154" s="30">
        <f t="shared" si="147"/>
        <v>0</v>
      </c>
      <c r="BC154" s="30">
        <f t="shared" si="147"/>
        <v>0</v>
      </c>
      <c r="BD154" s="30">
        <f t="shared" si="147"/>
        <v>0</v>
      </c>
      <c r="BE154" s="30">
        <f t="shared" si="147"/>
        <v>0</v>
      </c>
      <c r="BF154" s="30">
        <f t="shared" si="147"/>
        <v>0</v>
      </c>
      <c r="BG154" s="30">
        <f t="shared" si="147"/>
        <v>0</v>
      </c>
      <c r="BH154" s="30">
        <f t="shared" si="147"/>
        <v>0</v>
      </c>
      <c r="BI154" s="30">
        <f t="shared" si="147"/>
        <v>0</v>
      </c>
      <c r="BJ154" s="30">
        <f t="shared" si="147"/>
        <v>0</v>
      </c>
      <c r="BK154" s="30">
        <f t="shared" si="147"/>
        <v>0</v>
      </c>
      <c r="BL154" s="30">
        <f t="shared" si="147"/>
        <v>0</v>
      </c>
      <c r="BM154" s="30">
        <f t="shared" si="147"/>
        <v>0</v>
      </c>
      <c r="BN154" s="30">
        <f t="shared" si="147"/>
        <v>0</v>
      </c>
      <c r="BO154" s="30">
        <f t="shared" si="147"/>
        <v>0</v>
      </c>
      <c r="BP154" s="30">
        <f t="shared" ref="BP154:CH154" si="148">IF(BP34=0,0,((BP16*0.5)+BO34-BP52)*BP89*BP121*BP$2)</f>
        <v>0</v>
      </c>
      <c r="BQ154" s="30">
        <f t="shared" si="148"/>
        <v>0</v>
      </c>
      <c r="BR154" s="30">
        <f t="shared" si="148"/>
        <v>0</v>
      </c>
      <c r="BS154" s="30">
        <f t="shared" si="148"/>
        <v>0</v>
      </c>
      <c r="BT154" s="30">
        <f t="shared" si="148"/>
        <v>0</v>
      </c>
      <c r="BU154" s="30">
        <f t="shared" si="148"/>
        <v>0</v>
      </c>
      <c r="BV154" s="30">
        <f t="shared" si="148"/>
        <v>0</v>
      </c>
      <c r="BW154" s="30">
        <f t="shared" si="148"/>
        <v>0</v>
      </c>
      <c r="BX154" s="30">
        <f t="shared" si="148"/>
        <v>0</v>
      </c>
      <c r="BY154" s="30">
        <f t="shared" si="148"/>
        <v>0</v>
      </c>
      <c r="BZ154" s="30">
        <f t="shared" si="148"/>
        <v>0</v>
      </c>
      <c r="CA154" s="30">
        <f t="shared" si="148"/>
        <v>0</v>
      </c>
      <c r="CB154" s="30">
        <f t="shared" si="148"/>
        <v>0</v>
      </c>
      <c r="CC154" s="30">
        <f t="shared" si="148"/>
        <v>0</v>
      </c>
      <c r="CD154" s="30">
        <f t="shared" si="148"/>
        <v>0</v>
      </c>
      <c r="CE154" s="30">
        <f t="shared" si="148"/>
        <v>0</v>
      </c>
      <c r="CF154" s="30">
        <f t="shared" si="148"/>
        <v>0</v>
      </c>
      <c r="CG154" s="30">
        <f t="shared" si="148"/>
        <v>0</v>
      </c>
      <c r="CH154" s="33">
        <f t="shared" si="148"/>
        <v>0</v>
      </c>
    </row>
    <row r="155" spans="1:86" ht="15.75" hidden="1" customHeight="1" x14ac:dyDescent="0.35">
      <c r="A155" s="578"/>
      <c r="B155" s="94" t="s">
        <v>8</v>
      </c>
      <c r="C155" s="30">
        <f t="shared" si="112"/>
        <v>0</v>
      </c>
      <c r="D155" s="30">
        <f t="shared" ref="D155:AI155" si="149">IF(D35=0,0,((D17*0.5)+C35-D53)*D90*D122*D$2)</f>
        <v>0</v>
      </c>
      <c r="E155" s="30">
        <f t="shared" si="149"/>
        <v>0</v>
      </c>
      <c r="F155" s="30">
        <f t="shared" si="149"/>
        <v>0</v>
      </c>
      <c r="G155" s="30">
        <f t="shared" si="149"/>
        <v>0</v>
      </c>
      <c r="H155" s="30">
        <f t="shared" si="149"/>
        <v>0</v>
      </c>
      <c r="I155" s="30">
        <f t="shared" si="149"/>
        <v>0</v>
      </c>
      <c r="J155" s="30">
        <f t="shared" si="149"/>
        <v>0</v>
      </c>
      <c r="K155" s="30">
        <f t="shared" si="149"/>
        <v>0</v>
      </c>
      <c r="L155" s="30">
        <f t="shared" si="149"/>
        <v>0</v>
      </c>
      <c r="M155" s="30">
        <f t="shared" si="149"/>
        <v>0</v>
      </c>
      <c r="N155" s="30">
        <f t="shared" si="149"/>
        <v>0</v>
      </c>
      <c r="O155" s="30">
        <f t="shared" si="149"/>
        <v>0</v>
      </c>
      <c r="P155" s="30">
        <f t="shared" si="149"/>
        <v>0</v>
      </c>
      <c r="Q155" s="30">
        <f t="shared" si="149"/>
        <v>0</v>
      </c>
      <c r="R155" s="30">
        <f t="shared" si="149"/>
        <v>0</v>
      </c>
      <c r="S155" s="30">
        <f t="shared" si="149"/>
        <v>0</v>
      </c>
      <c r="T155" s="30">
        <f t="shared" si="149"/>
        <v>0</v>
      </c>
      <c r="U155" s="30">
        <f t="shared" si="149"/>
        <v>0</v>
      </c>
      <c r="V155" s="30">
        <f t="shared" si="149"/>
        <v>0</v>
      </c>
      <c r="W155" s="30">
        <f t="shared" si="149"/>
        <v>0</v>
      </c>
      <c r="X155" s="30">
        <f t="shared" si="149"/>
        <v>0</v>
      </c>
      <c r="Y155" s="30">
        <f t="shared" si="149"/>
        <v>0</v>
      </c>
      <c r="Z155" s="30">
        <f t="shared" si="149"/>
        <v>0</v>
      </c>
      <c r="AA155" s="30">
        <f t="shared" si="149"/>
        <v>0</v>
      </c>
      <c r="AB155" s="30">
        <f t="shared" si="149"/>
        <v>0</v>
      </c>
      <c r="AC155" s="30">
        <f t="shared" si="149"/>
        <v>0</v>
      </c>
      <c r="AD155" s="30">
        <f t="shared" si="149"/>
        <v>0</v>
      </c>
      <c r="AE155" s="30">
        <f t="shared" si="149"/>
        <v>0</v>
      </c>
      <c r="AF155" s="30">
        <f t="shared" si="149"/>
        <v>0</v>
      </c>
      <c r="AG155" s="30">
        <f t="shared" si="149"/>
        <v>0</v>
      </c>
      <c r="AH155" s="30">
        <f t="shared" si="149"/>
        <v>0</v>
      </c>
      <c r="AI155" s="30">
        <f t="shared" si="149"/>
        <v>0</v>
      </c>
      <c r="AJ155" s="30">
        <f t="shared" ref="AJ155:BO155" si="150">IF(AJ35=0,0,((AJ17*0.5)+AI35-AJ53)*AJ90*AJ122*AJ$2)</f>
        <v>0</v>
      </c>
      <c r="AK155" s="30">
        <f t="shared" si="150"/>
        <v>0</v>
      </c>
      <c r="AL155" s="30">
        <f t="shared" si="150"/>
        <v>0</v>
      </c>
      <c r="AM155" s="30">
        <f t="shared" si="150"/>
        <v>0</v>
      </c>
      <c r="AN155" s="30">
        <f t="shared" si="150"/>
        <v>0</v>
      </c>
      <c r="AO155" s="30">
        <f t="shared" si="150"/>
        <v>0</v>
      </c>
      <c r="AP155" s="30">
        <f t="shared" si="150"/>
        <v>0</v>
      </c>
      <c r="AQ155" s="30">
        <f t="shared" si="150"/>
        <v>0</v>
      </c>
      <c r="AR155" s="30">
        <f t="shared" si="150"/>
        <v>0</v>
      </c>
      <c r="AS155" s="30">
        <f t="shared" si="150"/>
        <v>0</v>
      </c>
      <c r="AT155" s="30">
        <f t="shared" si="150"/>
        <v>0</v>
      </c>
      <c r="AU155" s="30">
        <f t="shared" si="150"/>
        <v>0</v>
      </c>
      <c r="AV155" s="30">
        <f t="shared" si="150"/>
        <v>0</v>
      </c>
      <c r="AW155" s="30">
        <f t="shared" si="150"/>
        <v>0</v>
      </c>
      <c r="AX155" s="30">
        <f t="shared" si="150"/>
        <v>0</v>
      </c>
      <c r="AY155" s="30">
        <f t="shared" si="150"/>
        <v>0</v>
      </c>
      <c r="AZ155" s="30">
        <f t="shared" si="150"/>
        <v>0</v>
      </c>
      <c r="BA155" s="30">
        <f t="shared" si="150"/>
        <v>0</v>
      </c>
      <c r="BB155" s="30">
        <f t="shared" si="150"/>
        <v>0</v>
      </c>
      <c r="BC155" s="30">
        <f t="shared" si="150"/>
        <v>0</v>
      </c>
      <c r="BD155" s="30">
        <f t="shared" si="150"/>
        <v>0</v>
      </c>
      <c r="BE155" s="30">
        <f t="shared" si="150"/>
        <v>0</v>
      </c>
      <c r="BF155" s="30">
        <f t="shared" si="150"/>
        <v>0</v>
      </c>
      <c r="BG155" s="30">
        <f t="shared" si="150"/>
        <v>0</v>
      </c>
      <c r="BH155" s="30">
        <f t="shared" si="150"/>
        <v>0</v>
      </c>
      <c r="BI155" s="30">
        <f t="shared" si="150"/>
        <v>0</v>
      </c>
      <c r="BJ155" s="30">
        <f t="shared" si="150"/>
        <v>0</v>
      </c>
      <c r="BK155" s="30">
        <f t="shared" si="150"/>
        <v>0</v>
      </c>
      <c r="BL155" s="30">
        <f t="shared" si="150"/>
        <v>0</v>
      </c>
      <c r="BM155" s="30">
        <f t="shared" si="150"/>
        <v>0</v>
      </c>
      <c r="BN155" s="30">
        <f t="shared" si="150"/>
        <v>0</v>
      </c>
      <c r="BO155" s="30">
        <f t="shared" si="150"/>
        <v>0</v>
      </c>
      <c r="BP155" s="30">
        <f t="shared" ref="BP155:CH155" si="151">IF(BP35=0,0,((BP17*0.5)+BO35-BP53)*BP90*BP122*BP$2)</f>
        <v>0</v>
      </c>
      <c r="BQ155" s="30">
        <f t="shared" si="151"/>
        <v>0</v>
      </c>
      <c r="BR155" s="30">
        <f t="shared" si="151"/>
        <v>0</v>
      </c>
      <c r="BS155" s="30">
        <f t="shared" si="151"/>
        <v>0</v>
      </c>
      <c r="BT155" s="30">
        <f t="shared" si="151"/>
        <v>0</v>
      </c>
      <c r="BU155" s="30">
        <f t="shared" si="151"/>
        <v>0</v>
      </c>
      <c r="BV155" s="30">
        <f t="shared" si="151"/>
        <v>0</v>
      </c>
      <c r="BW155" s="30">
        <f t="shared" si="151"/>
        <v>0</v>
      </c>
      <c r="BX155" s="30">
        <f t="shared" si="151"/>
        <v>0</v>
      </c>
      <c r="BY155" s="30">
        <f t="shared" si="151"/>
        <v>0</v>
      </c>
      <c r="BZ155" s="30">
        <f t="shared" si="151"/>
        <v>0</v>
      </c>
      <c r="CA155" s="30">
        <f t="shared" si="151"/>
        <v>0</v>
      </c>
      <c r="CB155" s="30">
        <f t="shared" si="151"/>
        <v>0</v>
      </c>
      <c r="CC155" s="30">
        <f t="shared" si="151"/>
        <v>0</v>
      </c>
      <c r="CD155" s="30">
        <f t="shared" si="151"/>
        <v>0</v>
      </c>
      <c r="CE155" s="30">
        <f t="shared" si="151"/>
        <v>0</v>
      </c>
      <c r="CF155" s="30">
        <f t="shared" si="151"/>
        <v>0</v>
      </c>
      <c r="CG155" s="30">
        <f t="shared" si="151"/>
        <v>0</v>
      </c>
      <c r="CH155" s="33">
        <f t="shared" si="151"/>
        <v>0</v>
      </c>
    </row>
    <row r="156" spans="1:86" ht="15.75" hidden="1" customHeight="1" x14ac:dyDescent="0.35">
      <c r="A156" s="578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0</v>
      </c>
      <c r="E157" s="30">
        <f t="shared" ref="E157:BP157" si="152">SUM(E143:E156)</f>
        <v>0</v>
      </c>
      <c r="F157" s="30">
        <f t="shared" si="152"/>
        <v>0</v>
      </c>
      <c r="G157" s="30">
        <f t="shared" si="152"/>
        <v>0</v>
      </c>
      <c r="H157" s="30">
        <f t="shared" si="152"/>
        <v>212.12482764524117</v>
      </c>
      <c r="I157" s="30">
        <f t="shared" si="152"/>
        <v>902.53506485773789</v>
      </c>
      <c r="J157" s="30">
        <f t="shared" si="152"/>
        <v>1563.1644297948683</v>
      </c>
      <c r="K157" s="30">
        <f t="shared" si="152"/>
        <v>2377.1487551820646</v>
      </c>
      <c r="L157" s="120">
        <f t="shared" si="152"/>
        <v>1796.960078099346</v>
      </c>
      <c r="M157" s="30">
        <f t="shared" si="152"/>
        <v>1742.2041156020518</v>
      </c>
      <c r="N157" s="30">
        <f t="shared" si="152"/>
        <v>2859.0060656996025</v>
      </c>
      <c r="O157" s="30">
        <f t="shared" si="152"/>
        <v>3909.5169236071815</v>
      </c>
      <c r="P157" s="30">
        <f t="shared" si="152"/>
        <v>3056.3897395619679</v>
      </c>
      <c r="Q157" s="30">
        <f t="shared" si="152"/>
        <v>3342.9961451252084</v>
      </c>
      <c r="R157" s="30">
        <f t="shared" si="152"/>
        <v>3432.8805135223188</v>
      </c>
      <c r="S157" s="30">
        <f t="shared" si="152"/>
        <v>4382.4507814276758</v>
      </c>
      <c r="T157" s="30">
        <f t="shared" si="152"/>
        <v>6228.8000689330438</v>
      </c>
      <c r="U157" s="30">
        <f t="shared" si="152"/>
        <v>7488.5400832744699</v>
      </c>
      <c r="V157" s="30">
        <f t="shared" si="152"/>
        <v>6155.4022025437935</v>
      </c>
      <c r="W157" s="30">
        <f t="shared" si="152"/>
        <v>6349.3763247167244</v>
      </c>
      <c r="X157" s="30">
        <f t="shared" si="152"/>
        <v>4178.3993122823686</v>
      </c>
      <c r="Y157" s="30">
        <f t="shared" si="152"/>
        <v>3452.4303230854443</v>
      </c>
      <c r="Z157" s="30">
        <f t="shared" si="152"/>
        <v>3656.7981885137806</v>
      </c>
      <c r="AA157" s="30">
        <f t="shared" si="152"/>
        <v>3909.5169236071815</v>
      </c>
      <c r="AB157" s="30">
        <f t="shared" si="152"/>
        <v>3056.3897395619679</v>
      </c>
      <c r="AC157" s="30">
        <f t="shared" si="152"/>
        <v>3342.9961451252084</v>
      </c>
      <c r="AD157" s="30">
        <f t="shared" si="152"/>
        <v>3432.8805135223188</v>
      </c>
      <c r="AE157" s="30">
        <f t="shared" si="152"/>
        <v>4382.4507814276758</v>
      </c>
      <c r="AF157" s="30">
        <f t="shared" si="152"/>
        <v>6228.8000689330438</v>
      </c>
      <c r="AG157" s="30">
        <f t="shared" si="152"/>
        <v>7488.5400832744699</v>
      </c>
      <c r="AH157" s="30">
        <f t="shared" si="152"/>
        <v>6155.4022025437935</v>
      </c>
      <c r="AI157" s="30">
        <f t="shared" si="152"/>
        <v>6349.3763247167244</v>
      </c>
      <c r="AJ157" s="30">
        <f t="shared" si="152"/>
        <v>4178.3993122823686</v>
      </c>
      <c r="AK157" s="30">
        <f t="shared" si="152"/>
        <v>3452.4303230854443</v>
      </c>
      <c r="AL157" s="30">
        <f t="shared" si="152"/>
        <v>3656.7981885137806</v>
      </c>
      <c r="AM157" s="30">
        <f t="shared" si="152"/>
        <v>3909.5169236071815</v>
      </c>
      <c r="AN157" s="30">
        <f t="shared" si="152"/>
        <v>3056.3897395619679</v>
      </c>
      <c r="AO157" s="30">
        <f t="shared" si="152"/>
        <v>3342.9961451252084</v>
      </c>
      <c r="AP157" s="30">
        <f t="shared" si="152"/>
        <v>3432.8805135223188</v>
      </c>
      <c r="AQ157" s="30">
        <f t="shared" si="152"/>
        <v>4382.4507814276758</v>
      </c>
      <c r="AR157" s="30">
        <f t="shared" si="152"/>
        <v>6228.8000689330438</v>
      </c>
      <c r="AS157" s="30">
        <f t="shared" si="152"/>
        <v>7488.5400832744699</v>
      </c>
      <c r="AT157" s="30">
        <f t="shared" si="152"/>
        <v>6155.4022025437935</v>
      </c>
      <c r="AU157" s="30">
        <f t="shared" si="152"/>
        <v>6349.3763247167244</v>
      </c>
      <c r="AV157" s="30">
        <f t="shared" si="152"/>
        <v>4178.3993122823686</v>
      </c>
      <c r="AW157" s="30">
        <f t="shared" si="152"/>
        <v>3452.4303230854443</v>
      </c>
      <c r="AX157" s="30">
        <f t="shared" si="152"/>
        <v>3656.7981885137806</v>
      </c>
      <c r="AY157" s="30">
        <f t="shared" si="152"/>
        <v>3909.5169236071815</v>
      </c>
      <c r="AZ157" s="30">
        <f t="shared" si="152"/>
        <v>3056.3897395619679</v>
      </c>
      <c r="BA157" s="30">
        <f t="shared" si="152"/>
        <v>3342.9961451252084</v>
      </c>
      <c r="BB157" s="30">
        <f t="shared" si="152"/>
        <v>3432.8805135223188</v>
      </c>
      <c r="BC157" s="30">
        <f t="shared" si="152"/>
        <v>4382.4507814276758</v>
      </c>
      <c r="BD157" s="30">
        <f t="shared" si="152"/>
        <v>6228.8000689330438</v>
      </c>
      <c r="BE157" s="30">
        <f t="shared" si="152"/>
        <v>7488.5400832744699</v>
      </c>
      <c r="BF157" s="30">
        <f t="shared" si="152"/>
        <v>6155.4022025437935</v>
      </c>
      <c r="BG157" s="30">
        <f t="shared" si="152"/>
        <v>6349.3763247167244</v>
      </c>
      <c r="BH157" s="30">
        <f t="shared" si="152"/>
        <v>4178.3993122823686</v>
      </c>
      <c r="BI157" s="30">
        <f t="shared" si="152"/>
        <v>3452.4303230854443</v>
      </c>
      <c r="BJ157" s="30">
        <f t="shared" si="152"/>
        <v>3656.7981885137806</v>
      </c>
      <c r="BK157" s="30">
        <f t="shared" si="152"/>
        <v>3909.5169236071815</v>
      </c>
      <c r="BL157" s="30">
        <f t="shared" si="152"/>
        <v>3056.3897395619679</v>
      </c>
      <c r="BM157" s="30">
        <f t="shared" si="152"/>
        <v>3342.9961451252084</v>
      </c>
      <c r="BN157" s="30">
        <f t="shared" si="152"/>
        <v>3432.8805135223188</v>
      </c>
      <c r="BO157" s="30">
        <f t="shared" si="152"/>
        <v>4382.4507814276758</v>
      </c>
      <c r="BP157" s="30">
        <f t="shared" si="152"/>
        <v>6228.8000689330438</v>
      </c>
      <c r="BQ157" s="30">
        <f t="shared" ref="BQ157:CH157" si="153">SUM(BQ143:BQ156)</f>
        <v>7488.5400832744699</v>
      </c>
      <c r="BR157" s="30">
        <f t="shared" si="153"/>
        <v>6155.4022025437935</v>
      </c>
      <c r="BS157" s="30">
        <f t="shared" si="153"/>
        <v>6349.3763247167244</v>
      </c>
      <c r="BT157" s="30">
        <f t="shared" si="153"/>
        <v>4178.3993122823686</v>
      </c>
      <c r="BU157" s="30">
        <f t="shared" si="153"/>
        <v>3452.4303230854443</v>
      </c>
      <c r="BV157" s="30">
        <f t="shared" si="153"/>
        <v>3656.7981885137806</v>
      </c>
      <c r="BW157" s="30">
        <f t="shared" si="153"/>
        <v>3909.5169236071815</v>
      </c>
      <c r="BX157" s="30">
        <f t="shared" si="153"/>
        <v>3056.3897395619679</v>
      </c>
      <c r="BY157" s="30">
        <f t="shared" si="153"/>
        <v>3342.9961451252084</v>
      </c>
      <c r="BZ157" s="30">
        <f t="shared" si="153"/>
        <v>3432.8805135223188</v>
      </c>
      <c r="CA157" s="30">
        <f t="shared" si="153"/>
        <v>4382.4507814276758</v>
      </c>
      <c r="CB157" s="30">
        <f t="shared" si="153"/>
        <v>6228.8000689330438</v>
      </c>
      <c r="CC157" s="30">
        <f t="shared" si="153"/>
        <v>7488.5400832744699</v>
      </c>
      <c r="CD157" s="30">
        <f t="shared" si="153"/>
        <v>6155.4022025437935</v>
      </c>
      <c r="CE157" s="30">
        <f t="shared" si="153"/>
        <v>6349.3763247167244</v>
      </c>
      <c r="CF157" s="30">
        <f t="shared" si="153"/>
        <v>4178.3993122823686</v>
      </c>
      <c r="CG157" s="30">
        <f t="shared" si="153"/>
        <v>3452.4303230854443</v>
      </c>
      <c r="CH157" s="33">
        <f t="shared" si="153"/>
        <v>3656.7981885137806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0</v>
      </c>
      <c r="E158" s="31">
        <f t="shared" ref="E158:BP158" si="154">D158+E157</f>
        <v>0</v>
      </c>
      <c r="F158" s="31">
        <f t="shared" si="154"/>
        <v>0</v>
      </c>
      <c r="G158" s="31">
        <f t="shared" si="154"/>
        <v>0</v>
      </c>
      <c r="H158" s="31">
        <f t="shared" si="154"/>
        <v>212.12482764524117</v>
      </c>
      <c r="I158" s="31">
        <f t="shared" si="154"/>
        <v>1114.6598925029791</v>
      </c>
      <c r="J158" s="31">
        <f t="shared" si="154"/>
        <v>2677.8243222978472</v>
      </c>
      <c r="K158" s="31">
        <f t="shared" si="154"/>
        <v>5054.9730774799118</v>
      </c>
      <c r="L158" s="31">
        <f t="shared" si="154"/>
        <v>6851.9331555792578</v>
      </c>
      <c r="M158" s="31">
        <f t="shared" si="154"/>
        <v>8594.1372711813092</v>
      </c>
      <c r="N158" s="31">
        <f t="shared" si="154"/>
        <v>11453.143336880912</v>
      </c>
      <c r="O158" s="31">
        <f t="shared" si="154"/>
        <v>15362.660260488094</v>
      </c>
      <c r="P158" s="31">
        <f t="shared" si="154"/>
        <v>18419.050000050061</v>
      </c>
      <c r="Q158" s="31">
        <f t="shared" si="154"/>
        <v>21762.046145175271</v>
      </c>
      <c r="R158" s="31">
        <f t="shared" si="154"/>
        <v>25194.92665869759</v>
      </c>
      <c r="S158" s="31">
        <f t="shared" si="154"/>
        <v>29577.377440125267</v>
      </c>
      <c r="T158" s="31">
        <f t="shared" si="154"/>
        <v>35806.177509058311</v>
      </c>
      <c r="U158" s="31">
        <f t="shared" si="154"/>
        <v>43294.717592332781</v>
      </c>
      <c r="V158" s="31">
        <f t="shared" si="154"/>
        <v>49450.119794876577</v>
      </c>
      <c r="W158" s="31">
        <f t="shared" si="154"/>
        <v>55799.496119593299</v>
      </c>
      <c r="X158" s="31">
        <f t="shared" si="154"/>
        <v>59977.895431875666</v>
      </c>
      <c r="Y158" s="31">
        <f t="shared" si="154"/>
        <v>63430.325754961108</v>
      </c>
      <c r="Z158" s="31">
        <f t="shared" si="154"/>
        <v>67087.123943474886</v>
      </c>
      <c r="AA158" s="31">
        <f t="shared" si="154"/>
        <v>70996.640867082067</v>
      </c>
      <c r="AB158" s="31">
        <f t="shared" si="154"/>
        <v>74053.030606644039</v>
      </c>
      <c r="AC158" s="31">
        <f t="shared" si="154"/>
        <v>77396.026751769241</v>
      </c>
      <c r="AD158" s="31">
        <f t="shared" si="154"/>
        <v>80828.907265291564</v>
      </c>
      <c r="AE158" s="31">
        <f t="shared" si="154"/>
        <v>85211.358046719237</v>
      </c>
      <c r="AF158" s="31">
        <f t="shared" si="154"/>
        <v>91440.158115652273</v>
      </c>
      <c r="AG158" s="31">
        <f t="shared" si="154"/>
        <v>98928.698198926737</v>
      </c>
      <c r="AH158" s="31">
        <f t="shared" si="154"/>
        <v>105084.10040147052</v>
      </c>
      <c r="AI158" s="31">
        <f t="shared" si="154"/>
        <v>111433.47672618725</v>
      </c>
      <c r="AJ158" s="31">
        <f t="shared" si="154"/>
        <v>115611.87603846962</v>
      </c>
      <c r="AK158" s="31">
        <f t="shared" si="154"/>
        <v>119064.30636155506</v>
      </c>
      <c r="AL158" s="31">
        <f t="shared" si="154"/>
        <v>122721.10455006885</v>
      </c>
      <c r="AM158" s="31">
        <f t="shared" si="154"/>
        <v>126630.62147367603</v>
      </c>
      <c r="AN158" s="31">
        <f t="shared" si="154"/>
        <v>129687.011213238</v>
      </c>
      <c r="AO158" s="31">
        <f t="shared" si="154"/>
        <v>133030.00735836322</v>
      </c>
      <c r="AP158" s="31">
        <f t="shared" si="154"/>
        <v>136462.88787188553</v>
      </c>
      <c r="AQ158" s="31">
        <f t="shared" si="154"/>
        <v>140845.3386533132</v>
      </c>
      <c r="AR158" s="31">
        <f t="shared" si="154"/>
        <v>147074.13872224625</v>
      </c>
      <c r="AS158" s="31">
        <f t="shared" si="154"/>
        <v>154562.67880552073</v>
      </c>
      <c r="AT158" s="31">
        <f t="shared" si="154"/>
        <v>160718.08100806453</v>
      </c>
      <c r="AU158" s="31">
        <f t="shared" si="154"/>
        <v>167067.45733278125</v>
      </c>
      <c r="AV158" s="31">
        <f t="shared" si="154"/>
        <v>171245.85664506361</v>
      </c>
      <c r="AW158" s="31">
        <f t="shared" si="154"/>
        <v>174698.28696814907</v>
      </c>
      <c r="AX158" s="31">
        <f t="shared" si="154"/>
        <v>178355.08515666286</v>
      </c>
      <c r="AY158" s="31">
        <f t="shared" si="154"/>
        <v>182264.60208027004</v>
      </c>
      <c r="AZ158" s="31">
        <f t="shared" si="154"/>
        <v>185320.99181983201</v>
      </c>
      <c r="BA158" s="31">
        <f t="shared" si="154"/>
        <v>188663.98796495722</v>
      </c>
      <c r="BB158" s="31">
        <f t="shared" si="154"/>
        <v>192096.86847847953</v>
      </c>
      <c r="BC158" s="31">
        <f t="shared" si="154"/>
        <v>196479.31925990721</v>
      </c>
      <c r="BD158" s="31">
        <f t="shared" si="154"/>
        <v>202708.11932884026</v>
      </c>
      <c r="BE158" s="31">
        <f t="shared" si="154"/>
        <v>210196.65941211474</v>
      </c>
      <c r="BF158" s="31">
        <f t="shared" si="154"/>
        <v>216352.06161465854</v>
      </c>
      <c r="BG158" s="31">
        <f t="shared" si="154"/>
        <v>222701.43793937526</v>
      </c>
      <c r="BH158" s="31">
        <f t="shared" si="154"/>
        <v>226879.83725165762</v>
      </c>
      <c r="BI158" s="31">
        <f t="shared" si="154"/>
        <v>230332.26757474308</v>
      </c>
      <c r="BJ158" s="31">
        <f t="shared" si="154"/>
        <v>233989.06576325686</v>
      </c>
      <c r="BK158" s="31">
        <f t="shared" si="154"/>
        <v>237898.58268686404</v>
      </c>
      <c r="BL158" s="31">
        <f t="shared" si="154"/>
        <v>240954.97242642601</v>
      </c>
      <c r="BM158" s="31">
        <f t="shared" si="154"/>
        <v>244297.96857155123</v>
      </c>
      <c r="BN158" s="31">
        <f t="shared" si="154"/>
        <v>247730.84908507354</v>
      </c>
      <c r="BO158" s="31">
        <f t="shared" si="154"/>
        <v>252113.29986650121</v>
      </c>
      <c r="BP158" s="31">
        <f t="shared" si="154"/>
        <v>258342.09993543426</v>
      </c>
      <c r="BQ158" s="31">
        <f t="shared" ref="BQ158:CH158" si="155">BP158+BQ157</f>
        <v>265830.64001870871</v>
      </c>
      <c r="BR158" s="31">
        <f t="shared" si="155"/>
        <v>271986.04222125252</v>
      </c>
      <c r="BS158" s="31">
        <f t="shared" si="155"/>
        <v>278335.41854596924</v>
      </c>
      <c r="BT158" s="31">
        <f t="shared" si="155"/>
        <v>282513.81785825163</v>
      </c>
      <c r="BU158" s="31">
        <f t="shared" si="155"/>
        <v>285966.24818133708</v>
      </c>
      <c r="BV158" s="31">
        <f t="shared" si="155"/>
        <v>289623.04636985087</v>
      </c>
      <c r="BW158" s="31">
        <f t="shared" si="155"/>
        <v>293532.56329345808</v>
      </c>
      <c r="BX158" s="31">
        <f t="shared" si="155"/>
        <v>296588.95303302002</v>
      </c>
      <c r="BY158" s="31">
        <f t="shared" si="155"/>
        <v>299931.94917814521</v>
      </c>
      <c r="BZ158" s="31">
        <f t="shared" si="155"/>
        <v>303364.82969166752</v>
      </c>
      <c r="CA158" s="31">
        <f t="shared" si="155"/>
        <v>307747.28047309519</v>
      </c>
      <c r="CB158" s="31">
        <f t="shared" si="155"/>
        <v>313976.08054202824</v>
      </c>
      <c r="CC158" s="31">
        <f t="shared" si="155"/>
        <v>321464.62062530272</v>
      </c>
      <c r="CD158" s="31">
        <f t="shared" si="155"/>
        <v>327620.02282784652</v>
      </c>
      <c r="CE158" s="31">
        <f t="shared" si="155"/>
        <v>333969.39915256324</v>
      </c>
      <c r="CF158" s="31">
        <f t="shared" si="155"/>
        <v>338147.79846484563</v>
      </c>
      <c r="CG158" s="31">
        <f t="shared" si="155"/>
        <v>341600.22878793109</v>
      </c>
      <c r="CH158" s="34">
        <f t="shared" si="155"/>
        <v>345257.02697644487</v>
      </c>
    </row>
    <row r="159" spans="1:86" hidden="1" x14ac:dyDescent="0.35">
      <c r="A159" s="116"/>
      <c r="B159" s="116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5.75" hidden="1" customHeight="1" thickBot="1" x14ac:dyDescent="0.4">
      <c r="A161" s="577" t="s">
        <v>128</v>
      </c>
      <c r="B161" s="310" t="s">
        <v>124</v>
      </c>
      <c r="C161" s="176">
        <f>C$4</f>
        <v>44562</v>
      </c>
      <c r="D161" s="176">
        <f t="shared" ref="D161:BO161" si="156">D$4</f>
        <v>44593</v>
      </c>
      <c r="E161" s="176">
        <f t="shared" si="156"/>
        <v>44621</v>
      </c>
      <c r="F161" s="176">
        <f t="shared" si="156"/>
        <v>44652</v>
      </c>
      <c r="G161" s="176">
        <f t="shared" si="156"/>
        <v>44682</v>
      </c>
      <c r="H161" s="176">
        <f t="shared" si="156"/>
        <v>44713</v>
      </c>
      <c r="I161" s="176">
        <f t="shared" si="156"/>
        <v>44743</v>
      </c>
      <c r="J161" s="176">
        <f t="shared" si="156"/>
        <v>44774</v>
      </c>
      <c r="K161" s="176">
        <f t="shared" si="156"/>
        <v>44805</v>
      </c>
      <c r="L161" s="176">
        <f t="shared" si="156"/>
        <v>44835</v>
      </c>
      <c r="M161" s="176">
        <f t="shared" si="156"/>
        <v>44866</v>
      </c>
      <c r="N161" s="176">
        <f t="shared" si="156"/>
        <v>44896</v>
      </c>
      <c r="O161" s="176">
        <f t="shared" si="156"/>
        <v>44927</v>
      </c>
      <c r="P161" s="176">
        <f t="shared" si="156"/>
        <v>44958</v>
      </c>
      <c r="Q161" s="176">
        <f t="shared" si="156"/>
        <v>44986</v>
      </c>
      <c r="R161" s="176">
        <f t="shared" si="156"/>
        <v>45017</v>
      </c>
      <c r="S161" s="176">
        <f t="shared" si="156"/>
        <v>45047</v>
      </c>
      <c r="T161" s="176">
        <f t="shared" si="156"/>
        <v>45078</v>
      </c>
      <c r="U161" s="176">
        <f t="shared" si="156"/>
        <v>45108</v>
      </c>
      <c r="V161" s="176">
        <f t="shared" si="156"/>
        <v>45139</v>
      </c>
      <c r="W161" s="176">
        <f t="shared" si="156"/>
        <v>45170</v>
      </c>
      <c r="X161" s="176">
        <f t="shared" si="156"/>
        <v>45200</v>
      </c>
      <c r="Y161" s="176">
        <f t="shared" si="156"/>
        <v>45231</v>
      </c>
      <c r="Z161" s="176">
        <f t="shared" si="156"/>
        <v>45261</v>
      </c>
      <c r="AA161" s="176">
        <f t="shared" si="156"/>
        <v>45292</v>
      </c>
      <c r="AB161" s="176">
        <f t="shared" si="156"/>
        <v>45323</v>
      </c>
      <c r="AC161" s="176">
        <f t="shared" si="156"/>
        <v>45352</v>
      </c>
      <c r="AD161" s="176">
        <f t="shared" si="156"/>
        <v>45383</v>
      </c>
      <c r="AE161" s="176">
        <f t="shared" si="156"/>
        <v>45413</v>
      </c>
      <c r="AF161" s="176">
        <f t="shared" si="156"/>
        <v>45444</v>
      </c>
      <c r="AG161" s="176">
        <f t="shared" si="156"/>
        <v>45474</v>
      </c>
      <c r="AH161" s="176">
        <f t="shared" si="156"/>
        <v>45505</v>
      </c>
      <c r="AI161" s="176">
        <f t="shared" si="156"/>
        <v>45536</v>
      </c>
      <c r="AJ161" s="176">
        <f t="shared" si="156"/>
        <v>45566</v>
      </c>
      <c r="AK161" s="176">
        <f t="shared" si="156"/>
        <v>45597</v>
      </c>
      <c r="AL161" s="176">
        <f t="shared" si="156"/>
        <v>45627</v>
      </c>
      <c r="AM161" s="176">
        <f t="shared" si="156"/>
        <v>45658</v>
      </c>
      <c r="AN161" s="176">
        <f t="shared" si="156"/>
        <v>45689</v>
      </c>
      <c r="AO161" s="176">
        <f t="shared" si="156"/>
        <v>45717</v>
      </c>
      <c r="AP161" s="176">
        <f t="shared" si="156"/>
        <v>45748</v>
      </c>
      <c r="AQ161" s="176">
        <f t="shared" si="156"/>
        <v>45778</v>
      </c>
      <c r="AR161" s="176">
        <f t="shared" si="156"/>
        <v>45809</v>
      </c>
      <c r="AS161" s="176">
        <f t="shared" si="156"/>
        <v>45839</v>
      </c>
      <c r="AT161" s="176">
        <f t="shared" si="156"/>
        <v>45870</v>
      </c>
      <c r="AU161" s="176">
        <f t="shared" si="156"/>
        <v>45901</v>
      </c>
      <c r="AV161" s="176">
        <f t="shared" si="156"/>
        <v>45931</v>
      </c>
      <c r="AW161" s="176">
        <f t="shared" si="156"/>
        <v>45962</v>
      </c>
      <c r="AX161" s="176">
        <f t="shared" si="156"/>
        <v>45992</v>
      </c>
      <c r="AY161" s="176">
        <f t="shared" si="156"/>
        <v>46023</v>
      </c>
      <c r="AZ161" s="176">
        <f t="shared" si="156"/>
        <v>46054</v>
      </c>
      <c r="BA161" s="176">
        <f t="shared" si="156"/>
        <v>46082</v>
      </c>
      <c r="BB161" s="176">
        <f t="shared" si="156"/>
        <v>46113</v>
      </c>
      <c r="BC161" s="176">
        <f t="shared" si="156"/>
        <v>46143</v>
      </c>
      <c r="BD161" s="176">
        <f t="shared" si="156"/>
        <v>46174</v>
      </c>
      <c r="BE161" s="176">
        <f t="shared" si="156"/>
        <v>46204</v>
      </c>
      <c r="BF161" s="176">
        <f t="shared" si="156"/>
        <v>46235</v>
      </c>
      <c r="BG161" s="176">
        <f t="shared" si="156"/>
        <v>46266</v>
      </c>
      <c r="BH161" s="176">
        <f t="shared" si="156"/>
        <v>46296</v>
      </c>
      <c r="BI161" s="176">
        <f t="shared" si="156"/>
        <v>46327</v>
      </c>
      <c r="BJ161" s="176">
        <f t="shared" si="156"/>
        <v>46357</v>
      </c>
      <c r="BK161" s="176">
        <f t="shared" si="156"/>
        <v>46388</v>
      </c>
      <c r="BL161" s="176">
        <f t="shared" si="156"/>
        <v>46419</v>
      </c>
      <c r="BM161" s="176">
        <f t="shared" si="156"/>
        <v>46447</v>
      </c>
      <c r="BN161" s="176">
        <f t="shared" si="156"/>
        <v>46478</v>
      </c>
      <c r="BO161" s="176">
        <f t="shared" si="156"/>
        <v>46508</v>
      </c>
      <c r="BP161" s="176">
        <f t="shared" ref="BP161:CH161" si="157">BP$4</f>
        <v>46539</v>
      </c>
      <c r="BQ161" s="176">
        <f t="shared" si="157"/>
        <v>46569</v>
      </c>
      <c r="BR161" s="176">
        <f t="shared" si="157"/>
        <v>46600</v>
      </c>
      <c r="BS161" s="176">
        <f t="shared" si="157"/>
        <v>46631</v>
      </c>
      <c r="BT161" s="176">
        <f t="shared" si="157"/>
        <v>46661</v>
      </c>
      <c r="BU161" s="176">
        <f t="shared" si="157"/>
        <v>46692</v>
      </c>
      <c r="BV161" s="176">
        <f t="shared" si="157"/>
        <v>46722</v>
      </c>
      <c r="BW161" s="176">
        <f t="shared" si="157"/>
        <v>46753</v>
      </c>
      <c r="BX161" s="176">
        <f t="shared" si="157"/>
        <v>46784</v>
      </c>
      <c r="BY161" s="176">
        <f t="shared" si="157"/>
        <v>46813</v>
      </c>
      <c r="BZ161" s="176">
        <f t="shared" si="157"/>
        <v>46844</v>
      </c>
      <c r="CA161" s="176">
        <f t="shared" si="157"/>
        <v>46874</v>
      </c>
      <c r="CB161" s="176">
        <f t="shared" si="157"/>
        <v>46905</v>
      </c>
      <c r="CC161" s="176">
        <f t="shared" si="157"/>
        <v>46935</v>
      </c>
      <c r="CD161" s="176">
        <f t="shared" si="157"/>
        <v>46966</v>
      </c>
      <c r="CE161" s="176">
        <f t="shared" si="157"/>
        <v>46997</v>
      </c>
      <c r="CF161" s="176">
        <f t="shared" si="157"/>
        <v>47027</v>
      </c>
      <c r="CG161" s="176">
        <f t="shared" si="157"/>
        <v>47058</v>
      </c>
      <c r="CH161" s="177">
        <f t="shared" si="157"/>
        <v>47088</v>
      </c>
    </row>
    <row r="162" spans="1:86" hidden="1" x14ac:dyDescent="0.35">
      <c r="A162" s="578"/>
      <c r="B162" s="287" t="s">
        <v>20</v>
      </c>
      <c r="C162" s="30">
        <f t="shared" ref="C162:C174" si="158">IF(C23=0,0,((C5*0.5)-C41)*C78*C127*C$2)</f>
        <v>0</v>
      </c>
      <c r="D162" s="30">
        <f t="shared" ref="D162:AI162" si="159">IF(D23=0,0,((D5*0.5)+C23-D41)*D78*D127*D$2)</f>
        <v>0</v>
      </c>
      <c r="E162" s="30">
        <f t="shared" si="159"/>
        <v>0</v>
      </c>
      <c r="F162" s="30">
        <f t="shared" si="159"/>
        <v>0</v>
      </c>
      <c r="G162" s="30">
        <f t="shared" si="159"/>
        <v>0</v>
      </c>
      <c r="H162" s="30">
        <f t="shared" si="159"/>
        <v>0</v>
      </c>
      <c r="I162" s="30">
        <f t="shared" si="159"/>
        <v>0</v>
      </c>
      <c r="J162" s="30">
        <f t="shared" si="159"/>
        <v>0</v>
      </c>
      <c r="K162" s="30">
        <f t="shared" si="159"/>
        <v>0</v>
      </c>
      <c r="L162" s="30">
        <f t="shared" si="159"/>
        <v>0</v>
      </c>
      <c r="M162" s="30">
        <f t="shared" si="159"/>
        <v>0</v>
      </c>
      <c r="N162" s="30">
        <f t="shared" si="159"/>
        <v>0</v>
      </c>
      <c r="O162" s="30">
        <f t="shared" si="159"/>
        <v>0</v>
      </c>
      <c r="P162" s="30">
        <f t="shared" si="159"/>
        <v>0</v>
      </c>
      <c r="Q162" s="30">
        <f t="shared" si="159"/>
        <v>0</v>
      </c>
      <c r="R162" s="30">
        <f t="shared" si="159"/>
        <v>0</v>
      </c>
      <c r="S162" s="30">
        <f t="shared" si="159"/>
        <v>0</v>
      </c>
      <c r="T162" s="30">
        <f t="shared" si="159"/>
        <v>0</v>
      </c>
      <c r="U162" s="30">
        <f t="shared" si="159"/>
        <v>0</v>
      </c>
      <c r="V162" s="30">
        <f t="shared" si="159"/>
        <v>0</v>
      </c>
      <c r="W162" s="30">
        <f t="shared" si="159"/>
        <v>0</v>
      </c>
      <c r="X162" s="30">
        <f t="shared" si="159"/>
        <v>0</v>
      </c>
      <c r="Y162" s="30">
        <f t="shared" si="159"/>
        <v>0</v>
      </c>
      <c r="Z162" s="30">
        <f t="shared" si="159"/>
        <v>0</v>
      </c>
      <c r="AA162" s="30">
        <f t="shared" si="159"/>
        <v>0</v>
      </c>
      <c r="AB162" s="30">
        <f t="shared" si="159"/>
        <v>0</v>
      </c>
      <c r="AC162" s="30">
        <f t="shared" si="159"/>
        <v>0</v>
      </c>
      <c r="AD162" s="30">
        <f t="shared" si="159"/>
        <v>0</v>
      </c>
      <c r="AE162" s="30">
        <f t="shared" si="159"/>
        <v>0</v>
      </c>
      <c r="AF162" s="30">
        <f t="shared" si="159"/>
        <v>0</v>
      </c>
      <c r="AG162" s="30">
        <f t="shared" si="159"/>
        <v>0</v>
      </c>
      <c r="AH162" s="30">
        <f t="shared" si="159"/>
        <v>0</v>
      </c>
      <c r="AI162" s="30">
        <f t="shared" si="159"/>
        <v>0</v>
      </c>
      <c r="AJ162" s="30">
        <f t="shared" ref="AJ162:BO162" si="160">IF(AJ23=0,0,((AJ5*0.5)+AI23-AJ41)*AJ78*AJ127*AJ$2)</f>
        <v>0</v>
      </c>
      <c r="AK162" s="30">
        <f t="shared" si="160"/>
        <v>0</v>
      </c>
      <c r="AL162" s="30">
        <f t="shared" si="160"/>
        <v>0</v>
      </c>
      <c r="AM162" s="30">
        <f t="shared" si="160"/>
        <v>0</v>
      </c>
      <c r="AN162" s="30">
        <f t="shared" si="160"/>
        <v>0</v>
      </c>
      <c r="AO162" s="30">
        <f t="shared" si="160"/>
        <v>0</v>
      </c>
      <c r="AP162" s="30">
        <f t="shared" si="160"/>
        <v>0</v>
      </c>
      <c r="AQ162" s="30">
        <f t="shared" si="160"/>
        <v>0</v>
      </c>
      <c r="AR162" s="30">
        <f t="shared" si="160"/>
        <v>0</v>
      </c>
      <c r="AS162" s="30">
        <f t="shared" si="160"/>
        <v>0</v>
      </c>
      <c r="AT162" s="30">
        <f t="shared" si="160"/>
        <v>0</v>
      </c>
      <c r="AU162" s="30">
        <f t="shared" si="160"/>
        <v>0</v>
      </c>
      <c r="AV162" s="30">
        <f t="shared" si="160"/>
        <v>0</v>
      </c>
      <c r="AW162" s="30">
        <f t="shared" si="160"/>
        <v>0</v>
      </c>
      <c r="AX162" s="30">
        <f t="shared" si="160"/>
        <v>0</v>
      </c>
      <c r="AY162" s="30">
        <f t="shared" si="160"/>
        <v>0</v>
      </c>
      <c r="AZ162" s="30">
        <f t="shared" si="160"/>
        <v>0</v>
      </c>
      <c r="BA162" s="30">
        <f t="shared" si="160"/>
        <v>0</v>
      </c>
      <c r="BB162" s="30">
        <f t="shared" si="160"/>
        <v>0</v>
      </c>
      <c r="BC162" s="30">
        <f t="shared" si="160"/>
        <v>0</v>
      </c>
      <c r="BD162" s="30">
        <f t="shared" si="160"/>
        <v>0</v>
      </c>
      <c r="BE162" s="30">
        <f t="shared" si="160"/>
        <v>0</v>
      </c>
      <c r="BF162" s="30">
        <f t="shared" si="160"/>
        <v>0</v>
      </c>
      <c r="BG162" s="30">
        <f t="shared" si="160"/>
        <v>0</v>
      </c>
      <c r="BH162" s="30">
        <f t="shared" si="160"/>
        <v>0</v>
      </c>
      <c r="BI162" s="30">
        <f t="shared" si="160"/>
        <v>0</v>
      </c>
      <c r="BJ162" s="30">
        <f t="shared" si="160"/>
        <v>0</v>
      </c>
      <c r="BK162" s="30">
        <f t="shared" si="160"/>
        <v>0</v>
      </c>
      <c r="BL162" s="30">
        <f t="shared" si="160"/>
        <v>0</v>
      </c>
      <c r="BM162" s="30">
        <f t="shared" si="160"/>
        <v>0</v>
      </c>
      <c r="BN162" s="30">
        <f t="shared" si="160"/>
        <v>0</v>
      </c>
      <c r="BO162" s="30">
        <f t="shared" si="160"/>
        <v>0</v>
      </c>
      <c r="BP162" s="30">
        <f t="shared" ref="BP162:CH162" si="161">IF(BP23=0,0,((BP5*0.5)+BO23-BP41)*BP78*BP127*BP$2)</f>
        <v>0</v>
      </c>
      <c r="BQ162" s="30">
        <f t="shared" si="161"/>
        <v>0</v>
      </c>
      <c r="BR162" s="30">
        <f t="shared" si="161"/>
        <v>0</v>
      </c>
      <c r="BS162" s="30">
        <f t="shared" si="161"/>
        <v>0</v>
      </c>
      <c r="BT162" s="30">
        <f t="shared" si="161"/>
        <v>0</v>
      </c>
      <c r="BU162" s="30">
        <f t="shared" si="161"/>
        <v>0</v>
      </c>
      <c r="BV162" s="30">
        <f t="shared" si="161"/>
        <v>0</v>
      </c>
      <c r="BW162" s="30">
        <f t="shared" si="161"/>
        <v>0</v>
      </c>
      <c r="BX162" s="30">
        <f t="shared" si="161"/>
        <v>0</v>
      </c>
      <c r="BY162" s="30">
        <f t="shared" si="161"/>
        <v>0</v>
      </c>
      <c r="BZ162" s="30">
        <f t="shared" si="161"/>
        <v>0</v>
      </c>
      <c r="CA162" s="30">
        <f t="shared" si="161"/>
        <v>0</v>
      </c>
      <c r="CB162" s="30">
        <f t="shared" si="161"/>
        <v>0</v>
      </c>
      <c r="CC162" s="30">
        <f t="shared" si="161"/>
        <v>0</v>
      </c>
      <c r="CD162" s="30">
        <f t="shared" si="161"/>
        <v>0</v>
      </c>
      <c r="CE162" s="30">
        <f t="shared" si="161"/>
        <v>0</v>
      </c>
      <c r="CF162" s="30">
        <f t="shared" si="161"/>
        <v>0</v>
      </c>
      <c r="CG162" s="30">
        <f t="shared" si="161"/>
        <v>0</v>
      </c>
      <c r="CH162" s="33">
        <f t="shared" si="161"/>
        <v>0</v>
      </c>
    </row>
    <row r="163" spans="1:86" hidden="1" x14ac:dyDescent="0.35">
      <c r="A163" s="578"/>
      <c r="B163" s="287" t="s">
        <v>0</v>
      </c>
      <c r="C163" s="30">
        <f t="shared" si="158"/>
        <v>0</v>
      </c>
      <c r="D163" s="30">
        <f t="shared" ref="D163:AI163" si="162">IF(D24=0,0,((D6*0.5)+C24-D42)*D79*D128*D$2)</f>
        <v>0</v>
      </c>
      <c r="E163" s="30">
        <f t="shared" si="162"/>
        <v>0</v>
      </c>
      <c r="F163" s="30">
        <f t="shared" si="162"/>
        <v>0</v>
      </c>
      <c r="G163" s="30">
        <f t="shared" si="162"/>
        <v>0</v>
      </c>
      <c r="H163" s="30">
        <f t="shared" si="162"/>
        <v>0</v>
      </c>
      <c r="I163" s="30">
        <f t="shared" si="162"/>
        <v>0</v>
      </c>
      <c r="J163" s="30">
        <f t="shared" si="162"/>
        <v>0</v>
      </c>
      <c r="K163" s="30">
        <f t="shared" si="162"/>
        <v>0</v>
      </c>
      <c r="L163" s="30">
        <f t="shared" si="162"/>
        <v>0</v>
      </c>
      <c r="M163" s="30">
        <f t="shared" si="162"/>
        <v>0</v>
      </c>
      <c r="N163" s="30">
        <f t="shared" si="162"/>
        <v>0</v>
      </c>
      <c r="O163" s="30">
        <f t="shared" si="162"/>
        <v>0</v>
      </c>
      <c r="P163" s="30">
        <f t="shared" si="162"/>
        <v>0</v>
      </c>
      <c r="Q163" s="30">
        <f t="shared" si="162"/>
        <v>0</v>
      </c>
      <c r="R163" s="30">
        <f t="shared" si="162"/>
        <v>0</v>
      </c>
      <c r="S163" s="30">
        <f t="shared" si="162"/>
        <v>0</v>
      </c>
      <c r="T163" s="30">
        <f t="shared" si="162"/>
        <v>0</v>
      </c>
      <c r="U163" s="30">
        <f t="shared" si="162"/>
        <v>0</v>
      </c>
      <c r="V163" s="30">
        <f t="shared" si="162"/>
        <v>0</v>
      </c>
      <c r="W163" s="30">
        <f t="shared" si="162"/>
        <v>0</v>
      </c>
      <c r="X163" s="30">
        <f t="shared" si="162"/>
        <v>0</v>
      </c>
      <c r="Y163" s="30">
        <f t="shared" si="162"/>
        <v>0</v>
      </c>
      <c r="Z163" s="30">
        <f t="shared" si="162"/>
        <v>0</v>
      </c>
      <c r="AA163" s="30">
        <f t="shared" si="162"/>
        <v>0</v>
      </c>
      <c r="AB163" s="30">
        <f t="shared" si="162"/>
        <v>0</v>
      </c>
      <c r="AC163" s="30">
        <f t="shared" si="162"/>
        <v>0</v>
      </c>
      <c r="AD163" s="30">
        <f t="shared" si="162"/>
        <v>0</v>
      </c>
      <c r="AE163" s="30">
        <f t="shared" si="162"/>
        <v>0</v>
      </c>
      <c r="AF163" s="30">
        <f t="shared" si="162"/>
        <v>0</v>
      </c>
      <c r="AG163" s="30">
        <f t="shared" si="162"/>
        <v>0</v>
      </c>
      <c r="AH163" s="30">
        <f t="shared" si="162"/>
        <v>0</v>
      </c>
      <c r="AI163" s="30">
        <f t="shared" si="162"/>
        <v>0</v>
      </c>
      <c r="AJ163" s="30">
        <f t="shared" ref="AJ163:BO163" si="163">IF(AJ24=0,0,((AJ6*0.5)+AI24-AJ42)*AJ79*AJ128*AJ$2)</f>
        <v>0</v>
      </c>
      <c r="AK163" s="30">
        <f t="shared" si="163"/>
        <v>0</v>
      </c>
      <c r="AL163" s="30">
        <f t="shared" si="163"/>
        <v>0</v>
      </c>
      <c r="AM163" s="30">
        <f t="shared" si="163"/>
        <v>0</v>
      </c>
      <c r="AN163" s="30">
        <f t="shared" si="163"/>
        <v>0</v>
      </c>
      <c r="AO163" s="30">
        <f t="shared" si="163"/>
        <v>0</v>
      </c>
      <c r="AP163" s="30">
        <f t="shared" si="163"/>
        <v>0</v>
      </c>
      <c r="AQ163" s="30">
        <f t="shared" si="163"/>
        <v>0</v>
      </c>
      <c r="AR163" s="30">
        <f t="shared" si="163"/>
        <v>0</v>
      </c>
      <c r="AS163" s="30">
        <f t="shared" si="163"/>
        <v>0</v>
      </c>
      <c r="AT163" s="30">
        <f t="shared" si="163"/>
        <v>0</v>
      </c>
      <c r="AU163" s="30">
        <f t="shared" si="163"/>
        <v>0</v>
      </c>
      <c r="AV163" s="30">
        <f t="shared" si="163"/>
        <v>0</v>
      </c>
      <c r="AW163" s="30">
        <f t="shared" si="163"/>
        <v>0</v>
      </c>
      <c r="AX163" s="30">
        <f t="shared" si="163"/>
        <v>0</v>
      </c>
      <c r="AY163" s="30">
        <f t="shared" si="163"/>
        <v>0</v>
      </c>
      <c r="AZ163" s="30">
        <f t="shared" si="163"/>
        <v>0</v>
      </c>
      <c r="BA163" s="30">
        <f t="shared" si="163"/>
        <v>0</v>
      </c>
      <c r="BB163" s="30">
        <f t="shared" si="163"/>
        <v>0</v>
      </c>
      <c r="BC163" s="30">
        <f t="shared" si="163"/>
        <v>0</v>
      </c>
      <c r="BD163" s="30">
        <f t="shared" si="163"/>
        <v>0</v>
      </c>
      <c r="BE163" s="30">
        <f t="shared" si="163"/>
        <v>0</v>
      </c>
      <c r="BF163" s="30">
        <f t="shared" si="163"/>
        <v>0</v>
      </c>
      <c r="BG163" s="30">
        <f t="shared" si="163"/>
        <v>0</v>
      </c>
      <c r="BH163" s="30">
        <f t="shared" si="163"/>
        <v>0</v>
      </c>
      <c r="BI163" s="30">
        <f t="shared" si="163"/>
        <v>0</v>
      </c>
      <c r="BJ163" s="30">
        <f t="shared" si="163"/>
        <v>0</v>
      </c>
      <c r="BK163" s="30">
        <f t="shared" si="163"/>
        <v>0</v>
      </c>
      <c r="BL163" s="30">
        <f t="shared" si="163"/>
        <v>0</v>
      </c>
      <c r="BM163" s="30">
        <f t="shared" si="163"/>
        <v>0</v>
      </c>
      <c r="BN163" s="30">
        <f t="shared" si="163"/>
        <v>0</v>
      </c>
      <c r="BO163" s="30">
        <f t="shared" si="163"/>
        <v>0</v>
      </c>
      <c r="BP163" s="30">
        <f t="shared" ref="BP163:CH163" si="164">IF(BP24=0,0,((BP6*0.5)+BO24-BP42)*BP79*BP128*BP$2)</f>
        <v>0</v>
      </c>
      <c r="BQ163" s="30">
        <f t="shared" si="164"/>
        <v>0</v>
      </c>
      <c r="BR163" s="30">
        <f t="shared" si="164"/>
        <v>0</v>
      </c>
      <c r="BS163" s="30">
        <f t="shared" si="164"/>
        <v>0</v>
      </c>
      <c r="BT163" s="30">
        <f t="shared" si="164"/>
        <v>0</v>
      </c>
      <c r="BU163" s="30">
        <f t="shared" si="164"/>
        <v>0</v>
      </c>
      <c r="BV163" s="30">
        <f t="shared" si="164"/>
        <v>0</v>
      </c>
      <c r="BW163" s="30">
        <f t="shared" si="164"/>
        <v>0</v>
      </c>
      <c r="BX163" s="30">
        <f t="shared" si="164"/>
        <v>0</v>
      </c>
      <c r="BY163" s="30">
        <f t="shared" si="164"/>
        <v>0</v>
      </c>
      <c r="BZ163" s="30">
        <f t="shared" si="164"/>
        <v>0</v>
      </c>
      <c r="CA163" s="30">
        <f t="shared" si="164"/>
        <v>0</v>
      </c>
      <c r="CB163" s="30">
        <f t="shared" si="164"/>
        <v>0</v>
      </c>
      <c r="CC163" s="30">
        <f t="shared" si="164"/>
        <v>0</v>
      </c>
      <c r="CD163" s="30">
        <f t="shared" si="164"/>
        <v>0</v>
      </c>
      <c r="CE163" s="30">
        <f t="shared" si="164"/>
        <v>0</v>
      </c>
      <c r="CF163" s="30">
        <f t="shared" si="164"/>
        <v>0</v>
      </c>
      <c r="CG163" s="30">
        <f t="shared" si="164"/>
        <v>0</v>
      </c>
      <c r="CH163" s="33">
        <f t="shared" si="164"/>
        <v>0</v>
      </c>
    </row>
    <row r="164" spans="1:86" hidden="1" x14ac:dyDescent="0.35">
      <c r="A164" s="578"/>
      <c r="B164" s="287" t="s">
        <v>21</v>
      </c>
      <c r="C164" s="30">
        <f t="shared" si="158"/>
        <v>0</v>
      </c>
      <c r="D164" s="30">
        <f t="shared" ref="D164:AI164" si="165">IF(D25=0,0,((D7*0.5)+C25-D43)*D80*D129*D$2)</f>
        <v>0</v>
      </c>
      <c r="E164" s="30">
        <f t="shared" si="165"/>
        <v>0</v>
      </c>
      <c r="F164" s="30">
        <f t="shared" si="165"/>
        <v>0</v>
      </c>
      <c r="G164" s="30">
        <f t="shared" si="165"/>
        <v>0</v>
      </c>
      <c r="H164" s="30">
        <f t="shared" si="165"/>
        <v>0</v>
      </c>
      <c r="I164" s="30">
        <f t="shared" si="165"/>
        <v>0</v>
      </c>
      <c r="J164" s="30">
        <f t="shared" si="165"/>
        <v>0</v>
      </c>
      <c r="K164" s="30">
        <f t="shared" si="165"/>
        <v>0</v>
      </c>
      <c r="L164" s="30">
        <f t="shared" si="165"/>
        <v>0</v>
      </c>
      <c r="M164" s="30">
        <f t="shared" si="165"/>
        <v>0</v>
      </c>
      <c r="N164" s="30">
        <f t="shared" si="165"/>
        <v>0</v>
      </c>
      <c r="O164" s="30">
        <f t="shared" si="165"/>
        <v>0</v>
      </c>
      <c r="P164" s="30">
        <f t="shared" si="165"/>
        <v>0</v>
      </c>
      <c r="Q164" s="30">
        <f t="shared" si="165"/>
        <v>0</v>
      </c>
      <c r="R164" s="30">
        <f t="shared" si="165"/>
        <v>0</v>
      </c>
      <c r="S164" s="30">
        <f t="shared" si="165"/>
        <v>0</v>
      </c>
      <c r="T164" s="30">
        <f t="shared" si="165"/>
        <v>0</v>
      </c>
      <c r="U164" s="30">
        <f t="shared" si="165"/>
        <v>0</v>
      </c>
      <c r="V164" s="30">
        <f t="shared" si="165"/>
        <v>0</v>
      </c>
      <c r="W164" s="30">
        <f t="shared" si="165"/>
        <v>0</v>
      </c>
      <c r="X164" s="30">
        <f t="shared" si="165"/>
        <v>0</v>
      </c>
      <c r="Y164" s="30">
        <f t="shared" si="165"/>
        <v>0</v>
      </c>
      <c r="Z164" s="30">
        <f t="shared" si="165"/>
        <v>0</v>
      </c>
      <c r="AA164" s="30">
        <f t="shared" si="165"/>
        <v>0</v>
      </c>
      <c r="AB164" s="30">
        <f t="shared" si="165"/>
        <v>0</v>
      </c>
      <c r="AC164" s="30">
        <f t="shared" si="165"/>
        <v>0</v>
      </c>
      <c r="AD164" s="30">
        <f t="shared" si="165"/>
        <v>0</v>
      </c>
      <c r="AE164" s="30">
        <f t="shared" si="165"/>
        <v>0</v>
      </c>
      <c r="AF164" s="30">
        <f t="shared" si="165"/>
        <v>0</v>
      </c>
      <c r="AG164" s="30">
        <f t="shared" si="165"/>
        <v>0</v>
      </c>
      <c r="AH164" s="30">
        <f t="shared" si="165"/>
        <v>0</v>
      </c>
      <c r="AI164" s="30">
        <f t="shared" si="165"/>
        <v>0</v>
      </c>
      <c r="AJ164" s="30">
        <f t="shared" ref="AJ164:BO164" si="166">IF(AJ25=0,0,((AJ7*0.5)+AI25-AJ43)*AJ80*AJ129*AJ$2)</f>
        <v>0</v>
      </c>
      <c r="AK164" s="30">
        <f t="shared" si="166"/>
        <v>0</v>
      </c>
      <c r="AL164" s="30">
        <f t="shared" si="166"/>
        <v>0</v>
      </c>
      <c r="AM164" s="30">
        <f t="shared" si="166"/>
        <v>0</v>
      </c>
      <c r="AN164" s="30">
        <f t="shared" si="166"/>
        <v>0</v>
      </c>
      <c r="AO164" s="30">
        <f t="shared" si="166"/>
        <v>0</v>
      </c>
      <c r="AP164" s="30">
        <f t="shared" si="166"/>
        <v>0</v>
      </c>
      <c r="AQ164" s="30">
        <f t="shared" si="166"/>
        <v>0</v>
      </c>
      <c r="AR164" s="30">
        <f t="shared" si="166"/>
        <v>0</v>
      </c>
      <c r="AS164" s="30">
        <f t="shared" si="166"/>
        <v>0</v>
      </c>
      <c r="AT164" s="30">
        <f t="shared" si="166"/>
        <v>0</v>
      </c>
      <c r="AU164" s="30">
        <f t="shared" si="166"/>
        <v>0</v>
      </c>
      <c r="AV164" s="30">
        <f t="shared" si="166"/>
        <v>0</v>
      </c>
      <c r="AW164" s="30">
        <f t="shared" si="166"/>
        <v>0</v>
      </c>
      <c r="AX164" s="30">
        <f t="shared" si="166"/>
        <v>0</v>
      </c>
      <c r="AY164" s="30">
        <f t="shared" si="166"/>
        <v>0</v>
      </c>
      <c r="AZ164" s="30">
        <f t="shared" si="166"/>
        <v>0</v>
      </c>
      <c r="BA164" s="30">
        <f t="shared" si="166"/>
        <v>0</v>
      </c>
      <c r="BB164" s="30">
        <f t="shared" si="166"/>
        <v>0</v>
      </c>
      <c r="BC164" s="30">
        <f t="shared" si="166"/>
        <v>0</v>
      </c>
      <c r="BD164" s="30">
        <f t="shared" si="166"/>
        <v>0</v>
      </c>
      <c r="BE164" s="30">
        <f t="shared" si="166"/>
        <v>0</v>
      </c>
      <c r="BF164" s="30">
        <f t="shared" si="166"/>
        <v>0</v>
      </c>
      <c r="BG164" s="30">
        <f t="shared" si="166"/>
        <v>0</v>
      </c>
      <c r="BH164" s="30">
        <f t="shared" si="166"/>
        <v>0</v>
      </c>
      <c r="BI164" s="30">
        <f t="shared" si="166"/>
        <v>0</v>
      </c>
      <c r="BJ164" s="30">
        <f t="shared" si="166"/>
        <v>0</v>
      </c>
      <c r="BK164" s="30">
        <f t="shared" si="166"/>
        <v>0</v>
      </c>
      <c r="BL164" s="30">
        <f t="shared" si="166"/>
        <v>0</v>
      </c>
      <c r="BM164" s="30">
        <f t="shared" si="166"/>
        <v>0</v>
      </c>
      <c r="BN164" s="30">
        <f t="shared" si="166"/>
        <v>0</v>
      </c>
      <c r="BO164" s="30">
        <f t="shared" si="166"/>
        <v>0</v>
      </c>
      <c r="BP164" s="30">
        <f t="shared" ref="BP164:CH164" si="167">IF(BP25=0,0,((BP7*0.5)+BO25-BP43)*BP80*BP129*BP$2)</f>
        <v>0</v>
      </c>
      <c r="BQ164" s="30">
        <f t="shared" si="167"/>
        <v>0</v>
      </c>
      <c r="BR164" s="30">
        <f t="shared" si="167"/>
        <v>0</v>
      </c>
      <c r="BS164" s="30">
        <f t="shared" si="167"/>
        <v>0</v>
      </c>
      <c r="BT164" s="30">
        <f t="shared" si="167"/>
        <v>0</v>
      </c>
      <c r="BU164" s="30">
        <f t="shared" si="167"/>
        <v>0</v>
      </c>
      <c r="BV164" s="30">
        <f t="shared" si="167"/>
        <v>0</v>
      </c>
      <c r="BW164" s="30">
        <f t="shared" si="167"/>
        <v>0</v>
      </c>
      <c r="BX164" s="30">
        <f t="shared" si="167"/>
        <v>0</v>
      </c>
      <c r="BY164" s="30">
        <f t="shared" si="167"/>
        <v>0</v>
      </c>
      <c r="BZ164" s="30">
        <f t="shared" si="167"/>
        <v>0</v>
      </c>
      <c r="CA164" s="30">
        <f t="shared" si="167"/>
        <v>0</v>
      </c>
      <c r="CB164" s="30">
        <f t="shared" si="167"/>
        <v>0</v>
      </c>
      <c r="CC164" s="30">
        <f t="shared" si="167"/>
        <v>0</v>
      </c>
      <c r="CD164" s="30">
        <f t="shared" si="167"/>
        <v>0</v>
      </c>
      <c r="CE164" s="30">
        <f t="shared" si="167"/>
        <v>0</v>
      </c>
      <c r="CF164" s="30">
        <f t="shared" si="167"/>
        <v>0</v>
      </c>
      <c r="CG164" s="30">
        <f t="shared" si="167"/>
        <v>0</v>
      </c>
      <c r="CH164" s="33">
        <f t="shared" si="167"/>
        <v>0</v>
      </c>
    </row>
    <row r="165" spans="1:86" hidden="1" x14ac:dyDescent="0.35">
      <c r="A165" s="578"/>
      <c r="B165" s="287" t="s">
        <v>1</v>
      </c>
      <c r="C165" s="30">
        <f t="shared" si="158"/>
        <v>0</v>
      </c>
      <c r="D165" s="30">
        <f t="shared" ref="D165:AI165" si="168">IF(D26=0,0,((D8*0.5)+C26-D44)*D81*D130*D$2)</f>
        <v>0</v>
      </c>
      <c r="E165" s="30">
        <f t="shared" si="168"/>
        <v>0</v>
      </c>
      <c r="F165" s="30">
        <f t="shared" si="168"/>
        <v>0</v>
      </c>
      <c r="G165" s="30">
        <f t="shared" si="168"/>
        <v>0</v>
      </c>
      <c r="H165" s="30">
        <f t="shared" si="168"/>
        <v>0</v>
      </c>
      <c r="I165" s="30">
        <f t="shared" si="168"/>
        <v>0</v>
      </c>
      <c r="J165" s="30">
        <f t="shared" si="168"/>
        <v>0</v>
      </c>
      <c r="K165" s="30">
        <f t="shared" si="168"/>
        <v>0</v>
      </c>
      <c r="L165" s="30">
        <f t="shared" si="168"/>
        <v>0</v>
      </c>
      <c r="M165" s="30">
        <f t="shared" si="168"/>
        <v>0</v>
      </c>
      <c r="N165" s="30">
        <f t="shared" si="168"/>
        <v>0</v>
      </c>
      <c r="O165" s="30">
        <f t="shared" si="168"/>
        <v>0</v>
      </c>
      <c r="P165" s="30">
        <f t="shared" si="168"/>
        <v>0</v>
      </c>
      <c r="Q165" s="30">
        <f t="shared" si="168"/>
        <v>0</v>
      </c>
      <c r="R165" s="30">
        <f t="shared" si="168"/>
        <v>0</v>
      </c>
      <c r="S165" s="30">
        <f t="shared" si="168"/>
        <v>0</v>
      </c>
      <c r="T165" s="30">
        <f t="shared" si="168"/>
        <v>0</v>
      </c>
      <c r="U165" s="30">
        <f t="shared" si="168"/>
        <v>0</v>
      </c>
      <c r="V165" s="30">
        <f t="shared" si="168"/>
        <v>0</v>
      </c>
      <c r="W165" s="30">
        <f t="shared" si="168"/>
        <v>0</v>
      </c>
      <c r="X165" s="30">
        <f t="shared" si="168"/>
        <v>0</v>
      </c>
      <c r="Y165" s="30">
        <f t="shared" si="168"/>
        <v>0</v>
      </c>
      <c r="Z165" s="30">
        <f t="shared" si="168"/>
        <v>0</v>
      </c>
      <c r="AA165" s="30">
        <f t="shared" si="168"/>
        <v>0</v>
      </c>
      <c r="AB165" s="30">
        <f t="shared" si="168"/>
        <v>0</v>
      </c>
      <c r="AC165" s="30">
        <f t="shared" si="168"/>
        <v>0</v>
      </c>
      <c r="AD165" s="30">
        <f t="shared" si="168"/>
        <v>0</v>
      </c>
      <c r="AE165" s="30">
        <f t="shared" si="168"/>
        <v>0</v>
      </c>
      <c r="AF165" s="30">
        <f t="shared" si="168"/>
        <v>0</v>
      </c>
      <c r="AG165" s="30">
        <f t="shared" si="168"/>
        <v>0</v>
      </c>
      <c r="AH165" s="30">
        <f t="shared" si="168"/>
        <v>0</v>
      </c>
      <c r="AI165" s="30">
        <f t="shared" si="168"/>
        <v>0</v>
      </c>
      <c r="AJ165" s="30">
        <f t="shared" ref="AJ165:BO165" si="169">IF(AJ26=0,0,((AJ8*0.5)+AI26-AJ44)*AJ81*AJ130*AJ$2)</f>
        <v>0</v>
      </c>
      <c r="AK165" s="30">
        <f t="shared" si="169"/>
        <v>0</v>
      </c>
      <c r="AL165" s="30">
        <f t="shared" si="169"/>
        <v>0</v>
      </c>
      <c r="AM165" s="30">
        <f t="shared" si="169"/>
        <v>0</v>
      </c>
      <c r="AN165" s="30">
        <f t="shared" si="169"/>
        <v>0</v>
      </c>
      <c r="AO165" s="30">
        <f t="shared" si="169"/>
        <v>0</v>
      </c>
      <c r="AP165" s="30">
        <f t="shared" si="169"/>
        <v>0</v>
      </c>
      <c r="AQ165" s="30">
        <f t="shared" si="169"/>
        <v>0</v>
      </c>
      <c r="AR165" s="30">
        <f t="shared" si="169"/>
        <v>0</v>
      </c>
      <c r="AS165" s="30">
        <f t="shared" si="169"/>
        <v>0</v>
      </c>
      <c r="AT165" s="30">
        <f t="shared" si="169"/>
        <v>0</v>
      </c>
      <c r="AU165" s="30">
        <f t="shared" si="169"/>
        <v>0</v>
      </c>
      <c r="AV165" s="30">
        <f t="shared" si="169"/>
        <v>0</v>
      </c>
      <c r="AW165" s="30">
        <f t="shared" si="169"/>
        <v>0</v>
      </c>
      <c r="AX165" s="30">
        <f t="shared" si="169"/>
        <v>0</v>
      </c>
      <c r="AY165" s="30">
        <f t="shared" si="169"/>
        <v>0</v>
      </c>
      <c r="AZ165" s="30">
        <f t="shared" si="169"/>
        <v>0</v>
      </c>
      <c r="BA165" s="30">
        <f t="shared" si="169"/>
        <v>0</v>
      </c>
      <c r="BB165" s="30">
        <f t="shared" si="169"/>
        <v>0</v>
      </c>
      <c r="BC165" s="30">
        <f t="shared" si="169"/>
        <v>0</v>
      </c>
      <c r="BD165" s="30">
        <f t="shared" si="169"/>
        <v>0</v>
      </c>
      <c r="BE165" s="30">
        <f t="shared" si="169"/>
        <v>0</v>
      </c>
      <c r="BF165" s="30">
        <f t="shared" si="169"/>
        <v>0</v>
      </c>
      <c r="BG165" s="30">
        <f t="shared" si="169"/>
        <v>0</v>
      </c>
      <c r="BH165" s="30">
        <f t="shared" si="169"/>
        <v>0</v>
      </c>
      <c r="BI165" s="30">
        <f t="shared" si="169"/>
        <v>0</v>
      </c>
      <c r="BJ165" s="30">
        <f t="shared" si="169"/>
        <v>0</v>
      </c>
      <c r="BK165" s="30">
        <f t="shared" si="169"/>
        <v>0</v>
      </c>
      <c r="BL165" s="30">
        <f t="shared" si="169"/>
        <v>0</v>
      </c>
      <c r="BM165" s="30">
        <f t="shared" si="169"/>
        <v>0</v>
      </c>
      <c r="BN165" s="30">
        <f t="shared" si="169"/>
        <v>0</v>
      </c>
      <c r="BO165" s="30">
        <f t="shared" si="169"/>
        <v>0</v>
      </c>
      <c r="BP165" s="30">
        <f t="shared" ref="BP165:CH165" si="170">IF(BP26=0,0,((BP8*0.5)+BO26-BP44)*BP81*BP130*BP$2)</f>
        <v>0</v>
      </c>
      <c r="BQ165" s="30">
        <f t="shared" si="170"/>
        <v>0</v>
      </c>
      <c r="BR165" s="30">
        <f t="shared" si="170"/>
        <v>0</v>
      </c>
      <c r="BS165" s="30">
        <f t="shared" si="170"/>
        <v>0</v>
      </c>
      <c r="BT165" s="30">
        <f t="shared" si="170"/>
        <v>0</v>
      </c>
      <c r="BU165" s="30">
        <f t="shared" si="170"/>
        <v>0</v>
      </c>
      <c r="BV165" s="30">
        <f t="shared" si="170"/>
        <v>0</v>
      </c>
      <c r="BW165" s="30">
        <f t="shared" si="170"/>
        <v>0</v>
      </c>
      <c r="BX165" s="30">
        <f t="shared" si="170"/>
        <v>0</v>
      </c>
      <c r="BY165" s="30">
        <f t="shared" si="170"/>
        <v>0</v>
      </c>
      <c r="BZ165" s="30">
        <f t="shared" si="170"/>
        <v>0</v>
      </c>
      <c r="CA165" s="30">
        <f t="shared" si="170"/>
        <v>0</v>
      </c>
      <c r="CB165" s="30">
        <f t="shared" si="170"/>
        <v>0</v>
      </c>
      <c r="CC165" s="30">
        <f t="shared" si="170"/>
        <v>0</v>
      </c>
      <c r="CD165" s="30">
        <f t="shared" si="170"/>
        <v>0</v>
      </c>
      <c r="CE165" s="30">
        <f t="shared" si="170"/>
        <v>0</v>
      </c>
      <c r="CF165" s="30">
        <f t="shared" si="170"/>
        <v>0</v>
      </c>
      <c r="CG165" s="30">
        <f t="shared" si="170"/>
        <v>0</v>
      </c>
      <c r="CH165" s="33">
        <f t="shared" si="170"/>
        <v>0</v>
      </c>
    </row>
    <row r="166" spans="1:86" hidden="1" x14ac:dyDescent="0.35">
      <c r="A166" s="578"/>
      <c r="B166" s="287" t="s">
        <v>22</v>
      </c>
      <c r="C166" s="30">
        <f t="shared" si="158"/>
        <v>0</v>
      </c>
      <c r="D166" s="30">
        <f t="shared" ref="D166:AI166" si="171">IF(D27=0,0,((D9*0.5)+C27-D45)*D82*D131*D$2)</f>
        <v>0</v>
      </c>
      <c r="E166" s="30">
        <f t="shared" si="171"/>
        <v>0</v>
      </c>
      <c r="F166" s="30">
        <f t="shared" si="171"/>
        <v>0</v>
      </c>
      <c r="G166" s="30">
        <f t="shared" si="171"/>
        <v>0</v>
      </c>
      <c r="H166" s="30">
        <f t="shared" si="171"/>
        <v>0</v>
      </c>
      <c r="I166" s="30">
        <f t="shared" si="171"/>
        <v>0</v>
      </c>
      <c r="J166" s="30">
        <f t="shared" si="171"/>
        <v>0.29307811095913239</v>
      </c>
      <c r="K166" s="30">
        <f t="shared" si="171"/>
        <v>0.70411819184821467</v>
      </c>
      <c r="L166" s="30">
        <f t="shared" si="171"/>
        <v>0.27210038810655862</v>
      </c>
      <c r="M166" s="30">
        <f t="shared" si="171"/>
        <v>0.24532241148863948</v>
      </c>
      <c r="N166" s="30">
        <f t="shared" si="171"/>
        <v>0.26084317299381637</v>
      </c>
      <c r="O166" s="30">
        <f t="shared" si="171"/>
        <v>3.7107338137291626E-2</v>
      </c>
      <c r="P166" s="30">
        <f t="shared" si="171"/>
        <v>2.0699426300004625E-2</v>
      </c>
      <c r="Q166" s="30">
        <f t="shared" si="171"/>
        <v>2.4304015029200113E-2</v>
      </c>
      <c r="R166" s="30">
        <f t="shared" si="171"/>
        <v>1.2710868203274783</v>
      </c>
      <c r="S166" s="30">
        <f t="shared" si="171"/>
        <v>0.25108519679352315</v>
      </c>
      <c r="T166" s="30">
        <f t="shared" si="171"/>
        <v>0.60154586176668368</v>
      </c>
      <c r="U166" s="30">
        <f t="shared" si="171"/>
        <v>0.67377295865711695</v>
      </c>
      <c r="V166" s="30">
        <f t="shared" si="171"/>
        <v>0.58615622191826477</v>
      </c>
      <c r="W166" s="30">
        <f t="shared" si="171"/>
        <v>0.70411819184821467</v>
      </c>
      <c r="X166" s="30">
        <f t="shared" si="171"/>
        <v>0.27210038810655862</v>
      </c>
      <c r="Y166" s="30">
        <f t="shared" si="171"/>
        <v>0.24532241148863948</v>
      </c>
      <c r="Z166" s="30">
        <f t="shared" si="171"/>
        <v>0.26084317299381637</v>
      </c>
      <c r="AA166" s="30">
        <f t="shared" si="171"/>
        <v>3.7107338137291626E-2</v>
      </c>
      <c r="AB166" s="30">
        <f t="shared" si="171"/>
        <v>2.0699426300004625E-2</v>
      </c>
      <c r="AC166" s="30">
        <f t="shared" si="171"/>
        <v>2.4304015029200113E-2</v>
      </c>
      <c r="AD166" s="30">
        <f t="shared" si="171"/>
        <v>1.2710868203274783</v>
      </c>
      <c r="AE166" s="30">
        <f t="shared" si="171"/>
        <v>0.25108519679352315</v>
      </c>
      <c r="AF166" s="30">
        <f t="shared" si="171"/>
        <v>0.60154586176668368</v>
      </c>
      <c r="AG166" s="30">
        <f t="shared" si="171"/>
        <v>0.67377295865711695</v>
      </c>
      <c r="AH166" s="30">
        <f t="shared" si="171"/>
        <v>0.58615622191826477</v>
      </c>
      <c r="AI166" s="30">
        <f t="shared" si="171"/>
        <v>0.70411819184821467</v>
      </c>
      <c r="AJ166" s="30">
        <f t="shared" ref="AJ166:BO166" si="172">IF(AJ27=0,0,((AJ9*0.5)+AI27-AJ45)*AJ82*AJ131*AJ$2)</f>
        <v>0.27210038810655862</v>
      </c>
      <c r="AK166" s="30">
        <f t="shared" si="172"/>
        <v>0.24532241148863948</v>
      </c>
      <c r="AL166" s="30">
        <f t="shared" si="172"/>
        <v>0.26084317299381637</v>
      </c>
      <c r="AM166" s="30">
        <f t="shared" si="172"/>
        <v>3.7107338137291626E-2</v>
      </c>
      <c r="AN166" s="30">
        <f t="shared" si="172"/>
        <v>2.0699426300004625E-2</v>
      </c>
      <c r="AO166" s="30">
        <f t="shared" si="172"/>
        <v>2.4304015029200113E-2</v>
      </c>
      <c r="AP166" s="30">
        <f t="shared" si="172"/>
        <v>1.2710868203274783</v>
      </c>
      <c r="AQ166" s="30">
        <f t="shared" si="172"/>
        <v>0.25108519679352315</v>
      </c>
      <c r="AR166" s="30">
        <f t="shared" si="172"/>
        <v>0.60154586176668368</v>
      </c>
      <c r="AS166" s="30">
        <f t="shared" si="172"/>
        <v>0.67377295865711695</v>
      </c>
      <c r="AT166" s="30">
        <f t="shared" si="172"/>
        <v>0.58615622191826477</v>
      </c>
      <c r="AU166" s="30">
        <f t="shared" si="172"/>
        <v>0.70411819184821467</v>
      </c>
      <c r="AV166" s="30">
        <f t="shared" si="172"/>
        <v>0.27210038810655862</v>
      </c>
      <c r="AW166" s="30">
        <f t="shared" si="172"/>
        <v>0.24532241148863948</v>
      </c>
      <c r="AX166" s="30">
        <f t="shared" si="172"/>
        <v>0.26084317299381637</v>
      </c>
      <c r="AY166" s="30">
        <f t="shared" si="172"/>
        <v>3.7107338137291626E-2</v>
      </c>
      <c r="AZ166" s="30">
        <f t="shared" si="172"/>
        <v>2.0699426300004625E-2</v>
      </c>
      <c r="BA166" s="30">
        <f t="shared" si="172"/>
        <v>2.4304015029200113E-2</v>
      </c>
      <c r="BB166" s="30">
        <f t="shared" si="172"/>
        <v>1.2710868203274783</v>
      </c>
      <c r="BC166" s="30">
        <f t="shared" si="172"/>
        <v>0.25108519679352315</v>
      </c>
      <c r="BD166" s="30">
        <f t="shared" si="172"/>
        <v>0.60154586176668368</v>
      </c>
      <c r="BE166" s="30">
        <f t="shared" si="172"/>
        <v>0.67377295865711695</v>
      </c>
      <c r="BF166" s="30">
        <f t="shared" si="172"/>
        <v>0.58615622191826477</v>
      </c>
      <c r="BG166" s="30">
        <f t="shared" si="172"/>
        <v>0.70411819184821467</v>
      </c>
      <c r="BH166" s="30">
        <f t="shared" si="172"/>
        <v>0.27210038810655862</v>
      </c>
      <c r="BI166" s="30">
        <f t="shared" si="172"/>
        <v>0.24532241148863948</v>
      </c>
      <c r="BJ166" s="30">
        <f t="shared" si="172"/>
        <v>0.26084317299381637</v>
      </c>
      <c r="BK166" s="30">
        <f t="shared" si="172"/>
        <v>3.7107338137291626E-2</v>
      </c>
      <c r="BL166" s="30">
        <f t="shared" si="172"/>
        <v>2.0699426300004625E-2</v>
      </c>
      <c r="BM166" s="30">
        <f t="shared" si="172"/>
        <v>2.4304015029200113E-2</v>
      </c>
      <c r="BN166" s="30">
        <f t="shared" si="172"/>
        <v>1.2710868203274783</v>
      </c>
      <c r="BO166" s="30">
        <f t="shared" si="172"/>
        <v>0.25108519679352315</v>
      </c>
      <c r="BP166" s="30">
        <f t="shared" ref="BP166:CH166" si="173">IF(BP27=0,0,((BP9*0.5)+BO27-BP45)*BP82*BP131*BP$2)</f>
        <v>0.60154586176668368</v>
      </c>
      <c r="BQ166" s="30">
        <f t="shared" si="173"/>
        <v>0.67377295865711695</v>
      </c>
      <c r="BR166" s="30">
        <f t="shared" si="173"/>
        <v>0.58615622191826477</v>
      </c>
      <c r="BS166" s="30">
        <f t="shared" si="173"/>
        <v>0.70411819184821467</v>
      </c>
      <c r="BT166" s="30">
        <f t="shared" si="173"/>
        <v>0.27210038810655862</v>
      </c>
      <c r="BU166" s="30">
        <f t="shared" si="173"/>
        <v>0.24532241148863948</v>
      </c>
      <c r="BV166" s="30">
        <f t="shared" si="173"/>
        <v>0.26084317299381637</v>
      </c>
      <c r="BW166" s="30">
        <f t="shared" si="173"/>
        <v>3.7107338137291626E-2</v>
      </c>
      <c r="BX166" s="30">
        <f t="shared" si="173"/>
        <v>2.0699426300004625E-2</v>
      </c>
      <c r="BY166" s="30">
        <f t="shared" si="173"/>
        <v>2.4304015029200113E-2</v>
      </c>
      <c r="BZ166" s="30">
        <f t="shared" si="173"/>
        <v>1.2710868203274783</v>
      </c>
      <c r="CA166" s="30">
        <f t="shared" si="173"/>
        <v>0.25108519679352315</v>
      </c>
      <c r="CB166" s="30">
        <f t="shared" si="173"/>
        <v>0.60154586176668368</v>
      </c>
      <c r="CC166" s="30">
        <f t="shared" si="173"/>
        <v>0.67377295865711695</v>
      </c>
      <c r="CD166" s="30">
        <f t="shared" si="173"/>
        <v>0.58615622191826477</v>
      </c>
      <c r="CE166" s="30">
        <f t="shared" si="173"/>
        <v>0.70411819184821467</v>
      </c>
      <c r="CF166" s="30">
        <f t="shared" si="173"/>
        <v>0.27210038810655862</v>
      </c>
      <c r="CG166" s="30">
        <f t="shared" si="173"/>
        <v>0.24532241148863948</v>
      </c>
      <c r="CH166" s="33">
        <f t="shared" si="173"/>
        <v>0.26084317299381637</v>
      </c>
    </row>
    <row r="167" spans="1:86" hidden="1" x14ac:dyDescent="0.35">
      <c r="A167" s="578"/>
      <c r="B167" s="94" t="s">
        <v>9</v>
      </c>
      <c r="C167" s="30">
        <f t="shared" si="158"/>
        <v>0</v>
      </c>
      <c r="D167" s="30">
        <f t="shared" ref="D167:AI167" si="174">IF(D28=0,0,((D10*0.5)+C28-D46)*D83*D132*D$2)</f>
        <v>0</v>
      </c>
      <c r="E167" s="30">
        <f t="shared" si="174"/>
        <v>0</v>
      </c>
      <c r="F167" s="30">
        <f t="shared" si="174"/>
        <v>0</v>
      </c>
      <c r="G167" s="30">
        <f t="shared" si="174"/>
        <v>0</v>
      </c>
      <c r="H167" s="30">
        <f t="shared" si="174"/>
        <v>0</v>
      </c>
      <c r="I167" s="30">
        <f t="shared" si="174"/>
        <v>0</v>
      </c>
      <c r="J167" s="30">
        <f t="shared" si="174"/>
        <v>0</v>
      </c>
      <c r="K167" s="30">
        <f t="shared" si="174"/>
        <v>0</v>
      </c>
      <c r="L167" s="30">
        <f t="shared" si="174"/>
        <v>0</v>
      </c>
      <c r="M167" s="30">
        <f t="shared" si="174"/>
        <v>0</v>
      </c>
      <c r="N167" s="30">
        <f t="shared" si="174"/>
        <v>0</v>
      </c>
      <c r="O167" s="30">
        <f t="shared" si="174"/>
        <v>0</v>
      </c>
      <c r="P167" s="30">
        <f t="shared" si="174"/>
        <v>0</v>
      </c>
      <c r="Q167" s="30">
        <f t="shared" si="174"/>
        <v>0</v>
      </c>
      <c r="R167" s="30">
        <f t="shared" si="174"/>
        <v>0</v>
      </c>
      <c r="S167" s="30">
        <f t="shared" si="174"/>
        <v>0</v>
      </c>
      <c r="T167" s="30">
        <f t="shared" si="174"/>
        <v>0</v>
      </c>
      <c r="U167" s="30">
        <f t="shared" si="174"/>
        <v>0</v>
      </c>
      <c r="V167" s="30">
        <f t="shared" si="174"/>
        <v>0</v>
      </c>
      <c r="W167" s="30">
        <f t="shared" si="174"/>
        <v>0</v>
      </c>
      <c r="X167" s="30">
        <f t="shared" si="174"/>
        <v>0</v>
      </c>
      <c r="Y167" s="30">
        <f t="shared" si="174"/>
        <v>0</v>
      </c>
      <c r="Z167" s="30">
        <f t="shared" si="174"/>
        <v>0</v>
      </c>
      <c r="AA167" s="30">
        <f t="shared" si="174"/>
        <v>0</v>
      </c>
      <c r="AB167" s="30">
        <f t="shared" si="174"/>
        <v>0</v>
      </c>
      <c r="AC167" s="30">
        <f t="shared" si="174"/>
        <v>0</v>
      </c>
      <c r="AD167" s="30">
        <f t="shared" si="174"/>
        <v>0</v>
      </c>
      <c r="AE167" s="30">
        <f t="shared" si="174"/>
        <v>0</v>
      </c>
      <c r="AF167" s="30">
        <f t="shared" si="174"/>
        <v>0</v>
      </c>
      <c r="AG167" s="30">
        <f t="shared" si="174"/>
        <v>0</v>
      </c>
      <c r="AH167" s="30">
        <f t="shared" si="174"/>
        <v>0</v>
      </c>
      <c r="AI167" s="30">
        <f t="shared" si="174"/>
        <v>0</v>
      </c>
      <c r="AJ167" s="30">
        <f t="shared" ref="AJ167:BO167" si="175">IF(AJ28=0,0,((AJ10*0.5)+AI28-AJ46)*AJ83*AJ132*AJ$2)</f>
        <v>0</v>
      </c>
      <c r="AK167" s="30">
        <f t="shared" si="175"/>
        <v>0</v>
      </c>
      <c r="AL167" s="30">
        <f t="shared" si="175"/>
        <v>0</v>
      </c>
      <c r="AM167" s="30">
        <f t="shared" si="175"/>
        <v>0</v>
      </c>
      <c r="AN167" s="30">
        <f t="shared" si="175"/>
        <v>0</v>
      </c>
      <c r="AO167" s="30">
        <f t="shared" si="175"/>
        <v>0</v>
      </c>
      <c r="AP167" s="30">
        <f t="shared" si="175"/>
        <v>0</v>
      </c>
      <c r="AQ167" s="30">
        <f t="shared" si="175"/>
        <v>0</v>
      </c>
      <c r="AR167" s="30">
        <f t="shared" si="175"/>
        <v>0</v>
      </c>
      <c r="AS167" s="30">
        <f t="shared" si="175"/>
        <v>0</v>
      </c>
      <c r="AT167" s="30">
        <f t="shared" si="175"/>
        <v>0</v>
      </c>
      <c r="AU167" s="30">
        <f t="shared" si="175"/>
        <v>0</v>
      </c>
      <c r="AV167" s="30">
        <f t="shared" si="175"/>
        <v>0</v>
      </c>
      <c r="AW167" s="30">
        <f t="shared" si="175"/>
        <v>0</v>
      </c>
      <c r="AX167" s="30">
        <f t="shared" si="175"/>
        <v>0</v>
      </c>
      <c r="AY167" s="30">
        <f t="shared" si="175"/>
        <v>0</v>
      </c>
      <c r="AZ167" s="30">
        <f t="shared" si="175"/>
        <v>0</v>
      </c>
      <c r="BA167" s="30">
        <f t="shared" si="175"/>
        <v>0</v>
      </c>
      <c r="BB167" s="30">
        <f t="shared" si="175"/>
        <v>0</v>
      </c>
      <c r="BC167" s="30">
        <f t="shared" si="175"/>
        <v>0</v>
      </c>
      <c r="BD167" s="30">
        <f t="shared" si="175"/>
        <v>0</v>
      </c>
      <c r="BE167" s="30">
        <f t="shared" si="175"/>
        <v>0</v>
      </c>
      <c r="BF167" s="30">
        <f t="shared" si="175"/>
        <v>0</v>
      </c>
      <c r="BG167" s="30">
        <f t="shared" si="175"/>
        <v>0</v>
      </c>
      <c r="BH167" s="30">
        <f t="shared" si="175"/>
        <v>0</v>
      </c>
      <c r="BI167" s="30">
        <f t="shared" si="175"/>
        <v>0</v>
      </c>
      <c r="BJ167" s="30">
        <f t="shared" si="175"/>
        <v>0</v>
      </c>
      <c r="BK167" s="30">
        <f t="shared" si="175"/>
        <v>0</v>
      </c>
      <c r="BL167" s="30">
        <f t="shared" si="175"/>
        <v>0</v>
      </c>
      <c r="BM167" s="30">
        <f t="shared" si="175"/>
        <v>0</v>
      </c>
      <c r="BN167" s="30">
        <f t="shared" si="175"/>
        <v>0</v>
      </c>
      <c r="BO167" s="30">
        <f t="shared" si="175"/>
        <v>0</v>
      </c>
      <c r="BP167" s="30">
        <f t="shared" ref="BP167:CH167" si="176">IF(BP28=0,0,((BP10*0.5)+BO28-BP46)*BP83*BP132*BP$2)</f>
        <v>0</v>
      </c>
      <c r="BQ167" s="30">
        <f t="shared" si="176"/>
        <v>0</v>
      </c>
      <c r="BR167" s="30">
        <f t="shared" si="176"/>
        <v>0</v>
      </c>
      <c r="BS167" s="30">
        <f t="shared" si="176"/>
        <v>0</v>
      </c>
      <c r="BT167" s="30">
        <f t="shared" si="176"/>
        <v>0</v>
      </c>
      <c r="BU167" s="30">
        <f t="shared" si="176"/>
        <v>0</v>
      </c>
      <c r="BV167" s="30">
        <f t="shared" si="176"/>
        <v>0</v>
      </c>
      <c r="BW167" s="30">
        <f t="shared" si="176"/>
        <v>0</v>
      </c>
      <c r="BX167" s="30">
        <f t="shared" si="176"/>
        <v>0</v>
      </c>
      <c r="BY167" s="30">
        <f t="shared" si="176"/>
        <v>0</v>
      </c>
      <c r="BZ167" s="30">
        <f t="shared" si="176"/>
        <v>0</v>
      </c>
      <c r="CA167" s="30">
        <f t="shared" si="176"/>
        <v>0</v>
      </c>
      <c r="CB167" s="30">
        <f t="shared" si="176"/>
        <v>0</v>
      </c>
      <c r="CC167" s="30">
        <f t="shared" si="176"/>
        <v>0</v>
      </c>
      <c r="CD167" s="30">
        <f t="shared" si="176"/>
        <v>0</v>
      </c>
      <c r="CE167" s="30">
        <f t="shared" si="176"/>
        <v>0</v>
      </c>
      <c r="CF167" s="30">
        <f t="shared" si="176"/>
        <v>0</v>
      </c>
      <c r="CG167" s="30">
        <f t="shared" si="176"/>
        <v>0</v>
      </c>
      <c r="CH167" s="33">
        <f t="shared" si="176"/>
        <v>0</v>
      </c>
    </row>
    <row r="168" spans="1:86" hidden="1" x14ac:dyDescent="0.35">
      <c r="A168" s="578"/>
      <c r="B168" s="94" t="s">
        <v>3</v>
      </c>
      <c r="C168" s="30">
        <f t="shared" si="158"/>
        <v>0</v>
      </c>
      <c r="D168" s="30">
        <f t="shared" ref="D168:AI168" si="177">IF(D29=0,0,((D11*0.5)+C29-D47)*D84*D133*D$2)</f>
        <v>0</v>
      </c>
      <c r="E168" s="30">
        <f t="shared" si="177"/>
        <v>0</v>
      </c>
      <c r="F168" s="30">
        <f t="shared" si="177"/>
        <v>0</v>
      </c>
      <c r="G168" s="30">
        <f t="shared" si="177"/>
        <v>0</v>
      </c>
      <c r="H168" s="30">
        <f t="shared" si="177"/>
        <v>0</v>
      </c>
      <c r="I168" s="30">
        <f t="shared" si="177"/>
        <v>0</v>
      </c>
      <c r="J168" s="30">
        <f t="shared" si="177"/>
        <v>0</v>
      </c>
      <c r="K168" s="30">
        <f t="shared" si="177"/>
        <v>0</v>
      </c>
      <c r="L168" s="30">
        <f t="shared" si="177"/>
        <v>0</v>
      </c>
      <c r="M168" s="30">
        <f t="shared" si="177"/>
        <v>0</v>
      </c>
      <c r="N168" s="30">
        <f t="shared" si="177"/>
        <v>0</v>
      </c>
      <c r="O168" s="30">
        <f t="shared" si="177"/>
        <v>0</v>
      </c>
      <c r="P168" s="30">
        <f t="shared" si="177"/>
        <v>0</v>
      </c>
      <c r="Q168" s="30">
        <f t="shared" si="177"/>
        <v>0</v>
      </c>
      <c r="R168" s="30">
        <f t="shared" si="177"/>
        <v>0</v>
      </c>
      <c r="S168" s="30">
        <f t="shared" si="177"/>
        <v>0</v>
      </c>
      <c r="T168" s="30">
        <f t="shared" si="177"/>
        <v>0</v>
      </c>
      <c r="U168" s="30">
        <f t="shared" si="177"/>
        <v>0</v>
      </c>
      <c r="V168" s="30">
        <f t="shared" si="177"/>
        <v>0</v>
      </c>
      <c r="W168" s="30">
        <f t="shared" si="177"/>
        <v>0</v>
      </c>
      <c r="X168" s="30">
        <f t="shared" si="177"/>
        <v>0</v>
      </c>
      <c r="Y168" s="30">
        <f t="shared" si="177"/>
        <v>0</v>
      </c>
      <c r="Z168" s="30">
        <f t="shared" si="177"/>
        <v>0</v>
      </c>
      <c r="AA168" s="30">
        <f t="shared" si="177"/>
        <v>0</v>
      </c>
      <c r="AB168" s="30">
        <f t="shared" si="177"/>
        <v>0</v>
      </c>
      <c r="AC168" s="30">
        <f t="shared" si="177"/>
        <v>0</v>
      </c>
      <c r="AD168" s="30">
        <f t="shared" si="177"/>
        <v>0</v>
      </c>
      <c r="AE168" s="30">
        <f t="shared" si="177"/>
        <v>0</v>
      </c>
      <c r="AF168" s="30">
        <f t="shared" si="177"/>
        <v>0</v>
      </c>
      <c r="AG168" s="30">
        <f t="shared" si="177"/>
        <v>0</v>
      </c>
      <c r="AH168" s="30">
        <f t="shared" si="177"/>
        <v>0</v>
      </c>
      <c r="AI168" s="30">
        <f t="shared" si="177"/>
        <v>0</v>
      </c>
      <c r="AJ168" s="30">
        <f t="shared" ref="AJ168:BO168" si="178">IF(AJ29=0,0,((AJ11*0.5)+AI29-AJ47)*AJ84*AJ133*AJ$2)</f>
        <v>0</v>
      </c>
      <c r="AK168" s="30">
        <f t="shared" si="178"/>
        <v>0</v>
      </c>
      <c r="AL168" s="30">
        <f t="shared" si="178"/>
        <v>0</v>
      </c>
      <c r="AM168" s="30">
        <f t="shared" si="178"/>
        <v>0</v>
      </c>
      <c r="AN168" s="30">
        <f t="shared" si="178"/>
        <v>0</v>
      </c>
      <c r="AO168" s="30">
        <f t="shared" si="178"/>
        <v>0</v>
      </c>
      <c r="AP168" s="30">
        <f t="shared" si="178"/>
        <v>0</v>
      </c>
      <c r="AQ168" s="30">
        <f t="shared" si="178"/>
        <v>0</v>
      </c>
      <c r="AR168" s="30">
        <f t="shared" si="178"/>
        <v>0</v>
      </c>
      <c r="AS168" s="30">
        <f t="shared" si="178"/>
        <v>0</v>
      </c>
      <c r="AT168" s="30">
        <f t="shared" si="178"/>
        <v>0</v>
      </c>
      <c r="AU168" s="30">
        <f t="shared" si="178"/>
        <v>0</v>
      </c>
      <c r="AV168" s="30">
        <f t="shared" si="178"/>
        <v>0</v>
      </c>
      <c r="AW168" s="30">
        <f t="shared" si="178"/>
        <v>0</v>
      </c>
      <c r="AX168" s="30">
        <f t="shared" si="178"/>
        <v>0</v>
      </c>
      <c r="AY168" s="30">
        <f t="shared" si="178"/>
        <v>0</v>
      </c>
      <c r="AZ168" s="30">
        <f t="shared" si="178"/>
        <v>0</v>
      </c>
      <c r="BA168" s="30">
        <f t="shared" si="178"/>
        <v>0</v>
      </c>
      <c r="BB168" s="30">
        <f t="shared" si="178"/>
        <v>0</v>
      </c>
      <c r="BC168" s="30">
        <f t="shared" si="178"/>
        <v>0</v>
      </c>
      <c r="BD168" s="30">
        <f t="shared" si="178"/>
        <v>0</v>
      </c>
      <c r="BE168" s="30">
        <f t="shared" si="178"/>
        <v>0</v>
      </c>
      <c r="BF168" s="30">
        <f t="shared" si="178"/>
        <v>0</v>
      </c>
      <c r="BG168" s="30">
        <f t="shared" si="178"/>
        <v>0</v>
      </c>
      <c r="BH168" s="30">
        <f t="shared" si="178"/>
        <v>0</v>
      </c>
      <c r="BI168" s="30">
        <f t="shared" si="178"/>
        <v>0</v>
      </c>
      <c r="BJ168" s="30">
        <f t="shared" si="178"/>
        <v>0</v>
      </c>
      <c r="BK168" s="30">
        <f t="shared" si="178"/>
        <v>0</v>
      </c>
      <c r="BL168" s="30">
        <f t="shared" si="178"/>
        <v>0</v>
      </c>
      <c r="BM168" s="30">
        <f t="shared" si="178"/>
        <v>0</v>
      </c>
      <c r="BN168" s="30">
        <f t="shared" si="178"/>
        <v>0</v>
      </c>
      <c r="BO168" s="30">
        <f t="shared" si="178"/>
        <v>0</v>
      </c>
      <c r="BP168" s="30">
        <f t="shared" ref="BP168:CH168" si="179">IF(BP29=0,0,((BP11*0.5)+BO29-BP47)*BP84*BP133*BP$2)</f>
        <v>0</v>
      </c>
      <c r="BQ168" s="30">
        <f t="shared" si="179"/>
        <v>0</v>
      </c>
      <c r="BR168" s="30">
        <f t="shared" si="179"/>
        <v>0</v>
      </c>
      <c r="BS168" s="30">
        <f t="shared" si="179"/>
        <v>0</v>
      </c>
      <c r="BT168" s="30">
        <f t="shared" si="179"/>
        <v>0</v>
      </c>
      <c r="BU168" s="30">
        <f t="shared" si="179"/>
        <v>0</v>
      </c>
      <c r="BV168" s="30">
        <f t="shared" si="179"/>
        <v>0</v>
      </c>
      <c r="BW168" s="30">
        <f t="shared" si="179"/>
        <v>0</v>
      </c>
      <c r="BX168" s="30">
        <f t="shared" si="179"/>
        <v>0</v>
      </c>
      <c r="BY168" s="30">
        <f t="shared" si="179"/>
        <v>0</v>
      </c>
      <c r="BZ168" s="30">
        <f t="shared" si="179"/>
        <v>0</v>
      </c>
      <c r="CA168" s="30">
        <f t="shared" si="179"/>
        <v>0</v>
      </c>
      <c r="CB168" s="30">
        <f t="shared" si="179"/>
        <v>0</v>
      </c>
      <c r="CC168" s="30">
        <f t="shared" si="179"/>
        <v>0</v>
      </c>
      <c r="CD168" s="30">
        <f t="shared" si="179"/>
        <v>0</v>
      </c>
      <c r="CE168" s="30">
        <f t="shared" si="179"/>
        <v>0</v>
      </c>
      <c r="CF168" s="30">
        <f t="shared" si="179"/>
        <v>0</v>
      </c>
      <c r="CG168" s="30">
        <f t="shared" si="179"/>
        <v>0</v>
      </c>
      <c r="CH168" s="33">
        <f t="shared" si="179"/>
        <v>0</v>
      </c>
    </row>
    <row r="169" spans="1:86" ht="15.75" hidden="1" customHeight="1" x14ac:dyDescent="0.35">
      <c r="A169" s="578"/>
      <c r="B169" s="94" t="s">
        <v>4</v>
      </c>
      <c r="C169" s="30">
        <f t="shared" si="158"/>
        <v>0</v>
      </c>
      <c r="D169" s="30">
        <f t="shared" ref="D169:AI169" si="180">IF(D30=0,0,((D12*0.5)+C30-D48)*D85*D134*D$2)</f>
        <v>0</v>
      </c>
      <c r="E169" s="30">
        <f t="shared" si="180"/>
        <v>0</v>
      </c>
      <c r="F169" s="30">
        <f t="shared" si="180"/>
        <v>0</v>
      </c>
      <c r="G169" s="30">
        <f t="shared" si="180"/>
        <v>0</v>
      </c>
      <c r="H169" s="30">
        <f t="shared" si="180"/>
        <v>27.067305453617379</v>
      </c>
      <c r="I169" s="30">
        <f t="shared" si="180"/>
        <v>115.24532768187674</v>
      </c>
      <c r="J169" s="30">
        <f t="shared" si="180"/>
        <v>203.59124867758268</v>
      </c>
      <c r="K169" s="30">
        <f t="shared" si="180"/>
        <v>267.32321647319708</v>
      </c>
      <c r="L169" s="30">
        <f t="shared" si="180"/>
        <v>150.37414188894047</v>
      </c>
      <c r="M169" s="30">
        <f t="shared" si="180"/>
        <v>133.98032802067473</v>
      </c>
      <c r="N169" s="30">
        <f t="shared" si="180"/>
        <v>181.07483460206774</v>
      </c>
      <c r="O169" s="30">
        <f t="shared" si="180"/>
        <v>273.43757888942116</v>
      </c>
      <c r="P169" s="30">
        <f t="shared" si="180"/>
        <v>205.32445066681026</v>
      </c>
      <c r="Q169" s="30">
        <f t="shared" si="180"/>
        <v>244.35953977665292</v>
      </c>
      <c r="R169" s="30">
        <f t="shared" si="180"/>
        <v>248.03867792335274</v>
      </c>
      <c r="S169" s="30">
        <f t="shared" si="180"/>
        <v>337.97779125435028</v>
      </c>
      <c r="T169" s="30">
        <f t="shared" si="180"/>
        <v>864.02209927723652</v>
      </c>
      <c r="U169" s="30">
        <f t="shared" si="180"/>
        <v>965.09676437262647</v>
      </c>
      <c r="V169" s="30">
        <f t="shared" si="180"/>
        <v>835.75921056345635</v>
      </c>
      <c r="W169" s="30">
        <f t="shared" si="180"/>
        <v>760.66119582622298</v>
      </c>
      <c r="X169" s="30">
        <f t="shared" si="180"/>
        <v>368.67349937681541</v>
      </c>
      <c r="Y169" s="30">
        <f t="shared" si="180"/>
        <v>275.36017091789108</v>
      </c>
      <c r="Z169" s="30">
        <f t="shared" si="180"/>
        <v>233.76375034229594</v>
      </c>
      <c r="AA169" s="30">
        <f t="shared" si="180"/>
        <v>273.43757888942116</v>
      </c>
      <c r="AB169" s="30">
        <f t="shared" si="180"/>
        <v>205.32445066681026</v>
      </c>
      <c r="AC169" s="30">
        <f t="shared" si="180"/>
        <v>244.35953977665292</v>
      </c>
      <c r="AD169" s="30">
        <f t="shared" si="180"/>
        <v>248.03867792335274</v>
      </c>
      <c r="AE169" s="30">
        <f t="shared" si="180"/>
        <v>337.97779125435028</v>
      </c>
      <c r="AF169" s="30">
        <f t="shared" si="180"/>
        <v>864.02209927723652</v>
      </c>
      <c r="AG169" s="30">
        <f t="shared" si="180"/>
        <v>965.09676437262647</v>
      </c>
      <c r="AH169" s="30">
        <f t="shared" si="180"/>
        <v>835.75921056345635</v>
      </c>
      <c r="AI169" s="30">
        <f t="shared" si="180"/>
        <v>760.66119582622298</v>
      </c>
      <c r="AJ169" s="30">
        <f t="shared" ref="AJ169:BO169" si="181">IF(AJ30=0,0,((AJ12*0.5)+AI30-AJ48)*AJ85*AJ134*AJ$2)</f>
        <v>368.67349937681541</v>
      </c>
      <c r="AK169" s="30">
        <f t="shared" si="181"/>
        <v>275.36017091789108</v>
      </c>
      <c r="AL169" s="30">
        <f t="shared" si="181"/>
        <v>233.76375034229594</v>
      </c>
      <c r="AM169" s="30">
        <f t="shared" si="181"/>
        <v>273.43757888942116</v>
      </c>
      <c r="AN169" s="30">
        <f t="shared" si="181"/>
        <v>205.32445066681026</v>
      </c>
      <c r="AO169" s="30">
        <f t="shared" si="181"/>
        <v>244.35953977665292</v>
      </c>
      <c r="AP169" s="30">
        <f t="shared" si="181"/>
        <v>248.03867792335274</v>
      </c>
      <c r="AQ169" s="30">
        <f t="shared" si="181"/>
        <v>337.97779125435028</v>
      </c>
      <c r="AR169" s="30">
        <f t="shared" si="181"/>
        <v>864.02209927723652</v>
      </c>
      <c r="AS169" s="30">
        <f t="shared" si="181"/>
        <v>965.09676437262647</v>
      </c>
      <c r="AT169" s="30">
        <f t="shared" si="181"/>
        <v>835.75921056345635</v>
      </c>
      <c r="AU169" s="30">
        <f t="shared" si="181"/>
        <v>760.66119582622298</v>
      </c>
      <c r="AV169" s="30">
        <f t="shared" si="181"/>
        <v>368.67349937681541</v>
      </c>
      <c r="AW169" s="30">
        <f t="shared" si="181"/>
        <v>275.36017091789108</v>
      </c>
      <c r="AX169" s="30">
        <f t="shared" si="181"/>
        <v>233.76375034229594</v>
      </c>
      <c r="AY169" s="30">
        <f t="shared" si="181"/>
        <v>273.43757888942116</v>
      </c>
      <c r="AZ169" s="30">
        <f t="shared" si="181"/>
        <v>205.32445066681026</v>
      </c>
      <c r="BA169" s="30">
        <f t="shared" si="181"/>
        <v>244.35953977665292</v>
      </c>
      <c r="BB169" s="30">
        <f t="shared" si="181"/>
        <v>248.03867792335274</v>
      </c>
      <c r="BC169" s="30">
        <f t="shared" si="181"/>
        <v>337.97779125435028</v>
      </c>
      <c r="BD169" s="30">
        <f t="shared" si="181"/>
        <v>864.02209927723652</v>
      </c>
      <c r="BE169" s="30">
        <f t="shared" si="181"/>
        <v>965.09676437262647</v>
      </c>
      <c r="BF169" s="30">
        <f t="shared" si="181"/>
        <v>835.75921056345635</v>
      </c>
      <c r="BG169" s="30">
        <f t="shared" si="181"/>
        <v>760.66119582622298</v>
      </c>
      <c r="BH169" s="30">
        <f t="shared" si="181"/>
        <v>368.67349937681541</v>
      </c>
      <c r="BI169" s="30">
        <f t="shared" si="181"/>
        <v>275.36017091789108</v>
      </c>
      <c r="BJ169" s="30">
        <f t="shared" si="181"/>
        <v>233.76375034229594</v>
      </c>
      <c r="BK169" s="30">
        <f t="shared" si="181"/>
        <v>273.43757888942116</v>
      </c>
      <c r="BL169" s="30">
        <f t="shared" si="181"/>
        <v>205.32445066681026</v>
      </c>
      <c r="BM169" s="30">
        <f t="shared" si="181"/>
        <v>244.35953977665292</v>
      </c>
      <c r="BN169" s="30">
        <f t="shared" si="181"/>
        <v>248.03867792335274</v>
      </c>
      <c r="BO169" s="30">
        <f t="shared" si="181"/>
        <v>337.97779125435028</v>
      </c>
      <c r="BP169" s="30">
        <f t="shared" ref="BP169:CH169" si="182">IF(BP30=0,0,((BP12*0.5)+BO30-BP48)*BP85*BP134*BP$2)</f>
        <v>864.02209927723652</v>
      </c>
      <c r="BQ169" s="30">
        <f t="shared" si="182"/>
        <v>965.09676437262647</v>
      </c>
      <c r="BR169" s="30">
        <f t="shared" si="182"/>
        <v>835.75921056345635</v>
      </c>
      <c r="BS169" s="30">
        <f t="shared" si="182"/>
        <v>760.66119582622298</v>
      </c>
      <c r="BT169" s="30">
        <f t="shared" si="182"/>
        <v>368.67349937681541</v>
      </c>
      <c r="BU169" s="30">
        <f t="shared" si="182"/>
        <v>275.36017091789108</v>
      </c>
      <c r="BV169" s="30">
        <f t="shared" si="182"/>
        <v>233.76375034229594</v>
      </c>
      <c r="BW169" s="30">
        <f t="shared" si="182"/>
        <v>273.43757888942116</v>
      </c>
      <c r="BX169" s="30">
        <f t="shared" si="182"/>
        <v>205.32445066681026</v>
      </c>
      <c r="BY169" s="30">
        <f t="shared" si="182"/>
        <v>244.35953977665292</v>
      </c>
      <c r="BZ169" s="30">
        <f t="shared" si="182"/>
        <v>248.03867792335274</v>
      </c>
      <c r="CA169" s="30">
        <f t="shared" si="182"/>
        <v>337.97779125435028</v>
      </c>
      <c r="CB169" s="30">
        <f t="shared" si="182"/>
        <v>864.02209927723652</v>
      </c>
      <c r="CC169" s="30">
        <f t="shared" si="182"/>
        <v>965.09676437262647</v>
      </c>
      <c r="CD169" s="30">
        <f t="shared" si="182"/>
        <v>835.75921056345635</v>
      </c>
      <c r="CE169" s="30">
        <f t="shared" si="182"/>
        <v>760.66119582622298</v>
      </c>
      <c r="CF169" s="30">
        <f t="shared" si="182"/>
        <v>368.67349937681541</v>
      </c>
      <c r="CG169" s="30">
        <f t="shared" si="182"/>
        <v>275.36017091789108</v>
      </c>
      <c r="CH169" s="33">
        <f t="shared" si="182"/>
        <v>233.76375034229594</v>
      </c>
    </row>
    <row r="170" spans="1:86" hidden="1" x14ac:dyDescent="0.35">
      <c r="A170" s="578"/>
      <c r="B170" s="94" t="s">
        <v>5</v>
      </c>
      <c r="C170" s="30">
        <f t="shared" si="158"/>
        <v>0</v>
      </c>
      <c r="D170" s="30">
        <f t="shared" ref="D170:AI170" si="183">IF(D31=0,0,((D13*0.5)+C31-D49)*D86*D135*D$2)</f>
        <v>0</v>
      </c>
      <c r="E170" s="30">
        <f t="shared" si="183"/>
        <v>0</v>
      </c>
      <c r="F170" s="30">
        <f t="shared" si="183"/>
        <v>0</v>
      </c>
      <c r="G170" s="30">
        <f t="shared" si="183"/>
        <v>0</v>
      </c>
      <c r="H170" s="30">
        <f t="shared" si="183"/>
        <v>3.6511747928089573</v>
      </c>
      <c r="I170" s="30">
        <f t="shared" si="183"/>
        <v>6.5744585915773843</v>
      </c>
      <c r="J170" s="30">
        <f t="shared" si="183"/>
        <v>7.1291097319511101</v>
      </c>
      <c r="K170" s="30">
        <f t="shared" si="183"/>
        <v>6.4772670097765612</v>
      </c>
      <c r="L170" s="30">
        <f t="shared" si="183"/>
        <v>2.4951830263522381</v>
      </c>
      <c r="M170" s="30">
        <f t="shared" si="183"/>
        <v>2.4261820615145542</v>
      </c>
      <c r="N170" s="30">
        <f t="shared" si="183"/>
        <v>4.0188410550090294</v>
      </c>
      <c r="O170" s="30">
        <f t="shared" si="183"/>
        <v>5.5937278284578467</v>
      </c>
      <c r="P170" s="30">
        <f t="shared" si="183"/>
        <v>5.2023994927110078</v>
      </c>
      <c r="Q170" s="30">
        <f t="shared" si="183"/>
        <v>6.1661160042585026</v>
      </c>
      <c r="R170" s="30">
        <f t="shared" si="183"/>
        <v>5.3288751583997218</v>
      </c>
      <c r="S170" s="30">
        <f t="shared" si="183"/>
        <v>6.6856795073657755</v>
      </c>
      <c r="T170" s="30">
        <f t="shared" si="183"/>
        <v>21.189373121903582</v>
      </c>
      <c r="U170" s="30">
        <f t="shared" si="183"/>
        <v>19.077237338213493</v>
      </c>
      <c r="V170" s="30">
        <f t="shared" si="183"/>
        <v>20.686679590747573</v>
      </c>
      <c r="W170" s="30">
        <f t="shared" si="183"/>
        <v>18.795214591022411</v>
      </c>
      <c r="X170" s="30">
        <f t="shared" si="183"/>
        <v>7.2403222459999848</v>
      </c>
      <c r="Y170" s="30">
        <f t="shared" si="183"/>
        <v>7.0401007730926013</v>
      </c>
      <c r="Z170" s="30">
        <f t="shared" si="183"/>
        <v>5.977646455876152</v>
      </c>
      <c r="AA170" s="30">
        <f t="shared" si="183"/>
        <v>5.5937278284578467</v>
      </c>
      <c r="AB170" s="30">
        <f t="shared" si="183"/>
        <v>5.2023994927110078</v>
      </c>
      <c r="AC170" s="30">
        <f t="shared" si="183"/>
        <v>6.1661160042585026</v>
      </c>
      <c r="AD170" s="30">
        <f t="shared" si="183"/>
        <v>5.3288751583997218</v>
      </c>
      <c r="AE170" s="30">
        <f t="shared" si="183"/>
        <v>6.6856795073657755</v>
      </c>
      <c r="AF170" s="30">
        <f t="shared" si="183"/>
        <v>21.189373121903582</v>
      </c>
      <c r="AG170" s="30">
        <f t="shared" si="183"/>
        <v>19.077237338213493</v>
      </c>
      <c r="AH170" s="30">
        <f t="shared" si="183"/>
        <v>20.686679590747573</v>
      </c>
      <c r="AI170" s="30">
        <f t="shared" si="183"/>
        <v>18.795214591022411</v>
      </c>
      <c r="AJ170" s="30">
        <f t="shared" ref="AJ170:BO170" si="184">IF(AJ31=0,0,((AJ13*0.5)+AI31-AJ49)*AJ86*AJ135*AJ$2)</f>
        <v>7.2403222459999848</v>
      </c>
      <c r="AK170" s="30">
        <f t="shared" si="184"/>
        <v>7.0401007730926013</v>
      </c>
      <c r="AL170" s="30">
        <f t="shared" si="184"/>
        <v>5.977646455876152</v>
      </c>
      <c r="AM170" s="30">
        <f t="shared" si="184"/>
        <v>5.5937278284578467</v>
      </c>
      <c r="AN170" s="30">
        <f t="shared" si="184"/>
        <v>5.2023994927110078</v>
      </c>
      <c r="AO170" s="30">
        <f t="shared" si="184"/>
        <v>6.1661160042585026</v>
      </c>
      <c r="AP170" s="30">
        <f t="shared" si="184"/>
        <v>5.3288751583997218</v>
      </c>
      <c r="AQ170" s="30">
        <f t="shared" si="184"/>
        <v>6.6856795073657755</v>
      </c>
      <c r="AR170" s="30">
        <f t="shared" si="184"/>
        <v>21.189373121903582</v>
      </c>
      <c r="AS170" s="30">
        <f t="shared" si="184"/>
        <v>19.077237338213493</v>
      </c>
      <c r="AT170" s="30">
        <f t="shared" si="184"/>
        <v>20.686679590747573</v>
      </c>
      <c r="AU170" s="30">
        <f t="shared" si="184"/>
        <v>18.795214591022411</v>
      </c>
      <c r="AV170" s="30">
        <f t="shared" si="184"/>
        <v>7.2403222459999848</v>
      </c>
      <c r="AW170" s="30">
        <f t="shared" si="184"/>
        <v>7.0401007730926013</v>
      </c>
      <c r="AX170" s="30">
        <f t="shared" si="184"/>
        <v>5.977646455876152</v>
      </c>
      <c r="AY170" s="30">
        <f t="shared" si="184"/>
        <v>5.5937278284578467</v>
      </c>
      <c r="AZ170" s="30">
        <f t="shared" si="184"/>
        <v>5.2023994927110078</v>
      </c>
      <c r="BA170" s="30">
        <f t="shared" si="184"/>
        <v>6.1661160042585026</v>
      </c>
      <c r="BB170" s="30">
        <f t="shared" si="184"/>
        <v>5.3288751583997218</v>
      </c>
      <c r="BC170" s="30">
        <f t="shared" si="184"/>
        <v>6.6856795073657755</v>
      </c>
      <c r="BD170" s="30">
        <f t="shared" si="184"/>
        <v>21.189373121903582</v>
      </c>
      <c r="BE170" s="30">
        <f t="shared" si="184"/>
        <v>19.077237338213493</v>
      </c>
      <c r="BF170" s="30">
        <f t="shared" si="184"/>
        <v>20.686679590747573</v>
      </c>
      <c r="BG170" s="30">
        <f t="shared" si="184"/>
        <v>18.795214591022411</v>
      </c>
      <c r="BH170" s="30">
        <f t="shared" si="184"/>
        <v>7.2403222459999848</v>
      </c>
      <c r="BI170" s="30">
        <f t="shared" si="184"/>
        <v>7.0401007730926013</v>
      </c>
      <c r="BJ170" s="30">
        <f t="shared" si="184"/>
        <v>5.977646455876152</v>
      </c>
      <c r="BK170" s="30">
        <f t="shared" si="184"/>
        <v>5.5937278284578467</v>
      </c>
      <c r="BL170" s="30">
        <f t="shared" si="184"/>
        <v>5.2023994927110078</v>
      </c>
      <c r="BM170" s="30">
        <f t="shared" si="184"/>
        <v>6.1661160042585026</v>
      </c>
      <c r="BN170" s="30">
        <f t="shared" si="184"/>
        <v>5.3288751583997218</v>
      </c>
      <c r="BO170" s="30">
        <f t="shared" si="184"/>
        <v>6.6856795073657755</v>
      </c>
      <c r="BP170" s="30">
        <f t="shared" ref="BP170:CH170" si="185">IF(BP31=0,0,((BP13*0.5)+BO31-BP49)*BP86*BP135*BP$2)</f>
        <v>21.189373121903582</v>
      </c>
      <c r="BQ170" s="30">
        <f t="shared" si="185"/>
        <v>19.077237338213493</v>
      </c>
      <c r="BR170" s="30">
        <f t="shared" si="185"/>
        <v>20.686679590747573</v>
      </c>
      <c r="BS170" s="30">
        <f t="shared" si="185"/>
        <v>18.795214591022411</v>
      </c>
      <c r="BT170" s="30">
        <f t="shared" si="185"/>
        <v>7.2403222459999848</v>
      </c>
      <c r="BU170" s="30">
        <f t="shared" si="185"/>
        <v>7.0401007730926013</v>
      </c>
      <c r="BV170" s="30">
        <f t="shared" si="185"/>
        <v>5.977646455876152</v>
      </c>
      <c r="BW170" s="30">
        <f t="shared" si="185"/>
        <v>5.5937278284578467</v>
      </c>
      <c r="BX170" s="30">
        <f t="shared" si="185"/>
        <v>5.2023994927110078</v>
      </c>
      <c r="BY170" s="30">
        <f t="shared" si="185"/>
        <v>6.1661160042585026</v>
      </c>
      <c r="BZ170" s="30">
        <f t="shared" si="185"/>
        <v>5.3288751583997218</v>
      </c>
      <c r="CA170" s="30">
        <f t="shared" si="185"/>
        <v>6.6856795073657755</v>
      </c>
      <c r="CB170" s="30">
        <f t="shared" si="185"/>
        <v>21.189373121903582</v>
      </c>
      <c r="CC170" s="30">
        <f t="shared" si="185"/>
        <v>19.077237338213493</v>
      </c>
      <c r="CD170" s="30">
        <f t="shared" si="185"/>
        <v>20.686679590747573</v>
      </c>
      <c r="CE170" s="30">
        <f t="shared" si="185"/>
        <v>18.795214591022411</v>
      </c>
      <c r="CF170" s="30">
        <f t="shared" si="185"/>
        <v>7.2403222459999848</v>
      </c>
      <c r="CG170" s="30">
        <f t="shared" si="185"/>
        <v>7.0401007730926013</v>
      </c>
      <c r="CH170" s="33">
        <f t="shared" si="185"/>
        <v>5.977646455876152</v>
      </c>
    </row>
    <row r="171" spans="1:86" hidden="1" x14ac:dyDescent="0.35">
      <c r="A171" s="578"/>
      <c r="B171" s="94" t="s">
        <v>23</v>
      </c>
      <c r="C171" s="30">
        <f t="shared" si="158"/>
        <v>0</v>
      </c>
      <c r="D171" s="30">
        <f t="shared" ref="D171:AI171" si="186">IF(D32=0,0,((D14*0.5)+C32-D50)*D87*D136*D$2)</f>
        <v>0</v>
      </c>
      <c r="E171" s="30">
        <f t="shared" si="186"/>
        <v>0</v>
      </c>
      <c r="F171" s="30">
        <f t="shared" si="186"/>
        <v>0</v>
      </c>
      <c r="G171" s="30">
        <f t="shared" si="186"/>
        <v>0</v>
      </c>
      <c r="H171" s="30">
        <f t="shared" si="186"/>
        <v>0</v>
      </c>
      <c r="I171" s="30">
        <f t="shared" si="186"/>
        <v>0</v>
      </c>
      <c r="J171" s="30">
        <f t="shared" si="186"/>
        <v>0</v>
      </c>
      <c r="K171" s="30">
        <f t="shared" si="186"/>
        <v>0</v>
      </c>
      <c r="L171" s="30">
        <f t="shared" si="186"/>
        <v>0</v>
      </c>
      <c r="M171" s="30">
        <f t="shared" si="186"/>
        <v>0</v>
      </c>
      <c r="N171" s="30">
        <f t="shared" si="186"/>
        <v>0</v>
      </c>
      <c r="O171" s="30">
        <f t="shared" si="186"/>
        <v>0</v>
      </c>
      <c r="P171" s="30">
        <f t="shared" si="186"/>
        <v>0</v>
      </c>
      <c r="Q171" s="30">
        <f t="shared" si="186"/>
        <v>0</v>
      </c>
      <c r="R171" s="30">
        <f t="shared" si="186"/>
        <v>0</v>
      </c>
      <c r="S171" s="30">
        <f t="shared" si="186"/>
        <v>0</v>
      </c>
      <c r="T171" s="30">
        <f t="shared" si="186"/>
        <v>0</v>
      </c>
      <c r="U171" s="30">
        <f t="shared" si="186"/>
        <v>0</v>
      </c>
      <c r="V171" s="30">
        <f t="shared" si="186"/>
        <v>0</v>
      </c>
      <c r="W171" s="30">
        <f t="shared" si="186"/>
        <v>0</v>
      </c>
      <c r="X171" s="30">
        <f t="shared" si="186"/>
        <v>0</v>
      </c>
      <c r="Y171" s="30">
        <f t="shared" si="186"/>
        <v>0</v>
      </c>
      <c r="Z171" s="30">
        <f t="shared" si="186"/>
        <v>0</v>
      </c>
      <c r="AA171" s="30">
        <f t="shared" si="186"/>
        <v>0</v>
      </c>
      <c r="AB171" s="30">
        <f t="shared" si="186"/>
        <v>0</v>
      </c>
      <c r="AC171" s="30">
        <f t="shared" si="186"/>
        <v>0</v>
      </c>
      <c r="AD171" s="30">
        <f t="shared" si="186"/>
        <v>0</v>
      </c>
      <c r="AE171" s="30">
        <f t="shared" si="186"/>
        <v>0</v>
      </c>
      <c r="AF171" s="30">
        <f t="shared" si="186"/>
        <v>0</v>
      </c>
      <c r="AG171" s="30">
        <f t="shared" si="186"/>
        <v>0</v>
      </c>
      <c r="AH171" s="30">
        <f t="shared" si="186"/>
        <v>0</v>
      </c>
      <c r="AI171" s="30">
        <f t="shared" si="186"/>
        <v>0</v>
      </c>
      <c r="AJ171" s="30">
        <f t="shared" ref="AJ171:BO171" si="187">IF(AJ32=0,0,((AJ14*0.5)+AI32-AJ50)*AJ87*AJ136*AJ$2)</f>
        <v>0</v>
      </c>
      <c r="AK171" s="30">
        <f t="shared" si="187"/>
        <v>0</v>
      </c>
      <c r="AL171" s="30">
        <f t="shared" si="187"/>
        <v>0</v>
      </c>
      <c r="AM171" s="30">
        <f t="shared" si="187"/>
        <v>0</v>
      </c>
      <c r="AN171" s="30">
        <f t="shared" si="187"/>
        <v>0</v>
      </c>
      <c r="AO171" s="30">
        <f t="shared" si="187"/>
        <v>0</v>
      </c>
      <c r="AP171" s="30">
        <f t="shared" si="187"/>
        <v>0</v>
      </c>
      <c r="AQ171" s="30">
        <f t="shared" si="187"/>
        <v>0</v>
      </c>
      <c r="AR171" s="30">
        <f t="shared" si="187"/>
        <v>0</v>
      </c>
      <c r="AS171" s="30">
        <f t="shared" si="187"/>
        <v>0</v>
      </c>
      <c r="AT171" s="30">
        <f t="shared" si="187"/>
        <v>0</v>
      </c>
      <c r="AU171" s="30">
        <f t="shared" si="187"/>
        <v>0</v>
      </c>
      <c r="AV171" s="30">
        <f t="shared" si="187"/>
        <v>0</v>
      </c>
      <c r="AW171" s="30">
        <f t="shared" si="187"/>
        <v>0</v>
      </c>
      <c r="AX171" s="30">
        <f t="shared" si="187"/>
        <v>0</v>
      </c>
      <c r="AY171" s="30">
        <f t="shared" si="187"/>
        <v>0</v>
      </c>
      <c r="AZ171" s="30">
        <f t="shared" si="187"/>
        <v>0</v>
      </c>
      <c r="BA171" s="30">
        <f t="shared" si="187"/>
        <v>0</v>
      </c>
      <c r="BB171" s="30">
        <f t="shared" si="187"/>
        <v>0</v>
      </c>
      <c r="BC171" s="30">
        <f t="shared" si="187"/>
        <v>0</v>
      </c>
      <c r="BD171" s="30">
        <f t="shared" si="187"/>
        <v>0</v>
      </c>
      <c r="BE171" s="30">
        <f t="shared" si="187"/>
        <v>0</v>
      </c>
      <c r="BF171" s="30">
        <f t="shared" si="187"/>
        <v>0</v>
      </c>
      <c r="BG171" s="30">
        <f t="shared" si="187"/>
        <v>0</v>
      </c>
      <c r="BH171" s="30">
        <f t="shared" si="187"/>
        <v>0</v>
      </c>
      <c r="BI171" s="30">
        <f t="shared" si="187"/>
        <v>0</v>
      </c>
      <c r="BJ171" s="30">
        <f t="shared" si="187"/>
        <v>0</v>
      </c>
      <c r="BK171" s="30">
        <f t="shared" si="187"/>
        <v>0</v>
      </c>
      <c r="BL171" s="30">
        <f t="shared" si="187"/>
        <v>0</v>
      </c>
      <c r="BM171" s="30">
        <f t="shared" si="187"/>
        <v>0</v>
      </c>
      <c r="BN171" s="30">
        <f t="shared" si="187"/>
        <v>0</v>
      </c>
      <c r="BO171" s="30">
        <f t="shared" si="187"/>
        <v>0</v>
      </c>
      <c r="BP171" s="30">
        <f t="shared" ref="BP171:CH171" si="188">IF(BP32=0,0,((BP14*0.5)+BO32-BP50)*BP87*BP136*BP$2)</f>
        <v>0</v>
      </c>
      <c r="BQ171" s="30">
        <f t="shared" si="188"/>
        <v>0</v>
      </c>
      <c r="BR171" s="30">
        <f t="shared" si="188"/>
        <v>0</v>
      </c>
      <c r="BS171" s="30">
        <f t="shared" si="188"/>
        <v>0</v>
      </c>
      <c r="BT171" s="30">
        <f t="shared" si="188"/>
        <v>0</v>
      </c>
      <c r="BU171" s="30">
        <f t="shared" si="188"/>
        <v>0</v>
      </c>
      <c r="BV171" s="30">
        <f t="shared" si="188"/>
        <v>0</v>
      </c>
      <c r="BW171" s="30">
        <f t="shared" si="188"/>
        <v>0</v>
      </c>
      <c r="BX171" s="30">
        <f t="shared" si="188"/>
        <v>0</v>
      </c>
      <c r="BY171" s="30">
        <f t="shared" si="188"/>
        <v>0</v>
      </c>
      <c r="BZ171" s="30">
        <f t="shared" si="188"/>
        <v>0</v>
      </c>
      <c r="CA171" s="30">
        <f t="shared" si="188"/>
        <v>0</v>
      </c>
      <c r="CB171" s="30">
        <f t="shared" si="188"/>
        <v>0</v>
      </c>
      <c r="CC171" s="30">
        <f t="shared" si="188"/>
        <v>0</v>
      </c>
      <c r="CD171" s="30">
        <f t="shared" si="188"/>
        <v>0</v>
      </c>
      <c r="CE171" s="30">
        <f t="shared" si="188"/>
        <v>0</v>
      </c>
      <c r="CF171" s="30">
        <f t="shared" si="188"/>
        <v>0</v>
      </c>
      <c r="CG171" s="30">
        <f t="shared" si="188"/>
        <v>0</v>
      </c>
      <c r="CH171" s="33">
        <f t="shared" si="188"/>
        <v>0</v>
      </c>
    </row>
    <row r="172" spans="1:86" hidden="1" x14ac:dyDescent="0.35">
      <c r="A172" s="578"/>
      <c r="B172" s="94" t="s">
        <v>24</v>
      </c>
      <c r="C172" s="30">
        <f t="shared" si="158"/>
        <v>0</v>
      </c>
      <c r="D172" s="30">
        <f t="shared" ref="D172:AI172" si="189">IF(D33=0,0,((D15*0.5)+C33-D51)*D88*D137*D$2)</f>
        <v>0</v>
      </c>
      <c r="E172" s="30">
        <f t="shared" si="189"/>
        <v>0</v>
      </c>
      <c r="F172" s="30">
        <f t="shared" si="189"/>
        <v>0</v>
      </c>
      <c r="G172" s="30">
        <f t="shared" si="189"/>
        <v>0</v>
      </c>
      <c r="H172" s="30">
        <f t="shared" si="189"/>
        <v>0</v>
      </c>
      <c r="I172" s="30">
        <f t="shared" si="189"/>
        <v>0</v>
      </c>
      <c r="J172" s="30">
        <f t="shared" si="189"/>
        <v>0</v>
      </c>
      <c r="K172" s="30">
        <f t="shared" si="189"/>
        <v>0</v>
      </c>
      <c r="L172" s="30">
        <f t="shared" si="189"/>
        <v>0</v>
      </c>
      <c r="M172" s="30">
        <f t="shared" si="189"/>
        <v>0</v>
      </c>
      <c r="N172" s="30">
        <f t="shared" si="189"/>
        <v>0</v>
      </c>
      <c r="O172" s="30">
        <f t="shared" si="189"/>
        <v>0</v>
      </c>
      <c r="P172" s="30">
        <f t="shared" si="189"/>
        <v>0</v>
      </c>
      <c r="Q172" s="30">
        <f t="shared" si="189"/>
        <v>0</v>
      </c>
      <c r="R172" s="30">
        <f t="shared" si="189"/>
        <v>0</v>
      </c>
      <c r="S172" s="30">
        <f t="shared" si="189"/>
        <v>0</v>
      </c>
      <c r="T172" s="30">
        <f t="shared" si="189"/>
        <v>0</v>
      </c>
      <c r="U172" s="30">
        <f t="shared" si="189"/>
        <v>0</v>
      </c>
      <c r="V172" s="30">
        <f t="shared" si="189"/>
        <v>0</v>
      </c>
      <c r="W172" s="30">
        <f t="shared" si="189"/>
        <v>0</v>
      </c>
      <c r="X172" s="30">
        <f t="shared" si="189"/>
        <v>0</v>
      </c>
      <c r="Y172" s="30">
        <f t="shared" si="189"/>
        <v>0</v>
      </c>
      <c r="Z172" s="30">
        <f t="shared" si="189"/>
        <v>0</v>
      </c>
      <c r="AA172" s="30">
        <f t="shared" si="189"/>
        <v>0</v>
      </c>
      <c r="AB172" s="30">
        <f t="shared" si="189"/>
        <v>0</v>
      </c>
      <c r="AC172" s="30">
        <f t="shared" si="189"/>
        <v>0</v>
      </c>
      <c r="AD172" s="30">
        <f t="shared" si="189"/>
        <v>0</v>
      </c>
      <c r="AE172" s="30">
        <f t="shared" si="189"/>
        <v>0</v>
      </c>
      <c r="AF172" s="30">
        <f t="shared" si="189"/>
        <v>0</v>
      </c>
      <c r="AG172" s="30">
        <f t="shared" si="189"/>
        <v>0</v>
      </c>
      <c r="AH172" s="30">
        <f t="shared" si="189"/>
        <v>0</v>
      </c>
      <c r="AI172" s="30">
        <f t="shared" si="189"/>
        <v>0</v>
      </c>
      <c r="AJ172" s="30">
        <f t="shared" ref="AJ172:BO172" si="190">IF(AJ33=0,0,((AJ15*0.5)+AI33-AJ51)*AJ88*AJ137*AJ$2)</f>
        <v>0</v>
      </c>
      <c r="AK172" s="30">
        <f t="shared" si="190"/>
        <v>0</v>
      </c>
      <c r="AL172" s="30">
        <f t="shared" si="190"/>
        <v>0</v>
      </c>
      <c r="AM172" s="30">
        <f t="shared" si="190"/>
        <v>0</v>
      </c>
      <c r="AN172" s="30">
        <f t="shared" si="190"/>
        <v>0</v>
      </c>
      <c r="AO172" s="30">
        <f t="shared" si="190"/>
        <v>0</v>
      </c>
      <c r="AP172" s="30">
        <f t="shared" si="190"/>
        <v>0</v>
      </c>
      <c r="AQ172" s="30">
        <f t="shared" si="190"/>
        <v>0</v>
      </c>
      <c r="AR172" s="30">
        <f t="shared" si="190"/>
        <v>0</v>
      </c>
      <c r="AS172" s="30">
        <f t="shared" si="190"/>
        <v>0</v>
      </c>
      <c r="AT172" s="30">
        <f t="shared" si="190"/>
        <v>0</v>
      </c>
      <c r="AU172" s="30">
        <f t="shared" si="190"/>
        <v>0</v>
      </c>
      <c r="AV172" s="30">
        <f t="shared" si="190"/>
        <v>0</v>
      </c>
      <c r="AW172" s="30">
        <f t="shared" si="190"/>
        <v>0</v>
      </c>
      <c r="AX172" s="30">
        <f t="shared" si="190"/>
        <v>0</v>
      </c>
      <c r="AY172" s="30">
        <f t="shared" si="190"/>
        <v>0</v>
      </c>
      <c r="AZ172" s="30">
        <f t="shared" si="190"/>
        <v>0</v>
      </c>
      <c r="BA172" s="30">
        <f t="shared" si="190"/>
        <v>0</v>
      </c>
      <c r="BB172" s="30">
        <f t="shared" si="190"/>
        <v>0</v>
      </c>
      <c r="BC172" s="30">
        <f t="shared" si="190"/>
        <v>0</v>
      </c>
      <c r="BD172" s="30">
        <f t="shared" si="190"/>
        <v>0</v>
      </c>
      <c r="BE172" s="30">
        <f t="shared" si="190"/>
        <v>0</v>
      </c>
      <c r="BF172" s="30">
        <f t="shared" si="190"/>
        <v>0</v>
      </c>
      <c r="BG172" s="30">
        <f t="shared" si="190"/>
        <v>0</v>
      </c>
      <c r="BH172" s="30">
        <f t="shared" si="190"/>
        <v>0</v>
      </c>
      <c r="BI172" s="30">
        <f t="shared" si="190"/>
        <v>0</v>
      </c>
      <c r="BJ172" s="30">
        <f t="shared" si="190"/>
        <v>0</v>
      </c>
      <c r="BK172" s="30">
        <f t="shared" si="190"/>
        <v>0</v>
      </c>
      <c r="BL172" s="30">
        <f t="shared" si="190"/>
        <v>0</v>
      </c>
      <c r="BM172" s="30">
        <f t="shared" si="190"/>
        <v>0</v>
      </c>
      <c r="BN172" s="30">
        <f t="shared" si="190"/>
        <v>0</v>
      </c>
      <c r="BO172" s="30">
        <f t="shared" si="190"/>
        <v>0</v>
      </c>
      <c r="BP172" s="30">
        <f t="shared" ref="BP172:CH172" si="191">IF(BP33=0,0,((BP15*0.5)+BO33-BP51)*BP88*BP137*BP$2)</f>
        <v>0</v>
      </c>
      <c r="BQ172" s="30">
        <f t="shared" si="191"/>
        <v>0</v>
      </c>
      <c r="BR172" s="30">
        <f t="shared" si="191"/>
        <v>0</v>
      </c>
      <c r="BS172" s="30">
        <f t="shared" si="191"/>
        <v>0</v>
      </c>
      <c r="BT172" s="30">
        <f t="shared" si="191"/>
        <v>0</v>
      </c>
      <c r="BU172" s="30">
        <f t="shared" si="191"/>
        <v>0</v>
      </c>
      <c r="BV172" s="30">
        <f t="shared" si="191"/>
        <v>0</v>
      </c>
      <c r="BW172" s="30">
        <f t="shared" si="191"/>
        <v>0</v>
      </c>
      <c r="BX172" s="30">
        <f t="shared" si="191"/>
        <v>0</v>
      </c>
      <c r="BY172" s="30">
        <f t="shared" si="191"/>
        <v>0</v>
      </c>
      <c r="BZ172" s="30">
        <f t="shared" si="191"/>
        <v>0</v>
      </c>
      <c r="CA172" s="30">
        <f t="shared" si="191"/>
        <v>0</v>
      </c>
      <c r="CB172" s="30">
        <f t="shared" si="191"/>
        <v>0</v>
      </c>
      <c r="CC172" s="30">
        <f t="shared" si="191"/>
        <v>0</v>
      </c>
      <c r="CD172" s="30">
        <f t="shared" si="191"/>
        <v>0</v>
      </c>
      <c r="CE172" s="30">
        <f t="shared" si="191"/>
        <v>0</v>
      </c>
      <c r="CF172" s="30">
        <f t="shared" si="191"/>
        <v>0</v>
      </c>
      <c r="CG172" s="30">
        <f t="shared" si="191"/>
        <v>0</v>
      </c>
      <c r="CH172" s="33">
        <f t="shared" si="191"/>
        <v>0</v>
      </c>
    </row>
    <row r="173" spans="1:86" ht="15.75" hidden="1" customHeight="1" x14ac:dyDescent="0.35">
      <c r="A173" s="578"/>
      <c r="B173" s="94" t="s">
        <v>7</v>
      </c>
      <c r="C173" s="30">
        <f t="shared" si="158"/>
        <v>0</v>
      </c>
      <c r="D173" s="30">
        <f t="shared" ref="D173:AI173" si="192">IF(D34=0,0,((D16*0.5)+C34-D52)*D89*D138*D$2)</f>
        <v>0</v>
      </c>
      <c r="E173" s="30">
        <f t="shared" si="192"/>
        <v>0</v>
      </c>
      <c r="F173" s="30">
        <f t="shared" si="192"/>
        <v>0</v>
      </c>
      <c r="G173" s="30">
        <f t="shared" si="192"/>
        <v>0</v>
      </c>
      <c r="H173" s="30">
        <f t="shared" si="192"/>
        <v>0</v>
      </c>
      <c r="I173" s="30">
        <f t="shared" si="192"/>
        <v>0</v>
      </c>
      <c r="J173" s="30">
        <f t="shared" si="192"/>
        <v>0</v>
      </c>
      <c r="K173" s="30">
        <f t="shared" si="192"/>
        <v>0</v>
      </c>
      <c r="L173" s="30">
        <f t="shared" si="192"/>
        <v>0</v>
      </c>
      <c r="M173" s="30">
        <f t="shared" si="192"/>
        <v>0</v>
      </c>
      <c r="N173" s="30">
        <f t="shared" si="192"/>
        <v>0</v>
      </c>
      <c r="O173" s="30">
        <f t="shared" si="192"/>
        <v>0</v>
      </c>
      <c r="P173" s="30">
        <f t="shared" si="192"/>
        <v>0</v>
      </c>
      <c r="Q173" s="30">
        <f t="shared" si="192"/>
        <v>0</v>
      </c>
      <c r="R173" s="30">
        <f t="shared" si="192"/>
        <v>0</v>
      </c>
      <c r="S173" s="30">
        <f t="shared" si="192"/>
        <v>0</v>
      </c>
      <c r="T173" s="30">
        <f t="shared" si="192"/>
        <v>0</v>
      </c>
      <c r="U173" s="30">
        <f t="shared" si="192"/>
        <v>0</v>
      </c>
      <c r="V173" s="30">
        <f t="shared" si="192"/>
        <v>0</v>
      </c>
      <c r="W173" s="30">
        <f t="shared" si="192"/>
        <v>0</v>
      </c>
      <c r="X173" s="30">
        <f t="shared" si="192"/>
        <v>0</v>
      </c>
      <c r="Y173" s="30">
        <f t="shared" si="192"/>
        <v>0</v>
      </c>
      <c r="Z173" s="30">
        <f t="shared" si="192"/>
        <v>0</v>
      </c>
      <c r="AA173" s="30">
        <f t="shared" si="192"/>
        <v>0</v>
      </c>
      <c r="AB173" s="30">
        <f t="shared" si="192"/>
        <v>0</v>
      </c>
      <c r="AC173" s="30">
        <f t="shared" si="192"/>
        <v>0</v>
      </c>
      <c r="AD173" s="30">
        <f t="shared" si="192"/>
        <v>0</v>
      </c>
      <c r="AE173" s="30">
        <f t="shared" si="192"/>
        <v>0</v>
      </c>
      <c r="AF173" s="30">
        <f t="shared" si="192"/>
        <v>0</v>
      </c>
      <c r="AG173" s="30">
        <f t="shared" si="192"/>
        <v>0</v>
      </c>
      <c r="AH173" s="30">
        <f t="shared" si="192"/>
        <v>0</v>
      </c>
      <c r="AI173" s="30">
        <f t="shared" si="192"/>
        <v>0</v>
      </c>
      <c r="AJ173" s="30">
        <f t="shared" ref="AJ173:BO173" si="193">IF(AJ34=0,0,((AJ16*0.5)+AI34-AJ52)*AJ89*AJ138*AJ$2)</f>
        <v>0</v>
      </c>
      <c r="AK173" s="30">
        <f t="shared" si="193"/>
        <v>0</v>
      </c>
      <c r="AL173" s="30">
        <f t="shared" si="193"/>
        <v>0</v>
      </c>
      <c r="AM173" s="30">
        <f t="shared" si="193"/>
        <v>0</v>
      </c>
      <c r="AN173" s="30">
        <f t="shared" si="193"/>
        <v>0</v>
      </c>
      <c r="AO173" s="30">
        <f t="shared" si="193"/>
        <v>0</v>
      </c>
      <c r="AP173" s="30">
        <f t="shared" si="193"/>
        <v>0</v>
      </c>
      <c r="AQ173" s="30">
        <f t="shared" si="193"/>
        <v>0</v>
      </c>
      <c r="AR173" s="30">
        <f t="shared" si="193"/>
        <v>0</v>
      </c>
      <c r="AS173" s="30">
        <f t="shared" si="193"/>
        <v>0</v>
      </c>
      <c r="AT173" s="30">
        <f t="shared" si="193"/>
        <v>0</v>
      </c>
      <c r="AU173" s="30">
        <f t="shared" si="193"/>
        <v>0</v>
      </c>
      <c r="AV173" s="30">
        <f t="shared" si="193"/>
        <v>0</v>
      </c>
      <c r="AW173" s="30">
        <f t="shared" si="193"/>
        <v>0</v>
      </c>
      <c r="AX173" s="30">
        <f t="shared" si="193"/>
        <v>0</v>
      </c>
      <c r="AY173" s="30">
        <f t="shared" si="193"/>
        <v>0</v>
      </c>
      <c r="AZ173" s="30">
        <f t="shared" si="193"/>
        <v>0</v>
      </c>
      <c r="BA173" s="30">
        <f t="shared" si="193"/>
        <v>0</v>
      </c>
      <c r="BB173" s="30">
        <f t="shared" si="193"/>
        <v>0</v>
      </c>
      <c r="BC173" s="30">
        <f t="shared" si="193"/>
        <v>0</v>
      </c>
      <c r="BD173" s="30">
        <f t="shared" si="193"/>
        <v>0</v>
      </c>
      <c r="BE173" s="30">
        <f t="shared" si="193"/>
        <v>0</v>
      </c>
      <c r="BF173" s="30">
        <f t="shared" si="193"/>
        <v>0</v>
      </c>
      <c r="BG173" s="30">
        <f t="shared" si="193"/>
        <v>0</v>
      </c>
      <c r="BH173" s="30">
        <f t="shared" si="193"/>
        <v>0</v>
      </c>
      <c r="BI173" s="30">
        <f t="shared" si="193"/>
        <v>0</v>
      </c>
      <c r="BJ173" s="30">
        <f t="shared" si="193"/>
        <v>0</v>
      </c>
      <c r="BK173" s="30">
        <f t="shared" si="193"/>
        <v>0</v>
      </c>
      <c r="BL173" s="30">
        <f t="shared" si="193"/>
        <v>0</v>
      </c>
      <c r="BM173" s="30">
        <f t="shared" si="193"/>
        <v>0</v>
      </c>
      <c r="BN173" s="30">
        <f t="shared" si="193"/>
        <v>0</v>
      </c>
      <c r="BO173" s="30">
        <f t="shared" si="193"/>
        <v>0</v>
      </c>
      <c r="BP173" s="30">
        <f t="shared" ref="BP173:CH173" si="194">IF(BP34=0,0,((BP16*0.5)+BO34-BP52)*BP89*BP138*BP$2)</f>
        <v>0</v>
      </c>
      <c r="BQ173" s="30">
        <f t="shared" si="194"/>
        <v>0</v>
      </c>
      <c r="BR173" s="30">
        <f t="shared" si="194"/>
        <v>0</v>
      </c>
      <c r="BS173" s="30">
        <f t="shared" si="194"/>
        <v>0</v>
      </c>
      <c r="BT173" s="30">
        <f t="shared" si="194"/>
        <v>0</v>
      </c>
      <c r="BU173" s="30">
        <f t="shared" si="194"/>
        <v>0</v>
      </c>
      <c r="BV173" s="30">
        <f t="shared" si="194"/>
        <v>0</v>
      </c>
      <c r="BW173" s="30">
        <f t="shared" si="194"/>
        <v>0</v>
      </c>
      <c r="BX173" s="30">
        <f t="shared" si="194"/>
        <v>0</v>
      </c>
      <c r="BY173" s="30">
        <f t="shared" si="194"/>
        <v>0</v>
      </c>
      <c r="BZ173" s="30">
        <f t="shared" si="194"/>
        <v>0</v>
      </c>
      <c r="CA173" s="30">
        <f t="shared" si="194"/>
        <v>0</v>
      </c>
      <c r="CB173" s="30">
        <f t="shared" si="194"/>
        <v>0</v>
      </c>
      <c r="CC173" s="30">
        <f t="shared" si="194"/>
        <v>0</v>
      </c>
      <c r="CD173" s="30">
        <f t="shared" si="194"/>
        <v>0</v>
      </c>
      <c r="CE173" s="30">
        <f t="shared" si="194"/>
        <v>0</v>
      </c>
      <c r="CF173" s="30">
        <f t="shared" si="194"/>
        <v>0</v>
      </c>
      <c r="CG173" s="30">
        <f t="shared" si="194"/>
        <v>0</v>
      </c>
      <c r="CH173" s="33">
        <f t="shared" si="194"/>
        <v>0</v>
      </c>
    </row>
    <row r="174" spans="1:86" ht="15.75" hidden="1" customHeight="1" x14ac:dyDescent="0.35">
      <c r="A174" s="578"/>
      <c r="B174" s="94" t="s">
        <v>8</v>
      </c>
      <c r="C174" s="30">
        <f t="shared" si="158"/>
        <v>0</v>
      </c>
      <c r="D174" s="30">
        <f t="shared" ref="D174:AI174" si="195">IF(D35=0,0,((D17*0.5)+C35-D53)*D90*D139*D$2)</f>
        <v>0</v>
      </c>
      <c r="E174" s="30">
        <f t="shared" si="195"/>
        <v>0</v>
      </c>
      <c r="F174" s="30">
        <f t="shared" si="195"/>
        <v>0</v>
      </c>
      <c r="G174" s="30">
        <f t="shared" si="195"/>
        <v>0</v>
      </c>
      <c r="H174" s="30">
        <f t="shared" si="195"/>
        <v>0</v>
      </c>
      <c r="I174" s="30">
        <f t="shared" si="195"/>
        <v>0</v>
      </c>
      <c r="J174" s="30">
        <f t="shared" si="195"/>
        <v>0</v>
      </c>
      <c r="K174" s="30">
        <f t="shared" si="195"/>
        <v>0</v>
      </c>
      <c r="L174" s="30">
        <f t="shared" si="195"/>
        <v>0</v>
      </c>
      <c r="M174" s="30">
        <f t="shared" si="195"/>
        <v>0</v>
      </c>
      <c r="N174" s="30">
        <f t="shared" si="195"/>
        <v>0</v>
      </c>
      <c r="O174" s="30">
        <f t="shared" si="195"/>
        <v>0</v>
      </c>
      <c r="P174" s="30">
        <f t="shared" si="195"/>
        <v>0</v>
      </c>
      <c r="Q174" s="30">
        <f t="shared" si="195"/>
        <v>0</v>
      </c>
      <c r="R174" s="30">
        <f t="shared" si="195"/>
        <v>0</v>
      </c>
      <c r="S174" s="30">
        <f t="shared" si="195"/>
        <v>0</v>
      </c>
      <c r="T174" s="30">
        <f t="shared" si="195"/>
        <v>0</v>
      </c>
      <c r="U174" s="30">
        <f t="shared" si="195"/>
        <v>0</v>
      </c>
      <c r="V174" s="30">
        <f t="shared" si="195"/>
        <v>0</v>
      </c>
      <c r="W174" s="30">
        <f t="shared" si="195"/>
        <v>0</v>
      </c>
      <c r="X174" s="30">
        <f t="shared" si="195"/>
        <v>0</v>
      </c>
      <c r="Y174" s="30">
        <f t="shared" si="195"/>
        <v>0</v>
      </c>
      <c r="Z174" s="30">
        <f t="shared" si="195"/>
        <v>0</v>
      </c>
      <c r="AA174" s="30">
        <f t="shared" si="195"/>
        <v>0</v>
      </c>
      <c r="AB174" s="30">
        <f t="shared" si="195"/>
        <v>0</v>
      </c>
      <c r="AC174" s="30">
        <f t="shared" si="195"/>
        <v>0</v>
      </c>
      <c r="AD174" s="30">
        <f t="shared" si="195"/>
        <v>0</v>
      </c>
      <c r="AE174" s="30">
        <f t="shared" si="195"/>
        <v>0</v>
      </c>
      <c r="AF174" s="30">
        <f t="shared" si="195"/>
        <v>0</v>
      </c>
      <c r="AG174" s="30">
        <f t="shared" si="195"/>
        <v>0</v>
      </c>
      <c r="AH174" s="30">
        <f t="shared" si="195"/>
        <v>0</v>
      </c>
      <c r="AI174" s="30">
        <f t="shared" si="195"/>
        <v>0</v>
      </c>
      <c r="AJ174" s="30">
        <f t="shared" ref="AJ174:BO174" si="196">IF(AJ35=0,0,((AJ17*0.5)+AI35-AJ53)*AJ90*AJ139*AJ$2)</f>
        <v>0</v>
      </c>
      <c r="AK174" s="30">
        <f t="shared" si="196"/>
        <v>0</v>
      </c>
      <c r="AL174" s="30">
        <f t="shared" si="196"/>
        <v>0</v>
      </c>
      <c r="AM174" s="30">
        <f t="shared" si="196"/>
        <v>0</v>
      </c>
      <c r="AN174" s="30">
        <f t="shared" si="196"/>
        <v>0</v>
      </c>
      <c r="AO174" s="30">
        <f t="shared" si="196"/>
        <v>0</v>
      </c>
      <c r="AP174" s="30">
        <f t="shared" si="196"/>
        <v>0</v>
      </c>
      <c r="AQ174" s="30">
        <f t="shared" si="196"/>
        <v>0</v>
      </c>
      <c r="AR174" s="30">
        <f t="shared" si="196"/>
        <v>0</v>
      </c>
      <c r="AS174" s="30">
        <f t="shared" si="196"/>
        <v>0</v>
      </c>
      <c r="AT174" s="30">
        <f t="shared" si="196"/>
        <v>0</v>
      </c>
      <c r="AU174" s="30">
        <f t="shared" si="196"/>
        <v>0</v>
      </c>
      <c r="AV174" s="30">
        <f t="shared" si="196"/>
        <v>0</v>
      </c>
      <c r="AW174" s="30">
        <f t="shared" si="196"/>
        <v>0</v>
      </c>
      <c r="AX174" s="30">
        <f t="shared" si="196"/>
        <v>0</v>
      </c>
      <c r="AY174" s="30">
        <f t="shared" si="196"/>
        <v>0</v>
      </c>
      <c r="AZ174" s="30">
        <f t="shared" si="196"/>
        <v>0</v>
      </c>
      <c r="BA174" s="30">
        <f t="shared" si="196"/>
        <v>0</v>
      </c>
      <c r="BB174" s="30">
        <f t="shared" si="196"/>
        <v>0</v>
      </c>
      <c r="BC174" s="30">
        <f t="shared" si="196"/>
        <v>0</v>
      </c>
      <c r="BD174" s="30">
        <f t="shared" si="196"/>
        <v>0</v>
      </c>
      <c r="BE174" s="30">
        <f t="shared" si="196"/>
        <v>0</v>
      </c>
      <c r="BF174" s="30">
        <f t="shared" si="196"/>
        <v>0</v>
      </c>
      <c r="BG174" s="30">
        <f t="shared" si="196"/>
        <v>0</v>
      </c>
      <c r="BH174" s="30">
        <f t="shared" si="196"/>
        <v>0</v>
      </c>
      <c r="BI174" s="30">
        <f t="shared" si="196"/>
        <v>0</v>
      </c>
      <c r="BJ174" s="30">
        <f t="shared" si="196"/>
        <v>0</v>
      </c>
      <c r="BK174" s="30">
        <f t="shared" si="196"/>
        <v>0</v>
      </c>
      <c r="BL174" s="30">
        <f t="shared" si="196"/>
        <v>0</v>
      </c>
      <c r="BM174" s="30">
        <f t="shared" si="196"/>
        <v>0</v>
      </c>
      <c r="BN174" s="30">
        <f t="shared" si="196"/>
        <v>0</v>
      </c>
      <c r="BO174" s="30">
        <f t="shared" si="196"/>
        <v>0</v>
      </c>
      <c r="BP174" s="30">
        <f t="shared" ref="BP174:CH174" si="197">IF(BP35=0,0,((BP17*0.5)+BO35-BP53)*BP90*BP139*BP$2)</f>
        <v>0</v>
      </c>
      <c r="BQ174" s="30">
        <f t="shared" si="197"/>
        <v>0</v>
      </c>
      <c r="BR174" s="30">
        <f t="shared" si="197"/>
        <v>0</v>
      </c>
      <c r="BS174" s="30">
        <f t="shared" si="197"/>
        <v>0</v>
      </c>
      <c r="BT174" s="30">
        <f t="shared" si="197"/>
        <v>0</v>
      </c>
      <c r="BU174" s="30">
        <f t="shared" si="197"/>
        <v>0</v>
      </c>
      <c r="BV174" s="30">
        <f t="shared" si="197"/>
        <v>0</v>
      </c>
      <c r="BW174" s="30">
        <f t="shared" si="197"/>
        <v>0</v>
      </c>
      <c r="BX174" s="30">
        <f t="shared" si="197"/>
        <v>0</v>
      </c>
      <c r="BY174" s="30">
        <f t="shared" si="197"/>
        <v>0</v>
      </c>
      <c r="BZ174" s="30">
        <f t="shared" si="197"/>
        <v>0</v>
      </c>
      <c r="CA174" s="30">
        <f t="shared" si="197"/>
        <v>0</v>
      </c>
      <c r="CB174" s="30">
        <f t="shared" si="197"/>
        <v>0</v>
      </c>
      <c r="CC174" s="30">
        <f t="shared" si="197"/>
        <v>0</v>
      </c>
      <c r="CD174" s="30">
        <f t="shared" si="197"/>
        <v>0</v>
      </c>
      <c r="CE174" s="30">
        <f t="shared" si="197"/>
        <v>0</v>
      </c>
      <c r="CF174" s="30">
        <f t="shared" si="197"/>
        <v>0</v>
      </c>
      <c r="CG174" s="30">
        <f t="shared" si="197"/>
        <v>0</v>
      </c>
      <c r="CH174" s="33">
        <f t="shared" si="197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0</v>
      </c>
      <c r="E176" s="30">
        <f t="shared" ref="E176:BP176" si="198">SUM(E162:E175)</f>
        <v>0</v>
      </c>
      <c r="F176" s="30">
        <f t="shared" si="198"/>
        <v>0</v>
      </c>
      <c r="G176" s="30">
        <f t="shared" si="198"/>
        <v>0</v>
      </c>
      <c r="H176" s="30">
        <f t="shared" si="198"/>
        <v>30.718480246426338</v>
      </c>
      <c r="I176" s="30">
        <f t="shared" si="198"/>
        <v>121.81978627345413</v>
      </c>
      <c r="J176" s="30">
        <f t="shared" si="198"/>
        <v>211.01343652049292</v>
      </c>
      <c r="K176" s="30">
        <f t="shared" si="198"/>
        <v>274.50460167482186</v>
      </c>
      <c r="L176" s="30">
        <f t="shared" si="198"/>
        <v>153.14142530339927</v>
      </c>
      <c r="M176" s="30">
        <f t="shared" si="198"/>
        <v>136.65183249367794</v>
      </c>
      <c r="N176" s="30">
        <f t="shared" si="198"/>
        <v>185.35451883007059</v>
      </c>
      <c r="O176" s="30">
        <f t="shared" si="198"/>
        <v>279.06841405601631</v>
      </c>
      <c r="P176" s="30">
        <f t="shared" si="198"/>
        <v>210.54754958582129</v>
      </c>
      <c r="Q176" s="30">
        <f t="shared" si="198"/>
        <v>250.54995979594062</v>
      </c>
      <c r="R176" s="30">
        <f t="shared" si="198"/>
        <v>254.63863990207992</v>
      </c>
      <c r="S176" s="30">
        <f t="shared" si="198"/>
        <v>344.91455595850954</v>
      </c>
      <c r="T176" s="30">
        <f t="shared" si="198"/>
        <v>885.8130182609068</v>
      </c>
      <c r="U176" s="30">
        <f t="shared" si="198"/>
        <v>984.84777466949708</v>
      </c>
      <c r="V176" s="30">
        <f t="shared" si="198"/>
        <v>857.03204637612214</v>
      </c>
      <c r="W176" s="30">
        <f t="shared" si="198"/>
        <v>780.1605286090936</v>
      </c>
      <c r="X176" s="30">
        <f t="shared" si="198"/>
        <v>376.18592201092196</v>
      </c>
      <c r="Y176" s="30">
        <f t="shared" si="198"/>
        <v>282.64559410247233</v>
      </c>
      <c r="Z176" s="30">
        <f t="shared" si="198"/>
        <v>240.00223997116589</v>
      </c>
      <c r="AA176" s="30">
        <f t="shared" si="198"/>
        <v>279.06841405601631</v>
      </c>
      <c r="AB176" s="30">
        <f t="shared" si="198"/>
        <v>210.54754958582129</v>
      </c>
      <c r="AC176" s="30">
        <f t="shared" si="198"/>
        <v>250.54995979594062</v>
      </c>
      <c r="AD176" s="30">
        <f t="shared" si="198"/>
        <v>254.63863990207992</v>
      </c>
      <c r="AE176" s="30">
        <f t="shared" si="198"/>
        <v>344.91455595850954</v>
      </c>
      <c r="AF176" s="30">
        <f t="shared" si="198"/>
        <v>885.8130182609068</v>
      </c>
      <c r="AG176" s="30">
        <f t="shared" si="198"/>
        <v>984.84777466949708</v>
      </c>
      <c r="AH176" s="30">
        <f t="shared" si="198"/>
        <v>857.03204637612214</v>
      </c>
      <c r="AI176" s="30">
        <f t="shared" si="198"/>
        <v>780.1605286090936</v>
      </c>
      <c r="AJ176" s="30">
        <f t="shared" si="198"/>
        <v>376.18592201092196</v>
      </c>
      <c r="AK176" s="30">
        <f t="shared" si="198"/>
        <v>282.64559410247233</v>
      </c>
      <c r="AL176" s="30">
        <f t="shared" si="198"/>
        <v>240.00223997116589</v>
      </c>
      <c r="AM176" s="30">
        <f t="shared" si="198"/>
        <v>279.06841405601631</v>
      </c>
      <c r="AN176" s="30">
        <f t="shared" si="198"/>
        <v>210.54754958582129</v>
      </c>
      <c r="AO176" s="30">
        <f t="shared" si="198"/>
        <v>250.54995979594062</v>
      </c>
      <c r="AP176" s="30">
        <f t="shared" si="198"/>
        <v>254.63863990207992</v>
      </c>
      <c r="AQ176" s="30">
        <f t="shared" si="198"/>
        <v>344.91455595850954</v>
      </c>
      <c r="AR176" s="30">
        <f t="shared" si="198"/>
        <v>885.8130182609068</v>
      </c>
      <c r="AS176" s="30">
        <f t="shared" si="198"/>
        <v>984.84777466949708</v>
      </c>
      <c r="AT176" s="30">
        <f t="shared" si="198"/>
        <v>857.03204637612214</v>
      </c>
      <c r="AU176" s="30">
        <f t="shared" si="198"/>
        <v>780.1605286090936</v>
      </c>
      <c r="AV176" s="30">
        <f t="shared" si="198"/>
        <v>376.18592201092196</v>
      </c>
      <c r="AW176" s="30">
        <f t="shared" si="198"/>
        <v>282.64559410247233</v>
      </c>
      <c r="AX176" s="30">
        <f t="shared" si="198"/>
        <v>240.00223997116589</v>
      </c>
      <c r="AY176" s="30">
        <f t="shared" si="198"/>
        <v>279.06841405601631</v>
      </c>
      <c r="AZ176" s="30">
        <f t="shared" si="198"/>
        <v>210.54754958582129</v>
      </c>
      <c r="BA176" s="30">
        <f t="shared" si="198"/>
        <v>250.54995979594062</v>
      </c>
      <c r="BB176" s="30">
        <f t="shared" si="198"/>
        <v>254.63863990207992</v>
      </c>
      <c r="BC176" s="30">
        <f t="shared" si="198"/>
        <v>344.91455595850954</v>
      </c>
      <c r="BD176" s="30">
        <f t="shared" si="198"/>
        <v>885.8130182609068</v>
      </c>
      <c r="BE176" s="30">
        <f t="shared" si="198"/>
        <v>984.84777466949708</v>
      </c>
      <c r="BF176" s="30">
        <f t="shared" si="198"/>
        <v>857.03204637612214</v>
      </c>
      <c r="BG176" s="30">
        <f t="shared" si="198"/>
        <v>780.1605286090936</v>
      </c>
      <c r="BH176" s="30">
        <f t="shared" si="198"/>
        <v>376.18592201092196</v>
      </c>
      <c r="BI176" s="30">
        <f t="shared" si="198"/>
        <v>282.64559410247233</v>
      </c>
      <c r="BJ176" s="30">
        <f t="shared" si="198"/>
        <v>240.00223997116589</v>
      </c>
      <c r="BK176" s="30">
        <f t="shared" si="198"/>
        <v>279.06841405601631</v>
      </c>
      <c r="BL176" s="30">
        <f t="shared" si="198"/>
        <v>210.54754958582129</v>
      </c>
      <c r="BM176" s="30">
        <f t="shared" si="198"/>
        <v>250.54995979594062</v>
      </c>
      <c r="BN176" s="30">
        <f t="shared" si="198"/>
        <v>254.63863990207992</v>
      </c>
      <c r="BO176" s="30">
        <f t="shared" si="198"/>
        <v>344.91455595850954</v>
      </c>
      <c r="BP176" s="30">
        <f t="shared" si="198"/>
        <v>885.8130182609068</v>
      </c>
      <c r="BQ176" s="30">
        <f t="shared" ref="BQ176:CH176" si="199">SUM(BQ162:BQ175)</f>
        <v>984.84777466949708</v>
      </c>
      <c r="BR176" s="30">
        <f t="shared" si="199"/>
        <v>857.03204637612214</v>
      </c>
      <c r="BS176" s="30">
        <f t="shared" si="199"/>
        <v>780.1605286090936</v>
      </c>
      <c r="BT176" s="30">
        <f t="shared" si="199"/>
        <v>376.18592201092196</v>
      </c>
      <c r="BU176" s="30">
        <f t="shared" si="199"/>
        <v>282.64559410247233</v>
      </c>
      <c r="BV176" s="30">
        <f t="shared" si="199"/>
        <v>240.00223997116589</v>
      </c>
      <c r="BW176" s="30">
        <f t="shared" si="199"/>
        <v>279.06841405601631</v>
      </c>
      <c r="BX176" s="30">
        <f t="shared" si="199"/>
        <v>210.54754958582129</v>
      </c>
      <c r="BY176" s="30">
        <f t="shared" si="199"/>
        <v>250.54995979594062</v>
      </c>
      <c r="BZ176" s="30">
        <f t="shared" si="199"/>
        <v>254.63863990207992</v>
      </c>
      <c r="CA176" s="30">
        <f t="shared" si="199"/>
        <v>344.91455595850954</v>
      </c>
      <c r="CB176" s="30">
        <f t="shared" si="199"/>
        <v>885.8130182609068</v>
      </c>
      <c r="CC176" s="30">
        <f t="shared" si="199"/>
        <v>984.84777466949708</v>
      </c>
      <c r="CD176" s="30">
        <f t="shared" si="199"/>
        <v>857.03204637612214</v>
      </c>
      <c r="CE176" s="30">
        <f t="shared" si="199"/>
        <v>780.1605286090936</v>
      </c>
      <c r="CF176" s="30">
        <f t="shared" si="199"/>
        <v>376.18592201092196</v>
      </c>
      <c r="CG176" s="30">
        <f t="shared" si="199"/>
        <v>282.64559410247233</v>
      </c>
      <c r="CH176" s="33">
        <f t="shared" si="199"/>
        <v>240.00223997116589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0</v>
      </c>
      <c r="E177" s="31">
        <f t="shared" ref="E177:BP177" si="200">D177+E176</f>
        <v>0</v>
      </c>
      <c r="F177" s="31">
        <f t="shared" si="200"/>
        <v>0</v>
      </c>
      <c r="G177" s="31">
        <f t="shared" si="200"/>
        <v>0</v>
      </c>
      <c r="H177" s="31">
        <f t="shared" si="200"/>
        <v>30.718480246426338</v>
      </c>
      <c r="I177" s="31">
        <f t="shared" si="200"/>
        <v>152.53826651988047</v>
      </c>
      <c r="J177" s="31">
        <f t="shared" si="200"/>
        <v>363.55170304037335</v>
      </c>
      <c r="K177" s="31">
        <f t="shared" si="200"/>
        <v>638.05630471519521</v>
      </c>
      <c r="L177" s="31">
        <f t="shared" si="200"/>
        <v>791.19773001859448</v>
      </c>
      <c r="M177" s="31">
        <f t="shared" si="200"/>
        <v>927.84956251227243</v>
      </c>
      <c r="N177" s="31">
        <f t="shared" si="200"/>
        <v>1113.204081342343</v>
      </c>
      <c r="O177" s="31">
        <f t="shared" si="200"/>
        <v>1392.2724953983593</v>
      </c>
      <c r="P177" s="31">
        <f t="shared" si="200"/>
        <v>1602.8200449841806</v>
      </c>
      <c r="Q177" s="31">
        <f t="shared" si="200"/>
        <v>1853.3700047801212</v>
      </c>
      <c r="R177" s="31">
        <f t="shared" si="200"/>
        <v>2108.0086446822011</v>
      </c>
      <c r="S177" s="31">
        <f t="shared" si="200"/>
        <v>2452.9232006407105</v>
      </c>
      <c r="T177" s="31">
        <f t="shared" si="200"/>
        <v>3338.7362189016176</v>
      </c>
      <c r="U177" s="31">
        <f t="shared" si="200"/>
        <v>4323.5839935711147</v>
      </c>
      <c r="V177" s="31">
        <f t="shared" si="200"/>
        <v>5180.6160399472365</v>
      </c>
      <c r="W177" s="31">
        <f t="shared" si="200"/>
        <v>5960.7765685563299</v>
      </c>
      <c r="X177" s="31">
        <f t="shared" si="200"/>
        <v>6336.9624905672517</v>
      </c>
      <c r="Y177" s="31">
        <f t="shared" si="200"/>
        <v>6619.6080846697241</v>
      </c>
      <c r="Z177" s="31">
        <f t="shared" si="200"/>
        <v>6859.6103246408902</v>
      </c>
      <c r="AA177" s="31">
        <f t="shared" si="200"/>
        <v>7138.6787386969063</v>
      </c>
      <c r="AB177" s="31">
        <f t="shared" si="200"/>
        <v>7349.2262882827272</v>
      </c>
      <c r="AC177" s="31">
        <f t="shared" si="200"/>
        <v>7599.7762480786678</v>
      </c>
      <c r="AD177" s="31">
        <f t="shared" si="200"/>
        <v>7854.4148879807481</v>
      </c>
      <c r="AE177" s="31">
        <f t="shared" si="200"/>
        <v>8199.3294439392575</v>
      </c>
      <c r="AF177" s="31">
        <f t="shared" si="200"/>
        <v>9085.142462200165</v>
      </c>
      <c r="AG177" s="31">
        <f t="shared" si="200"/>
        <v>10069.990236869662</v>
      </c>
      <c r="AH177" s="31">
        <f t="shared" si="200"/>
        <v>10927.022283245784</v>
      </c>
      <c r="AI177" s="31">
        <f t="shared" si="200"/>
        <v>11707.182811854878</v>
      </c>
      <c r="AJ177" s="31">
        <f t="shared" si="200"/>
        <v>12083.3687338658</v>
      </c>
      <c r="AK177" s="31">
        <f t="shared" si="200"/>
        <v>12366.014327968272</v>
      </c>
      <c r="AL177" s="31">
        <f t="shared" si="200"/>
        <v>12606.016567939438</v>
      </c>
      <c r="AM177" s="31">
        <f t="shared" si="200"/>
        <v>12885.084981995455</v>
      </c>
      <c r="AN177" s="31">
        <f t="shared" si="200"/>
        <v>13095.632531581276</v>
      </c>
      <c r="AO177" s="31">
        <f t="shared" si="200"/>
        <v>13346.182491377216</v>
      </c>
      <c r="AP177" s="31">
        <f t="shared" si="200"/>
        <v>13600.821131279296</v>
      </c>
      <c r="AQ177" s="31">
        <f t="shared" si="200"/>
        <v>13945.735687237806</v>
      </c>
      <c r="AR177" s="31">
        <f t="shared" si="200"/>
        <v>14831.548705498713</v>
      </c>
      <c r="AS177" s="31">
        <f t="shared" si="200"/>
        <v>15816.39648016821</v>
      </c>
      <c r="AT177" s="31">
        <f t="shared" si="200"/>
        <v>16673.428526544332</v>
      </c>
      <c r="AU177" s="31">
        <f t="shared" si="200"/>
        <v>17453.589055153425</v>
      </c>
      <c r="AV177" s="31">
        <f t="shared" si="200"/>
        <v>17829.774977164347</v>
      </c>
      <c r="AW177" s="31">
        <f t="shared" si="200"/>
        <v>18112.420571266819</v>
      </c>
      <c r="AX177" s="31">
        <f t="shared" si="200"/>
        <v>18352.422811237986</v>
      </c>
      <c r="AY177" s="31">
        <f t="shared" si="200"/>
        <v>18631.491225294001</v>
      </c>
      <c r="AZ177" s="31">
        <f t="shared" si="200"/>
        <v>18842.038774879824</v>
      </c>
      <c r="BA177" s="31">
        <f t="shared" si="200"/>
        <v>19092.588734675766</v>
      </c>
      <c r="BB177" s="31">
        <f t="shared" si="200"/>
        <v>19347.227374577848</v>
      </c>
      <c r="BC177" s="31">
        <f t="shared" si="200"/>
        <v>19692.141930536356</v>
      </c>
      <c r="BD177" s="31">
        <f t="shared" si="200"/>
        <v>20577.954948797262</v>
      </c>
      <c r="BE177" s="31">
        <f t="shared" si="200"/>
        <v>21562.802723466761</v>
      </c>
      <c r="BF177" s="31">
        <f t="shared" si="200"/>
        <v>22419.834769842884</v>
      </c>
      <c r="BG177" s="31">
        <f t="shared" si="200"/>
        <v>23199.995298451977</v>
      </c>
      <c r="BH177" s="31">
        <f t="shared" si="200"/>
        <v>23576.181220462899</v>
      </c>
      <c r="BI177" s="31">
        <f t="shared" si="200"/>
        <v>23858.826814565371</v>
      </c>
      <c r="BJ177" s="31">
        <f t="shared" si="200"/>
        <v>24098.829054536538</v>
      </c>
      <c r="BK177" s="31">
        <f t="shared" si="200"/>
        <v>24377.897468592553</v>
      </c>
      <c r="BL177" s="31">
        <f t="shared" si="200"/>
        <v>24588.445018178376</v>
      </c>
      <c r="BM177" s="31">
        <f t="shared" si="200"/>
        <v>24838.994977974318</v>
      </c>
      <c r="BN177" s="31">
        <f t="shared" si="200"/>
        <v>25093.6336178764</v>
      </c>
      <c r="BO177" s="31">
        <f t="shared" si="200"/>
        <v>25438.548173834908</v>
      </c>
      <c r="BP177" s="31">
        <f t="shared" si="200"/>
        <v>26324.361192095814</v>
      </c>
      <c r="BQ177" s="31">
        <f t="shared" ref="BQ177:CH177" si="201">BP177+BQ176</f>
        <v>27309.208966765313</v>
      </c>
      <c r="BR177" s="31">
        <f t="shared" si="201"/>
        <v>28166.241013141436</v>
      </c>
      <c r="BS177" s="31">
        <f t="shared" si="201"/>
        <v>28946.401541750529</v>
      </c>
      <c r="BT177" s="31">
        <f t="shared" si="201"/>
        <v>29322.587463761451</v>
      </c>
      <c r="BU177" s="31">
        <f t="shared" si="201"/>
        <v>29605.233057863923</v>
      </c>
      <c r="BV177" s="31">
        <f t="shared" si="201"/>
        <v>29845.23529783509</v>
      </c>
      <c r="BW177" s="31">
        <f t="shared" si="201"/>
        <v>30124.303711891105</v>
      </c>
      <c r="BX177" s="31">
        <f t="shared" si="201"/>
        <v>30334.851261476928</v>
      </c>
      <c r="BY177" s="31">
        <f t="shared" si="201"/>
        <v>30585.40122127287</v>
      </c>
      <c r="BZ177" s="31">
        <f t="shared" si="201"/>
        <v>30840.039861174952</v>
      </c>
      <c r="CA177" s="31">
        <f t="shared" si="201"/>
        <v>31184.95441713346</v>
      </c>
      <c r="CB177" s="31">
        <f t="shared" si="201"/>
        <v>32070.767435394366</v>
      </c>
      <c r="CC177" s="31">
        <f t="shared" si="201"/>
        <v>33055.615210063865</v>
      </c>
      <c r="CD177" s="31">
        <f t="shared" si="201"/>
        <v>33912.647256439988</v>
      </c>
      <c r="CE177" s="31">
        <f t="shared" si="201"/>
        <v>34692.807785049081</v>
      </c>
      <c r="CF177" s="31">
        <f t="shared" si="201"/>
        <v>35068.993707060006</v>
      </c>
      <c r="CG177" s="31">
        <f t="shared" si="201"/>
        <v>35351.639301162475</v>
      </c>
      <c r="CH177" s="34">
        <f t="shared" si="201"/>
        <v>35591.641541133642</v>
      </c>
    </row>
    <row r="178" spans="1:86" hidden="1" x14ac:dyDescent="0.35">
      <c r="A178" s="116"/>
      <c r="B178" s="116" t="s">
        <v>129</v>
      </c>
      <c r="C178" s="121">
        <f>C157+C176</f>
        <v>0</v>
      </c>
      <c r="D178" s="121"/>
      <c r="E178" s="121">
        <f>E157+E176</f>
        <v>0</v>
      </c>
      <c r="F178" s="121">
        <f t="shared" ref="F178:N178" si="202">F157+F176</f>
        <v>0</v>
      </c>
      <c r="G178" s="121">
        <f t="shared" si="202"/>
        <v>0</v>
      </c>
      <c r="H178" s="121">
        <f t="shared" si="202"/>
        <v>242.84330789166751</v>
      </c>
      <c r="I178" s="121">
        <f t="shared" si="202"/>
        <v>1024.3548511311919</v>
      </c>
      <c r="J178" s="121">
        <f t="shared" si="202"/>
        <v>1774.1778663153611</v>
      </c>
      <c r="K178" s="121">
        <f t="shared" si="202"/>
        <v>2651.6533568568866</v>
      </c>
      <c r="L178" s="121">
        <f t="shared" si="202"/>
        <v>1950.1015034027453</v>
      </c>
      <c r="M178" s="121">
        <f t="shared" si="202"/>
        <v>1878.8559480957297</v>
      </c>
      <c r="N178" s="121">
        <f t="shared" si="202"/>
        <v>3044.3605845296729</v>
      </c>
    </row>
    <row r="179" spans="1:86" hidden="1" x14ac:dyDescent="0.35">
      <c r="A179" s="116"/>
      <c r="B179" s="116" t="s">
        <v>188</v>
      </c>
      <c r="C179" s="119">
        <f>C178-C73</f>
        <v>0</v>
      </c>
      <c r="D179" s="119">
        <f t="shared" ref="D179:BO179" si="203">D178-D73</f>
        <v>0</v>
      </c>
      <c r="E179" s="119">
        <f t="shared" si="203"/>
        <v>0</v>
      </c>
      <c r="F179" s="119">
        <f t="shared" si="203"/>
        <v>0</v>
      </c>
      <c r="G179" s="119">
        <f t="shared" si="203"/>
        <v>0</v>
      </c>
      <c r="H179" s="119">
        <f t="shared" si="203"/>
        <v>-8.6669800742811276E-4</v>
      </c>
      <c r="I179" s="119">
        <f t="shared" si="203"/>
        <v>1.4721548859597533E-4</v>
      </c>
      <c r="J179" s="119">
        <f t="shared" si="203"/>
        <v>-9.4267340045917081E-5</v>
      </c>
      <c r="K179" s="119">
        <f t="shared" si="203"/>
        <v>-9.6383892391713744E-3</v>
      </c>
      <c r="L179" s="119">
        <f t="shared" si="203"/>
        <v>1.2119128923131939E-2</v>
      </c>
      <c r="M179" s="119">
        <f t="shared" si="203"/>
        <v>-1.3669337928149616E-2</v>
      </c>
      <c r="N179" s="119">
        <f t="shared" si="203"/>
        <v>2.48157941637146E-2</v>
      </c>
      <c r="O179" s="119">
        <f t="shared" si="203"/>
        <v>-4188.6160366340764</v>
      </c>
      <c r="P179" s="119">
        <f t="shared" si="203"/>
        <v>-3266.9535783357323</v>
      </c>
      <c r="Q179" s="119">
        <f t="shared" si="203"/>
        <v>-3593.5593623900972</v>
      </c>
      <c r="R179" s="119">
        <f t="shared" si="203"/>
        <v>-3687.5008588656738</v>
      </c>
      <c r="S179" s="119">
        <f t="shared" si="203"/>
        <v>-4727.3782977159563</v>
      </c>
      <c r="T179" s="119">
        <f t="shared" si="203"/>
        <v>-7114.6428486631958</v>
      </c>
      <c r="U179" s="119">
        <f t="shared" si="203"/>
        <v>-8473.3879915784855</v>
      </c>
      <c r="V179" s="119">
        <f t="shared" si="203"/>
        <v>-7012.4334785732653</v>
      </c>
      <c r="W179" s="119">
        <f t="shared" si="203"/>
        <v>-7129.566241098094</v>
      </c>
      <c r="X179" s="119">
        <f t="shared" si="203"/>
        <v>-4554.5588165108547</v>
      </c>
      <c r="Y179" s="119">
        <f t="shared" si="203"/>
        <v>-3735.1047020486426</v>
      </c>
      <c r="Z179" s="119">
        <f t="shared" si="203"/>
        <v>-3896.7684422206648</v>
      </c>
      <c r="AA179" s="119">
        <f t="shared" si="203"/>
        <v>-4188.6160366340764</v>
      </c>
      <c r="AB179" s="119">
        <f t="shared" si="203"/>
        <v>-3266.9535783357323</v>
      </c>
      <c r="AC179" s="119">
        <f t="shared" si="203"/>
        <v>-3593.5593623900972</v>
      </c>
      <c r="AD179" s="119">
        <f t="shared" si="203"/>
        <v>-3687.5008588656738</v>
      </c>
      <c r="AE179" s="119">
        <f t="shared" si="203"/>
        <v>-4727.3782977159563</v>
      </c>
      <c r="AF179" s="119">
        <f t="shared" si="203"/>
        <v>-7114.6428486631958</v>
      </c>
      <c r="AG179" s="119">
        <f t="shared" si="203"/>
        <v>-8473.3879915784855</v>
      </c>
      <c r="AH179" s="119">
        <f t="shared" si="203"/>
        <v>-7012.4334785732653</v>
      </c>
      <c r="AI179" s="119">
        <f t="shared" si="203"/>
        <v>-7129.566241098094</v>
      </c>
      <c r="AJ179" s="119">
        <f t="shared" si="203"/>
        <v>-4554.5588165108547</v>
      </c>
      <c r="AK179" s="119">
        <f t="shared" si="203"/>
        <v>-3735.1047020486426</v>
      </c>
      <c r="AL179" s="119">
        <f t="shared" si="203"/>
        <v>-3896.7684422206648</v>
      </c>
      <c r="AM179" s="119">
        <f t="shared" si="203"/>
        <v>-4188.6160366340764</v>
      </c>
      <c r="AN179" s="119">
        <f t="shared" si="203"/>
        <v>-3266.9535783357323</v>
      </c>
      <c r="AO179" s="119">
        <f t="shared" si="203"/>
        <v>-3593.5593623900972</v>
      </c>
      <c r="AP179" s="119">
        <f t="shared" si="203"/>
        <v>-3687.5008588656738</v>
      </c>
      <c r="AQ179" s="119">
        <f t="shared" si="203"/>
        <v>-4727.3782977159563</v>
      </c>
      <c r="AR179" s="119">
        <f t="shared" si="203"/>
        <v>-7114.6428486631958</v>
      </c>
      <c r="AS179" s="119">
        <f t="shared" si="203"/>
        <v>-8473.3879915784855</v>
      </c>
      <c r="AT179" s="119">
        <f t="shared" si="203"/>
        <v>-7012.4334785732653</v>
      </c>
      <c r="AU179" s="119">
        <f t="shared" si="203"/>
        <v>-7129.566241098094</v>
      </c>
      <c r="AV179" s="119">
        <f t="shared" si="203"/>
        <v>-4554.5588165108547</v>
      </c>
      <c r="AW179" s="119">
        <f t="shared" si="203"/>
        <v>-3735.1047020486426</v>
      </c>
      <c r="AX179" s="119">
        <f t="shared" si="203"/>
        <v>-3896.7684422206648</v>
      </c>
      <c r="AY179" s="119">
        <f t="shared" si="203"/>
        <v>-4188.6160366340764</v>
      </c>
      <c r="AZ179" s="119">
        <f t="shared" si="203"/>
        <v>-3266.9535783357323</v>
      </c>
      <c r="BA179" s="119">
        <f t="shared" si="203"/>
        <v>-3593.5593623900972</v>
      </c>
      <c r="BB179" s="119">
        <f t="shared" si="203"/>
        <v>-3687.5008588656738</v>
      </c>
      <c r="BC179" s="119">
        <f t="shared" si="203"/>
        <v>-4727.3782977159563</v>
      </c>
      <c r="BD179" s="119">
        <f t="shared" si="203"/>
        <v>-7114.6428486631958</v>
      </c>
      <c r="BE179" s="119">
        <f t="shared" si="203"/>
        <v>-8473.3879915784855</v>
      </c>
      <c r="BF179" s="119">
        <f t="shared" si="203"/>
        <v>-7012.4334785732653</v>
      </c>
      <c r="BG179" s="119">
        <f t="shared" si="203"/>
        <v>-7129.566241098094</v>
      </c>
      <c r="BH179" s="119">
        <f t="shared" si="203"/>
        <v>-4554.5588165108547</v>
      </c>
      <c r="BI179" s="119">
        <f t="shared" si="203"/>
        <v>-3735.1047020486426</v>
      </c>
      <c r="BJ179" s="119">
        <f t="shared" si="203"/>
        <v>-3896.7684422206648</v>
      </c>
      <c r="BK179" s="119">
        <f t="shared" si="203"/>
        <v>-4188.6160366340764</v>
      </c>
      <c r="BL179" s="119">
        <f t="shared" si="203"/>
        <v>-3266.9535783357323</v>
      </c>
      <c r="BM179" s="119">
        <f t="shared" si="203"/>
        <v>-3593.5593623900972</v>
      </c>
      <c r="BN179" s="119">
        <f t="shared" si="203"/>
        <v>-3687.5008588656738</v>
      </c>
      <c r="BO179" s="119">
        <f t="shared" si="203"/>
        <v>-4727.3782977159563</v>
      </c>
      <c r="BP179" s="119">
        <f t="shared" ref="BP179:CH179" si="204">BP178-BP73</f>
        <v>-7114.6428486631958</v>
      </c>
      <c r="BQ179" s="119">
        <f t="shared" si="204"/>
        <v>-8473.3879915784855</v>
      </c>
      <c r="BR179" s="119">
        <f t="shared" si="204"/>
        <v>-7012.4334785732653</v>
      </c>
      <c r="BS179" s="119">
        <f t="shared" si="204"/>
        <v>-7129.566241098094</v>
      </c>
      <c r="BT179" s="119">
        <f t="shared" si="204"/>
        <v>-4554.5588165108547</v>
      </c>
      <c r="BU179" s="119">
        <f t="shared" si="204"/>
        <v>-3735.1047020486426</v>
      </c>
      <c r="BV179" s="119">
        <f t="shared" si="204"/>
        <v>-3896.7684422206648</v>
      </c>
      <c r="BW179" s="119">
        <f t="shared" si="204"/>
        <v>-4188.6160366340764</v>
      </c>
      <c r="BX179" s="119">
        <f t="shared" si="204"/>
        <v>-3266.9535783357323</v>
      </c>
      <c r="BY179" s="119">
        <f t="shared" si="204"/>
        <v>-3593.5593623900972</v>
      </c>
      <c r="BZ179" s="119">
        <f t="shared" si="204"/>
        <v>-3687.5008588656738</v>
      </c>
      <c r="CA179" s="119">
        <f t="shared" si="204"/>
        <v>-4727.3782977159563</v>
      </c>
      <c r="CB179" s="119">
        <f t="shared" si="204"/>
        <v>-7114.6428486631958</v>
      </c>
      <c r="CC179" s="119">
        <f t="shared" si="204"/>
        <v>-8473.3879915784855</v>
      </c>
      <c r="CD179" s="119">
        <f t="shared" si="204"/>
        <v>-7012.4334785732653</v>
      </c>
      <c r="CE179" s="119">
        <f t="shared" si="204"/>
        <v>-7129.566241098094</v>
      </c>
      <c r="CF179" s="119">
        <f t="shared" si="204"/>
        <v>-4554.5588165108547</v>
      </c>
      <c r="CG179" s="119">
        <f t="shared" si="204"/>
        <v>-3735.1047020486426</v>
      </c>
      <c r="CH179" s="119">
        <f t="shared" si="204"/>
        <v>-3896.7684422206648</v>
      </c>
    </row>
    <row r="180" spans="1:86" ht="15" hidden="1" thickBot="1" x14ac:dyDescent="0.4">
      <c r="A180" s="116"/>
      <c r="B180" s="116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</row>
    <row r="181" spans="1:86" ht="15" hidden="1" thickBot="1" x14ac:dyDescent="0.4">
      <c r="A181" s="116"/>
      <c r="B181" s="304" t="s">
        <v>39</v>
      </c>
      <c r="C181" s="176">
        <f>C$4</f>
        <v>44562</v>
      </c>
      <c r="D181" s="176">
        <f t="shared" ref="D181:BO181" si="205">D$4</f>
        <v>44593</v>
      </c>
      <c r="E181" s="176">
        <f t="shared" si="205"/>
        <v>44621</v>
      </c>
      <c r="F181" s="176">
        <f t="shared" si="205"/>
        <v>44652</v>
      </c>
      <c r="G181" s="176">
        <f t="shared" si="205"/>
        <v>44682</v>
      </c>
      <c r="H181" s="176">
        <f t="shared" si="205"/>
        <v>44713</v>
      </c>
      <c r="I181" s="176">
        <f t="shared" si="205"/>
        <v>44743</v>
      </c>
      <c r="J181" s="176">
        <f t="shared" si="205"/>
        <v>44774</v>
      </c>
      <c r="K181" s="176">
        <f t="shared" si="205"/>
        <v>44805</v>
      </c>
      <c r="L181" s="176">
        <f t="shared" si="205"/>
        <v>44835</v>
      </c>
      <c r="M181" s="176">
        <f t="shared" si="205"/>
        <v>44866</v>
      </c>
      <c r="N181" s="176">
        <f t="shared" si="205"/>
        <v>44896</v>
      </c>
      <c r="O181" s="176">
        <f t="shared" si="205"/>
        <v>44927</v>
      </c>
      <c r="P181" s="176">
        <f t="shared" si="205"/>
        <v>44958</v>
      </c>
      <c r="Q181" s="176">
        <f t="shared" si="205"/>
        <v>44986</v>
      </c>
      <c r="R181" s="176">
        <f t="shared" si="205"/>
        <v>45017</v>
      </c>
      <c r="S181" s="176">
        <f t="shared" si="205"/>
        <v>45047</v>
      </c>
      <c r="T181" s="176">
        <f t="shared" si="205"/>
        <v>45078</v>
      </c>
      <c r="U181" s="176">
        <f t="shared" si="205"/>
        <v>45108</v>
      </c>
      <c r="V181" s="176">
        <f t="shared" si="205"/>
        <v>45139</v>
      </c>
      <c r="W181" s="176">
        <f t="shared" si="205"/>
        <v>45170</v>
      </c>
      <c r="X181" s="176">
        <f t="shared" si="205"/>
        <v>45200</v>
      </c>
      <c r="Y181" s="176">
        <f t="shared" si="205"/>
        <v>45231</v>
      </c>
      <c r="Z181" s="176">
        <f t="shared" si="205"/>
        <v>45261</v>
      </c>
      <c r="AA181" s="176">
        <f t="shared" si="205"/>
        <v>45292</v>
      </c>
      <c r="AB181" s="176">
        <f t="shared" si="205"/>
        <v>45323</v>
      </c>
      <c r="AC181" s="176">
        <f t="shared" si="205"/>
        <v>45352</v>
      </c>
      <c r="AD181" s="176">
        <f t="shared" si="205"/>
        <v>45383</v>
      </c>
      <c r="AE181" s="176">
        <f t="shared" si="205"/>
        <v>45413</v>
      </c>
      <c r="AF181" s="176">
        <f t="shared" si="205"/>
        <v>45444</v>
      </c>
      <c r="AG181" s="176">
        <f t="shared" si="205"/>
        <v>45474</v>
      </c>
      <c r="AH181" s="176">
        <f t="shared" si="205"/>
        <v>45505</v>
      </c>
      <c r="AI181" s="176">
        <f t="shared" si="205"/>
        <v>45536</v>
      </c>
      <c r="AJ181" s="176">
        <f t="shared" si="205"/>
        <v>45566</v>
      </c>
      <c r="AK181" s="176">
        <f t="shared" si="205"/>
        <v>45597</v>
      </c>
      <c r="AL181" s="176">
        <f t="shared" si="205"/>
        <v>45627</v>
      </c>
      <c r="AM181" s="176">
        <f t="shared" si="205"/>
        <v>45658</v>
      </c>
      <c r="AN181" s="176">
        <f t="shared" si="205"/>
        <v>45689</v>
      </c>
      <c r="AO181" s="176">
        <f t="shared" si="205"/>
        <v>45717</v>
      </c>
      <c r="AP181" s="176">
        <f t="shared" si="205"/>
        <v>45748</v>
      </c>
      <c r="AQ181" s="176">
        <f t="shared" si="205"/>
        <v>45778</v>
      </c>
      <c r="AR181" s="176">
        <f t="shared" si="205"/>
        <v>45809</v>
      </c>
      <c r="AS181" s="176">
        <f t="shared" si="205"/>
        <v>45839</v>
      </c>
      <c r="AT181" s="176">
        <f t="shared" si="205"/>
        <v>45870</v>
      </c>
      <c r="AU181" s="176">
        <f t="shared" si="205"/>
        <v>45901</v>
      </c>
      <c r="AV181" s="176">
        <f t="shared" si="205"/>
        <v>45931</v>
      </c>
      <c r="AW181" s="176">
        <f t="shared" si="205"/>
        <v>45962</v>
      </c>
      <c r="AX181" s="176">
        <f t="shared" si="205"/>
        <v>45992</v>
      </c>
      <c r="AY181" s="176">
        <f t="shared" si="205"/>
        <v>46023</v>
      </c>
      <c r="AZ181" s="176">
        <f t="shared" si="205"/>
        <v>46054</v>
      </c>
      <c r="BA181" s="176">
        <f t="shared" si="205"/>
        <v>46082</v>
      </c>
      <c r="BB181" s="176">
        <f t="shared" si="205"/>
        <v>46113</v>
      </c>
      <c r="BC181" s="176">
        <f t="shared" si="205"/>
        <v>46143</v>
      </c>
      <c r="BD181" s="176">
        <f t="shared" si="205"/>
        <v>46174</v>
      </c>
      <c r="BE181" s="176">
        <f t="shared" si="205"/>
        <v>46204</v>
      </c>
      <c r="BF181" s="176">
        <f t="shared" si="205"/>
        <v>46235</v>
      </c>
      <c r="BG181" s="176">
        <f t="shared" si="205"/>
        <v>46266</v>
      </c>
      <c r="BH181" s="176">
        <f t="shared" si="205"/>
        <v>46296</v>
      </c>
      <c r="BI181" s="176">
        <f t="shared" si="205"/>
        <v>46327</v>
      </c>
      <c r="BJ181" s="176">
        <f t="shared" si="205"/>
        <v>46357</v>
      </c>
      <c r="BK181" s="176">
        <f t="shared" si="205"/>
        <v>46388</v>
      </c>
      <c r="BL181" s="176">
        <f t="shared" si="205"/>
        <v>46419</v>
      </c>
      <c r="BM181" s="176">
        <f t="shared" si="205"/>
        <v>46447</v>
      </c>
      <c r="BN181" s="176">
        <f t="shared" si="205"/>
        <v>46478</v>
      </c>
      <c r="BO181" s="176">
        <f t="shared" si="205"/>
        <v>46508</v>
      </c>
      <c r="BP181" s="176">
        <f t="shared" ref="BP181:CH181" si="206">BP$4</f>
        <v>46539</v>
      </c>
      <c r="BQ181" s="176">
        <f t="shared" si="206"/>
        <v>46569</v>
      </c>
      <c r="BR181" s="176">
        <f t="shared" si="206"/>
        <v>46600</v>
      </c>
      <c r="BS181" s="176">
        <f t="shared" si="206"/>
        <v>46631</v>
      </c>
      <c r="BT181" s="176">
        <f t="shared" si="206"/>
        <v>46661</v>
      </c>
      <c r="BU181" s="176">
        <f t="shared" si="206"/>
        <v>46692</v>
      </c>
      <c r="BV181" s="176">
        <f t="shared" si="206"/>
        <v>46722</v>
      </c>
      <c r="BW181" s="176">
        <f t="shared" si="206"/>
        <v>46753</v>
      </c>
      <c r="BX181" s="176">
        <f t="shared" si="206"/>
        <v>46784</v>
      </c>
      <c r="BY181" s="176">
        <f t="shared" si="206"/>
        <v>46813</v>
      </c>
      <c r="BZ181" s="176">
        <f t="shared" si="206"/>
        <v>46844</v>
      </c>
      <c r="CA181" s="176">
        <f t="shared" si="206"/>
        <v>46874</v>
      </c>
      <c r="CB181" s="176">
        <f t="shared" si="206"/>
        <v>46905</v>
      </c>
      <c r="CC181" s="176">
        <f t="shared" si="206"/>
        <v>46935</v>
      </c>
      <c r="CD181" s="176">
        <f t="shared" si="206"/>
        <v>46966</v>
      </c>
      <c r="CE181" s="176">
        <f t="shared" si="206"/>
        <v>46997</v>
      </c>
      <c r="CF181" s="176">
        <f t="shared" si="206"/>
        <v>47027</v>
      </c>
      <c r="CG181" s="176">
        <f t="shared" si="206"/>
        <v>47058</v>
      </c>
      <c r="CH181" s="177">
        <f t="shared" si="206"/>
        <v>47088</v>
      </c>
    </row>
    <row r="182" spans="1:86" hidden="1" x14ac:dyDescent="0.35">
      <c r="A182" s="116"/>
      <c r="B182" s="298" t="s">
        <v>130</v>
      </c>
      <c r="C182" s="129">
        <f>C157*'YTD PROGRAM SUMMARY'!C39</f>
        <v>0</v>
      </c>
      <c r="D182" s="129">
        <f>D157*'YTD PROGRAM SUMMARY'!D39</f>
        <v>0</v>
      </c>
      <c r="E182" s="129">
        <f>E157*'YTD PROGRAM SUMMARY'!E39</f>
        <v>0</v>
      </c>
      <c r="F182" s="129">
        <f>F157*'YTD PROGRAM SUMMARY'!F39</f>
        <v>0</v>
      </c>
      <c r="G182" s="129">
        <f>G157*'YTD PROGRAM SUMMARY'!G39</f>
        <v>0</v>
      </c>
      <c r="H182" s="129">
        <f>H157*'YTD PROGRAM SUMMARY'!H39</f>
        <v>206.04791570546175</v>
      </c>
      <c r="I182" s="129">
        <f>I157*'YTD PROGRAM SUMMARY'!I39</f>
        <v>868.93156476839761</v>
      </c>
      <c r="J182" s="129">
        <f>J157*'YTD PROGRAM SUMMARY'!J39</f>
        <v>1387.0777857620876</v>
      </c>
      <c r="K182" s="129">
        <f>K157*'YTD PROGRAM SUMMARY'!K39</f>
        <v>1975.6941034470497</v>
      </c>
      <c r="L182" s="129">
        <f>L157*'YTD PROGRAM SUMMARY'!L39</f>
        <v>1763.2805666909192</v>
      </c>
      <c r="M182" s="129">
        <f>M157*'YTD PROGRAM SUMMARY'!M39</f>
        <v>1723.0519206414726</v>
      </c>
      <c r="N182" s="129">
        <f>N157*'YTD PROGRAM SUMMARY'!N39</f>
        <v>2449.2312229344743</v>
      </c>
      <c r="O182" s="261">
        <f>O157*'YTD PROGRAM SUMMARY'!O39</f>
        <v>0</v>
      </c>
      <c r="P182" s="261">
        <f>P157*'YTD PROGRAM SUMMARY'!P39</f>
        <v>0</v>
      </c>
      <c r="Q182" s="261">
        <f>Q157*'YTD PROGRAM SUMMARY'!Q39</f>
        <v>0</v>
      </c>
      <c r="R182" s="261">
        <f>R157*'YTD PROGRAM SUMMARY'!R39</f>
        <v>0</v>
      </c>
      <c r="S182" s="261">
        <f>S157*'YTD PROGRAM SUMMARY'!S39</f>
        <v>0</v>
      </c>
      <c r="T182" s="261">
        <f>T157*'YTD PROGRAM SUMMARY'!T39</f>
        <v>0</v>
      </c>
      <c r="U182" s="261">
        <f>U157*'YTD PROGRAM SUMMARY'!U39</f>
        <v>0</v>
      </c>
      <c r="V182" s="261">
        <f>V157*'YTD PROGRAM SUMMARY'!V39</f>
        <v>0</v>
      </c>
      <c r="W182" s="261">
        <f>W157*'YTD PROGRAM SUMMARY'!W39</f>
        <v>0</v>
      </c>
      <c r="X182" s="261">
        <f>X157*'YTD PROGRAM SUMMARY'!X39</f>
        <v>0</v>
      </c>
      <c r="Y182" s="261">
        <f>Y157*'YTD PROGRAM SUMMARY'!Y39</f>
        <v>0</v>
      </c>
      <c r="Z182" s="261">
        <f>Z157*'YTD PROGRAM SUMMARY'!Z39</f>
        <v>0</v>
      </c>
      <c r="AA182" s="261">
        <f>AA157*'YTD PROGRAM SUMMARY'!AA39</f>
        <v>0</v>
      </c>
      <c r="AB182" s="261">
        <f>AB157*'YTD PROGRAM SUMMARY'!AB39</f>
        <v>0</v>
      </c>
      <c r="AC182" s="261">
        <f>AC157*'YTD PROGRAM SUMMARY'!AC39</f>
        <v>0</v>
      </c>
      <c r="AD182" s="261">
        <f>AD157*'YTD PROGRAM SUMMARY'!AD39</f>
        <v>0</v>
      </c>
      <c r="AE182" s="261">
        <f>AE157*'YTD PROGRAM SUMMARY'!AE39</f>
        <v>0</v>
      </c>
      <c r="AF182" s="261">
        <f>AF157*'YTD PROGRAM SUMMARY'!AF39</f>
        <v>0</v>
      </c>
      <c r="AG182" s="261">
        <f>AG157*'YTD PROGRAM SUMMARY'!AG39</f>
        <v>0</v>
      </c>
      <c r="AH182" s="261">
        <f>AH157*'YTD PROGRAM SUMMARY'!AH39</f>
        <v>0</v>
      </c>
      <c r="AI182" s="261">
        <f>AI157*'YTD PROGRAM SUMMARY'!AI39</f>
        <v>0</v>
      </c>
      <c r="AJ182" s="261">
        <f>AJ157*'YTD PROGRAM SUMMARY'!AJ39</f>
        <v>0</v>
      </c>
      <c r="AK182" s="261">
        <f>AK157*'YTD PROGRAM SUMMARY'!AK39</f>
        <v>0</v>
      </c>
      <c r="AL182" s="261">
        <f>AL157*'YTD PROGRAM SUMMARY'!AL39</f>
        <v>0</v>
      </c>
      <c r="AM182" s="261">
        <f>AM157*'YTD PROGRAM SUMMARY'!AM39</f>
        <v>0</v>
      </c>
      <c r="AN182" s="261">
        <f>AN157*'YTD PROGRAM SUMMARY'!AN39</f>
        <v>0</v>
      </c>
      <c r="AO182" s="261">
        <f>AO157*'YTD PROGRAM SUMMARY'!AO39</f>
        <v>0</v>
      </c>
      <c r="AP182" s="261">
        <f>AP157*'YTD PROGRAM SUMMARY'!AP39</f>
        <v>0</v>
      </c>
      <c r="AQ182" s="261">
        <f>AQ157*'YTD PROGRAM SUMMARY'!AQ39</f>
        <v>0</v>
      </c>
      <c r="AR182" s="261">
        <f>AR157*'YTD PROGRAM SUMMARY'!AR39</f>
        <v>0</v>
      </c>
      <c r="AS182" s="261">
        <f>AS157*'YTD PROGRAM SUMMARY'!AS39</f>
        <v>0</v>
      </c>
      <c r="AT182" s="261">
        <f>AT157*'YTD PROGRAM SUMMARY'!AT39</f>
        <v>0</v>
      </c>
      <c r="AU182" s="261">
        <f>AU157*'YTD PROGRAM SUMMARY'!AU39</f>
        <v>0</v>
      </c>
      <c r="AV182" s="261">
        <f>AV157*'YTD PROGRAM SUMMARY'!AV39</f>
        <v>0</v>
      </c>
      <c r="AW182" s="261">
        <f>AW157*'YTD PROGRAM SUMMARY'!AW39</f>
        <v>0</v>
      </c>
      <c r="AX182" s="261">
        <f>AX157*'YTD PROGRAM SUMMARY'!AX39</f>
        <v>0</v>
      </c>
      <c r="AY182" s="261">
        <f>AY157*'YTD PROGRAM SUMMARY'!AY39</f>
        <v>0</v>
      </c>
      <c r="AZ182" s="261">
        <f>AZ157*'YTD PROGRAM SUMMARY'!AZ39</f>
        <v>0</v>
      </c>
      <c r="BA182" s="261">
        <f>BA157*'YTD PROGRAM SUMMARY'!BA39</f>
        <v>0</v>
      </c>
      <c r="BB182" s="261">
        <f>BB157*'YTD PROGRAM SUMMARY'!BB39</f>
        <v>0</v>
      </c>
      <c r="BC182" s="261">
        <f>BC157*'YTD PROGRAM SUMMARY'!BC39</f>
        <v>0</v>
      </c>
      <c r="BD182" s="261">
        <f>BD157*'YTD PROGRAM SUMMARY'!BD39</f>
        <v>0</v>
      </c>
      <c r="BE182" s="261">
        <f>BE157*'YTD PROGRAM SUMMARY'!BE39</f>
        <v>0</v>
      </c>
      <c r="BF182" s="261">
        <f>BF157*'YTD PROGRAM SUMMARY'!BF39</f>
        <v>0</v>
      </c>
      <c r="BG182" s="261">
        <f>BG157*'YTD PROGRAM SUMMARY'!BG39</f>
        <v>0</v>
      </c>
      <c r="BH182" s="261">
        <f>BH157*'YTD PROGRAM SUMMARY'!BH39</f>
        <v>0</v>
      </c>
      <c r="BI182" s="261">
        <f>BI157*'YTD PROGRAM SUMMARY'!BI39</f>
        <v>0</v>
      </c>
      <c r="BJ182" s="261">
        <f>BJ157*'YTD PROGRAM SUMMARY'!BJ39</f>
        <v>0</v>
      </c>
      <c r="BK182" s="261">
        <f>BK157*'YTD PROGRAM SUMMARY'!BK39</f>
        <v>0</v>
      </c>
      <c r="BL182" s="261">
        <f>BL157*'YTD PROGRAM SUMMARY'!BL39</f>
        <v>0</v>
      </c>
      <c r="BM182" s="261">
        <f>BM157*'YTD PROGRAM SUMMARY'!BM39</f>
        <v>0</v>
      </c>
      <c r="BN182" s="261">
        <f>BN157*'YTD PROGRAM SUMMARY'!BN39</f>
        <v>0</v>
      </c>
      <c r="BO182" s="261">
        <f>BO157*'YTD PROGRAM SUMMARY'!BO39</f>
        <v>0</v>
      </c>
      <c r="BP182" s="261">
        <f>BP157*'YTD PROGRAM SUMMARY'!BP39</f>
        <v>0</v>
      </c>
      <c r="BQ182" s="261">
        <f>BQ157*'YTD PROGRAM SUMMARY'!BQ39</f>
        <v>0</v>
      </c>
      <c r="BR182" s="261">
        <f>BR157*'YTD PROGRAM SUMMARY'!BR39</f>
        <v>0</v>
      </c>
      <c r="BS182" s="261">
        <f>BS157*'YTD PROGRAM SUMMARY'!BS39</f>
        <v>0</v>
      </c>
      <c r="BT182" s="261">
        <f>BT157*'YTD PROGRAM SUMMARY'!BT39</f>
        <v>0</v>
      </c>
      <c r="BU182" s="261">
        <f>BU157*'YTD PROGRAM SUMMARY'!BU39</f>
        <v>0</v>
      </c>
      <c r="BV182" s="261">
        <f>BV157*'YTD PROGRAM SUMMARY'!BV39</f>
        <v>0</v>
      </c>
      <c r="BW182" s="261">
        <f>BW157*'YTD PROGRAM SUMMARY'!BW39</f>
        <v>0</v>
      </c>
      <c r="BX182" s="261">
        <f>BX157*'YTD PROGRAM SUMMARY'!BX39</f>
        <v>0</v>
      </c>
      <c r="BY182" s="261">
        <f>BY157*'YTD PROGRAM SUMMARY'!BY39</f>
        <v>0</v>
      </c>
      <c r="BZ182" s="261">
        <f>BZ157*'YTD PROGRAM SUMMARY'!BZ39</f>
        <v>0</v>
      </c>
      <c r="CA182" s="261">
        <f>CA157*'YTD PROGRAM SUMMARY'!CA39</f>
        <v>0</v>
      </c>
      <c r="CB182" s="261">
        <f>CB157*'YTD PROGRAM SUMMARY'!CB39</f>
        <v>0</v>
      </c>
      <c r="CC182" s="261">
        <f>CC157*'YTD PROGRAM SUMMARY'!CC39</f>
        <v>0</v>
      </c>
      <c r="CD182" s="261">
        <f>CD157*'YTD PROGRAM SUMMARY'!CD39</f>
        <v>0</v>
      </c>
      <c r="CE182" s="261">
        <f>CE157*'YTD PROGRAM SUMMARY'!CE39</f>
        <v>0</v>
      </c>
      <c r="CF182" s="261">
        <f>CF157*'YTD PROGRAM SUMMARY'!CF39</f>
        <v>0</v>
      </c>
      <c r="CG182" s="261">
        <f>CG157*'YTD PROGRAM SUMMARY'!CG39</f>
        <v>0</v>
      </c>
      <c r="CH182" s="262">
        <f>CH157*'YTD PROGRAM SUMMARY'!CH39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SUMMARY'!C39</f>
        <v>0</v>
      </c>
      <c r="D183" s="122">
        <f>D176*'YTD PROGRAM SUMMARY'!D39</f>
        <v>0</v>
      </c>
      <c r="E183" s="122">
        <f>E176*'YTD PROGRAM SUMMARY'!E39</f>
        <v>0</v>
      </c>
      <c r="F183" s="122">
        <f>F176*'YTD PROGRAM SUMMARY'!F39</f>
        <v>0</v>
      </c>
      <c r="G183" s="122">
        <f>G176*'YTD PROGRAM SUMMARY'!G39</f>
        <v>0</v>
      </c>
      <c r="H183" s="122">
        <f>H176*'YTD PROGRAM SUMMARY'!H39</f>
        <v>29.838463034610001</v>
      </c>
      <c r="I183" s="122">
        <f>I176*'YTD PROGRAM SUMMARY'!I39</f>
        <v>117.28414953387916</v>
      </c>
      <c r="J183" s="122">
        <f>J176*'YTD PROGRAM SUMMARY'!J39</f>
        <v>187.24328977553799</v>
      </c>
      <c r="K183" s="122">
        <f>K176*'YTD PROGRAM SUMMARY'!K39</f>
        <v>228.1460601553685</v>
      </c>
      <c r="L183" s="122">
        <f>L176*'YTD PROGRAM SUMMARY'!L39</f>
        <v>150.27117323521534</v>
      </c>
      <c r="M183" s="122">
        <f>M176*'YTD PROGRAM SUMMARY'!M39</f>
        <v>135.149607516592</v>
      </c>
      <c r="N183" s="122">
        <f>N176*'YTD PROGRAM SUMMARY'!N39</f>
        <v>158.78807683449818</v>
      </c>
      <c r="O183" s="253">
        <f>O176*'YTD PROGRAM SUMMARY'!O39</f>
        <v>0</v>
      </c>
      <c r="P183" s="253">
        <f>P176*'YTD PROGRAM SUMMARY'!P39</f>
        <v>0</v>
      </c>
      <c r="Q183" s="253">
        <f>Q176*'YTD PROGRAM SUMMARY'!Q39</f>
        <v>0</v>
      </c>
      <c r="R183" s="253">
        <f>R176*'YTD PROGRAM SUMMARY'!R39</f>
        <v>0</v>
      </c>
      <c r="S183" s="253">
        <f>S176*'YTD PROGRAM SUMMARY'!S39</f>
        <v>0</v>
      </c>
      <c r="T183" s="253">
        <f>T176*'YTD PROGRAM SUMMARY'!T39</f>
        <v>0</v>
      </c>
      <c r="U183" s="253">
        <f>U176*'YTD PROGRAM SUMMARY'!U39</f>
        <v>0</v>
      </c>
      <c r="V183" s="253">
        <f>V176*'YTD PROGRAM SUMMARY'!V39</f>
        <v>0</v>
      </c>
      <c r="W183" s="253">
        <f>W176*'YTD PROGRAM SUMMARY'!W39</f>
        <v>0</v>
      </c>
      <c r="X183" s="253">
        <f>X176*'YTD PROGRAM SUMMARY'!X39</f>
        <v>0</v>
      </c>
      <c r="Y183" s="253">
        <f>Y176*'YTD PROGRAM SUMMARY'!Y39</f>
        <v>0</v>
      </c>
      <c r="Z183" s="253">
        <f>Z176*'YTD PROGRAM SUMMARY'!Z39</f>
        <v>0</v>
      </c>
      <c r="AA183" s="253">
        <f>AA176*'YTD PROGRAM SUMMARY'!AA39</f>
        <v>0</v>
      </c>
      <c r="AB183" s="253">
        <f>AB176*'YTD PROGRAM SUMMARY'!AB39</f>
        <v>0</v>
      </c>
      <c r="AC183" s="253">
        <f>AC176*'YTD PROGRAM SUMMARY'!AC39</f>
        <v>0</v>
      </c>
      <c r="AD183" s="253">
        <f>AD176*'YTD PROGRAM SUMMARY'!AD39</f>
        <v>0</v>
      </c>
      <c r="AE183" s="253">
        <f>AE176*'YTD PROGRAM SUMMARY'!AE39</f>
        <v>0</v>
      </c>
      <c r="AF183" s="253">
        <f>AF176*'YTD PROGRAM SUMMARY'!AF39</f>
        <v>0</v>
      </c>
      <c r="AG183" s="253">
        <f>AG176*'YTD PROGRAM SUMMARY'!AG39</f>
        <v>0</v>
      </c>
      <c r="AH183" s="253">
        <f>AH176*'YTD PROGRAM SUMMARY'!AH39</f>
        <v>0</v>
      </c>
      <c r="AI183" s="253">
        <f>AI176*'YTD PROGRAM SUMMARY'!AI39</f>
        <v>0</v>
      </c>
      <c r="AJ183" s="253">
        <f>AJ176*'YTD PROGRAM SUMMARY'!AJ39</f>
        <v>0</v>
      </c>
      <c r="AK183" s="253">
        <f>AK176*'YTD PROGRAM SUMMARY'!AK39</f>
        <v>0</v>
      </c>
      <c r="AL183" s="253">
        <f>AL176*'YTD PROGRAM SUMMARY'!AL39</f>
        <v>0</v>
      </c>
      <c r="AM183" s="253">
        <f>AM176*'YTD PROGRAM SUMMARY'!AM39</f>
        <v>0</v>
      </c>
      <c r="AN183" s="253">
        <f>AN176*'YTD PROGRAM SUMMARY'!AN39</f>
        <v>0</v>
      </c>
      <c r="AO183" s="253">
        <f>AO176*'YTD PROGRAM SUMMARY'!AO39</f>
        <v>0</v>
      </c>
      <c r="AP183" s="253">
        <f>AP176*'YTD PROGRAM SUMMARY'!AP39</f>
        <v>0</v>
      </c>
      <c r="AQ183" s="253">
        <f>AQ176*'YTD PROGRAM SUMMARY'!AQ39</f>
        <v>0</v>
      </c>
      <c r="AR183" s="253">
        <f>AR176*'YTD PROGRAM SUMMARY'!AR39</f>
        <v>0</v>
      </c>
      <c r="AS183" s="253">
        <f>AS176*'YTD PROGRAM SUMMARY'!AS39</f>
        <v>0</v>
      </c>
      <c r="AT183" s="253">
        <f>AT176*'YTD PROGRAM SUMMARY'!AT39</f>
        <v>0</v>
      </c>
      <c r="AU183" s="253">
        <f>AU176*'YTD PROGRAM SUMMARY'!AU39</f>
        <v>0</v>
      </c>
      <c r="AV183" s="253">
        <f>AV176*'YTD PROGRAM SUMMARY'!AV39</f>
        <v>0</v>
      </c>
      <c r="AW183" s="253">
        <f>AW176*'YTD PROGRAM SUMMARY'!AW39</f>
        <v>0</v>
      </c>
      <c r="AX183" s="253">
        <f>AX176*'YTD PROGRAM SUMMARY'!AX39</f>
        <v>0</v>
      </c>
      <c r="AY183" s="253">
        <f>AY176*'YTD PROGRAM SUMMARY'!AY39</f>
        <v>0</v>
      </c>
      <c r="AZ183" s="253">
        <f>AZ176*'YTD PROGRAM SUMMARY'!AZ39</f>
        <v>0</v>
      </c>
      <c r="BA183" s="253">
        <f>BA176*'YTD PROGRAM SUMMARY'!BA39</f>
        <v>0</v>
      </c>
      <c r="BB183" s="253">
        <f>BB176*'YTD PROGRAM SUMMARY'!BB39</f>
        <v>0</v>
      </c>
      <c r="BC183" s="253">
        <f>BC176*'YTD PROGRAM SUMMARY'!BC39</f>
        <v>0</v>
      </c>
      <c r="BD183" s="253">
        <f>BD176*'YTD PROGRAM SUMMARY'!BD39</f>
        <v>0</v>
      </c>
      <c r="BE183" s="253">
        <f>BE176*'YTD PROGRAM SUMMARY'!BE39</f>
        <v>0</v>
      </c>
      <c r="BF183" s="253">
        <f>BF176*'YTD PROGRAM SUMMARY'!BF39</f>
        <v>0</v>
      </c>
      <c r="BG183" s="253">
        <f>BG176*'YTD PROGRAM SUMMARY'!BG39</f>
        <v>0</v>
      </c>
      <c r="BH183" s="253">
        <f>BH176*'YTD PROGRAM SUMMARY'!BH39</f>
        <v>0</v>
      </c>
      <c r="BI183" s="253">
        <f>BI176*'YTD PROGRAM SUMMARY'!BI39</f>
        <v>0</v>
      </c>
      <c r="BJ183" s="253">
        <f>BJ176*'YTD PROGRAM SUMMARY'!BJ39</f>
        <v>0</v>
      </c>
      <c r="BK183" s="253">
        <f>BK176*'YTD PROGRAM SUMMARY'!BK39</f>
        <v>0</v>
      </c>
      <c r="BL183" s="253">
        <f>BL176*'YTD PROGRAM SUMMARY'!BL39</f>
        <v>0</v>
      </c>
      <c r="BM183" s="253">
        <f>BM176*'YTD PROGRAM SUMMARY'!BM39</f>
        <v>0</v>
      </c>
      <c r="BN183" s="253">
        <f>BN176*'YTD PROGRAM SUMMARY'!BN39</f>
        <v>0</v>
      </c>
      <c r="BO183" s="253">
        <f>BO176*'YTD PROGRAM SUMMARY'!BO39</f>
        <v>0</v>
      </c>
      <c r="BP183" s="253">
        <f>BP176*'YTD PROGRAM SUMMARY'!BP39</f>
        <v>0</v>
      </c>
      <c r="BQ183" s="253">
        <f>BQ176*'YTD PROGRAM SUMMARY'!BQ39</f>
        <v>0</v>
      </c>
      <c r="BR183" s="253">
        <f>BR176*'YTD PROGRAM SUMMARY'!BR39</f>
        <v>0</v>
      </c>
      <c r="BS183" s="253">
        <f>BS176*'YTD PROGRAM SUMMARY'!BS39</f>
        <v>0</v>
      </c>
      <c r="BT183" s="253">
        <f>BT176*'YTD PROGRAM SUMMARY'!BT39</f>
        <v>0</v>
      </c>
      <c r="BU183" s="253">
        <f>BU176*'YTD PROGRAM SUMMARY'!BU39</f>
        <v>0</v>
      </c>
      <c r="BV183" s="253">
        <f>BV176*'YTD PROGRAM SUMMARY'!BV39</f>
        <v>0</v>
      </c>
      <c r="BW183" s="253">
        <f>BW176*'YTD PROGRAM SUMMARY'!BW39</f>
        <v>0</v>
      </c>
      <c r="BX183" s="253">
        <f>BX176*'YTD PROGRAM SUMMARY'!BX39</f>
        <v>0</v>
      </c>
      <c r="BY183" s="253">
        <f>BY176*'YTD PROGRAM SUMMARY'!BY39</f>
        <v>0</v>
      </c>
      <c r="BZ183" s="253">
        <f>BZ176*'YTD PROGRAM SUMMARY'!BZ39</f>
        <v>0</v>
      </c>
      <c r="CA183" s="253">
        <f>CA176*'YTD PROGRAM SUMMARY'!CA39</f>
        <v>0</v>
      </c>
      <c r="CB183" s="253">
        <f>CB176*'YTD PROGRAM SUMMARY'!CB39</f>
        <v>0</v>
      </c>
      <c r="CC183" s="253">
        <f>CC176*'YTD PROGRAM SUMMARY'!CC39</f>
        <v>0</v>
      </c>
      <c r="CD183" s="253">
        <f>CD176*'YTD PROGRAM SUMMARY'!CD39</f>
        <v>0</v>
      </c>
      <c r="CE183" s="253">
        <f>CE176*'YTD PROGRAM SUMMARY'!CE39</f>
        <v>0</v>
      </c>
      <c r="CF183" s="253">
        <f>CF176*'YTD PROGRAM SUMMARY'!CF39</f>
        <v>0</v>
      </c>
      <c r="CG183" s="253">
        <f>CG176*'YTD PROGRAM SUMMARY'!CG39</f>
        <v>0</v>
      </c>
      <c r="CH183" s="254">
        <f>CH176*'YTD PROGRAM SUMMARY'!CH39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BO184" si="207">IFERROR(D182/D73,0)</f>
        <v>0</v>
      </c>
      <c r="E184" s="123">
        <f t="shared" si="207"/>
        <v>0</v>
      </c>
      <c r="F184" s="123">
        <f t="shared" si="207"/>
        <v>0</v>
      </c>
      <c r="G184" s="123">
        <f t="shared" si="207"/>
        <v>0</v>
      </c>
      <c r="H184" s="123">
        <f t="shared" si="207"/>
        <v>0.8484779017393087</v>
      </c>
      <c r="I184" s="123">
        <f t="shared" si="207"/>
        <v>0.84827214776953286</v>
      </c>
      <c r="J184" s="123">
        <f t="shared" si="207"/>
        <v>0.78181434815396056</v>
      </c>
      <c r="K184" s="123">
        <f t="shared" si="207"/>
        <v>0.74507737483573655</v>
      </c>
      <c r="L184" s="123">
        <f t="shared" si="207"/>
        <v>0.90420499742760907</v>
      </c>
      <c r="M184" s="123">
        <f t="shared" si="207"/>
        <v>0.91706838231541787</v>
      </c>
      <c r="N184" s="123">
        <f t="shared" si="207"/>
        <v>0.8045207260274656</v>
      </c>
      <c r="O184" s="255">
        <f t="shared" si="207"/>
        <v>0</v>
      </c>
      <c r="P184" s="255">
        <f t="shared" si="207"/>
        <v>0</v>
      </c>
      <c r="Q184" s="255">
        <f t="shared" si="207"/>
        <v>0</v>
      </c>
      <c r="R184" s="255">
        <f t="shared" si="207"/>
        <v>0</v>
      </c>
      <c r="S184" s="255">
        <f t="shared" si="207"/>
        <v>0</v>
      </c>
      <c r="T184" s="255">
        <f t="shared" si="207"/>
        <v>0</v>
      </c>
      <c r="U184" s="255">
        <f t="shared" si="207"/>
        <v>0</v>
      </c>
      <c r="V184" s="255">
        <f t="shared" si="207"/>
        <v>0</v>
      </c>
      <c r="W184" s="255">
        <f t="shared" si="207"/>
        <v>0</v>
      </c>
      <c r="X184" s="255">
        <f t="shared" si="207"/>
        <v>0</v>
      </c>
      <c r="Y184" s="255">
        <f t="shared" si="207"/>
        <v>0</v>
      </c>
      <c r="Z184" s="255">
        <f t="shared" si="207"/>
        <v>0</v>
      </c>
      <c r="AA184" s="255">
        <f t="shared" si="207"/>
        <v>0</v>
      </c>
      <c r="AB184" s="255">
        <f t="shared" si="207"/>
        <v>0</v>
      </c>
      <c r="AC184" s="255">
        <f t="shared" si="207"/>
        <v>0</v>
      </c>
      <c r="AD184" s="255">
        <f t="shared" si="207"/>
        <v>0</v>
      </c>
      <c r="AE184" s="255">
        <f t="shared" si="207"/>
        <v>0</v>
      </c>
      <c r="AF184" s="255">
        <f t="shared" si="207"/>
        <v>0</v>
      </c>
      <c r="AG184" s="255">
        <f t="shared" si="207"/>
        <v>0</v>
      </c>
      <c r="AH184" s="255">
        <f t="shared" si="207"/>
        <v>0</v>
      </c>
      <c r="AI184" s="255">
        <f t="shared" si="207"/>
        <v>0</v>
      </c>
      <c r="AJ184" s="255">
        <f t="shared" si="207"/>
        <v>0</v>
      </c>
      <c r="AK184" s="255">
        <f t="shared" si="207"/>
        <v>0</v>
      </c>
      <c r="AL184" s="255">
        <f t="shared" si="207"/>
        <v>0</v>
      </c>
      <c r="AM184" s="255">
        <f t="shared" si="207"/>
        <v>0</v>
      </c>
      <c r="AN184" s="255">
        <f t="shared" si="207"/>
        <v>0</v>
      </c>
      <c r="AO184" s="255">
        <f t="shared" si="207"/>
        <v>0</v>
      </c>
      <c r="AP184" s="255">
        <f t="shared" si="207"/>
        <v>0</v>
      </c>
      <c r="AQ184" s="255">
        <f t="shared" si="207"/>
        <v>0</v>
      </c>
      <c r="AR184" s="255">
        <f t="shared" si="207"/>
        <v>0</v>
      </c>
      <c r="AS184" s="255">
        <f t="shared" si="207"/>
        <v>0</v>
      </c>
      <c r="AT184" s="255">
        <f t="shared" si="207"/>
        <v>0</v>
      </c>
      <c r="AU184" s="255">
        <f t="shared" si="207"/>
        <v>0</v>
      </c>
      <c r="AV184" s="255">
        <f t="shared" si="207"/>
        <v>0</v>
      </c>
      <c r="AW184" s="255">
        <f t="shared" si="207"/>
        <v>0</v>
      </c>
      <c r="AX184" s="255">
        <f t="shared" si="207"/>
        <v>0</v>
      </c>
      <c r="AY184" s="255">
        <f t="shared" si="207"/>
        <v>0</v>
      </c>
      <c r="AZ184" s="255">
        <f t="shared" si="207"/>
        <v>0</v>
      </c>
      <c r="BA184" s="255">
        <f t="shared" si="207"/>
        <v>0</v>
      </c>
      <c r="BB184" s="255">
        <f t="shared" si="207"/>
        <v>0</v>
      </c>
      <c r="BC184" s="255">
        <f t="shared" si="207"/>
        <v>0</v>
      </c>
      <c r="BD184" s="255">
        <f t="shared" si="207"/>
        <v>0</v>
      </c>
      <c r="BE184" s="255">
        <f t="shared" si="207"/>
        <v>0</v>
      </c>
      <c r="BF184" s="255">
        <f t="shared" si="207"/>
        <v>0</v>
      </c>
      <c r="BG184" s="255">
        <f t="shared" si="207"/>
        <v>0</v>
      </c>
      <c r="BH184" s="255">
        <f t="shared" si="207"/>
        <v>0</v>
      </c>
      <c r="BI184" s="255">
        <f t="shared" si="207"/>
        <v>0</v>
      </c>
      <c r="BJ184" s="255">
        <f t="shared" si="207"/>
        <v>0</v>
      </c>
      <c r="BK184" s="255">
        <f t="shared" si="207"/>
        <v>0</v>
      </c>
      <c r="BL184" s="255">
        <f t="shared" si="207"/>
        <v>0</v>
      </c>
      <c r="BM184" s="255">
        <f t="shared" si="207"/>
        <v>0</v>
      </c>
      <c r="BN184" s="255">
        <f t="shared" si="207"/>
        <v>0</v>
      </c>
      <c r="BO184" s="255">
        <f t="shared" si="207"/>
        <v>0</v>
      </c>
      <c r="BP184" s="255">
        <f t="shared" ref="BP184:CH184" si="208">IFERROR(BP182/BP73,0)</f>
        <v>0</v>
      </c>
      <c r="BQ184" s="255">
        <f t="shared" si="208"/>
        <v>0</v>
      </c>
      <c r="BR184" s="255">
        <f t="shared" si="208"/>
        <v>0</v>
      </c>
      <c r="BS184" s="255">
        <f t="shared" si="208"/>
        <v>0</v>
      </c>
      <c r="BT184" s="255">
        <f t="shared" si="208"/>
        <v>0</v>
      </c>
      <c r="BU184" s="255">
        <f t="shared" si="208"/>
        <v>0</v>
      </c>
      <c r="BV184" s="255">
        <f t="shared" si="208"/>
        <v>0</v>
      </c>
      <c r="BW184" s="255">
        <f t="shared" si="208"/>
        <v>0</v>
      </c>
      <c r="BX184" s="255">
        <f t="shared" si="208"/>
        <v>0</v>
      </c>
      <c r="BY184" s="255">
        <f t="shared" si="208"/>
        <v>0</v>
      </c>
      <c r="BZ184" s="255">
        <f t="shared" si="208"/>
        <v>0</v>
      </c>
      <c r="CA184" s="255">
        <f t="shared" si="208"/>
        <v>0</v>
      </c>
      <c r="CB184" s="255">
        <f t="shared" si="208"/>
        <v>0</v>
      </c>
      <c r="CC184" s="255">
        <f t="shared" si="208"/>
        <v>0</v>
      </c>
      <c r="CD184" s="255">
        <f t="shared" si="208"/>
        <v>0</v>
      </c>
      <c r="CE184" s="255">
        <f t="shared" si="208"/>
        <v>0</v>
      </c>
      <c r="CF184" s="255">
        <f t="shared" si="208"/>
        <v>0</v>
      </c>
      <c r="CG184" s="255">
        <f t="shared" si="208"/>
        <v>0</v>
      </c>
      <c r="CH184" s="263">
        <f t="shared" si="208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BO185" si="209">IFERROR(D183/D73,0)</f>
        <v>0</v>
      </c>
      <c r="E185" s="124">
        <f t="shared" si="209"/>
        <v>0</v>
      </c>
      <c r="F185" s="124">
        <f t="shared" si="209"/>
        <v>0</v>
      </c>
      <c r="G185" s="124">
        <f t="shared" si="209"/>
        <v>0</v>
      </c>
      <c r="H185" s="124">
        <f t="shared" si="209"/>
        <v>0.12287082070231653</v>
      </c>
      <c r="I185" s="124">
        <f t="shared" si="209"/>
        <v>0.1144956420715873</v>
      </c>
      <c r="J185" s="124">
        <f t="shared" si="209"/>
        <v>0.10553805420626511</v>
      </c>
      <c r="K185" s="124">
        <f t="shared" si="209"/>
        <v>8.6038859600328713E-2</v>
      </c>
      <c r="L185" s="124">
        <f t="shared" si="209"/>
        <v>7.7058607901285298E-2</v>
      </c>
      <c r="M185" s="124">
        <f t="shared" si="209"/>
        <v>7.1931339068217207E-2</v>
      </c>
      <c r="N185" s="124">
        <f t="shared" si="209"/>
        <v>5.2158529445144666E-2</v>
      </c>
      <c r="O185" s="256">
        <f t="shared" si="209"/>
        <v>0</v>
      </c>
      <c r="P185" s="256">
        <f t="shared" si="209"/>
        <v>0</v>
      </c>
      <c r="Q185" s="256">
        <f t="shared" si="209"/>
        <v>0</v>
      </c>
      <c r="R185" s="256">
        <f t="shared" si="209"/>
        <v>0</v>
      </c>
      <c r="S185" s="256">
        <f t="shared" si="209"/>
        <v>0</v>
      </c>
      <c r="T185" s="256">
        <f t="shared" si="209"/>
        <v>0</v>
      </c>
      <c r="U185" s="256">
        <f t="shared" si="209"/>
        <v>0</v>
      </c>
      <c r="V185" s="256">
        <f t="shared" si="209"/>
        <v>0</v>
      </c>
      <c r="W185" s="256">
        <f t="shared" si="209"/>
        <v>0</v>
      </c>
      <c r="X185" s="256">
        <f t="shared" si="209"/>
        <v>0</v>
      </c>
      <c r="Y185" s="256">
        <f t="shared" si="209"/>
        <v>0</v>
      </c>
      <c r="Z185" s="256">
        <f t="shared" si="209"/>
        <v>0</v>
      </c>
      <c r="AA185" s="256">
        <f t="shared" si="209"/>
        <v>0</v>
      </c>
      <c r="AB185" s="256">
        <f t="shared" si="209"/>
        <v>0</v>
      </c>
      <c r="AC185" s="256">
        <f t="shared" si="209"/>
        <v>0</v>
      </c>
      <c r="AD185" s="256">
        <f t="shared" si="209"/>
        <v>0</v>
      </c>
      <c r="AE185" s="256">
        <f t="shared" si="209"/>
        <v>0</v>
      </c>
      <c r="AF185" s="256">
        <f t="shared" si="209"/>
        <v>0</v>
      </c>
      <c r="AG185" s="256">
        <f t="shared" si="209"/>
        <v>0</v>
      </c>
      <c r="AH185" s="256">
        <f t="shared" si="209"/>
        <v>0</v>
      </c>
      <c r="AI185" s="256">
        <f t="shared" si="209"/>
        <v>0</v>
      </c>
      <c r="AJ185" s="256">
        <f t="shared" si="209"/>
        <v>0</v>
      </c>
      <c r="AK185" s="256">
        <f t="shared" si="209"/>
        <v>0</v>
      </c>
      <c r="AL185" s="256">
        <f t="shared" si="209"/>
        <v>0</v>
      </c>
      <c r="AM185" s="256">
        <f t="shared" si="209"/>
        <v>0</v>
      </c>
      <c r="AN185" s="256">
        <f t="shared" si="209"/>
        <v>0</v>
      </c>
      <c r="AO185" s="256">
        <f t="shared" si="209"/>
        <v>0</v>
      </c>
      <c r="AP185" s="256">
        <f t="shared" si="209"/>
        <v>0</v>
      </c>
      <c r="AQ185" s="256">
        <f t="shared" si="209"/>
        <v>0</v>
      </c>
      <c r="AR185" s="256">
        <f t="shared" si="209"/>
        <v>0</v>
      </c>
      <c r="AS185" s="256">
        <f t="shared" si="209"/>
        <v>0</v>
      </c>
      <c r="AT185" s="256">
        <f t="shared" si="209"/>
        <v>0</v>
      </c>
      <c r="AU185" s="256">
        <f t="shared" si="209"/>
        <v>0</v>
      </c>
      <c r="AV185" s="256">
        <f t="shared" si="209"/>
        <v>0</v>
      </c>
      <c r="AW185" s="256">
        <f t="shared" si="209"/>
        <v>0</v>
      </c>
      <c r="AX185" s="256">
        <f t="shared" si="209"/>
        <v>0</v>
      </c>
      <c r="AY185" s="256">
        <f t="shared" si="209"/>
        <v>0</v>
      </c>
      <c r="AZ185" s="256">
        <f t="shared" si="209"/>
        <v>0</v>
      </c>
      <c r="BA185" s="256">
        <f t="shared" si="209"/>
        <v>0</v>
      </c>
      <c r="BB185" s="256">
        <f t="shared" si="209"/>
        <v>0</v>
      </c>
      <c r="BC185" s="256">
        <f t="shared" si="209"/>
        <v>0</v>
      </c>
      <c r="BD185" s="256">
        <f t="shared" si="209"/>
        <v>0</v>
      </c>
      <c r="BE185" s="256">
        <f t="shared" si="209"/>
        <v>0</v>
      </c>
      <c r="BF185" s="256">
        <f t="shared" si="209"/>
        <v>0</v>
      </c>
      <c r="BG185" s="256">
        <f t="shared" si="209"/>
        <v>0</v>
      </c>
      <c r="BH185" s="256">
        <f t="shared" si="209"/>
        <v>0</v>
      </c>
      <c r="BI185" s="256">
        <f t="shared" si="209"/>
        <v>0</v>
      </c>
      <c r="BJ185" s="256">
        <f t="shared" si="209"/>
        <v>0</v>
      </c>
      <c r="BK185" s="256">
        <f t="shared" si="209"/>
        <v>0</v>
      </c>
      <c r="BL185" s="256">
        <f t="shared" si="209"/>
        <v>0</v>
      </c>
      <c r="BM185" s="256">
        <f t="shared" si="209"/>
        <v>0</v>
      </c>
      <c r="BN185" s="256">
        <f t="shared" si="209"/>
        <v>0</v>
      </c>
      <c r="BO185" s="256">
        <f t="shared" si="209"/>
        <v>0</v>
      </c>
      <c r="BP185" s="256">
        <f t="shared" ref="BP185:CH185" si="210">IFERROR(BP183/BP73,0)</f>
        <v>0</v>
      </c>
      <c r="BQ185" s="256">
        <f t="shared" si="210"/>
        <v>0</v>
      </c>
      <c r="BR185" s="256">
        <f t="shared" si="210"/>
        <v>0</v>
      </c>
      <c r="BS185" s="256">
        <f t="shared" si="210"/>
        <v>0</v>
      </c>
      <c r="BT185" s="256">
        <f t="shared" si="210"/>
        <v>0</v>
      </c>
      <c r="BU185" s="256">
        <f t="shared" si="210"/>
        <v>0</v>
      </c>
      <c r="BV185" s="256">
        <f t="shared" si="210"/>
        <v>0</v>
      </c>
      <c r="BW185" s="256">
        <f t="shared" si="210"/>
        <v>0</v>
      </c>
      <c r="BX185" s="256">
        <f t="shared" si="210"/>
        <v>0</v>
      </c>
      <c r="BY185" s="256">
        <f t="shared" si="210"/>
        <v>0</v>
      </c>
      <c r="BZ185" s="256">
        <f t="shared" si="210"/>
        <v>0</v>
      </c>
      <c r="CA185" s="256">
        <f t="shared" si="210"/>
        <v>0</v>
      </c>
      <c r="CB185" s="256">
        <f t="shared" si="210"/>
        <v>0</v>
      </c>
      <c r="CC185" s="256">
        <f t="shared" si="210"/>
        <v>0</v>
      </c>
      <c r="CD185" s="256">
        <f t="shared" si="210"/>
        <v>0</v>
      </c>
      <c r="CE185" s="256">
        <f t="shared" si="210"/>
        <v>0</v>
      </c>
      <c r="CF185" s="256">
        <f t="shared" si="210"/>
        <v>0</v>
      </c>
      <c r="CG185" s="256">
        <f t="shared" si="210"/>
        <v>0</v>
      </c>
      <c r="CH185" s="257">
        <f t="shared" si="210"/>
        <v>0</v>
      </c>
    </row>
    <row r="186" spans="1:86" ht="15" hidden="1" thickBot="1" x14ac:dyDescent="0.4">
      <c r="A186" s="116"/>
      <c r="B186" s="305" t="s">
        <v>134</v>
      </c>
      <c r="C186" s="126">
        <f>C184+C185</f>
        <v>0</v>
      </c>
      <c r="D186" s="126">
        <f t="shared" ref="D186:BO186" si="211">D184+D185</f>
        <v>0</v>
      </c>
      <c r="E186" s="127">
        <f t="shared" si="211"/>
        <v>0</v>
      </c>
      <c r="F186" s="127">
        <f t="shared" si="211"/>
        <v>0</v>
      </c>
      <c r="G186" s="127">
        <f t="shared" si="211"/>
        <v>0</v>
      </c>
      <c r="H186" s="127">
        <f t="shared" si="211"/>
        <v>0.97134872244162529</v>
      </c>
      <c r="I186" s="127">
        <f t="shared" si="211"/>
        <v>0.96276778984112021</v>
      </c>
      <c r="J186" s="127">
        <f t="shared" si="211"/>
        <v>0.88735240236022572</v>
      </c>
      <c r="K186" s="127">
        <f t="shared" si="211"/>
        <v>0.8311162344360653</v>
      </c>
      <c r="L186" s="127">
        <f t="shared" si="211"/>
        <v>0.98126360532889434</v>
      </c>
      <c r="M186" s="127">
        <f t="shared" si="211"/>
        <v>0.98899972138363512</v>
      </c>
      <c r="N186" s="127">
        <f t="shared" si="211"/>
        <v>0.85667925547261026</v>
      </c>
      <c r="O186" s="258">
        <f t="shared" si="211"/>
        <v>0</v>
      </c>
      <c r="P186" s="258">
        <f t="shared" si="211"/>
        <v>0</v>
      </c>
      <c r="Q186" s="259">
        <f t="shared" si="211"/>
        <v>0</v>
      </c>
      <c r="R186" s="259">
        <f t="shared" si="211"/>
        <v>0</v>
      </c>
      <c r="S186" s="259">
        <f t="shared" si="211"/>
        <v>0</v>
      </c>
      <c r="T186" s="259">
        <f t="shared" si="211"/>
        <v>0</v>
      </c>
      <c r="U186" s="259">
        <f t="shared" si="211"/>
        <v>0</v>
      </c>
      <c r="V186" s="259">
        <f t="shared" si="211"/>
        <v>0</v>
      </c>
      <c r="W186" s="259">
        <f t="shared" si="211"/>
        <v>0</v>
      </c>
      <c r="X186" s="259">
        <f t="shared" si="211"/>
        <v>0</v>
      </c>
      <c r="Y186" s="260">
        <f t="shared" si="211"/>
        <v>0</v>
      </c>
      <c r="Z186" s="260">
        <f t="shared" si="211"/>
        <v>0</v>
      </c>
      <c r="AA186" s="258">
        <f t="shared" si="211"/>
        <v>0</v>
      </c>
      <c r="AB186" s="258">
        <f t="shared" si="211"/>
        <v>0</v>
      </c>
      <c r="AC186" s="259">
        <f t="shared" si="211"/>
        <v>0</v>
      </c>
      <c r="AD186" s="259">
        <f t="shared" si="211"/>
        <v>0</v>
      </c>
      <c r="AE186" s="259">
        <f t="shared" si="211"/>
        <v>0</v>
      </c>
      <c r="AF186" s="259">
        <f t="shared" si="211"/>
        <v>0</v>
      </c>
      <c r="AG186" s="259">
        <f t="shared" si="211"/>
        <v>0</v>
      </c>
      <c r="AH186" s="259">
        <f t="shared" si="211"/>
        <v>0</v>
      </c>
      <c r="AI186" s="259">
        <f t="shared" si="211"/>
        <v>0</v>
      </c>
      <c r="AJ186" s="259">
        <f t="shared" si="211"/>
        <v>0</v>
      </c>
      <c r="AK186" s="260">
        <f t="shared" si="211"/>
        <v>0</v>
      </c>
      <c r="AL186" s="260">
        <f t="shared" si="211"/>
        <v>0</v>
      </c>
      <c r="AM186" s="258">
        <f t="shared" si="211"/>
        <v>0</v>
      </c>
      <c r="AN186" s="258">
        <f t="shared" si="211"/>
        <v>0</v>
      </c>
      <c r="AO186" s="259">
        <f t="shared" si="211"/>
        <v>0</v>
      </c>
      <c r="AP186" s="259">
        <f t="shared" si="211"/>
        <v>0</v>
      </c>
      <c r="AQ186" s="259">
        <f t="shared" si="211"/>
        <v>0</v>
      </c>
      <c r="AR186" s="259">
        <f t="shared" si="211"/>
        <v>0</v>
      </c>
      <c r="AS186" s="259">
        <f t="shared" si="211"/>
        <v>0</v>
      </c>
      <c r="AT186" s="259">
        <f t="shared" si="211"/>
        <v>0</v>
      </c>
      <c r="AU186" s="259">
        <f t="shared" si="211"/>
        <v>0</v>
      </c>
      <c r="AV186" s="259">
        <f t="shared" si="211"/>
        <v>0</v>
      </c>
      <c r="AW186" s="260">
        <f t="shared" si="211"/>
        <v>0</v>
      </c>
      <c r="AX186" s="260">
        <f t="shared" si="211"/>
        <v>0</v>
      </c>
      <c r="AY186" s="258">
        <f t="shared" si="211"/>
        <v>0</v>
      </c>
      <c r="AZ186" s="258">
        <f t="shared" si="211"/>
        <v>0</v>
      </c>
      <c r="BA186" s="259">
        <f t="shared" si="211"/>
        <v>0</v>
      </c>
      <c r="BB186" s="259">
        <f t="shared" si="211"/>
        <v>0</v>
      </c>
      <c r="BC186" s="259">
        <f t="shared" si="211"/>
        <v>0</v>
      </c>
      <c r="BD186" s="259">
        <f t="shared" si="211"/>
        <v>0</v>
      </c>
      <c r="BE186" s="259">
        <f t="shared" si="211"/>
        <v>0</v>
      </c>
      <c r="BF186" s="259">
        <f t="shared" si="211"/>
        <v>0</v>
      </c>
      <c r="BG186" s="259">
        <f t="shared" si="211"/>
        <v>0</v>
      </c>
      <c r="BH186" s="259">
        <f t="shared" si="211"/>
        <v>0</v>
      </c>
      <c r="BI186" s="260">
        <f t="shared" si="211"/>
        <v>0</v>
      </c>
      <c r="BJ186" s="260">
        <f t="shared" si="211"/>
        <v>0</v>
      </c>
      <c r="BK186" s="258">
        <f t="shared" si="211"/>
        <v>0</v>
      </c>
      <c r="BL186" s="258">
        <f t="shared" si="211"/>
        <v>0</v>
      </c>
      <c r="BM186" s="259">
        <f t="shared" si="211"/>
        <v>0</v>
      </c>
      <c r="BN186" s="259">
        <f t="shared" si="211"/>
        <v>0</v>
      </c>
      <c r="BO186" s="259">
        <f t="shared" si="211"/>
        <v>0</v>
      </c>
      <c r="BP186" s="259">
        <f t="shared" ref="BP186:CH186" si="212">BP184+BP185</f>
        <v>0</v>
      </c>
      <c r="BQ186" s="259">
        <f t="shared" si="212"/>
        <v>0</v>
      </c>
      <c r="BR186" s="259">
        <f t="shared" si="212"/>
        <v>0</v>
      </c>
      <c r="BS186" s="259">
        <f t="shared" si="212"/>
        <v>0</v>
      </c>
      <c r="BT186" s="259">
        <f t="shared" si="212"/>
        <v>0</v>
      </c>
      <c r="BU186" s="260">
        <f t="shared" si="212"/>
        <v>0</v>
      </c>
      <c r="BV186" s="260">
        <f t="shared" si="212"/>
        <v>0</v>
      </c>
      <c r="BW186" s="258">
        <f t="shared" si="212"/>
        <v>0</v>
      </c>
      <c r="BX186" s="258">
        <f t="shared" si="212"/>
        <v>0</v>
      </c>
      <c r="BY186" s="259">
        <f t="shared" si="212"/>
        <v>0</v>
      </c>
      <c r="BZ186" s="259">
        <f t="shared" si="212"/>
        <v>0</v>
      </c>
      <c r="CA186" s="259">
        <f t="shared" si="212"/>
        <v>0</v>
      </c>
      <c r="CB186" s="259">
        <f t="shared" si="212"/>
        <v>0</v>
      </c>
      <c r="CC186" s="259">
        <f t="shared" si="212"/>
        <v>0</v>
      </c>
      <c r="CD186" s="259">
        <f t="shared" si="212"/>
        <v>0</v>
      </c>
      <c r="CE186" s="259">
        <f t="shared" si="212"/>
        <v>0</v>
      </c>
      <c r="CF186" s="259">
        <f t="shared" si="212"/>
        <v>0</v>
      </c>
      <c r="CG186" s="260">
        <f t="shared" si="212"/>
        <v>0</v>
      </c>
      <c r="CH186" s="264">
        <f t="shared" si="212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304" t="s">
        <v>37</v>
      </c>
      <c r="C188" s="176">
        <f>C$4</f>
        <v>44562</v>
      </c>
      <c r="D188" s="176">
        <f t="shared" ref="D188:BO188" si="213">D$4</f>
        <v>44593</v>
      </c>
      <c r="E188" s="176">
        <f t="shared" si="213"/>
        <v>44621</v>
      </c>
      <c r="F188" s="176">
        <f t="shared" si="213"/>
        <v>44652</v>
      </c>
      <c r="G188" s="176">
        <f t="shared" si="213"/>
        <v>44682</v>
      </c>
      <c r="H188" s="176">
        <f t="shared" si="213"/>
        <v>44713</v>
      </c>
      <c r="I188" s="176">
        <f t="shared" si="213"/>
        <v>44743</v>
      </c>
      <c r="J188" s="176">
        <f t="shared" si="213"/>
        <v>44774</v>
      </c>
      <c r="K188" s="176">
        <f t="shared" si="213"/>
        <v>44805</v>
      </c>
      <c r="L188" s="176">
        <f t="shared" si="213"/>
        <v>44835</v>
      </c>
      <c r="M188" s="176">
        <f t="shared" si="213"/>
        <v>44866</v>
      </c>
      <c r="N188" s="176">
        <f t="shared" si="213"/>
        <v>44896</v>
      </c>
      <c r="O188" s="176">
        <f t="shared" si="213"/>
        <v>44927</v>
      </c>
      <c r="P188" s="176">
        <f t="shared" si="213"/>
        <v>44958</v>
      </c>
      <c r="Q188" s="176">
        <f t="shared" si="213"/>
        <v>44986</v>
      </c>
      <c r="R188" s="176">
        <f t="shared" si="213"/>
        <v>45017</v>
      </c>
      <c r="S188" s="176">
        <f t="shared" si="213"/>
        <v>45047</v>
      </c>
      <c r="T188" s="176">
        <f t="shared" si="213"/>
        <v>45078</v>
      </c>
      <c r="U188" s="176">
        <f t="shared" si="213"/>
        <v>45108</v>
      </c>
      <c r="V188" s="176">
        <f t="shared" si="213"/>
        <v>45139</v>
      </c>
      <c r="W188" s="176">
        <f t="shared" si="213"/>
        <v>45170</v>
      </c>
      <c r="X188" s="176">
        <f t="shared" si="213"/>
        <v>45200</v>
      </c>
      <c r="Y188" s="176">
        <f t="shared" si="213"/>
        <v>45231</v>
      </c>
      <c r="Z188" s="176">
        <f t="shared" si="213"/>
        <v>45261</v>
      </c>
      <c r="AA188" s="176">
        <f t="shared" si="213"/>
        <v>45292</v>
      </c>
      <c r="AB188" s="176">
        <f t="shared" si="213"/>
        <v>45323</v>
      </c>
      <c r="AC188" s="176">
        <f t="shared" si="213"/>
        <v>45352</v>
      </c>
      <c r="AD188" s="176">
        <f t="shared" si="213"/>
        <v>45383</v>
      </c>
      <c r="AE188" s="176">
        <f t="shared" si="213"/>
        <v>45413</v>
      </c>
      <c r="AF188" s="176">
        <f t="shared" si="213"/>
        <v>45444</v>
      </c>
      <c r="AG188" s="176">
        <f t="shared" si="213"/>
        <v>45474</v>
      </c>
      <c r="AH188" s="176">
        <f t="shared" si="213"/>
        <v>45505</v>
      </c>
      <c r="AI188" s="176">
        <f t="shared" si="213"/>
        <v>45536</v>
      </c>
      <c r="AJ188" s="176">
        <f t="shared" si="213"/>
        <v>45566</v>
      </c>
      <c r="AK188" s="176">
        <f t="shared" si="213"/>
        <v>45597</v>
      </c>
      <c r="AL188" s="176">
        <f t="shared" si="213"/>
        <v>45627</v>
      </c>
      <c r="AM188" s="176">
        <f t="shared" si="213"/>
        <v>45658</v>
      </c>
      <c r="AN188" s="176">
        <f t="shared" si="213"/>
        <v>45689</v>
      </c>
      <c r="AO188" s="176">
        <f t="shared" si="213"/>
        <v>45717</v>
      </c>
      <c r="AP188" s="176">
        <f t="shared" si="213"/>
        <v>45748</v>
      </c>
      <c r="AQ188" s="176">
        <f t="shared" si="213"/>
        <v>45778</v>
      </c>
      <c r="AR188" s="176">
        <f t="shared" si="213"/>
        <v>45809</v>
      </c>
      <c r="AS188" s="176">
        <f t="shared" si="213"/>
        <v>45839</v>
      </c>
      <c r="AT188" s="176">
        <f t="shared" si="213"/>
        <v>45870</v>
      </c>
      <c r="AU188" s="176">
        <f t="shared" si="213"/>
        <v>45901</v>
      </c>
      <c r="AV188" s="176">
        <f t="shared" si="213"/>
        <v>45931</v>
      </c>
      <c r="AW188" s="176">
        <f t="shared" si="213"/>
        <v>45962</v>
      </c>
      <c r="AX188" s="176">
        <f t="shared" si="213"/>
        <v>45992</v>
      </c>
      <c r="AY188" s="176">
        <f t="shared" si="213"/>
        <v>46023</v>
      </c>
      <c r="AZ188" s="176">
        <f t="shared" si="213"/>
        <v>46054</v>
      </c>
      <c r="BA188" s="176">
        <f t="shared" si="213"/>
        <v>46082</v>
      </c>
      <c r="BB188" s="176">
        <f t="shared" si="213"/>
        <v>46113</v>
      </c>
      <c r="BC188" s="176">
        <f t="shared" si="213"/>
        <v>46143</v>
      </c>
      <c r="BD188" s="176">
        <f t="shared" si="213"/>
        <v>46174</v>
      </c>
      <c r="BE188" s="176">
        <f t="shared" si="213"/>
        <v>46204</v>
      </c>
      <c r="BF188" s="176">
        <f t="shared" si="213"/>
        <v>46235</v>
      </c>
      <c r="BG188" s="176">
        <f t="shared" si="213"/>
        <v>46266</v>
      </c>
      <c r="BH188" s="176">
        <f t="shared" si="213"/>
        <v>46296</v>
      </c>
      <c r="BI188" s="176">
        <f t="shared" si="213"/>
        <v>46327</v>
      </c>
      <c r="BJ188" s="176">
        <f t="shared" si="213"/>
        <v>46357</v>
      </c>
      <c r="BK188" s="176">
        <f t="shared" si="213"/>
        <v>46388</v>
      </c>
      <c r="BL188" s="176">
        <f t="shared" si="213"/>
        <v>46419</v>
      </c>
      <c r="BM188" s="176">
        <f t="shared" si="213"/>
        <v>46447</v>
      </c>
      <c r="BN188" s="176">
        <f t="shared" si="213"/>
        <v>46478</v>
      </c>
      <c r="BO188" s="176">
        <f t="shared" si="213"/>
        <v>46508</v>
      </c>
      <c r="BP188" s="176">
        <f t="shared" ref="BP188:CH188" si="214">BP$4</f>
        <v>46539</v>
      </c>
      <c r="BQ188" s="176">
        <f t="shared" si="214"/>
        <v>46569</v>
      </c>
      <c r="BR188" s="176">
        <f t="shared" si="214"/>
        <v>46600</v>
      </c>
      <c r="BS188" s="176">
        <f t="shared" si="214"/>
        <v>46631</v>
      </c>
      <c r="BT188" s="176">
        <f t="shared" si="214"/>
        <v>46661</v>
      </c>
      <c r="BU188" s="176">
        <f t="shared" si="214"/>
        <v>46692</v>
      </c>
      <c r="BV188" s="176">
        <f t="shared" si="214"/>
        <v>46722</v>
      </c>
      <c r="BW188" s="176">
        <f t="shared" si="214"/>
        <v>46753</v>
      </c>
      <c r="BX188" s="176">
        <f t="shared" si="214"/>
        <v>46784</v>
      </c>
      <c r="BY188" s="176">
        <f t="shared" si="214"/>
        <v>46813</v>
      </c>
      <c r="BZ188" s="176">
        <f t="shared" si="214"/>
        <v>46844</v>
      </c>
      <c r="CA188" s="176">
        <f t="shared" si="214"/>
        <v>46874</v>
      </c>
      <c r="CB188" s="176">
        <f t="shared" si="214"/>
        <v>46905</v>
      </c>
      <c r="CC188" s="176">
        <f t="shared" si="214"/>
        <v>46935</v>
      </c>
      <c r="CD188" s="176">
        <f t="shared" si="214"/>
        <v>46966</v>
      </c>
      <c r="CE188" s="176">
        <f t="shared" si="214"/>
        <v>46997</v>
      </c>
      <c r="CF188" s="176">
        <f t="shared" si="214"/>
        <v>47027</v>
      </c>
      <c r="CG188" s="176">
        <f t="shared" si="214"/>
        <v>47058</v>
      </c>
      <c r="CH188" s="177">
        <f t="shared" si="214"/>
        <v>47088</v>
      </c>
    </row>
    <row r="189" spans="1:86" hidden="1" x14ac:dyDescent="0.35">
      <c r="A189" s="116"/>
      <c r="B189" s="298" t="s">
        <v>135</v>
      </c>
      <c r="C189" s="129">
        <f>C157*'YTD PROGRAM SUMMARY'!C40</f>
        <v>0</v>
      </c>
      <c r="D189" s="129">
        <f>D157*'YTD PROGRAM SUMMARY'!D40</f>
        <v>0</v>
      </c>
      <c r="E189" s="129">
        <f>E157*'YTD PROGRAM SUMMARY'!E40</f>
        <v>0</v>
      </c>
      <c r="F189" s="129">
        <f>F157*'YTD PROGRAM SUMMARY'!F40</f>
        <v>0</v>
      </c>
      <c r="G189" s="129">
        <f>G157*'YTD PROGRAM SUMMARY'!G40</f>
        <v>0</v>
      </c>
      <c r="H189" s="129">
        <f>H157*'YTD PROGRAM SUMMARY'!H40</f>
        <v>6.0769119397794062</v>
      </c>
      <c r="I189" s="129">
        <f>I157*'YTD PROGRAM SUMMARY'!I40</f>
        <v>33.603500089340315</v>
      </c>
      <c r="J189" s="129">
        <f>J157*'YTD PROGRAM SUMMARY'!J40</f>
        <v>176.08664403278081</v>
      </c>
      <c r="K189" s="129">
        <f>K157*'YTD PROGRAM SUMMARY'!K40</f>
        <v>401.45465173501498</v>
      </c>
      <c r="L189" s="129">
        <f>L157*'YTD PROGRAM SUMMARY'!L40</f>
        <v>33.679511408426862</v>
      </c>
      <c r="M189" s="129">
        <f>M157*'YTD PROGRAM SUMMARY'!M40</f>
        <v>19.152194960579166</v>
      </c>
      <c r="N189" s="129">
        <f>N157*'YTD PROGRAM SUMMARY'!N40</f>
        <v>409.7748427651282</v>
      </c>
      <c r="O189" s="261">
        <f>O157*'YTD PROGRAM SUMMARY'!O40</f>
        <v>0</v>
      </c>
      <c r="P189" s="261">
        <f>P157*'YTD PROGRAM SUMMARY'!P40</f>
        <v>0</v>
      </c>
      <c r="Q189" s="261">
        <f>Q157*'YTD PROGRAM SUMMARY'!Q40</f>
        <v>0</v>
      </c>
      <c r="R189" s="261">
        <f>R157*'YTD PROGRAM SUMMARY'!R40</f>
        <v>0</v>
      </c>
      <c r="S189" s="261">
        <f>S157*'YTD PROGRAM SUMMARY'!S40</f>
        <v>0</v>
      </c>
      <c r="T189" s="261">
        <f>T157*'YTD PROGRAM SUMMARY'!T40</f>
        <v>0</v>
      </c>
      <c r="U189" s="261">
        <f>U157*'YTD PROGRAM SUMMARY'!U40</f>
        <v>0</v>
      </c>
      <c r="V189" s="261">
        <f>V157*'YTD PROGRAM SUMMARY'!V40</f>
        <v>0</v>
      </c>
      <c r="W189" s="261">
        <f>W157*'YTD PROGRAM SUMMARY'!W40</f>
        <v>0</v>
      </c>
      <c r="X189" s="261">
        <f>X157*'YTD PROGRAM SUMMARY'!X40</f>
        <v>0</v>
      </c>
      <c r="Y189" s="261">
        <f>Y157*'YTD PROGRAM SUMMARY'!Y40</f>
        <v>0</v>
      </c>
      <c r="Z189" s="261">
        <f>Z157*'YTD PROGRAM SUMMARY'!Z40</f>
        <v>0</v>
      </c>
      <c r="AA189" s="261">
        <f>AA157*'YTD PROGRAM SUMMARY'!AA40</f>
        <v>0</v>
      </c>
      <c r="AB189" s="261">
        <f>AB157*'YTD PROGRAM SUMMARY'!AB40</f>
        <v>0</v>
      </c>
      <c r="AC189" s="261">
        <f>AC157*'YTD PROGRAM SUMMARY'!AC40</f>
        <v>0</v>
      </c>
      <c r="AD189" s="261">
        <f>AD157*'YTD PROGRAM SUMMARY'!AD40</f>
        <v>0</v>
      </c>
      <c r="AE189" s="261">
        <f>AE157*'YTD PROGRAM SUMMARY'!AE40</f>
        <v>0</v>
      </c>
      <c r="AF189" s="261">
        <f>AF157*'YTD PROGRAM SUMMARY'!AF40</f>
        <v>0</v>
      </c>
      <c r="AG189" s="261">
        <f>AG157*'YTD PROGRAM SUMMARY'!AG40</f>
        <v>0</v>
      </c>
      <c r="AH189" s="261">
        <f>AH157*'YTD PROGRAM SUMMARY'!AH40</f>
        <v>0</v>
      </c>
      <c r="AI189" s="261">
        <f>AI157*'YTD PROGRAM SUMMARY'!AI40</f>
        <v>0</v>
      </c>
      <c r="AJ189" s="261">
        <f>AJ157*'YTD PROGRAM SUMMARY'!AJ40</f>
        <v>0</v>
      </c>
      <c r="AK189" s="261">
        <f>AK157*'YTD PROGRAM SUMMARY'!AK40</f>
        <v>0</v>
      </c>
      <c r="AL189" s="261">
        <f>AL157*'YTD PROGRAM SUMMARY'!AL40</f>
        <v>0</v>
      </c>
      <c r="AM189" s="261">
        <f>AM157*'YTD PROGRAM SUMMARY'!AM40</f>
        <v>0</v>
      </c>
      <c r="AN189" s="261">
        <f>AN157*'YTD PROGRAM SUMMARY'!AN40</f>
        <v>0</v>
      </c>
      <c r="AO189" s="261">
        <f>AO157*'YTD PROGRAM SUMMARY'!AO40</f>
        <v>0</v>
      </c>
      <c r="AP189" s="261">
        <f>AP157*'YTD PROGRAM SUMMARY'!AP40</f>
        <v>0</v>
      </c>
      <c r="AQ189" s="261">
        <f>AQ157*'YTD PROGRAM SUMMARY'!AQ40</f>
        <v>0</v>
      </c>
      <c r="AR189" s="261">
        <f>AR157*'YTD PROGRAM SUMMARY'!AR40</f>
        <v>0</v>
      </c>
      <c r="AS189" s="261">
        <f>AS157*'YTD PROGRAM SUMMARY'!AS40</f>
        <v>0</v>
      </c>
      <c r="AT189" s="261">
        <f>AT157*'YTD PROGRAM SUMMARY'!AT40</f>
        <v>0</v>
      </c>
      <c r="AU189" s="261">
        <f>AU157*'YTD PROGRAM SUMMARY'!AU40</f>
        <v>0</v>
      </c>
      <c r="AV189" s="261">
        <f>AV157*'YTD PROGRAM SUMMARY'!AV40</f>
        <v>0</v>
      </c>
      <c r="AW189" s="261">
        <f>AW157*'YTD PROGRAM SUMMARY'!AW40</f>
        <v>0</v>
      </c>
      <c r="AX189" s="261">
        <f>AX157*'YTD PROGRAM SUMMARY'!AX40</f>
        <v>0</v>
      </c>
      <c r="AY189" s="261">
        <f>AY157*'YTD PROGRAM SUMMARY'!AY40</f>
        <v>0</v>
      </c>
      <c r="AZ189" s="261">
        <f>AZ157*'YTD PROGRAM SUMMARY'!AZ40</f>
        <v>0</v>
      </c>
      <c r="BA189" s="261">
        <f>BA157*'YTD PROGRAM SUMMARY'!BA40</f>
        <v>0</v>
      </c>
      <c r="BB189" s="261">
        <f>BB157*'YTD PROGRAM SUMMARY'!BB40</f>
        <v>0</v>
      </c>
      <c r="BC189" s="261">
        <f>BC157*'YTD PROGRAM SUMMARY'!BC40</f>
        <v>0</v>
      </c>
      <c r="BD189" s="261">
        <f>BD157*'YTD PROGRAM SUMMARY'!BD40</f>
        <v>0</v>
      </c>
      <c r="BE189" s="261">
        <f>BE157*'YTD PROGRAM SUMMARY'!BE40</f>
        <v>0</v>
      </c>
      <c r="BF189" s="261">
        <f>BF157*'YTD PROGRAM SUMMARY'!BF40</f>
        <v>0</v>
      </c>
      <c r="BG189" s="261">
        <f>BG157*'YTD PROGRAM SUMMARY'!BG40</f>
        <v>0</v>
      </c>
      <c r="BH189" s="261">
        <f>BH157*'YTD PROGRAM SUMMARY'!BH40</f>
        <v>0</v>
      </c>
      <c r="BI189" s="261">
        <f>BI157*'YTD PROGRAM SUMMARY'!BI40</f>
        <v>0</v>
      </c>
      <c r="BJ189" s="261">
        <f>BJ157*'YTD PROGRAM SUMMARY'!BJ40</f>
        <v>0</v>
      </c>
      <c r="BK189" s="261">
        <f>BK157*'YTD PROGRAM SUMMARY'!BK40</f>
        <v>0</v>
      </c>
      <c r="BL189" s="261">
        <f>BL157*'YTD PROGRAM SUMMARY'!BL40</f>
        <v>0</v>
      </c>
      <c r="BM189" s="261">
        <f>BM157*'YTD PROGRAM SUMMARY'!BM40</f>
        <v>0</v>
      </c>
      <c r="BN189" s="261">
        <f>BN157*'YTD PROGRAM SUMMARY'!BN40</f>
        <v>0</v>
      </c>
      <c r="BO189" s="261">
        <f>BO157*'YTD PROGRAM SUMMARY'!BO40</f>
        <v>0</v>
      </c>
      <c r="BP189" s="261">
        <f>BP157*'YTD PROGRAM SUMMARY'!BP40</f>
        <v>0</v>
      </c>
      <c r="BQ189" s="261">
        <f>BQ157*'YTD PROGRAM SUMMARY'!BQ40</f>
        <v>0</v>
      </c>
      <c r="BR189" s="261">
        <f>BR157*'YTD PROGRAM SUMMARY'!BR40</f>
        <v>0</v>
      </c>
      <c r="BS189" s="261">
        <f>BS157*'YTD PROGRAM SUMMARY'!BS40</f>
        <v>0</v>
      </c>
      <c r="BT189" s="261">
        <f>BT157*'YTD PROGRAM SUMMARY'!BT40</f>
        <v>0</v>
      </c>
      <c r="BU189" s="261">
        <f>BU157*'YTD PROGRAM SUMMARY'!BU40</f>
        <v>0</v>
      </c>
      <c r="BV189" s="261">
        <f>BV157*'YTD PROGRAM SUMMARY'!BV40</f>
        <v>0</v>
      </c>
      <c r="BW189" s="261">
        <f>BW157*'YTD PROGRAM SUMMARY'!BW40</f>
        <v>0</v>
      </c>
      <c r="BX189" s="261">
        <f>BX157*'YTD PROGRAM SUMMARY'!BX40</f>
        <v>0</v>
      </c>
      <c r="BY189" s="261">
        <f>BY157*'YTD PROGRAM SUMMARY'!BY40</f>
        <v>0</v>
      </c>
      <c r="BZ189" s="261">
        <f>BZ157*'YTD PROGRAM SUMMARY'!BZ40</f>
        <v>0</v>
      </c>
      <c r="CA189" s="261">
        <f>CA157*'YTD PROGRAM SUMMARY'!CA40</f>
        <v>0</v>
      </c>
      <c r="CB189" s="261">
        <f>CB157*'YTD PROGRAM SUMMARY'!CB40</f>
        <v>0</v>
      </c>
      <c r="CC189" s="261">
        <f>CC157*'YTD PROGRAM SUMMARY'!CC40</f>
        <v>0</v>
      </c>
      <c r="CD189" s="261">
        <f>CD157*'YTD PROGRAM SUMMARY'!CD40</f>
        <v>0</v>
      </c>
      <c r="CE189" s="261">
        <f>CE157*'YTD PROGRAM SUMMARY'!CE40</f>
        <v>0</v>
      </c>
      <c r="CF189" s="261">
        <f>CF157*'YTD PROGRAM SUMMARY'!CF40</f>
        <v>0</v>
      </c>
      <c r="CG189" s="261">
        <f>CG157*'YTD PROGRAM SUMMARY'!CG40</f>
        <v>0</v>
      </c>
      <c r="CH189" s="262">
        <f>CH157*'YTD PROGRAM SUMMARY'!CH40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SUMMARY'!C40</f>
        <v>0</v>
      </c>
      <c r="D190" s="122">
        <f>D176*'YTD PROGRAM SUMMARY'!D40</f>
        <v>0</v>
      </c>
      <c r="E190" s="122">
        <f>E176*'YTD PROGRAM SUMMARY'!E40</f>
        <v>0</v>
      </c>
      <c r="F190" s="122">
        <f>F176*'YTD PROGRAM SUMMARY'!F40</f>
        <v>0</v>
      </c>
      <c r="G190" s="122">
        <f>G176*'YTD PROGRAM SUMMARY'!G40</f>
        <v>0</v>
      </c>
      <c r="H190" s="122">
        <f>H176*'YTD PROGRAM SUMMARY'!H40</f>
        <v>0.88001721181633641</v>
      </c>
      <c r="I190" s="122">
        <f>I176*'YTD PROGRAM SUMMARY'!I40</f>
        <v>4.5356367395749695</v>
      </c>
      <c r="J190" s="122">
        <f>J176*'YTD PROGRAM SUMMARY'!J40</f>
        <v>23.770146744954936</v>
      </c>
      <c r="K190" s="122">
        <f>K176*'YTD PROGRAM SUMMARY'!K40</f>
        <v>46.358541519453361</v>
      </c>
      <c r="L190" s="122">
        <f>L176*'YTD PROGRAM SUMMARY'!L40</f>
        <v>2.8702520681839196</v>
      </c>
      <c r="M190" s="122">
        <f>M176*'YTD PROGRAM SUMMARY'!M40</f>
        <v>1.5022249770859424</v>
      </c>
      <c r="N190" s="122">
        <f>N176*'YTD PROGRAM SUMMARY'!N40</f>
        <v>26.566441995572408</v>
      </c>
      <c r="O190" s="253">
        <f>O176*'YTD PROGRAM SUMMARY'!O40</f>
        <v>0</v>
      </c>
      <c r="P190" s="253">
        <f>P176*'YTD PROGRAM SUMMARY'!P40</f>
        <v>0</v>
      </c>
      <c r="Q190" s="253">
        <f>Q176*'YTD PROGRAM SUMMARY'!Q40</f>
        <v>0</v>
      </c>
      <c r="R190" s="253">
        <f>R176*'YTD PROGRAM SUMMARY'!R40</f>
        <v>0</v>
      </c>
      <c r="S190" s="253">
        <f>S176*'YTD PROGRAM SUMMARY'!S40</f>
        <v>0</v>
      </c>
      <c r="T190" s="253">
        <f>T176*'YTD PROGRAM SUMMARY'!T40</f>
        <v>0</v>
      </c>
      <c r="U190" s="253">
        <f>U176*'YTD PROGRAM SUMMARY'!U40</f>
        <v>0</v>
      </c>
      <c r="V190" s="253">
        <f>V176*'YTD PROGRAM SUMMARY'!V40</f>
        <v>0</v>
      </c>
      <c r="W190" s="253">
        <f>W176*'YTD PROGRAM SUMMARY'!W40</f>
        <v>0</v>
      </c>
      <c r="X190" s="253">
        <f>X176*'YTD PROGRAM SUMMARY'!X40</f>
        <v>0</v>
      </c>
      <c r="Y190" s="253">
        <f>Y176*'YTD PROGRAM SUMMARY'!Y40</f>
        <v>0</v>
      </c>
      <c r="Z190" s="253">
        <f>Z176*'YTD PROGRAM SUMMARY'!Z40</f>
        <v>0</v>
      </c>
      <c r="AA190" s="253">
        <f>AA176*'YTD PROGRAM SUMMARY'!AA40</f>
        <v>0</v>
      </c>
      <c r="AB190" s="253">
        <f>AB176*'YTD PROGRAM SUMMARY'!AB40</f>
        <v>0</v>
      </c>
      <c r="AC190" s="253">
        <f>AC176*'YTD PROGRAM SUMMARY'!AC40</f>
        <v>0</v>
      </c>
      <c r="AD190" s="253">
        <f>AD176*'YTD PROGRAM SUMMARY'!AD40</f>
        <v>0</v>
      </c>
      <c r="AE190" s="253">
        <f>AE176*'YTD PROGRAM SUMMARY'!AE40</f>
        <v>0</v>
      </c>
      <c r="AF190" s="253">
        <f>AF176*'YTD PROGRAM SUMMARY'!AF40</f>
        <v>0</v>
      </c>
      <c r="AG190" s="253">
        <f>AG176*'YTD PROGRAM SUMMARY'!AG40</f>
        <v>0</v>
      </c>
      <c r="AH190" s="253">
        <f>AH176*'YTD PROGRAM SUMMARY'!AH40</f>
        <v>0</v>
      </c>
      <c r="AI190" s="253">
        <f>AI176*'YTD PROGRAM SUMMARY'!AI40</f>
        <v>0</v>
      </c>
      <c r="AJ190" s="253">
        <f>AJ176*'YTD PROGRAM SUMMARY'!AJ40</f>
        <v>0</v>
      </c>
      <c r="AK190" s="253">
        <f>AK176*'YTD PROGRAM SUMMARY'!AK40</f>
        <v>0</v>
      </c>
      <c r="AL190" s="253">
        <f>AL176*'YTD PROGRAM SUMMARY'!AL40</f>
        <v>0</v>
      </c>
      <c r="AM190" s="253">
        <f>AM176*'YTD PROGRAM SUMMARY'!AM40</f>
        <v>0</v>
      </c>
      <c r="AN190" s="253">
        <f>AN176*'YTD PROGRAM SUMMARY'!AN40</f>
        <v>0</v>
      </c>
      <c r="AO190" s="253">
        <f>AO176*'YTD PROGRAM SUMMARY'!AO40</f>
        <v>0</v>
      </c>
      <c r="AP190" s="253">
        <f>AP176*'YTD PROGRAM SUMMARY'!AP40</f>
        <v>0</v>
      </c>
      <c r="AQ190" s="253">
        <f>AQ176*'YTD PROGRAM SUMMARY'!AQ40</f>
        <v>0</v>
      </c>
      <c r="AR190" s="253">
        <f>AR176*'YTD PROGRAM SUMMARY'!AR40</f>
        <v>0</v>
      </c>
      <c r="AS190" s="253">
        <f>AS176*'YTD PROGRAM SUMMARY'!AS40</f>
        <v>0</v>
      </c>
      <c r="AT190" s="253">
        <f>AT176*'YTD PROGRAM SUMMARY'!AT40</f>
        <v>0</v>
      </c>
      <c r="AU190" s="253">
        <f>AU176*'YTD PROGRAM SUMMARY'!AU40</f>
        <v>0</v>
      </c>
      <c r="AV190" s="253">
        <f>AV176*'YTD PROGRAM SUMMARY'!AV40</f>
        <v>0</v>
      </c>
      <c r="AW190" s="253">
        <f>AW176*'YTD PROGRAM SUMMARY'!AW40</f>
        <v>0</v>
      </c>
      <c r="AX190" s="253">
        <f>AX176*'YTD PROGRAM SUMMARY'!AX40</f>
        <v>0</v>
      </c>
      <c r="AY190" s="253">
        <f>AY176*'YTD PROGRAM SUMMARY'!AY40</f>
        <v>0</v>
      </c>
      <c r="AZ190" s="253">
        <f>AZ176*'YTD PROGRAM SUMMARY'!AZ40</f>
        <v>0</v>
      </c>
      <c r="BA190" s="253">
        <f>BA176*'YTD PROGRAM SUMMARY'!BA40</f>
        <v>0</v>
      </c>
      <c r="BB190" s="253">
        <f>BB176*'YTD PROGRAM SUMMARY'!BB40</f>
        <v>0</v>
      </c>
      <c r="BC190" s="253">
        <f>BC176*'YTD PROGRAM SUMMARY'!BC40</f>
        <v>0</v>
      </c>
      <c r="BD190" s="253">
        <f>BD176*'YTD PROGRAM SUMMARY'!BD40</f>
        <v>0</v>
      </c>
      <c r="BE190" s="253">
        <f>BE176*'YTD PROGRAM SUMMARY'!BE40</f>
        <v>0</v>
      </c>
      <c r="BF190" s="253">
        <f>BF176*'YTD PROGRAM SUMMARY'!BF40</f>
        <v>0</v>
      </c>
      <c r="BG190" s="253">
        <f>BG176*'YTD PROGRAM SUMMARY'!BG40</f>
        <v>0</v>
      </c>
      <c r="BH190" s="253">
        <f>BH176*'YTD PROGRAM SUMMARY'!BH40</f>
        <v>0</v>
      </c>
      <c r="BI190" s="253">
        <f>BI176*'YTD PROGRAM SUMMARY'!BI40</f>
        <v>0</v>
      </c>
      <c r="BJ190" s="253">
        <f>BJ176*'YTD PROGRAM SUMMARY'!BJ40</f>
        <v>0</v>
      </c>
      <c r="BK190" s="253">
        <f>BK176*'YTD PROGRAM SUMMARY'!BK40</f>
        <v>0</v>
      </c>
      <c r="BL190" s="253">
        <f>BL176*'YTD PROGRAM SUMMARY'!BL40</f>
        <v>0</v>
      </c>
      <c r="BM190" s="253">
        <f>BM176*'YTD PROGRAM SUMMARY'!BM40</f>
        <v>0</v>
      </c>
      <c r="BN190" s="253">
        <f>BN176*'YTD PROGRAM SUMMARY'!BN40</f>
        <v>0</v>
      </c>
      <c r="BO190" s="253">
        <f>BO176*'YTD PROGRAM SUMMARY'!BO40</f>
        <v>0</v>
      </c>
      <c r="BP190" s="253">
        <f>BP176*'YTD PROGRAM SUMMARY'!BP40</f>
        <v>0</v>
      </c>
      <c r="BQ190" s="253">
        <f>BQ176*'YTD PROGRAM SUMMARY'!BQ40</f>
        <v>0</v>
      </c>
      <c r="BR190" s="253">
        <f>BR176*'YTD PROGRAM SUMMARY'!BR40</f>
        <v>0</v>
      </c>
      <c r="BS190" s="253">
        <f>BS176*'YTD PROGRAM SUMMARY'!BS40</f>
        <v>0</v>
      </c>
      <c r="BT190" s="253">
        <f>BT176*'YTD PROGRAM SUMMARY'!BT40</f>
        <v>0</v>
      </c>
      <c r="BU190" s="253">
        <f>BU176*'YTD PROGRAM SUMMARY'!BU40</f>
        <v>0</v>
      </c>
      <c r="BV190" s="253">
        <f>BV176*'YTD PROGRAM SUMMARY'!BV40</f>
        <v>0</v>
      </c>
      <c r="BW190" s="253">
        <f>BW176*'YTD PROGRAM SUMMARY'!BW40</f>
        <v>0</v>
      </c>
      <c r="BX190" s="253">
        <f>BX176*'YTD PROGRAM SUMMARY'!BX40</f>
        <v>0</v>
      </c>
      <c r="BY190" s="253">
        <f>BY176*'YTD PROGRAM SUMMARY'!BY40</f>
        <v>0</v>
      </c>
      <c r="BZ190" s="253">
        <f>BZ176*'YTD PROGRAM SUMMARY'!BZ40</f>
        <v>0</v>
      </c>
      <c r="CA190" s="253">
        <f>CA176*'YTD PROGRAM SUMMARY'!CA40</f>
        <v>0</v>
      </c>
      <c r="CB190" s="253">
        <f>CB176*'YTD PROGRAM SUMMARY'!CB40</f>
        <v>0</v>
      </c>
      <c r="CC190" s="253">
        <f>CC176*'YTD PROGRAM SUMMARY'!CC40</f>
        <v>0</v>
      </c>
      <c r="CD190" s="253">
        <f>CD176*'YTD PROGRAM SUMMARY'!CD40</f>
        <v>0</v>
      </c>
      <c r="CE190" s="253">
        <f>CE176*'YTD PROGRAM SUMMARY'!CE40</f>
        <v>0</v>
      </c>
      <c r="CF190" s="253">
        <f>CF176*'YTD PROGRAM SUMMARY'!CF40</f>
        <v>0</v>
      </c>
      <c r="CG190" s="253">
        <f>CG176*'YTD PROGRAM SUMMARY'!CG40</f>
        <v>0</v>
      </c>
      <c r="CH190" s="254">
        <f>CH176*'YTD PROGRAM SUMMARY'!CH40</f>
        <v>0</v>
      </c>
    </row>
    <row r="191" spans="1:86" hidden="1" x14ac:dyDescent="0.35">
      <c r="A191" s="116"/>
      <c r="B191" s="298" t="s">
        <v>137</v>
      </c>
      <c r="C191" s="123">
        <f>IFERROR(C189/C73,0)</f>
        <v>0</v>
      </c>
      <c r="D191" s="123">
        <f t="shared" ref="D191:BO191" si="215">IFERROR(D189/D73,0)</f>
        <v>0</v>
      </c>
      <c r="E191" s="123">
        <f t="shared" si="215"/>
        <v>0</v>
      </c>
      <c r="F191" s="123">
        <f t="shared" si="215"/>
        <v>0</v>
      </c>
      <c r="G191" s="123">
        <f t="shared" si="215"/>
        <v>0</v>
      </c>
      <c r="H191" s="123">
        <f t="shared" si="215"/>
        <v>2.5023914821293718E-2</v>
      </c>
      <c r="I191" s="123">
        <f t="shared" si="215"/>
        <v>3.2804554868433179E-2</v>
      </c>
      <c r="J191" s="123">
        <f t="shared" si="215"/>
        <v>9.9249707720948072E-2</v>
      </c>
      <c r="K191" s="123">
        <f t="shared" si="215"/>
        <v>0.15139731272591531</v>
      </c>
      <c r="L191" s="123">
        <f t="shared" si="215"/>
        <v>1.7270752653714128E-2</v>
      </c>
      <c r="M191" s="123">
        <f t="shared" si="215"/>
        <v>1.0193466743444971E-2</v>
      </c>
      <c r="N191" s="123">
        <f t="shared" si="215"/>
        <v>0.13460238091126581</v>
      </c>
      <c r="O191" s="255">
        <f t="shared" si="215"/>
        <v>0</v>
      </c>
      <c r="P191" s="255">
        <f t="shared" si="215"/>
        <v>0</v>
      </c>
      <c r="Q191" s="255">
        <f t="shared" si="215"/>
        <v>0</v>
      </c>
      <c r="R191" s="255">
        <f t="shared" si="215"/>
        <v>0</v>
      </c>
      <c r="S191" s="255">
        <f t="shared" si="215"/>
        <v>0</v>
      </c>
      <c r="T191" s="255">
        <f t="shared" si="215"/>
        <v>0</v>
      </c>
      <c r="U191" s="255">
        <f t="shared" si="215"/>
        <v>0</v>
      </c>
      <c r="V191" s="255">
        <f t="shared" si="215"/>
        <v>0</v>
      </c>
      <c r="W191" s="255">
        <f t="shared" si="215"/>
        <v>0</v>
      </c>
      <c r="X191" s="255">
        <f t="shared" si="215"/>
        <v>0</v>
      </c>
      <c r="Y191" s="255">
        <f t="shared" si="215"/>
        <v>0</v>
      </c>
      <c r="Z191" s="255">
        <f t="shared" si="215"/>
        <v>0</v>
      </c>
      <c r="AA191" s="255">
        <f t="shared" si="215"/>
        <v>0</v>
      </c>
      <c r="AB191" s="255">
        <f t="shared" si="215"/>
        <v>0</v>
      </c>
      <c r="AC191" s="255">
        <f t="shared" si="215"/>
        <v>0</v>
      </c>
      <c r="AD191" s="255">
        <f t="shared" si="215"/>
        <v>0</v>
      </c>
      <c r="AE191" s="255">
        <f t="shared" si="215"/>
        <v>0</v>
      </c>
      <c r="AF191" s="255">
        <f t="shared" si="215"/>
        <v>0</v>
      </c>
      <c r="AG191" s="255">
        <f t="shared" si="215"/>
        <v>0</v>
      </c>
      <c r="AH191" s="255">
        <f t="shared" si="215"/>
        <v>0</v>
      </c>
      <c r="AI191" s="255">
        <f t="shared" si="215"/>
        <v>0</v>
      </c>
      <c r="AJ191" s="255">
        <f t="shared" si="215"/>
        <v>0</v>
      </c>
      <c r="AK191" s="255">
        <f t="shared" si="215"/>
        <v>0</v>
      </c>
      <c r="AL191" s="255">
        <f t="shared" si="215"/>
        <v>0</v>
      </c>
      <c r="AM191" s="255">
        <f t="shared" si="215"/>
        <v>0</v>
      </c>
      <c r="AN191" s="255">
        <f t="shared" si="215"/>
        <v>0</v>
      </c>
      <c r="AO191" s="255">
        <f t="shared" si="215"/>
        <v>0</v>
      </c>
      <c r="AP191" s="255">
        <f t="shared" si="215"/>
        <v>0</v>
      </c>
      <c r="AQ191" s="255">
        <f t="shared" si="215"/>
        <v>0</v>
      </c>
      <c r="AR191" s="255">
        <f t="shared" si="215"/>
        <v>0</v>
      </c>
      <c r="AS191" s="255">
        <f t="shared" si="215"/>
        <v>0</v>
      </c>
      <c r="AT191" s="255">
        <f t="shared" si="215"/>
        <v>0</v>
      </c>
      <c r="AU191" s="255">
        <f t="shared" si="215"/>
        <v>0</v>
      </c>
      <c r="AV191" s="255">
        <f t="shared" si="215"/>
        <v>0</v>
      </c>
      <c r="AW191" s="255">
        <f t="shared" si="215"/>
        <v>0</v>
      </c>
      <c r="AX191" s="255">
        <f t="shared" si="215"/>
        <v>0</v>
      </c>
      <c r="AY191" s="255">
        <f t="shared" si="215"/>
        <v>0</v>
      </c>
      <c r="AZ191" s="255">
        <f t="shared" si="215"/>
        <v>0</v>
      </c>
      <c r="BA191" s="255">
        <f t="shared" si="215"/>
        <v>0</v>
      </c>
      <c r="BB191" s="255">
        <f t="shared" si="215"/>
        <v>0</v>
      </c>
      <c r="BC191" s="255">
        <f t="shared" si="215"/>
        <v>0</v>
      </c>
      <c r="BD191" s="255">
        <f t="shared" si="215"/>
        <v>0</v>
      </c>
      <c r="BE191" s="255">
        <f t="shared" si="215"/>
        <v>0</v>
      </c>
      <c r="BF191" s="255">
        <f t="shared" si="215"/>
        <v>0</v>
      </c>
      <c r="BG191" s="255">
        <f t="shared" si="215"/>
        <v>0</v>
      </c>
      <c r="BH191" s="255">
        <f t="shared" si="215"/>
        <v>0</v>
      </c>
      <c r="BI191" s="255">
        <f t="shared" si="215"/>
        <v>0</v>
      </c>
      <c r="BJ191" s="255">
        <f t="shared" si="215"/>
        <v>0</v>
      </c>
      <c r="BK191" s="255">
        <f t="shared" si="215"/>
        <v>0</v>
      </c>
      <c r="BL191" s="255">
        <f t="shared" si="215"/>
        <v>0</v>
      </c>
      <c r="BM191" s="255">
        <f t="shared" si="215"/>
        <v>0</v>
      </c>
      <c r="BN191" s="255">
        <f t="shared" si="215"/>
        <v>0</v>
      </c>
      <c r="BO191" s="255">
        <f t="shared" si="215"/>
        <v>0</v>
      </c>
      <c r="BP191" s="255">
        <f t="shared" ref="BP191:CH191" si="216">IFERROR(BP189/BP73,0)</f>
        <v>0</v>
      </c>
      <c r="BQ191" s="255">
        <f t="shared" si="216"/>
        <v>0</v>
      </c>
      <c r="BR191" s="255">
        <f t="shared" si="216"/>
        <v>0</v>
      </c>
      <c r="BS191" s="255">
        <f t="shared" si="216"/>
        <v>0</v>
      </c>
      <c r="BT191" s="255">
        <f t="shared" si="216"/>
        <v>0</v>
      </c>
      <c r="BU191" s="255">
        <f t="shared" si="216"/>
        <v>0</v>
      </c>
      <c r="BV191" s="255">
        <f t="shared" si="216"/>
        <v>0</v>
      </c>
      <c r="BW191" s="255">
        <f t="shared" si="216"/>
        <v>0</v>
      </c>
      <c r="BX191" s="255">
        <f t="shared" si="216"/>
        <v>0</v>
      </c>
      <c r="BY191" s="255">
        <f t="shared" si="216"/>
        <v>0</v>
      </c>
      <c r="BZ191" s="255">
        <f t="shared" si="216"/>
        <v>0</v>
      </c>
      <c r="CA191" s="255">
        <f t="shared" si="216"/>
        <v>0</v>
      </c>
      <c r="CB191" s="255">
        <f t="shared" si="216"/>
        <v>0</v>
      </c>
      <c r="CC191" s="255">
        <f t="shared" si="216"/>
        <v>0</v>
      </c>
      <c r="CD191" s="255">
        <f t="shared" si="216"/>
        <v>0</v>
      </c>
      <c r="CE191" s="255">
        <f t="shared" si="216"/>
        <v>0</v>
      </c>
      <c r="CF191" s="255">
        <f t="shared" si="216"/>
        <v>0</v>
      </c>
      <c r="CG191" s="255">
        <f t="shared" si="216"/>
        <v>0</v>
      </c>
      <c r="CH191" s="263">
        <f t="shared" si="216"/>
        <v>0</v>
      </c>
    </row>
    <row r="192" spans="1:86" ht="15" hidden="1" thickBot="1" x14ac:dyDescent="0.4">
      <c r="A192" s="116"/>
      <c r="B192" s="96" t="s">
        <v>138</v>
      </c>
      <c r="C192" s="124">
        <f>IFERROR(C190/C73,0)</f>
        <v>0</v>
      </c>
      <c r="D192" s="124">
        <f t="shared" ref="D192:BO192" si="217">IFERROR(D190/D73,0)</f>
        <v>0</v>
      </c>
      <c r="E192" s="124">
        <f t="shared" si="217"/>
        <v>0</v>
      </c>
      <c r="F192" s="124">
        <f t="shared" si="217"/>
        <v>0</v>
      </c>
      <c r="G192" s="124">
        <f t="shared" si="217"/>
        <v>0</v>
      </c>
      <c r="H192" s="124">
        <f t="shared" si="217"/>
        <v>3.6237937900024568E-3</v>
      </c>
      <c r="I192" s="124">
        <f t="shared" si="217"/>
        <v>4.4277990057906913E-3</v>
      </c>
      <c r="J192" s="124">
        <f t="shared" si="217"/>
        <v>1.3397836785858843E-2</v>
      </c>
      <c r="K192" s="124">
        <f t="shared" si="217"/>
        <v>1.7482817991035994E-2</v>
      </c>
      <c r="L192" s="124">
        <f t="shared" si="217"/>
        <v>1.4718566704329551E-3</v>
      </c>
      <c r="M192" s="124">
        <f t="shared" si="217"/>
        <v>7.9953657409066357E-4</v>
      </c>
      <c r="N192" s="124">
        <f t="shared" si="217"/>
        <v>8.7265150803674339E-3</v>
      </c>
      <c r="O192" s="256">
        <f t="shared" si="217"/>
        <v>0</v>
      </c>
      <c r="P192" s="256">
        <f t="shared" si="217"/>
        <v>0</v>
      </c>
      <c r="Q192" s="256">
        <f t="shared" si="217"/>
        <v>0</v>
      </c>
      <c r="R192" s="256">
        <f t="shared" si="217"/>
        <v>0</v>
      </c>
      <c r="S192" s="256">
        <f t="shared" si="217"/>
        <v>0</v>
      </c>
      <c r="T192" s="256">
        <f t="shared" si="217"/>
        <v>0</v>
      </c>
      <c r="U192" s="256">
        <f t="shared" si="217"/>
        <v>0</v>
      </c>
      <c r="V192" s="256">
        <f t="shared" si="217"/>
        <v>0</v>
      </c>
      <c r="W192" s="256">
        <f t="shared" si="217"/>
        <v>0</v>
      </c>
      <c r="X192" s="256">
        <f t="shared" si="217"/>
        <v>0</v>
      </c>
      <c r="Y192" s="256">
        <f t="shared" si="217"/>
        <v>0</v>
      </c>
      <c r="Z192" s="256">
        <f t="shared" si="217"/>
        <v>0</v>
      </c>
      <c r="AA192" s="256">
        <f t="shared" si="217"/>
        <v>0</v>
      </c>
      <c r="AB192" s="256">
        <f t="shared" si="217"/>
        <v>0</v>
      </c>
      <c r="AC192" s="256">
        <f t="shared" si="217"/>
        <v>0</v>
      </c>
      <c r="AD192" s="256">
        <f t="shared" si="217"/>
        <v>0</v>
      </c>
      <c r="AE192" s="256">
        <f t="shared" si="217"/>
        <v>0</v>
      </c>
      <c r="AF192" s="256">
        <f t="shared" si="217"/>
        <v>0</v>
      </c>
      <c r="AG192" s="256">
        <f t="shared" si="217"/>
        <v>0</v>
      </c>
      <c r="AH192" s="256">
        <f t="shared" si="217"/>
        <v>0</v>
      </c>
      <c r="AI192" s="256">
        <f t="shared" si="217"/>
        <v>0</v>
      </c>
      <c r="AJ192" s="256">
        <f t="shared" si="217"/>
        <v>0</v>
      </c>
      <c r="AK192" s="256">
        <f t="shared" si="217"/>
        <v>0</v>
      </c>
      <c r="AL192" s="256">
        <f t="shared" si="217"/>
        <v>0</v>
      </c>
      <c r="AM192" s="256">
        <f t="shared" si="217"/>
        <v>0</v>
      </c>
      <c r="AN192" s="256">
        <f t="shared" si="217"/>
        <v>0</v>
      </c>
      <c r="AO192" s="256">
        <f t="shared" si="217"/>
        <v>0</v>
      </c>
      <c r="AP192" s="256">
        <f t="shared" si="217"/>
        <v>0</v>
      </c>
      <c r="AQ192" s="256">
        <f t="shared" si="217"/>
        <v>0</v>
      </c>
      <c r="AR192" s="256">
        <f t="shared" si="217"/>
        <v>0</v>
      </c>
      <c r="AS192" s="256">
        <f t="shared" si="217"/>
        <v>0</v>
      </c>
      <c r="AT192" s="256">
        <f t="shared" si="217"/>
        <v>0</v>
      </c>
      <c r="AU192" s="256">
        <f t="shared" si="217"/>
        <v>0</v>
      </c>
      <c r="AV192" s="256">
        <f t="shared" si="217"/>
        <v>0</v>
      </c>
      <c r="AW192" s="256">
        <f t="shared" si="217"/>
        <v>0</v>
      </c>
      <c r="AX192" s="256">
        <f t="shared" si="217"/>
        <v>0</v>
      </c>
      <c r="AY192" s="256">
        <f t="shared" si="217"/>
        <v>0</v>
      </c>
      <c r="AZ192" s="256">
        <f t="shared" si="217"/>
        <v>0</v>
      </c>
      <c r="BA192" s="256">
        <f t="shared" si="217"/>
        <v>0</v>
      </c>
      <c r="BB192" s="256">
        <f t="shared" si="217"/>
        <v>0</v>
      </c>
      <c r="BC192" s="256">
        <f t="shared" si="217"/>
        <v>0</v>
      </c>
      <c r="BD192" s="256">
        <f t="shared" si="217"/>
        <v>0</v>
      </c>
      <c r="BE192" s="256">
        <f t="shared" si="217"/>
        <v>0</v>
      </c>
      <c r="BF192" s="256">
        <f t="shared" si="217"/>
        <v>0</v>
      </c>
      <c r="BG192" s="256">
        <f t="shared" si="217"/>
        <v>0</v>
      </c>
      <c r="BH192" s="256">
        <f t="shared" si="217"/>
        <v>0</v>
      </c>
      <c r="BI192" s="256">
        <f t="shared" si="217"/>
        <v>0</v>
      </c>
      <c r="BJ192" s="256">
        <f t="shared" si="217"/>
        <v>0</v>
      </c>
      <c r="BK192" s="256">
        <f t="shared" si="217"/>
        <v>0</v>
      </c>
      <c r="BL192" s="256">
        <f t="shared" si="217"/>
        <v>0</v>
      </c>
      <c r="BM192" s="256">
        <f t="shared" si="217"/>
        <v>0</v>
      </c>
      <c r="BN192" s="256">
        <f t="shared" si="217"/>
        <v>0</v>
      </c>
      <c r="BO192" s="256">
        <f t="shared" si="217"/>
        <v>0</v>
      </c>
      <c r="BP192" s="256">
        <f t="shared" ref="BP192:CH192" si="218">IFERROR(BP190/BP73,0)</f>
        <v>0</v>
      </c>
      <c r="BQ192" s="256">
        <f t="shared" si="218"/>
        <v>0</v>
      </c>
      <c r="BR192" s="256">
        <f t="shared" si="218"/>
        <v>0</v>
      </c>
      <c r="BS192" s="256">
        <f t="shared" si="218"/>
        <v>0</v>
      </c>
      <c r="BT192" s="256">
        <f t="shared" si="218"/>
        <v>0</v>
      </c>
      <c r="BU192" s="256">
        <f t="shared" si="218"/>
        <v>0</v>
      </c>
      <c r="BV192" s="256">
        <f t="shared" si="218"/>
        <v>0</v>
      </c>
      <c r="BW192" s="256">
        <f t="shared" si="218"/>
        <v>0</v>
      </c>
      <c r="BX192" s="256">
        <f t="shared" si="218"/>
        <v>0</v>
      </c>
      <c r="BY192" s="256">
        <f t="shared" si="218"/>
        <v>0</v>
      </c>
      <c r="BZ192" s="256">
        <f t="shared" si="218"/>
        <v>0</v>
      </c>
      <c r="CA192" s="256">
        <f t="shared" si="218"/>
        <v>0</v>
      </c>
      <c r="CB192" s="256">
        <f t="shared" si="218"/>
        <v>0</v>
      </c>
      <c r="CC192" s="256">
        <f t="shared" si="218"/>
        <v>0</v>
      </c>
      <c r="CD192" s="256">
        <f t="shared" si="218"/>
        <v>0</v>
      </c>
      <c r="CE192" s="256">
        <f t="shared" si="218"/>
        <v>0</v>
      </c>
      <c r="CF192" s="256">
        <f t="shared" si="218"/>
        <v>0</v>
      </c>
      <c r="CG192" s="256">
        <f t="shared" si="218"/>
        <v>0</v>
      </c>
      <c r="CH192" s="257">
        <f t="shared" si="218"/>
        <v>0</v>
      </c>
    </row>
    <row r="193" spans="1:86" ht="15" hidden="1" thickBot="1" x14ac:dyDescent="0.4">
      <c r="A193" s="116"/>
      <c r="B193" s="305" t="s">
        <v>139</v>
      </c>
      <c r="C193" s="126">
        <f>C191+C192</f>
        <v>0</v>
      </c>
      <c r="D193" s="126">
        <f t="shared" ref="D193:BO193" si="219">D191+D192</f>
        <v>0</v>
      </c>
      <c r="E193" s="127">
        <f t="shared" si="219"/>
        <v>0</v>
      </c>
      <c r="F193" s="127">
        <f t="shared" si="219"/>
        <v>0</v>
      </c>
      <c r="G193" s="127">
        <f t="shared" si="219"/>
        <v>0</v>
      </c>
      <c r="H193" s="127">
        <f t="shared" si="219"/>
        <v>2.8647708611296174E-2</v>
      </c>
      <c r="I193" s="127">
        <f t="shared" si="219"/>
        <v>3.723235387422387E-2</v>
      </c>
      <c r="J193" s="127">
        <f t="shared" si="219"/>
        <v>0.11264754450680692</v>
      </c>
      <c r="K193" s="127">
        <f t="shared" si="219"/>
        <v>0.16888013071695129</v>
      </c>
      <c r="L193" s="127">
        <f t="shared" si="219"/>
        <v>1.8742609324147085E-2</v>
      </c>
      <c r="M193" s="127">
        <f t="shared" si="219"/>
        <v>1.0993003317535634E-2</v>
      </c>
      <c r="N193" s="127">
        <f t="shared" si="219"/>
        <v>0.14332889599163323</v>
      </c>
      <c r="O193" s="258">
        <f t="shared" si="219"/>
        <v>0</v>
      </c>
      <c r="P193" s="258">
        <f t="shared" si="219"/>
        <v>0</v>
      </c>
      <c r="Q193" s="259">
        <f t="shared" si="219"/>
        <v>0</v>
      </c>
      <c r="R193" s="259">
        <f t="shared" si="219"/>
        <v>0</v>
      </c>
      <c r="S193" s="259">
        <f t="shared" si="219"/>
        <v>0</v>
      </c>
      <c r="T193" s="259">
        <f t="shared" si="219"/>
        <v>0</v>
      </c>
      <c r="U193" s="259">
        <f t="shared" si="219"/>
        <v>0</v>
      </c>
      <c r="V193" s="259">
        <f t="shared" si="219"/>
        <v>0</v>
      </c>
      <c r="W193" s="259">
        <f t="shared" si="219"/>
        <v>0</v>
      </c>
      <c r="X193" s="259">
        <f t="shared" si="219"/>
        <v>0</v>
      </c>
      <c r="Y193" s="260">
        <f t="shared" si="219"/>
        <v>0</v>
      </c>
      <c r="Z193" s="260">
        <f t="shared" si="219"/>
        <v>0</v>
      </c>
      <c r="AA193" s="258">
        <f t="shared" si="219"/>
        <v>0</v>
      </c>
      <c r="AB193" s="258">
        <f t="shared" si="219"/>
        <v>0</v>
      </c>
      <c r="AC193" s="259">
        <f t="shared" si="219"/>
        <v>0</v>
      </c>
      <c r="AD193" s="259">
        <f t="shared" si="219"/>
        <v>0</v>
      </c>
      <c r="AE193" s="259">
        <f t="shared" si="219"/>
        <v>0</v>
      </c>
      <c r="AF193" s="259">
        <f t="shared" si="219"/>
        <v>0</v>
      </c>
      <c r="AG193" s="259">
        <f t="shared" si="219"/>
        <v>0</v>
      </c>
      <c r="AH193" s="259">
        <f t="shared" si="219"/>
        <v>0</v>
      </c>
      <c r="AI193" s="259">
        <f t="shared" si="219"/>
        <v>0</v>
      </c>
      <c r="AJ193" s="259">
        <f t="shared" si="219"/>
        <v>0</v>
      </c>
      <c r="AK193" s="260">
        <f t="shared" si="219"/>
        <v>0</v>
      </c>
      <c r="AL193" s="260">
        <f t="shared" si="219"/>
        <v>0</v>
      </c>
      <c r="AM193" s="258">
        <f t="shared" si="219"/>
        <v>0</v>
      </c>
      <c r="AN193" s="258">
        <f t="shared" si="219"/>
        <v>0</v>
      </c>
      <c r="AO193" s="259">
        <f t="shared" si="219"/>
        <v>0</v>
      </c>
      <c r="AP193" s="259">
        <f t="shared" si="219"/>
        <v>0</v>
      </c>
      <c r="AQ193" s="259">
        <f t="shared" si="219"/>
        <v>0</v>
      </c>
      <c r="AR193" s="259">
        <f t="shared" si="219"/>
        <v>0</v>
      </c>
      <c r="AS193" s="259">
        <f t="shared" si="219"/>
        <v>0</v>
      </c>
      <c r="AT193" s="259">
        <f t="shared" si="219"/>
        <v>0</v>
      </c>
      <c r="AU193" s="259">
        <f t="shared" si="219"/>
        <v>0</v>
      </c>
      <c r="AV193" s="259">
        <f t="shared" si="219"/>
        <v>0</v>
      </c>
      <c r="AW193" s="260">
        <f t="shared" si="219"/>
        <v>0</v>
      </c>
      <c r="AX193" s="260">
        <f t="shared" si="219"/>
        <v>0</v>
      </c>
      <c r="AY193" s="258">
        <f t="shared" si="219"/>
        <v>0</v>
      </c>
      <c r="AZ193" s="258">
        <f t="shared" si="219"/>
        <v>0</v>
      </c>
      <c r="BA193" s="259">
        <f t="shared" si="219"/>
        <v>0</v>
      </c>
      <c r="BB193" s="259">
        <f t="shared" si="219"/>
        <v>0</v>
      </c>
      <c r="BC193" s="259">
        <f t="shared" si="219"/>
        <v>0</v>
      </c>
      <c r="BD193" s="259">
        <f t="shared" si="219"/>
        <v>0</v>
      </c>
      <c r="BE193" s="259">
        <f t="shared" si="219"/>
        <v>0</v>
      </c>
      <c r="BF193" s="259">
        <f t="shared" si="219"/>
        <v>0</v>
      </c>
      <c r="BG193" s="259">
        <f t="shared" si="219"/>
        <v>0</v>
      </c>
      <c r="BH193" s="259">
        <f t="shared" si="219"/>
        <v>0</v>
      </c>
      <c r="BI193" s="260">
        <f t="shared" si="219"/>
        <v>0</v>
      </c>
      <c r="BJ193" s="260">
        <f t="shared" si="219"/>
        <v>0</v>
      </c>
      <c r="BK193" s="258">
        <f t="shared" si="219"/>
        <v>0</v>
      </c>
      <c r="BL193" s="258">
        <f t="shared" si="219"/>
        <v>0</v>
      </c>
      <c r="BM193" s="259">
        <f t="shared" si="219"/>
        <v>0</v>
      </c>
      <c r="BN193" s="259">
        <f t="shared" si="219"/>
        <v>0</v>
      </c>
      <c r="BO193" s="259">
        <f t="shared" si="219"/>
        <v>0</v>
      </c>
      <c r="BP193" s="259">
        <f t="shared" ref="BP193:CH193" si="220">BP191+BP192</f>
        <v>0</v>
      </c>
      <c r="BQ193" s="259">
        <f t="shared" si="220"/>
        <v>0</v>
      </c>
      <c r="BR193" s="259">
        <f t="shared" si="220"/>
        <v>0</v>
      </c>
      <c r="BS193" s="259">
        <f t="shared" si="220"/>
        <v>0</v>
      </c>
      <c r="BT193" s="259">
        <f t="shared" si="220"/>
        <v>0</v>
      </c>
      <c r="BU193" s="260">
        <f t="shared" si="220"/>
        <v>0</v>
      </c>
      <c r="BV193" s="260">
        <f t="shared" si="220"/>
        <v>0</v>
      </c>
      <c r="BW193" s="258">
        <f t="shared" si="220"/>
        <v>0</v>
      </c>
      <c r="BX193" s="258">
        <f t="shared" si="220"/>
        <v>0</v>
      </c>
      <c r="BY193" s="259">
        <f t="shared" si="220"/>
        <v>0</v>
      </c>
      <c r="BZ193" s="259">
        <f t="shared" si="220"/>
        <v>0</v>
      </c>
      <c r="CA193" s="259">
        <f t="shared" si="220"/>
        <v>0</v>
      </c>
      <c r="CB193" s="259">
        <f t="shared" si="220"/>
        <v>0</v>
      </c>
      <c r="CC193" s="259">
        <f t="shared" si="220"/>
        <v>0</v>
      </c>
      <c r="CD193" s="259">
        <f t="shared" si="220"/>
        <v>0</v>
      </c>
      <c r="CE193" s="259">
        <f t="shared" si="220"/>
        <v>0</v>
      </c>
      <c r="CF193" s="259">
        <f t="shared" si="220"/>
        <v>0</v>
      </c>
      <c r="CG193" s="260">
        <f t="shared" si="220"/>
        <v>0</v>
      </c>
      <c r="CH193" s="264">
        <f t="shared" si="220"/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BO194" si="221">D186+D193</f>
        <v>0</v>
      </c>
      <c r="E194" s="130">
        <f t="shared" si="221"/>
        <v>0</v>
      </c>
      <c r="F194" s="130">
        <f t="shared" si="221"/>
        <v>0</v>
      </c>
      <c r="G194" s="130">
        <f t="shared" si="221"/>
        <v>0</v>
      </c>
      <c r="H194" s="130">
        <f t="shared" si="221"/>
        <v>0.99999643105292146</v>
      </c>
      <c r="I194" s="130">
        <f t="shared" si="221"/>
        <v>1.0000001437153441</v>
      </c>
      <c r="J194" s="130">
        <f t="shared" si="221"/>
        <v>0.99999994686703264</v>
      </c>
      <c r="K194" s="130">
        <f t="shared" si="221"/>
        <v>0.9999963651530166</v>
      </c>
      <c r="L194" s="130">
        <f t="shared" si="221"/>
        <v>1.0000062146530415</v>
      </c>
      <c r="M194" s="130">
        <f t="shared" si="221"/>
        <v>0.99999272470117073</v>
      </c>
      <c r="N194" s="130">
        <f t="shared" si="221"/>
        <v>1.0000081514642436</v>
      </c>
      <c r="O194" s="265">
        <f t="shared" si="221"/>
        <v>0</v>
      </c>
      <c r="P194" s="265">
        <f t="shared" si="221"/>
        <v>0</v>
      </c>
      <c r="Q194" s="265">
        <f t="shared" si="221"/>
        <v>0</v>
      </c>
      <c r="R194" s="265">
        <f t="shared" si="221"/>
        <v>0</v>
      </c>
      <c r="S194" s="265">
        <f t="shared" si="221"/>
        <v>0</v>
      </c>
      <c r="T194" s="265">
        <f t="shared" si="221"/>
        <v>0</v>
      </c>
      <c r="U194" s="265">
        <f t="shared" si="221"/>
        <v>0</v>
      </c>
      <c r="V194" s="265">
        <f t="shared" si="221"/>
        <v>0</v>
      </c>
      <c r="W194" s="265">
        <f t="shared" si="221"/>
        <v>0</v>
      </c>
      <c r="X194" s="265">
        <f t="shared" si="221"/>
        <v>0</v>
      </c>
      <c r="Y194" s="265">
        <f t="shared" si="221"/>
        <v>0</v>
      </c>
      <c r="Z194" s="265">
        <f t="shared" si="221"/>
        <v>0</v>
      </c>
      <c r="AA194" s="265">
        <f t="shared" si="221"/>
        <v>0</v>
      </c>
      <c r="AB194" s="265">
        <f t="shared" si="221"/>
        <v>0</v>
      </c>
      <c r="AC194" s="265">
        <f t="shared" si="221"/>
        <v>0</v>
      </c>
      <c r="AD194" s="265">
        <f t="shared" si="221"/>
        <v>0</v>
      </c>
      <c r="AE194" s="265">
        <f t="shared" si="221"/>
        <v>0</v>
      </c>
      <c r="AF194" s="265">
        <f t="shared" si="221"/>
        <v>0</v>
      </c>
      <c r="AG194" s="265">
        <f t="shared" si="221"/>
        <v>0</v>
      </c>
      <c r="AH194" s="265">
        <f t="shared" si="221"/>
        <v>0</v>
      </c>
      <c r="AI194" s="265">
        <f t="shared" si="221"/>
        <v>0</v>
      </c>
      <c r="AJ194" s="265">
        <f t="shared" si="221"/>
        <v>0</v>
      </c>
      <c r="AK194" s="265">
        <f t="shared" si="221"/>
        <v>0</v>
      </c>
      <c r="AL194" s="265">
        <f t="shared" si="221"/>
        <v>0</v>
      </c>
      <c r="AM194" s="265">
        <f t="shared" si="221"/>
        <v>0</v>
      </c>
      <c r="AN194" s="265">
        <f t="shared" si="221"/>
        <v>0</v>
      </c>
      <c r="AO194" s="265">
        <f t="shared" si="221"/>
        <v>0</v>
      </c>
      <c r="AP194" s="265">
        <f t="shared" si="221"/>
        <v>0</v>
      </c>
      <c r="AQ194" s="265">
        <f t="shared" si="221"/>
        <v>0</v>
      </c>
      <c r="AR194" s="265">
        <f t="shared" si="221"/>
        <v>0</v>
      </c>
      <c r="AS194" s="265">
        <f t="shared" si="221"/>
        <v>0</v>
      </c>
      <c r="AT194" s="265">
        <f t="shared" si="221"/>
        <v>0</v>
      </c>
      <c r="AU194" s="265">
        <f t="shared" si="221"/>
        <v>0</v>
      </c>
      <c r="AV194" s="265">
        <f t="shared" si="221"/>
        <v>0</v>
      </c>
      <c r="AW194" s="265">
        <f t="shared" si="221"/>
        <v>0</v>
      </c>
      <c r="AX194" s="265">
        <f t="shared" si="221"/>
        <v>0</v>
      </c>
      <c r="AY194" s="265">
        <f t="shared" si="221"/>
        <v>0</v>
      </c>
      <c r="AZ194" s="265">
        <f t="shared" si="221"/>
        <v>0</v>
      </c>
      <c r="BA194" s="265">
        <f t="shared" si="221"/>
        <v>0</v>
      </c>
      <c r="BB194" s="265">
        <f t="shared" si="221"/>
        <v>0</v>
      </c>
      <c r="BC194" s="265">
        <f t="shared" si="221"/>
        <v>0</v>
      </c>
      <c r="BD194" s="265">
        <f t="shared" si="221"/>
        <v>0</v>
      </c>
      <c r="BE194" s="265">
        <f t="shared" si="221"/>
        <v>0</v>
      </c>
      <c r="BF194" s="265">
        <f t="shared" si="221"/>
        <v>0</v>
      </c>
      <c r="BG194" s="265">
        <f t="shared" si="221"/>
        <v>0</v>
      </c>
      <c r="BH194" s="265">
        <f t="shared" si="221"/>
        <v>0</v>
      </c>
      <c r="BI194" s="265">
        <f t="shared" si="221"/>
        <v>0</v>
      </c>
      <c r="BJ194" s="265">
        <f t="shared" si="221"/>
        <v>0</v>
      </c>
      <c r="BK194" s="265">
        <f t="shared" si="221"/>
        <v>0</v>
      </c>
      <c r="BL194" s="265">
        <f t="shared" si="221"/>
        <v>0</v>
      </c>
      <c r="BM194" s="265">
        <f t="shared" si="221"/>
        <v>0</v>
      </c>
      <c r="BN194" s="265">
        <f t="shared" si="221"/>
        <v>0</v>
      </c>
      <c r="BO194" s="265">
        <f t="shared" si="221"/>
        <v>0</v>
      </c>
      <c r="BP194" s="265">
        <f t="shared" ref="BP194:CH194" si="222">BP186+BP193</f>
        <v>0</v>
      </c>
      <c r="BQ194" s="265">
        <f t="shared" si="222"/>
        <v>0</v>
      </c>
      <c r="BR194" s="265">
        <f t="shared" si="222"/>
        <v>0</v>
      </c>
      <c r="BS194" s="265">
        <f t="shared" si="222"/>
        <v>0</v>
      </c>
      <c r="BT194" s="265">
        <f t="shared" si="222"/>
        <v>0</v>
      </c>
      <c r="BU194" s="265">
        <f t="shared" si="222"/>
        <v>0</v>
      </c>
      <c r="BV194" s="265">
        <f t="shared" si="222"/>
        <v>0</v>
      </c>
      <c r="BW194" s="265">
        <f t="shared" si="222"/>
        <v>0</v>
      </c>
      <c r="BX194" s="265">
        <f t="shared" si="222"/>
        <v>0</v>
      </c>
      <c r="BY194" s="265">
        <f t="shared" si="222"/>
        <v>0</v>
      </c>
      <c r="BZ194" s="265">
        <f t="shared" si="222"/>
        <v>0</v>
      </c>
      <c r="CA194" s="265">
        <f t="shared" si="222"/>
        <v>0</v>
      </c>
      <c r="CB194" s="265">
        <f t="shared" si="222"/>
        <v>0</v>
      </c>
      <c r="CC194" s="265">
        <f t="shared" si="222"/>
        <v>0</v>
      </c>
      <c r="CD194" s="265">
        <f t="shared" si="222"/>
        <v>0</v>
      </c>
      <c r="CE194" s="265">
        <f t="shared" si="222"/>
        <v>0</v>
      </c>
      <c r="CF194" s="265">
        <f t="shared" si="222"/>
        <v>0</v>
      </c>
      <c r="CG194" s="265">
        <f t="shared" si="222"/>
        <v>0</v>
      </c>
      <c r="CH194" s="265">
        <f t="shared" si="222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1">
        <f t="shared" ref="C196" si="223">SUM(C182:C183)</f>
        <v>0</v>
      </c>
      <c r="D196" s="131">
        <f t="shared" ref="D196:BO196" si="224">SUM(D182:D183)</f>
        <v>0</v>
      </c>
      <c r="E196" s="132">
        <f t="shared" si="224"/>
        <v>0</v>
      </c>
      <c r="F196" s="132">
        <f t="shared" si="224"/>
        <v>0</v>
      </c>
      <c r="G196" s="132">
        <f t="shared" si="224"/>
        <v>0</v>
      </c>
      <c r="H196" s="132">
        <f t="shared" si="224"/>
        <v>235.88637874007173</v>
      </c>
      <c r="I196" s="132">
        <f t="shared" si="224"/>
        <v>986.21571430227675</v>
      </c>
      <c r="J196" s="132">
        <f t="shared" si="224"/>
        <v>1574.3210755376256</v>
      </c>
      <c r="K196" s="132">
        <f t="shared" si="224"/>
        <v>2203.8401636024182</v>
      </c>
      <c r="L196" s="132">
        <f t="shared" si="224"/>
        <v>1913.5517399261346</v>
      </c>
      <c r="M196" s="133">
        <f t="shared" si="224"/>
        <v>1858.2015281580645</v>
      </c>
      <c r="N196" s="133">
        <f t="shared" si="224"/>
        <v>2608.0192997689724</v>
      </c>
      <c r="O196" s="271">
        <f t="shared" si="224"/>
        <v>0</v>
      </c>
      <c r="P196" s="271">
        <f t="shared" si="224"/>
        <v>0</v>
      </c>
      <c r="Q196" s="272">
        <f t="shared" si="224"/>
        <v>0</v>
      </c>
      <c r="R196" s="272">
        <f t="shared" si="224"/>
        <v>0</v>
      </c>
      <c r="S196" s="272">
        <f t="shared" si="224"/>
        <v>0</v>
      </c>
      <c r="T196" s="272">
        <f t="shared" si="224"/>
        <v>0</v>
      </c>
      <c r="U196" s="272">
        <f t="shared" si="224"/>
        <v>0</v>
      </c>
      <c r="V196" s="272">
        <f t="shared" si="224"/>
        <v>0</v>
      </c>
      <c r="W196" s="272">
        <f t="shared" si="224"/>
        <v>0</v>
      </c>
      <c r="X196" s="272">
        <f t="shared" si="224"/>
        <v>0</v>
      </c>
      <c r="Y196" s="273">
        <f t="shared" si="224"/>
        <v>0</v>
      </c>
      <c r="Z196" s="273">
        <f t="shared" si="224"/>
        <v>0</v>
      </c>
      <c r="AA196" s="271">
        <f t="shared" si="224"/>
        <v>0</v>
      </c>
      <c r="AB196" s="271">
        <f t="shared" si="224"/>
        <v>0</v>
      </c>
      <c r="AC196" s="272">
        <f t="shared" si="224"/>
        <v>0</v>
      </c>
      <c r="AD196" s="272">
        <f t="shared" si="224"/>
        <v>0</v>
      </c>
      <c r="AE196" s="272">
        <f t="shared" si="224"/>
        <v>0</v>
      </c>
      <c r="AF196" s="272">
        <f t="shared" si="224"/>
        <v>0</v>
      </c>
      <c r="AG196" s="272">
        <f t="shared" si="224"/>
        <v>0</v>
      </c>
      <c r="AH196" s="272">
        <f t="shared" si="224"/>
        <v>0</v>
      </c>
      <c r="AI196" s="272">
        <f t="shared" si="224"/>
        <v>0</v>
      </c>
      <c r="AJ196" s="272">
        <f t="shared" si="224"/>
        <v>0</v>
      </c>
      <c r="AK196" s="273">
        <f t="shared" si="224"/>
        <v>0</v>
      </c>
      <c r="AL196" s="273">
        <f t="shared" si="224"/>
        <v>0</v>
      </c>
      <c r="AM196" s="271">
        <f t="shared" si="224"/>
        <v>0</v>
      </c>
      <c r="AN196" s="271">
        <f t="shared" si="224"/>
        <v>0</v>
      </c>
      <c r="AO196" s="272">
        <f t="shared" si="224"/>
        <v>0</v>
      </c>
      <c r="AP196" s="272">
        <f t="shared" si="224"/>
        <v>0</v>
      </c>
      <c r="AQ196" s="272">
        <f t="shared" si="224"/>
        <v>0</v>
      </c>
      <c r="AR196" s="272">
        <f t="shared" si="224"/>
        <v>0</v>
      </c>
      <c r="AS196" s="272">
        <f t="shared" si="224"/>
        <v>0</v>
      </c>
      <c r="AT196" s="272">
        <f t="shared" si="224"/>
        <v>0</v>
      </c>
      <c r="AU196" s="272">
        <f t="shared" si="224"/>
        <v>0</v>
      </c>
      <c r="AV196" s="272">
        <f t="shared" si="224"/>
        <v>0</v>
      </c>
      <c r="AW196" s="273">
        <f t="shared" si="224"/>
        <v>0</v>
      </c>
      <c r="AX196" s="273">
        <f t="shared" si="224"/>
        <v>0</v>
      </c>
      <c r="AY196" s="271">
        <f t="shared" si="224"/>
        <v>0</v>
      </c>
      <c r="AZ196" s="271">
        <f t="shared" si="224"/>
        <v>0</v>
      </c>
      <c r="BA196" s="272">
        <f t="shared" si="224"/>
        <v>0</v>
      </c>
      <c r="BB196" s="272">
        <f t="shared" si="224"/>
        <v>0</v>
      </c>
      <c r="BC196" s="272">
        <f t="shared" si="224"/>
        <v>0</v>
      </c>
      <c r="BD196" s="272">
        <f t="shared" si="224"/>
        <v>0</v>
      </c>
      <c r="BE196" s="272">
        <f t="shared" si="224"/>
        <v>0</v>
      </c>
      <c r="BF196" s="272">
        <f t="shared" si="224"/>
        <v>0</v>
      </c>
      <c r="BG196" s="272">
        <f t="shared" si="224"/>
        <v>0</v>
      </c>
      <c r="BH196" s="272">
        <f t="shared" si="224"/>
        <v>0</v>
      </c>
      <c r="BI196" s="273">
        <f t="shared" si="224"/>
        <v>0</v>
      </c>
      <c r="BJ196" s="273">
        <f t="shared" si="224"/>
        <v>0</v>
      </c>
      <c r="BK196" s="271">
        <f t="shared" si="224"/>
        <v>0</v>
      </c>
      <c r="BL196" s="271">
        <f t="shared" si="224"/>
        <v>0</v>
      </c>
      <c r="BM196" s="272">
        <f t="shared" si="224"/>
        <v>0</v>
      </c>
      <c r="BN196" s="272">
        <f t="shared" si="224"/>
        <v>0</v>
      </c>
      <c r="BO196" s="272">
        <f t="shared" si="224"/>
        <v>0</v>
      </c>
      <c r="BP196" s="272">
        <f t="shared" ref="BP196:CH196" si="225">SUM(BP182:BP183)</f>
        <v>0</v>
      </c>
      <c r="BQ196" s="272">
        <f t="shared" si="225"/>
        <v>0</v>
      </c>
      <c r="BR196" s="272">
        <f t="shared" si="225"/>
        <v>0</v>
      </c>
      <c r="BS196" s="272">
        <f t="shared" si="225"/>
        <v>0</v>
      </c>
      <c r="BT196" s="272">
        <f t="shared" si="225"/>
        <v>0</v>
      </c>
      <c r="BU196" s="273">
        <f t="shared" si="225"/>
        <v>0</v>
      </c>
      <c r="BV196" s="273">
        <f t="shared" si="225"/>
        <v>0</v>
      </c>
      <c r="BW196" s="271">
        <f t="shared" si="225"/>
        <v>0</v>
      </c>
      <c r="BX196" s="271">
        <f t="shared" si="225"/>
        <v>0</v>
      </c>
      <c r="BY196" s="272">
        <f t="shared" si="225"/>
        <v>0</v>
      </c>
      <c r="BZ196" s="272">
        <f t="shared" si="225"/>
        <v>0</v>
      </c>
      <c r="CA196" s="272">
        <f t="shared" si="225"/>
        <v>0</v>
      </c>
      <c r="CB196" s="272">
        <f t="shared" si="225"/>
        <v>0</v>
      </c>
      <c r="CC196" s="272">
        <f t="shared" si="225"/>
        <v>0</v>
      </c>
      <c r="CD196" s="272">
        <f t="shared" si="225"/>
        <v>0</v>
      </c>
      <c r="CE196" s="272">
        <f t="shared" si="225"/>
        <v>0</v>
      </c>
      <c r="CF196" s="272">
        <f t="shared" si="225"/>
        <v>0</v>
      </c>
      <c r="CG196" s="273">
        <f t="shared" si="225"/>
        <v>0</v>
      </c>
      <c r="CH196" s="273">
        <f t="shared" si="225"/>
        <v>0</v>
      </c>
    </row>
    <row r="197" spans="1:86" hidden="1" x14ac:dyDescent="0.35">
      <c r="A197" s="116"/>
      <c r="B197" s="116" t="s">
        <v>142</v>
      </c>
      <c r="C197" s="131">
        <f t="shared" ref="C197" si="226">SUM(C189:C190)</f>
        <v>0</v>
      </c>
      <c r="D197" s="131">
        <f t="shared" ref="D197:BO197" si="227">SUM(D189:D190)</f>
        <v>0</v>
      </c>
      <c r="E197" s="132">
        <f t="shared" si="227"/>
        <v>0</v>
      </c>
      <c r="F197" s="132">
        <f t="shared" si="227"/>
        <v>0</v>
      </c>
      <c r="G197" s="132">
        <f t="shared" si="227"/>
        <v>0</v>
      </c>
      <c r="H197" s="132">
        <f t="shared" si="227"/>
        <v>6.9569291515957428</v>
      </c>
      <c r="I197" s="132">
        <f t="shared" si="227"/>
        <v>38.139136828915284</v>
      </c>
      <c r="J197" s="132">
        <f t="shared" si="227"/>
        <v>199.85679077773574</v>
      </c>
      <c r="K197" s="132">
        <f t="shared" si="227"/>
        <v>447.81319325446833</v>
      </c>
      <c r="L197" s="132">
        <f t="shared" si="227"/>
        <v>36.549763476610778</v>
      </c>
      <c r="M197" s="133">
        <f t="shared" si="227"/>
        <v>20.654419937665107</v>
      </c>
      <c r="N197" s="133">
        <f t="shared" si="227"/>
        <v>436.3412847607006</v>
      </c>
      <c r="O197" s="271">
        <f t="shared" si="227"/>
        <v>0</v>
      </c>
      <c r="P197" s="271">
        <f t="shared" si="227"/>
        <v>0</v>
      </c>
      <c r="Q197" s="272">
        <f t="shared" si="227"/>
        <v>0</v>
      </c>
      <c r="R197" s="272">
        <f t="shared" si="227"/>
        <v>0</v>
      </c>
      <c r="S197" s="272">
        <f t="shared" si="227"/>
        <v>0</v>
      </c>
      <c r="T197" s="272">
        <f t="shared" si="227"/>
        <v>0</v>
      </c>
      <c r="U197" s="272">
        <f t="shared" si="227"/>
        <v>0</v>
      </c>
      <c r="V197" s="272">
        <f t="shared" si="227"/>
        <v>0</v>
      </c>
      <c r="W197" s="272">
        <f t="shared" si="227"/>
        <v>0</v>
      </c>
      <c r="X197" s="272">
        <f t="shared" si="227"/>
        <v>0</v>
      </c>
      <c r="Y197" s="273">
        <f t="shared" si="227"/>
        <v>0</v>
      </c>
      <c r="Z197" s="273">
        <f t="shared" si="227"/>
        <v>0</v>
      </c>
      <c r="AA197" s="271">
        <f t="shared" si="227"/>
        <v>0</v>
      </c>
      <c r="AB197" s="271">
        <f t="shared" si="227"/>
        <v>0</v>
      </c>
      <c r="AC197" s="272">
        <f t="shared" si="227"/>
        <v>0</v>
      </c>
      <c r="AD197" s="272">
        <f t="shared" si="227"/>
        <v>0</v>
      </c>
      <c r="AE197" s="272">
        <f t="shared" si="227"/>
        <v>0</v>
      </c>
      <c r="AF197" s="272">
        <f t="shared" si="227"/>
        <v>0</v>
      </c>
      <c r="AG197" s="272">
        <f t="shared" si="227"/>
        <v>0</v>
      </c>
      <c r="AH197" s="272">
        <f t="shared" si="227"/>
        <v>0</v>
      </c>
      <c r="AI197" s="272">
        <f t="shared" si="227"/>
        <v>0</v>
      </c>
      <c r="AJ197" s="272">
        <f t="shared" si="227"/>
        <v>0</v>
      </c>
      <c r="AK197" s="273">
        <f t="shared" si="227"/>
        <v>0</v>
      </c>
      <c r="AL197" s="273">
        <f t="shared" si="227"/>
        <v>0</v>
      </c>
      <c r="AM197" s="271">
        <f t="shared" si="227"/>
        <v>0</v>
      </c>
      <c r="AN197" s="271">
        <f t="shared" si="227"/>
        <v>0</v>
      </c>
      <c r="AO197" s="272">
        <f t="shared" si="227"/>
        <v>0</v>
      </c>
      <c r="AP197" s="272">
        <f t="shared" si="227"/>
        <v>0</v>
      </c>
      <c r="AQ197" s="272">
        <f t="shared" si="227"/>
        <v>0</v>
      </c>
      <c r="AR197" s="272">
        <f t="shared" si="227"/>
        <v>0</v>
      </c>
      <c r="AS197" s="272">
        <f t="shared" si="227"/>
        <v>0</v>
      </c>
      <c r="AT197" s="272">
        <f t="shared" si="227"/>
        <v>0</v>
      </c>
      <c r="AU197" s="272">
        <f t="shared" si="227"/>
        <v>0</v>
      </c>
      <c r="AV197" s="272">
        <f t="shared" si="227"/>
        <v>0</v>
      </c>
      <c r="AW197" s="273">
        <f t="shared" si="227"/>
        <v>0</v>
      </c>
      <c r="AX197" s="273">
        <f t="shared" si="227"/>
        <v>0</v>
      </c>
      <c r="AY197" s="271">
        <f t="shared" si="227"/>
        <v>0</v>
      </c>
      <c r="AZ197" s="271">
        <f t="shared" si="227"/>
        <v>0</v>
      </c>
      <c r="BA197" s="272">
        <f t="shared" si="227"/>
        <v>0</v>
      </c>
      <c r="BB197" s="272">
        <f t="shared" si="227"/>
        <v>0</v>
      </c>
      <c r="BC197" s="272">
        <f t="shared" si="227"/>
        <v>0</v>
      </c>
      <c r="BD197" s="272">
        <f t="shared" si="227"/>
        <v>0</v>
      </c>
      <c r="BE197" s="272">
        <f t="shared" si="227"/>
        <v>0</v>
      </c>
      <c r="BF197" s="272">
        <f t="shared" si="227"/>
        <v>0</v>
      </c>
      <c r="BG197" s="272">
        <f t="shared" si="227"/>
        <v>0</v>
      </c>
      <c r="BH197" s="272">
        <f t="shared" si="227"/>
        <v>0</v>
      </c>
      <c r="BI197" s="273">
        <f t="shared" si="227"/>
        <v>0</v>
      </c>
      <c r="BJ197" s="273">
        <f t="shared" si="227"/>
        <v>0</v>
      </c>
      <c r="BK197" s="271">
        <f t="shared" si="227"/>
        <v>0</v>
      </c>
      <c r="BL197" s="271">
        <f t="shared" si="227"/>
        <v>0</v>
      </c>
      <c r="BM197" s="272">
        <f t="shared" si="227"/>
        <v>0</v>
      </c>
      <c r="BN197" s="272">
        <f t="shared" si="227"/>
        <v>0</v>
      </c>
      <c r="BO197" s="272">
        <f t="shared" si="227"/>
        <v>0</v>
      </c>
      <c r="BP197" s="272">
        <f t="shared" ref="BP197:CH197" si="228">SUM(BP189:BP190)</f>
        <v>0</v>
      </c>
      <c r="BQ197" s="272">
        <f t="shared" si="228"/>
        <v>0</v>
      </c>
      <c r="BR197" s="272">
        <f t="shared" si="228"/>
        <v>0</v>
      </c>
      <c r="BS197" s="272">
        <f t="shared" si="228"/>
        <v>0</v>
      </c>
      <c r="BT197" s="272">
        <f t="shared" si="228"/>
        <v>0</v>
      </c>
      <c r="BU197" s="273">
        <f t="shared" si="228"/>
        <v>0</v>
      </c>
      <c r="BV197" s="273">
        <f t="shared" si="228"/>
        <v>0</v>
      </c>
      <c r="BW197" s="271">
        <f t="shared" si="228"/>
        <v>0</v>
      </c>
      <c r="BX197" s="271">
        <f t="shared" si="228"/>
        <v>0</v>
      </c>
      <c r="BY197" s="272">
        <f t="shared" si="228"/>
        <v>0</v>
      </c>
      <c r="BZ197" s="272">
        <f t="shared" si="228"/>
        <v>0</v>
      </c>
      <c r="CA197" s="272">
        <f t="shared" si="228"/>
        <v>0</v>
      </c>
      <c r="CB197" s="272">
        <f t="shared" si="228"/>
        <v>0</v>
      </c>
      <c r="CC197" s="272">
        <f t="shared" si="228"/>
        <v>0</v>
      </c>
      <c r="CD197" s="272">
        <f t="shared" si="228"/>
        <v>0</v>
      </c>
      <c r="CE197" s="272">
        <f t="shared" si="228"/>
        <v>0</v>
      </c>
      <c r="CF197" s="272">
        <f t="shared" si="228"/>
        <v>0</v>
      </c>
      <c r="CG197" s="273">
        <f t="shared" si="228"/>
        <v>0</v>
      </c>
      <c r="CH197" s="273">
        <f t="shared" si="228"/>
        <v>0</v>
      </c>
    </row>
    <row r="198" spans="1:86" hidden="1" x14ac:dyDescent="0.35">
      <c r="A198" s="116"/>
      <c r="B198" s="116" t="s">
        <v>129</v>
      </c>
      <c r="C198" s="134">
        <f t="shared" ref="C198" si="229">SUM(C196:C197)</f>
        <v>0</v>
      </c>
      <c r="D198" s="134">
        <f t="shared" ref="D198:BO198" si="230">SUM(D196:D197)</f>
        <v>0</v>
      </c>
      <c r="E198" s="134">
        <f t="shared" si="230"/>
        <v>0</v>
      </c>
      <c r="F198" s="134">
        <f t="shared" si="230"/>
        <v>0</v>
      </c>
      <c r="G198" s="134">
        <f t="shared" si="230"/>
        <v>0</v>
      </c>
      <c r="H198" s="134">
        <f t="shared" si="230"/>
        <v>242.84330789166748</v>
      </c>
      <c r="I198" s="134">
        <f t="shared" si="230"/>
        <v>1024.3548511311919</v>
      </c>
      <c r="J198" s="134">
        <f t="shared" si="230"/>
        <v>1774.1778663153614</v>
      </c>
      <c r="K198" s="134">
        <f t="shared" si="230"/>
        <v>2651.6533568568866</v>
      </c>
      <c r="L198" s="134">
        <f t="shared" si="230"/>
        <v>1950.1015034027453</v>
      </c>
      <c r="M198" s="135">
        <f t="shared" si="230"/>
        <v>1878.8559480957297</v>
      </c>
      <c r="N198" s="135">
        <f t="shared" si="230"/>
        <v>3044.3605845296729</v>
      </c>
      <c r="O198" s="274">
        <f t="shared" si="230"/>
        <v>0</v>
      </c>
      <c r="P198" s="274">
        <f t="shared" si="230"/>
        <v>0</v>
      </c>
      <c r="Q198" s="274">
        <f t="shared" si="230"/>
        <v>0</v>
      </c>
      <c r="R198" s="274">
        <f t="shared" si="230"/>
        <v>0</v>
      </c>
      <c r="S198" s="274">
        <f t="shared" si="230"/>
        <v>0</v>
      </c>
      <c r="T198" s="274">
        <f t="shared" si="230"/>
        <v>0</v>
      </c>
      <c r="U198" s="274">
        <f t="shared" si="230"/>
        <v>0</v>
      </c>
      <c r="V198" s="274">
        <f t="shared" si="230"/>
        <v>0</v>
      </c>
      <c r="W198" s="274">
        <f t="shared" si="230"/>
        <v>0</v>
      </c>
      <c r="X198" s="274">
        <f t="shared" si="230"/>
        <v>0</v>
      </c>
      <c r="Y198" s="275">
        <f t="shared" si="230"/>
        <v>0</v>
      </c>
      <c r="Z198" s="275">
        <f t="shared" si="230"/>
        <v>0</v>
      </c>
      <c r="AA198" s="274">
        <f t="shared" si="230"/>
        <v>0</v>
      </c>
      <c r="AB198" s="274">
        <f t="shared" si="230"/>
        <v>0</v>
      </c>
      <c r="AC198" s="274">
        <f t="shared" si="230"/>
        <v>0</v>
      </c>
      <c r="AD198" s="274">
        <f t="shared" si="230"/>
        <v>0</v>
      </c>
      <c r="AE198" s="274">
        <f t="shared" si="230"/>
        <v>0</v>
      </c>
      <c r="AF198" s="274">
        <f t="shared" si="230"/>
        <v>0</v>
      </c>
      <c r="AG198" s="274">
        <f t="shared" si="230"/>
        <v>0</v>
      </c>
      <c r="AH198" s="274">
        <f t="shared" si="230"/>
        <v>0</v>
      </c>
      <c r="AI198" s="274">
        <f t="shared" si="230"/>
        <v>0</v>
      </c>
      <c r="AJ198" s="274">
        <f t="shared" si="230"/>
        <v>0</v>
      </c>
      <c r="AK198" s="275">
        <f t="shared" si="230"/>
        <v>0</v>
      </c>
      <c r="AL198" s="275">
        <f t="shared" si="230"/>
        <v>0</v>
      </c>
      <c r="AM198" s="274">
        <f t="shared" si="230"/>
        <v>0</v>
      </c>
      <c r="AN198" s="274">
        <f t="shared" si="230"/>
        <v>0</v>
      </c>
      <c r="AO198" s="274">
        <f t="shared" si="230"/>
        <v>0</v>
      </c>
      <c r="AP198" s="274">
        <f t="shared" si="230"/>
        <v>0</v>
      </c>
      <c r="AQ198" s="274">
        <f t="shared" si="230"/>
        <v>0</v>
      </c>
      <c r="AR198" s="274">
        <f t="shared" si="230"/>
        <v>0</v>
      </c>
      <c r="AS198" s="274">
        <f t="shared" si="230"/>
        <v>0</v>
      </c>
      <c r="AT198" s="274">
        <f t="shared" si="230"/>
        <v>0</v>
      </c>
      <c r="AU198" s="274">
        <f t="shared" si="230"/>
        <v>0</v>
      </c>
      <c r="AV198" s="274">
        <f t="shared" si="230"/>
        <v>0</v>
      </c>
      <c r="AW198" s="275">
        <f t="shared" si="230"/>
        <v>0</v>
      </c>
      <c r="AX198" s="275">
        <f t="shared" si="230"/>
        <v>0</v>
      </c>
      <c r="AY198" s="274">
        <f t="shared" si="230"/>
        <v>0</v>
      </c>
      <c r="AZ198" s="274">
        <f t="shared" si="230"/>
        <v>0</v>
      </c>
      <c r="BA198" s="274">
        <f t="shared" si="230"/>
        <v>0</v>
      </c>
      <c r="BB198" s="274">
        <f t="shared" si="230"/>
        <v>0</v>
      </c>
      <c r="BC198" s="274">
        <f t="shared" si="230"/>
        <v>0</v>
      </c>
      <c r="BD198" s="274">
        <f t="shared" si="230"/>
        <v>0</v>
      </c>
      <c r="BE198" s="274">
        <f t="shared" si="230"/>
        <v>0</v>
      </c>
      <c r="BF198" s="274">
        <f t="shared" si="230"/>
        <v>0</v>
      </c>
      <c r="BG198" s="274">
        <f t="shared" si="230"/>
        <v>0</v>
      </c>
      <c r="BH198" s="274">
        <f t="shared" si="230"/>
        <v>0</v>
      </c>
      <c r="BI198" s="275">
        <f t="shared" si="230"/>
        <v>0</v>
      </c>
      <c r="BJ198" s="275">
        <f t="shared" si="230"/>
        <v>0</v>
      </c>
      <c r="BK198" s="274">
        <f t="shared" si="230"/>
        <v>0</v>
      </c>
      <c r="BL198" s="274">
        <f t="shared" si="230"/>
        <v>0</v>
      </c>
      <c r="BM198" s="274">
        <f t="shared" si="230"/>
        <v>0</v>
      </c>
      <c r="BN198" s="274">
        <f t="shared" si="230"/>
        <v>0</v>
      </c>
      <c r="BO198" s="274">
        <f t="shared" si="230"/>
        <v>0</v>
      </c>
      <c r="BP198" s="274">
        <f t="shared" ref="BP198:CH198" si="231">SUM(BP196:BP197)</f>
        <v>0</v>
      </c>
      <c r="BQ198" s="274">
        <f t="shared" si="231"/>
        <v>0</v>
      </c>
      <c r="BR198" s="274">
        <f t="shared" si="231"/>
        <v>0</v>
      </c>
      <c r="BS198" s="274">
        <f t="shared" si="231"/>
        <v>0</v>
      </c>
      <c r="BT198" s="274">
        <f t="shared" si="231"/>
        <v>0</v>
      </c>
      <c r="BU198" s="275">
        <f t="shared" si="231"/>
        <v>0</v>
      </c>
      <c r="BV198" s="275">
        <f t="shared" si="231"/>
        <v>0</v>
      </c>
      <c r="BW198" s="274">
        <f t="shared" si="231"/>
        <v>0</v>
      </c>
      <c r="BX198" s="274">
        <f t="shared" si="231"/>
        <v>0</v>
      </c>
      <c r="BY198" s="274">
        <f t="shared" si="231"/>
        <v>0</v>
      </c>
      <c r="BZ198" s="274">
        <f t="shared" si="231"/>
        <v>0</v>
      </c>
      <c r="CA198" s="274">
        <f t="shared" si="231"/>
        <v>0</v>
      </c>
      <c r="CB198" s="274">
        <f t="shared" si="231"/>
        <v>0</v>
      </c>
      <c r="CC198" s="274">
        <f t="shared" si="231"/>
        <v>0</v>
      </c>
      <c r="CD198" s="274">
        <f t="shared" si="231"/>
        <v>0</v>
      </c>
      <c r="CE198" s="274">
        <f t="shared" si="231"/>
        <v>0</v>
      </c>
      <c r="CF198" s="274">
        <f t="shared" si="231"/>
        <v>0</v>
      </c>
      <c r="CG198" s="275">
        <f t="shared" si="231"/>
        <v>0</v>
      </c>
      <c r="CH198" s="275">
        <f t="shared" si="231"/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0</v>
      </c>
      <c r="E200" s="420">
        <f>IF('YTD PROGRAM SUMMARY'!E4=0,0,E198-E73)</f>
        <v>0</v>
      </c>
      <c r="F200" s="420">
        <f>IF('YTD PROGRAM SUMMARY'!F4=0,0,F198-F73)</f>
        <v>0</v>
      </c>
      <c r="G200" s="420">
        <f>IF('YTD PROGRAM SUMMARY'!G4=0,0,G198-G73)</f>
        <v>0</v>
      </c>
      <c r="H200" s="420">
        <f>IF('YTD PROGRAM SUMMARY'!H4=0,0,H198-H73)</f>
        <v>-8.6669800745653447E-4</v>
      </c>
      <c r="I200" s="420">
        <f>IF('YTD PROGRAM SUMMARY'!I4=0,0,I198-I73)</f>
        <v>1.4721548859597533E-4</v>
      </c>
      <c r="J200" s="420">
        <f>IF('YTD PROGRAM SUMMARY'!J4=0,0,J198-J73)</f>
        <v>-9.4267339818543405E-5</v>
      </c>
      <c r="K200" s="420">
        <f>IF('YTD PROGRAM SUMMARY'!K4=0,0,K198-K73)</f>
        <v>-9.6383892391713744E-3</v>
      </c>
      <c r="L200" s="420">
        <f>IF('YTD PROGRAM SUMMARY'!L4=0,0,L198-L73)</f>
        <v>1.2119128923131939E-2</v>
      </c>
      <c r="M200" s="420">
        <f>IF('YTD PROGRAM SUMMARY'!M4=0,0,M198-M73)</f>
        <v>-1.3669337928149616E-2</v>
      </c>
      <c r="N200" s="420">
        <f>IF('YTD PROGRAM SUMMARY'!N4=0,0,N198-N73)</f>
        <v>2.48157941637146E-2</v>
      </c>
    </row>
    <row r="201" spans="1:86" x14ac:dyDescent="0.35"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</row>
  </sheetData>
  <mergeCells count="24">
    <mergeCell ref="A77:A90"/>
    <mergeCell ref="A4:A19"/>
    <mergeCell ref="A22:A37"/>
    <mergeCell ref="A40:A55"/>
    <mergeCell ref="A58:A74"/>
    <mergeCell ref="A126:A139"/>
    <mergeCell ref="A142:A158"/>
    <mergeCell ref="A161:A177"/>
    <mergeCell ref="A107:A122"/>
    <mergeCell ref="A92:A105"/>
    <mergeCell ref="BK125:BV125"/>
    <mergeCell ref="BW125:CH125"/>
    <mergeCell ref="B108:N108"/>
    <mergeCell ref="O108:Z108"/>
    <mergeCell ref="AA108:AL108"/>
    <mergeCell ref="AM108:AX108"/>
    <mergeCell ref="AY108:BJ108"/>
    <mergeCell ref="BK108:BV108"/>
    <mergeCell ref="BW108:CH108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CJ231"/>
  <sheetViews>
    <sheetView zoomScale="80" zoomScaleNormal="80" workbookViewId="0">
      <pane xSplit="2" topLeftCell="C1" activePane="topRight" state="frozen"/>
      <selection activeCell="CS42" sqref="CR42:CS43"/>
      <selection pane="topRight" activeCell="C44" sqref="C44"/>
    </sheetView>
  </sheetViews>
  <sheetFormatPr defaultRowHeight="14.5" x14ac:dyDescent="0.35"/>
  <cols>
    <col min="1" max="1" width="9.9062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86" width="13.90625" customWidth="1"/>
    <col min="87" max="88" width="10.54296875" bestFit="1" customWidth="1"/>
    <col min="99" max="99" width="9.08984375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0</v>
      </c>
      <c r="K5" s="3">
        <f>'BIZ kWh ENTRY'!AQ164</f>
        <v>0</v>
      </c>
      <c r="L5" s="3">
        <f>'BIZ kWh ENTRY'!AR164</f>
        <v>0</v>
      </c>
      <c r="M5" s="3">
        <f>'BIZ kWh ENTRY'!AS164</f>
        <v>0</v>
      </c>
      <c r="N5" s="3">
        <f>'BIZ kWh ENTRY'!AT164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ENTRY'!AI167</f>
        <v>0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0</v>
      </c>
      <c r="H8" s="3">
        <f>'BIZ kWh ENTRY'!AN167</f>
        <v>0</v>
      </c>
      <c r="I8" s="3">
        <f>'BIZ kWh ENTRY'!AO167</f>
        <v>0</v>
      </c>
      <c r="J8" s="3">
        <f>'BIZ kWh ENTRY'!AP167</f>
        <v>0</v>
      </c>
      <c r="K8" s="3">
        <f>'BIZ kWh ENTRY'!AQ167</f>
        <v>0</v>
      </c>
      <c r="L8" s="3">
        <f>'BIZ kWh ENTRY'!AR167</f>
        <v>0</v>
      </c>
      <c r="M8" s="3">
        <f>'BIZ kWh ENTRY'!AS167</f>
        <v>0</v>
      </c>
      <c r="N8" s="3">
        <f>'BIZ kWh ENTRY'!AT167</f>
        <v>0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0</v>
      </c>
      <c r="I11" s="3">
        <f>'BIZ kWh ENTRY'!AO170</f>
        <v>0</v>
      </c>
      <c r="J11" s="3">
        <f>'BIZ kWh ENTRY'!AP170</f>
        <v>0</v>
      </c>
      <c r="K11" s="3">
        <f>'BIZ kWh ENTRY'!AQ170</f>
        <v>0</v>
      </c>
      <c r="L11" s="3">
        <f>'BIZ kWh ENTRY'!AR170</f>
        <v>0</v>
      </c>
      <c r="M11" s="3">
        <f>'BIZ kWh ENTRY'!AS170</f>
        <v>0</v>
      </c>
      <c r="N11" s="3">
        <f>'BIZ kWh ENTRY'!AT170</f>
        <v>0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ENTRY'!AI171</f>
        <v>0</v>
      </c>
      <c r="D12" s="3">
        <f>'BIZ kWh ENTRY'!AJ171</f>
        <v>0</v>
      </c>
      <c r="E12" s="3">
        <f>'BIZ kWh ENTRY'!AK171</f>
        <v>0</v>
      </c>
      <c r="F12" s="3">
        <f>'BIZ kWh ENTRY'!AL171</f>
        <v>0</v>
      </c>
      <c r="G12" s="3">
        <f>'BIZ kWh ENTRY'!AM171</f>
        <v>0</v>
      </c>
      <c r="H12" s="3">
        <f>'BIZ kWh ENTRY'!AN171</f>
        <v>0</v>
      </c>
      <c r="I12" s="3">
        <f>'BIZ kWh ENTRY'!AO171</f>
        <v>0</v>
      </c>
      <c r="J12" s="3">
        <f>'BIZ kWh ENTRY'!AP171</f>
        <v>0</v>
      </c>
      <c r="K12" s="3">
        <f>'BIZ kWh ENTRY'!AQ171</f>
        <v>0</v>
      </c>
      <c r="L12" s="3">
        <f>'BIZ kWh ENTRY'!AR171</f>
        <v>0</v>
      </c>
      <c r="M12" s="3">
        <f>'BIZ kWh ENTRY'!AS171</f>
        <v>0</v>
      </c>
      <c r="N12" s="3">
        <f>'BIZ kWh ENTRY'!AT171</f>
        <v>0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0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0</v>
      </c>
      <c r="N15" s="3">
        <f>'BIZ kWh ENTRY'!AT174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LI 1M - RES'!B16</f>
        <v>Monthly kWh</v>
      </c>
      <c r="C19" s="279">
        <f>SUM(C5:C18)</f>
        <v>0</v>
      </c>
      <c r="D19" s="279">
        <f t="shared" ref="D19:BO19" si="2">SUM(D5:D18)</f>
        <v>0</v>
      </c>
      <c r="E19" s="279">
        <f t="shared" si="2"/>
        <v>0</v>
      </c>
      <c r="F19" s="279">
        <f t="shared" si="2"/>
        <v>0</v>
      </c>
      <c r="G19" s="279">
        <f t="shared" si="2"/>
        <v>0</v>
      </c>
      <c r="H19" s="279">
        <f t="shared" si="2"/>
        <v>0</v>
      </c>
      <c r="I19" s="279">
        <f t="shared" si="2"/>
        <v>0</v>
      </c>
      <c r="J19" s="279">
        <f t="shared" si="2"/>
        <v>0</v>
      </c>
      <c r="K19" s="279">
        <f t="shared" si="2"/>
        <v>0</v>
      </c>
      <c r="L19" s="279">
        <f t="shared" si="2"/>
        <v>0</v>
      </c>
      <c r="M19" s="279">
        <f t="shared" si="2"/>
        <v>0</v>
      </c>
      <c r="N19" s="279">
        <f t="shared" si="2"/>
        <v>0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150"/>
    </row>
    <row r="21" spans="1:86" ht="15" thickBot="1" x14ac:dyDescent="0.4"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</row>
    <row r="22" spans="1:86" ht="16" thickBot="1" x14ac:dyDescent="0.4">
      <c r="A22" s="571" t="s">
        <v>15</v>
      </c>
      <c r="B22" s="18" t="str">
        <f t="shared" ref="B22" si="4">B4</f>
        <v>End Use</v>
      </c>
      <c r="C22" s="176">
        <f>C$4</f>
        <v>44562</v>
      </c>
      <c r="D22" s="176">
        <f t="shared" ref="D22:BO22" si="5">D$4</f>
        <v>44593</v>
      </c>
      <c r="E22" s="176">
        <f t="shared" si="5"/>
        <v>44621</v>
      </c>
      <c r="F22" s="176">
        <f t="shared" si="5"/>
        <v>44652</v>
      </c>
      <c r="G22" s="176">
        <f t="shared" si="5"/>
        <v>44682</v>
      </c>
      <c r="H22" s="176">
        <f t="shared" si="5"/>
        <v>44713</v>
      </c>
      <c r="I22" s="176">
        <f t="shared" si="5"/>
        <v>44743</v>
      </c>
      <c r="J22" s="176">
        <f t="shared" si="5"/>
        <v>44774</v>
      </c>
      <c r="K22" s="176">
        <f t="shared" si="5"/>
        <v>44805</v>
      </c>
      <c r="L22" s="176">
        <f t="shared" si="5"/>
        <v>44835</v>
      </c>
      <c r="M22" s="176">
        <f t="shared" si="5"/>
        <v>44866</v>
      </c>
      <c r="N22" s="176">
        <f t="shared" si="5"/>
        <v>44896</v>
      </c>
      <c r="O22" s="176">
        <f t="shared" si="5"/>
        <v>44927</v>
      </c>
      <c r="P22" s="176">
        <f t="shared" si="5"/>
        <v>44958</v>
      </c>
      <c r="Q22" s="176">
        <f t="shared" si="5"/>
        <v>44986</v>
      </c>
      <c r="R22" s="176">
        <f t="shared" si="5"/>
        <v>45017</v>
      </c>
      <c r="S22" s="176">
        <f t="shared" si="5"/>
        <v>45047</v>
      </c>
      <c r="T22" s="176">
        <f t="shared" si="5"/>
        <v>45078</v>
      </c>
      <c r="U22" s="176">
        <f t="shared" si="5"/>
        <v>45108</v>
      </c>
      <c r="V22" s="176">
        <f t="shared" si="5"/>
        <v>45139</v>
      </c>
      <c r="W22" s="176">
        <f t="shared" si="5"/>
        <v>45170</v>
      </c>
      <c r="X22" s="176">
        <f t="shared" si="5"/>
        <v>45200</v>
      </c>
      <c r="Y22" s="176">
        <f t="shared" si="5"/>
        <v>45231</v>
      </c>
      <c r="Z22" s="176">
        <f t="shared" si="5"/>
        <v>45261</v>
      </c>
      <c r="AA22" s="176">
        <f t="shared" si="5"/>
        <v>45292</v>
      </c>
      <c r="AB22" s="176">
        <f t="shared" si="5"/>
        <v>45323</v>
      </c>
      <c r="AC22" s="176">
        <f t="shared" si="5"/>
        <v>45352</v>
      </c>
      <c r="AD22" s="176">
        <f t="shared" si="5"/>
        <v>45383</v>
      </c>
      <c r="AE22" s="176">
        <f t="shared" si="5"/>
        <v>45413</v>
      </c>
      <c r="AF22" s="176">
        <f t="shared" si="5"/>
        <v>45444</v>
      </c>
      <c r="AG22" s="176">
        <f t="shared" si="5"/>
        <v>45474</v>
      </c>
      <c r="AH22" s="176">
        <f t="shared" si="5"/>
        <v>45505</v>
      </c>
      <c r="AI22" s="176">
        <f t="shared" si="5"/>
        <v>45536</v>
      </c>
      <c r="AJ22" s="176">
        <f t="shared" si="5"/>
        <v>45566</v>
      </c>
      <c r="AK22" s="176">
        <f t="shared" si="5"/>
        <v>45597</v>
      </c>
      <c r="AL22" s="176">
        <f t="shared" si="5"/>
        <v>45627</v>
      </c>
      <c r="AM22" s="176">
        <f t="shared" si="5"/>
        <v>45658</v>
      </c>
      <c r="AN22" s="176">
        <f t="shared" si="5"/>
        <v>45689</v>
      </c>
      <c r="AO22" s="176">
        <f t="shared" si="5"/>
        <v>45717</v>
      </c>
      <c r="AP22" s="176">
        <f t="shared" si="5"/>
        <v>45748</v>
      </c>
      <c r="AQ22" s="176">
        <f t="shared" si="5"/>
        <v>45778</v>
      </c>
      <c r="AR22" s="176">
        <f t="shared" si="5"/>
        <v>45809</v>
      </c>
      <c r="AS22" s="176">
        <f t="shared" si="5"/>
        <v>45839</v>
      </c>
      <c r="AT22" s="176">
        <f t="shared" si="5"/>
        <v>45870</v>
      </c>
      <c r="AU22" s="176">
        <f t="shared" si="5"/>
        <v>45901</v>
      </c>
      <c r="AV22" s="176">
        <f t="shared" si="5"/>
        <v>45931</v>
      </c>
      <c r="AW22" s="176">
        <f t="shared" si="5"/>
        <v>45962</v>
      </c>
      <c r="AX22" s="176">
        <f t="shared" si="5"/>
        <v>45992</v>
      </c>
      <c r="AY22" s="176">
        <f t="shared" si="5"/>
        <v>46023</v>
      </c>
      <c r="AZ22" s="176">
        <f t="shared" si="5"/>
        <v>46054</v>
      </c>
      <c r="BA22" s="176">
        <f t="shared" si="5"/>
        <v>46082</v>
      </c>
      <c r="BB22" s="176">
        <f t="shared" si="5"/>
        <v>46113</v>
      </c>
      <c r="BC22" s="176">
        <f t="shared" si="5"/>
        <v>46143</v>
      </c>
      <c r="BD22" s="176">
        <f t="shared" si="5"/>
        <v>46174</v>
      </c>
      <c r="BE22" s="176">
        <f t="shared" si="5"/>
        <v>46204</v>
      </c>
      <c r="BF22" s="176">
        <f t="shared" si="5"/>
        <v>46235</v>
      </c>
      <c r="BG22" s="176">
        <f t="shared" si="5"/>
        <v>46266</v>
      </c>
      <c r="BH22" s="176">
        <f t="shared" si="5"/>
        <v>46296</v>
      </c>
      <c r="BI22" s="176">
        <f t="shared" si="5"/>
        <v>46327</v>
      </c>
      <c r="BJ22" s="176">
        <f t="shared" si="5"/>
        <v>46357</v>
      </c>
      <c r="BK22" s="176">
        <f t="shared" si="5"/>
        <v>46388</v>
      </c>
      <c r="BL22" s="176">
        <f t="shared" si="5"/>
        <v>46419</v>
      </c>
      <c r="BM22" s="176">
        <f t="shared" si="5"/>
        <v>46447</v>
      </c>
      <c r="BN22" s="176">
        <f t="shared" si="5"/>
        <v>46478</v>
      </c>
      <c r="BO22" s="176">
        <f t="shared" si="5"/>
        <v>46508</v>
      </c>
      <c r="BP22" s="176">
        <f t="shared" ref="BP22:CH22" si="6">BP$4</f>
        <v>46539</v>
      </c>
      <c r="BQ22" s="176">
        <f t="shared" si="6"/>
        <v>46569</v>
      </c>
      <c r="BR22" s="176">
        <f t="shared" si="6"/>
        <v>46600</v>
      </c>
      <c r="BS22" s="176">
        <f t="shared" si="6"/>
        <v>46631</v>
      </c>
      <c r="BT22" s="176">
        <f t="shared" si="6"/>
        <v>46661</v>
      </c>
      <c r="BU22" s="176">
        <f t="shared" si="6"/>
        <v>46692</v>
      </c>
      <c r="BV22" s="176">
        <f t="shared" si="6"/>
        <v>46722</v>
      </c>
      <c r="BW22" s="176">
        <f t="shared" si="6"/>
        <v>46753</v>
      </c>
      <c r="BX22" s="176">
        <f t="shared" si="6"/>
        <v>46784</v>
      </c>
      <c r="BY22" s="176">
        <f t="shared" si="6"/>
        <v>46813</v>
      </c>
      <c r="BZ22" s="176">
        <f t="shared" si="6"/>
        <v>46844</v>
      </c>
      <c r="CA22" s="176">
        <f t="shared" si="6"/>
        <v>46874</v>
      </c>
      <c r="CB22" s="176">
        <f t="shared" si="6"/>
        <v>46905</v>
      </c>
      <c r="CC22" s="176">
        <f t="shared" si="6"/>
        <v>46935</v>
      </c>
      <c r="CD22" s="176">
        <f t="shared" si="6"/>
        <v>46966</v>
      </c>
      <c r="CE22" s="176">
        <f t="shared" si="6"/>
        <v>46997</v>
      </c>
      <c r="CF22" s="176">
        <f t="shared" si="6"/>
        <v>47027</v>
      </c>
      <c r="CG22" s="176">
        <f t="shared" si="6"/>
        <v>47058</v>
      </c>
      <c r="CH22" s="177">
        <f t="shared" si="6"/>
        <v>47088</v>
      </c>
    </row>
    <row r="23" spans="1:86" ht="15" customHeight="1" x14ac:dyDescent="0.35">
      <c r="A23" s="572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35">
      <c r="A24" s="572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35">
      <c r="A25" s="572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0</v>
      </c>
      <c r="F25" s="3">
        <f t="shared" si="12"/>
        <v>0</v>
      </c>
      <c r="G25" s="3">
        <f t="shared" si="12"/>
        <v>0</v>
      </c>
      <c r="H25" s="3">
        <f t="shared" si="12"/>
        <v>0</v>
      </c>
      <c r="I25" s="3">
        <f t="shared" si="12"/>
        <v>0</v>
      </c>
      <c r="J25" s="3">
        <f t="shared" si="12"/>
        <v>0</v>
      </c>
      <c r="K25" s="3">
        <f t="shared" si="12"/>
        <v>0</v>
      </c>
      <c r="L25" s="3">
        <f t="shared" si="12"/>
        <v>0</v>
      </c>
      <c r="M25" s="3">
        <f t="shared" si="12"/>
        <v>0</v>
      </c>
      <c r="N25" s="3">
        <f t="shared" si="12"/>
        <v>0</v>
      </c>
      <c r="O25" s="3">
        <f t="shared" si="12"/>
        <v>0</v>
      </c>
      <c r="P25" s="3">
        <f t="shared" si="12"/>
        <v>0</v>
      </c>
      <c r="Q25" s="3">
        <f t="shared" si="12"/>
        <v>0</v>
      </c>
      <c r="R25" s="3">
        <f t="shared" si="12"/>
        <v>0</v>
      </c>
      <c r="S25" s="3">
        <f t="shared" si="12"/>
        <v>0</v>
      </c>
      <c r="T25" s="3">
        <f t="shared" si="12"/>
        <v>0</v>
      </c>
      <c r="U25" s="3">
        <f t="shared" si="12"/>
        <v>0</v>
      </c>
      <c r="V25" s="3">
        <f t="shared" si="12"/>
        <v>0</v>
      </c>
      <c r="W25" s="3">
        <f t="shared" si="12"/>
        <v>0</v>
      </c>
      <c r="X25" s="3">
        <f t="shared" si="12"/>
        <v>0</v>
      </c>
      <c r="Y25" s="3">
        <f t="shared" si="12"/>
        <v>0</v>
      </c>
      <c r="Z25" s="3">
        <f t="shared" si="12"/>
        <v>0</v>
      </c>
      <c r="AA25" s="3">
        <f t="shared" si="12"/>
        <v>0</v>
      </c>
      <c r="AB25" s="3">
        <f t="shared" si="12"/>
        <v>0</v>
      </c>
      <c r="AC25" s="3">
        <f t="shared" si="12"/>
        <v>0</v>
      </c>
      <c r="AD25" s="3">
        <f t="shared" si="12"/>
        <v>0</v>
      </c>
      <c r="AE25" s="3">
        <f t="shared" si="12"/>
        <v>0</v>
      </c>
      <c r="AF25" s="3">
        <f t="shared" si="12"/>
        <v>0</v>
      </c>
      <c r="AG25" s="3">
        <f t="shared" si="12"/>
        <v>0</v>
      </c>
      <c r="AH25" s="3">
        <f t="shared" si="12"/>
        <v>0</v>
      </c>
      <c r="AI25" s="3">
        <f t="shared" si="12"/>
        <v>0</v>
      </c>
      <c r="AJ25" s="3">
        <f t="shared" si="12"/>
        <v>0</v>
      </c>
      <c r="AK25" s="3">
        <f t="shared" si="12"/>
        <v>0</v>
      </c>
      <c r="AL25" s="3">
        <f t="shared" si="12"/>
        <v>0</v>
      </c>
      <c r="AM25" s="3">
        <f t="shared" si="12"/>
        <v>0</v>
      </c>
      <c r="AN25" s="3">
        <f t="shared" si="12"/>
        <v>0</v>
      </c>
      <c r="AO25" s="3">
        <f t="shared" si="12"/>
        <v>0</v>
      </c>
      <c r="AP25" s="3">
        <f t="shared" si="12"/>
        <v>0</v>
      </c>
      <c r="AQ25" s="3">
        <f t="shared" si="12"/>
        <v>0</v>
      </c>
      <c r="AR25" s="3">
        <f t="shared" si="12"/>
        <v>0</v>
      </c>
      <c r="AS25" s="3">
        <f t="shared" si="12"/>
        <v>0</v>
      </c>
      <c r="AT25" s="3">
        <f t="shared" si="12"/>
        <v>0</v>
      </c>
      <c r="AU25" s="3">
        <f t="shared" si="12"/>
        <v>0</v>
      </c>
      <c r="AV25" s="3">
        <f t="shared" si="12"/>
        <v>0</v>
      </c>
      <c r="AW25" s="3">
        <f t="shared" si="12"/>
        <v>0</v>
      </c>
      <c r="AX25" s="3">
        <f t="shared" si="12"/>
        <v>0</v>
      </c>
      <c r="AY25" s="3">
        <f t="shared" si="12"/>
        <v>0</v>
      </c>
      <c r="AZ25" s="3">
        <f t="shared" si="12"/>
        <v>0</v>
      </c>
      <c r="BA25" s="3">
        <f t="shared" si="12"/>
        <v>0</v>
      </c>
      <c r="BB25" s="3">
        <f t="shared" si="12"/>
        <v>0</v>
      </c>
      <c r="BC25" s="3">
        <f t="shared" si="12"/>
        <v>0</v>
      </c>
      <c r="BD25" s="3">
        <f t="shared" si="12"/>
        <v>0</v>
      </c>
      <c r="BE25" s="3">
        <f t="shared" si="12"/>
        <v>0</v>
      </c>
      <c r="BF25" s="3">
        <f t="shared" si="12"/>
        <v>0</v>
      </c>
      <c r="BG25" s="3">
        <f t="shared" si="12"/>
        <v>0</v>
      </c>
      <c r="BH25" s="3">
        <f t="shared" si="12"/>
        <v>0</v>
      </c>
      <c r="BI25" s="3">
        <f t="shared" si="12"/>
        <v>0</v>
      </c>
      <c r="BJ25" s="3">
        <f t="shared" si="12"/>
        <v>0</v>
      </c>
      <c r="BK25" s="3">
        <f t="shared" si="12"/>
        <v>0</v>
      </c>
      <c r="BL25" s="3">
        <f t="shared" si="12"/>
        <v>0</v>
      </c>
      <c r="BM25" s="3">
        <f t="shared" si="12"/>
        <v>0</v>
      </c>
      <c r="BN25" s="3">
        <f t="shared" si="12"/>
        <v>0</v>
      </c>
      <c r="BO25" s="3">
        <f t="shared" si="12"/>
        <v>0</v>
      </c>
      <c r="BP25" s="3">
        <f t="shared" ref="BP25:CH25" si="13">IF(SUM($C$19:$N$19)=0,0,BO25+BP7)</f>
        <v>0</v>
      </c>
      <c r="BQ25" s="3">
        <f t="shared" si="13"/>
        <v>0</v>
      </c>
      <c r="BR25" s="3">
        <f t="shared" si="13"/>
        <v>0</v>
      </c>
      <c r="BS25" s="3">
        <f t="shared" si="13"/>
        <v>0</v>
      </c>
      <c r="BT25" s="3">
        <f t="shared" si="13"/>
        <v>0</v>
      </c>
      <c r="BU25" s="3">
        <f t="shared" si="13"/>
        <v>0</v>
      </c>
      <c r="BV25" s="3">
        <f t="shared" si="13"/>
        <v>0</v>
      </c>
      <c r="BW25" s="3">
        <f t="shared" si="13"/>
        <v>0</v>
      </c>
      <c r="BX25" s="3">
        <f t="shared" si="13"/>
        <v>0</v>
      </c>
      <c r="BY25" s="3">
        <f t="shared" si="13"/>
        <v>0</v>
      </c>
      <c r="BZ25" s="3">
        <f t="shared" si="13"/>
        <v>0</v>
      </c>
      <c r="CA25" s="3">
        <f t="shared" si="13"/>
        <v>0</v>
      </c>
      <c r="CB25" s="3">
        <f t="shared" si="13"/>
        <v>0</v>
      </c>
      <c r="CC25" s="3">
        <f t="shared" si="13"/>
        <v>0</v>
      </c>
      <c r="CD25" s="3">
        <f t="shared" si="13"/>
        <v>0</v>
      </c>
      <c r="CE25" s="3">
        <f t="shared" si="13"/>
        <v>0</v>
      </c>
      <c r="CF25" s="3">
        <f t="shared" si="13"/>
        <v>0</v>
      </c>
      <c r="CG25" s="3">
        <f t="shared" si="13"/>
        <v>0</v>
      </c>
      <c r="CH25" s="12">
        <f t="shared" si="13"/>
        <v>0</v>
      </c>
    </row>
    <row r="26" spans="1:86" x14ac:dyDescent="0.35">
      <c r="A26" s="572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0</v>
      </c>
      <c r="I26" s="3">
        <f t="shared" si="14"/>
        <v>0</v>
      </c>
      <c r="J26" s="3">
        <f t="shared" si="14"/>
        <v>0</v>
      </c>
      <c r="K26" s="3">
        <f t="shared" si="14"/>
        <v>0</v>
      </c>
      <c r="L26" s="3">
        <f t="shared" si="14"/>
        <v>0</v>
      </c>
      <c r="M26" s="3">
        <f t="shared" si="14"/>
        <v>0</v>
      </c>
      <c r="N26" s="3">
        <f t="shared" si="14"/>
        <v>0</v>
      </c>
      <c r="O26" s="3">
        <f t="shared" si="14"/>
        <v>0</v>
      </c>
      <c r="P26" s="3">
        <f t="shared" si="14"/>
        <v>0</v>
      </c>
      <c r="Q26" s="3">
        <f t="shared" si="14"/>
        <v>0</v>
      </c>
      <c r="R26" s="3">
        <f t="shared" si="14"/>
        <v>0</v>
      </c>
      <c r="S26" s="3">
        <f t="shared" si="14"/>
        <v>0</v>
      </c>
      <c r="T26" s="3">
        <f t="shared" si="14"/>
        <v>0</v>
      </c>
      <c r="U26" s="3">
        <f t="shared" si="14"/>
        <v>0</v>
      </c>
      <c r="V26" s="3">
        <f t="shared" si="14"/>
        <v>0</v>
      </c>
      <c r="W26" s="3">
        <f t="shared" si="14"/>
        <v>0</v>
      </c>
      <c r="X26" s="3">
        <f t="shared" si="14"/>
        <v>0</v>
      </c>
      <c r="Y26" s="3">
        <f t="shared" si="14"/>
        <v>0</v>
      </c>
      <c r="Z26" s="3">
        <f t="shared" si="14"/>
        <v>0</v>
      </c>
      <c r="AA26" s="3">
        <f t="shared" si="14"/>
        <v>0</v>
      </c>
      <c r="AB26" s="3">
        <f t="shared" si="14"/>
        <v>0</v>
      </c>
      <c r="AC26" s="3">
        <f t="shared" si="14"/>
        <v>0</v>
      </c>
      <c r="AD26" s="3">
        <f t="shared" si="14"/>
        <v>0</v>
      </c>
      <c r="AE26" s="3">
        <f t="shared" si="14"/>
        <v>0</v>
      </c>
      <c r="AF26" s="3">
        <f t="shared" si="14"/>
        <v>0</v>
      </c>
      <c r="AG26" s="3">
        <f t="shared" si="14"/>
        <v>0</v>
      </c>
      <c r="AH26" s="3">
        <f t="shared" si="14"/>
        <v>0</v>
      </c>
      <c r="AI26" s="3">
        <f t="shared" si="14"/>
        <v>0</v>
      </c>
      <c r="AJ26" s="3">
        <f t="shared" si="14"/>
        <v>0</v>
      </c>
      <c r="AK26" s="3">
        <f t="shared" si="14"/>
        <v>0</v>
      </c>
      <c r="AL26" s="3">
        <f t="shared" si="14"/>
        <v>0</v>
      </c>
      <c r="AM26" s="3">
        <f t="shared" si="14"/>
        <v>0</v>
      </c>
      <c r="AN26" s="3">
        <f t="shared" si="14"/>
        <v>0</v>
      </c>
      <c r="AO26" s="3">
        <f t="shared" si="14"/>
        <v>0</v>
      </c>
      <c r="AP26" s="3">
        <f t="shared" si="14"/>
        <v>0</v>
      </c>
      <c r="AQ26" s="3">
        <f t="shared" si="14"/>
        <v>0</v>
      </c>
      <c r="AR26" s="3">
        <f t="shared" si="14"/>
        <v>0</v>
      </c>
      <c r="AS26" s="3">
        <f t="shared" si="14"/>
        <v>0</v>
      </c>
      <c r="AT26" s="3">
        <f t="shared" si="14"/>
        <v>0</v>
      </c>
      <c r="AU26" s="3">
        <f t="shared" si="14"/>
        <v>0</v>
      </c>
      <c r="AV26" s="3">
        <f t="shared" si="14"/>
        <v>0</v>
      </c>
      <c r="AW26" s="3">
        <f t="shared" si="14"/>
        <v>0</v>
      </c>
      <c r="AX26" s="3">
        <f t="shared" si="14"/>
        <v>0</v>
      </c>
      <c r="AY26" s="3">
        <f t="shared" si="14"/>
        <v>0</v>
      </c>
      <c r="AZ26" s="3">
        <f t="shared" si="14"/>
        <v>0</v>
      </c>
      <c r="BA26" s="3">
        <f t="shared" si="14"/>
        <v>0</v>
      </c>
      <c r="BB26" s="3">
        <f t="shared" si="14"/>
        <v>0</v>
      </c>
      <c r="BC26" s="3">
        <f t="shared" si="14"/>
        <v>0</v>
      </c>
      <c r="BD26" s="3">
        <f t="shared" si="14"/>
        <v>0</v>
      </c>
      <c r="BE26" s="3">
        <f t="shared" si="14"/>
        <v>0</v>
      </c>
      <c r="BF26" s="3">
        <f t="shared" si="14"/>
        <v>0</v>
      </c>
      <c r="BG26" s="3">
        <f t="shared" si="14"/>
        <v>0</v>
      </c>
      <c r="BH26" s="3">
        <f t="shared" si="14"/>
        <v>0</v>
      </c>
      <c r="BI26" s="3">
        <f t="shared" si="14"/>
        <v>0</v>
      </c>
      <c r="BJ26" s="3">
        <f t="shared" si="14"/>
        <v>0</v>
      </c>
      <c r="BK26" s="3">
        <f t="shared" si="14"/>
        <v>0</v>
      </c>
      <c r="BL26" s="3">
        <f t="shared" si="14"/>
        <v>0</v>
      </c>
      <c r="BM26" s="3">
        <f t="shared" si="14"/>
        <v>0</v>
      </c>
      <c r="BN26" s="3">
        <f t="shared" si="14"/>
        <v>0</v>
      </c>
      <c r="BO26" s="3">
        <f t="shared" si="14"/>
        <v>0</v>
      </c>
      <c r="BP26" s="3">
        <f t="shared" ref="BP26:CH26" si="15">IF(SUM($C$19:$N$19)=0,0,BO26+BP8)</f>
        <v>0</v>
      </c>
      <c r="BQ26" s="3">
        <f t="shared" si="15"/>
        <v>0</v>
      </c>
      <c r="BR26" s="3">
        <f t="shared" si="15"/>
        <v>0</v>
      </c>
      <c r="BS26" s="3">
        <f t="shared" si="15"/>
        <v>0</v>
      </c>
      <c r="BT26" s="3">
        <f t="shared" si="15"/>
        <v>0</v>
      </c>
      <c r="BU26" s="3">
        <f t="shared" si="15"/>
        <v>0</v>
      </c>
      <c r="BV26" s="3">
        <f t="shared" si="15"/>
        <v>0</v>
      </c>
      <c r="BW26" s="3">
        <f t="shared" si="15"/>
        <v>0</v>
      </c>
      <c r="BX26" s="3">
        <f t="shared" si="15"/>
        <v>0</v>
      </c>
      <c r="BY26" s="3">
        <f t="shared" si="15"/>
        <v>0</v>
      </c>
      <c r="BZ26" s="3">
        <f t="shared" si="15"/>
        <v>0</v>
      </c>
      <c r="CA26" s="3">
        <f t="shared" si="15"/>
        <v>0</v>
      </c>
      <c r="CB26" s="3">
        <f t="shared" si="15"/>
        <v>0</v>
      </c>
      <c r="CC26" s="3">
        <f t="shared" si="15"/>
        <v>0</v>
      </c>
      <c r="CD26" s="3">
        <f t="shared" si="15"/>
        <v>0</v>
      </c>
      <c r="CE26" s="3">
        <f t="shared" si="15"/>
        <v>0</v>
      </c>
      <c r="CF26" s="3">
        <f t="shared" si="15"/>
        <v>0</v>
      </c>
      <c r="CG26" s="3">
        <f t="shared" si="15"/>
        <v>0</v>
      </c>
      <c r="CH26" s="12">
        <f t="shared" si="15"/>
        <v>0</v>
      </c>
    </row>
    <row r="27" spans="1:86" x14ac:dyDescent="0.35">
      <c r="A27" s="572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0</v>
      </c>
      <c r="K27" s="3">
        <f t="shared" si="16"/>
        <v>0</v>
      </c>
      <c r="L27" s="3">
        <f t="shared" si="16"/>
        <v>0</v>
      </c>
      <c r="M27" s="3">
        <f t="shared" si="16"/>
        <v>0</v>
      </c>
      <c r="N27" s="3">
        <f t="shared" si="16"/>
        <v>0</v>
      </c>
      <c r="O27" s="3">
        <f t="shared" si="16"/>
        <v>0</v>
      </c>
      <c r="P27" s="3">
        <f t="shared" si="16"/>
        <v>0</v>
      </c>
      <c r="Q27" s="3">
        <f t="shared" si="16"/>
        <v>0</v>
      </c>
      <c r="R27" s="3">
        <f t="shared" si="16"/>
        <v>0</v>
      </c>
      <c r="S27" s="3">
        <f t="shared" si="16"/>
        <v>0</v>
      </c>
      <c r="T27" s="3">
        <f t="shared" si="16"/>
        <v>0</v>
      </c>
      <c r="U27" s="3">
        <f t="shared" si="16"/>
        <v>0</v>
      </c>
      <c r="V27" s="3">
        <f t="shared" si="16"/>
        <v>0</v>
      </c>
      <c r="W27" s="3">
        <f t="shared" si="16"/>
        <v>0</v>
      </c>
      <c r="X27" s="3">
        <f t="shared" si="16"/>
        <v>0</v>
      </c>
      <c r="Y27" s="3">
        <f t="shared" si="16"/>
        <v>0</v>
      </c>
      <c r="Z27" s="3">
        <f t="shared" si="16"/>
        <v>0</v>
      </c>
      <c r="AA27" s="3">
        <f t="shared" si="16"/>
        <v>0</v>
      </c>
      <c r="AB27" s="3">
        <f t="shared" si="16"/>
        <v>0</v>
      </c>
      <c r="AC27" s="3">
        <f t="shared" si="16"/>
        <v>0</v>
      </c>
      <c r="AD27" s="3">
        <f t="shared" si="16"/>
        <v>0</v>
      </c>
      <c r="AE27" s="3">
        <f t="shared" si="16"/>
        <v>0</v>
      </c>
      <c r="AF27" s="3">
        <f t="shared" si="16"/>
        <v>0</v>
      </c>
      <c r="AG27" s="3">
        <f t="shared" si="16"/>
        <v>0</v>
      </c>
      <c r="AH27" s="3">
        <f t="shared" si="16"/>
        <v>0</v>
      </c>
      <c r="AI27" s="3">
        <f t="shared" si="16"/>
        <v>0</v>
      </c>
      <c r="AJ27" s="3">
        <f t="shared" si="16"/>
        <v>0</v>
      </c>
      <c r="AK27" s="3">
        <f t="shared" si="16"/>
        <v>0</v>
      </c>
      <c r="AL27" s="3">
        <f t="shared" si="16"/>
        <v>0</v>
      </c>
      <c r="AM27" s="3">
        <f t="shared" si="16"/>
        <v>0</v>
      </c>
      <c r="AN27" s="3">
        <f t="shared" si="16"/>
        <v>0</v>
      </c>
      <c r="AO27" s="3">
        <f t="shared" si="16"/>
        <v>0</v>
      </c>
      <c r="AP27" s="3">
        <f t="shared" si="16"/>
        <v>0</v>
      </c>
      <c r="AQ27" s="3">
        <f t="shared" si="16"/>
        <v>0</v>
      </c>
      <c r="AR27" s="3">
        <f t="shared" si="16"/>
        <v>0</v>
      </c>
      <c r="AS27" s="3">
        <f t="shared" si="16"/>
        <v>0</v>
      </c>
      <c r="AT27" s="3">
        <f t="shared" si="16"/>
        <v>0</v>
      </c>
      <c r="AU27" s="3">
        <f t="shared" si="16"/>
        <v>0</v>
      </c>
      <c r="AV27" s="3">
        <f t="shared" si="16"/>
        <v>0</v>
      </c>
      <c r="AW27" s="3">
        <f t="shared" si="16"/>
        <v>0</v>
      </c>
      <c r="AX27" s="3">
        <f t="shared" si="16"/>
        <v>0</v>
      </c>
      <c r="AY27" s="3">
        <f t="shared" si="16"/>
        <v>0</v>
      </c>
      <c r="AZ27" s="3">
        <f t="shared" si="16"/>
        <v>0</v>
      </c>
      <c r="BA27" s="3">
        <f t="shared" si="16"/>
        <v>0</v>
      </c>
      <c r="BB27" s="3">
        <f t="shared" si="16"/>
        <v>0</v>
      </c>
      <c r="BC27" s="3">
        <f t="shared" si="16"/>
        <v>0</v>
      </c>
      <c r="BD27" s="3">
        <f t="shared" si="16"/>
        <v>0</v>
      </c>
      <c r="BE27" s="3">
        <f t="shared" si="16"/>
        <v>0</v>
      </c>
      <c r="BF27" s="3">
        <f t="shared" si="16"/>
        <v>0</v>
      </c>
      <c r="BG27" s="3">
        <f t="shared" si="16"/>
        <v>0</v>
      </c>
      <c r="BH27" s="3">
        <f t="shared" si="16"/>
        <v>0</v>
      </c>
      <c r="BI27" s="3">
        <f t="shared" si="16"/>
        <v>0</v>
      </c>
      <c r="BJ27" s="3">
        <f t="shared" si="16"/>
        <v>0</v>
      </c>
      <c r="BK27" s="3">
        <f t="shared" si="16"/>
        <v>0</v>
      </c>
      <c r="BL27" s="3">
        <f t="shared" si="16"/>
        <v>0</v>
      </c>
      <c r="BM27" s="3">
        <f t="shared" si="16"/>
        <v>0</v>
      </c>
      <c r="BN27" s="3">
        <f t="shared" si="16"/>
        <v>0</v>
      </c>
      <c r="BO27" s="3">
        <f t="shared" si="16"/>
        <v>0</v>
      </c>
      <c r="BP27" s="3">
        <f t="shared" ref="BP27:CH27" si="17">IF(SUM($C$19:$N$19)=0,0,BO27+BP9)</f>
        <v>0</v>
      </c>
      <c r="BQ27" s="3">
        <f t="shared" si="17"/>
        <v>0</v>
      </c>
      <c r="BR27" s="3">
        <f t="shared" si="17"/>
        <v>0</v>
      </c>
      <c r="BS27" s="3">
        <f t="shared" si="17"/>
        <v>0</v>
      </c>
      <c r="BT27" s="3">
        <f t="shared" si="17"/>
        <v>0</v>
      </c>
      <c r="BU27" s="3">
        <f t="shared" si="17"/>
        <v>0</v>
      </c>
      <c r="BV27" s="3">
        <f t="shared" si="17"/>
        <v>0</v>
      </c>
      <c r="BW27" s="3">
        <f t="shared" si="17"/>
        <v>0</v>
      </c>
      <c r="BX27" s="3">
        <f t="shared" si="17"/>
        <v>0</v>
      </c>
      <c r="BY27" s="3">
        <f t="shared" si="17"/>
        <v>0</v>
      </c>
      <c r="BZ27" s="3">
        <f t="shared" si="17"/>
        <v>0</v>
      </c>
      <c r="CA27" s="3">
        <f t="shared" si="17"/>
        <v>0</v>
      </c>
      <c r="CB27" s="3">
        <f t="shared" si="17"/>
        <v>0</v>
      </c>
      <c r="CC27" s="3">
        <f t="shared" si="17"/>
        <v>0</v>
      </c>
      <c r="CD27" s="3">
        <f t="shared" si="17"/>
        <v>0</v>
      </c>
      <c r="CE27" s="3">
        <f t="shared" si="17"/>
        <v>0</v>
      </c>
      <c r="CF27" s="3">
        <f t="shared" si="17"/>
        <v>0</v>
      </c>
      <c r="CG27" s="3">
        <f t="shared" si="17"/>
        <v>0</v>
      </c>
      <c r="CH27" s="12">
        <f t="shared" si="17"/>
        <v>0</v>
      </c>
    </row>
    <row r="28" spans="1:86" x14ac:dyDescent="0.35">
      <c r="A28" s="572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35">
      <c r="A29" s="572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0</v>
      </c>
      <c r="F29" s="3">
        <f t="shared" si="20"/>
        <v>0</v>
      </c>
      <c r="G29" s="3">
        <f t="shared" si="20"/>
        <v>0</v>
      </c>
      <c r="H29" s="3">
        <f t="shared" si="20"/>
        <v>0</v>
      </c>
      <c r="I29" s="3">
        <f t="shared" si="20"/>
        <v>0</v>
      </c>
      <c r="J29" s="3">
        <f t="shared" si="20"/>
        <v>0</v>
      </c>
      <c r="K29" s="3">
        <f t="shared" si="20"/>
        <v>0</v>
      </c>
      <c r="L29" s="3">
        <f t="shared" si="20"/>
        <v>0</v>
      </c>
      <c r="M29" s="3">
        <f t="shared" si="20"/>
        <v>0</v>
      </c>
      <c r="N29" s="3">
        <f t="shared" si="20"/>
        <v>0</v>
      </c>
      <c r="O29" s="3">
        <f t="shared" si="20"/>
        <v>0</v>
      </c>
      <c r="P29" s="3">
        <f t="shared" si="20"/>
        <v>0</v>
      </c>
      <c r="Q29" s="3">
        <f t="shared" si="20"/>
        <v>0</v>
      </c>
      <c r="R29" s="3">
        <f t="shared" si="20"/>
        <v>0</v>
      </c>
      <c r="S29" s="3">
        <f t="shared" si="20"/>
        <v>0</v>
      </c>
      <c r="T29" s="3">
        <f t="shared" si="20"/>
        <v>0</v>
      </c>
      <c r="U29" s="3">
        <f t="shared" si="20"/>
        <v>0</v>
      </c>
      <c r="V29" s="3">
        <f t="shared" si="20"/>
        <v>0</v>
      </c>
      <c r="W29" s="3">
        <f t="shared" si="20"/>
        <v>0</v>
      </c>
      <c r="X29" s="3">
        <f t="shared" si="20"/>
        <v>0</v>
      </c>
      <c r="Y29" s="3">
        <f t="shared" si="20"/>
        <v>0</v>
      </c>
      <c r="Z29" s="3">
        <f t="shared" si="20"/>
        <v>0</v>
      </c>
      <c r="AA29" s="3">
        <f t="shared" si="20"/>
        <v>0</v>
      </c>
      <c r="AB29" s="3">
        <f t="shared" si="20"/>
        <v>0</v>
      </c>
      <c r="AC29" s="3">
        <f t="shared" si="20"/>
        <v>0</v>
      </c>
      <c r="AD29" s="3">
        <f t="shared" si="20"/>
        <v>0</v>
      </c>
      <c r="AE29" s="3">
        <f t="shared" si="20"/>
        <v>0</v>
      </c>
      <c r="AF29" s="3">
        <f t="shared" si="20"/>
        <v>0</v>
      </c>
      <c r="AG29" s="3">
        <f t="shared" si="20"/>
        <v>0</v>
      </c>
      <c r="AH29" s="3">
        <f t="shared" si="20"/>
        <v>0</v>
      </c>
      <c r="AI29" s="3">
        <f t="shared" si="20"/>
        <v>0</v>
      </c>
      <c r="AJ29" s="3">
        <f t="shared" si="20"/>
        <v>0</v>
      </c>
      <c r="AK29" s="3">
        <f t="shared" si="20"/>
        <v>0</v>
      </c>
      <c r="AL29" s="3">
        <f t="shared" si="20"/>
        <v>0</v>
      </c>
      <c r="AM29" s="3">
        <f t="shared" si="20"/>
        <v>0</v>
      </c>
      <c r="AN29" s="3">
        <f t="shared" si="20"/>
        <v>0</v>
      </c>
      <c r="AO29" s="3">
        <f t="shared" si="20"/>
        <v>0</v>
      </c>
      <c r="AP29" s="3">
        <f t="shared" si="20"/>
        <v>0</v>
      </c>
      <c r="AQ29" s="3">
        <f t="shared" si="20"/>
        <v>0</v>
      </c>
      <c r="AR29" s="3">
        <f t="shared" si="20"/>
        <v>0</v>
      </c>
      <c r="AS29" s="3">
        <f t="shared" si="20"/>
        <v>0</v>
      </c>
      <c r="AT29" s="3">
        <f t="shared" si="20"/>
        <v>0</v>
      </c>
      <c r="AU29" s="3">
        <f t="shared" si="20"/>
        <v>0</v>
      </c>
      <c r="AV29" s="3">
        <f t="shared" si="20"/>
        <v>0</v>
      </c>
      <c r="AW29" s="3">
        <f t="shared" si="20"/>
        <v>0</v>
      </c>
      <c r="AX29" s="3">
        <f t="shared" si="20"/>
        <v>0</v>
      </c>
      <c r="AY29" s="3">
        <f t="shared" si="20"/>
        <v>0</v>
      </c>
      <c r="AZ29" s="3">
        <f t="shared" si="20"/>
        <v>0</v>
      </c>
      <c r="BA29" s="3">
        <f t="shared" si="20"/>
        <v>0</v>
      </c>
      <c r="BB29" s="3">
        <f t="shared" si="20"/>
        <v>0</v>
      </c>
      <c r="BC29" s="3">
        <f t="shared" si="20"/>
        <v>0</v>
      </c>
      <c r="BD29" s="3">
        <f t="shared" si="20"/>
        <v>0</v>
      </c>
      <c r="BE29" s="3">
        <f t="shared" si="20"/>
        <v>0</v>
      </c>
      <c r="BF29" s="3">
        <f t="shared" si="20"/>
        <v>0</v>
      </c>
      <c r="BG29" s="3">
        <f t="shared" si="20"/>
        <v>0</v>
      </c>
      <c r="BH29" s="3">
        <f t="shared" si="20"/>
        <v>0</v>
      </c>
      <c r="BI29" s="3">
        <f t="shared" si="20"/>
        <v>0</v>
      </c>
      <c r="BJ29" s="3">
        <f t="shared" si="20"/>
        <v>0</v>
      </c>
      <c r="BK29" s="3">
        <f t="shared" si="20"/>
        <v>0</v>
      </c>
      <c r="BL29" s="3">
        <f t="shared" si="20"/>
        <v>0</v>
      </c>
      <c r="BM29" s="3">
        <f t="shared" si="20"/>
        <v>0</v>
      </c>
      <c r="BN29" s="3">
        <f t="shared" si="20"/>
        <v>0</v>
      </c>
      <c r="BO29" s="3">
        <f t="shared" si="20"/>
        <v>0</v>
      </c>
      <c r="BP29" s="3">
        <f t="shared" ref="BP29:CH29" si="21">IF(SUM($C$19:$N$19)=0,0,BO29+BP11)</f>
        <v>0</v>
      </c>
      <c r="BQ29" s="3">
        <f t="shared" si="21"/>
        <v>0</v>
      </c>
      <c r="BR29" s="3">
        <f t="shared" si="21"/>
        <v>0</v>
      </c>
      <c r="BS29" s="3">
        <f t="shared" si="21"/>
        <v>0</v>
      </c>
      <c r="BT29" s="3">
        <f t="shared" si="21"/>
        <v>0</v>
      </c>
      <c r="BU29" s="3">
        <f t="shared" si="21"/>
        <v>0</v>
      </c>
      <c r="BV29" s="3">
        <f t="shared" si="21"/>
        <v>0</v>
      </c>
      <c r="BW29" s="3">
        <f t="shared" si="21"/>
        <v>0</v>
      </c>
      <c r="BX29" s="3">
        <f t="shared" si="21"/>
        <v>0</v>
      </c>
      <c r="BY29" s="3">
        <f t="shared" si="21"/>
        <v>0</v>
      </c>
      <c r="BZ29" s="3">
        <f t="shared" si="21"/>
        <v>0</v>
      </c>
      <c r="CA29" s="3">
        <f t="shared" si="21"/>
        <v>0</v>
      </c>
      <c r="CB29" s="3">
        <f t="shared" si="21"/>
        <v>0</v>
      </c>
      <c r="CC29" s="3">
        <f t="shared" si="21"/>
        <v>0</v>
      </c>
      <c r="CD29" s="3">
        <f t="shared" si="21"/>
        <v>0</v>
      </c>
      <c r="CE29" s="3">
        <f t="shared" si="21"/>
        <v>0</v>
      </c>
      <c r="CF29" s="3">
        <f t="shared" si="21"/>
        <v>0</v>
      </c>
      <c r="CG29" s="3">
        <f t="shared" si="21"/>
        <v>0</v>
      </c>
      <c r="CH29" s="12">
        <f t="shared" si="21"/>
        <v>0</v>
      </c>
    </row>
    <row r="30" spans="1:86" x14ac:dyDescent="0.35">
      <c r="A30" s="572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0</v>
      </c>
      <c r="E30" s="3">
        <f t="shared" si="22"/>
        <v>0</v>
      </c>
      <c r="F30" s="3">
        <f t="shared" si="22"/>
        <v>0</v>
      </c>
      <c r="G30" s="3">
        <f t="shared" si="22"/>
        <v>0</v>
      </c>
      <c r="H30" s="3">
        <f t="shared" si="22"/>
        <v>0</v>
      </c>
      <c r="I30" s="3">
        <f t="shared" si="22"/>
        <v>0</v>
      </c>
      <c r="J30" s="3">
        <f t="shared" si="22"/>
        <v>0</v>
      </c>
      <c r="K30" s="3">
        <f t="shared" si="22"/>
        <v>0</v>
      </c>
      <c r="L30" s="3">
        <f t="shared" si="22"/>
        <v>0</v>
      </c>
      <c r="M30" s="3">
        <f t="shared" si="22"/>
        <v>0</v>
      </c>
      <c r="N30" s="3">
        <f t="shared" si="22"/>
        <v>0</v>
      </c>
      <c r="O30" s="3">
        <f t="shared" si="22"/>
        <v>0</v>
      </c>
      <c r="P30" s="3">
        <f t="shared" si="22"/>
        <v>0</v>
      </c>
      <c r="Q30" s="3">
        <f t="shared" si="22"/>
        <v>0</v>
      </c>
      <c r="R30" s="3">
        <f t="shared" si="22"/>
        <v>0</v>
      </c>
      <c r="S30" s="3">
        <f t="shared" si="22"/>
        <v>0</v>
      </c>
      <c r="T30" s="3">
        <f t="shared" si="22"/>
        <v>0</v>
      </c>
      <c r="U30" s="3">
        <f t="shared" si="22"/>
        <v>0</v>
      </c>
      <c r="V30" s="3">
        <f t="shared" si="22"/>
        <v>0</v>
      </c>
      <c r="W30" s="3">
        <f t="shared" si="22"/>
        <v>0</v>
      </c>
      <c r="X30" s="3">
        <f t="shared" si="22"/>
        <v>0</v>
      </c>
      <c r="Y30" s="3">
        <f t="shared" si="22"/>
        <v>0</v>
      </c>
      <c r="Z30" s="3">
        <f t="shared" si="22"/>
        <v>0</v>
      </c>
      <c r="AA30" s="3">
        <f t="shared" si="22"/>
        <v>0</v>
      </c>
      <c r="AB30" s="3">
        <f t="shared" si="22"/>
        <v>0</v>
      </c>
      <c r="AC30" s="3">
        <f t="shared" si="22"/>
        <v>0</v>
      </c>
      <c r="AD30" s="3">
        <f t="shared" si="22"/>
        <v>0</v>
      </c>
      <c r="AE30" s="3">
        <f t="shared" si="22"/>
        <v>0</v>
      </c>
      <c r="AF30" s="3">
        <f t="shared" si="22"/>
        <v>0</v>
      </c>
      <c r="AG30" s="3">
        <f t="shared" si="22"/>
        <v>0</v>
      </c>
      <c r="AH30" s="3">
        <f t="shared" si="22"/>
        <v>0</v>
      </c>
      <c r="AI30" s="3">
        <f t="shared" si="22"/>
        <v>0</v>
      </c>
      <c r="AJ30" s="3">
        <f t="shared" si="22"/>
        <v>0</v>
      </c>
      <c r="AK30" s="3">
        <f t="shared" si="22"/>
        <v>0</v>
      </c>
      <c r="AL30" s="3">
        <f t="shared" si="22"/>
        <v>0</v>
      </c>
      <c r="AM30" s="3">
        <f t="shared" si="22"/>
        <v>0</v>
      </c>
      <c r="AN30" s="3">
        <f t="shared" si="22"/>
        <v>0</v>
      </c>
      <c r="AO30" s="3">
        <f t="shared" si="22"/>
        <v>0</v>
      </c>
      <c r="AP30" s="3">
        <f t="shared" si="22"/>
        <v>0</v>
      </c>
      <c r="AQ30" s="3">
        <f t="shared" si="22"/>
        <v>0</v>
      </c>
      <c r="AR30" s="3">
        <f t="shared" si="22"/>
        <v>0</v>
      </c>
      <c r="AS30" s="3">
        <f t="shared" si="22"/>
        <v>0</v>
      </c>
      <c r="AT30" s="3">
        <f t="shared" si="22"/>
        <v>0</v>
      </c>
      <c r="AU30" s="3">
        <f t="shared" si="22"/>
        <v>0</v>
      </c>
      <c r="AV30" s="3">
        <f t="shared" si="22"/>
        <v>0</v>
      </c>
      <c r="AW30" s="3">
        <f t="shared" si="22"/>
        <v>0</v>
      </c>
      <c r="AX30" s="3">
        <f t="shared" si="22"/>
        <v>0</v>
      </c>
      <c r="AY30" s="3">
        <f t="shared" si="22"/>
        <v>0</v>
      </c>
      <c r="AZ30" s="3">
        <f t="shared" si="22"/>
        <v>0</v>
      </c>
      <c r="BA30" s="3">
        <f t="shared" si="22"/>
        <v>0</v>
      </c>
      <c r="BB30" s="3">
        <f t="shared" si="22"/>
        <v>0</v>
      </c>
      <c r="BC30" s="3">
        <f t="shared" si="22"/>
        <v>0</v>
      </c>
      <c r="BD30" s="3">
        <f t="shared" si="22"/>
        <v>0</v>
      </c>
      <c r="BE30" s="3">
        <f t="shared" si="22"/>
        <v>0</v>
      </c>
      <c r="BF30" s="3">
        <f t="shared" si="22"/>
        <v>0</v>
      </c>
      <c r="BG30" s="3">
        <f t="shared" si="22"/>
        <v>0</v>
      </c>
      <c r="BH30" s="3">
        <f t="shared" si="22"/>
        <v>0</v>
      </c>
      <c r="BI30" s="3">
        <f t="shared" si="22"/>
        <v>0</v>
      </c>
      <c r="BJ30" s="3">
        <f t="shared" si="22"/>
        <v>0</v>
      </c>
      <c r="BK30" s="3">
        <f t="shared" si="22"/>
        <v>0</v>
      </c>
      <c r="BL30" s="3">
        <f t="shared" si="22"/>
        <v>0</v>
      </c>
      <c r="BM30" s="3">
        <f t="shared" si="22"/>
        <v>0</v>
      </c>
      <c r="BN30" s="3">
        <f t="shared" si="22"/>
        <v>0</v>
      </c>
      <c r="BO30" s="3">
        <f t="shared" si="22"/>
        <v>0</v>
      </c>
      <c r="BP30" s="3">
        <f t="shared" ref="BP30:CH30" si="23">IF(SUM($C$19:$N$19)=0,0,BO30+BP12)</f>
        <v>0</v>
      </c>
      <c r="BQ30" s="3">
        <f t="shared" si="23"/>
        <v>0</v>
      </c>
      <c r="BR30" s="3">
        <f t="shared" si="23"/>
        <v>0</v>
      </c>
      <c r="BS30" s="3">
        <f t="shared" si="23"/>
        <v>0</v>
      </c>
      <c r="BT30" s="3">
        <f t="shared" si="23"/>
        <v>0</v>
      </c>
      <c r="BU30" s="3">
        <f t="shared" si="23"/>
        <v>0</v>
      </c>
      <c r="BV30" s="3">
        <f t="shared" si="23"/>
        <v>0</v>
      </c>
      <c r="BW30" s="3">
        <f t="shared" si="23"/>
        <v>0</v>
      </c>
      <c r="BX30" s="3">
        <f t="shared" si="23"/>
        <v>0</v>
      </c>
      <c r="BY30" s="3">
        <f t="shared" si="23"/>
        <v>0</v>
      </c>
      <c r="BZ30" s="3">
        <f t="shared" si="23"/>
        <v>0</v>
      </c>
      <c r="CA30" s="3">
        <f t="shared" si="23"/>
        <v>0</v>
      </c>
      <c r="CB30" s="3">
        <f t="shared" si="23"/>
        <v>0</v>
      </c>
      <c r="CC30" s="3">
        <f t="shared" si="23"/>
        <v>0</v>
      </c>
      <c r="CD30" s="3">
        <f t="shared" si="23"/>
        <v>0</v>
      </c>
      <c r="CE30" s="3">
        <f t="shared" si="23"/>
        <v>0</v>
      </c>
      <c r="CF30" s="3">
        <f t="shared" si="23"/>
        <v>0</v>
      </c>
      <c r="CG30" s="3">
        <f t="shared" si="23"/>
        <v>0</v>
      </c>
      <c r="CH30" s="12">
        <f t="shared" si="23"/>
        <v>0</v>
      </c>
    </row>
    <row r="31" spans="1:86" x14ac:dyDescent="0.35">
      <c r="A31" s="572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0</v>
      </c>
      <c r="G31" s="3">
        <f t="shared" si="24"/>
        <v>0</v>
      </c>
      <c r="H31" s="3">
        <f t="shared" si="24"/>
        <v>0</v>
      </c>
      <c r="I31" s="3">
        <f t="shared" si="24"/>
        <v>0</v>
      </c>
      <c r="J31" s="3">
        <f t="shared" si="24"/>
        <v>0</v>
      </c>
      <c r="K31" s="3">
        <f t="shared" si="24"/>
        <v>0</v>
      </c>
      <c r="L31" s="3">
        <f t="shared" si="24"/>
        <v>0</v>
      </c>
      <c r="M31" s="3">
        <f t="shared" si="24"/>
        <v>0</v>
      </c>
      <c r="N31" s="3">
        <f t="shared" si="24"/>
        <v>0</v>
      </c>
      <c r="O31" s="3">
        <f t="shared" si="24"/>
        <v>0</v>
      </c>
      <c r="P31" s="3">
        <f t="shared" si="24"/>
        <v>0</v>
      </c>
      <c r="Q31" s="3">
        <f t="shared" si="24"/>
        <v>0</v>
      </c>
      <c r="R31" s="3">
        <f t="shared" si="24"/>
        <v>0</v>
      </c>
      <c r="S31" s="3">
        <f t="shared" si="24"/>
        <v>0</v>
      </c>
      <c r="T31" s="3">
        <f t="shared" si="24"/>
        <v>0</v>
      </c>
      <c r="U31" s="3">
        <f t="shared" si="24"/>
        <v>0</v>
      </c>
      <c r="V31" s="3">
        <f t="shared" si="24"/>
        <v>0</v>
      </c>
      <c r="W31" s="3">
        <f t="shared" si="24"/>
        <v>0</v>
      </c>
      <c r="X31" s="3">
        <f t="shared" si="24"/>
        <v>0</v>
      </c>
      <c r="Y31" s="3">
        <f t="shared" si="24"/>
        <v>0</v>
      </c>
      <c r="Z31" s="3">
        <f t="shared" si="24"/>
        <v>0</v>
      </c>
      <c r="AA31" s="3">
        <f t="shared" si="24"/>
        <v>0</v>
      </c>
      <c r="AB31" s="3">
        <f t="shared" si="24"/>
        <v>0</v>
      </c>
      <c r="AC31" s="3">
        <f t="shared" si="24"/>
        <v>0</v>
      </c>
      <c r="AD31" s="3">
        <f t="shared" si="24"/>
        <v>0</v>
      </c>
      <c r="AE31" s="3">
        <f t="shared" si="24"/>
        <v>0</v>
      </c>
      <c r="AF31" s="3">
        <f t="shared" si="24"/>
        <v>0</v>
      </c>
      <c r="AG31" s="3">
        <f t="shared" si="24"/>
        <v>0</v>
      </c>
      <c r="AH31" s="3">
        <f t="shared" si="24"/>
        <v>0</v>
      </c>
      <c r="AI31" s="3">
        <f t="shared" si="24"/>
        <v>0</v>
      </c>
      <c r="AJ31" s="3">
        <f t="shared" si="24"/>
        <v>0</v>
      </c>
      <c r="AK31" s="3">
        <f t="shared" si="24"/>
        <v>0</v>
      </c>
      <c r="AL31" s="3">
        <f t="shared" si="24"/>
        <v>0</v>
      </c>
      <c r="AM31" s="3">
        <f t="shared" si="24"/>
        <v>0</v>
      </c>
      <c r="AN31" s="3">
        <f t="shared" si="24"/>
        <v>0</v>
      </c>
      <c r="AO31" s="3">
        <f t="shared" si="24"/>
        <v>0</v>
      </c>
      <c r="AP31" s="3">
        <f t="shared" si="24"/>
        <v>0</v>
      </c>
      <c r="AQ31" s="3">
        <f t="shared" si="24"/>
        <v>0</v>
      </c>
      <c r="AR31" s="3">
        <f t="shared" si="24"/>
        <v>0</v>
      </c>
      <c r="AS31" s="3">
        <f t="shared" si="24"/>
        <v>0</v>
      </c>
      <c r="AT31" s="3">
        <f t="shared" si="24"/>
        <v>0</v>
      </c>
      <c r="AU31" s="3">
        <f t="shared" si="24"/>
        <v>0</v>
      </c>
      <c r="AV31" s="3">
        <f t="shared" si="24"/>
        <v>0</v>
      </c>
      <c r="AW31" s="3">
        <f t="shared" si="24"/>
        <v>0</v>
      </c>
      <c r="AX31" s="3">
        <f t="shared" si="24"/>
        <v>0</v>
      </c>
      <c r="AY31" s="3">
        <f t="shared" si="24"/>
        <v>0</v>
      </c>
      <c r="AZ31" s="3">
        <f t="shared" si="24"/>
        <v>0</v>
      </c>
      <c r="BA31" s="3">
        <f t="shared" si="24"/>
        <v>0</v>
      </c>
      <c r="BB31" s="3">
        <f t="shared" si="24"/>
        <v>0</v>
      </c>
      <c r="BC31" s="3">
        <f t="shared" si="24"/>
        <v>0</v>
      </c>
      <c r="BD31" s="3">
        <f t="shared" si="24"/>
        <v>0</v>
      </c>
      <c r="BE31" s="3">
        <f t="shared" si="24"/>
        <v>0</v>
      </c>
      <c r="BF31" s="3">
        <f t="shared" si="24"/>
        <v>0</v>
      </c>
      <c r="BG31" s="3">
        <f t="shared" si="24"/>
        <v>0</v>
      </c>
      <c r="BH31" s="3">
        <f t="shared" si="24"/>
        <v>0</v>
      </c>
      <c r="BI31" s="3">
        <f t="shared" si="24"/>
        <v>0</v>
      </c>
      <c r="BJ31" s="3">
        <f t="shared" si="24"/>
        <v>0</v>
      </c>
      <c r="BK31" s="3">
        <f t="shared" si="24"/>
        <v>0</v>
      </c>
      <c r="BL31" s="3">
        <f t="shared" si="24"/>
        <v>0</v>
      </c>
      <c r="BM31" s="3">
        <f t="shared" si="24"/>
        <v>0</v>
      </c>
      <c r="BN31" s="3">
        <f t="shared" si="24"/>
        <v>0</v>
      </c>
      <c r="BO31" s="3">
        <f t="shared" si="24"/>
        <v>0</v>
      </c>
      <c r="BP31" s="3">
        <f t="shared" ref="BP31:CH31" si="25">IF(SUM($C$19:$N$19)=0,0,BO31+BP13)</f>
        <v>0</v>
      </c>
      <c r="BQ31" s="3">
        <f t="shared" si="25"/>
        <v>0</v>
      </c>
      <c r="BR31" s="3">
        <f t="shared" si="25"/>
        <v>0</v>
      </c>
      <c r="BS31" s="3">
        <f t="shared" si="25"/>
        <v>0</v>
      </c>
      <c r="BT31" s="3">
        <f t="shared" si="25"/>
        <v>0</v>
      </c>
      <c r="BU31" s="3">
        <f t="shared" si="25"/>
        <v>0</v>
      </c>
      <c r="BV31" s="3">
        <f t="shared" si="25"/>
        <v>0</v>
      </c>
      <c r="BW31" s="3">
        <f t="shared" si="25"/>
        <v>0</v>
      </c>
      <c r="BX31" s="3">
        <f t="shared" si="25"/>
        <v>0</v>
      </c>
      <c r="BY31" s="3">
        <f t="shared" si="25"/>
        <v>0</v>
      </c>
      <c r="BZ31" s="3">
        <f t="shared" si="25"/>
        <v>0</v>
      </c>
      <c r="CA31" s="3">
        <f t="shared" si="25"/>
        <v>0</v>
      </c>
      <c r="CB31" s="3">
        <f t="shared" si="25"/>
        <v>0</v>
      </c>
      <c r="CC31" s="3">
        <f t="shared" si="25"/>
        <v>0</v>
      </c>
      <c r="CD31" s="3">
        <f t="shared" si="25"/>
        <v>0</v>
      </c>
      <c r="CE31" s="3">
        <f t="shared" si="25"/>
        <v>0</v>
      </c>
      <c r="CF31" s="3">
        <f t="shared" si="25"/>
        <v>0</v>
      </c>
      <c r="CG31" s="3">
        <f t="shared" si="25"/>
        <v>0</v>
      </c>
      <c r="CH31" s="12">
        <f t="shared" si="25"/>
        <v>0</v>
      </c>
    </row>
    <row r="32" spans="1:86" ht="15" customHeight="1" x14ac:dyDescent="0.35">
      <c r="A32" s="572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35">
      <c r="A33" s="572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35">
      <c r="A34" s="572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35">
      <c r="A35" s="572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35">
      <c r="A36" s="572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7"/>
        <v>Monthly kWh</v>
      </c>
      <c r="C37" s="279">
        <f>SUM(C23:C36)</f>
        <v>0</v>
      </c>
      <c r="D37" s="279">
        <f t="shared" ref="D37:BO37" si="34">SUM(D23:D36)</f>
        <v>0</v>
      </c>
      <c r="E37" s="279">
        <f t="shared" si="34"/>
        <v>0</v>
      </c>
      <c r="F37" s="279">
        <f t="shared" si="34"/>
        <v>0</v>
      </c>
      <c r="G37" s="279">
        <f t="shared" si="34"/>
        <v>0</v>
      </c>
      <c r="H37" s="279">
        <f t="shared" si="34"/>
        <v>0</v>
      </c>
      <c r="I37" s="279">
        <f t="shared" si="34"/>
        <v>0</v>
      </c>
      <c r="J37" s="279">
        <f t="shared" si="34"/>
        <v>0</v>
      </c>
      <c r="K37" s="279">
        <f t="shared" si="34"/>
        <v>0</v>
      </c>
      <c r="L37" s="279">
        <f t="shared" si="34"/>
        <v>0</v>
      </c>
      <c r="M37" s="279">
        <f t="shared" si="34"/>
        <v>0</v>
      </c>
      <c r="N37" s="279">
        <f t="shared" si="34"/>
        <v>0</v>
      </c>
      <c r="O37" s="279">
        <f t="shared" si="34"/>
        <v>0</v>
      </c>
      <c r="P37" s="279">
        <f t="shared" si="34"/>
        <v>0</v>
      </c>
      <c r="Q37" s="279">
        <f t="shared" si="34"/>
        <v>0</v>
      </c>
      <c r="R37" s="279">
        <f t="shared" si="34"/>
        <v>0</v>
      </c>
      <c r="S37" s="279">
        <f t="shared" si="34"/>
        <v>0</v>
      </c>
      <c r="T37" s="279">
        <f t="shared" si="34"/>
        <v>0</v>
      </c>
      <c r="U37" s="279">
        <f t="shared" si="34"/>
        <v>0</v>
      </c>
      <c r="V37" s="279">
        <f t="shared" si="34"/>
        <v>0</v>
      </c>
      <c r="W37" s="279">
        <f t="shared" si="34"/>
        <v>0</v>
      </c>
      <c r="X37" s="279">
        <f t="shared" si="34"/>
        <v>0</v>
      </c>
      <c r="Y37" s="279">
        <f t="shared" si="34"/>
        <v>0</v>
      </c>
      <c r="Z37" s="279">
        <f t="shared" si="34"/>
        <v>0</v>
      </c>
      <c r="AA37" s="279">
        <f t="shared" si="34"/>
        <v>0</v>
      </c>
      <c r="AB37" s="279">
        <f t="shared" si="34"/>
        <v>0</v>
      </c>
      <c r="AC37" s="279">
        <f t="shared" si="34"/>
        <v>0</v>
      </c>
      <c r="AD37" s="279">
        <f t="shared" si="34"/>
        <v>0</v>
      </c>
      <c r="AE37" s="279">
        <f t="shared" si="34"/>
        <v>0</v>
      </c>
      <c r="AF37" s="279">
        <f t="shared" si="34"/>
        <v>0</v>
      </c>
      <c r="AG37" s="279">
        <f t="shared" si="34"/>
        <v>0</v>
      </c>
      <c r="AH37" s="279">
        <f t="shared" si="34"/>
        <v>0</v>
      </c>
      <c r="AI37" s="279">
        <f t="shared" si="34"/>
        <v>0</v>
      </c>
      <c r="AJ37" s="279">
        <f t="shared" si="34"/>
        <v>0</v>
      </c>
      <c r="AK37" s="279">
        <f t="shared" si="34"/>
        <v>0</v>
      </c>
      <c r="AL37" s="279">
        <f t="shared" si="34"/>
        <v>0</v>
      </c>
      <c r="AM37" s="279">
        <f t="shared" si="34"/>
        <v>0</v>
      </c>
      <c r="AN37" s="279">
        <f t="shared" si="34"/>
        <v>0</v>
      </c>
      <c r="AO37" s="279">
        <f t="shared" si="34"/>
        <v>0</v>
      </c>
      <c r="AP37" s="279">
        <f t="shared" si="34"/>
        <v>0</v>
      </c>
      <c r="AQ37" s="279">
        <f t="shared" si="34"/>
        <v>0</v>
      </c>
      <c r="AR37" s="279">
        <f t="shared" si="34"/>
        <v>0</v>
      </c>
      <c r="AS37" s="279">
        <f t="shared" si="34"/>
        <v>0</v>
      </c>
      <c r="AT37" s="279">
        <f t="shared" si="34"/>
        <v>0</v>
      </c>
      <c r="AU37" s="279">
        <f t="shared" si="34"/>
        <v>0</v>
      </c>
      <c r="AV37" s="279">
        <f t="shared" si="34"/>
        <v>0</v>
      </c>
      <c r="AW37" s="279">
        <f t="shared" si="34"/>
        <v>0</v>
      </c>
      <c r="AX37" s="279">
        <f t="shared" si="34"/>
        <v>0</v>
      </c>
      <c r="AY37" s="279">
        <f t="shared" si="34"/>
        <v>0</v>
      </c>
      <c r="AZ37" s="279">
        <f t="shared" si="34"/>
        <v>0</v>
      </c>
      <c r="BA37" s="279">
        <f t="shared" si="34"/>
        <v>0</v>
      </c>
      <c r="BB37" s="279">
        <f t="shared" si="34"/>
        <v>0</v>
      </c>
      <c r="BC37" s="279">
        <f t="shared" si="34"/>
        <v>0</v>
      </c>
      <c r="BD37" s="279">
        <f t="shared" si="34"/>
        <v>0</v>
      </c>
      <c r="BE37" s="279">
        <f t="shared" si="34"/>
        <v>0</v>
      </c>
      <c r="BF37" s="279">
        <f t="shared" si="34"/>
        <v>0</v>
      </c>
      <c r="BG37" s="279">
        <f t="shared" si="34"/>
        <v>0</v>
      </c>
      <c r="BH37" s="279">
        <f t="shared" si="34"/>
        <v>0</v>
      </c>
      <c r="BI37" s="279">
        <f t="shared" si="34"/>
        <v>0</v>
      </c>
      <c r="BJ37" s="279">
        <f t="shared" si="34"/>
        <v>0</v>
      </c>
      <c r="BK37" s="279">
        <f t="shared" si="34"/>
        <v>0</v>
      </c>
      <c r="BL37" s="279">
        <f t="shared" si="34"/>
        <v>0</v>
      </c>
      <c r="BM37" s="279">
        <f t="shared" si="34"/>
        <v>0</v>
      </c>
      <c r="BN37" s="279">
        <f t="shared" si="34"/>
        <v>0</v>
      </c>
      <c r="BO37" s="279">
        <f t="shared" si="34"/>
        <v>0</v>
      </c>
      <c r="BP37" s="279">
        <f t="shared" ref="BP37:CH37" si="35">SUM(BP23:BP36)</f>
        <v>0</v>
      </c>
      <c r="BQ37" s="279">
        <f t="shared" si="35"/>
        <v>0</v>
      </c>
      <c r="BR37" s="279">
        <f t="shared" si="35"/>
        <v>0</v>
      </c>
      <c r="BS37" s="279">
        <f t="shared" si="35"/>
        <v>0</v>
      </c>
      <c r="BT37" s="279">
        <f t="shared" si="35"/>
        <v>0</v>
      </c>
      <c r="BU37" s="279">
        <f t="shared" si="35"/>
        <v>0</v>
      </c>
      <c r="BV37" s="279">
        <f t="shared" si="35"/>
        <v>0</v>
      </c>
      <c r="BW37" s="279">
        <f t="shared" si="35"/>
        <v>0</v>
      </c>
      <c r="BX37" s="279">
        <f t="shared" si="35"/>
        <v>0</v>
      </c>
      <c r="BY37" s="279">
        <f t="shared" si="35"/>
        <v>0</v>
      </c>
      <c r="BZ37" s="279">
        <f t="shared" si="35"/>
        <v>0</v>
      </c>
      <c r="CA37" s="279">
        <f t="shared" si="35"/>
        <v>0</v>
      </c>
      <c r="CB37" s="279">
        <f t="shared" si="35"/>
        <v>0</v>
      </c>
      <c r="CC37" s="279">
        <f t="shared" si="35"/>
        <v>0</v>
      </c>
      <c r="CD37" s="279">
        <f t="shared" si="35"/>
        <v>0</v>
      </c>
      <c r="CE37" s="279">
        <f t="shared" si="35"/>
        <v>0</v>
      </c>
      <c r="CF37" s="279">
        <f t="shared" si="35"/>
        <v>0</v>
      </c>
      <c r="CG37" s="279">
        <f t="shared" si="35"/>
        <v>0</v>
      </c>
      <c r="CH37" s="282">
        <f t="shared" si="35"/>
        <v>0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0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150"/>
    </row>
    <row r="39" spans="1:86" ht="15" thickBot="1" x14ac:dyDescent="0.4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</row>
    <row r="40" spans="1:86" ht="16" thickBot="1" x14ac:dyDescent="0.4">
      <c r="A40" s="574" t="s">
        <v>16</v>
      </c>
      <c r="B40" s="18" t="str">
        <f t="shared" ref="B40:B55" si="36">B22</f>
        <v>End Use</v>
      </c>
      <c r="C40" s="176">
        <f>C$4</f>
        <v>44562</v>
      </c>
      <c r="D40" s="176">
        <f t="shared" ref="D40:BO40" si="37">D$4</f>
        <v>44593</v>
      </c>
      <c r="E40" s="176">
        <f t="shared" si="37"/>
        <v>44621</v>
      </c>
      <c r="F40" s="176">
        <f t="shared" si="37"/>
        <v>44652</v>
      </c>
      <c r="G40" s="176">
        <f t="shared" si="37"/>
        <v>44682</v>
      </c>
      <c r="H40" s="176">
        <f t="shared" si="37"/>
        <v>44713</v>
      </c>
      <c r="I40" s="176">
        <f t="shared" si="37"/>
        <v>44743</v>
      </c>
      <c r="J40" s="176">
        <f t="shared" si="37"/>
        <v>44774</v>
      </c>
      <c r="K40" s="176">
        <f t="shared" si="37"/>
        <v>44805</v>
      </c>
      <c r="L40" s="176">
        <f t="shared" si="37"/>
        <v>44835</v>
      </c>
      <c r="M40" s="176">
        <f t="shared" si="37"/>
        <v>44866</v>
      </c>
      <c r="N40" s="176">
        <f t="shared" si="37"/>
        <v>44896</v>
      </c>
      <c r="O40" s="176">
        <f t="shared" si="37"/>
        <v>44927</v>
      </c>
      <c r="P40" s="176">
        <f t="shared" si="37"/>
        <v>44958</v>
      </c>
      <c r="Q40" s="176">
        <f t="shared" si="37"/>
        <v>44986</v>
      </c>
      <c r="R40" s="176">
        <f t="shared" si="37"/>
        <v>45017</v>
      </c>
      <c r="S40" s="176">
        <f t="shared" si="37"/>
        <v>45047</v>
      </c>
      <c r="T40" s="176">
        <f t="shared" si="37"/>
        <v>45078</v>
      </c>
      <c r="U40" s="176">
        <f t="shared" si="37"/>
        <v>45108</v>
      </c>
      <c r="V40" s="176">
        <f t="shared" si="37"/>
        <v>45139</v>
      </c>
      <c r="W40" s="176">
        <f t="shared" si="37"/>
        <v>45170</v>
      </c>
      <c r="X40" s="176">
        <f t="shared" si="37"/>
        <v>45200</v>
      </c>
      <c r="Y40" s="176">
        <f t="shared" si="37"/>
        <v>45231</v>
      </c>
      <c r="Z40" s="176">
        <f t="shared" si="37"/>
        <v>45261</v>
      </c>
      <c r="AA40" s="176">
        <f t="shared" si="37"/>
        <v>45292</v>
      </c>
      <c r="AB40" s="176">
        <f t="shared" si="37"/>
        <v>45323</v>
      </c>
      <c r="AC40" s="176">
        <f t="shared" si="37"/>
        <v>45352</v>
      </c>
      <c r="AD40" s="176">
        <f t="shared" si="37"/>
        <v>45383</v>
      </c>
      <c r="AE40" s="176">
        <f t="shared" si="37"/>
        <v>45413</v>
      </c>
      <c r="AF40" s="176">
        <f t="shared" si="37"/>
        <v>45444</v>
      </c>
      <c r="AG40" s="176">
        <f t="shared" si="37"/>
        <v>45474</v>
      </c>
      <c r="AH40" s="176">
        <f t="shared" si="37"/>
        <v>45505</v>
      </c>
      <c r="AI40" s="176">
        <f t="shared" si="37"/>
        <v>45536</v>
      </c>
      <c r="AJ40" s="176">
        <f t="shared" si="37"/>
        <v>45566</v>
      </c>
      <c r="AK40" s="176">
        <f t="shared" si="37"/>
        <v>45597</v>
      </c>
      <c r="AL40" s="176">
        <f t="shared" si="37"/>
        <v>45627</v>
      </c>
      <c r="AM40" s="176">
        <f t="shared" si="37"/>
        <v>45658</v>
      </c>
      <c r="AN40" s="176">
        <f t="shared" si="37"/>
        <v>45689</v>
      </c>
      <c r="AO40" s="176">
        <f t="shared" si="37"/>
        <v>45717</v>
      </c>
      <c r="AP40" s="176">
        <f t="shared" si="37"/>
        <v>45748</v>
      </c>
      <c r="AQ40" s="176">
        <f t="shared" si="37"/>
        <v>45778</v>
      </c>
      <c r="AR40" s="176">
        <f t="shared" si="37"/>
        <v>45809</v>
      </c>
      <c r="AS40" s="176">
        <f t="shared" si="37"/>
        <v>45839</v>
      </c>
      <c r="AT40" s="176">
        <f t="shared" si="37"/>
        <v>45870</v>
      </c>
      <c r="AU40" s="176">
        <f t="shared" si="37"/>
        <v>45901</v>
      </c>
      <c r="AV40" s="176">
        <f t="shared" si="37"/>
        <v>45931</v>
      </c>
      <c r="AW40" s="176">
        <f t="shared" si="37"/>
        <v>45962</v>
      </c>
      <c r="AX40" s="176">
        <f t="shared" si="37"/>
        <v>45992</v>
      </c>
      <c r="AY40" s="176">
        <f t="shared" si="37"/>
        <v>46023</v>
      </c>
      <c r="AZ40" s="176">
        <f t="shared" si="37"/>
        <v>46054</v>
      </c>
      <c r="BA40" s="176">
        <f t="shared" si="37"/>
        <v>46082</v>
      </c>
      <c r="BB40" s="176">
        <f t="shared" si="37"/>
        <v>46113</v>
      </c>
      <c r="BC40" s="176">
        <f t="shared" si="37"/>
        <v>46143</v>
      </c>
      <c r="BD40" s="176">
        <f t="shared" si="37"/>
        <v>46174</v>
      </c>
      <c r="BE40" s="176">
        <f t="shared" si="37"/>
        <v>46204</v>
      </c>
      <c r="BF40" s="176">
        <f t="shared" si="37"/>
        <v>46235</v>
      </c>
      <c r="BG40" s="176">
        <f t="shared" si="37"/>
        <v>46266</v>
      </c>
      <c r="BH40" s="176">
        <f t="shared" si="37"/>
        <v>46296</v>
      </c>
      <c r="BI40" s="176">
        <f t="shared" si="37"/>
        <v>46327</v>
      </c>
      <c r="BJ40" s="176">
        <f t="shared" si="37"/>
        <v>46357</v>
      </c>
      <c r="BK40" s="176">
        <f t="shared" si="37"/>
        <v>46388</v>
      </c>
      <c r="BL40" s="176">
        <f t="shared" si="37"/>
        <v>46419</v>
      </c>
      <c r="BM40" s="176">
        <f t="shared" si="37"/>
        <v>46447</v>
      </c>
      <c r="BN40" s="176">
        <f t="shared" si="37"/>
        <v>46478</v>
      </c>
      <c r="BO40" s="176">
        <f t="shared" si="37"/>
        <v>46508</v>
      </c>
      <c r="BP40" s="176">
        <f t="shared" ref="BP40:CH40" si="38">BP$4</f>
        <v>46539</v>
      </c>
      <c r="BQ40" s="176">
        <f t="shared" si="38"/>
        <v>46569</v>
      </c>
      <c r="BR40" s="176">
        <f t="shared" si="38"/>
        <v>46600</v>
      </c>
      <c r="BS40" s="176">
        <f t="shared" si="38"/>
        <v>46631</v>
      </c>
      <c r="BT40" s="176">
        <f t="shared" si="38"/>
        <v>46661</v>
      </c>
      <c r="BU40" s="176">
        <f t="shared" si="38"/>
        <v>46692</v>
      </c>
      <c r="BV40" s="176">
        <f t="shared" si="38"/>
        <v>46722</v>
      </c>
      <c r="BW40" s="176">
        <f t="shared" si="38"/>
        <v>46753</v>
      </c>
      <c r="BX40" s="176">
        <f t="shared" si="38"/>
        <v>46784</v>
      </c>
      <c r="BY40" s="176">
        <f t="shared" si="38"/>
        <v>46813</v>
      </c>
      <c r="BZ40" s="176">
        <f t="shared" si="38"/>
        <v>46844</v>
      </c>
      <c r="CA40" s="176">
        <f t="shared" si="38"/>
        <v>46874</v>
      </c>
      <c r="CB40" s="176">
        <f t="shared" si="38"/>
        <v>46905</v>
      </c>
      <c r="CC40" s="176">
        <f t="shared" si="38"/>
        <v>46935</v>
      </c>
      <c r="CD40" s="176">
        <f t="shared" si="38"/>
        <v>46966</v>
      </c>
      <c r="CE40" s="176">
        <f t="shared" si="38"/>
        <v>46997</v>
      </c>
      <c r="CF40" s="176">
        <f t="shared" si="38"/>
        <v>47027</v>
      </c>
      <c r="CG40" s="176">
        <f t="shared" si="38"/>
        <v>47058</v>
      </c>
      <c r="CH40" s="177">
        <f t="shared" si="38"/>
        <v>47088</v>
      </c>
    </row>
    <row r="41" spans="1:86" ht="15" customHeight="1" x14ac:dyDescent="0.35">
      <c r="A41" s="575"/>
      <c r="B41" s="11" t="str">
        <f t="shared" si="36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9">G41</f>
        <v>0</v>
      </c>
      <c r="I41" s="3">
        <f t="shared" si="39"/>
        <v>0</v>
      </c>
      <c r="J41" s="3">
        <f t="shared" si="39"/>
        <v>0</v>
      </c>
      <c r="K41" s="3">
        <f t="shared" si="39"/>
        <v>0</v>
      </c>
      <c r="L41" s="3">
        <f t="shared" si="39"/>
        <v>0</v>
      </c>
      <c r="M41" s="3">
        <f t="shared" si="39"/>
        <v>0</v>
      </c>
      <c r="N41" s="3">
        <f t="shared" si="39"/>
        <v>0</v>
      </c>
      <c r="O41" s="3">
        <f t="shared" si="39"/>
        <v>0</v>
      </c>
      <c r="P41" s="3">
        <f t="shared" si="39"/>
        <v>0</v>
      </c>
      <c r="Q41" s="3">
        <f t="shared" si="39"/>
        <v>0</v>
      </c>
      <c r="R41" s="3">
        <f t="shared" si="39"/>
        <v>0</v>
      </c>
      <c r="S41" s="3">
        <f t="shared" si="39"/>
        <v>0</v>
      </c>
      <c r="T41" s="3">
        <f t="shared" si="39"/>
        <v>0</v>
      </c>
      <c r="U41" s="3">
        <f t="shared" si="39"/>
        <v>0</v>
      </c>
      <c r="V41" s="3">
        <f t="shared" si="39"/>
        <v>0</v>
      </c>
      <c r="W41" s="3">
        <f t="shared" si="39"/>
        <v>0</v>
      </c>
      <c r="X41" s="3">
        <f t="shared" si="39"/>
        <v>0</v>
      </c>
      <c r="Y41" s="3">
        <f t="shared" si="39"/>
        <v>0</v>
      </c>
      <c r="Z41" s="3">
        <f t="shared" si="39"/>
        <v>0</v>
      </c>
      <c r="AA41" s="3">
        <f t="shared" si="39"/>
        <v>0</v>
      </c>
      <c r="AB41" s="3">
        <f t="shared" si="39"/>
        <v>0</v>
      </c>
      <c r="AC41" s="3">
        <f t="shared" si="39"/>
        <v>0</v>
      </c>
      <c r="AD41" s="3">
        <f t="shared" si="39"/>
        <v>0</v>
      </c>
      <c r="AE41" s="3">
        <f t="shared" si="39"/>
        <v>0</v>
      </c>
      <c r="AF41" s="3">
        <f t="shared" si="39"/>
        <v>0</v>
      </c>
      <c r="AG41" s="3">
        <f t="shared" si="39"/>
        <v>0</v>
      </c>
      <c r="AH41" s="3">
        <f t="shared" si="39"/>
        <v>0</v>
      </c>
      <c r="AI41" s="3">
        <f t="shared" si="39"/>
        <v>0</v>
      </c>
      <c r="AJ41" s="3">
        <f t="shared" si="39"/>
        <v>0</v>
      </c>
      <c r="AK41" s="3">
        <f t="shared" si="39"/>
        <v>0</v>
      </c>
      <c r="AL41" s="3">
        <f t="shared" si="39"/>
        <v>0</v>
      </c>
      <c r="AM41" s="3">
        <f t="shared" si="39"/>
        <v>0</v>
      </c>
      <c r="AN41" s="3">
        <f t="shared" si="39"/>
        <v>0</v>
      </c>
      <c r="AO41" s="3">
        <f t="shared" si="39"/>
        <v>0</v>
      </c>
      <c r="AP41" s="3">
        <f t="shared" si="39"/>
        <v>0</v>
      </c>
      <c r="AQ41" s="3">
        <f t="shared" si="39"/>
        <v>0</v>
      </c>
      <c r="AR41" s="3">
        <f t="shared" si="39"/>
        <v>0</v>
      </c>
      <c r="AS41" s="3">
        <f t="shared" si="39"/>
        <v>0</v>
      </c>
      <c r="AT41" s="3">
        <f t="shared" si="39"/>
        <v>0</v>
      </c>
      <c r="AU41" s="3">
        <f t="shared" si="39"/>
        <v>0</v>
      </c>
      <c r="AV41" s="3">
        <f t="shared" si="39"/>
        <v>0</v>
      </c>
      <c r="AW41" s="3">
        <f t="shared" si="39"/>
        <v>0</v>
      </c>
      <c r="AX41" s="3">
        <f t="shared" si="39"/>
        <v>0</v>
      </c>
      <c r="AY41" s="3">
        <f t="shared" si="39"/>
        <v>0</v>
      </c>
      <c r="AZ41" s="3">
        <f t="shared" si="39"/>
        <v>0</v>
      </c>
      <c r="BA41" s="3">
        <f t="shared" si="39"/>
        <v>0</v>
      </c>
      <c r="BB41" s="3">
        <f t="shared" si="39"/>
        <v>0</v>
      </c>
      <c r="BC41" s="3">
        <f t="shared" si="39"/>
        <v>0</v>
      </c>
      <c r="BD41" s="3">
        <f t="shared" si="39"/>
        <v>0</v>
      </c>
      <c r="BE41" s="3">
        <f t="shared" si="39"/>
        <v>0</v>
      </c>
      <c r="BF41" s="3">
        <f t="shared" si="39"/>
        <v>0</v>
      </c>
      <c r="BG41" s="3">
        <f t="shared" si="39"/>
        <v>0</v>
      </c>
      <c r="BH41" s="3">
        <f t="shared" si="39"/>
        <v>0</v>
      </c>
      <c r="BI41" s="3">
        <f t="shared" si="39"/>
        <v>0</v>
      </c>
      <c r="BJ41" s="3">
        <f t="shared" si="39"/>
        <v>0</v>
      </c>
      <c r="BK41" s="3">
        <f t="shared" si="39"/>
        <v>0</v>
      </c>
      <c r="BL41" s="3">
        <f t="shared" si="39"/>
        <v>0</v>
      </c>
      <c r="BM41" s="3">
        <f t="shared" si="39"/>
        <v>0</v>
      </c>
      <c r="BN41" s="3">
        <f t="shared" si="39"/>
        <v>0</v>
      </c>
      <c r="BO41" s="3">
        <f t="shared" si="39"/>
        <v>0</v>
      </c>
      <c r="BP41" s="3">
        <f t="shared" si="39"/>
        <v>0</v>
      </c>
      <c r="BQ41" s="3">
        <f t="shared" si="39"/>
        <v>0</v>
      </c>
      <c r="BR41" s="3">
        <f t="shared" si="39"/>
        <v>0</v>
      </c>
      <c r="BS41" s="3">
        <f t="shared" si="39"/>
        <v>0</v>
      </c>
      <c r="BT41" s="3">
        <f t="shared" ref="BT41:CH41" si="40">BS41</f>
        <v>0</v>
      </c>
      <c r="BU41" s="3">
        <f t="shared" si="40"/>
        <v>0</v>
      </c>
      <c r="BV41" s="3">
        <f t="shared" si="40"/>
        <v>0</v>
      </c>
      <c r="BW41" s="3">
        <f t="shared" si="40"/>
        <v>0</v>
      </c>
      <c r="BX41" s="3">
        <f t="shared" si="40"/>
        <v>0</v>
      </c>
      <c r="BY41" s="3">
        <f t="shared" si="40"/>
        <v>0</v>
      </c>
      <c r="BZ41" s="3">
        <f t="shared" si="40"/>
        <v>0</v>
      </c>
      <c r="CA41" s="3">
        <f t="shared" si="40"/>
        <v>0</v>
      </c>
      <c r="CB41" s="3">
        <f t="shared" si="40"/>
        <v>0</v>
      </c>
      <c r="CC41" s="3">
        <f t="shared" si="40"/>
        <v>0</v>
      </c>
      <c r="CD41" s="3">
        <f t="shared" si="40"/>
        <v>0</v>
      </c>
      <c r="CE41" s="3">
        <f t="shared" si="40"/>
        <v>0</v>
      </c>
      <c r="CF41" s="3">
        <f t="shared" si="40"/>
        <v>0</v>
      </c>
      <c r="CG41" s="3">
        <f t="shared" si="40"/>
        <v>0</v>
      </c>
      <c r="CH41" s="12">
        <f t="shared" si="40"/>
        <v>0</v>
      </c>
    </row>
    <row r="42" spans="1:86" x14ac:dyDescent="0.35">
      <c r="A42" s="575"/>
      <c r="B42" s="13" t="str">
        <f t="shared" si="3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1">F42</f>
        <v>0</v>
      </c>
      <c r="H42" s="3">
        <f t="shared" si="41"/>
        <v>0</v>
      </c>
      <c r="I42" s="3">
        <f t="shared" si="41"/>
        <v>0</v>
      </c>
      <c r="J42" s="3">
        <f t="shared" si="41"/>
        <v>0</v>
      </c>
      <c r="K42" s="3">
        <f t="shared" si="41"/>
        <v>0</v>
      </c>
      <c r="L42" s="3">
        <f t="shared" si="41"/>
        <v>0</v>
      </c>
      <c r="M42" s="3">
        <f t="shared" si="41"/>
        <v>0</v>
      </c>
      <c r="N42" s="3">
        <f t="shared" si="41"/>
        <v>0</v>
      </c>
      <c r="O42" s="3">
        <f t="shared" si="41"/>
        <v>0</v>
      </c>
      <c r="P42" s="3">
        <f t="shared" si="41"/>
        <v>0</v>
      </c>
      <c r="Q42" s="3">
        <f t="shared" si="41"/>
        <v>0</v>
      </c>
      <c r="R42" s="3">
        <f t="shared" si="41"/>
        <v>0</v>
      </c>
      <c r="S42" s="3">
        <f t="shared" si="41"/>
        <v>0</v>
      </c>
      <c r="T42" s="3">
        <f t="shared" si="41"/>
        <v>0</v>
      </c>
      <c r="U42" s="3">
        <f t="shared" si="41"/>
        <v>0</v>
      </c>
      <c r="V42" s="3">
        <f t="shared" si="41"/>
        <v>0</v>
      </c>
      <c r="W42" s="3">
        <f t="shared" si="41"/>
        <v>0</v>
      </c>
      <c r="X42" s="3">
        <f t="shared" si="41"/>
        <v>0</v>
      </c>
      <c r="Y42" s="3">
        <f t="shared" si="41"/>
        <v>0</v>
      </c>
      <c r="Z42" s="3">
        <f t="shared" si="41"/>
        <v>0</v>
      </c>
      <c r="AA42" s="3">
        <f t="shared" si="41"/>
        <v>0</v>
      </c>
      <c r="AB42" s="3">
        <f t="shared" si="41"/>
        <v>0</v>
      </c>
      <c r="AC42" s="3">
        <f t="shared" si="41"/>
        <v>0</v>
      </c>
      <c r="AD42" s="3">
        <f t="shared" si="41"/>
        <v>0</v>
      </c>
      <c r="AE42" s="3">
        <f t="shared" si="41"/>
        <v>0</v>
      </c>
      <c r="AF42" s="3">
        <f t="shared" si="41"/>
        <v>0</v>
      </c>
      <c r="AG42" s="3">
        <f t="shared" si="41"/>
        <v>0</v>
      </c>
      <c r="AH42" s="3">
        <f t="shared" si="41"/>
        <v>0</v>
      </c>
      <c r="AI42" s="3">
        <f t="shared" si="41"/>
        <v>0</v>
      </c>
      <c r="AJ42" s="3">
        <f t="shared" si="41"/>
        <v>0</v>
      </c>
      <c r="AK42" s="3">
        <f t="shared" si="41"/>
        <v>0</v>
      </c>
      <c r="AL42" s="3">
        <f t="shared" si="41"/>
        <v>0</v>
      </c>
      <c r="AM42" s="3">
        <f t="shared" si="41"/>
        <v>0</v>
      </c>
      <c r="AN42" s="3">
        <f t="shared" si="41"/>
        <v>0</v>
      </c>
      <c r="AO42" s="3">
        <f t="shared" si="41"/>
        <v>0</v>
      </c>
      <c r="AP42" s="3">
        <f t="shared" si="41"/>
        <v>0</v>
      </c>
      <c r="AQ42" s="3">
        <f t="shared" si="41"/>
        <v>0</v>
      </c>
      <c r="AR42" s="3">
        <f t="shared" si="41"/>
        <v>0</v>
      </c>
      <c r="AS42" s="3">
        <f t="shared" si="41"/>
        <v>0</v>
      </c>
      <c r="AT42" s="3">
        <f t="shared" si="41"/>
        <v>0</v>
      </c>
      <c r="AU42" s="3">
        <f t="shared" si="41"/>
        <v>0</v>
      </c>
      <c r="AV42" s="3">
        <f t="shared" si="41"/>
        <v>0</v>
      </c>
      <c r="AW42" s="3">
        <f t="shared" si="41"/>
        <v>0</v>
      </c>
      <c r="AX42" s="3">
        <f t="shared" si="41"/>
        <v>0</v>
      </c>
      <c r="AY42" s="3">
        <f t="shared" si="41"/>
        <v>0</v>
      </c>
      <c r="AZ42" s="3">
        <f t="shared" si="41"/>
        <v>0</v>
      </c>
      <c r="BA42" s="3">
        <f t="shared" si="41"/>
        <v>0</v>
      </c>
      <c r="BB42" s="3">
        <f t="shared" si="41"/>
        <v>0</v>
      </c>
      <c r="BC42" s="3">
        <f t="shared" si="41"/>
        <v>0</v>
      </c>
      <c r="BD42" s="3">
        <f t="shared" si="41"/>
        <v>0</v>
      </c>
      <c r="BE42" s="3">
        <f t="shared" si="41"/>
        <v>0</v>
      </c>
      <c r="BF42" s="3">
        <f t="shared" si="41"/>
        <v>0</v>
      </c>
      <c r="BG42" s="3">
        <f t="shared" si="41"/>
        <v>0</v>
      </c>
      <c r="BH42" s="3">
        <f t="shared" si="41"/>
        <v>0</v>
      </c>
      <c r="BI42" s="3">
        <f t="shared" si="41"/>
        <v>0</v>
      </c>
      <c r="BJ42" s="3">
        <f t="shared" si="41"/>
        <v>0</v>
      </c>
      <c r="BK42" s="3">
        <f t="shared" si="41"/>
        <v>0</v>
      </c>
      <c r="BL42" s="3">
        <f t="shared" si="41"/>
        <v>0</v>
      </c>
      <c r="BM42" s="3">
        <f t="shared" si="41"/>
        <v>0</v>
      </c>
      <c r="BN42" s="3">
        <f t="shared" si="41"/>
        <v>0</v>
      </c>
      <c r="BO42" s="3">
        <f t="shared" si="41"/>
        <v>0</v>
      </c>
      <c r="BP42" s="3">
        <f t="shared" si="41"/>
        <v>0</v>
      </c>
      <c r="BQ42" s="3">
        <f t="shared" si="41"/>
        <v>0</v>
      </c>
      <c r="BR42" s="3">
        <f t="shared" si="41"/>
        <v>0</v>
      </c>
      <c r="BS42" s="3">
        <f t="shared" ref="BS42:CH42" si="42">BR42</f>
        <v>0</v>
      </c>
      <c r="BT42" s="3">
        <f t="shared" si="42"/>
        <v>0</v>
      </c>
      <c r="BU42" s="3">
        <f t="shared" si="42"/>
        <v>0</v>
      </c>
      <c r="BV42" s="3">
        <f t="shared" si="42"/>
        <v>0</v>
      </c>
      <c r="BW42" s="3">
        <f t="shared" si="42"/>
        <v>0</v>
      </c>
      <c r="BX42" s="3">
        <f t="shared" si="42"/>
        <v>0</v>
      </c>
      <c r="BY42" s="3">
        <f t="shared" si="42"/>
        <v>0</v>
      </c>
      <c r="BZ42" s="3">
        <f t="shared" si="42"/>
        <v>0</v>
      </c>
      <c r="CA42" s="3">
        <f t="shared" si="42"/>
        <v>0</v>
      </c>
      <c r="CB42" s="3">
        <f t="shared" si="42"/>
        <v>0</v>
      </c>
      <c r="CC42" s="3">
        <f t="shared" si="42"/>
        <v>0</v>
      </c>
      <c r="CD42" s="3">
        <f t="shared" si="42"/>
        <v>0</v>
      </c>
      <c r="CE42" s="3">
        <f t="shared" si="42"/>
        <v>0</v>
      </c>
      <c r="CF42" s="3">
        <f t="shared" si="42"/>
        <v>0</v>
      </c>
      <c r="CG42" s="3">
        <f t="shared" si="42"/>
        <v>0</v>
      </c>
      <c r="CH42" s="12">
        <f t="shared" si="42"/>
        <v>0</v>
      </c>
    </row>
    <row r="43" spans="1:86" x14ac:dyDescent="0.35">
      <c r="A43" s="575"/>
      <c r="B43" s="11" t="str">
        <f t="shared" si="3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3">F43</f>
        <v>0</v>
      </c>
      <c r="H43" s="3">
        <f t="shared" si="43"/>
        <v>0</v>
      </c>
      <c r="I43" s="3">
        <f t="shared" si="43"/>
        <v>0</v>
      </c>
      <c r="J43" s="3">
        <f t="shared" si="43"/>
        <v>0</v>
      </c>
      <c r="K43" s="3">
        <f t="shared" si="43"/>
        <v>0</v>
      </c>
      <c r="L43" s="3">
        <f t="shared" si="43"/>
        <v>0</v>
      </c>
      <c r="M43" s="3">
        <f t="shared" si="43"/>
        <v>0</v>
      </c>
      <c r="N43" s="3">
        <f t="shared" si="43"/>
        <v>0</v>
      </c>
      <c r="O43" s="3">
        <f t="shared" si="43"/>
        <v>0</v>
      </c>
      <c r="P43" s="3">
        <f t="shared" si="43"/>
        <v>0</v>
      </c>
      <c r="Q43" s="3">
        <f t="shared" si="43"/>
        <v>0</v>
      </c>
      <c r="R43" s="3">
        <f t="shared" si="43"/>
        <v>0</v>
      </c>
      <c r="S43" s="3">
        <f t="shared" si="43"/>
        <v>0</v>
      </c>
      <c r="T43" s="3">
        <f t="shared" si="43"/>
        <v>0</v>
      </c>
      <c r="U43" s="3">
        <f t="shared" si="43"/>
        <v>0</v>
      </c>
      <c r="V43" s="3">
        <f t="shared" si="43"/>
        <v>0</v>
      </c>
      <c r="W43" s="3">
        <f t="shared" si="43"/>
        <v>0</v>
      </c>
      <c r="X43" s="3">
        <f t="shared" si="43"/>
        <v>0</v>
      </c>
      <c r="Y43" s="3">
        <f t="shared" si="43"/>
        <v>0</v>
      </c>
      <c r="Z43" s="3">
        <f t="shared" si="43"/>
        <v>0</v>
      </c>
      <c r="AA43" s="3">
        <f t="shared" si="43"/>
        <v>0</v>
      </c>
      <c r="AB43" s="3">
        <f t="shared" si="43"/>
        <v>0</v>
      </c>
      <c r="AC43" s="3">
        <f t="shared" si="43"/>
        <v>0</v>
      </c>
      <c r="AD43" s="3">
        <f t="shared" si="43"/>
        <v>0</v>
      </c>
      <c r="AE43" s="3">
        <f t="shared" si="43"/>
        <v>0</v>
      </c>
      <c r="AF43" s="3">
        <f t="shared" si="43"/>
        <v>0</v>
      </c>
      <c r="AG43" s="3">
        <f t="shared" si="43"/>
        <v>0</v>
      </c>
      <c r="AH43" s="3">
        <f t="shared" si="43"/>
        <v>0</v>
      </c>
      <c r="AI43" s="3">
        <f t="shared" si="43"/>
        <v>0</v>
      </c>
      <c r="AJ43" s="3">
        <f t="shared" si="43"/>
        <v>0</v>
      </c>
      <c r="AK43" s="3">
        <f t="shared" si="43"/>
        <v>0</v>
      </c>
      <c r="AL43" s="3">
        <f t="shared" si="43"/>
        <v>0</v>
      </c>
      <c r="AM43" s="3">
        <f t="shared" si="43"/>
        <v>0</v>
      </c>
      <c r="AN43" s="3">
        <f t="shared" si="43"/>
        <v>0</v>
      </c>
      <c r="AO43" s="3">
        <f t="shared" si="43"/>
        <v>0</v>
      </c>
      <c r="AP43" s="3">
        <f t="shared" si="43"/>
        <v>0</v>
      </c>
      <c r="AQ43" s="3">
        <f t="shared" si="43"/>
        <v>0</v>
      </c>
      <c r="AR43" s="3">
        <f t="shared" si="43"/>
        <v>0</v>
      </c>
      <c r="AS43" s="3">
        <f t="shared" si="43"/>
        <v>0</v>
      </c>
      <c r="AT43" s="3">
        <f t="shared" si="43"/>
        <v>0</v>
      </c>
      <c r="AU43" s="3">
        <f t="shared" si="43"/>
        <v>0</v>
      </c>
      <c r="AV43" s="3">
        <f t="shared" si="43"/>
        <v>0</v>
      </c>
      <c r="AW43" s="3">
        <f t="shared" si="43"/>
        <v>0</v>
      </c>
      <c r="AX43" s="3">
        <f t="shared" si="43"/>
        <v>0</v>
      </c>
      <c r="AY43" s="3">
        <f t="shared" si="43"/>
        <v>0</v>
      </c>
      <c r="AZ43" s="3">
        <f t="shared" si="43"/>
        <v>0</v>
      </c>
      <c r="BA43" s="3">
        <f t="shared" si="43"/>
        <v>0</v>
      </c>
      <c r="BB43" s="3">
        <f t="shared" si="43"/>
        <v>0</v>
      </c>
      <c r="BC43" s="3">
        <f t="shared" si="43"/>
        <v>0</v>
      </c>
      <c r="BD43" s="3">
        <f t="shared" si="43"/>
        <v>0</v>
      </c>
      <c r="BE43" s="3">
        <f t="shared" si="43"/>
        <v>0</v>
      </c>
      <c r="BF43" s="3">
        <f t="shared" si="43"/>
        <v>0</v>
      </c>
      <c r="BG43" s="3">
        <f t="shared" si="43"/>
        <v>0</v>
      </c>
      <c r="BH43" s="3">
        <f t="shared" si="43"/>
        <v>0</v>
      </c>
      <c r="BI43" s="3">
        <f t="shared" si="43"/>
        <v>0</v>
      </c>
      <c r="BJ43" s="3">
        <f t="shared" si="43"/>
        <v>0</v>
      </c>
      <c r="BK43" s="3">
        <f t="shared" si="43"/>
        <v>0</v>
      </c>
      <c r="BL43" s="3">
        <f t="shared" si="43"/>
        <v>0</v>
      </c>
      <c r="BM43" s="3">
        <f t="shared" si="43"/>
        <v>0</v>
      </c>
      <c r="BN43" s="3">
        <f t="shared" si="43"/>
        <v>0</v>
      </c>
      <c r="BO43" s="3">
        <f t="shared" si="43"/>
        <v>0</v>
      </c>
      <c r="BP43" s="3">
        <f t="shared" si="43"/>
        <v>0</v>
      </c>
      <c r="BQ43" s="3">
        <f t="shared" si="43"/>
        <v>0</v>
      </c>
      <c r="BR43" s="3">
        <f t="shared" si="43"/>
        <v>0</v>
      </c>
      <c r="BS43" s="3">
        <f t="shared" ref="BS43:CH43" si="44">BR43</f>
        <v>0</v>
      </c>
      <c r="BT43" s="3">
        <f t="shared" si="44"/>
        <v>0</v>
      </c>
      <c r="BU43" s="3">
        <f t="shared" si="44"/>
        <v>0</v>
      </c>
      <c r="BV43" s="3">
        <f t="shared" si="44"/>
        <v>0</v>
      </c>
      <c r="BW43" s="3">
        <f t="shared" si="44"/>
        <v>0</v>
      </c>
      <c r="BX43" s="3">
        <f t="shared" si="44"/>
        <v>0</v>
      </c>
      <c r="BY43" s="3">
        <f t="shared" si="44"/>
        <v>0</v>
      </c>
      <c r="BZ43" s="3">
        <f t="shared" si="44"/>
        <v>0</v>
      </c>
      <c r="CA43" s="3">
        <f t="shared" si="44"/>
        <v>0</v>
      </c>
      <c r="CB43" s="3">
        <f t="shared" si="44"/>
        <v>0</v>
      </c>
      <c r="CC43" s="3">
        <f t="shared" si="44"/>
        <v>0</v>
      </c>
      <c r="CD43" s="3">
        <f t="shared" si="44"/>
        <v>0</v>
      </c>
      <c r="CE43" s="3">
        <f t="shared" si="44"/>
        <v>0</v>
      </c>
      <c r="CF43" s="3">
        <f t="shared" si="44"/>
        <v>0</v>
      </c>
      <c r="CG43" s="3">
        <f t="shared" si="44"/>
        <v>0</v>
      </c>
      <c r="CH43" s="12">
        <f t="shared" si="44"/>
        <v>0</v>
      </c>
    </row>
    <row r="44" spans="1:86" x14ac:dyDescent="0.35">
      <c r="A44" s="575"/>
      <c r="B44" s="11" t="str">
        <f t="shared" si="3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5">F44</f>
        <v>0</v>
      </c>
      <c r="H44" s="3">
        <f t="shared" si="45"/>
        <v>0</v>
      </c>
      <c r="I44" s="3">
        <f t="shared" si="45"/>
        <v>0</v>
      </c>
      <c r="J44" s="3">
        <f t="shared" si="45"/>
        <v>0</v>
      </c>
      <c r="K44" s="3">
        <f t="shared" si="45"/>
        <v>0</v>
      </c>
      <c r="L44" s="3">
        <f t="shared" si="45"/>
        <v>0</v>
      </c>
      <c r="M44" s="3">
        <f t="shared" si="45"/>
        <v>0</v>
      </c>
      <c r="N44" s="3">
        <f t="shared" si="45"/>
        <v>0</v>
      </c>
      <c r="O44" s="3">
        <f t="shared" si="45"/>
        <v>0</v>
      </c>
      <c r="P44" s="3">
        <f t="shared" si="45"/>
        <v>0</v>
      </c>
      <c r="Q44" s="3">
        <f t="shared" si="45"/>
        <v>0</v>
      </c>
      <c r="R44" s="3">
        <f t="shared" si="45"/>
        <v>0</v>
      </c>
      <c r="S44" s="3">
        <f t="shared" si="45"/>
        <v>0</v>
      </c>
      <c r="T44" s="3">
        <f t="shared" si="45"/>
        <v>0</v>
      </c>
      <c r="U44" s="3">
        <f t="shared" si="45"/>
        <v>0</v>
      </c>
      <c r="V44" s="3">
        <f t="shared" si="45"/>
        <v>0</v>
      </c>
      <c r="W44" s="3">
        <f t="shared" si="45"/>
        <v>0</v>
      </c>
      <c r="X44" s="3">
        <f t="shared" si="45"/>
        <v>0</v>
      </c>
      <c r="Y44" s="3">
        <f t="shared" si="45"/>
        <v>0</v>
      </c>
      <c r="Z44" s="3">
        <f t="shared" si="45"/>
        <v>0</v>
      </c>
      <c r="AA44" s="3">
        <f t="shared" si="45"/>
        <v>0</v>
      </c>
      <c r="AB44" s="3">
        <f t="shared" si="45"/>
        <v>0</v>
      </c>
      <c r="AC44" s="3">
        <f t="shared" si="45"/>
        <v>0</v>
      </c>
      <c r="AD44" s="3">
        <f t="shared" si="45"/>
        <v>0</v>
      </c>
      <c r="AE44" s="3">
        <f t="shared" si="45"/>
        <v>0</v>
      </c>
      <c r="AF44" s="3">
        <f t="shared" si="45"/>
        <v>0</v>
      </c>
      <c r="AG44" s="3">
        <f t="shared" si="45"/>
        <v>0</v>
      </c>
      <c r="AH44" s="3">
        <f t="shared" si="45"/>
        <v>0</v>
      </c>
      <c r="AI44" s="3">
        <f t="shared" si="45"/>
        <v>0</v>
      </c>
      <c r="AJ44" s="3">
        <f t="shared" si="45"/>
        <v>0</v>
      </c>
      <c r="AK44" s="3">
        <f t="shared" si="45"/>
        <v>0</v>
      </c>
      <c r="AL44" s="3">
        <f t="shared" si="45"/>
        <v>0</v>
      </c>
      <c r="AM44" s="3">
        <f t="shared" si="45"/>
        <v>0</v>
      </c>
      <c r="AN44" s="3">
        <f t="shared" si="45"/>
        <v>0</v>
      </c>
      <c r="AO44" s="3">
        <f t="shared" si="45"/>
        <v>0</v>
      </c>
      <c r="AP44" s="3">
        <f t="shared" si="45"/>
        <v>0</v>
      </c>
      <c r="AQ44" s="3">
        <f t="shared" si="45"/>
        <v>0</v>
      </c>
      <c r="AR44" s="3">
        <f t="shared" si="45"/>
        <v>0</v>
      </c>
      <c r="AS44" s="3">
        <f t="shared" si="45"/>
        <v>0</v>
      </c>
      <c r="AT44" s="3">
        <f t="shared" si="45"/>
        <v>0</v>
      </c>
      <c r="AU44" s="3">
        <f t="shared" si="45"/>
        <v>0</v>
      </c>
      <c r="AV44" s="3">
        <f t="shared" si="45"/>
        <v>0</v>
      </c>
      <c r="AW44" s="3">
        <f t="shared" si="45"/>
        <v>0</v>
      </c>
      <c r="AX44" s="3">
        <f t="shared" si="45"/>
        <v>0</v>
      </c>
      <c r="AY44" s="3">
        <f t="shared" si="45"/>
        <v>0</v>
      </c>
      <c r="AZ44" s="3">
        <f t="shared" si="45"/>
        <v>0</v>
      </c>
      <c r="BA44" s="3">
        <f t="shared" si="45"/>
        <v>0</v>
      </c>
      <c r="BB44" s="3">
        <f t="shared" si="45"/>
        <v>0</v>
      </c>
      <c r="BC44" s="3">
        <f t="shared" si="45"/>
        <v>0</v>
      </c>
      <c r="BD44" s="3">
        <f t="shared" si="45"/>
        <v>0</v>
      </c>
      <c r="BE44" s="3">
        <f t="shared" si="45"/>
        <v>0</v>
      </c>
      <c r="BF44" s="3">
        <f t="shared" si="45"/>
        <v>0</v>
      </c>
      <c r="BG44" s="3">
        <f t="shared" si="45"/>
        <v>0</v>
      </c>
      <c r="BH44" s="3">
        <f t="shared" si="45"/>
        <v>0</v>
      </c>
      <c r="BI44" s="3">
        <f t="shared" si="45"/>
        <v>0</v>
      </c>
      <c r="BJ44" s="3">
        <f t="shared" si="45"/>
        <v>0</v>
      </c>
      <c r="BK44" s="3">
        <f t="shared" si="45"/>
        <v>0</v>
      </c>
      <c r="BL44" s="3">
        <f t="shared" si="45"/>
        <v>0</v>
      </c>
      <c r="BM44" s="3">
        <f t="shared" si="45"/>
        <v>0</v>
      </c>
      <c r="BN44" s="3">
        <f t="shared" si="45"/>
        <v>0</v>
      </c>
      <c r="BO44" s="3">
        <f t="shared" si="45"/>
        <v>0</v>
      </c>
      <c r="BP44" s="3">
        <f t="shared" si="45"/>
        <v>0</v>
      </c>
      <c r="BQ44" s="3">
        <f t="shared" si="45"/>
        <v>0</v>
      </c>
      <c r="BR44" s="3">
        <f t="shared" si="45"/>
        <v>0</v>
      </c>
      <c r="BS44" s="3">
        <f t="shared" ref="BS44:CH44" si="46">BR44</f>
        <v>0</v>
      </c>
      <c r="BT44" s="3">
        <f t="shared" si="46"/>
        <v>0</v>
      </c>
      <c r="BU44" s="3">
        <f t="shared" si="46"/>
        <v>0</v>
      </c>
      <c r="BV44" s="3">
        <f t="shared" si="46"/>
        <v>0</v>
      </c>
      <c r="BW44" s="3">
        <f t="shared" si="46"/>
        <v>0</v>
      </c>
      <c r="BX44" s="3">
        <f t="shared" si="46"/>
        <v>0</v>
      </c>
      <c r="BY44" s="3">
        <f t="shared" si="46"/>
        <v>0</v>
      </c>
      <c r="BZ44" s="3">
        <f t="shared" si="46"/>
        <v>0</v>
      </c>
      <c r="CA44" s="3">
        <f t="shared" si="46"/>
        <v>0</v>
      </c>
      <c r="CB44" s="3">
        <f t="shared" si="46"/>
        <v>0</v>
      </c>
      <c r="CC44" s="3">
        <f t="shared" si="46"/>
        <v>0</v>
      </c>
      <c r="CD44" s="3">
        <f t="shared" si="46"/>
        <v>0</v>
      </c>
      <c r="CE44" s="3">
        <f t="shared" si="46"/>
        <v>0</v>
      </c>
      <c r="CF44" s="3">
        <f t="shared" si="46"/>
        <v>0</v>
      </c>
      <c r="CG44" s="3">
        <f t="shared" si="46"/>
        <v>0</v>
      </c>
      <c r="CH44" s="12">
        <f t="shared" si="46"/>
        <v>0</v>
      </c>
    </row>
    <row r="45" spans="1:86" x14ac:dyDescent="0.35">
      <c r="A45" s="575"/>
      <c r="B45" s="13" t="str">
        <f t="shared" si="3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7">F45</f>
        <v>0</v>
      </c>
      <c r="H45" s="3">
        <f t="shared" si="47"/>
        <v>0</v>
      </c>
      <c r="I45" s="3">
        <f t="shared" si="47"/>
        <v>0</v>
      </c>
      <c r="J45" s="3">
        <f t="shared" si="47"/>
        <v>0</v>
      </c>
      <c r="K45" s="3">
        <f t="shared" si="47"/>
        <v>0</v>
      </c>
      <c r="L45" s="3">
        <f t="shared" si="47"/>
        <v>0</v>
      </c>
      <c r="M45" s="3">
        <f t="shared" si="47"/>
        <v>0</v>
      </c>
      <c r="N45" s="3">
        <f t="shared" si="47"/>
        <v>0</v>
      </c>
      <c r="O45" s="3">
        <f t="shared" si="47"/>
        <v>0</v>
      </c>
      <c r="P45" s="3">
        <f t="shared" si="47"/>
        <v>0</v>
      </c>
      <c r="Q45" s="3">
        <f t="shared" si="47"/>
        <v>0</v>
      </c>
      <c r="R45" s="3">
        <f t="shared" si="47"/>
        <v>0</v>
      </c>
      <c r="S45" s="3">
        <f t="shared" si="47"/>
        <v>0</v>
      </c>
      <c r="T45" s="3">
        <f t="shared" si="47"/>
        <v>0</v>
      </c>
      <c r="U45" s="3">
        <f t="shared" si="47"/>
        <v>0</v>
      </c>
      <c r="V45" s="3">
        <f t="shared" si="47"/>
        <v>0</v>
      </c>
      <c r="W45" s="3">
        <f t="shared" si="47"/>
        <v>0</v>
      </c>
      <c r="X45" s="3">
        <f t="shared" si="47"/>
        <v>0</v>
      </c>
      <c r="Y45" s="3">
        <f t="shared" si="47"/>
        <v>0</v>
      </c>
      <c r="Z45" s="3">
        <f t="shared" si="47"/>
        <v>0</v>
      </c>
      <c r="AA45" s="3">
        <f t="shared" si="47"/>
        <v>0</v>
      </c>
      <c r="AB45" s="3">
        <f t="shared" si="47"/>
        <v>0</v>
      </c>
      <c r="AC45" s="3">
        <f t="shared" si="47"/>
        <v>0</v>
      </c>
      <c r="AD45" s="3">
        <f t="shared" si="47"/>
        <v>0</v>
      </c>
      <c r="AE45" s="3">
        <f t="shared" si="47"/>
        <v>0</v>
      </c>
      <c r="AF45" s="3">
        <f t="shared" si="47"/>
        <v>0</v>
      </c>
      <c r="AG45" s="3">
        <f t="shared" si="47"/>
        <v>0</v>
      </c>
      <c r="AH45" s="3">
        <f t="shared" si="47"/>
        <v>0</v>
      </c>
      <c r="AI45" s="3">
        <f t="shared" si="47"/>
        <v>0</v>
      </c>
      <c r="AJ45" s="3">
        <f t="shared" si="47"/>
        <v>0</v>
      </c>
      <c r="AK45" s="3">
        <f t="shared" si="47"/>
        <v>0</v>
      </c>
      <c r="AL45" s="3">
        <f t="shared" si="47"/>
        <v>0</v>
      </c>
      <c r="AM45" s="3">
        <f t="shared" si="47"/>
        <v>0</v>
      </c>
      <c r="AN45" s="3">
        <f t="shared" si="47"/>
        <v>0</v>
      </c>
      <c r="AO45" s="3">
        <f t="shared" si="47"/>
        <v>0</v>
      </c>
      <c r="AP45" s="3">
        <f t="shared" si="47"/>
        <v>0</v>
      </c>
      <c r="AQ45" s="3">
        <f t="shared" si="47"/>
        <v>0</v>
      </c>
      <c r="AR45" s="3">
        <f t="shared" si="47"/>
        <v>0</v>
      </c>
      <c r="AS45" s="3">
        <f t="shared" si="47"/>
        <v>0</v>
      </c>
      <c r="AT45" s="3">
        <f t="shared" si="47"/>
        <v>0</v>
      </c>
      <c r="AU45" s="3">
        <f t="shared" si="47"/>
        <v>0</v>
      </c>
      <c r="AV45" s="3">
        <f t="shared" si="47"/>
        <v>0</v>
      </c>
      <c r="AW45" s="3">
        <f t="shared" si="47"/>
        <v>0</v>
      </c>
      <c r="AX45" s="3">
        <f t="shared" si="47"/>
        <v>0</v>
      </c>
      <c r="AY45" s="3">
        <f t="shared" si="47"/>
        <v>0</v>
      </c>
      <c r="AZ45" s="3">
        <f t="shared" si="47"/>
        <v>0</v>
      </c>
      <c r="BA45" s="3">
        <f t="shared" si="47"/>
        <v>0</v>
      </c>
      <c r="BB45" s="3">
        <f t="shared" si="47"/>
        <v>0</v>
      </c>
      <c r="BC45" s="3">
        <f t="shared" si="47"/>
        <v>0</v>
      </c>
      <c r="BD45" s="3">
        <f t="shared" si="47"/>
        <v>0</v>
      </c>
      <c r="BE45" s="3">
        <f t="shared" si="47"/>
        <v>0</v>
      </c>
      <c r="BF45" s="3">
        <f t="shared" si="47"/>
        <v>0</v>
      </c>
      <c r="BG45" s="3">
        <f t="shared" si="47"/>
        <v>0</v>
      </c>
      <c r="BH45" s="3">
        <f t="shared" si="47"/>
        <v>0</v>
      </c>
      <c r="BI45" s="3">
        <f t="shared" si="47"/>
        <v>0</v>
      </c>
      <c r="BJ45" s="3">
        <f t="shared" si="47"/>
        <v>0</v>
      </c>
      <c r="BK45" s="3">
        <f t="shared" si="47"/>
        <v>0</v>
      </c>
      <c r="BL45" s="3">
        <f t="shared" si="47"/>
        <v>0</v>
      </c>
      <c r="BM45" s="3">
        <f t="shared" si="47"/>
        <v>0</v>
      </c>
      <c r="BN45" s="3">
        <f t="shared" si="47"/>
        <v>0</v>
      </c>
      <c r="BO45" s="3">
        <f t="shared" si="47"/>
        <v>0</v>
      </c>
      <c r="BP45" s="3">
        <f t="shared" si="47"/>
        <v>0</v>
      </c>
      <c r="BQ45" s="3">
        <f t="shared" si="47"/>
        <v>0</v>
      </c>
      <c r="BR45" s="3">
        <f t="shared" si="47"/>
        <v>0</v>
      </c>
      <c r="BS45" s="3">
        <f t="shared" ref="BS45:CH45" si="48">BR45</f>
        <v>0</v>
      </c>
      <c r="BT45" s="3">
        <f t="shared" si="48"/>
        <v>0</v>
      </c>
      <c r="BU45" s="3">
        <f t="shared" si="48"/>
        <v>0</v>
      </c>
      <c r="BV45" s="3">
        <f t="shared" si="48"/>
        <v>0</v>
      </c>
      <c r="BW45" s="3">
        <f t="shared" si="48"/>
        <v>0</v>
      </c>
      <c r="BX45" s="3">
        <f t="shared" si="48"/>
        <v>0</v>
      </c>
      <c r="BY45" s="3">
        <f t="shared" si="48"/>
        <v>0</v>
      </c>
      <c r="BZ45" s="3">
        <f t="shared" si="48"/>
        <v>0</v>
      </c>
      <c r="CA45" s="3">
        <f t="shared" si="48"/>
        <v>0</v>
      </c>
      <c r="CB45" s="3">
        <f t="shared" si="48"/>
        <v>0</v>
      </c>
      <c r="CC45" s="3">
        <f t="shared" si="48"/>
        <v>0</v>
      </c>
      <c r="CD45" s="3">
        <f t="shared" si="48"/>
        <v>0</v>
      </c>
      <c r="CE45" s="3">
        <f t="shared" si="48"/>
        <v>0</v>
      </c>
      <c r="CF45" s="3">
        <f t="shared" si="48"/>
        <v>0</v>
      </c>
      <c r="CG45" s="3">
        <f t="shared" si="48"/>
        <v>0</v>
      </c>
      <c r="CH45" s="12">
        <f t="shared" si="48"/>
        <v>0</v>
      </c>
    </row>
    <row r="46" spans="1:86" x14ac:dyDescent="0.35">
      <c r="A46" s="575"/>
      <c r="B46" s="11" t="str">
        <f t="shared" si="3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9">F46</f>
        <v>0</v>
      </c>
      <c r="H46" s="3">
        <f t="shared" si="49"/>
        <v>0</v>
      </c>
      <c r="I46" s="3">
        <f t="shared" si="49"/>
        <v>0</v>
      </c>
      <c r="J46" s="3">
        <f t="shared" si="49"/>
        <v>0</v>
      </c>
      <c r="K46" s="3">
        <f t="shared" si="49"/>
        <v>0</v>
      </c>
      <c r="L46" s="3">
        <f t="shared" si="49"/>
        <v>0</v>
      </c>
      <c r="M46" s="3">
        <f t="shared" si="49"/>
        <v>0</v>
      </c>
      <c r="N46" s="3">
        <f t="shared" si="49"/>
        <v>0</v>
      </c>
      <c r="O46" s="3">
        <f t="shared" si="49"/>
        <v>0</v>
      </c>
      <c r="P46" s="3">
        <f t="shared" si="49"/>
        <v>0</v>
      </c>
      <c r="Q46" s="3">
        <f t="shared" si="49"/>
        <v>0</v>
      </c>
      <c r="R46" s="3">
        <f t="shared" si="49"/>
        <v>0</v>
      </c>
      <c r="S46" s="3">
        <f t="shared" si="49"/>
        <v>0</v>
      </c>
      <c r="T46" s="3">
        <f t="shared" si="49"/>
        <v>0</v>
      </c>
      <c r="U46" s="3">
        <f t="shared" si="49"/>
        <v>0</v>
      </c>
      <c r="V46" s="3">
        <f t="shared" si="49"/>
        <v>0</v>
      </c>
      <c r="W46" s="3">
        <f t="shared" si="49"/>
        <v>0</v>
      </c>
      <c r="X46" s="3">
        <f t="shared" si="49"/>
        <v>0</v>
      </c>
      <c r="Y46" s="3">
        <f t="shared" si="49"/>
        <v>0</v>
      </c>
      <c r="Z46" s="3">
        <f t="shared" si="49"/>
        <v>0</v>
      </c>
      <c r="AA46" s="3">
        <f t="shared" si="49"/>
        <v>0</v>
      </c>
      <c r="AB46" s="3">
        <f t="shared" si="49"/>
        <v>0</v>
      </c>
      <c r="AC46" s="3">
        <f t="shared" si="49"/>
        <v>0</v>
      </c>
      <c r="AD46" s="3">
        <f t="shared" si="49"/>
        <v>0</v>
      </c>
      <c r="AE46" s="3">
        <f t="shared" si="49"/>
        <v>0</v>
      </c>
      <c r="AF46" s="3">
        <f t="shared" si="49"/>
        <v>0</v>
      </c>
      <c r="AG46" s="3">
        <f t="shared" si="49"/>
        <v>0</v>
      </c>
      <c r="AH46" s="3">
        <f t="shared" si="49"/>
        <v>0</v>
      </c>
      <c r="AI46" s="3">
        <f t="shared" si="49"/>
        <v>0</v>
      </c>
      <c r="AJ46" s="3">
        <f t="shared" si="49"/>
        <v>0</v>
      </c>
      <c r="AK46" s="3">
        <f t="shared" si="49"/>
        <v>0</v>
      </c>
      <c r="AL46" s="3">
        <f t="shared" si="49"/>
        <v>0</v>
      </c>
      <c r="AM46" s="3">
        <f t="shared" si="49"/>
        <v>0</v>
      </c>
      <c r="AN46" s="3">
        <f t="shared" si="49"/>
        <v>0</v>
      </c>
      <c r="AO46" s="3">
        <f t="shared" si="49"/>
        <v>0</v>
      </c>
      <c r="AP46" s="3">
        <f t="shared" si="49"/>
        <v>0</v>
      </c>
      <c r="AQ46" s="3">
        <f t="shared" si="49"/>
        <v>0</v>
      </c>
      <c r="AR46" s="3">
        <f t="shared" si="49"/>
        <v>0</v>
      </c>
      <c r="AS46" s="3">
        <f t="shared" si="49"/>
        <v>0</v>
      </c>
      <c r="AT46" s="3">
        <f t="shared" si="49"/>
        <v>0</v>
      </c>
      <c r="AU46" s="3">
        <f t="shared" si="49"/>
        <v>0</v>
      </c>
      <c r="AV46" s="3">
        <f t="shared" si="49"/>
        <v>0</v>
      </c>
      <c r="AW46" s="3">
        <f t="shared" si="49"/>
        <v>0</v>
      </c>
      <c r="AX46" s="3">
        <f t="shared" si="49"/>
        <v>0</v>
      </c>
      <c r="AY46" s="3">
        <f t="shared" si="49"/>
        <v>0</v>
      </c>
      <c r="AZ46" s="3">
        <f t="shared" si="49"/>
        <v>0</v>
      </c>
      <c r="BA46" s="3">
        <f t="shared" si="49"/>
        <v>0</v>
      </c>
      <c r="BB46" s="3">
        <f t="shared" si="49"/>
        <v>0</v>
      </c>
      <c r="BC46" s="3">
        <f t="shared" si="49"/>
        <v>0</v>
      </c>
      <c r="BD46" s="3">
        <f t="shared" si="49"/>
        <v>0</v>
      </c>
      <c r="BE46" s="3">
        <f t="shared" si="49"/>
        <v>0</v>
      </c>
      <c r="BF46" s="3">
        <f t="shared" si="49"/>
        <v>0</v>
      </c>
      <c r="BG46" s="3">
        <f t="shared" si="49"/>
        <v>0</v>
      </c>
      <c r="BH46" s="3">
        <f t="shared" si="49"/>
        <v>0</v>
      </c>
      <c r="BI46" s="3">
        <f t="shared" si="49"/>
        <v>0</v>
      </c>
      <c r="BJ46" s="3">
        <f t="shared" si="49"/>
        <v>0</v>
      </c>
      <c r="BK46" s="3">
        <f t="shared" si="49"/>
        <v>0</v>
      </c>
      <c r="BL46" s="3">
        <f t="shared" si="49"/>
        <v>0</v>
      </c>
      <c r="BM46" s="3">
        <f t="shared" si="49"/>
        <v>0</v>
      </c>
      <c r="BN46" s="3">
        <f t="shared" si="49"/>
        <v>0</v>
      </c>
      <c r="BO46" s="3">
        <f t="shared" si="49"/>
        <v>0</v>
      </c>
      <c r="BP46" s="3">
        <f t="shared" si="49"/>
        <v>0</v>
      </c>
      <c r="BQ46" s="3">
        <f t="shared" si="49"/>
        <v>0</v>
      </c>
      <c r="BR46" s="3">
        <f t="shared" si="49"/>
        <v>0</v>
      </c>
      <c r="BS46" s="3">
        <f t="shared" ref="BS46:CH46" si="50">BR46</f>
        <v>0</v>
      </c>
      <c r="BT46" s="3">
        <f t="shared" si="50"/>
        <v>0</v>
      </c>
      <c r="BU46" s="3">
        <f t="shared" si="50"/>
        <v>0</v>
      </c>
      <c r="BV46" s="3">
        <f t="shared" si="50"/>
        <v>0</v>
      </c>
      <c r="BW46" s="3">
        <f t="shared" si="50"/>
        <v>0</v>
      </c>
      <c r="BX46" s="3">
        <f t="shared" si="50"/>
        <v>0</v>
      </c>
      <c r="BY46" s="3">
        <f t="shared" si="50"/>
        <v>0</v>
      </c>
      <c r="BZ46" s="3">
        <f t="shared" si="50"/>
        <v>0</v>
      </c>
      <c r="CA46" s="3">
        <f t="shared" si="50"/>
        <v>0</v>
      </c>
      <c r="CB46" s="3">
        <f t="shared" si="50"/>
        <v>0</v>
      </c>
      <c r="CC46" s="3">
        <f t="shared" si="50"/>
        <v>0</v>
      </c>
      <c r="CD46" s="3">
        <f t="shared" si="50"/>
        <v>0</v>
      </c>
      <c r="CE46" s="3">
        <f t="shared" si="50"/>
        <v>0</v>
      </c>
      <c r="CF46" s="3">
        <f t="shared" si="50"/>
        <v>0</v>
      </c>
      <c r="CG46" s="3">
        <f t="shared" si="50"/>
        <v>0</v>
      </c>
      <c r="CH46" s="12">
        <f t="shared" si="50"/>
        <v>0</v>
      </c>
    </row>
    <row r="47" spans="1:86" x14ac:dyDescent="0.35">
      <c r="A47" s="575"/>
      <c r="B47" s="11" t="str">
        <f t="shared" si="3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51">F47</f>
        <v>0</v>
      </c>
      <c r="H47" s="3">
        <f t="shared" si="51"/>
        <v>0</v>
      </c>
      <c r="I47" s="3">
        <f t="shared" si="51"/>
        <v>0</v>
      </c>
      <c r="J47" s="3">
        <f t="shared" si="51"/>
        <v>0</v>
      </c>
      <c r="K47" s="3">
        <f t="shared" si="51"/>
        <v>0</v>
      </c>
      <c r="L47" s="3">
        <f t="shared" si="51"/>
        <v>0</v>
      </c>
      <c r="M47" s="3">
        <f t="shared" si="51"/>
        <v>0</v>
      </c>
      <c r="N47" s="3">
        <f t="shared" si="51"/>
        <v>0</v>
      </c>
      <c r="O47" s="3">
        <f t="shared" si="51"/>
        <v>0</v>
      </c>
      <c r="P47" s="3">
        <f t="shared" si="51"/>
        <v>0</v>
      </c>
      <c r="Q47" s="3">
        <f t="shared" si="51"/>
        <v>0</v>
      </c>
      <c r="R47" s="3">
        <f t="shared" si="51"/>
        <v>0</v>
      </c>
      <c r="S47" s="3">
        <f t="shared" si="51"/>
        <v>0</v>
      </c>
      <c r="T47" s="3">
        <f t="shared" si="51"/>
        <v>0</v>
      </c>
      <c r="U47" s="3">
        <f t="shared" si="51"/>
        <v>0</v>
      </c>
      <c r="V47" s="3">
        <f t="shared" si="51"/>
        <v>0</v>
      </c>
      <c r="W47" s="3">
        <f t="shared" si="51"/>
        <v>0</v>
      </c>
      <c r="X47" s="3">
        <f t="shared" si="51"/>
        <v>0</v>
      </c>
      <c r="Y47" s="3">
        <f t="shared" si="51"/>
        <v>0</v>
      </c>
      <c r="Z47" s="3">
        <f t="shared" si="51"/>
        <v>0</v>
      </c>
      <c r="AA47" s="3">
        <f t="shared" si="51"/>
        <v>0</v>
      </c>
      <c r="AB47" s="3">
        <f t="shared" si="51"/>
        <v>0</v>
      </c>
      <c r="AC47" s="3">
        <f t="shared" si="51"/>
        <v>0</v>
      </c>
      <c r="AD47" s="3">
        <f t="shared" si="51"/>
        <v>0</v>
      </c>
      <c r="AE47" s="3">
        <f t="shared" si="51"/>
        <v>0</v>
      </c>
      <c r="AF47" s="3">
        <f t="shared" si="51"/>
        <v>0</v>
      </c>
      <c r="AG47" s="3">
        <f t="shared" si="51"/>
        <v>0</v>
      </c>
      <c r="AH47" s="3">
        <f t="shared" si="51"/>
        <v>0</v>
      </c>
      <c r="AI47" s="3">
        <f t="shared" si="51"/>
        <v>0</v>
      </c>
      <c r="AJ47" s="3">
        <f t="shared" si="51"/>
        <v>0</v>
      </c>
      <c r="AK47" s="3">
        <f t="shared" si="51"/>
        <v>0</v>
      </c>
      <c r="AL47" s="3">
        <f t="shared" si="51"/>
        <v>0</v>
      </c>
      <c r="AM47" s="3">
        <f t="shared" si="51"/>
        <v>0</v>
      </c>
      <c r="AN47" s="3">
        <f t="shared" si="51"/>
        <v>0</v>
      </c>
      <c r="AO47" s="3">
        <f t="shared" si="51"/>
        <v>0</v>
      </c>
      <c r="AP47" s="3">
        <f t="shared" si="51"/>
        <v>0</v>
      </c>
      <c r="AQ47" s="3">
        <f t="shared" si="51"/>
        <v>0</v>
      </c>
      <c r="AR47" s="3">
        <f t="shared" si="51"/>
        <v>0</v>
      </c>
      <c r="AS47" s="3">
        <f t="shared" si="51"/>
        <v>0</v>
      </c>
      <c r="AT47" s="3">
        <f t="shared" si="51"/>
        <v>0</v>
      </c>
      <c r="AU47" s="3">
        <f t="shared" si="51"/>
        <v>0</v>
      </c>
      <c r="AV47" s="3">
        <f t="shared" si="51"/>
        <v>0</v>
      </c>
      <c r="AW47" s="3">
        <f t="shared" si="51"/>
        <v>0</v>
      </c>
      <c r="AX47" s="3">
        <f t="shared" si="51"/>
        <v>0</v>
      </c>
      <c r="AY47" s="3">
        <f t="shared" si="51"/>
        <v>0</v>
      </c>
      <c r="AZ47" s="3">
        <f t="shared" si="51"/>
        <v>0</v>
      </c>
      <c r="BA47" s="3">
        <f t="shared" si="51"/>
        <v>0</v>
      </c>
      <c r="BB47" s="3">
        <f t="shared" si="51"/>
        <v>0</v>
      </c>
      <c r="BC47" s="3">
        <f t="shared" si="51"/>
        <v>0</v>
      </c>
      <c r="BD47" s="3">
        <f t="shared" si="51"/>
        <v>0</v>
      </c>
      <c r="BE47" s="3">
        <f t="shared" si="51"/>
        <v>0</v>
      </c>
      <c r="BF47" s="3">
        <f t="shared" si="51"/>
        <v>0</v>
      </c>
      <c r="BG47" s="3">
        <f t="shared" si="51"/>
        <v>0</v>
      </c>
      <c r="BH47" s="3">
        <f t="shared" si="51"/>
        <v>0</v>
      </c>
      <c r="BI47" s="3">
        <f t="shared" si="51"/>
        <v>0</v>
      </c>
      <c r="BJ47" s="3">
        <f t="shared" si="51"/>
        <v>0</v>
      </c>
      <c r="BK47" s="3">
        <f t="shared" si="51"/>
        <v>0</v>
      </c>
      <c r="BL47" s="3">
        <f t="shared" si="51"/>
        <v>0</v>
      </c>
      <c r="BM47" s="3">
        <f t="shared" si="51"/>
        <v>0</v>
      </c>
      <c r="BN47" s="3">
        <f t="shared" si="51"/>
        <v>0</v>
      </c>
      <c r="BO47" s="3">
        <f t="shared" si="51"/>
        <v>0</v>
      </c>
      <c r="BP47" s="3">
        <f t="shared" si="51"/>
        <v>0</v>
      </c>
      <c r="BQ47" s="3">
        <f t="shared" si="51"/>
        <v>0</v>
      </c>
      <c r="BR47" s="3">
        <f t="shared" si="51"/>
        <v>0</v>
      </c>
      <c r="BS47" s="3">
        <f t="shared" ref="BS47:CH47" si="52">BR47</f>
        <v>0</v>
      </c>
      <c r="BT47" s="3">
        <f t="shared" si="52"/>
        <v>0</v>
      </c>
      <c r="BU47" s="3">
        <f t="shared" si="52"/>
        <v>0</v>
      </c>
      <c r="BV47" s="3">
        <f t="shared" si="52"/>
        <v>0</v>
      </c>
      <c r="BW47" s="3">
        <f t="shared" si="52"/>
        <v>0</v>
      </c>
      <c r="BX47" s="3">
        <f t="shared" si="52"/>
        <v>0</v>
      </c>
      <c r="BY47" s="3">
        <f t="shared" si="52"/>
        <v>0</v>
      </c>
      <c r="BZ47" s="3">
        <f t="shared" si="52"/>
        <v>0</v>
      </c>
      <c r="CA47" s="3">
        <f t="shared" si="52"/>
        <v>0</v>
      </c>
      <c r="CB47" s="3">
        <f t="shared" si="52"/>
        <v>0</v>
      </c>
      <c r="CC47" s="3">
        <f t="shared" si="52"/>
        <v>0</v>
      </c>
      <c r="CD47" s="3">
        <f t="shared" si="52"/>
        <v>0</v>
      </c>
      <c r="CE47" s="3">
        <f t="shared" si="52"/>
        <v>0</v>
      </c>
      <c r="CF47" s="3">
        <f t="shared" si="52"/>
        <v>0</v>
      </c>
      <c r="CG47" s="3">
        <f t="shared" si="52"/>
        <v>0</v>
      </c>
      <c r="CH47" s="12">
        <f t="shared" si="52"/>
        <v>0</v>
      </c>
    </row>
    <row r="48" spans="1:86" x14ac:dyDescent="0.35">
      <c r="A48" s="575"/>
      <c r="B48" s="11" t="str">
        <f t="shared" si="3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3">F48</f>
        <v>0</v>
      </c>
      <c r="H48" s="3">
        <f t="shared" si="53"/>
        <v>0</v>
      </c>
      <c r="I48" s="3">
        <f t="shared" si="53"/>
        <v>0</v>
      </c>
      <c r="J48" s="3">
        <f t="shared" si="53"/>
        <v>0</v>
      </c>
      <c r="K48" s="3">
        <f t="shared" si="53"/>
        <v>0</v>
      </c>
      <c r="L48" s="3">
        <f t="shared" si="53"/>
        <v>0</v>
      </c>
      <c r="M48" s="3">
        <f t="shared" si="53"/>
        <v>0</v>
      </c>
      <c r="N48" s="3">
        <f t="shared" si="53"/>
        <v>0</v>
      </c>
      <c r="O48" s="3">
        <f t="shared" si="53"/>
        <v>0</v>
      </c>
      <c r="P48" s="3">
        <f t="shared" si="53"/>
        <v>0</v>
      </c>
      <c r="Q48" s="3">
        <f t="shared" si="53"/>
        <v>0</v>
      </c>
      <c r="R48" s="3">
        <f t="shared" si="53"/>
        <v>0</v>
      </c>
      <c r="S48" s="3">
        <f t="shared" si="53"/>
        <v>0</v>
      </c>
      <c r="T48" s="3">
        <f t="shared" si="53"/>
        <v>0</v>
      </c>
      <c r="U48" s="3">
        <f t="shared" si="53"/>
        <v>0</v>
      </c>
      <c r="V48" s="3">
        <f t="shared" si="53"/>
        <v>0</v>
      </c>
      <c r="W48" s="3">
        <f t="shared" si="53"/>
        <v>0</v>
      </c>
      <c r="X48" s="3">
        <f t="shared" si="53"/>
        <v>0</v>
      </c>
      <c r="Y48" s="3">
        <f t="shared" si="53"/>
        <v>0</v>
      </c>
      <c r="Z48" s="3">
        <f t="shared" si="53"/>
        <v>0</v>
      </c>
      <c r="AA48" s="3">
        <f t="shared" si="53"/>
        <v>0</v>
      </c>
      <c r="AB48" s="3">
        <f t="shared" si="53"/>
        <v>0</v>
      </c>
      <c r="AC48" s="3">
        <f t="shared" si="53"/>
        <v>0</v>
      </c>
      <c r="AD48" s="3">
        <f t="shared" si="53"/>
        <v>0</v>
      </c>
      <c r="AE48" s="3">
        <f t="shared" si="53"/>
        <v>0</v>
      </c>
      <c r="AF48" s="3">
        <f t="shared" si="53"/>
        <v>0</v>
      </c>
      <c r="AG48" s="3">
        <f t="shared" si="53"/>
        <v>0</v>
      </c>
      <c r="AH48" s="3">
        <f t="shared" si="53"/>
        <v>0</v>
      </c>
      <c r="AI48" s="3">
        <f t="shared" si="53"/>
        <v>0</v>
      </c>
      <c r="AJ48" s="3">
        <f t="shared" si="53"/>
        <v>0</v>
      </c>
      <c r="AK48" s="3">
        <f t="shared" si="53"/>
        <v>0</v>
      </c>
      <c r="AL48" s="3">
        <f t="shared" si="53"/>
        <v>0</v>
      </c>
      <c r="AM48" s="3">
        <f t="shared" si="53"/>
        <v>0</v>
      </c>
      <c r="AN48" s="3">
        <f t="shared" si="53"/>
        <v>0</v>
      </c>
      <c r="AO48" s="3">
        <f t="shared" si="53"/>
        <v>0</v>
      </c>
      <c r="AP48" s="3">
        <f t="shared" si="53"/>
        <v>0</v>
      </c>
      <c r="AQ48" s="3">
        <f t="shared" si="53"/>
        <v>0</v>
      </c>
      <c r="AR48" s="3">
        <f t="shared" si="53"/>
        <v>0</v>
      </c>
      <c r="AS48" s="3">
        <f t="shared" si="53"/>
        <v>0</v>
      </c>
      <c r="AT48" s="3">
        <f t="shared" si="53"/>
        <v>0</v>
      </c>
      <c r="AU48" s="3">
        <f t="shared" si="53"/>
        <v>0</v>
      </c>
      <c r="AV48" s="3">
        <f t="shared" si="53"/>
        <v>0</v>
      </c>
      <c r="AW48" s="3">
        <f t="shared" si="53"/>
        <v>0</v>
      </c>
      <c r="AX48" s="3">
        <f t="shared" si="53"/>
        <v>0</v>
      </c>
      <c r="AY48" s="3">
        <f t="shared" si="53"/>
        <v>0</v>
      </c>
      <c r="AZ48" s="3">
        <f t="shared" si="53"/>
        <v>0</v>
      </c>
      <c r="BA48" s="3">
        <f t="shared" si="53"/>
        <v>0</v>
      </c>
      <c r="BB48" s="3">
        <f t="shared" si="53"/>
        <v>0</v>
      </c>
      <c r="BC48" s="3">
        <f t="shared" si="53"/>
        <v>0</v>
      </c>
      <c r="BD48" s="3">
        <f t="shared" si="53"/>
        <v>0</v>
      </c>
      <c r="BE48" s="3">
        <f t="shared" si="53"/>
        <v>0</v>
      </c>
      <c r="BF48" s="3">
        <f t="shared" si="53"/>
        <v>0</v>
      </c>
      <c r="BG48" s="3">
        <f t="shared" si="53"/>
        <v>0</v>
      </c>
      <c r="BH48" s="3">
        <f t="shared" si="53"/>
        <v>0</v>
      </c>
      <c r="BI48" s="3">
        <f t="shared" si="53"/>
        <v>0</v>
      </c>
      <c r="BJ48" s="3">
        <f t="shared" si="53"/>
        <v>0</v>
      </c>
      <c r="BK48" s="3">
        <f t="shared" si="53"/>
        <v>0</v>
      </c>
      <c r="BL48" s="3">
        <f t="shared" si="53"/>
        <v>0</v>
      </c>
      <c r="BM48" s="3">
        <f t="shared" si="53"/>
        <v>0</v>
      </c>
      <c r="BN48" s="3">
        <f t="shared" si="53"/>
        <v>0</v>
      </c>
      <c r="BO48" s="3">
        <f t="shared" si="53"/>
        <v>0</v>
      </c>
      <c r="BP48" s="3">
        <f t="shared" si="53"/>
        <v>0</v>
      </c>
      <c r="BQ48" s="3">
        <f t="shared" si="53"/>
        <v>0</v>
      </c>
      <c r="BR48" s="3">
        <f t="shared" si="53"/>
        <v>0</v>
      </c>
      <c r="BS48" s="3">
        <f t="shared" ref="BS48:CH48" si="54">BR48</f>
        <v>0</v>
      </c>
      <c r="BT48" s="3">
        <f t="shared" si="54"/>
        <v>0</v>
      </c>
      <c r="BU48" s="3">
        <f t="shared" si="54"/>
        <v>0</v>
      </c>
      <c r="BV48" s="3">
        <f t="shared" si="54"/>
        <v>0</v>
      </c>
      <c r="BW48" s="3">
        <f t="shared" si="54"/>
        <v>0</v>
      </c>
      <c r="BX48" s="3">
        <f t="shared" si="54"/>
        <v>0</v>
      </c>
      <c r="BY48" s="3">
        <f t="shared" si="54"/>
        <v>0</v>
      </c>
      <c r="BZ48" s="3">
        <f t="shared" si="54"/>
        <v>0</v>
      </c>
      <c r="CA48" s="3">
        <f t="shared" si="54"/>
        <v>0</v>
      </c>
      <c r="CB48" s="3">
        <f t="shared" si="54"/>
        <v>0</v>
      </c>
      <c r="CC48" s="3">
        <f t="shared" si="54"/>
        <v>0</v>
      </c>
      <c r="CD48" s="3">
        <f t="shared" si="54"/>
        <v>0</v>
      </c>
      <c r="CE48" s="3">
        <f t="shared" si="54"/>
        <v>0</v>
      </c>
      <c r="CF48" s="3">
        <f t="shared" si="54"/>
        <v>0</v>
      </c>
      <c r="CG48" s="3">
        <f t="shared" si="54"/>
        <v>0</v>
      </c>
      <c r="CH48" s="12">
        <f t="shared" si="54"/>
        <v>0</v>
      </c>
    </row>
    <row r="49" spans="1:86" x14ac:dyDescent="0.35">
      <c r="A49" s="575"/>
      <c r="B49" s="11" t="str">
        <f t="shared" si="3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5">F49</f>
        <v>0</v>
      </c>
      <c r="H49" s="3">
        <f t="shared" si="55"/>
        <v>0</v>
      </c>
      <c r="I49" s="3">
        <f t="shared" si="55"/>
        <v>0</v>
      </c>
      <c r="J49" s="3">
        <f t="shared" si="55"/>
        <v>0</v>
      </c>
      <c r="K49" s="3">
        <f t="shared" si="55"/>
        <v>0</v>
      </c>
      <c r="L49" s="3">
        <f t="shared" si="55"/>
        <v>0</v>
      </c>
      <c r="M49" s="3">
        <f t="shared" si="55"/>
        <v>0</v>
      </c>
      <c r="N49" s="3">
        <f t="shared" si="55"/>
        <v>0</v>
      </c>
      <c r="O49" s="3">
        <f t="shared" si="55"/>
        <v>0</v>
      </c>
      <c r="P49" s="3">
        <f t="shared" si="55"/>
        <v>0</v>
      </c>
      <c r="Q49" s="3">
        <f t="shared" si="55"/>
        <v>0</v>
      </c>
      <c r="R49" s="3">
        <f t="shared" si="55"/>
        <v>0</v>
      </c>
      <c r="S49" s="3">
        <f t="shared" si="55"/>
        <v>0</v>
      </c>
      <c r="T49" s="3">
        <f t="shared" si="55"/>
        <v>0</v>
      </c>
      <c r="U49" s="3">
        <f t="shared" si="55"/>
        <v>0</v>
      </c>
      <c r="V49" s="3">
        <f t="shared" si="55"/>
        <v>0</v>
      </c>
      <c r="W49" s="3">
        <f t="shared" si="55"/>
        <v>0</v>
      </c>
      <c r="X49" s="3">
        <f t="shared" si="55"/>
        <v>0</v>
      </c>
      <c r="Y49" s="3">
        <f t="shared" si="55"/>
        <v>0</v>
      </c>
      <c r="Z49" s="3">
        <f t="shared" si="55"/>
        <v>0</v>
      </c>
      <c r="AA49" s="3">
        <f t="shared" si="55"/>
        <v>0</v>
      </c>
      <c r="AB49" s="3">
        <f t="shared" si="55"/>
        <v>0</v>
      </c>
      <c r="AC49" s="3">
        <f t="shared" si="55"/>
        <v>0</v>
      </c>
      <c r="AD49" s="3">
        <f t="shared" si="55"/>
        <v>0</v>
      </c>
      <c r="AE49" s="3">
        <f t="shared" si="55"/>
        <v>0</v>
      </c>
      <c r="AF49" s="3">
        <f t="shared" si="55"/>
        <v>0</v>
      </c>
      <c r="AG49" s="3">
        <f t="shared" si="55"/>
        <v>0</v>
      </c>
      <c r="AH49" s="3">
        <f t="shared" si="55"/>
        <v>0</v>
      </c>
      <c r="AI49" s="3">
        <f t="shared" si="55"/>
        <v>0</v>
      </c>
      <c r="AJ49" s="3">
        <f t="shared" si="55"/>
        <v>0</v>
      </c>
      <c r="AK49" s="3">
        <f t="shared" si="55"/>
        <v>0</v>
      </c>
      <c r="AL49" s="3">
        <f t="shared" si="55"/>
        <v>0</v>
      </c>
      <c r="AM49" s="3">
        <f t="shared" si="55"/>
        <v>0</v>
      </c>
      <c r="AN49" s="3">
        <f t="shared" si="55"/>
        <v>0</v>
      </c>
      <c r="AO49" s="3">
        <f t="shared" si="55"/>
        <v>0</v>
      </c>
      <c r="AP49" s="3">
        <f t="shared" si="55"/>
        <v>0</v>
      </c>
      <c r="AQ49" s="3">
        <f t="shared" si="55"/>
        <v>0</v>
      </c>
      <c r="AR49" s="3">
        <f t="shared" si="55"/>
        <v>0</v>
      </c>
      <c r="AS49" s="3">
        <f t="shared" si="55"/>
        <v>0</v>
      </c>
      <c r="AT49" s="3">
        <f t="shared" si="55"/>
        <v>0</v>
      </c>
      <c r="AU49" s="3">
        <f t="shared" si="55"/>
        <v>0</v>
      </c>
      <c r="AV49" s="3">
        <f t="shared" si="55"/>
        <v>0</v>
      </c>
      <c r="AW49" s="3">
        <f t="shared" si="55"/>
        <v>0</v>
      </c>
      <c r="AX49" s="3">
        <f t="shared" si="55"/>
        <v>0</v>
      </c>
      <c r="AY49" s="3">
        <f t="shared" si="55"/>
        <v>0</v>
      </c>
      <c r="AZ49" s="3">
        <f t="shared" si="55"/>
        <v>0</v>
      </c>
      <c r="BA49" s="3">
        <f t="shared" si="55"/>
        <v>0</v>
      </c>
      <c r="BB49" s="3">
        <f t="shared" si="55"/>
        <v>0</v>
      </c>
      <c r="BC49" s="3">
        <f t="shared" si="55"/>
        <v>0</v>
      </c>
      <c r="BD49" s="3">
        <f t="shared" si="55"/>
        <v>0</v>
      </c>
      <c r="BE49" s="3">
        <f t="shared" si="55"/>
        <v>0</v>
      </c>
      <c r="BF49" s="3">
        <f t="shared" si="55"/>
        <v>0</v>
      </c>
      <c r="BG49" s="3">
        <f t="shared" si="55"/>
        <v>0</v>
      </c>
      <c r="BH49" s="3">
        <f t="shared" si="55"/>
        <v>0</v>
      </c>
      <c r="BI49" s="3">
        <f t="shared" si="55"/>
        <v>0</v>
      </c>
      <c r="BJ49" s="3">
        <f t="shared" si="55"/>
        <v>0</v>
      </c>
      <c r="BK49" s="3">
        <f t="shared" si="55"/>
        <v>0</v>
      </c>
      <c r="BL49" s="3">
        <f t="shared" si="55"/>
        <v>0</v>
      </c>
      <c r="BM49" s="3">
        <f t="shared" si="55"/>
        <v>0</v>
      </c>
      <c r="BN49" s="3">
        <f t="shared" si="55"/>
        <v>0</v>
      </c>
      <c r="BO49" s="3">
        <f t="shared" si="55"/>
        <v>0</v>
      </c>
      <c r="BP49" s="3">
        <f t="shared" si="55"/>
        <v>0</v>
      </c>
      <c r="BQ49" s="3">
        <f t="shared" si="55"/>
        <v>0</v>
      </c>
      <c r="BR49" s="3">
        <f t="shared" si="55"/>
        <v>0</v>
      </c>
      <c r="BS49" s="3">
        <f t="shared" ref="BS49:CH49" si="56">BR49</f>
        <v>0</v>
      </c>
      <c r="BT49" s="3">
        <f t="shared" si="56"/>
        <v>0</v>
      </c>
      <c r="BU49" s="3">
        <f t="shared" si="56"/>
        <v>0</v>
      </c>
      <c r="BV49" s="3">
        <f t="shared" si="56"/>
        <v>0</v>
      </c>
      <c r="BW49" s="3">
        <f t="shared" si="56"/>
        <v>0</v>
      </c>
      <c r="BX49" s="3">
        <f t="shared" si="56"/>
        <v>0</v>
      </c>
      <c r="BY49" s="3">
        <f t="shared" si="56"/>
        <v>0</v>
      </c>
      <c r="BZ49" s="3">
        <f t="shared" si="56"/>
        <v>0</v>
      </c>
      <c r="CA49" s="3">
        <f t="shared" si="56"/>
        <v>0</v>
      </c>
      <c r="CB49" s="3">
        <f t="shared" si="56"/>
        <v>0</v>
      </c>
      <c r="CC49" s="3">
        <f t="shared" si="56"/>
        <v>0</v>
      </c>
      <c r="CD49" s="3">
        <f t="shared" si="56"/>
        <v>0</v>
      </c>
      <c r="CE49" s="3">
        <f t="shared" si="56"/>
        <v>0</v>
      </c>
      <c r="CF49" s="3">
        <f t="shared" si="56"/>
        <v>0</v>
      </c>
      <c r="CG49" s="3">
        <f t="shared" si="56"/>
        <v>0</v>
      </c>
      <c r="CH49" s="12">
        <f t="shared" si="56"/>
        <v>0</v>
      </c>
    </row>
    <row r="50" spans="1:86" ht="15" customHeight="1" x14ac:dyDescent="0.35">
      <c r="A50" s="575"/>
      <c r="B50" s="11" t="str">
        <f t="shared" si="3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7">F50</f>
        <v>0</v>
      </c>
      <c r="H50" s="3">
        <f t="shared" si="57"/>
        <v>0</v>
      </c>
      <c r="I50" s="3">
        <f t="shared" si="57"/>
        <v>0</v>
      </c>
      <c r="J50" s="3">
        <f t="shared" si="57"/>
        <v>0</v>
      </c>
      <c r="K50" s="3">
        <f t="shared" si="57"/>
        <v>0</v>
      </c>
      <c r="L50" s="3">
        <f t="shared" si="57"/>
        <v>0</v>
      </c>
      <c r="M50" s="3">
        <f t="shared" si="57"/>
        <v>0</v>
      </c>
      <c r="N50" s="3">
        <f t="shared" si="57"/>
        <v>0</v>
      </c>
      <c r="O50" s="3">
        <f t="shared" si="57"/>
        <v>0</v>
      </c>
      <c r="P50" s="3">
        <f t="shared" si="57"/>
        <v>0</v>
      </c>
      <c r="Q50" s="3">
        <f t="shared" si="57"/>
        <v>0</v>
      </c>
      <c r="R50" s="3">
        <f t="shared" si="57"/>
        <v>0</v>
      </c>
      <c r="S50" s="3">
        <f t="shared" si="57"/>
        <v>0</v>
      </c>
      <c r="T50" s="3">
        <f t="shared" si="57"/>
        <v>0</v>
      </c>
      <c r="U50" s="3">
        <f t="shared" si="57"/>
        <v>0</v>
      </c>
      <c r="V50" s="3">
        <f t="shared" si="57"/>
        <v>0</v>
      </c>
      <c r="W50" s="3">
        <f t="shared" si="57"/>
        <v>0</v>
      </c>
      <c r="X50" s="3">
        <f t="shared" si="57"/>
        <v>0</v>
      </c>
      <c r="Y50" s="3">
        <f t="shared" si="57"/>
        <v>0</v>
      </c>
      <c r="Z50" s="3">
        <f t="shared" si="57"/>
        <v>0</v>
      </c>
      <c r="AA50" s="3">
        <f t="shared" si="57"/>
        <v>0</v>
      </c>
      <c r="AB50" s="3">
        <f t="shared" si="57"/>
        <v>0</v>
      </c>
      <c r="AC50" s="3">
        <f t="shared" si="57"/>
        <v>0</v>
      </c>
      <c r="AD50" s="3">
        <f t="shared" si="57"/>
        <v>0</v>
      </c>
      <c r="AE50" s="3">
        <f t="shared" si="57"/>
        <v>0</v>
      </c>
      <c r="AF50" s="3">
        <f t="shared" si="57"/>
        <v>0</v>
      </c>
      <c r="AG50" s="3">
        <f t="shared" si="57"/>
        <v>0</v>
      </c>
      <c r="AH50" s="3">
        <f t="shared" si="57"/>
        <v>0</v>
      </c>
      <c r="AI50" s="3">
        <f t="shared" si="57"/>
        <v>0</v>
      </c>
      <c r="AJ50" s="3">
        <f t="shared" si="57"/>
        <v>0</v>
      </c>
      <c r="AK50" s="3">
        <f t="shared" si="57"/>
        <v>0</v>
      </c>
      <c r="AL50" s="3">
        <f t="shared" si="57"/>
        <v>0</v>
      </c>
      <c r="AM50" s="3">
        <f t="shared" si="57"/>
        <v>0</v>
      </c>
      <c r="AN50" s="3">
        <f t="shared" si="57"/>
        <v>0</v>
      </c>
      <c r="AO50" s="3">
        <f t="shared" si="57"/>
        <v>0</v>
      </c>
      <c r="AP50" s="3">
        <f t="shared" si="57"/>
        <v>0</v>
      </c>
      <c r="AQ50" s="3">
        <f t="shared" si="57"/>
        <v>0</v>
      </c>
      <c r="AR50" s="3">
        <f t="shared" si="57"/>
        <v>0</v>
      </c>
      <c r="AS50" s="3">
        <f t="shared" si="57"/>
        <v>0</v>
      </c>
      <c r="AT50" s="3">
        <f t="shared" si="57"/>
        <v>0</v>
      </c>
      <c r="AU50" s="3">
        <f t="shared" si="57"/>
        <v>0</v>
      </c>
      <c r="AV50" s="3">
        <f t="shared" si="57"/>
        <v>0</v>
      </c>
      <c r="AW50" s="3">
        <f t="shared" si="57"/>
        <v>0</v>
      </c>
      <c r="AX50" s="3">
        <f t="shared" si="57"/>
        <v>0</v>
      </c>
      <c r="AY50" s="3">
        <f t="shared" si="57"/>
        <v>0</v>
      </c>
      <c r="AZ50" s="3">
        <f t="shared" si="57"/>
        <v>0</v>
      </c>
      <c r="BA50" s="3">
        <f t="shared" si="57"/>
        <v>0</v>
      </c>
      <c r="BB50" s="3">
        <f t="shared" si="57"/>
        <v>0</v>
      </c>
      <c r="BC50" s="3">
        <f t="shared" si="57"/>
        <v>0</v>
      </c>
      <c r="BD50" s="3">
        <f t="shared" si="57"/>
        <v>0</v>
      </c>
      <c r="BE50" s="3">
        <f t="shared" si="57"/>
        <v>0</v>
      </c>
      <c r="BF50" s="3">
        <f t="shared" si="57"/>
        <v>0</v>
      </c>
      <c r="BG50" s="3">
        <f t="shared" si="57"/>
        <v>0</v>
      </c>
      <c r="BH50" s="3">
        <f t="shared" si="57"/>
        <v>0</v>
      </c>
      <c r="BI50" s="3">
        <f t="shared" si="57"/>
        <v>0</v>
      </c>
      <c r="BJ50" s="3">
        <f t="shared" si="57"/>
        <v>0</v>
      </c>
      <c r="BK50" s="3">
        <f t="shared" si="57"/>
        <v>0</v>
      </c>
      <c r="BL50" s="3">
        <f t="shared" si="57"/>
        <v>0</v>
      </c>
      <c r="BM50" s="3">
        <f t="shared" si="57"/>
        <v>0</v>
      </c>
      <c r="BN50" s="3">
        <f t="shared" si="57"/>
        <v>0</v>
      </c>
      <c r="BO50" s="3">
        <f t="shared" si="57"/>
        <v>0</v>
      </c>
      <c r="BP50" s="3">
        <f t="shared" si="57"/>
        <v>0</v>
      </c>
      <c r="BQ50" s="3">
        <f t="shared" si="57"/>
        <v>0</v>
      </c>
      <c r="BR50" s="3">
        <f t="shared" si="57"/>
        <v>0</v>
      </c>
      <c r="BS50" s="3">
        <f t="shared" ref="BS50:CH50" si="58">BR50</f>
        <v>0</v>
      </c>
      <c r="BT50" s="3">
        <f t="shared" si="58"/>
        <v>0</v>
      </c>
      <c r="BU50" s="3">
        <f t="shared" si="58"/>
        <v>0</v>
      </c>
      <c r="BV50" s="3">
        <f t="shared" si="58"/>
        <v>0</v>
      </c>
      <c r="BW50" s="3">
        <f t="shared" si="58"/>
        <v>0</v>
      </c>
      <c r="BX50" s="3">
        <f t="shared" si="58"/>
        <v>0</v>
      </c>
      <c r="BY50" s="3">
        <f t="shared" si="58"/>
        <v>0</v>
      </c>
      <c r="BZ50" s="3">
        <f t="shared" si="58"/>
        <v>0</v>
      </c>
      <c r="CA50" s="3">
        <f t="shared" si="58"/>
        <v>0</v>
      </c>
      <c r="CB50" s="3">
        <f t="shared" si="58"/>
        <v>0</v>
      </c>
      <c r="CC50" s="3">
        <f t="shared" si="58"/>
        <v>0</v>
      </c>
      <c r="CD50" s="3">
        <f t="shared" si="58"/>
        <v>0</v>
      </c>
      <c r="CE50" s="3">
        <f t="shared" si="58"/>
        <v>0</v>
      </c>
      <c r="CF50" s="3">
        <f t="shared" si="58"/>
        <v>0</v>
      </c>
      <c r="CG50" s="3">
        <f t="shared" si="58"/>
        <v>0</v>
      </c>
      <c r="CH50" s="12">
        <f t="shared" si="58"/>
        <v>0</v>
      </c>
    </row>
    <row r="51" spans="1:86" x14ac:dyDescent="0.35">
      <c r="A51" s="575"/>
      <c r="B51" s="11" t="str">
        <f t="shared" si="3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9">F51</f>
        <v>0</v>
      </c>
      <c r="H51" s="3">
        <f t="shared" si="59"/>
        <v>0</v>
      </c>
      <c r="I51" s="3">
        <f t="shared" si="59"/>
        <v>0</v>
      </c>
      <c r="J51" s="3">
        <f t="shared" si="59"/>
        <v>0</v>
      </c>
      <c r="K51" s="3">
        <f t="shared" si="59"/>
        <v>0</v>
      </c>
      <c r="L51" s="3">
        <f t="shared" si="59"/>
        <v>0</v>
      </c>
      <c r="M51" s="3">
        <f t="shared" si="59"/>
        <v>0</v>
      </c>
      <c r="N51" s="3">
        <f t="shared" si="59"/>
        <v>0</v>
      </c>
      <c r="O51" s="3">
        <f t="shared" si="59"/>
        <v>0</v>
      </c>
      <c r="P51" s="3">
        <f t="shared" si="59"/>
        <v>0</v>
      </c>
      <c r="Q51" s="3">
        <f t="shared" si="59"/>
        <v>0</v>
      </c>
      <c r="R51" s="3">
        <f t="shared" si="59"/>
        <v>0</v>
      </c>
      <c r="S51" s="3">
        <f t="shared" si="59"/>
        <v>0</v>
      </c>
      <c r="T51" s="3">
        <f t="shared" si="59"/>
        <v>0</v>
      </c>
      <c r="U51" s="3">
        <f t="shared" si="59"/>
        <v>0</v>
      </c>
      <c r="V51" s="3">
        <f t="shared" si="59"/>
        <v>0</v>
      </c>
      <c r="W51" s="3">
        <f t="shared" si="59"/>
        <v>0</v>
      </c>
      <c r="X51" s="3">
        <f t="shared" si="59"/>
        <v>0</v>
      </c>
      <c r="Y51" s="3">
        <f t="shared" si="59"/>
        <v>0</v>
      </c>
      <c r="Z51" s="3">
        <f t="shared" si="59"/>
        <v>0</v>
      </c>
      <c r="AA51" s="3">
        <f t="shared" si="59"/>
        <v>0</v>
      </c>
      <c r="AB51" s="3">
        <f t="shared" si="59"/>
        <v>0</v>
      </c>
      <c r="AC51" s="3">
        <f t="shared" si="59"/>
        <v>0</v>
      </c>
      <c r="AD51" s="3">
        <f t="shared" si="59"/>
        <v>0</v>
      </c>
      <c r="AE51" s="3">
        <f t="shared" si="59"/>
        <v>0</v>
      </c>
      <c r="AF51" s="3">
        <f t="shared" si="59"/>
        <v>0</v>
      </c>
      <c r="AG51" s="3">
        <f t="shared" si="59"/>
        <v>0</v>
      </c>
      <c r="AH51" s="3">
        <f t="shared" si="59"/>
        <v>0</v>
      </c>
      <c r="AI51" s="3">
        <f t="shared" si="59"/>
        <v>0</v>
      </c>
      <c r="AJ51" s="3">
        <f t="shared" si="59"/>
        <v>0</v>
      </c>
      <c r="AK51" s="3">
        <f t="shared" si="59"/>
        <v>0</v>
      </c>
      <c r="AL51" s="3">
        <f t="shared" si="59"/>
        <v>0</v>
      </c>
      <c r="AM51" s="3">
        <f t="shared" si="59"/>
        <v>0</v>
      </c>
      <c r="AN51" s="3">
        <f t="shared" si="59"/>
        <v>0</v>
      </c>
      <c r="AO51" s="3">
        <f t="shared" si="59"/>
        <v>0</v>
      </c>
      <c r="AP51" s="3">
        <f t="shared" si="59"/>
        <v>0</v>
      </c>
      <c r="AQ51" s="3">
        <f t="shared" si="59"/>
        <v>0</v>
      </c>
      <c r="AR51" s="3">
        <f t="shared" si="59"/>
        <v>0</v>
      </c>
      <c r="AS51" s="3">
        <f t="shared" si="59"/>
        <v>0</v>
      </c>
      <c r="AT51" s="3">
        <f t="shared" si="59"/>
        <v>0</v>
      </c>
      <c r="AU51" s="3">
        <f t="shared" si="59"/>
        <v>0</v>
      </c>
      <c r="AV51" s="3">
        <f t="shared" si="59"/>
        <v>0</v>
      </c>
      <c r="AW51" s="3">
        <f t="shared" si="59"/>
        <v>0</v>
      </c>
      <c r="AX51" s="3">
        <f t="shared" si="59"/>
        <v>0</v>
      </c>
      <c r="AY51" s="3">
        <f t="shared" si="59"/>
        <v>0</v>
      </c>
      <c r="AZ51" s="3">
        <f t="shared" si="59"/>
        <v>0</v>
      </c>
      <c r="BA51" s="3">
        <f t="shared" si="59"/>
        <v>0</v>
      </c>
      <c r="BB51" s="3">
        <f t="shared" si="59"/>
        <v>0</v>
      </c>
      <c r="BC51" s="3">
        <f t="shared" si="59"/>
        <v>0</v>
      </c>
      <c r="BD51" s="3">
        <f t="shared" si="59"/>
        <v>0</v>
      </c>
      <c r="BE51" s="3">
        <f t="shared" si="59"/>
        <v>0</v>
      </c>
      <c r="BF51" s="3">
        <f t="shared" si="59"/>
        <v>0</v>
      </c>
      <c r="BG51" s="3">
        <f t="shared" si="59"/>
        <v>0</v>
      </c>
      <c r="BH51" s="3">
        <f t="shared" si="59"/>
        <v>0</v>
      </c>
      <c r="BI51" s="3">
        <f t="shared" si="59"/>
        <v>0</v>
      </c>
      <c r="BJ51" s="3">
        <f t="shared" si="59"/>
        <v>0</v>
      </c>
      <c r="BK51" s="3">
        <f t="shared" si="59"/>
        <v>0</v>
      </c>
      <c r="BL51" s="3">
        <f t="shared" si="59"/>
        <v>0</v>
      </c>
      <c r="BM51" s="3">
        <f t="shared" si="59"/>
        <v>0</v>
      </c>
      <c r="BN51" s="3">
        <f t="shared" si="59"/>
        <v>0</v>
      </c>
      <c r="BO51" s="3">
        <f t="shared" si="59"/>
        <v>0</v>
      </c>
      <c r="BP51" s="3">
        <f t="shared" si="59"/>
        <v>0</v>
      </c>
      <c r="BQ51" s="3">
        <f t="shared" si="59"/>
        <v>0</v>
      </c>
      <c r="BR51" s="3">
        <f t="shared" si="59"/>
        <v>0</v>
      </c>
      <c r="BS51" s="3">
        <f t="shared" ref="BS51:CH51" si="60">BR51</f>
        <v>0</v>
      </c>
      <c r="BT51" s="3">
        <f t="shared" si="60"/>
        <v>0</v>
      </c>
      <c r="BU51" s="3">
        <f t="shared" si="60"/>
        <v>0</v>
      </c>
      <c r="BV51" s="3">
        <f t="shared" si="60"/>
        <v>0</v>
      </c>
      <c r="BW51" s="3">
        <f t="shared" si="60"/>
        <v>0</v>
      </c>
      <c r="BX51" s="3">
        <f t="shared" si="60"/>
        <v>0</v>
      </c>
      <c r="BY51" s="3">
        <f t="shared" si="60"/>
        <v>0</v>
      </c>
      <c r="BZ51" s="3">
        <f t="shared" si="60"/>
        <v>0</v>
      </c>
      <c r="CA51" s="3">
        <f t="shared" si="60"/>
        <v>0</v>
      </c>
      <c r="CB51" s="3">
        <f t="shared" si="60"/>
        <v>0</v>
      </c>
      <c r="CC51" s="3">
        <f t="shared" si="60"/>
        <v>0</v>
      </c>
      <c r="CD51" s="3">
        <f t="shared" si="60"/>
        <v>0</v>
      </c>
      <c r="CE51" s="3">
        <f t="shared" si="60"/>
        <v>0</v>
      </c>
      <c r="CF51" s="3">
        <f t="shared" si="60"/>
        <v>0</v>
      </c>
      <c r="CG51" s="3">
        <f t="shared" si="60"/>
        <v>0</v>
      </c>
      <c r="CH51" s="12">
        <f t="shared" si="60"/>
        <v>0</v>
      </c>
    </row>
    <row r="52" spans="1:86" x14ac:dyDescent="0.35">
      <c r="A52" s="575"/>
      <c r="B52" s="11" t="str">
        <f t="shared" si="3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61">F52</f>
        <v>0</v>
      </c>
      <c r="H52" s="3">
        <f t="shared" si="61"/>
        <v>0</v>
      </c>
      <c r="I52" s="3">
        <f t="shared" si="61"/>
        <v>0</v>
      </c>
      <c r="J52" s="3">
        <f t="shared" si="61"/>
        <v>0</v>
      </c>
      <c r="K52" s="3">
        <f t="shared" si="61"/>
        <v>0</v>
      </c>
      <c r="L52" s="3">
        <f t="shared" si="61"/>
        <v>0</v>
      </c>
      <c r="M52" s="3">
        <f t="shared" si="61"/>
        <v>0</v>
      </c>
      <c r="N52" s="3">
        <f t="shared" si="61"/>
        <v>0</v>
      </c>
      <c r="O52" s="3">
        <f t="shared" si="61"/>
        <v>0</v>
      </c>
      <c r="P52" s="3">
        <f t="shared" si="61"/>
        <v>0</v>
      </c>
      <c r="Q52" s="3">
        <f t="shared" si="61"/>
        <v>0</v>
      </c>
      <c r="R52" s="3">
        <f t="shared" si="61"/>
        <v>0</v>
      </c>
      <c r="S52" s="3">
        <f t="shared" si="61"/>
        <v>0</v>
      </c>
      <c r="T52" s="3">
        <f t="shared" si="61"/>
        <v>0</v>
      </c>
      <c r="U52" s="3">
        <f t="shared" si="61"/>
        <v>0</v>
      </c>
      <c r="V52" s="3">
        <f t="shared" si="61"/>
        <v>0</v>
      </c>
      <c r="W52" s="3">
        <f t="shared" si="61"/>
        <v>0</v>
      </c>
      <c r="X52" s="3">
        <f t="shared" si="61"/>
        <v>0</v>
      </c>
      <c r="Y52" s="3">
        <f t="shared" si="61"/>
        <v>0</v>
      </c>
      <c r="Z52" s="3">
        <f t="shared" si="61"/>
        <v>0</v>
      </c>
      <c r="AA52" s="3">
        <f t="shared" si="61"/>
        <v>0</v>
      </c>
      <c r="AB52" s="3">
        <f t="shared" si="61"/>
        <v>0</v>
      </c>
      <c r="AC52" s="3">
        <f t="shared" si="61"/>
        <v>0</v>
      </c>
      <c r="AD52" s="3">
        <f t="shared" si="61"/>
        <v>0</v>
      </c>
      <c r="AE52" s="3">
        <f t="shared" si="61"/>
        <v>0</v>
      </c>
      <c r="AF52" s="3">
        <f t="shared" si="61"/>
        <v>0</v>
      </c>
      <c r="AG52" s="3">
        <f t="shared" si="61"/>
        <v>0</v>
      </c>
      <c r="AH52" s="3">
        <f t="shared" si="61"/>
        <v>0</v>
      </c>
      <c r="AI52" s="3">
        <f t="shared" si="61"/>
        <v>0</v>
      </c>
      <c r="AJ52" s="3">
        <f t="shared" si="61"/>
        <v>0</v>
      </c>
      <c r="AK52" s="3">
        <f t="shared" si="61"/>
        <v>0</v>
      </c>
      <c r="AL52" s="3">
        <f t="shared" si="61"/>
        <v>0</v>
      </c>
      <c r="AM52" s="3">
        <f t="shared" si="61"/>
        <v>0</v>
      </c>
      <c r="AN52" s="3">
        <f t="shared" si="61"/>
        <v>0</v>
      </c>
      <c r="AO52" s="3">
        <f t="shared" si="61"/>
        <v>0</v>
      </c>
      <c r="AP52" s="3">
        <f t="shared" si="61"/>
        <v>0</v>
      </c>
      <c r="AQ52" s="3">
        <f t="shared" si="61"/>
        <v>0</v>
      </c>
      <c r="AR52" s="3">
        <f t="shared" si="61"/>
        <v>0</v>
      </c>
      <c r="AS52" s="3">
        <f t="shared" si="61"/>
        <v>0</v>
      </c>
      <c r="AT52" s="3">
        <f t="shared" si="61"/>
        <v>0</v>
      </c>
      <c r="AU52" s="3">
        <f t="shared" si="61"/>
        <v>0</v>
      </c>
      <c r="AV52" s="3">
        <f t="shared" si="61"/>
        <v>0</v>
      </c>
      <c r="AW52" s="3">
        <f t="shared" si="61"/>
        <v>0</v>
      </c>
      <c r="AX52" s="3">
        <f t="shared" si="61"/>
        <v>0</v>
      </c>
      <c r="AY52" s="3">
        <f t="shared" si="61"/>
        <v>0</v>
      </c>
      <c r="AZ52" s="3">
        <f t="shared" si="61"/>
        <v>0</v>
      </c>
      <c r="BA52" s="3">
        <f t="shared" si="61"/>
        <v>0</v>
      </c>
      <c r="BB52" s="3">
        <f t="shared" si="61"/>
        <v>0</v>
      </c>
      <c r="BC52" s="3">
        <f t="shared" si="61"/>
        <v>0</v>
      </c>
      <c r="BD52" s="3">
        <f t="shared" si="61"/>
        <v>0</v>
      </c>
      <c r="BE52" s="3">
        <f t="shared" si="61"/>
        <v>0</v>
      </c>
      <c r="BF52" s="3">
        <f t="shared" si="61"/>
        <v>0</v>
      </c>
      <c r="BG52" s="3">
        <f t="shared" si="61"/>
        <v>0</v>
      </c>
      <c r="BH52" s="3">
        <f t="shared" si="61"/>
        <v>0</v>
      </c>
      <c r="BI52" s="3">
        <f t="shared" si="61"/>
        <v>0</v>
      </c>
      <c r="BJ52" s="3">
        <f t="shared" si="61"/>
        <v>0</v>
      </c>
      <c r="BK52" s="3">
        <f t="shared" si="61"/>
        <v>0</v>
      </c>
      <c r="BL52" s="3">
        <f t="shared" si="61"/>
        <v>0</v>
      </c>
      <c r="BM52" s="3">
        <f t="shared" si="61"/>
        <v>0</v>
      </c>
      <c r="BN52" s="3">
        <f t="shared" si="61"/>
        <v>0</v>
      </c>
      <c r="BO52" s="3">
        <f t="shared" si="61"/>
        <v>0</v>
      </c>
      <c r="BP52" s="3">
        <f t="shared" si="61"/>
        <v>0</v>
      </c>
      <c r="BQ52" s="3">
        <f t="shared" si="61"/>
        <v>0</v>
      </c>
      <c r="BR52" s="3">
        <f t="shared" si="61"/>
        <v>0</v>
      </c>
      <c r="BS52" s="3">
        <f t="shared" ref="BS52:CH52" si="62">BR52</f>
        <v>0</v>
      </c>
      <c r="BT52" s="3">
        <f t="shared" si="62"/>
        <v>0</v>
      </c>
      <c r="BU52" s="3">
        <f t="shared" si="62"/>
        <v>0</v>
      </c>
      <c r="BV52" s="3">
        <f t="shared" si="62"/>
        <v>0</v>
      </c>
      <c r="BW52" s="3">
        <f t="shared" si="62"/>
        <v>0</v>
      </c>
      <c r="BX52" s="3">
        <f t="shared" si="62"/>
        <v>0</v>
      </c>
      <c r="BY52" s="3">
        <f t="shared" si="62"/>
        <v>0</v>
      </c>
      <c r="BZ52" s="3">
        <f t="shared" si="62"/>
        <v>0</v>
      </c>
      <c r="CA52" s="3">
        <f t="shared" si="62"/>
        <v>0</v>
      </c>
      <c r="CB52" s="3">
        <f t="shared" si="62"/>
        <v>0</v>
      </c>
      <c r="CC52" s="3">
        <f t="shared" si="62"/>
        <v>0</v>
      </c>
      <c r="CD52" s="3">
        <f t="shared" si="62"/>
        <v>0</v>
      </c>
      <c r="CE52" s="3">
        <f t="shared" si="62"/>
        <v>0</v>
      </c>
      <c r="CF52" s="3">
        <f t="shared" si="62"/>
        <v>0</v>
      </c>
      <c r="CG52" s="3">
        <f t="shared" si="62"/>
        <v>0</v>
      </c>
      <c r="CH52" s="12">
        <f t="shared" si="62"/>
        <v>0</v>
      </c>
    </row>
    <row r="53" spans="1:86" x14ac:dyDescent="0.35">
      <c r="A53" s="575"/>
      <c r="B53" s="11" t="str">
        <f t="shared" si="3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3">F53</f>
        <v>0</v>
      </c>
      <c r="H53" s="3">
        <f t="shared" si="63"/>
        <v>0</v>
      </c>
      <c r="I53" s="3">
        <f t="shared" si="63"/>
        <v>0</v>
      </c>
      <c r="J53" s="3">
        <f t="shared" si="63"/>
        <v>0</v>
      </c>
      <c r="K53" s="3">
        <f t="shared" si="63"/>
        <v>0</v>
      </c>
      <c r="L53" s="3">
        <f t="shared" si="63"/>
        <v>0</v>
      </c>
      <c r="M53" s="3">
        <f t="shared" si="63"/>
        <v>0</v>
      </c>
      <c r="N53" s="3">
        <f t="shared" si="63"/>
        <v>0</v>
      </c>
      <c r="O53" s="3">
        <f t="shared" si="63"/>
        <v>0</v>
      </c>
      <c r="P53" s="3">
        <f t="shared" si="63"/>
        <v>0</v>
      </c>
      <c r="Q53" s="3">
        <f t="shared" si="63"/>
        <v>0</v>
      </c>
      <c r="R53" s="3">
        <f t="shared" si="63"/>
        <v>0</v>
      </c>
      <c r="S53" s="3">
        <f t="shared" si="63"/>
        <v>0</v>
      </c>
      <c r="T53" s="3">
        <f t="shared" si="63"/>
        <v>0</v>
      </c>
      <c r="U53" s="3">
        <f t="shared" si="63"/>
        <v>0</v>
      </c>
      <c r="V53" s="3">
        <f t="shared" si="63"/>
        <v>0</v>
      </c>
      <c r="W53" s="3">
        <f t="shared" si="63"/>
        <v>0</v>
      </c>
      <c r="X53" s="3">
        <f t="shared" si="63"/>
        <v>0</v>
      </c>
      <c r="Y53" s="3">
        <f t="shared" si="63"/>
        <v>0</v>
      </c>
      <c r="Z53" s="3">
        <f t="shared" si="63"/>
        <v>0</v>
      </c>
      <c r="AA53" s="3">
        <f t="shared" si="63"/>
        <v>0</v>
      </c>
      <c r="AB53" s="3">
        <f t="shared" si="63"/>
        <v>0</v>
      </c>
      <c r="AC53" s="3">
        <f t="shared" si="63"/>
        <v>0</v>
      </c>
      <c r="AD53" s="3">
        <f t="shared" si="63"/>
        <v>0</v>
      </c>
      <c r="AE53" s="3">
        <f t="shared" si="63"/>
        <v>0</v>
      </c>
      <c r="AF53" s="3">
        <f t="shared" si="63"/>
        <v>0</v>
      </c>
      <c r="AG53" s="3">
        <f t="shared" si="63"/>
        <v>0</v>
      </c>
      <c r="AH53" s="3">
        <f t="shared" si="63"/>
        <v>0</v>
      </c>
      <c r="AI53" s="3">
        <f t="shared" si="63"/>
        <v>0</v>
      </c>
      <c r="AJ53" s="3">
        <f t="shared" si="63"/>
        <v>0</v>
      </c>
      <c r="AK53" s="3">
        <f t="shared" si="63"/>
        <v>0</v>
      </c>
      <c r="AL53" s="3">
        <f t="shared" si="63"/>
        <v>0</v>
      </c>
      <c r="AM53" s="3">
        <f t="shared" si="63"/>
        <v>0</v>
      </c>
      <c r="AN53" s="3">
        <f t="shared" si="63"/>
        <v>0</v>
      </c>
      <c r="AO53" s="3">
        <f t="shared" si="63"/>
        <v>0</v>
      </c>
      <c r="AP53" s="3">
        <f t="shared" si="63"/>
        <v>0</v>
      </c>
      <c r="AQ53" s="3">
        <f t="shared" si="63"/>
        <v>0</v>
      </c>
      <c r="AR53" s="3">
        <f t="shared" si="63"/>
        <v>0</v>
      </c>
      <c r="AS53" s="3">
        <f t="shared" si="63"/>
        <v>0</v>
      </c>
      <c r="AT53" s="3">
        <f t="shared" si="63"/>
        <v>0</v>
      </c>
      <c r="AU53" s="3">
        <f t="shared" si="63"/>
        <v>0</v>
      </c>
      <c r="AV53" s="3">
        <f t="shared" si="63"/>
        <v>0</v>
      </c>
      <c r="AW53" s="3">
        <f t="shared" si="63"/>
        <v>0</v>
      </c>
      <c r="AX53" s="3">
        <f t="shared" si="63"/>
        <v>0</v>
      </c>
      <c r="AY53" s="3">
        <f t="shared" si="63"/>
        <v>0</v>
      </c>
      <c r="AZ53" s="3">
        <f t="shared" si="63"/>
        <v>0</v>
      </c>
      <c r="BA53" s="3">
        <f t="shared" si="63"/>
        <v>0</v>
      </c>
      <c r="BB53" s="3">
        <f t="shared" si="63"/>
        <v>0</v>
      </c>
      <c r="BC53" s="3">
        <f t="shared" si="63"/>
        <v>0</v>
      </c>
      <c r="BD53" s="3">
        <f t="shared" si="63"/>
        <v>0</v>
      </c>
      <c r="BE53" s="3">
        <f t="shared" si="63"/>
        <v>0</v>
      </c>
      <c r="BF53" s="3">
        <f t="shared" si="63"/>
        <v>0</v>
      </c>
      <c r="BG53" s="3">
        <f t="shared" si="63"/>
        <v>0</v>
      </c>
      <c r="BH53" s="3">
        <f t="shared" si="63"/>
        <v>0</v>
      </c>
      <c r="BI53" s="3">
        <f t="shared" si="63"/>
        <v>0</v>
      </c>
      <c r="BJ53" s="3">
        <f t="shared" si="63"/>
        <v>0</v>
      </c>
      <c r="BK53" s="3">
        <f t="shared" si="63"/>
        <v>0</v>
      </c>
      <c r="BL53" s="3">
        <f t="shared" si="63"/>
        <v>0</v>
      </c>
      <c r="BM53" s="3">
        <f t="shared" si="63"/>
        <v>0</v>
      </c>
      <c r="BN53" s="3">
        <f t="shared" si="63"/>
        <v>0</v>
      </c>
      <c r="BO53" s="3">
        <f t="shared" si="63"/>
        <v>0</v>
      </c>
      <c r="BP53" s="3">
        <f t="shared" si="63"/>
        <v>0</v>
      </c>
      <c r="BQ53" s="3">
        <f t="shared" si="63"/>
        <v>0</v>
      </c>
      <c r="BR53" s="3">
        <f t="shared" si="63"/>
        <v>0</v>
      </c>
      <c r="BS53" s="3">
        <f t="shared" ref="BS53:CH53" si="64">BR53</f>
        <v>0</v>
      </c>
      <c r="BT53" s="3">
        <f t="shared" si="64"/>
        <v>0</v>
      </c>
      <c r="BU53" s="3">
        <f t="shared" si="64"/>
        <v>0</v>
      </c>
      <c r="BV53" s="3">
        <f t="shared" si="64"/>
        <v>0</v>
      </c>
      <c r="BW53" s="3">
        <f t="shared" si="64"/>
        <v>0</v>
      </c>
      <c r="BX53" s="3">
        <f t="shared" si="64"/>
        <v>0</v>
      </c>
      <c r="BY53" s="3">
        <f t="shared" si="64"/>
        <v>0</v>
      </c>
      <c r="BZ53" s="3">
        <f t="shared" si="64"/>
        <v>0</v>
      </c>
      <c r="CA53" s="3">
        <f t="shared" si="64"/>
        <v>0</v>
      </c>
      <c r="CB53" s="3">
        <f t="shared" si="64"/>
        <v>0</v>
      </c>
      <c r="CC53" s="3">
        <f t="shared" si="64"/>
        <v>0</v>
      </c>
      <c r="CD53" s="3">
        <f t="shared" si="64"/>
        <v>0</v>
      </c>
      <c r="CE53" s="3">
        <f t="shared" si="64"/>
        <v>0</v>
      </c>
      <c r="CF53" s="3">
        <f t="shared" si="64"/>
        <v>0</v>
      </c>
      <c r="CG53" s="3">
        <f t="shared" si="64"/>
        <v>0</v>
      </c>
      <c r="CH53" s="12">
        <f t="shared" si="64"/>
        <v>0</v>
      </c>
    </row>
    <row r="54" spans="1:86" ht="15" customHeight="1" x14ac:dyDescent="0.35">
      <c r="A54" s="575"/>
      <c r="B54" s="11" t="str">
        <f t="shared" si="3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6"/>
        <v>Monthly kWh</v>
      </c>
      <c r="C55" s="279">
        <f>SUM(C41:C54)</f>
        <v>0</v>
      </c>
      <c r="D55" s="279">
        <f t="shared" ref="D55:BO55" si="65">SUM(D41:D54)</f>
        <v>0</v>
      </c>
      <c r="E55" s="279">
        <f t="shared" si="65"/>
        <v>0</v>
      </c>
      <c r="F55" s="279">
        <f t="shared" si="65"/>
        <v>0</v>
      </c>
      <c r="G55" s="279">
        <f t="shared" si="65"/>
        <v>0</v>
      </c>
      <c r="H55" s="279">
        <f t="shared" si="65"/>
        <v>0</v>
      </c>
      <c r="I55" s="279">
        <f t="shared" si="65"/>
        <v>0</v>
      </c>
      <c r="J55" s="279">
        <f t="shared" si="65"/>
        <v>0</v>
      </c>
      <c r="K55" s="279">
        <f t="shared" si="65"/>
        <v>0</v>
      </c>
      <c r="L55" s="279">
        <f t="shared" si="65"/>
        <v>0</v>
      </c>
      <c r="M55" s="279">
        <f t="shared" si="65"/>
        <v>0</v>
      </c>
      <c r="N55" s="279">
        <f t="shared" si="65"/>
        <v>0</v>
      </c>
      <c r="O55" s="279">
        <f t="shared" si="65"/>
        <v>0</v>
      </c>
      <c r="P55" s="279">
        <f t="shared" si="65"/>
        <v>0</v>
      </c>
      <c r="Q55" s="279">
        <f t="shared" si="65"/>
        <v>0</v>
      </c>
      <c r="R55" s="279">
        <f t="shared" si="65"/>
        <v>0</v>
      </c>
      <c r="S55" s="279">
        <f t="shared" si="65"/>
        <v>0</v>
      </c>
      <c r="T55" s="279">
        <f t="shared" si="65"/>
        <v>0</v>
      </c>
      <c r="U55" s="279">
        <f t="shared" si="65"/>
        <v>0</v>
      </c>
      <c r="V55" s="279">
        <f t="shared" si="65"/>
        <v>0</v>
      </c>
      <c r="W55" s="279">
        <f t="shared" si="65"/>
        <v>0</v>
      </c>
      <c r="X55" s="279">
        <f t="shared" si="65"/>
        <v>0</v>
      </c>
      <c r="Y55" s="279">
        <f t="shared" si="65"/>
        <v>0</v>
      </c>
      <c r="Z55" s="279">
        <f t="shared" si="65"/>
        <v>0</v>
      </c>
      <c r="AA55" s="279">
        <f t="shared" si="65"/>
        <v>0</v>
      </c>
      <c r="AB55" s="279">
        <f t="shared" si="65"/>
        <v>0</v>
      </c>
      <c r="AC55" s="279">
        <f t="shared" si="65"/>
        <v>0</v>
      </c>
      <c r="AD55" s="279">
        <f t="shared" si="65"/>
        <v>0</v>
      </c>
      <c r="AE55" s="279">
        <f t="shared" si="65"/>
        <v>0</v>
      </c>
      <c r="AF55" s="279">
        <f t="shared" si="65"/>
        <v>0</v>
      </c>
      <c r="AG55" s="279">
        <f t="shared" si="65"/>
        <v>0</v>
      </c>
      <c r="AH55" s="279">
        <f t="shared" si="65"/>
        <v>0</v>
      </c>
      <c r="AI55" s="279">
        <f t="shared" si="65"/>
        <v>0</v>
      </c>
      <c r="AJ55" s="279">
        <f t="shared" si="65"/>
        <v>0</v>
      </c>
      <c r="AK55" s="279">
        <f t="shared" si="65"/>
        <v>0</v>
      </c>
      <c r="AL55" s="279">
        <f t="shared" si="65"/>
        <v>0</v>
      </c>
      <c r="AM55" s="279">
        <f t="shared" si="65"/>
        <v>0</v>
      </c>
      <c r="AN55" s="279">
        <f t="shared" si="65"/>
        <v>0</v>
      </c>
      <c r="AO55" s="279">
        <f t="shared" si="65"/>
        <v>0</v>
      </c>
      <c r="AP55" s="279">
        <f t="shared" si="65"/>
        <v>0</v>
      </c>
      <c r="AQ55" s="279">
        <f t="shared" si="65"/>
        <v>0</v>
      </c>
      <c r="AR55" s="279">
        <f t="shared" si="65"/>
        <v>0</v>
      </c>
      <c r="AS55" s="279">
        <f t="shared" si="65"/>
        <v>0</v>
      </c>
      <c r="AT55" s="279">
        <f t="shared" si="65"/>
        <v>0</v>
      </c>
      <c r="AU55" s="279">
        <f t="shared" si="65"/>
        <v>0</v>
      </c>
      <c r="AV55" s="279">
        <f t="shared" si="65"/>
        <v>0</v>
      </c>
      <c r="AW55" s="279">
        <f t="shared" si="65"/>
        <v>0</v>
      </c>
      <c r="AX55" s="279">
        <f t="shared" si="65"/>
        <v>0</v>
      </c>
      <c r="AY55" s="279">
        <f t="shared" si="65"/>
        <v>0</v>
      </c>
      <c r="AZ55" s="279">
        <f t="shared" si="65"/>
        <v>0</v>
      </c>
      <c r="BA55" s="279">
        <f t="shared" si="65"/>
        <v>0</v>
      </c>
      <c r="BB55" s="279">
        <f t="shared" si="65"/>
        <v>0</v>
      </c>
      <c r="BC55" s="279">
        <f t="shared" si="65"/>
        <v>0</v>
      </c>
      <c r="BD55" s="279">
        <f t="shared" si="65"/>
        <v>0</v>
      </c>
      <c r="BE55" s="279">
        <f t="shared" si="65"/>
        <v>0</v>
      </c>
      <c r="BF55" s="279">
        <f t="shared" si="65"/>
        <v>0</v>
      </c>
      <c r="BG55" s="279">
        <f t="shared" si="65"/>
        <v>0</v>
      </c>
      <c r="BH55" s="279">
        <f t="shared" si="65"/>
        <v>0</v>
      </c>
      <c r="BI55" s="279">
        <f t="shared" si="65"/>
        <v>0</v>
      </c>
      <c r="BJ55" s="279">
        <f t="shared" si="65"/>
        <v>0</v>
      </c>
      <c r="BK55" s="279">
        <f t="shared" si="65"/>
        <v>0</v>
      </c>
      <c r="BL55" s="279">
        <f t="shared" si="65"/>
        <v>0</v>
      </c>
      <c r="BM55" s="279">
        <f t="shared" si="65"/>
        <v>0</v>
      </c>
      <c r="BN55" s="279">
        <f t="shared" si="65"/>
        <v>0</v>
      </c>
      <c r="BO55" s="279">
        <f t="shared" si="65"/>
        <v>0</v>
      </c>
      <c r="BP55" s="279">
        <f t="shared" ref="BP55:CH55" si="66">SUM(BP41:BP54)</f>
        <v>0</v>
      </c>
      <c r="BQ55" s="279">
        <f t="shared" si="66"/>
        <v>0</v>
      </c>
      <c r="BR55" s="279">
        <f t="shared" si="66"/>
        <v>0</v>
      </c>
      <c r="BS55" s="279">
        <f t="shared" si="66"/>
        <v>0</v>
      </c>
      <c r="BT55" s="279">
        <f t="shared" si="66"/>
        <v>0</v>
      </c>
      <c r="BU55" s="279">
        <f t="shared" si="66"/>
        <v>0</v>
      </c>
      <c r="BV55" s="279">
        <f t="shared" si="66"/>
        <v>0</v>
      </c>
      <c r="BW55" s="279">
        <f t="shared" si="66"/>
        <v>0</v>
      </c>
      <c r="BX55" s="279">
        <f t="shared" si="66"/>
        <v>0</v>
      </c>
      <c r="BY55" s="279">
        <f t="shared" si="66"/>
        <v>0</v>
      </c>
      <c r="BZ55" s="279">
        <f t="shared" si="66"/>
        <v>0</v>
      </c>
      <c r="CA55" s="279">
        <f t="shared" si="66"/>
        <v>0</v>
      </c>
      <c r="CB55" s="279">
        <f t="shared" si="66"/>
        <v>0</v>
      </c>
      <c r="CC55" s="279">
        <f t="shared" si="66"/>
        <v>0</v>
      </c>
      <c r="CD55" s="279">
        <f t="shared" si="66"/>
        <v>0</v>
      </c>
      <c r="CE55" s="279">
        <f t="shared" si="66"/>
        <v>0</v>
      </c>
      <c r="CF55" s="279">
        <f t="shared" si="66"/>
        <v>0</v>
      </c>
      <c r="CG55" s="279">
        <f t="shared" si="66"/>
        <v>0</v>
      </c>
      <c r="CH55" s="282">
        <f t="shared" si="66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150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67">D$4</f>
        <v>44593</v>
      </c>
      <c r="E58" s="176">
        <f t="shared" si="67"/>
        <v>44621</v>
      </c>
      <c r="F58" s="176">
        <f t="shared" si="67"/>
        <v>44652</v>
      </c>
      <c r="G58" s="176">
        <f t="shared" si="67"/>
        <v>44682</v>
      </c>
      <c r="H58" s="176">
        <f t="shared" si="67"/>
        <v>44713</v>
      </c>
      <c r="I58" s="176">
        <f t="shared" si="67"/>
        <v>44743</v>
      </c>
      <c r="J58" s="176">
        <f t="shared" si="67"/>
        <v>44774</v>
      </c>
      <c r="K58" s="176">
        <f t="shared" si="67"/>
        <v>44805</v>
      </c>
      <c r="L58" s="176">
        <f t="shared" si="67"/>
        <v>44835</v>
      </c>
      <c r="M58" s="176">
        <f t="shared" si="67"/>
        <v>44866</v>
      </c>
      <c r="N58" s="176">
        <f t="shared" si="67"/>
        <v>44896</v>
      </c>
      <c r="O58" s="176">
        <f t="shared" si="67"/>
        <v>44927</v>
      </c>
      <c r="P58" s="176">
        <f t="shared" si="67"/>
        <v>44958</v>
      </c>
      <c r="Q58" s="176">
        <f t="shared" si="67"/>
        <v>44986</v>
      </c>
      <c r="R58" s="176">
        <f t="shared" si="67"/>
        <v>45017</v>
      </c>
      <c r="S58" s="176">
        <f t="shared" si="67"/>
        <v>45047</v>
      </c>
      <c r="T58" s="176">
        <f t="shared" si="67"/>
        <v>45078</v>
      </c>
      <c r="U58" s="176">
        <f t="shared" si="67"/>
        <v>45108</v>
      </c>
      <c r="V58" s="176">
        <f t="shared" si="67"/>
        <v>45139</v>
      </c>
      <c r="W58" s="176">
        <f t="shared" si="67"/>
        <v>45170</v>
      </c>
      <c r="X58" s="176">
        <f t="shared" si="67"/>
        <v>45200</v>
      </c>
      <c r="Y58" s="176">
        <f t="shared" si="67"/>
        <v>45231</v>
      </c>
      <c r="Z58" s="176">
        <f t="shared" si="67"/>
        <v>45261</v>
      </c>
      <c r="AA58" s="176">
        <f t="shared" si="67"/>
        <v>45292</v>
      </c>
      <c r="AB58" s="176">
        <f t="shared" si="67"/>
        <v>45323</v>
      </c>
      <c r="AC58" s="176">
        <f t="shared" si="67"/>
        <v>45352</v>
      </c>
      <c r="AD58" s="176">
        <f t="shared" si="67"/>
        <v>45383</v>
      </c>
      <c r="AE58" s="176">
        <f t="shared" si="67"/>
        <v>45413</v>
      </c>
      <c r="AF58" s="176">
        <f t="shared" si="67"/>
        <v>45444</v>
      </c>
      <c r="AG58" s="176">
        <f t="shared" si="67"/>
        <v>45474</v>
      </c>
      <c r="AH58" s="176">
        <f t="shared" si="67"/>
        <v>45505</v>
      </c>
      <c r="AI58" s="176">
        <f t="shared" si="67"/>
        <v>45536</v>
      </c>
      <c r="AJ58" s="176">
        <f t="shared" si="67"/>
        <v>45566</v>
      </c>
      <c r="AK58" s="176">
        <f t="shared" si="67"/>
        <v>45597</v>
      </c>
      <c r="AL58" s="176">
        <f t="shared" si="67"/>
        <v>45627</v>
      </c>
      <c r="AM58" s="176">
        <f t="shared" si="67"/>
        <v>45658</v>
      </c>
      <c r="AN58" s="176">
        <f t="shared" si="67"/>
        <v>45689</v>
      </c>
      <c r="AO58" s="176">
        <f t="shared" si="67"/>
        <v>45717</v>
      </c>
      <c r="AP58" s="176">
        <f t="shared" si="67"/>
        <v>45748</v>
      </c>
      <c r="AQ58" s="176">
        <f t="shared" si="67"/>
        <v>45778</v>
      </c>
      <c r="AR58" s="176">
        <f t="shared" si="67"/>
        <v>45809</v>
      </c>
      <c r="AS58" s="176">
        <f t="shared" si="67"/>
        <v>45839</v>
      </c>
      <c r="AT58" s="176">
        <f t="shared" si="67"/>
        <v>45870</v>
      </c>
      <c r="AU58" s="176">
        <f t="shared" si="67"/>
        <v>45901</v>
      </c>
      <c r="AV58" s="176">
        <f t="shared" si="67"/>
        <v>45931</v>
      </c>
      <c r="AW58" s="176">
        <f t="shared" si="67"/>
        <v>45962</v>
      </c>
      <c r="AX58" s="176">
        <f t="shared" si="67"/>
        <v>45992</v>
      </c>
      <c r="AY58" s="176">
        <f t="shared" si="67"/>
        <v>46023</v>
      </c>
      <c r="AZ58" s="176">
        <f t="shared" si="67"/>
        <v>46054</v>
      </c>
      <c r="BA58" s="176">
        <f t="shared" si="67"/>
        <v>46082</v>
      </c>
      <c r="BB58" s="176">
        <f t="shared" si="67"/>
        <v>46113</v>
      </c>
      <c r="BC58" s="176">
        <f t="shared" si="67"/>
        <v>46143</v>
      </c>
      <c r="BD58" s="176">
        <f t="shared" si="67"/>
        <v>46174</v>
      </c>
      <c r="BE58" s="176">
        <f t="shared" si="67"/>
        <v>46204</v>
      </c>
      <c r="BF58" s="176">
        <f t="shared" si="67"/>
        <v>46235</v>
      </c>
      <c r="BG58" s="176">
        <f t="shared" si="67"/>
        <v>46266</v>
      </c>
      <c r="BH58" s="176">
        <f t="shared" si="67"/>
        <v>46296</v>
      </c>
      <c r="BI58" s="176">
        <f t="shared" si="67"/>
        <v>46327</v>
      </c>
      <c r="BJ58" s="176">
        <f t="shared" si="67"/>
        <v>46357</v>
      </c>
      <c r="BK58" s="176">
        <f t="shared" si="67"/>
        <v>46388</v>
      </c>
      <c r="BL58" s="176">
        <f t="shared" si="67"/>
        <v>46419</v>
      </c>
      <c r="BM58" s="176">
        <f t="shared" si="67"/>
        <v>46447</v>
      </c>
      <c r="BN58" s="176">
        <f t="shared" si="67"/>
        <v>46478</v>
      </c>
      <c r="BO58" s="176">
        <f t="shared" si="67"/>
        <v>46508</v>
      </c>
      <c r="BP58" s="176">
        <f t="shared" ref="BP58:CH58" si="68">BP$4</f>
        <v>46539</v>
      </c>
      <c r="BQ58" s="176">
        <f t="shared" si="68"/>
        <v>46569</v>
      </c>
      <c r="BR58" s="176">
        <f t="shared" si="68"/>
        <v>46600</v>
      </c>
      <c r="BS58" s="176">
        <f t="shared" si="68"/>
        <v>46631</v>
      </c>
      <c r="BT58" s="176">
        <f t="shared" si="68"/>
        <v>46661</v>
      </c>
      <c r="BU58" s="176">
        <f t="shared" si="68"/>
        <v>46692</v>
      </c>
      <c r="BV58" s="176">
        <f t="shared" si="68"/>
        <v>46722</v>
      </c>
      <c r="BW58" s="176">
        <f t="shared" si="68"/>
        <v>46753</v>
      </c>
      <c r="BX58" s="176">
        <f t="shared" si="68"/>
        <v>46784</v>
      </c>
      <c r="BY58" s="176">
        <f t="shared" si="68"/>
        <v>46813</v>
      </c>
      <c r="BZ58" s="176">
        <f t="shared" si="68"/>
        <v>46844</v>
      </c>
      <c r="CA58" s="176">
        <f t="shared" si="68"/>
        <v>46874</v>
      </c>
      <c r="CB58" s="176">
        <f t="shared" si="68"/>
        <v>46905</v>
      </c>
      <c r="CC58" s="176">
        <f t="shared" si="68"/>
        <v>46935</v>
      </c>
      <c r="CD58" s="176">
        <f t="shared" si="68"/>
        <v>46966</v>
      </c>
      <c r="CE58" s="176">
        <f t="shared" si="68"/>
        <v>46997</v>
      </c>
      <c r="CF58" s="176">
        <f t="shared" si="68"/>
        <v>47027</v>
      </c>
      <c r="CG58" s="176">
        <f t="shared" si="68"/>
        <v>47058</v>
      </c>
      <c r="CH58" s="177">
        <f t="shared" si="68"/>
        <v>47088</v>
      </c>
    </row>
    <row r="59" spans="1:86" ht="15" customHeight="1" x14ac:dyDescent="0.35">
      <c r="A59" s="578"/>
      <c r="B59" s="14" t="str">
        <f t="shared" ref="B59:B72" si="69">B41</f>
        <v>Air Comp</v>
      </c>
      <c r="C59" s="30">
        <f>((C5*0.5)-C41)*C78*C93*C$2</f>
        <v>0</v>
      </c>
      <c r="D59" s="30">
        <f>((D5*0.5)+C23-D41)*D78*D93*D$2</f>
        <v>0</v>
      </c>
      <c r="E59" s="30">
        <f t="shared" ref="E59:BP59" si="70">((E5*0.5)+D23-E41)*E78*E93*E$2</f>
        <v>0</v>
      </c>
      <c r="F59" s="30">
        <f t="shared" si="70"/>
        <v>0</v>
      </c>
      <c r="G59" s="30">
        <f t="shared" si="70"/>
        <v>0</v>
      </c>
      <c r="H59" s="30">
        <f t="shared" si="70"/>
        <v>0</v>
      </c>
      <c r="I59" s="30">
        <f t="shared" si="70"/>
        <v>0</v>
      </c>
      <c r="J59" s="30">
        <f t="shared" si="70"/>
        <v>0</v>
      </c>
      <c r="K59" s="30">
        <f t="shared" si="70"/>
        <v>0</v>
      </c>
      <c r="L59" s="30">
        <f t="shared" si="70"/>
        <v>0</v>
      </c>
      <c r="M59" s="30">
        <f t="shared" si="70"/>
        <v>0</v>
      </c>
      <c r="N59" s="30">
        <f t="shared" si="70"/>
        <v>0</v>
      </c>
      <c r="O59" s="30">
        <f t="shared" si="70"/>
        <v>0</v>
      </c>
      <c r="P59" s="30">
        <f t="shared" si="70"/>
        <v>0</v>
      </c>
      <c r="Q59" s="30">
        <f t="shared" si="70"/>
        <v>0</v>
      </c>
      <c r="R59" s="30">
        <f t="shared" si="70"/>
        <v>0</v>
      </c>
      <c r="S59" s="30">
        <f t="shared" si="70"/>
        <v>0</v>
      </c>
      <c r="T59" s="30">
        <f t="shared" si="70"/>
        <v>0</v>
      </c>
      <c r="U59" s="30">
        <f t="shared" si="70"/>
        <v>0</v>
      </c>
      <c r="V59" s="30">
        <f t="shared" si="70"/>
        <v>0</v>
      </c>
      <c r="W59" s="30">
        <f t="shared" si="70"/>
        <v>0</v>
      </c>
      <c r="X59" s="30">
        <f t="shared" si="70"/>
        <v>0</v>
      </c>
      <c r="Y59" s="30">
        <f t="shared" si="70"/>
        <v>0</v>
      </c>
      <c r="Z59" s="30">
        <f t="shared" si="70"/>
        <v>0</v>
      </c>
      <c r="AA59" s="30">
        <f t="shared" si="70"/>
        <v>0</v>
      </c>
      <c r="AB59" s="30">
        <f t="shared" si="70"/>
        <v>0</v>
      </c>
      <c r="AC59" s="30">
        <f t="shared" si="70"/>
        <v>0</v>
      </c>
      <c r="AD59" s="30">
        <f t="shared" si="70"/>
        <v>0</v>
      </c>
      <c r="AE59" s="30">
        <f t="shared" si="70"/>
        <v>0</v>
      </c>
      <c r="AF59" s="30">
        <f t="shared" si="70"/>
        <v>0</v>
      </c>
      <c r="AG59" s="30">
        <f t="shared" si="70"/>
        <v>0</v>
      </c>
      <c r="AH59" s="30">
        <f t="shared" si="70"/>
        <v>0</v>
      </c>
      <c r="AI59" s="30">
        <f t="shared" si="70"/>
        <v>0</v>
      </c>
      <c r="AJ59" s="30">
        <f t="shared" si="70"/>
        <v>0</v>
      </c>
      <c r="AK59" s="30">
        <f t="shared" si="70"/>
        <v>0</v>
      </c>
      <c r="AL59" s="30">
        <f t="shared" si="70"/>
        <v>0</v>
      </c>
      <c r="AM59" s="30">
        <f t="shared" si="70"/>
        <v>0</v>
      </c>
      <c r="AN59" s="30">
        <f t="shared" si="70"/>
        <v>0</v>
      </c>
      <c r="AO59" s="30">
        <f t="shared" si="70"/>
        <v>0</v>
      </c>
      <c r="AP59" s="30">
        <f t="shared" si="70"/>
        <v>0</v>
      </c>
      <c r="AQ59" s="30">
        <f t="shared" si="70"/>
        <v>0</v>
      </c>
      <c r="AR59" s="30">
        <f t="shared" si="70"/>
        <v>0</v>
      </c>
      <c r="AS59" s="30">
        <f t="shared" si="70"/>
        <v>0</v>
      </c>
      <c r="AT59" s="30">
        <f t="shared" si="70"/>
        <v>0</v>
      </c>
      <c r="AU59" s="30">
        <f t="shared" si="70"/>
        <v>0</v>
      </c>
      <c r="AV59" s="30">
        <f t="shared" si="70"/>
        <v>0</v>
      </c>
      <c r="AW59" s="30">
        <f t="shared" si="70"/>
        <v>0</v>
      </c>
      <c r="AX59" s="30">
        <f t="shared" si="70"/>
        <v>0</v>
      </c>
      <c r="AY59" s="30">
        <f t="shared" si="70"/>
        <v>0</v>
      </c>
      <c r="AZ59" s="30">
        <f t="shared" si="70"/>
        <v>0</v>
      </c>
      <c r="BA59" s="30">
        <f t="shared" si="70"/>
        <v>0</v>
      </c>
      <c r="BB59" s="30">
        <f t="shared" si="70"/>
        <v>0</v>
      </c>
      <c r="BC59" s="30">
        <f t="shared" si="70"/>
        <v>0</v>
      </c>
      <c r="BD59" s="30">
        <f t="shared" si="70"/>
        <v>0</v>
      </c>
      <c r="BE59" s="30">
        <f t="shared" si="70"/>
        <v>0</v>
      </c>
      <c r="BF59" s="30">
        <f t="shared" si="70"/>
        <v>0</v>
      </c>
      <c r="BG59" s="30">
        <f t="shared" si="70"/>
        <v>0</v>
      </c>
      <c r="BH59" s="30">
        <f t="shared" si="70"/>
        <v>0</v>
      </c>
      <c r="BI59" s="30">
        <f t="shared" si="70"/>
        <v>0</v>
      </c>
      <c r="BJ59" s="30">
        <f t="shared" si="70"/>
        <v>0</v>
      </c>
      <c r="BK59" s="30">
        <f t="shared" si="70"/>
        <v>0</v>
      </c>
      <c r="BL59" s="30">
        <f t="shared" si="70"/>
        <v>0</v>
      </c>
      <c r="BM59" s="30">
        <f t="shared" si="70"/>
        <v>0</v>
      </c>
      <c r="BN59" s="30">
        <f t="shared" si="70"/>
        <v>0</v>
      </c>
      <c r="BO59" s="30">
        <f t="shared" si="70"/>
        <v>0</v>
      </c>
      <c r="BP59" s="30">
        <f t="shared" si="70"/>
        <v>0</v>
      </c>
      <c r="BQ59" s="30">
        <f t="shared" ref="BQ59:CH59" si="71">((BQ5*0.5)+BP23-BQ41)*BQ78*BQ93*BQ$2</f>
        <v>0</v>
      </c>
      <c r="BR59" s="30">
        <f t="shared" si="71"/>
        <v>0</v>
      </c>
      <c r="BS59" s="30">
        <f t="shared" si="71"/>
        <v>0</v>
      </c>
      <c r="BT59" s="30">
        <f t="shared" si="71"/>
        <v>0</v>
      </c>
      <c r="BU59" s="30">
        <f t="shared" si="71"/>
        <v>0</v>
      </c>
      <c r="BV59" s="30">
        <f t="shared" si="71"/>
        <v>0</v>
      </c>
      <c r="BW59" s="30">
        <f t="shared" si="71"/>
        <v>0</v>
      </c>
      <c r="BX59" s="30">
        <f t="shared" si="71"/>
        <v>0</v>
      </c>
      <c r="BY59" s="30">
        <f t="shared" si="71"/>
        <v>0</v>
      </c>
      <c r="BZ59" s="30">
        <f t="shared" si="71"/>
        <v>0</v>
      </c>
      <c r="CA59" s="30">
        <f t="shared" si="71"/>
        <v>0</v>
      </c>
      <c r="CB59" s="30">
        <f t="shared" si="71"/>
        <v>0</v>
      </c>
      <c r="CC59" s="30">
        <f t="shared" si="71"/>
        <v>0</v>
      </c>
      <c r="CD59" s="30">
        <f t="shared" si="71"/>
        <v>0</v>
      </c>
      <c r="CE59" s="30">
        <f t="shared" si="71"/>
        <v>0</v>
      </c>
      <c r="CF59" s="30">
        <f t="shared" si="71"/>
        <v>0</v>
      </c>
      <c r="CG59" s="30">
        <f t="shared" si="71"/>
        <v>0</v>
      </c>
      <c r="CH59" s="33">
        <f t="shared" si="71"/>
        <v>0</v>
      </c>
    </row>
    <row r="60" spans="1:86" ht="15.5" x14ac:dyDescent="0.35">
      <c r="A60" s="578"/>
      <c r="B60" s="14" t="str">
        <f t="shared" si="69"/>
        <v>Building Shell</v>
      </c>
      <c r="C60" s="30">
        <f t="shared" ref="C60:C71" si="72">((C6*0.5)-C42)*C79*C94*C$2</f>
        <v>0</v>
      </c>
      <c r="D60" s="30">
        <f t="shared" ref="D60:BO60" si="73">((D6*0.5)+C24-D42)*D79*D94*D$2</f>
        <v>0</v>
      </c>
      <c r="E60" s="30">
        <f t="shared" si="73"/>
        <v>0</v>
      </c>
      <c r="F60" s="30">
        <f t="shared" si="73"/>
        <v>0</v>
      </c>
      <c r="G60" s="30">
        <f t="shared" si="73"/>
        <v>0</v>
      </c>
      <c r="H60" s="30">
        <f t="shared" si="73"/>
        <v>0</v>
      </c>
      <c r="I60" s="30">
        <f t="shared" si="73"/>
        <v>0</v>
      </c>
      <c r="J60" s="30">
        <f t="shared" si="73"/>
        <v>0</v>
      </c>
      <c r="K60" s="30">
        <f t="shared" si="73"/>
        <v>0</v>
      </c>
      <c r="L60" s="30">
        <f t="shared" si="73"/>
        <v>0</v>
      </c>
      <c r="M60" s="30">
        <f t="shared" si="73"/>
        <v>0</v>
      </c>
      <c r="N60" s="30">
        <f t="shared" si="73"/>
        <v>0</v>
      </c>
      <c r="O60" s="30">
        <f t="shared" si="73"/>
        <v>0</v>
      </c>
      <c r="P60" s="30">
        <f t="shared" si="73"/>
        <v>0</v>
      </c>
      <c r="Q60" s="30">
        <f t="shared" si="73"/>
        <v>0</v>
      </c>
      <c r="R60" s="30">
        <f t="shared" si="73"/>
        <v>0</v>
      </c>
      <c r="S60" s="30">
        <f t="shared" si="73"/>
        <v>0</v>
      </c>
      <c r="T60" s="30">
        <f t="shared" si="73"/>
        <v>0</v>
      </c>
      <c r="U60" s="30">
        <f t="shared" si="73"/>
        <v>0</v>
      </c>
      <c r="V60" s="30">
        <f t="shared" si="73"/>
        <v>0</v>
      </c>
      <c r="W60" s="30">
        <f t="shared" si="73"/>
        <v>0</v>
      </c>
      <c r="X60" s="30">
        <f t="shared" si="73"/>
        <v>0</v>
      </c>
      <c r="Y60" s="30">
        <f t="shared" si="73"/>
        <v>0</v>
      </c>
      <c r="Z60" s="30">
        <f t="shared" si="73"/>
        <v>0</v>
      </c>
      <c r="AA60" s="30">
        <f t="shared" si="73"/>
        <v>0</v>
      </c>
      <c r="AB60" s="30">
        <f t="shared" si="73"/>
        <v>0</v>
      </c>
      <c r="AC60" s="30">
        <f t="shared" si="73"/>
        <v>0</v>
      </c>
      <c r="AD60" s="30">
        <f t="shared" si="73"/>
        <v>0</v>
      </c>
      <c r="AE60" s="30">
        <f t="shared" si="73"/>
        <v>0</v>
      </c>
      <c r="AF60" s="30">
        <f t="shared" si="73"/>
        <v>0</v>
      </c>
      <c r="AG60" s="30">
        <f t="shared" si="73"/>
        <v>0</v>
      </c>
      <c r="AH60" s="30">
        <f t="shared" si="73"/>
        <v>0</v>
      </c>
      <c r="AI60" s="30">
        <f t="shared" si="73"/>
        <v>0</v>
      </c>
      <c r="AJ60" s="30">
        <f t="shared" si="73"/>
        <v>0</v>
      </c>
      <c r="AK60" s="30">
        <f t="shared" si="73"/>
        <v>0</v>
      </c>
      <c r="AL60" s="30">
        <f t="shared" si="73"/>
        <v>0</v>
      </c>
      <c r="AM60" s="30">
        <f t="shared" si="73"/>
        <v>0</v>
      </c>
      <c r="AN60" s="30">
        <f t="shared" si="73"/>
        <v>0</v>
      </c>
      <c r="AO60" s="30">
        <f t="shared" si="73"/>
        <v>0</v>
      </c>
      <c r="AP60" s="30">
        <f t="shared" si="73"/>
        <v>0</v>
      </c>
      <c r="AQ60" s="30">
        <f t="shared" si="73"/>
        <v>0</v>
      </c>
      <c r="AR60" s="30">
        <f t="shared" si="73"/>
        <v>0</v>
      </c>
      <c r="AS60" s="30">
        <f t="shared" si="73"/>
        <v>0</v>
      </c>
      <c r="AT60" s="30">
        <f t="shared" si="73"/>
        <v>0</v>
      </c>
      <c r="AU60" s="30">
        <f t="shared" si="73"/>
        <v>0</v>
      </c>
      <c r="AV60" s="30">
        <f t="shared" si="73"/>
        <v>0</v>
      </c>
      <c r="AW60" s="30">
        <f t="shared" si="73"/>
        <v>0</v>
      </c>
      <c r="AX60" s="30">
        <f t="shared" si="73"/>
        <v>0</v>
      </c>
      <c r="AY60" s="30">
        <f t="shared" si="73"/>
        <v>0</v>
      </c>
      <c r="AZ60" s="30">
        <f t="shared" si="73"/>
        <v>0</v>
      </c>
      <c r="BA60" s="30">
        <f t="shared" si="73"/>
        <v>0</v>
      </c>
      <c r="BB60" s="30">
        <f t="shared" si="73"/>
        <v>0</v>
      </c>
      <c r="BC60" s="30">
        <f t="shared" si="73"/>
        <v>0</v>
      </c>
      <c r="BD60" s="30">
        <f t="shared" si="73"/>
        <v>0</v>
      </c>
      <c r="BE60" s="30">
        <f t="shared" si="73"/>
        <v>0</v>
      </c>
      <c r="BF60" s="30">
        <f t="shared" si="73"/>
        <v>0</v>
      </c>
      <c r="BG60" s="30">
        <f t="shared" si="73"/>
        <v>0</v>
      </c>
      <c r="BH60" s="30">
        <f t="shared" si="73"/>
        <v>0</v>
      </c>
      <c r="BI60" s="30">
        <f t="shared" si="73"/>
        <v>0</v>
      </c>
      <c r="BJ60" s="30">
        <f t="shared" si="73"/>
        <v>0</v>
      </c>
      <c r="BK60" s="30">
        <f t="shared" si="73"/>
        <v>0</v>
      </c>
      <c r="BL60" s="30">
        <f t="shared" si="73"/>
        <v>0</v>
      </c>
      <c r="BM60" s="30">
        <f t="shared" si="73"/>
        <v>0</v>
      </c>
      <c r="BN60" s="30">
        <f t="shared" si="73"/>
        <v>0</v>
      </c>
      <c r="BO60" s="30">
        <f t="shared" si="73"/>
        <v>0</v>
      </c>
      <c r="BP60" s="30">
        <f t="shared" ref="BP60:CH60" si="74">((BP6*0.5)+BO24-BP42)*BP79*BP94*BP$2</f>
        <v>0</v>
      </c>
      <c r="BQ60" s="30">
        <f t="shared" si="74"/>
        <v>0</v>
      </c>
      <c r="BR60" s="30">
        <f t="shared" si="74"/>
        <v>0</v>
      </c>
      <c r="BS60" s="30">
        <f t="shared" si="74"/>
        <v>0</v>
      </c>
      <c r="BT60" s="30">
        <f t="shared" si="74"/>
        <v>0</v>
      </c>
      <c r="BU60" s="30">
        <f t="shared" si="74"/>
        <v>0</v>
      </c>
      <c r="BV60" s="30">
        <f t="shared" si="74"/>
        <v>0</v>
      </c>
      <c r="BW60" s="30">
        <f t="shared" si="74"/>
        <v>0</v>
      </c>
      <c r="BX60" s="30">
        <f t="shared" si="74"/>
        <v>0</v>
      </c>
      <c r="BY60" s="30">
        <f t="shared" si="74"/>
        <v>0</v>
      </c>
      <c r="BZ60" s="30">
        <f t="shared" si="74"/>
        <v>0</v>
      </c>
      <c r="CA60" s="30">
        <f t="shared" si="74"/>
        <v>0</v>
      </c>
      <c r="CB60" s="30">
        <f t="shared" si="74"/>
        <v>0</v>
      </c>
      <c r="CC60" s="30">
        <f t="shared" si="74"/>
        <v>0</v>
      </c>
      <c r="CD60" s="30">
        <f t="shared" si="74"/>
        <v>0</v>
      </c>
      <c r="CE60" s="30">
        <f t="shared" si="74"/>
        <v>0</v>
      </c>
      <c r="CF60" s="30">
        <f t="shared" si="74"/>
        <v>0</v>
      </c>
      <c r="CG60" s="30">
        <f t="shared" si="74"/>
        <v>0</v>
      </c>
      <c r="CH60" s="33">
        <f t="shared" si="74"/>
        <v>0</v>
      </c>
    </row>
    <row r="61" spans="1:86" ht="15.5" x14ac:dyDescent="0.35">
      <c r="A61" s="578"/>
      <c r="B61" s="14" t="str">
        <f t="shared" si="69"/>
        <v>Cooking</v>
      </c>
      <c r="C61" s="30">
        <f t="shared" si="72"/>
        <v>0</v>
      </c>
      <c r="D61" s="30">
        <f t="shared" ref="D61:BO61" si="75">((D7*0.5)+C25-D43)*D80*D95*D$2</f>
        <v>0</v>
      </c>
      <c r="E61" s="30">
        <f t="shared" si="75"/>
        <v>0</v>
      </c>
      <c r="F61" s="30">
        <f t="shared" si="75"/>
        <v>0</v>
      </c>
      <c r="G61" s="30">
        <f t="shared" si="75"/>
        <v>0</v>
      </c>
      <c r="H61" s="30">
        <f t="shared" si="75"/>
        <v>0</v>
      </c>
      <c r="I61" s="30">
        <f t="shared" si="75"/>
        <v>0</v>
      </c>
      <c r="J61" s="30">
        <f t="shared" si="75"/>
        <v>0</v>
      </c>
      <c r="K61" s="30">
        <f t="shared" si="75"/>
        <v>0</v>
      </c>
      <c r="L61" s="30">
        <f t="shared" si="75"/>
        <v>0</v>
      </c>
      <c r="M61" s="30">
        <f t="shared" si="75"/>
        <v>0</v>
      </c>
      <c r="N61" s="30">
        <f t="shared" si="75"/>
        <v>0</v>
      </c>
      <c r="O61" s="30">
        <f t="shared" si="75"/>
        <v>0</v>
      </c>
      <c r="P61" s="30">
        <f t="shared" si="75"/>
        <v>0</v>
      </c>
      <c r="Q61" s="30">
        <f t="shared" si="75"/>
        <v>0</v>
      </c>
      <c r="R61" s="30">
        <f t="shared" si="75"/>
        <v>0</v>
      </c>
      <c r="S61" s="30">
        <f t="shared" si="75"/>
        <v>0</v>
      </c>
      <c r="T61" s="30">
        <f t="shared" si="75"/>
        <v>0</v>
      </c>
      <c r="U61" s="30">
        <f t="shared" si="75"/>
        <v>0</v>
      </c>
      <c r="V61" s="30">
        <f t="shared" si="75"/>
        <v>0</v>
      </c>
      <c r="W61" s="30">
        <f t="shared" si="75"/>
        <v>0</v>
      </c>
      <c r="X61" s="30">
        <f t="shared" si="75"/>
        <v>0</v>
      </c>
      <c r="Y61" s="30">
        <f t="shared" si="75"/>
        <v>0</v>
      </c>
      <c r="Z61" s="30">
        <f t="shared" si="75"/>
        <v>0</v>
      </c>
      <c r="AA61" s="30">
        <f t="shared" si="75"/>
        <v>0</v>
      </c>
      <c r="AB61" s="30">
        <f t="shared" si="75"/>
        <v>0</v>
      </c>
      <c r="AC61" s="30">
        <f t="shared" si="75"/>
        <v>0</v>
      </c>
      <c r="AD61" s="30">
        <f t="shared" si="75"/>
        <v>0</v>
      </c>
      <c r="AE61" s="30">
        <f t="shared" si="75"/>
        <v>0</v>
      </c>
      <c r="AF61" s="30">
        <f t="shared" si="75"/>
        <v>0</v>
      </c>
      <c r="AG61" s="30">
        <f t="shared" si="75"/>
        <v>0</v>
      </c>
      <c r="AH61" s="30">
        <f t="shared" si="75"/>
        <v>0</v>
      </c>
      <c r="AI61" s="30">
        <f t="shared" si="75"/>
        <v>0</v>
      </c>
      <c r="AJ61" s="30">
        <f t="shared" si="75"/>
        <v>0</v>
      </c>
      <c r="AK61" s="30">
        <f t="shared" si="75"/>
        <v>0</v>
      </c>
      <c r="AL61" s="30">
        <f t="shared" si="75"/>
        <v>0</v>
      </c>
      <c r="AM61" s="30">
        <f t="shared" si="75"/>
        <v>0</v>
      </c>
      <c r="AN61" s="30">
        <f t="shared" si="75"/>
        <v>0</v>
      </c>
      <c r="AO61" s="30">
        <f t="shared" si="75"/>
        <v>0</v>
      </c>
      <c r="AP61" s="30">
        <f t="shared" si="75"/>
        <v>0</v>
      </c>
      <c r="AQ61" s="30">
        <f t="shared" si="75"/>
        <v>0</v>
      </c>
      <c r="AR61" s="30">
        <f t="shared" si="75"/>
        <v>0</v>
      </c>
      <c r="AS61" s="30">
        <f t="shared" si="75"/>
        <v>0</v>
      </c>
      <c r="AT61" s="30">
        <f t="shared" si="75"/>
        <v>0</v>
      </c>
      <c r="AU61" s="30">
        <f t="shared" si="75"/>
        <v>0</v>
      </c>
      <c r="AV61" s="30">
        <f t="shared" si="75"/>
        <v>0</v>
      </c>
      <c r="AW61" s="30">
        <f t="shared" si="75"/>
        <v>0</v>
      </c>
      <c r="AX61" s="30">
        <f t="shared" si="75"/>
        <v>0</v>
      </c>
      <c r="AY61" s="30">
        <f t="shared" si="75"/>
        <v>0</v>
      </c>
      <c r="AZ61" s="30">
        <f t="shared" si="75"/>
        <v>0</v>
      </c>
      <c r="BA61" s="30">
        <f t="shared" si="75"/>
        <v>0</v>
      </c>
      <c r="BB61" s="30">
        <f t="shared" si="75"/>
        <v>0</v>
      </c>
      <c r="BC61" s="30">
        <f t="shared" si="75"/>
        <v>0</v>
      </c>
      <c r="BD61" s="30">
        <f t="shared" si="75"/>
        <v>0</v>
      </c>
      <c r="BE61" s="30">
        <f t="shared" si="75"/>
        <v>0</v>
      </c>
      <c r="BF61" s="30">
        <f t="shared" si="75"/>
        <v>0</v>
      </c>
      <c r="BG61" s="30">
        <f t="shared" si="75"/>
        <v>0</v>
      </c>
      <c r="BH61" s="30">
        <f t="shared" si="75"/>
        <v>0</v>
      </c>
      <c r="BI61" s="30">
        <f t="shared" si="75"/>
        <v>0</v>
      </c>
      <c r="BJ61" s="30">
        <f t="shared" si="75"/>
        <v>0</v>
      </c>
      <c r="BK61" s="30">
        <f t="shared" si="75"/>
        <v>0</v>
      </c>
      <c r="BL61" s="30">
        <f t="shared" si="75"/>
        <v>0</v>
      </c>
      <c r="BM61" s="30">
        <f t="shared" si="75"/>
        <v>0</v>
      </c>
      <c r="BN61" s="30">
        <f t="shared" si="75"/>
        <v>0</v>
      </c>
      <c r="BO61" s="30">
        <f t="shared" si="75"/>
        <v>0</v>
      </c>
      <c r="BP61" s="30">
        <f t="shared" ref="BP61:CH61" si="76">((BP7*0.5)+BO25-BP43)*BP80*BP95*BP$2</f>
        <v>0</v>
      </c>
      <c r="BQ61" s="30">
        <f t="shared" si="76"/>
        <v>0</v>
      </c>
      <c r="BR61" s="30">
        <f t="shared" si="76"/>
        <v>0</v>
      </c>
      <c r="BS61" s="30">
        <f t="shared" si="76"/>
        <v>0</v>
      </c>
      <c r="BT61" s="30">
        <f t="shared" si="76"/>
        <v>0</v>
      </c>
      <c r="BU61" s="30">
        <f t="shared" si="76"/>
        <v>0</v>
      </c>
      <c r="BV61" s="30">
        <f t="shared" si="76"/>
        <v>0</v>
      </c>
      <c r="BW61" s="30">
        <f t="shared" si="76"/>
        <v>0</v>
      </c>
      <c r="BX61" s="30">
        <f t="shared" si="76"/>
        <v>0</v>
      </c>
      <c r="BY61" s="30">
        <f t="shared" si="76"/>
        <v>0</v>
      </c>
      <c r="BZ61" s="30">
        <f t="shared" si="76"/>
        <v>0</v>
      </c>
      <c r="CA61" s="30">
        <f t="shared" si="76"/>
        <v>0</v>
      </c>
      <c r="CB61" s="30">
        <f t="shared" si="76"/>
        <v>0</v>
      </c>
      <c r="CC61" s="30">
        <f t="shared" si="76"/>
        <v>0</v>
      </c>
      <c r="CD61" s="30">
        <f t="shared" si="76"/>
        <v>0</v>
      </c>
      <c r="CE61" s="30">
        <f t="shared" si="76"/>
        <v>0</v>
      </c>
      <c r="CF61" s="30">
        <f t="shared" si="76"/>
        <v>0</v>
      </c>
      <c r="CG61" s="30">
        <f t="shared" si="76"/>
        <v>0</v>
      </c>
      <c r="CH61" s="33">
        <f t="shared" si="76"/>
        <v>0</v>
      </c>
    </row>
    <row r="62" spans="1:86" ht="15.5" x14ac:dyDescent="0.35">
      <c r="A62" s="578"/>
      <c r="B62" s="14" t="str">
        <f t="shared" si="69"/>
        <v>Cooling</v>
      </c>
      <c r="C62" s="30">
        <f t="shared" si="72"/>
        <v>0</v>
      </c>
      <c r="D62" s="30">
        <f t="shared" ref="D62:BO62" si="77">((D8*0.5)+C26-D44)*D81*D96*D$2</f>
        <v>0</v>
      </c>
      <c r="E62" s="30">
        <f t="shared" si="77"/>
        <v>0</v>
      </c>
      <c r="F62" s="30">
        <f t="shared" si="77"/>
        <v>0</v>
      </c>
      <c r="G62" s="30">
        <f t="shared" si="77"/>
        <v>0</v>
      </c>
      <c r="H62" s="30">
        <f t="shared" si="77"/>
        <v>0</v>
      </c>
      <c r="I62" s="30">
        <f t="shared" si="77"/>
        <v>0</v>
      </c>
      <c r="J62" s="30">
        <f t="shared" si="77"/>
        <v>0</v>
      </c>
      <c r="K62" s="30">
        <f t="shared" si="77"/>
        <v>0</v>
      </c>
      <c r="L62" s="30">
        <f t="shared" si="77"/>
        <v>0</v>
      </c>
      <c r="M62" s="30">
        <f t="shared" si="77"/>
        <v>0</v>
      </c>
      <c r="N62" s="30">
        <f t="shared" si="77"/>
        <v>0</v>
      </c>
      <c r="O62" s="30">
        <f t="shared" si="77"/>
        <v>0</v>
      </c>
      <c r="P62" s="30">
        <f t="shared" si="77"/>
        <v>0</v>
      </c>
      <c r="Q62" s="30">
        <f t="shared" si="77"/>
        <v>0</v>
      </c>
      <c r="R62" s="30">
        <f t="shared" si="77"/>
        <v>0</v>
      </c>
      <c r="S62" s="30">
        <f t="shared" si="77"/>
        <v>0</v>
      </c>
      <c r="T62" s="30">
        <f t="shared" si="77"/>
        <v>0</v>
      </c>
      <c r="U62" s="30">
        <f t="shared" si="77"/>
        <v>0</v>
      </c>
      <c r="V62" s="30">
        <f t="shared" si="77"/>
        <v>0</v>
      </c>
      <c r="W62" s="30">
        <f t="shared" si="77"/>
        <v>0</v>
      </c>
      <c r="X62" s="30">
        <f t="shared" si="77"/>
        <v>0</v>
      </c>
      <c r="Y62" s="30">
        <f t="shared" si="77"/>
        <v>0</v>
      </c>
      <c r="Z62" s="30">
        <f t="shared" si="77"/>
        <v>0</v>
      </c>
      <c r="AA62" s="30">
        <f t="shared" si="77"/>
        <v>0</v>
      </c>
      <c r="AB62" s="30">
        <f t="shared" si="77"/>
        <v>0</v>
      </c>
      <c r="AC62" s="30">
        <f t="shared" si="77"/>
        <v>0</v>
      </c>
      <c r="AD62" s="30">
        <f t="shared" si="77"/>
        <v>0</v>
      </c>
      <c r="AE62" s="30">
        <f t="shared" si="77"/>
        <v>0</v>
      </c>
      <c r="AF62" s="30">
        <f t="shared" si="77"/>
        <v>0</v>
      </c>
      <c r="AG62" s="30">
        <f t="shared" si="77"/>
        <v>0</v>
      </c>
      <c r="AH62" s="30">
        <f t="shared" si="77"/>
        <v>0</v>
      </c>
      <c r="AI62" s="30">
        <f t="shared" si="77"/>
        <v>0</v>
      </c>
      <c r="AJ62" s="30">
        <f t="shared" si="77"/>
        <v>0</v>
      </c>
      <c r="AK62" s="30">
        <f t="shared" si="77"/>
        <v>0</v>
      </c>
      <c r="AL62" s="30">
        <f t="shared" si="77"/>
        <v>0</v>
      </c>
      <c r="AM62" s="30">
        <f t="shared" si="77"/>
        <v>0</v>
      </c>
      <c r="AN62" s="30">
        <f t="shared" si="77"/>
        <v>0</v>
      </c>
      <c r="AO62" s="30">
        <f t="shared" si="77"/>
        <v>0</v>
      </c>
      <c r="AP62" s="30">
        <f t="shared" si="77"/>
        <v>0</v>
      </c>
      <c r="AQ62" s="30">
        <f t="shared" si="77"/>
        <v>0</v>
      </c>
      <c r="AR62" s="30">
        <f t="shared" si="77"/>
        <v>0</v>
      </c>
      <c r="AS62" s="30">
        <f t="shared" si="77"/>
        <v>0</v>
      </c>
      <c r="AT62" s="30">
        <f t="shared" si="77"/>
        <v>0</v>
      </c>
      <c r="AU62" s="30">
        <f t="shared" si="77"/>
        <v>0</v>
      </c>
      <c r="AV62" s="30">
        <f t="shared" si="77"/>
        <v>0</v>
      </c>
      <c r="AW62" s="30">
        <f t="shared" si="77"/>
        <v>0</v>
      </c>
      <c r="AX62" s="30">
        <f t="shared" si="77"/>
        <v>0</v>
      </c>
      <c r="AY62" s="30">
        <f t="shared" si="77"/>
        <v>0</v>
      </c>
      <c r="AZ62" s="30">
        <f t="shared" si="77"/>
        <v>0</v>
      </c>
      <c r="BA62" s="30">
        <f t="shared" si="77"/>
        <v>0</v>
      </c>
      <c r="BB62" s="30">
        <f t="shared" si="77"/>
        <v>0</v>
      </c>
      <c r="BC62" s="30">
        <f t="shared" si="77"/>
        <v>0</v>
      </c>
      <c r="BD62" s="30">
        <f t="shared" si="77"/>
        <v>0</v>
      </c>
      <c r="BE62" s="30">
        <f t="shared" si="77"/>
        <v>0</v>
      </c>
      <c r="BF62" s="30">
        <f t="shared" si="77"/>
        <v>0</v>
      </c>
      <c r="BG62" s="30">
        <f t="shared" si="77"/>
        <v>0</v>
      </c>
      <c r="BH62" s="30">
        <f t="shared" si="77"/>
        <v>0</v>
      </c>
      <c r="BI62" s="30">
        <f t="shared" si="77"/>
        <v>0</v>
      </c>
      <c r="BJ62" s="30">
        <f t="shared" si="77"/>
        <v>0</v>
      </c>
      <c r="BK62" s="30">
        <f t="shared" si="77"/>
        <v>0</v>
      </c>
      <c r="BL62" s="30">
        <f t="shared" si="77"/>
        <v>0</v>
      </c>
      <c r="BM62" s="30">
        <f t="shared" si="77"/>
        <v>0</v>
      </c>
      <c r="BN62" s="30">
        <f t="shared" si="77"/>
        <v>0</v>
      </c>
      <c r="BO62" s="30">
        <f t="shared" si="77"/>
        <v>0</v>
      </c>
      <c r="BP62" s="30">
        <f t="shared" ref="BP62:CH62" si="78">((BP8*0.5)+BO26-BP44)*BP81*BP96*BP$2</f>
        <v>0</v>
      </c>
      <c r="BQ62" s="30">
        <f t="shared" si="78"/>
        <v>0</v>
      </c>
      <c r="BR62" s="30">
        <f t="shared" si="78"/>
        <v>0</v>
      </c>
      <c r="BS62" s="30">
        <f t="shared" si="78"/>
        <v>0</v>
      </c>
      <c r="BT62" s="30">
        <f t="shared" si="78"/>
        <v>0</v>
      </c>
      <c r="BU62" s="30">
        <f t="shared" si="78"/>
        <v>0</v>
      </c>
      <c r="BV62" s="30">
        <f t="shared" si="78"/>
        <v>0</v>
      </c>
      <c r="BW62" s="30">
        <f t="shared" si="78"/>
        <v>0</v>
      </c>
      <c r="BX62" s="30">
        <f t="shared" si="78"/>
        <v>0</v>
      </c>
      <c r="BY62" s="30">
        <f t="shared" si="78"/>
        <v>0</v>
      </c>
      <c r="BZ62" s="30">
        <f t="shared" si="78"/>
        <v>0</v>
      </c>
      <c r="CA62" s="30">
        <f t="shared" si="78"/>
        <v>0</v>
      </c>
      <c r="CB62" s="30">
        <f t="shared" si="78"/>
        <v>0</v>
      </c>
      <c r="CC62" s="30">
        <f t="shared" si="78"/>
        <v>0</v>
      </c>
      <c r="CD62" s="30">
        <f t="shared" si="78"/>
        <v>0</v>
      </c>
      <c r="CE62" s="30">
        <f t="shared" si="78"/>
        <v>0</v>
      </c>
      <c r="CF62" s="30">
        <f t="shared" si="78"/>
        <v>0</v>
      </c>
      <c r="CG62" s="30">
        <f t="shared" si="78"/>
        <v>0</v>
      </c>
      <c r="CH62" s="33">
        <f t="shared" si="78"/>
        <v>0</v>
      </c>
    </row>
    <row r="63" spans="1:86" ht="15.5" x14ac:dyDescent="0.35">
      <c r="A63" s="578"/>
      <c r="B63" s="14" t="str">
        <f t="shared" si="69"/>
        <v>Ext Lighting</v>
      </c>
      <c r="C63" s="30">
        <f t="shared" si="72"/>
        <v>0</v>
      </c>
      <c r="D63" s="30">
        <f t="shared" ref="D63:BO63" si="79">((D9*0.5)+C27-D45)*D82*D97*D$2</f>
        <v>0</v>
      </c>
      <c r="E63" s="30">
        <f t="shared" si="79"/>
        <v>0</v>
      </c>
      <c r="F63" s="30">
        <f t="shared" si="79"/>
        <v>0</v>
      </c>
      <c r="G63" s="30">
        <f t="shared" si="79"/>
        <v>0</v>
      </c>
      <c r="H63" s="30">
        <f t="shared" si="79"/>
        <v>0</v>
      </c>
      <c r="I63" s="30">
        <f t="shared" si="79"/>
        <v>0</v>
      </c>
      <c r="J63" s="30">
        <f t="shared" si="79"/>
        <v>0</v>
      </c>
      <c r="K63" s="30">
        <f t="shared" si="79"/>
        <v>0</v>
      </c>
      <c r="L63" s="30">
        <f t="shared" si="79"/>
        <v>0</v>
      </c>
      <c r="M63" s="30">
        <f t="shared" si="79"/>
        <v>0</v>
      </c>
      <c r="N63" s="30">
        <f t="shared" si="79"/>
        <v>0</v>
      </c>
      <c r="O63" s="30">
        <f t="shared" si="79"/>
        <v>0</v>
      </c>
      <c r="P63" s="30">
        <f t="shared" si="79"/>
        <v>0</v>
      </c>
      <c r="Q63" s="30">
        <f t="shared" si="79"/>
        <v>0</v>
      </c>
      <c r="R63" s="30">
        <f t="shared" si="79"/>
        <v>0</v>
      </c>
      <c r="S63" s="30">
        <f t="shared" si="79"/>
        <v>0</v>
      </c>
      <c r="T63" s="30">
        <f t="shared" si="79"/>
        <v>0</v>
      </c>
      <c r="U63" s="30">
        <f t="shared" si="79"/>
        <v>0</v>
      </c>
      <c r="V63" s="30">
        <f t="shared" si="79"/>
        <v>0</v>
      </c>
      <c r="W63" s="30">
        <f t="shared" si="79"/>
        <v>0</v>
      </c>
      <c r="X63" s="30">
        <f t="shared" si="79"/>
        <v>0</v>
      </c>
      <c r="Y63" s="30">
        <f t="shared" si="79"/>
        <v>0</v>
      </c>
      <c r="Z63" s="30">
        <f t="shared" si="79"/>
        <v>0</v>
      </c>
      <c r="AA63" s="30">
        <f t="shared" si="79"/>
        <v>0</v>
      </c>
      <c r="AB63" s="30">
        <f t="shared" si="79"/>
        <v>0</v>
      </c>
      <c r="AC63" s="30">
        <f t="shared" si="79"/>
        <v>0</v>
      </c>
      <c r="AD63" s="30">
        <f t="shared" si="79"/>
        <v>0</v>
      </c>
      <c r="AE63" s="30">
        <f t="shared" si="79"/>
        <v>0</v>
      </c>
      <c r="AF63" s="30">
        <f t="shared" si="79"/>
        <v>0</v>
      </c>
      <c r="AG63" s="30">
        <f t="shared" si="79"/>
        <v>0</v>
      </c>
      <c r="AH63" s="30">
        <f t="shared" si="79"/>
        <v>0</v>
      </c>
      <c r="AI63" s="30">
        <f t="shared" si="79"/>
        <v>0</v>
      </c>
      <c r="AJ63" s="30">
        <f t="shared" si="79"/>
        <v>0</v>
      </c>
      <c r="AK63" s="30">
        <f t="shared" si="79"/>
        <v>0</v>
      </c>
      <c r="AL63" s="30">
        <f t="shared" si="79"/>
        <v>0</v>
      </c>
      <c r="AM63" s="30">
        <f t="shared" si="79"/>
        <v>0</v>
      </c>
      <c r="AN63" s="30">
        <f t="shared" si="79"/>
        <v>0</v>
      </c>
      <c r="AO63" s="30">
        <f t="shared" si="79"/>
        <v>0</v>
      </c>
      <c r="AP63" s="30">
        <f t="shared" si="79"/>
        <v>0</v>
      </c>
      <c r="AQ63" s="30">
        <f t="shared" si="79"/>
        <v>0</v>
      </c>
      <c r="AR63" s="30">
        <f t="shared" si="79"/>
        <v>0</v>
      </c>
      <c r="AS63" s="30">
        <f t="shared" si="79"/>
        <v>0</v>
      </c>
      <c r="AT63" s="30">
        <f t="shared" si="79"/>
        <v>0</v>
      </c>
      <c r="AU63" s="30">
        <f t="shared" si="79"/>
        <v>0</v>
      </c>
      <c r="AV63" s="30">
        <f t="shared" si="79"/>
        <v>0</v>
      </c>
      <c r="AW63" s="30">
        <f t="shared" si="79"/>
        <v>0</v>
      </c>
      <c r="AX63" s="30">
        <f t="shared" si="79"/>
        <v>0</v>
      </c>
      <c r="AY63" s="30">
        <f t="shared" si="79"/>
        <v>0</v>
      </c>
      <c r="AZ63" s="30">
        <f t="shared" si="79"/>
        <v>0</v>
      </c>
      <c r="BA63" s="30">
        <f t="shared" si="79"/>
        <v>0</v>
      </c>
      <c r="BB63" s="30">
        <f t="shared" si="79"/>
        <v>0</v>
      </c>
      <c r="BC63" s="30">
        <f t="shared" si="79"/>
        <v>0</v>
      </c>
      <c r="BD63" s="30">
        <f t="shared" si="79"/>
        <v>0</v>
      </c>
      <c r="BE63" s="30">
        <f t="shared" si="79"/>
        <v>0</v>
      </c>
      <c r="BF63" s="30">
        <f t="shared" si="79"/>
        <v>0</v>
      </c>
      <c r="BG63" s="30">
        <f t="shared" si="79"/>
        <v>0</v>
      </c>
      <c r="BH63" s="30">
        <f t="shared" si="79"/>
        <v>0</v>
      </c>
      <c r="BI63" s="30">
        <f t="shared" si="79"/>
        <v>0</v>
      </c>
      <c r="BJ63" s="30">
        <f t="shared" si="79"/>
        <v>0</v>
      </c>
      <c r="BK63" s="30">
        <f t="shared" si="79"/>
        <v>0</v>
      </c>
      <c r="BL63" s="30">
        <f t="shared" si="79"/>
        <v>0</v>
      </c>
      <c r="BM63" s="30">
        <f t="shared" si="79"/>
        <v>0</v>
      </c>
      <c r="BN63" s="30">
        <f t="shared" si="79"/>
        <v>0</v>
      </c>
      <c r="BO63" s="30">
        <f t="shared" si="79"/>
        <v>0</v>
      </c>
      <c r="BP63" s="30">
        <f t="shared" ref="BP63:CH63" si="80">((BP9*0.5)+BO27-BP45)*BP82*BP97*BP$2</f>
        <v>0</v>
      </c>
      <c r="BQ63" s="30">
        <f t="shared" si="80"/>
        <v>0</v>
      </c>
      <c r="BR63" s="30">
        <f t="shared" si="80"/>
        <v>0</v>
      </c>
      <c r="BS63" s="30">
        <f t="shared" si="80"/>
        <v>0</v>
      </c>
      <c r="BT63" s="30">
        <f t="shared" si="80"/>
        <v>0</v>
      </c>
      <c r="BU63" s="30">
        <f t="shared" si="80"/>
        <v>0</v>
      </c>
      <c r="BV63" s="30">
        <f t="shared" si="80"/>
        <v>0</v>
      </c>
      <c r="BW63" s="30">
        <f t="shared" si="80"/>
        <v>0</v>
      </c>
      <c r="BX63" s="30">
        <f t="shared" si="80"/>
        <v>0</v>
      </c>
      <c r="BY63" s="30">
        <f t="shared" si="80"/>
        <v>0</v>
      </c>
      <c r="BZ63" s="30">
        <f t="shared" si="80"/>
        <v>0</v>
      </c>
      <c r="CA63" s="30">
        <f t="shared" si="80"/>
        <v>0</v>
      </c>
      <c r="CB63" s="30">
        <f t="shared" si="80"/>
        <v>0</v>
      </c>
      <c r="CC63" s="30">
        <f t="shared" si="80"/>
        <v>0</v>
      </c>
      <c r="CD63" s="30">
        <f t="shared" si="80"/>
        <v>0</v>
      </c>
      <c r="CE63" s="30">
        <f t="shared" si="80"/>
        <v>0</v>
      </c>
      <c r="CF63" s="30">
        <f t="shared" si="80"/>
        <v>0</v>
      </c>
      <c r="CG63" s="30">
        <f t="shared" si="80"/>
        <v>0</v>
      </c>
      <c r="CH63" s="33">
        <f t="shared" si="80"/>
        <v>0</v>
      </c>
    </row>
    <row r="64" spans="1:86" ht="15.5" x14ac:dyDescent="0.35">
      <c r="A64" s="578"/>
      <c r="B64" s="14" t="str">
        <f t="shared" si="69"/>
        <v>Heating</v>
      </c>
      <c r="C64" s="30">
        <f t="shared" si="72"/>
        <v>0</v>
      </c>
      <c r="D64" s="30">
        <f t="shared" ref="D64:BO64" si="81">((D10*0.5)+C28-D46)*D83*D98*D$2</f>
        <v>0</v>
      </c>
      <c r="E64" s="30">
        <f t="shared" si="81"/>
        <v>0</v>
      </c>
      <c r="F64" s="30">
        <f t="shared" si="81"/>
        <v>0</v>
      </c>
      <c r="G64" s="30">
        <f t="shared" si="81"/>
        <v>0</v>
      </c>
      <c r="H64" s="30">
        <f t="shared" si="81"/>
        <v>0</v>
      </c>
      <c r="I64" s="30">
        <f t="shared" si="81"/>
        <v>0</v>
      </c>
      <c r="J64" s="30">
        <f t="shared" si="81"/>
        <v>0</v>
      </c>
      <c r="K64" s="30">
        <f t="shared" si="81"/>
        <v>0</v>
      </c>
      <c r="L64" s="30">
        <f t="shared" si="81"/>
        <v>0</v>
      </c>
      <c r="M64" s="30">
        <f t="shared" si="81"/>
        <v>0</v>
      </c>
      <c r="N64" s="30">
        <f t="shared" si="81"/>
        <v>0</v>
      </c>
      <c r="O64" s="30">
        <f t="shared" si="81"/>
        <v>0</v>
      </c>
      <c r="P64" s="30">
        <f t="shared" si="81"/>
        <v>0</v>
      </c>
      <c r="Q64" s="30">
        <f t="shared" si="81"/>
        <v>0</v>
      </c>
      <c r="R64" s="30">
        <f t="shared" si="81"/>
        <v>0</v>
      </c>
      <c r="S64" s="30">
        <f t="shared" si="81"/>
        <v>0</v>
      </c>
      <c r="T64" s="30">
        <f t="shared" si="81"/>
        <v>0</v>
      </c>
      <c r="U64" s="30">
        <f t="shared" si="81"/>
        <v>0</v>
      </c>
      <c r="V64" s="30">
        <f t="shared" si="81"/>
        <v>0</v>
      </c>
      <c r="W64" s="30">
        <f t="shared" si="81"/>
        <v>0</v>
      </c>
      <c r="X64" s="30">
        <f t="shared" si="81"/>
        <v>0</v>
      </c>
      <c r="Y64" s="30">
        <f t="shared" si="81"/>
        <v>0</v>
      </c>
      <c r="Z64" s="30">
        <f t="shared" si="81"/>
        <v>0</v>
      </c>
      <c r="AA64" s="30">
        <f t="shared" si="81"/>
        <v>0</v>
      </c>
      <c r="AB64" s="30">
        <f t="shared" si="81"/>
        <v>0</v>
      </c>
      <c r="AC64" s="30">
        <f t="shared" si="81"/>
        <v>0</v>
      </c>
      <c r="AD64" s="30">
        <f t="shared" si="81"/>
        <v>0</v>
      </c>
      <c r="AE64" s="30">
        <f t="shared" si="81"/>
        <v>0</v>
      </c>
      <c r="AF64" s="30">
        <f t="shared" si="81"/>
        <v>0</v>
      </c>
      <c r="AG64" s="30">
        <f t="shared" si="81"/>
        <v>0</v>
      </c>
      <c r="AH64" s="30">
        <f t="shared" si="81"/>
        <v>0</v>
      </c>
      <c r="AI64" s="30">
        <f t="shared" si="81"/>
        <v>0</v>
      </c>
      <c r="AJ64" s="30">
        <f t="shared" si="81"/>
        <v>0</v>
      </c>
      <c r="AK64" s="30">
        <f t="shared" si="81"/>
        <v>0</v>
      </c>
      <c r="AL64" s="30">
        <f t="shared" si="81"/>
        <v>0</v>
      </c>
      <c r="AM64" s="30">
        <f t="shared" si="81"/>
        <v>0</v>
      </c>
      <c r="AN64" s="30">
        <f t="shared" si="81"/>
        <v>0</v>
      </c>
      <c r="AO64" s="30">
        <f t="shared" si="81"/>
        <v>0</v>
      </c>
      <c r="AP64" s="30">
        <f t="shared" si="81"/>
        <v>0</v>
      </c>
      <c r="AQ64" s="30">
        <f t="shared" si="81"/>
        <v>0</v>
      </c>
      <c r="AR64" s="30">
        <f t="shared" si="81"/>
        <v>0</v>
      </c>
      <c r="AS64" s="30">
        <f t="shared" si="81"/>
        <v>0</v>
      </c>
      <c r="AT64" s="30">
        <f t="shared" si="81"/>
        <v>0</v>
      </c>
      <c r="AU64" s="30">
        <f t="shared" si="81"/>
        <v>0</v>
      </c>
      <c r="AV64" s="30">
        <f t="shared" si="81"/>
        <v>0</v>
      </c>
      <c r="AW64" s="30">
        <f t="shared" si="81"/>
        <v>0</v>
      </c>
      <c r="AX64" s="30">
        <f t="shared" si="81"/>
        <v>0</v>
      </c>
      <c r="AY64" s="30">
        <f t="shared" si="81"/>
        <v>0</v>
      </c>
      <c r="AZ64" s="30">
        <f t="shared" si="81"/>
        <v>0</v>
      </c>
      <c r="BA64" s="30">
        <f t="shared" si="81"/>
        <v>0</v>
      </c>
      <c r="BB64" s="30">
        <f t="shared" si="81"/>
        <v>0</v>
      </c>
      <c r="BC64" s="30">
        <f t="shared" si="81"/>
        <v>0</v>
      </c>
      <c r="BD64" s="30">
        <f t="shared" si="81"/>
        <v>0</v>
      </c>
      <c r="BE64" s="30">
        <f t="shared" si="81"/>
        <v>0</v>
      </c>
      <c r="BF64" s="30">
        <f t="shared" si="81"/>
        <v>0</v>
      </c>
      <c r="BG64" s="30">
        <f t="shared" si="81"/>
        <v>0</v>
      </c>
      <c r="BH64" s="30">
        <f t="shared" si="81"/>
        <v>0</v>
      </c>
      <c r="BI64" s="30">
        <f t="shared" si="81"/>
        <v>0</v>
      </c>
      <c r="BJ64" s="30">
        <f t="shared" si="81"/>
        <v>0</v>
      </c>
      <c r="BK64" s="30">
        <f t="shared" si="81"/>
        <v>0</v>
      </c>
      <c r="BL64" s="30">
        <f t="shared" si="81"/>
        <v>0</v>
      </c>
      <c r="BM64" s="30">
        <f t="shared" si="81"/>
        <v>0</v>
      </c>
      <c r="BN64" s="30">
        <f t="shared" si="81"/>
        <v>0</v>
      </c>
      <c r="BO64" s="30">
        <f t="shared" si="81"/>
        <v>0</v>
      </c>
      <c r="BP64" s="30">
        <f t="shared" ref="BP64:CH64" si="82">((BP10*0.5)+BO28-BP46)*BP83*BP98*BP$2</f>
        <v>0</v>
      </c>
      <c r="BQ64" s="30">
        <f t="shared" si="82"/>
        <v>0</v>
      </c>
      <c r="BR64" s="30">
        <f t="shared" si="82"/>
        <v>0</v>
      </c>
      <c r="BS64" s="30">
        <f t="shared" si="82"/>
        <v>0</v>
      </c>
      <c r="BT64" s="30">
        <f t="shared" si="82"/>
        <v>0</v>
      </c>
      <c r="BU64" s="30">
        <f t="shared" si="82"/>
        <v>0</v>
      </c>
      <c r="BV64" s="30">
        <f t="shared" si="82"/>
        <v>0</v>
      </c>
      <c r="BW64" s="30">
        <f t="shared" si="82"/>
        <v>0</v>
      </c>
      <c r="BX64" s="30">
        <f t="shared" si="82"/>
        <v>0</v>
      </c>
      <c r="BY64" s="30">
        <f t="shared" si="82"/>
        <v>0</v>
      </c>
      <c r="BZ64" s="30">
        <f t="shared" si="82"/>
        <v>0</v>
      </c>
      <c r="CA64" s="30">
        <f t="shared" si="82"/>
        <v>0</v>
      </c>
      <c r="CB64" s="30">
        <f t="shared" si="82"/>
        <v>0</v>
      </c>
      <c r="CC64" s="30">
        <f t="shared" si="82"/>
        <v>0</v>
      </c>
      <c r="CD64" s="30">
        <f t="shared" si="82"/>
        <v>0</v>
      </c>
      <c r="CE64" s="30">
        <f t="shared" si="82"/>
        <v>0</v>
      </c>
      <c r="CF64" s="30">
        <f t="shared" si="82"/>
        <v>0</v>
      </c>
      <c r="CG64" s="30">
        <f t="shared" si="82"/>
        <v>0</v>
      </c>
      <c r="CH64" s="33">
        <f t="shared" si="82"/>
        <v>0</v>
      </c>
    </row>
    <row r="65" spans="1:88" ht="15.5" x14ac:dyDescent="0.35">
      <c r="A65" s="578"/>
      <c r="B65" s="14" t="str">
        <f t="shared" si="69"/>
        <v>HVAC</v>
      </c>
      <c r="C65" s="30">
        <f t="shared" si="72"/>
        <v>0</v>
      </c>
      <c r="D65" s="30">
        <f t="shared" ref="D65:BO65" si="83">((D11*0.5)+C29-D47)*D84*D99*D$2</f>
        <v>0</v>
      </c>
      <c r="E65" s="30">
        <f t="shared" si="83"/>
        <v>0</v>
      </c>
      <c r="F65" s="30">
        <f t="shared" si="83"/>
        <v>0</v>
      </c>
      <c r="G65" s="30">
        <f t="shared" si="83"/>
        <v>0</v>
      </c>
      <c r="H65" s="30">
        <f t="shared" si="83"/>
        <v>0</v>
      </c>
      <c r="I65" s="30">
        <f t="shared" si="83"/>
        <v>0</v>
      </c>
      <c r="J65" s="30">
        <f t="shared" si="83"/>
        <v>0</v>
      </c>
      <c r="K65" s="30">
        <f t="shared" si="83"/>
        <v>0</v>
      </c>
      <c r="L65" s="30">
        <f t="shared" si="83"/>
        <v>0</v>
      </c>
      <c r="M65" s="30">
        <f t="shared" si="83"/>
        <v>0</v>
      </c>
      <c r="N65" s="30">
        <f t="shared" si="83"/>
        <v>0</v>
      </c>
      <c r="O65" s="30">
        <f t="shared" si="83"/>
        <v>0</v>
      </c>
      <c r="P65" s="30">
        <f t="shared" si="83"/>
        <v>0</v>
      </c>
      <c r="Q65" s="30">
        <f t="shared" si="83"/>
        <v>0</v>
      </c>
      <c r="R65" s="30">
        <f t="shared" si="83"/>
        <v>0</v>
      </c>
      <c r="S65" s="30">
        <f t="shared" si="83"/>
        <v>0</v>
      </c>
      <c r="T65" s="30">
        <f t="shared" si="83"/>
        <v>0</v>
      </c>
      <c r="U65" s="30">
        <f t="shared" si="83"/>
        <v>0</v>
      </c>
      <c r="V65" s="30">
        <f t="shared" si="83"/>
        <v>0</v>
      </c>
      <c r="W65" s="30">
        <f t="shared" si="83"/>
        <v>0</v>
      </c>
      <c r="X65" s="30">
        <f t="shared" si="83"/>
        <v>0</v>
      </c>
      <c r="Y65" s="30">
        <f t="shared" si="83"/>
        <v>0</v>
      </c>
      <c r="Z65" s="30">
        <f t="shared" si="83"/>
        <v>0</v>
      </c>
      <c r="AA65" s="30">
        <f t="shared" si="83"/>
        <v>0</v>
      </c>
      <c r="AB65" s="30">
        <f t="shared" si="83"/>
        <v>0</v>
      </c>
      <c r="AC65" s="30">
        <f t="shared" si="83"/>
        <v>0</v>
      </c>
      <c r="AD65" s="30">
        <f t="shared" si="83"/>
        <v>0</v>
      </c>
      <c r="AE65" s="30">
        <f t="shared" si="83"/>
        <v>0</v>
      </c>
      <c r="AF65" s="30">
        <f t="shared" si="83"/>
        <v>0</v>
      </c>
      <c r="AG65" s="30">
        <f t="shared" si="83"/>
        <v>0</v>
      </c>
      <c r="AH65" s="30">
        <f t="shared" si="83"/>
        <v>0</v>
      </c>
      <c r="AI65" s="30">
        <f t="shared" si="83"/>
        <v>0</v>
      </c>
      <c r="AJ65" s="30">
        <f t="shared" si="83"/>
        <v>0</v>
      </c>
      <c r="AK65" s="30">
        <f t="shared" si="83"/>
        <v>0</v>
      </c>
      <c r="AL65" s="30">
        <f t="shared" si="83"/>
        <v>0</v>
      </c>
      <c r="AM65" s="30">
        <f t="shared" si="83"/>
        <v>0</v>
      </c>
      <c r="AN65" s="30">
        <f t="shared" si="83"/>
        <v>0</v>
      </c>
      <c r="AO65" s="30">
        <f t="shared" si="83"/>
        <v>0</v>
      </c>
      <c r="AP65" s="30">
        <f t="shared" si="83"/>
        <v>0</v>
      </c>
      <c r="AQ65" s="30">
        <f t="shared" si="83"/>
        <v>0</v>
      </c>
      <c r="AR65" s="30">
        <f t="shared" si="83"/>
        <v>0</v>
      </c>
      <c r="AS65" s="30">
        <f t="shared" si="83"/>
        <v>0</v>
      </c>
      <c r="AT65" s="30">
        <f t="shared" si="83"/>
        <v>0</v>
      </c>
      <c r="AU65" s="30">
        <f t="shared" si="83"/>
        <v>0</v>
      </c>
      <c r="AV65" s="30">
        <f t="shared" si="83"/>
        <v>0</v>
      </c>
      <c r="AW65" s="30">
        <f t="shared" si="83"/>
        <v>0</v>
      </c>
      <c r="AX65" s="30">
        <f t="shared" si="83"/>
        <v>0</v>
      </c>
      <c r="AY65" s="30">
        <f t="shared" si="83"/>
        <v>0</v>
      </c>
      <c r="AZ65" s="30">
        <f t="shared" si="83"/>
        <v>0</v>
      </c>
      <c r="BA65" s="30">
        <f t="shared" si="83"/>
        <v>0</v>
      </c>
      <c r="BB65" s="30">
        <f t="shared" si="83"/>
        <v>0</v>
      </c>
      <c r="BC65" s="30">
        <f t="shared" si="83"/>
        <v>0</v>
      </c>
      <c r="BD65" s="30">
        <f t="shared" si="83"/>
        <v>0</v>
      </c>
      <c r="BE65" s="30">
        <f t="shared" si="83"/>
        <v>0</v>
      </c>
      <c r="BF65" s="30">
        <f t="shared" si="83"/>
        <v>0</v>
      </c>
      <c r="BG65" s="30">
        <f t="shared" si="83"/>
        <v>0</v>
      </c>
      <c r="BH65" s="30">
        <f t="shared" si="83"/>
        <v>0</v>
      </c>
      <c r="BI65" s="30">
        <f t="shared" si="83"/>
        <v>0</v>
      </c>
      <c r="BJ65" s="30">
        <f t="shared" si="83"/>
        <v>0</v>
      </c>
      <c r="BK65" s="30">
        <f t="shared" si="83"/>
        <v>0</v>
      </c>
      <c r="BL65" s="30">
        <f t="shared" si="83"/>
        <v>0</v>
      </c>
      <c r="BM65" s="30">
        <f t="shared" si="83"/>
        <v>0</v>
      </c>
      <c r="BN65" s="30">
        <f t="shared" si="83"/>
        <v>0</v>
      </c>
      <c r="BO65" s="30">
        <f t="shared" si="83"/>
        <v>0</v>
      </c>
      <c r="BP65" s="30">
        <f t="shared" ref="BP65:CH65" si="84">((BP11*0.5)+BO29-BP47)*BP84*BP99*BP$2</f>
        <v>0</v>
      </c>
      <c r="BQ65" s="30">
        <f t="shared" si="84"/>
        <v>0</v>
      </c>
      <c r="BR65" s="30">
        <f t="shared" si="84"/>
        <v>0</v>
      </c>
      <c r="BS65" s="30">
        <f t="shared" si="84"/>
        <v>0</v>
      </c>
      <c r="BT65" s="30">
        <f t="shared" si="84"/>
        <v>0</v>
      </c>
      <c r="BU65" s="30">
        <f t="shared" si="84"/>
        <v>0</v>
      </c>
      <c r="BV65" s="30">
        <f t="shared" si="84"/>
        <v>0</v>
      </c>
      <c r="BW65" s="30">
        <f t="shared" si="84"/>
        <v>0</v>
      </c>
      <c r="BX65" s="30">
        <f t="shared" si="84"/>
        <v>0</v>
      </c>
      <c r="BY65" s="30">
        <f t="shared" si="84"/>
        <v>0</v>
      </c>
      <c r="BZ65" s="30">
        <f t="shared" si="84"/>
        <v>0</v>
      </c>
      <c r="CA65" s="30">
        <f t="shared" si="84"/>
        <v>0</v>
      </c>
      <c r="CB65" s="30">
        <f t="shared" si="84"/>
        <v>0</v>
      </c>
      <c r="CC65" s="30">
        <f t="shared" si="84"/>
        <v>0</v>
      </c>
      <c r="CD65" s="30">
        <f t="shared" si="84"/>
        <v>0</v>
      </c>
      <c r="CE65" s="30">
        <f t="shared" si="84"/>
        <v>0</v>
      </c>
      <c r="CF65" s="30">
        <f t="shared" si="84"/>
        <v>0</v>
      </c>
      <c r="CG65" s="30">
        <f t="shared" si="84"/>
        <v>0</v>
      </c>
      <c r="CH65" s="33">
        <f t="shared" si="84"/>
        <v>0</v>
      </c>
    </row>
    <row r="66" spans="1:88" ht="15.5" x14ac:dyDescent="0.35">
      <c r="A66" s="578"/>
      <c r="B66" s="14" t="str">
        <f t="shared" si="69"/>
        <v>Lighting</v>
      </c>
      <c r="C66" s="30">
        <f t="shared" si="72"/>
        <v>0</v>
      </c>
      <c r="D66" s="30">
        <f t="shared" ref="D66:BO66" si="85">((D12*0.5)+C30-D48)*D85*D100*D$2</f>
        <v>0</v>
      </c>
      <c r="E66" s="30">
        <f t="shared" si="85"/>
        <v>0</v>
      </c>
      <c r="F66" s="30">
        <f t="shared" si="85"/>
        <v>0</v>
      </c>
      <c r="G66" s="30">
        <f t="shared" si="85"/>
        <v>0</v>
      </c>
      <c r="H66" s="30">
        <f t="shared" si="85"/>
        <v>0</v>
      </c>
      <c r="I66" s="30">
        <f t="shared" si="85"/>
        <v>0</v>
      </c>
      <c r="J66" s="30">
        <f t="shared" si="85"/>
        <v>0</v>
      </c>
      <c r="K66" s="30">
        <f t="shared" si="85"/>
        <v>0</v>
      </c>
      <c r="L66" s="30">
        <f t="shared" si="85"/>
        <v>0</v>
      </c>
      <c r="M66" s="30">
        <f t="shared" si="85"/>
        <v>0</v>
      </c>
      <c r="N66" s="30">
        <f t="shared" si="85"/>
        <v>0</v>
      </c>
      <c r="O66" s="30">
        <f t="shared" si="85"/>
        <v>0</v>
      </c>
      <c r="P66" s="30">
        <f t="shared" si="85"/>
        <v>0</v>
      </c>
      <c r="Q66" s="30">
        <f t="shared" si="85"/>
        <v>0</v>
      </c>
      <c r="R66" s="30">
        <f t="shared" si="85"/>
        <v>0</v>
      </c>
      <c r="S66" s="30">
        <f t="shared" si="85"/>
        <v>0</v>
      </c>
      <c r="T66" s="30">
        <f t="shared" si="85"/>
        <v>0</v>
      </c>
      <c r="U66" s="30">
        <f t="shared" si="85"/>
        <v>0</v>
      </c>
      <c r="V66" s="30">
        <f t="shared" si="85"/>
        <v>0</v>
      </c>
      <c r="W66" s="30">
        <f t="shared" si="85"/>
        <v>0</v>
      </c>
      <c r="X66" s="30">
        <f t="shared" si="85"/>
        <v>0</v>
      </c>
      <c r="Y66" s="30">
        <f t="shared" si="85"/>
        <v>0</v>
      </c>
      <c r="Z66" s="30">
        <f t="shared" si="85"/>
        <v>0</v>
      </c>
      <c r="AA66" s="30">
        <f t="shared" si="85"/>
        <v>0</v>
      </c>
      <c r="AB66" s="30">
        <f t="shared" si="85"/>
        <v>0</v>
      </c>
      <c r="AC66" s="30">
        <f t="shared" si="85"/>
        <v>0</v>
      </c>
      <c r="AD66" s="30">
        <f t="shared" si="85"/>
        <v>0</v>
      </c>
      <c r="AE66" s="30">
        <f t="shared" si="85"/>
        <v>0</v>
      </c>
      <c r="AF66" s="30">
        <f t="shared" si="85"/>
        <v>0</v>
      </c>
      <c r="AG66" s="30">
        <f t="shared" si="85"/>
        <v>0</v>
      </c>
      <c r="AH66" s="30">
        <f t="shared" si="85"/>
        <v>0</v>
      </c>
      <c r="AI66" s="30">
        <f t="shared" si="85"/>
        <v>0</v>
      </c>
      <c r="AJ66" s="30">
        <f t="shared" si="85"/>
        <v>0</v>
      </c>
      <c r="AK66" s="30">
        <f t="shared" si="85"/>
        <v>0</v>
      </c>
      <c r="AL66" s="30">
        <f t="shared" si="85"/>
        <v>0</v>
      </c>
      <c r="AM66" s="30">
        <f t="shared" si="85"/>
        <v>0</v>
      </c>
      <c r="AN66" s="30">
        <f t="shared" si="85"/>
        <v>0</v>
      </c>
      <c r="AO66" s="30">
        <f t="shared" si="85"/>
        <v>0</v>
      </c>
      <c r="AP66" s="30">
        <f t="shared" si="85"/>
        <v>0</v>
      </c>
      <c r="AQ66" s="30">
        <f t="shared" si="85"/>
        <v>0</v>
      </c>
      <c r="AR66" s="30">
        <f t="shared" si="85"/>
        <v>0</v>
      </c>
      <c r="AS66" s="30">
        <f t="shared" si="85"/>
        <v>0</v>
      </c>
      <c r="AT66" s="30">
        <f t="shared" si="85"/>
        <v>0</v>
      </c>
      <c r="AU66" s="30">
        <f t="shared" si="85"/>
        <v>0</v>
      </c>
      <c r="AV66" s="30">
        <f t="shared" si="85"/>
        <v>0</v>
      </c>
      <c r="AW66" s="30">
        <f t="shared" si="85"/>
        <v>0</v>
      </c>
      <c r="AX66" s="30">
        <f t="shared" si="85"/>
        <v>0</v>
      </c>
      <c r="AY66" s="30">
        <f t="shared" si="85"/>
        <v>0</v>
      </c>
      <c r="AZ66" s="30">
        <f t="shared" si="85"/>
        <v>0</v>
      </c>
      <c r="BA66" s="30">
        <f t="shared" si="85"/>
        <v>0</v>
      </c>
      <c r="BB66" s="30">
        <f t="shared" si="85"/>
        <v>0</v>
      </c>
      <c r="BC66" s="30">
        <f t="shared" si="85"/>
        <v>0</v>
      </c>
      <c r="BD66" s="30">
        <f t="shared" si="85"/>
        <v>0</v>
      </c>
      <c r="BE66" s="30">
        <f t="shared" si="85"/>
        <v>0</v>
      </c>
      <c r="BF66" s="30">
        <f t="shared" si="85"/>
        <v>0</v>
      </c>
      <c r="BG66" s="30">
        <f t="shared" si="85"/>
        <v>0</v>
      </c>
      <c r="BH66" s="30">
        <f t="shared" si="85"/>
        <v>0</v>
      </c>
      <c r="BI66" s="30">
        <f t="shared" si="85"/>
        <v>0</v>
      </c>
      <c r="BJ66" s="30">
        <f t="shared" si="85"/>
        <v>0</v>
      </c>
      <c r="BK66" s="30">
        <f t="shared" si="85"/>
        <v>0</v>
      </c>
      <c r="BL66" s="30">
        <f t="shared" si="85"/>
        <v>0</v>
      </c>
      <c r="BM66" s="30">
        <f t="shared" si="85"/>
        <v>0</v>
      </c>
      <c r="BN66" s="30">
        <f t="shared" si="85"/>
        <v>0</v>
      </c>
      <c r="BO66" s="30">
        <f t="shared" si="85"/>
        <v>0</v>
      </c>
      <c r="BP66" s="30">
        <f t="shared" ref="BP66:CH66" si="86">((BP12*0.5)+BO30-BP48)*BP85*BP100*BP$2</f>
        <v>0</v>
      </c>
      <c r="BQ66" s="30">
        <f t="shared" si="86"/>
        <v>0</v>
      </c>
      <c r="BR66" s="30">
        <f t="shared" si="86"/>
        <v>0</v>
      </c>
      <c r="BS66" s="30">
        <f t="shared" si="86"/>
        <v>0</v>
      </c>
      <c r="BT66" s="30">
        <f t="shared" si="86"/>
        <v>0</v>
      </c>
      <c r="BU66" s="30">
        <f t="shared" si="86"/>
        <v>0</v>
      </c>
      <c r="BV66" s="30">
        <f t="shared" si="86"/>
        <v>0</v>
      </c>
      <c r="BW66" s="30">
        <f t="shared" si="86"/>
        <v>0</v>
      </c>
      <c r="BX66" s="30">
        <f t="shared" si="86"/>
        <v>0</v>
      </c>
      <c r="BY66" s="30">
        <f t="shared" si="86"/>
        <v>0</v>
      </c>
      <c r="BZ66" s="30">
        <f t="shared" si="86"/>
        <v>0</v>
      </c>
      <c r="CA66" s="30">
        <f t="shared" si="86"/>
        <v>0</v>
      </c>
      <c r="CB66" s="30">
        <f t="shared" si="86"/>
        <v>0</v>
      </c>
      <c r="CC66" s="30">
        <f t="shared" si="86"/>
        <v>0</v>
      </c>
      <c r="CD66" s="30">
        <f t="shared" si="86"/>
        <v>0</v>
      </c>
      <c r="CE66" s="30">
        <f t="shared" si="86"/>
        <v>0</v>
      </c>
      <c r="CF66" s="30">
        <f t="shared" si="86"/>
        <v>0</v>
      </c>
      <c r="CG66" s="30">
        <f t="shared" si="86"/>
        <v>0</v>
      </c>
      <c r="CH66" s="33">
        <f t="shared" si="86"/>
        <v>0</v>
      </c>
    </row>
    <row r="67" spans="1:88" ht="15.5" x14ac:dyDescent="0.35">
      <c r="A67" s="578"/>
      <c r="B67" s="14" t="str">
        <f t="shared" si="69"/>
        <v>Miscellaneous</v>
      </c>
      <c r="C67" s="30">
        <f t="shared" si="72"/>
        <v>0</v>
      </c>
      <c r="D67" s="30">
        <f t="shared" ref="D67:BO67" si="87">((D13*0.5)+C31-D49)*D86*D101*D$2</f>
        <v>0</v>
      </c>
      <c r="E67" s="30">
        <f t="shared" si="87"/>
        <v>0</v>
      </c>
      <c r="F67" s="30">
        <f t="shared" si="87"/>
        <v>0</v>
      </c>
      <c r="G67" s="30">
        <f t="shared" si="87"/>
        <v>0</v>
      </c>
      <c r="H67" s="30">
        <f t="shared" si="87"/>
        <v>0</v>
      </c>
      <c r="I67" s="30">
        <f t="shared" si="87"/>
        <v>0</v>
      </c>
      <c r="J67" s="30">
        <f t="shared" si="87"/>
        <v>0</v>
      </c>
      <c r="K67" s="30">
        <f t="shared" si="87"/>
        <v>0</v>
      </c>
      <c r="L67" s="30">
        <f t="shared" si="87"/>
        <v>0</v>
      </c>
      <c r="M67" s="30">
        <f t="shared" si="87"/>
        <v>0</v>
      </c>
      <c r="N67" s="30">
        <f t="shared" si="87"/>
        <v>0</v>
      </c>
      <c r="O67" s="30">
        <f t="shared" si="87"/>
        <v>0</v>
      </c>
      <c r="P67" s="30">
        <f t="shared" si="87"/>
        <v>0</v>
      </c>
      <c r="Q67" s="30">
        <f t="shared" si="87"/>
        <v>0</v>
      </c>
      <c r="R67" s="30">
        <f t="shared" si="87"/>
        <v>0</v>
      </c>
      <c r="S67" s="30">
        <f t="shared" si="87"/>
        <v>0</v>
      </c>
      <c r="T67" s="30">
        <f t="shared" si="87"/>
        <v>0</v>
      </c>
      <c r="U67" s="30">
        <f t="shared" si="87"/>
        <v>0</v>
      </c>
      <c r="V67" s="30">
        <f t="shared" si="87"/>
        <v>0</v>
      </c>
      <c r="W67" s="30">
        <f t="shared" si="87"/>
        <v>0</v>
      </c>
      <c r="X67" s="30">
        <f t="shared" si="87"/>
        <v>0</v>
      </c>
      <c r="Y67" s="30">
        <f t="shared" si="87"/>
        <v>0</v>
      </c>
      <c r="Z67" s="30">
        <f t="shared" si="87"/>
        <v>0</v>
      </c>
      <c r="AA67" s="30">
        <f t="shared" si="87"/>
        <v>0</v>
      </c>
      <c r="AB67" s="30">
        <f t="shared" si="87"/>
        <v>0</v>
      </c>
      <c r="AC67" s="30">
        <f t="shared" si="87"/>
        <v>0</v>
      </c>
      <c r="AD67" s="30">
        <f t="shared" si="87"/>
        <v>0</v>
      </c>
      <c r="AE67" s="30">
        <f t="shared" si="87"/>
        <v>0</v>
      </c>
      <c r="AF67" s="30">
        <f t="shared" si="87"/>
        <v>0</v>
      </c>
      <c r="AG67" s="30">
        <f t="shared" si="87"/>
        <v>0</v>
      </c>
      <c r="AH67" s="30">
        <f t="shared" si="87"/>
        <v>0</v>
      </c>
      <c r="AI67" s="30">
        <f t="shared" si="87"/>
        <v>0</v>
      </c>
      <c r="AJ67" s="30">
        <f t="shared" si="87"/>
        <v>0</v>
      </c>
      <c r="AK67" s="30">
        <f t="shared" si="87"/>
        <v>0</v>
      </c>
      <c r="AL67" s="30">
        <f t="shared" si="87"/>
        <v>0</v>
      </c>
      <c r="AM67" s="30">
        <f t="shared" si="87"/>
        <v>0</v>
      </c>
      <c r="AN67" s="30">
        <f t="shared" si="87"/>
        <v>0</v>
      </c>
      <c r="AO67" s="30">
        <f t="shared" si="87"/>
        <v>0</v>
      </c>
      <c r="AP67" s="30">
        <f t="shared" si="87"/>
        <v>0</v>
      </c>
      <c r="AQ67" s="30">
        <f t="shared" si="87"/>
        <v>0</v>
      </c>
      <c r="AR67" s="30">
        <f t="shared" si="87"/>
        <v>0</v>
      </c>
      <c r="AS67" s="30">
        <f t="shared" si="87"/>
        <v>0</v>
      </c>
      <c r="AT67" s="30">
        <f t="shared" si="87"/>
        <v>0</v>
      </c>
      <c r="AU67" s="30">
        <f t="shared" si="87"/>
        <v>0</v>
      </c>
      <c r="AV67" s="30">
        <f t="shared" si="87"/>
        <v>0</v>
      </c>
      <c r="AW67" s="30">
        <f t="shared" si="87"/>
        <v>0</v>
      </c>
      <c r="AX67" s="30">
        <f t="shared" si="87"/>
        <v>0</v>
      </c>
      <c r="AY67" s="30">
        <f t="shared" si="87"/>
        <v>0</v>
      </c>
      <c r="AZ67" s="30">
        <f t="shared" si="87"/>
        <v>0</v>
      </c>
      <c r="BA67" s="30">
        <f t="shared" si="87"/>
        <v>0</v>
      </c>
      <c r="BB67" s="30">
        <f t="shared" si="87"/>
        <v>0</v>
      </c>
      <c r="BC67" s="30">
        <f t="shared" si="87"/>
        <v>0</v>
      </c>
      <c r="BD67" s="30">
        <f t="shared" si="87"/>
        <v>0</v>
      </c>
      <c r="BE67" s="30">
        <f t="shared" si="87"/>
        <v>0</v>
      </c>
      <c r="BF67" s="30">
        <f t="shared" si="87"/>
        <v>0</v>
      </c>
      <c r="BG67" s="30">
        <f t="shared" si="87"/>
        <v>0</v>
      </c>
      <c r="BH67" s="30">
        <f t="shared" si="87"/>
        <v>0</v>
      </c>
      <c r="BI67" s="30">
        <f t="shared" si="87"/>
        <v>0</v>
      </c>
      <c r="BJ67" s="30">
        <f t="shared" si="87"/>
        <v>0</v>
      </c>
      <c r="BK67" s="30">
        <f t="shared" si="87"/>
        <v>0</v>
      </c>
      <c r="BL67" s="30">
        <f t="shared" si="87"/>
        <v>0</v>
      </c>
      <c r="BM67" s="30">
        <f t="shared" si="87"/>
        <v>0</v>
      </c>
      <c r="BN67" s="30">
        <f t="shared" si="87"/>
        <v>0</v>
      </c>
      <c r="BO67" s="30">
        <f t="shared" si="87"/>
        <v>0</v>
      </c>
      <c r="BP67" s="30">
        <f t="shared" ref="BP67:CH67" si="88">((BP13*0.5)+BO31-BP49)*BP86*BP101*BP$2</f>
        <v>0</v>
      </c>
      <c r="BQ67" s="30">
        <f t="shared" si="88"/>
        <v>0</v>
      </c>
      <c r="BR67" s="30">
        <f t="shared" si="88"/>
        <v>0</v>
      </c>
      <c r="BS67" s="30">
        <f t="shared" si="88"/>
        <v>0</v>
      </c>
      <c r="BT67" s="30">
        <f t="shared" si="88"/>
        <v>0</v>
      </c>
      <c r="BU67" s="30">
        <f t="shared" si="88"/>
        <v>0</v>
      </c>
      <c r="BV67" s="30">
        <f t="shared" si="88"/>
        <v>0</v>
      </c>
      <c r="BW67" s="30">
        <f t="shared" si="88"/>
        <v>0</v>
      </c>
      <c r="BX67" s="30">
        <f t="shared" si="88"/>
        <v>0</v>
      </c>
      <c r="BY67" s="30">
        <f t="shared" si="88"/>
        <v>0</v>
      </c>
      <c r="BZ67" s="30">
        <f t="shared" si="88"/>
        <v>0</v>
      </c>
      <c r="CA67" s="30">
        <f t="shared" si="88"/>
        <v>0</v>
      </c>
      <c r="CB67" s="30">
        <f t="shared" si="88"/>
        <v>0</v>
      </c>
      <c r="CC67" s="30">
        <f t="shared" si="88"/>
        <v>0</v>
      </c>
      <c r="CD67" s="30">
        <f t="shared" si="88"/>
        <v>0</v>
      </c>
      <c r="CE67" s="30">
        <f t="shared" si="88"/>
        <v>0</v>
      </c>
      <c r="CF67" s="30">
        <f t="shared" si="88"/>
        <v>0</v>
      </c>
      <c r="CG67" s="30">
        <f t="shared" si="88"/>
        <v>0</v>
      </c>
      <c r="CH67" s="33">
        <f t="shared" si="88"/>
        <v>0</v>
      </c>
    </row>
    <row r="68" spans="1:88" ht="15.75" customHeight="1" x14ac:dyDescent="0.35">
      <c r="A68" s="578"/>
      <c r="B68" s="14" t="str">
        <f t="shared" si="69"/>
        <v>Motors</v>
      </c>
      <c r="C68" s="30">
        <f t="shared" si="72"/>
        <v>0</v>
      </c>
      <c r="D68" s="30">
        <f t="shared" ref="D68:BO68" si="89">((D14*0.5)+C32-D50)*D87*D102*D$2</f>
        <v>0</v>
      </c>
      <c r="E68" s="30">
        <f t="shared" si="89"/>
        <v>0</v>
      </c>
      <c r="F68" s="30">
        <f t="shared" si="89"/>
        <v>0</v>
      </c>
      <c r="G68" s="30">
        <f t="shared" si="89"/>
        <v>0</v>
      </c>
      <c r="H68" s="30">
        <f t="shared" si="89"/>
        <v>0</v>
      </c>
      <c r="I68" s="30">
        <f t="shared" si="89"/>
        <v>0</v>
      </c>
      <c r="J68" s="30">
        <f t="shared" si="89"/>
        <v>0</v>
      </c>
      <c r="K68" s="30">
        <f t="shared" si="89"/>
        <v>0</v>
      </c>
      <c r="L68" s="30">
        <f t="shared" si="89"/>
        <v>0</v>
      </c>
      <c r="M68" s="30">
        <f t="shared" si="89"/>
        <v>0</v>
      </c>
      <c r="N68" s="30">
        <f t="shared" si="89"/>
        <v>0</v>
      </c>
      <c r="O68" s="30">
        <f t="shared" si="89"/>
        <v>0</v>
      </c>
      <c r="P68" s="30">
        <f t="shared" si="89"/>
        <v>0</v>
      </c>
      <c r="Q68" s="30">
        <f t="shared" si="89"/>
        <v>0</v>
      </c>
      <c r="R68" s="30">
        <f t="shared" si="89"/>
        <v>0</v>
      </c>
      <c r="S68" s="30">
        <f t="shared" si="89"/>
        <v>0</v>
      </c>
      <c r="T68" s="30">
        <f t="shared" si="89"/>
        <v>0</v>
      </c>
      <c r="U68" s="30">
        <f t="shared" si="89"/>
        <v>0</v>
      </c>
      <c r="V68" s="30">
        <f t="shared" si="89"/>
        <v>0</v>
      </c>
      <c r="W68" s="30">
        <f t="shared" si="89"/>
        <v>0</v>
      </c>
      <c r="X68" s="30">
        <f t="shared" si="89"/>
        <v>0</v>
      </c>
      <c r="Y68" s="30">
        <f t="shared" si="89"/>
        <v>0</v>
      </c>
      <c r="Z68" s="30">
        <f t="shared" si="89"/>
        <v>0</v>
      </c>
      <c r="AA68" s="30">
        <f t="shared" si="89"/>
        <v>0</v>
      </c>
      <c r="AB68" s="30">
        <f t="shared" si="89"/>
        <v>0</v>
      </c>
      <c r="AC68" s="30">
        <f t="shared" si="89"/>
        <v>0</v>
      </c>
      <c r="AD68" s="30">
        <f t="shared" si="89"/>
        <v>0</v>
      </c>
      <c r="AE68" s="30">
        <f t="shared" si="89"/>
        <v>0</v>
      </c>
      <c r="AF68" s="30">
        <f t="shared" si="89"/>
        <v>0</v>
      </c>
      <c r="AG68" s="30">
        <f t="shared" si="89"/>
        <v>0</v>
      </c>
      <c r="AH68" s="30">
        <f t="shared" si="89"/>
        <v>0</v>
      </c>
      <c r="AI68" s="30">
        <f t="shared" si="89"/>
        <v>0</v>
      </c>
      <c r="AJ68" s="30">
        <f t="shared" si="89"/>
        <v>0</v>
      </c>
      <c r="AK68" s="30">
        <f t="shared" si="89"/>
        <v>0</v>
      </c>
      <c r="AL68" s="30">
        <f t="shared" si="89"/>
        <v>0</v>
      </c>
      <c r="AM68" s="30">
        <f t="shared" si="89"/>
        <v>0</v>
      </c>
      <c r="AN68" s="30">
        <f t="shared" si="89"/>
        <v>0</v>
      </c>
      <c r="AO68" s="30">
        <f t="shared" si="89"/>
        <v>0</v>
      </c>
      <c r="AP68" s="30">
        <f t="shared" si="89"/>
        <v>0</v>
      </c>
      <c r="AQ68" s="30">
        <f t="shared" si="89"/>
        <v>0</v>
      </c>
      <c r="AR68" s="30">
        <f t="shared" si="89"/>
        <v>0</v>
      </c>
      <c r="AS68" s="30">
        <f t="shared" si="89"/>
        <v>0</v>
      </c>
      <c r="AT68" s="30">
        <f t="shared" si="89"/>
        <v>0</v>
      </c>
      <c r="AU68" s="30">
        <f t="shared" si="89"/>
        <v>0</v>
      </c>
      <c r="AV68" s="30">
        <f t="shared" si="89"/>
        <v>0</v>
      </c>
      <c r="AW68" s="30">
        <f t="shared" si="89"/>
        <v>0</v>
      </c>
      <c r="AX68" s="30">
        <f t="shared" si="89"/>
        <v>0</v>
      </c>
      <c r="AY68" s="30">
        <f t="shared" si="89"/>
        <v>0</v>
      </c>
      <c r="AZ68" s="30">
        <f t="shared" si="89"/>
        <v>0</v>
      </c>
      <c r="BA68" s="30">
        <f t="shared" si="89"/>
        <v>0</v>
      </c>
      <c r="BB68" s="30">
        <f t="shared" si="89"/>
        <v>0</v>
      </c>
      <c r="BC68" s="30">
        <f t="shared" si="89"/>
        <v>0</v>
      </c>
      <c r="BD68" s="30">
        <f t="shared" si="89"/>
        <v>0</v>
      </c>
      <c r="BE68" s="30">
        <f t="shared" si="89"/>
        <v>0</v>
      </c>
      <c r="BF68" s="30">
        <f t="shared" si="89"/>
        <v>0</v>
      </c>
      <c r="BG68" s="30">
        <f t="shared" si="89"/>
        <v>0</v>
      </c>
      <c r="BH68" s="30">
        <f t="shared" si="89"/>
        <v>0</v>
      </c>
      <c r="BI68" s="30">
        <f t="shared" si="89"/>
        <v>0</v>
      </c>
      <c r="BJ68" s="30">
        <f t="shared" si="89"/>
        <v>0</v>
      </c>
      <c r="BK68" s="30">
        <f t="shared" si="89"/>
        <v>0</v>
      </c>
      <c r="BL68" s="30">
        <f t="shared" si="89"/>
        <v>0</v>
      </c>
      <c r="BM68" s="30">
        <f t="shared" si="89"/>
        <v>0</v>
      </c>
      <c r="BN68" s="30">
        <f t="shared" si="89"/>
        <v>0</v>
      </c>
      <c r="BO68" s="30">
        <f t="shared" si="89"/>
        <v>0</v>
      </c>
      <c r="BP68" s="30">
        <f t="shared" ref="BP68:CH68" si="90">((BP14*0.5)+BO32-BP50)*BP87*BP102*BP$2</f>
        <v>0</v>
      </c>
      <c r="BQ68" s="30">
        <f t="shared" si="90"/>
        <v>0</v>
      </c>
      <c r="BR68" s="30">
        <f t="shared" si="90"/>
        <v>0</v>
      </c>
      <c r="BS68" s="30">
        <f t="shared" si="90"/>
        <v>0</v>
      </c>
      <c r="BT68" s="30">
        <f t="shared" si="90"/>
        <v>0</v>
      </c>
      <c r="BU68" s="30">
        <f t="shared" si="90"/>
        <v>0</v>
      </c>
      <c r="BV68" s="30">
        <f t="shared" si="90"/>
        <v>0</v>
      </c>
      <c r="BW68" s="30">
        <f t="shared" si="90"/>
        <v>0</v>
      </c>
      <c r="BX68" s="30">
        <f t="shared" si="90"/>
        <v>0</v>
      </c>
      <c r="BY68" s="30">
        <f t="shared" si="90"/>
        <v>0</v>
      </c>
      <c r="BZ68" s="30">
        <f t="shared" si="90"/>
        <v>0</v>
      </c>
      <c r="CA68" s="30">
        <f t="shared" si="90"/>
        <v>0</v>
      </c>
      <c r="CB68" s="30">
        <f t="shared" si="90"/>
        <v>0</v>
      </c>
      <c r="CC68" s="30">
        <f t="shared" si="90"/>
        <v>0</v>
      </c>
      <c r="CD68" s="30">
        <f t="shared" si="90"/>
        <v>0</v>
      </c>
      <c r="CE68" s="30">
        <f t="shared" si="90"/>
        <v>0</v>
      </c>
      <c r="CF68" s="30">
        <f t="shared" si="90"/>
        <v>0</v>
      </c>
      <c r="CG68" s="30">
        <f t="shared" si="90"/>
        <v>0</v>
      </c>
      <c r="CH68" s="33">
        <f t="shared" si="90"/>
        <v>0</v>
      </c>
    </row>
    <row r="69" spans="1:88" ht="15.5" x14ac:dyDescent="0.35">
      <c r="A69" s="578"/>
      <c r="B69" s="14" t="str">
        <f t="shared" si="69"/>
        <v>Process</v>
      </c>
      <c r="C69" s="30">
        <f t="shared" si="72"/>
        <v>0</v>
      </c>
      <c r="D69" s="30">
        <f t="shared" ref="D69:BO69" si="91">((D15*0.5)+C33-D51)*D88*D103*D$2</f>
        <v>0</v>
      </c>
      <c r="E69" s="30">
        <f t="shared" si="91"/>
        <v>0</v>
      </c>
      <c r="F69" s="30">
        <f t="shared" si="91"/>
        <v>0</v>
      </c>
      <c r="G69" s="30">
        <f t="shared" si="91"/>
        <v>0</v>
      </c>
      <c r="H69" s="30">
        <f t="shared" si="91"/>
        <v>0</v>
      </c>
      <c r="I69" s="30">
        <f t="shared" si="91"/>
        <v>0</v>
      </c>
      <c r="J69" s="30">
        <f t="shared" si="91"/>
        <v>0</v>
      </c>
      <c r="K69" s="30">
        <f t="shared" si="91"/>
        <v>0</v>
      </c>
      <c r="L69" s="30">
        <f t="shared" si="91"/>
        <v>0</v>
      </c>
      <c r="M69" s="30">
        <f t="shared" si="91"/>
        <v>0</v>
      </c>
      <c r="N69" s="30">
        <f t="shared" si="91"/>
        <v>0</v>
      </c>
      <c r="O69" s="30">
        <f t="shared" si="91"/>
        <v>0</v>
      </c>
      <c r="P69" s="30">
        <f t="shared" si="91"/>
        <v>0</v>
      </c>
      <c r="Q69" s="30">
        <f t="shared" si="91"/>
        <v>0</v>
      </c>
      <c r="R69" s="30">
        <f t="shared" si="91"/>
        <v>0</v>
      </c>
      <c r="S69" s="30">
        <f t="shared" si="91"/>
        <v>0</v>
      </c>
      <c r="T69" s="30">
        <f t="shared" si="91"/>
        <v>0</v>
      </c>
      <c r="U69" s="30">
        <f t="shared" si="91"/>
        <v>0</v>
      </c>
      <c r="V69" s="30">
        <f t="shared" si="91"/>
        <v>0</v>
      </c>
      <c r="W69" s="30">
        <f t="shared" si="91"/>
        <v>0</v>
      </c>
      <c r="X69" s="30">
        <f t="shared" si="91"/>
        <v>0</v>
      </c>
      <c r="Y69" s="30">
        <f t="shared" si="91"/>
        <v>0</v>
      </c>
      <c r="Z69" s="30">
        <f t="shared" si="91"/>
        <v>0</v>
      </c>
      <c r="AA69" s="30">
        <f t="shared" si="91"/>
        <v>0</v>
      </c>
      <c r="AB69" s="30">
        <f t="shared" si="91"/>
        <v>0</v>
      </c>
      <c r="AC69" s="30">
        <f t="shared" si="91"/>
        <v>0</v>
      </c>
      <c r="AD69" s="30">
        <f t="shared" si="91"/>
        <v>0</v>
      </c>
      <c r="AE69" s="30">
        <f t="shared" si="91"/>
        <v>0</v>
      </c>
      <c r="AF69" s="30">
        <f t="shared" si="91"/>
        <v>0</v>
      </c>
      <c r="AG69" s="30">
        <f t="shared" si="91"/>
        <v>0</v>
      </c>
      <c r="AH69" s="30">
        <f t="shared" si="91"/>
        <v>0</v>
      </c>
      <c r="AI69" s="30">
        <f t="shared" si="91"/>
        <v>0</v>
      </c>
      <c r="AJ69" s="30">
        <f t="shared" si="91"/>
        <v>0</v>
      </c>
      <c r="AK69" s="30">
        <f t="shared" si="91"/>
        <v>0</v>
      </c>
      <c r="AL69" s="30">
        <f t="shared" si="91"/>
        <v>0</v>
      </c>
      <c r="AM69" s="30">
        <f t="shared" si="91"/>
        <v>0</v>
      </c>
      <c r="AN69" s="30">
        <f t="shared" si="91"/>
        <v>0</v>
      </c>
      <c r="AO69" s="30">
        <f t="shared" si="91"/>
        <v>0</v>
      </c>
      <c r="AP69" s="30">
        <f t="shared" si="91"/>
        <v>0</v>
      </c>
      <c r="AQ69" s="30">
        <f t="shared" si="91"/>
        <v>0</v>
      </c>
      <c r="AR69" s="30">
        <f t="shared" si="91"/>
        <v>0</v>
      </c>
      <c r="AS69" s="30">
        <f t="shared" si="91"/>
        <v>0</v>
      </c>
      <c r="AT69" s="30">
        <f t="shared" si="91"/>
        <v>0</v>
      </c>
      <c r="AU69" s="30">
        <f t="shared" si="91"/>
        <v>0</v>
      </c>
      <c r="AV69" s="30">
        <f t="shared" si="91"/>
        <v>0</v>
      </c>
      <c r="AW69" s="30">
        <f t="shared" si="91"/>
        <v>0</v>
      </c>
      <c r="AX69" s="30">
        <f t="shared" si="91"/>
        <v>0</v>
      </c>
      <c r="AY69" s="30">
        <f t="shared" si="91"/>
        <v>0</v>
      </c>
      <c r="AZ69" s="30">
        <f t="shared" si="91"/>
        <v>0</v>
      </c>
      <c r="BA69" s="30">
        <f t="shared" si="91"/>
        <v>0</v>
      </c>
      <c r="BB69" s="30">
        <f t="shared" si="91"/>
        <v>0</v>
      </c>
      <c r="BC69" s="30">
        <f t="shared" si="91"/>
        <v>0</v>
      </c>
      <c r="BD69" s="30">
        <f t="shared" si="91"/>
        <v>0</v>
      </c>
      <c r="BE69" s="30">
        <f t="shared" si="91"/>
        <v>0</v>
      </c>
      <c r="BF69" s="30">
        <f t="shared" si="91"/>
        <v>0</v>
      </c>
      <c r="BG69" s="30">
        <f t="shared" si="91"/>
        <v>0</v>
      </c>
      <c r="BH69" s="30">
        <f t="shared" si="91"/>
        <v>0</v>
      </c>
      <c r="BI69" s="30">
        <f t="shared" si="91"/>
        <v>0</v>
      </c>
      <c r="BJ69" s="30">
        <f t="shared" si="91"/>
        <v>0</v>
      </c>
      <c r="BK69" s="30">
        <f t="shared" si="91"/>
        <v>0</v>
      </c>
      <c r="BL69" s="30">
        <f t="shared" si="91"/>
        <v>0</v>
      </c>
      <c r="BM69" s="30">
        <f t="shared" si="91"/>
        <v>0</v>
      </c>
      <c r="BN69" s="30">
        <f t="shared" si="91"/>
        <v>0</v>
      </c>
      <c r="BO69" s="30">
        <f t="shared" si="91"/>
        <v>0</v>
      </c>
      <c r="BP69" s="30">
        <f t="shared" ref="BP69:CH69" si="92">((BP15*0.5)+BO33-BP51)*BP88*BP103*BP$2</f>
        <v>0</v>
      </c>
      <c r="BQ69" s="30">
        <f t="shared" si="92"/>
        <v>0</v>
      </c>
      <c r="BR69" s="30">
        <f t="shared" si="92"/>
        <v>0</v>
      </c>
      <c r="BS69" s="30">
        <f t="shared" si="92"/>
        <v>0</v>
      </c>
      <c r="BT69" s="30">
        <f t="shared" si="92"/>
        <v>0</v>
      </c>
      <c r="BU69" s="30">
        <f t="shared" si="92"/>
        <v>0</v>
      </c>
      <c r="BV69" s="30">
        <f t="shared" si="92"/>
        <v>0</v>
      </c>
      <c r="BW69" s="30">
        <f t="shared" si="92"/>
        <v>0</v>
      </c>
      <c r="BX69" s="30">
        <f t="shared" si="92"/>
        <v>0</v>
      </c>
      <c r="BY69" s="30">
        <f t="shared" si="92"/>
        <v>0</v>
      </c>
      <c r="BZ69" s="30">
        <f t="shared" si="92"/>
        <v>0</v>
      </c>
      <c r="CA69" s="30">
        <f t="shared" si="92"/>
        <v>0</v>
      </c>
      <c r="CB69" s="30">
        <f t="shared" si="92"/>
        <v>0</v>
      </c>
      <c r="CC69" s="30">
        <f t="shared" si="92"/>
        <v>0</v>
      </c>
      <c r="CD69" s="30">
        <f t="shared" si="92"/>
        <v>0</v>
      </c>
      <c r="CE69" s="30">
        <f t="shared" si="92"/>
        <v>0</v>
      </c>
      <c r="CF69" s="30">
        <f t="shared" si="92"/>
        <v>0</v>
      </c>
      <c r="CG69" s="30">
        <f t="shared" si="92"/>
        <v>0</v>
      </c>
      <c r="CH69" s="33">
        <f t="shared" si="92"/>
        <v>0</v>
      </c>
    </row>
    <row r="70" spans="1:88" ht="15.5" x14ac:dyDescent="0.35">
      <c r="A70" s="578"/>
      <c r="B70" s="14" t="str">
        <f t="shared" si="69"/>
        <v>Refrigeration</v>
      </c>
      <c r="C70" s="30">
        <f t="shared" si="72"/>
        <v>0</v>
      </c>
      <c r="D70" s="30">
        <f t="shared" ref="D70:BO70" si="93">((D16*0.5)+C34-D52)*D89*D104*D$2</f>
        <v>0</v>
      </c>
      <c r="E70" s="30">
        <f t="shared" si="93"/>
        <v>0</v>
      </c>
      <c r="F70" s="30">
        <f t="shared" si="93"/>
        <v>0</v>
      </c>
      <c r="G70" s="30">
        <f t="shared" si="93"/>
        <v>0</v>
      </c>
      <c r="H70" s="30">
        <f t="shared" si="93"/>
        <v>0</v>
      </c>
      <c r="I70" s="30">
        <f t="shared" si="93"/>
        <v>0</v>
      </c>
      <c r="J70" s="30">
        <f t="shared" si="93"/>
        <v>0</v>
      </c>
      <c r="K70" s="30">
        <f t="shared" si="93"/>
        <v>0</v>
      </c>
      <c r="L70" s="30">
        <f t="shared" si="93"/>
        <v>0</v>
      </c>
      <c r="M70" s="30">
        <f t="shared" si="93"/>
        <v>0</v>
      </c>
      <c r="N70" s="30">
        <f t="shared" si="93"/>
        <v>0</v>
      </c>
      <c r="O70" s="30">
        <f t="shared" si="93"/>
        <v>0</v>
      </c>
      <c r="P70" s="30">
        <f t="shared" si="93"/>
        <v>0</v>
      </c>
      <c r="Q70" s="30">
        <f t="shared" si="93"/>
        <v>0</v>
      </c>
      <c r="R70" s="30">
        <f t="shared" si="93"/>
        <v>0</v>
      </c>
      <c r="S70" s="30">
        <f t="shared" si="93"/>
        <v>0</v>
      </c>
      <c r="T70" s="30">
        <f t="shared" si="93"/>
        <v>0</v>
      </c>
      <c r="U70" s="30">
        <f t="shared" si="93"/>
        <v>0</v>
      </c>
      <c r="V70" s="30">
        <f t="shared" si="93"/>
        <v>0</v>
      </c>
      <c r="W70" s="30">
        <f t="shared" si="93"/>
        <v>0</v>
      </c>
      <c r="X70" s="30">
        <f t="shared" si="93"/>
        <v>0</v>
      </c>
      <c r="Y70" s="30">
        <f t="shared" si="93"/>
        <v>0</v>
      </c>
      <c r="Z70" s="30">
        <f t="shared" si="93"/>
        <v>0</v>
      </c>
      <c r="AA70" s="30">
        <f t="shared" si="93"/>
        <v>0</v>
      </c>
      <c r="AB70" s="30">
        <f t="shared" si="93"/>
        <v>0</v>
      </c>
      <c r="AC70" s="30">
        <f t="shared" si="93"/>
        <v>0</v>
      </c>
      <c r="AD70" s="30">
        <f t="shared" si="93"/>
        <v>0</v>
      </c>
      <c r="AE70" s="30">
        <f t="shared" si="93"/>
        <v>0</v>
      </c>
      <c r="AF70" s="30">
        <f t="shared" si="93"/>
        <v>0</v>
      </c>
      <c r="AG70" s="30">
        <f t="shared" si="93"/>
        <v>0</v>
      </c>
      <c r="AH70" s="30">
        <f t="shared" si="93"/>
        <v>0</v>
      </c>
      <c r="AI70" s="30">
        <f t="shared" si="93"/>
        <v>0</v>
      </c>
      <c r="AJ70" s="30">
        <f t="shared" si="93"/>
        <v>0</v>
      </c>
      <c r="AK70" s="30">
        <f t="shared" si="93"/>
        <v>0</v>
      </c>
      <c r="AL70" s="30">
        <f t="shared" si="93"/>
        <v>0</v>
      </c>
      <c r="AM70" s="30">
        <f t="shared" si="93"/>
        <v>0</v>
      </c>
      <c r="AN70" s="30">
        <f t="shared" si="93"/>
        <v>0</v>
      </c>
      <c r="AO70" s="30">
        <f t="shared" si="93"/>
        <v>0</v>
      </c>
      <c r="AP70" s="30">
        <f t="shared" si="93"/>
        <v>0</v>
      </c>
      <c r="AQ70" s="30">
        <f t="shared" si="93"/>
        <v>0</v>
      </c>
      <c r="AR70" s="30">
        <f t="shared" si="93"/>
        <v>0</v>
      </c>
      <c r="AS70" s="30">
        <f t="shared" si="93"/>
        <v>0</v>
      </c>
      <c r="AT70" s="30">
        <f t="shared" si="93"/>
        <v>0</v>
      </c>
      <c r="AU70" s="30">
        <f t="shared" si="93"/>
        <v>0</v>
      </c>
      <c r="AV70" s="30">
        <f t="shared" si="93"/>
        <v>0</v>
      </c>
      <c r="AW70" s="30">
        <f t="shared" si="93"/>
        <v>0</v>
      </c>
      <c r="AX70" s="30">
        <f t="shared" si="93"/>
        <v>0</v>
      </c>
      <c r="AY70" s="30">
        <f t="shared" si="93"/>
        <v>0</v>
      </c>
      <c r="AZ70" s="30">
        <f t="shared" si="93"/>
        <v>0</v>
      </c>
      <c r="BA70" s="30">
        <f t="shared" si="93"/>
        <v>0</v>
      </c>
      <c r="BB70" s="30">
        <f t="shared" si="93"/>
        <v>0</v>
      </c>
      <c r="BC70" s="30">
        <f t="shared" si="93"/>
        <v>0</v>
      </c>
      <c r="BD70" s="30">
        <f t="shared" si="93"/>
        <v>0</v>
      </c>
      <c r="BE70" s="30">
        <f t="shared" si="93"/>
        <v>0</v>
      </c>
      <c r="BF70" s="30">
        <f t="shared" si="93"/>
        <v>0</v>
      </c>
      <c r="BG70" s="30">
        <f t="shared" si="93"/>
        <v>0</v>
      </c>
      <c r="BH70" s="30">
        <f t="shared" si="93"/>
        <v>0</v>
      </c>
      <c r="BI70" s="30">
        <f t="shared" si="93"/>
        <v>0</v>
      </c>
      <c r="BJ70" s="30">
        <f t="shared" si="93"/>
        <v>0</v>
      </c>
      <c r="BK70" s="30">
        <f t="shared" si="93"/>
        <v>0</v>
      </c>
      <c r="BL70" s="30">
        <f t="shared" si="93"/>
        <v>0</v>
      </c>
      <c r="BM70" s="30">
        <f t="shared" si="93"/>
        <v>0</v>
      </c>
      <c r="BN70" s="30">
        <f t="shared" si="93"/>
        <v>0</v>
      </c>
      <c r="BO70" s="30">
        <f t="shared" si="93"/>
        <v>0</v>
      </c>
      <c r="BP70" s="30">
        <f t="shared" ref="BP70:CH70" si="94">((BP16*0.5)+BO34-BP52)*BP89*BP104*BP$2</f>
        <v>0</v>
      </c>
      <c r="BQ70" s="30">
        <f t="shared" si="94"/>
        <v>0</v>
      </c>
      <c r="BR70" s="30">
        <f t="shared" si="94"/>
        <v>0</v>
      </c>
      <c r="BS70" s="30">
        <f t="shared" si="94"/>
        <v>0</v>
      </c>
      <c r="BT70" s="30">
        <f t="shared" si="94"/>
        <v>0</v>
      </c>
      <c r="BU70" s="30">
        <f t="shared" si="94"/>
        <v>0</v>
      </c>
      <c r="BV70" s="30">
        <f t="shared" si="94"/>
        <v>0</v>
      </c>
      <c r="BW70" s="30">
        <f t="shared" si="94"/>
        <v>0</v>
      </c>
      <c r="BX70" s="30">
        <f t="shared" si="94"/>
        <v>0</v>
      </c>
      <c r="BY70" s="30">
        <f t="shared" si="94"/>
        <v>0</v>
      </c>
      <c r="BZ70" s="30">
        <f t="shared" si="94"/>
        <v>0</v>
      </c>
      <c r="CA70" s="30">
        <f t="shared" si="94"/>
        <v>0</v>
      </c>
      <c r="CB70" s="30">
        <f t="shared" si="94"/>
        <v>0</v>
      </c>
      <c r="CC70" s="30">
        <f t="shared" si="94"/>
        <v>0</v>
      </c>
      <c r="CD70" s="30">
        <f t="shared" si="94"/>
        <v>0</v>
      </c>
      <c r="CE70" s="30">
        <f t="shared" si="94"/>
        <v>0</v>
      </c>
      <c r="CF70" s="30">
        <f t="shared" si="94"/>
        <v>0</v>
      </c>
      <c r="CG70" s="30">
        <f t="shared" si="94"/>
        <v>0</v>
      </c>
      <c r="CH70" s="33">
        <f t="shared" si="94"/>
        <v>0</v>
      </c>
    </row>
    <row r="71" spans="1:88" ht="15.5" x14ac:dyDescent="0.35">
      <c r="A71" s="578"/>
      <c r="B71" s="14" t="str">
        <f t="shared" si="69"/>
        <v>Water Heating</v>
      </c>
      <c r="C71" s="30">
        <f t="shared" si="72"/>
        <v>0</v>
      </c>
      <c r="D71" s="30">
        <f t="shared" ref="D71:BO71" si="95">((D17*0.5)+C35-D53)*D90*D105*D$2</f>
        <v>0</v>
      </c>
      <c r="E71" s="30">
        <f t="shared" si="95"/>
        <v>0</v>
      </c>
      <c r="F71" s="30">
        <f t="shared" si="95"/>
        <v>0</v>
      </c>
      <c r="G71" s="30">
        <f t="shared" si="95"/>
        <v>0</v>
      </c>
      <c r="H71" s="30">
        <f t="shared" si="95"/>
        <v>0</v>
      </c>
      <c r="I71" s="30">
        <f t="shared" si="95"/>
        <v>0</v>
      </c>
      <c r="J71" s="30">
        <f t="shared" si="95"/>
        <v>0</v>
      </c>
      <c r="K71" s="30">
        <f t="shared" si="95"/>
        <v>0</v>
      </c>
      <c r="L71" s="30">
        <f t="shared" si="95"/>
        <v>0</v>
      </c>
      <c r="M71" s="30">
        <f t="shared" si="95"/>
        <v>0</v>
      </c>
      <c r="N71" s="30">
        <f t="shared" si="95"/>
        <v>0</v>
      </c>
      <c r="O71" s="30">
        <f t="shared" si="95"/>
        <v>0</v>
      </c>
      <c r="P71" s="30">
        <f t="shared" si="95"/>
        <v>0</v>
      </c>
      <c r="Q71" s="30">
        <f t="shared" si="95"/>
        <v>0</v>
      </c>
      <c r="R71" s="30">
        <f t="shared" si="95"/>
        <v>0</v>
      </c>
      <c r="S71" s="30">
        <f t="shared" si="95"/>
        <v>0</v>
      </c>
      <c r="T71" s="30">
        <f t="shared" si="95"/>
        <v>0</v>
      </c>
      <c r="U71" s="30">
        <f t="shared" si="95"/>
        <v>0</v>
      </c>
      <c r="V71" s="30">
        <f t="shared" si="95"/>
        <v>0</v>
      </c>
      <c r="W71" s="30">
        <f t="shared" si="95"/>
        <v>0</v>
      </c>
      <c r="X71" s="30">
        <f t="shared" si="95"/>
        <v>0</v>
      </c>
      <c r="Y71" s="30">
        <f t="shared" si="95"/>
        <v>0</v>
      </c>
      <c r="Z71" s="30">
        <f t="shared" si="95"/>
        <v>0</v>
      </c>
      <c r="AA71" s="30">
        <f t="shared" si="95"/>
        <v>0</v>
      </c>
      <c r="AB71" s="30">
        <f t="shared" si="95"/>
        <v>0</v>
      </c>
      <c r="AC71" s="30">
        <f t="shared" si="95"/>
        <v>0</v>
      </c>
      <c r="AD71" s="30">
        <f t="shared" si="95"/>
        <v>0</v>
      </c>
      <c r="AE71" s="30">
        <f t="shared" si="95"/>
        <v>0</v>
      </c>
      <c r="AF71" s="30">
        <f t="shared" si="95"/>
        <v>0</v>
      </c>
      <c r="AG71" s="30">
        <f t="shared" si="95"/>
        <v>0</v>
      </c>
      <c r="AH71" s="30">
        <f t="shared" si="95"/>
        <v>0</v>
      </c>
      <c r="AI71" s="30">
        <f t="shared" si="95"/>
        <v>0</v>
      </c>
      <c r="AJ71" s="30">
        <f t="shared" si="95"/>
        <v>0</v>
      </c>
      <c r="AK71" s="30">
        <f t="shared" si="95"/>
        <v>0</v>
      </c>
      <c r="AL71" s="30">
        <f t="shared" si="95"/>
        <v>0</v>
      </c>
      <c r="AM71" s="30">
        <f t="shared" si="95"/>
        <v>0</v>
      </c>
      <c r="AN71" s="30">
        <f t="shared" si="95"/>
        <v>0</v>
      </c>
      <c r="AO71" s="30">
        <f t="shared" si="95"/>
        <v>0</v>
      </c>
      <c r="AP71" s="30">
        <f t="shared" si="95"/>
        <v>0</v>
      </c>
      <c r="AQ71" s="30">
        <f t="shared" si="95"/>
        <v>0</v>
      </c>
      <c r="AR71" s="30">
        <f t="shared" si="95"/>
        <v>0</v>
      </c>
      <c r="AS71" s="30">
        <f t="shared" si="95"/>
        <v>0</v>
      </c>
      <c r="AT71" s="30">
        <f t="shared" si="95"/>
        <v>0</v>
      </c>
      <c r="AU71" s="30">
        <f t="shared" si="95"/>
        <v>0</v>
      </c>
      <c r="AV71" s="30">
        <f t="shared" si="95"/>
        <v>0</v>
      </c>
      <c r="AW71" s="30">
        <f t="shared" si="95"/>
        <v>0</v>
      </c>
      <c r="AX71" s="30">
        <f t="shared" si="95"/>
        <v>0</v>
      </c>
      <c r="AY71" s="30">
        <f t="shared" si="95"/>
        <v>0</v>
      </c>
      <c r="AZ71" s="30">
        <f t="shared" si="95"/>
        <v>0</v>
      </c>
      <c r="BA71" s="30">
        <f t="shared" si="95"/>
        <v>0</v>
      </c>
      <c r="BB71" s="30">
        <f t="shared" si="95"/>
        <v>0</v>
      </c>
      <c r="BC71" s="30">
        <f t="shared" si="95"/>
        <v>0</v>
      </c>
      <c r="BD71" s="30">
        <f t="shared" si="95"/>
        <v>0</v>
      </c>
      <c r="BE71" s="30">
        <f t="shared" si="95"/>
        <v>0</v>
      </c>
      <c r="BF71" s="30">
        <f t="shared" si="95"/>
        <v>0</v>
      </c>
      <c r="BG71" s="30">
        <f t="shared" si="95"/>
        <v>0</v>
      </c>
      <c r="BH71" s="30">
        <f t="shared" si="95"/>
        <v>0</v>
      </c>
      <c r="BI71" s="30">
        <f t="shared" si="95"/>
        <v>0</v>
      </c>
      <c r="BJ71" s="30">
        <f t="shared" si="95"/>
        <v>0</v>
      </c>
      <c r="BK71" s="30">
        <f t="shared" si="95"/>
        <v>0</v>
      </c>
      <c r="BL71" s="30">
        <f t="shared" si="95"/>
        <v>0</v>
      </c>
      <c r="BM71" s="30">
        <f t="shared" si="95"/>
        <v>0</v>
      </c>
      <c r="BN71" s="30">
        <f t="shared" si="95"/>
        <v>0</v>
      </c>
      <c r="BO71" s="30">
        <f t="shared" si="95"/>
        <v>0</v>
      </c>
      <c r="BP71" s="30">
        <f t="shared" ref="BP71:CH71" si="96">((BP17*0.5)+BO35-BP53)*BP90*BP105*BP$2</f>
        <v>0</v>
      </c>
      <c r="BQ71" s="30">
        <f t="shared" si="96"/>
        <v>0</v>
      </c>
      <c r="BR71" s="30">
        <f t="shared" si="96"/>
        <v>0</v>
      </c>
      <c r="BS71" s="30">
        <f t="shared" si="96"/>
        <v>0</v>
      </c>
      <c r="BT71" s="30">
        <f t="shared" si="96"/>
        <v>0</v>
      </c>
      <c r="BU71" s="30">
        <f t="shared" si="96"/>
        <v>0</v>
      </c>
      <c r="BV71" s="30">
        <f t="shared" si="96"/>
        <v>0</v>
      </c>
      <c r="BW71" s="30">
        <f t="shared" si="96"/>
        <v>0</v>
      </c>
      <c r="BX71" s="30">
        <f t="shared" si="96"/>
        <v>0</v>
      </c>
      <c r="BY71" s="30">
        <f t="shared" si="96"/>
        <v>0</v>
      </c>
      <c r="BZ71" s="30">
        <f t="shared" si="96"/>
        <v>0</v>
      </c>
      <c r="CA71" s="30">
        <f t="shared" si="96"/>
        <v>0</v>
      </c>
      <c r="CB71" s="30">
        <f t="shared" si="96"/>
        <v>0</v>
      </c>
      <c r="CC71" s="30">
        <f t="shared" si="96"/>
        <v>0</v>
      </c>
      <c r="CD71" s="30">
        <f t="shared" si="96"/>
        <v>0</v>
      </c>
      <c r="CE71" s="30">
        <f t="shared" si="96"/>
        <v>0</v>
      </c>
      <c r="CF71" s="30">
        <f t="shared" si="96"/>
        <v>0</v>
      </c>
      <c r="CG71" s="30">
        <f t="shared" si="96"/>
        <v>0</v>
      </c>
      <c r="CH71" s="33">
        <f t="shared" si="96"/>
        <v>0</v>
      </c>
    </row>
    <row r="72" spans="1:88" ht="15.75" customHeight="1" x14ac:dyDescent="0.35">
      <c r="A72" s="578"/>
      <c r="B72" s="14" t="str">
        <f t="shared" si="6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0</v>
      </c>
      <c r="E73" s="30">
        <f t="shared" ref="E73:BP73" si="97">SUM(E59:E72)</f>
        <v>0</v>
      </c>
      <c r="F73" s="30">
        <f t="shared" si="97"/>
        <v>0</v>
      </c>
      <c r="G73" s="30">
        <f t="shared" si="97"/>
        <v>0</v>
      </c>
      <c r="H73" s="30">
        <f t="shared" si="97"/>
        <v>0</v>
      </c>
      <c r="I73" s="30">
        <f t="shared" si="97"/>
        <v>0</v>
      </c>
      <c r="J73" s="30">
        <f t="shared" si="97"/>
        <v>0</v>
      </c>
      <c r="K73" s="30">
        <f t="shared" si="97"/>
        <v>0</v>
      </c>
      <c r="L73" s="30">
        <f t="shared" si="97"/>
        <v>0</v>
      </c>
      <c r="M73" s="30">
        <f t="shared" si="97"/>
        <v>0</v>
      </c>
      <c r="N73" s="30">
        <f t="shared" si="97"/>
        <v>0</v>
      </c>
      <c r="O73" s="30">
        <f t="shared" si="97"/>
        <v>0</v>
      </c>
      <c r="P73" s="30">
        <f t="shared" si="97"/>
        <v>0</v>
      </c>
      <c r="Q73" s="30">
        <f t="shared" si="97"/>
        <v>0</v>
      </c>
      <c r="R73" s="30">
        <f t="shared" si="97"/>
        <v>0</v>
      </c>
      <c r="S73" s="30">
        <f t="shared" si="97"/>
        <v>0</v>
      </c>
      <c r="T73" s="30">
        <f t="shared" si="97"/>
        <v>0</v>
      </c>
      <c r="U73" s="30">
        <f t="shared" si="97"/>
        <v>0</v>
      </c>
      <c r="V73" s="30">
        <f t="shared" si="97"/>
        <v>0</v>
      </c>
      <c r="W73" s="30">
        <f t="shared" si="97"/>
        <v>0</v>
      </c>
      <c r="X73" s="30">
        <f t="shared" si="97"/>
        <v>0</v>
      </c>
      <c r="Y73" s="30">
        <f t="shared" si="97"/>
        <v>0</v>
      </c>
      <c r="Z73" s="30">
        <f t="shared" si="97"/>
        <v>0</v>
      </c>
      <c r="AA73" s="30">
        <f t="shared" si="97"/>
        <v>0</v>
      </c>
      <c r="AB73" s="30">
        <f t="shared" si="97"/>
        <v>0</v>
      </c>
      <c r="AC73" s="30">
        <f t="shared" si="97"/>
        <v>0</v>
      </c>
      <c r="AD73" s="30">
        <f t="shared" si="97"/>
        <v>0</v>
      </c>
      <c r="AE73" s="30">
        <f t="shared" si="97"/>
        <v>0</v>
      </c>
      <c r="AF73" s="30">
        <f t="shared" si="97"/>
        <v>0</v>
      </c>
      <c r="AG73" s="30">
        <f t="shared" si="97"/>
        <v>0</v>
      </c>
      <c r="AH73" s="30">
        <f t="shared" si="97"/>
        <v>0</v>
      </c>
      <c r="AI73" s="30">
        <f t="shared" si="97"/>
        <v>0</v>
      </c>
      <c r="AJ73" s="30">
        <f t="shared" si="97"/>
        <v>0</v>
      </c>
      <c r="AK73" s="30">
        <f t="shared" si="97"/>
        <v>0</v>
      </c>
      <c r="AL73" s="30">
        <f t="shared" si="97"/>
        <v>0</v>
      </c>
      <c r="AM73" s="30">
        <f t="shared" si="97"/>
        <v>0</v>
      </c>
      <c r="AN73" s="30">
        <f t="shared" si="97"/>
        <v>0</v>
      </c>
      <c r="AO73" s="30">
        <f t="shared" si="97"/>
        <v>0</v>
      </c>
      <c r="AP73" s="30">
        <f t="shared" si="97"/>
        <v>0</v>
      </c>
      <c r="AQ73" s="30">
        <f t="shared" si="97"/>
        <v>0</v>
      </c>
      <c r="AR73" s="30">
        <f t="shared" si="97"/>
        <v>0</v>
      </c>
      <c r="AS73" s="30">
        <f t="shared" si="97"/>
        <v>0</v>
      </c>
      <c r="AT73" s="30">
        <f t="shared" si="97"/>
        <v>0</v>
      </c>
      <c r="AU73" s="30">
        <f t="shared" si="97"/>
        <v>0</v>
      </c>
      <c r="AV73" s="30">
        <f t="shared" si="97"/>
        <v>0</v>
      </c>
      <c r="AW73" s="30">
        <f t="shared" si="97"/>
        <v>0</v>
      </c>
      <c r="AX73" s="30">
        <f t="shared" si="97"/>
        <v>0</v>
      </c>
      <c r="AY73" s="30">
        <f t="shared" si="97"/>
        <v>0</v>
      </c>
      <c r="AZ73" s="30">
        <f t="shared" si="97"/>
        <v>0</v>
      </c>
      <c r="BA73" s="30">
        <f t="shared" si="97"/>
        <v>0</v>
      </c>
      <c r="BB73" s="30">
        <f t="shared" si="97"/>
        <v>0</v>
      </c>
      <c r="BC73" s="30">
        <f t="shared" si="97"/>
        <v>0</v>
      </c>
      <c r="BD73" s="30">
        <f t="shared" si="97"/>
        <v>0</v>
      </c>
      <c r="BE73" s="30">
        <f t="shared" si="97"/>
        <v>0</v>
      </c>
      <c r="BF73" s="30">
        <f t="shared" si="97"/>
        <v>0</v>
      </c>
      <c r="BG73" s="30">
        <f t="shared" si="97"/>
        <v>0</v>
      </c>
      <c r="BH73" s="30">
        <f t="shared" si="97"/>
        <v>0</v>
      </c>
      <c r="BI73" s="30">
        <f t="shared" si="97"/>
        <v>0</v>
      </c>
      <c r="BJ73" s="30">
        <f t="shared" si="97"/>
        <v>0</v>
      </c>
      <c r="BK73" s="30">
        <f t="shared" si="97"/>
        <v>0</v>
      </c>
      <c r="BL73" s="30">
        <f t="shared" si="97"/>
        <v>0</v>
      </c>
      <c r="BM73" s="30">
        <f t="shared" si="97"/>
        <v>0</v>
      </c>
      <c r="BN73" s="30">
        <f t="shared" si="97"/>
        <v>0</v>
      </c>
      <c r="BO73" s="30">
        <f t="shared" si="97"/>
        <v>0</v>
      </c>
      <c r="BP73" s="30">
        <f t="shared" si="97"/>
        <v>0</v>
      </c>
      <c r="BQ73" s="30">
        <f t="shared" ref="BQ73:CH73" si="98">SUM(BQ59:BQ72)</f>
        <v>0</v>
      </c>
      <c r="BR73" s="30">
        <f t="shared" si="98"/>
        <v>0</v>
      </c>
      <c r="BS73" s="30">
        <f t="shared" si="98"/>
        <v>0</v>
      </c>
      <c r="BT73" s="30">
        <f t="shared" si="98"/>
        <v>0</v>
      </c>
      <c r="BU73" s="30">
        <f t="shared" si="98"/>
        <v>0</v>
      </c>
      <c r="BV73" s="30">
        <f t="shared" si="98"/>
        <v>0</v>
      </c>
      <c r="BW73" s="30">
        <f t="shared" si="98"/>
        <v>0</v>
      </c>
      <c r="BX73" s="30">
        <f t="shared" si="98"/>
        <v>0</v>
      </c>
      <c r="BY73" s="30">
        <f t="shared" si="98"/>
        <v>0</v>
      </c>
      <c r="BZ73" s="30">
        <f t="shared" si="98"/>
        <v>0</v>
      </c>
      <c r="CA73" s="30">
        <f t="shared" si="98"/>
        <v>0</v>
      </c>
      <c r="CB73" s="30">
        <f t="shared" si="98"/>
        <v>0</v>
      </c>
      <c r="CC73" s="30">
        <f t="shared" si="98"/>
        <v>0</v>
      </c>
      <c r="CD73" s="30">
        <f t="shared" si="98"/>
        <v>0</v>
      </c>
      <c r="CE73" s="30">
        <f t="shared" si="98"/>
        <v>0</v>
      </c>
      <c r="CF73" s="30">
        <f t="shared" si="98"/>
        <v>0</v>
      </c>
      <c r="CG73" s="30">
        <f t="shared" si="98"/>
        <v>0</v>
      </c>
      <c r="CH73" s="33">
        <f t="shared" si="98"/>
        <v>0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0</v>
      </c>
      <c r="E74" s="31">
        <f t="shared" ref="E74:BP74" si="99">D74+E73</f>
        <v>0</v>
      </c>
      <c r="F74" s="31">
        <f t="shared" si="99"/>
        <v>0</v>
      </c>
      <c r="G74" s="31">
        <f t="shared" si="99"/>
        <v>0</v>
      </c>
      <c r="H74" s="31">
        <f t="shared" si="99"/>
        <v>0</v>
      </c>
      <c r="I74" s="31">
        <f t="shared" si="99"/>
        <v>0</v>
      </c>
      <c r="J74" s="31">
        <f t="shared" si="99"/>
        <v>0</v>
      </c>
      <c r="K74" s="31">
        <f t="shared" si="99"/>
        <v>0</v>
      </c>
      <c r="L74" s="31">
        <f t="shared" si="99"/>
        <v>0</v>
      </c>
      <c r="M74" s="31">
        <f t="shared" si="99"/>
        <v>0</v>
      </c>
      <c r="N74" s="31">
        <f t="shared" si="99"/>
        <v>0</v>
      </c>
      <c r="O74" s="31">
        <f t="shared" si="99"/>
        <v>0</v>
      </c>
      <c r="P74" s="31">
        <f t="shared" si="99"/>
        <v>0</v>
      </c>
      <c r="Q74" s="31">
        <f t="shared" si="99"/>
        <v>0</v>
      </c>
      <c r="R74" s="31">
        <f t="shared" si="99"/>
        <v>0</v>
      </c>
      <c r="S74" s="31">
        <f t="shared" si="99"/>
        <v>0</v>
      </c>
      <c r="T74" s="31">
        <f t="shared" si="99"/>
        <v>0</v>
      </c>
      <c r="U74" s="31">
        <f t="shared" si="99"/>
        <v>0</v>
      </c>
      <c r="V74" s="31">
        <f t="shared" si="99"/>
        <v>0</v>
      </c>
      <c r="W74" s="31">
        <f t="shared" si="99"/>
        <v>0</v>
      </c>
      <c r="X74" s="31">
        <f t="shared" si="99"/>
        <v>0</v>
      </c>
      <c r="Y74" s="31">
        <f t="shared" si="99"/>
        <v>0</v>
      </c>
      <c r="Z74" s="31">
        <f t="shared" si="99"/>
        <v>0</v>
      </c>
      <c r="AA74" s="31">
        <f t="shared" si="99"/>
        <v>0</v>
      </c>
      <c r="AB74" s="31">
        <f t="shared" si="99"/>
        <v>0</v>
      </c>
      <c r="AC74" s="31">
        <f t="shared" si="99"/>
        <v>0</v>
      </c>
      <c r="AD74" s="31">
        <f t="shared" si="99"/>
        <v>0</v>
      </c>
      <c r="AE74" s="31">
        <f t="shared" si="99"/>
        <v>0</v>
      </c>
      <c r="AF74" s="31">
        <f t="shared" si="99"/>
        <v>0</v>
      </c>
      <c r="AG74" s="31">
        <f t="shared" si="99"/>
        <v>0</v>
      </c>
      <c r="AH74" s="31">
        <f t="shared" si="99"/>
        <v>0</v>
      </c>
      <c r="AI74" s="31">
        <f t="shared" si="99"/>
        <v>0</v>
      </c>
      <c r="AJ74" s="31">
        <f t="shared" si="99"/>
        <v>0</v>
      </c>
      <c r="AK74" s="31">
        <f t="shared" si="99"/>
        <v>0</v>
      </c>
      <c r="AL74" s="31">
        <f t="shared" si="99"/>
        <v>0</v>
      </c>
      <c r="AM74" s="31">
        <f t="shared" si="99"/>
        <v>0</v>
      </c>
      <c r="AN74" s="31">
        <f t="shared" si="99"/>
        <v>0</v>
      </c>
      <c r="AO74" s="31">
        <f t="shared" si="99"/>
        <v>0</v>
      </c>
      <c r="AP74" s="31">
        <f t="shared" si="99"/>
        <v>0</v>
      </c>
      <c r="AQ74" s="31">
        <f t="shared" si="99"/>
        <v>0</v>
      </c>
      <c r="AR74" s="31">
        <f t="shared" si="99"/>
        <v>0</v>
      </c>
      <c r="AS74" s="31">
        <f t="shared" si="99"/>
        <v>0</v>
      </c>
      <c r="AT74" s="31">
        <f t="shared" si="99"/>
        <v>0</v>
      </c>
      <c r="AU74" s="31">
        <f t="shared" si="99"/>
        <v>0</v>
      </c>
      <c r="AV74" s="31">
        <f t="shared" si="99"/>
        <v>0</v>
      </c>
      <c r="AW74" s="31">
        <f t="shared" si="99"/>
        <v>0</v>
      </c>
      <c r="AX74" s="31">
        <f t="shared" si="99"/>
        <v>0</v>
      </c>
      <c r="AY74" s="31">
        <f t="shared" si="99"/>
        <v>0</v>
      </c>
      <c r="AZ74" s="31">
        <f t="shared" si="99"/>
        <v>0</v>
      </c>
      <c r="BA74" s="31">
        <f t="shared" si="99"/>
        <v>0</v>
      </c>
      <c r="BB74" s="31">
        <f t="shared" si="99"/>
        <v>0</v>
      </c>
      <c r="BC74" s="31">
        <f t="shared" si="99"/>
        <v>0</v>
      </c>
      <c r="BD74" s="31">
        <f t="shared" si="99"/>
        <v>0</v>
      </c>
      <c r="BE74" s="31">
        <f t="shared" si="99"/>
        <v>0</v>
      </c>
      <c r="BF74" s="31">
        <f t="shared" si="99"/>
        <v>0</v>
      </c>
      <c r="BG74" s="31">
        <f t="shared" si="99"/>
        <v>0</v>
      </c>
      <c r="BH74" s="31">
        <f t="shared" si="99"/>
        <v>0</v>
      </c>
      <c r="BI74" s="31">
        <f t="shared" si="99"/>
        <v>0</v>
      </c>
      <c r="BJ74" s="31">
        <f t="shared" si="99"/>
        <v>0</v>
      </c>
      <c r="BK74" s="31">
        <f t="shared" si="99"/>
        <v>0</v>
      </c>
      <c r="BL74" s="31">
        <f t="shared" si="99"/>
        <v>0</v>
      </c>
      <c r="BM74" s="31">
        <f t="shared" si="99"/>
        <v>0</v>
      </c>
      <c r="BN74" s="31">
        <f t="shared" si="99"/>
        <v>0</v>
      </c>
      <c r="BO74" s="31">
        <f t="shared" si="99"/>
        <v>0</v>
      </c>
      <c r="BP74" s="31">
        <f t="shared" si="99"/>
        <v>0</v>
      </c>
      <c r="BQ74" s="31">
        <f t="shared" ref="BQ74:CH74" si="100">BP74+BQ73</f>
        <v>0</v>
      </c>
      <c r="BR74" s="31">
        <f t="shared" si="100"/>
        <v>0</v>
      </c>
      <c r="BS74" s="31">
        <f t="shared" si="100"/>
        <v>0</v>
      </c>
      <c r="BT74" s="31">
        <f t="shared" si="100"/>
        <v>0</v>
      </c>
      <c r="BU74" s="31">
        <f t="shared" si="100"/>
        <v>0</v>
      </c>
      <c r="BV74" s="31">
        <f t="shared" si="100"/>
        <v>0</v>
      </c>
      <c r="BW74" s="31">
        <f t="shared" si="100"/>
        <v>0</v>
      </c>
      <c r="BX74" s="31">
        <f t="shared" si="100"/>
        <v>0</v>
      </c>
      <c r="BY74" s="31">
        <f t="shared" si="100"/>
        <v>0</v>
      </c>
      <c r="BZ74" s="31">
        <f t="shared" si="100"/>
        <v>0</v>
      </c>
      <c r="CA74" s="31">
        <f t="shared" si="100"/>
        <v>0</v>
      </c>
      <c r="CB74" s="31">
        <f t="shared" si="100"/>
        <v>0</v>
      </c>
      <c r="CC74" s="31">
        <f t="shared" si="100"/>
        <v>0</v>
      </c>
      <c r="CD74" s="31">
        <f t="shared" si="100"/>
        <v>0</v>
      </c>
      <c r="CE74" s="31">
        <f t="shared" si="100"/>
        <v>0</v>
      </c>
      <c r="CF74" s="31">
        <f t="shared" si="100"/>
        <v>0</v>
      </c>
      <c r="CG74" s="31">
        <f t="shared" si="100"/>
        <v>0</v>
      </c>
      <c r="CH74" s="34">
        <f t="shared" si="100"/>
        <v>0</v>
      </c>
    </row>
    <row r="75" spans="1:88" x14ac:dyDescent="0.35">
      <c r="A75" s="8"/>
      <c r="B75" s="40"/>
      <c r="C75" s="37"/>
      <c r="D75" s="42"/>
      <c r="E75" s="37"/>
      <c r="F75" s="42"/>
      <c r="G75" s="37"/>
      <c r="H75" s="42"/>
      <c r="I75" s="37"/>
      <c r="J75" s="42"/>
      <c r="K75" s="37"/>
      <c r="L75" s="42"/>
      <c r="M75" s="37"/>
      <c r="N75" s="42"/>
      <c r="O75" s="37"/>
      <c r="P75" s="42"/>
      <c r="Q75" s="37"/>
      <c r="R75" s="42"/>
      <c r="S75" s="37"/>
      <c r="T75" s="42"/>
      <c r="U75" s="37"/>
      <c r="V75" s="42"/>
      <c r="W75" s="37"/>
      <c r="X75" s="42"/>
      <c r="Y75" s="37"/>
      <c r="Z75" s="42"/>
      <c r="AA75" s="37"/>
      <c r="AB75" s="42"/>
      <c r="AC75" s="37"/>
      <c r="AD75" s="42"/>
      <c r="AE75" s="37"/>
      <c r="AF75" s="42"/>
      <c r="AG75" s="37"/>
      <c r="AH75" s="42"/>
      <c r="AI75" s="37"/>
      <c r="AJ75" s="42"/>
      <c r="AK75" s="37"/>
      <c r="AL75" s="42"/>
      <c r="AM75" s="37"/>
      <c r="AN75" s="42"/>
      <c r="AO75" s="37"/>
      <c r="AP75" s="42"/>
      <c r="AQ75" s="37"/>
      <c r="AR75" s="42"/>
      <c r="AS75" s="37"/>
      <c r="AT75" s="42"/>
      <c r="AU75" s="37"/>
      <c r="AV75" s="42"/>
      <c r="AW75" s="37"/>
      <c r="AX75" s="42"/>
      <c r="AY75" s="37"/>
      <c r="AZ75" s="42"/>
      <c r="BA75" s="37"/>
      <c r="BB75" s="42"/>
      <c r="BC75" s="37"/>
      <c r="BD75" s="42"/>
      <c r="BE75" s="37"/>
      <c r="BF75" s="42"/>
      <c r="BG75" s="37"/>
      <c r="BH75" s="42"/>
      <c r="BI75" s="37"/>
      <c r="BJ75" s="42"/>
      <c r="BK75" s="37"/>
      <c r="BL75" s="42"/>
      <c r="BM75" s="37"/>
      <c r="BN75" s="42"/>
      <c r="BO75" s="37"/>
      <c r="BP75" s="42"/>
      <c r="BQ75" s="37"/>
      <c r="BR75" s="42"/>
      <c r="BS75" s="37"/>
      <c r="BT75" s="42"/>
      <c r="BU75" s="37"/>
      <c r="BV75" s="42"/>
      <c r="BW75" s="37"/>
      <c r="BX75" s="42"/>
      <c r="BY75" s="37"/>
      <c r="BZ75" s="42"/>
      <c r="CA75" s="37"/>
      <c r="CB75" s="42"/>
      <c r="CC75" s="37"/>
      <c r="CD75" s="42"/>
      <c r="CE75" s="37"/>
      <c r="CF75" s="42"/>
      <c r="CG75" s="37"/>
      <c r="CH75" s="42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18" t="s">
        <v>12</v>
      </c>
      <c r="C77" s="176">
        <f>C$4</f>
        <v>44562</v>
      </c>
      <c r="D77" s="176">
        <f t="shared" ref="D77:BO77" si="101">D$4</f>
        <v>44593</v>
      </c>
      <c r="E77" s="176">
        <f t="shared" si="101"/>
        <v>44621</v>
      </c>
      <c r="F77" s="176">
        <f t="shared" si="101"/>
        <v>44652</v>
      </c>
      <c r="G77" s="176">
        <f t="shared" si="101"/>
        <v>44682</v>
      </c>
      <c r="H77" s="176">
        <f t="shared" si="101"/>
        <v>44713</v>
      </c>
      <c r="I77" s="176">
        <f t="shared" si="101"/>
        <v>44743</v>
      </c>
      <c r="J77" s="176">
        <f t="shared" si="101"/>
        <v>44774</v>
      </c>
      <c r="K77" s="176">
        <f t="shared" si="101"/>
        <v>44805</v>
      </c>
      <c r="L77" s="176">
        <f t="shared" si="101"/>
        <v>44835</v>
      </c>
      <c r="M77" s="176">
        <f t="shared" si="101"/>
        <v>44866</v>
      </c>
      <c r="N77" s="176">
        <f t="shared" si="101"/>
        <v>44896</v>
      </c>
      <c r="O77" s="176">
        <f t="shared" si="101"/>
        <v>44927</v>
      </c>
      <c r="P77" s="176">
        <f t="shared" si="101"/>
        <v>44958</v>
      </c>
      <c r="Q77" s="176">
        <f t="shared" si="101"/>
        <v>44986</v>
      </c>
      <c r="R77" s="176">
        <f t="shared" si="101"/>
        <v>45017</v>
      </c>
      <c r="S77" s="176">
        <f t="shared" si="101"/>
        <v>45047</v>
      </c>
      <c r="T77" s="176">
        <f t="shared" si="101"/>
        <v>45078</v>
      </c>
      <c r="U77" s="176">
        <f t="shared" si="101"/>
        <v>45108</v>
      </c>
      <c r="V77" s="176">
        <f t="shared" si="101"/>
        <v>45139</v>
      </c>
      <c r="W77" s="176">
        <f t="shared" si="101"/>
        <v>45170</v>
      </c>
      <c r="X77" s="176">
        <f t="shared" si="101"/>
        <v>45200</v>
      </c>
      <c r="Y77" s="176">
        <f t="shared" si="101"/>
        <v>45231</v>
      </c>
      <c r="Z77" s="176">
        <f t="shared" si="101"/>
        <v>45261</v>
      </c>
      <c r="AA77" s="176">
        <f t="shared" si="101"/>
        <v>45292</v>
      </c>
      <c r="AB77" s="176">
        <f t="shared" si="101"/>
        <v>45323</v>
      </c>
      <c r="AC77" s="176">
        <f t="shared" si="101"/>
        <v>45352</v>
      </c>
      <c r="AD77" s="176">
        <f t="shared" si="101"/>
        <v>45383</v>
      </c>
      <c r="AE77" s="176">
        <f t="shared" si="101"/>
        <v>45413</v>
      </c>
      <c r="AF77" s="176">
        <f t="shared" si="101"/>
        <v>45444</v>
      </c>
      <c r="AG77" s="176">
        <f t="shared" si="101"/>
        <v>45474</v>
      </c>
      <c r="AH77" s="176">
        <f t="shared" si="101"/>
        <v>45505</v>
      </c>
      <c r="AI77" s="176">
        <f t="shared" si="101"/>
        <v>45536</v>
      </c>
      <c r="AJ77" s="176">
        <f t="shared" si="101"/>
        <v>45566</v>
      </c>
      <c r="AK77" s="176">
        <f t="shared" si="101"/>
        <v>45597</v>
      </c>
      <c r="AL77" s="176">
        <f t="shared" si="101"/>
        <v>45627</v>
      </c>
      <c r="AM77" s="176">
        <f t="shared" si="101"/>
        <v>45658</v>
      </c>
      <c r="AN77" s="176">
        <f t="shared" si="101"/>
        <v>45689</v>
      </c>
      <c r="AO77" s="176">
        <f t="shared" si="101"/>
        <v>45717</v>
      </c>
      <c r="AP77" s="176">
        <f t="shared" si="101"/>
        <v>45748</v>
      </c>
      <c r="AQ77" s="176">
        <f t="shared" si="101"/>
        <v>45778</v>
      </c>
      <c r="AR77" s="176">
        <f t="shared" si="101"/>
        <v>45809</v>
      </c>
      <c r="AS77" s="176">
        <f t="shared" si="101"/>
        <v>45839</v>
      </c>
      <c r="AT77" s="176">
        <f t="shared" si="101"/>
        <v>45870</v>
      </c>
      <c r="AU77" s="176">
        <f t="shared" si="101"/>
        <v>45901</v>
      </c>
      <c r="AV77" s="176">
        <f t="shared" si="101"/>
        <v>45931</v>
      </c>
      <c r="AW77" s="176">
        <f t="shared" si="101"/>
        <v>45962</v>
      </c>
      <c r="AX77" s="176">
        <f t="shared" si="101"/>
        <v>45992</v>
      </c>
      <c r="AY77" s="176">
        <f t="shared" si="101"/>
        <v>46023</v>
      </c>
      <c r="AZ77" s="176">
        <f t="shared" si="101"/>
        <v>46054</v>
      </c>
      <c r="BA77" s="176">
        <f t="shared" si="101"/>
        <v>46082</v>
      </c>
      <c r="BB77" s="176">
        <f t="shared" si="101"/>
        <v>46113</v>
      </c>
      <c r="BC77" s="176">
        <f t="shared" si="101"/>
        <v>46143</v>
      </c>
      <c r="BD77" s="176">
        <f t="shared" si="101"/>
        <v>46174</v>
      </c>
      <c r="BE77" s="176">
        <f t="shared" si="101"/>
        <v>46204</v>
      </c>
      <c r="BF77" s="176">
        <f t="shared" si="101"/>
        <v>46235</v>
      </c>
      <c r="BG77" s="176">
        <f t="shared" si="101"/>
        <v>46266</v>
      </c>
      <c r="BH77" s="176">
        <f t="shared" si="101"/>
        <v>46296</v>
      </c>
      <c r="BI77" s="176">
        <f t="shared" si="101"/>
        <v>46327</v>
      </c>
      <c r="BJ77" s="176">
        <f t="shared" si="101"/>
        <v>46357</v>
      </c>
      <c r="BK77" s="176">
        <f t="shared" si="101"/>
        <v>46388</v>
      </c>
      <c r="BL77" s="176">
        <f t="shared" si="101"/>
        <v>46419</v>
      </c>
      <c r="BM77" s="176">
        <f t="shared" si="101"/>
        <v>46447</v>
      </c>
      <c r="BN77" s="176">
        <f t="shared" si="101"/>
        <v>46478</v>
      </c>
      <c r="BO77" s="176">
        <f t="shared" si="101"/>
        <v>46508</v>
      </c>
      <c r="BP77" s="176">
        <f t="shared" ref="BP77:CH77" si="102">BP$4</f>
        <v>46539</v>
      </c>
      <c r="BQ77" s="176">
        <f t="shared" si="102"/>
        <v>46569</v>
      </c>
      <c r="BR77" s="176">
        <f t="shared" si="102"/>
        <v>46600</v>
      </c>
      <c r="BS77" s="176">
        <f t="shared" si="102"/>
        <v>46631</v>
      </c>
      <c r="BT77" s="176">
        <f t="shared" si="102"/>
        <v>46661</v>
      </c>
      <c r="BU77" s="176">
        <f t="shared" si="102"/>
        <v>46692</v>
      </c>
      <c r="BV77" s="176">
        <f t="shared" si="102"/>
        <v>46722</v>
      </c>
      <c r="BW77" s="176">
        <f t="shared" si="102"/>
        <v>46753</v>
      </c>
      <c r="BX77" s="176">
        <f t="shared" si="102"/>
        <v>46784</v>
      </c>
      <c r="BY77" s="176">
        <f t="shared" si="102"/>
        <v>46813</v>
      </c>
      <c r="BZ77" s="176">
        <f t="shared" si="102"/>
        <v>46844</v>
      </c>
      <c r="CA77" s="176">
        <f t="shared" si="102"/>
        <v>46874</v>
      </c>
      <c r="CB77" s="176">
        <f t="shared" si="102"/>
        <v>46905</v>
      </c>
      <c r="CC77" s="176">
        <f t="shared" si="102"/>
        <v>46935</v>
      </c>
      <c r="CD77" s="176">
        <f t="shared" si="102"/>
        <v>46966</v>
      </c>
      <c r="CE77" s="176">
        <f t="shared" si="102"/>
        <v>46997</v>
      </c>
      <c r="CF77" s="176">
        <f t="shared" si="102"/>
        <v>47027</v>
      </c>
      <c r="CG77" s="176">
        <f t="shared" si="102"/>
        <v>47058</v>
      </c>
      <c r="CH77" s="177">
        <f t="shared" si="102"/>
        <v>47088</v>
      </c>
      <c r="CJ77" s="231" t="s">
        <v>182</v>
      </c>
    </row>
    <row r="78" spans="1:88" ht="15.75" customHeight="1" x14ac:dyDescent="0.35">
      <c r="A78" s="581"/>
      <c r="B78" s="14" t="str">
        <f>B59</f>
        <v>Air Comp</v>
      </c>
      <c r="C78" s="348">
        <f>'2M - SGS'!C78</f>
        <v>8.5109000000000004E-2</v>
      </c>
      <c r="D78" s="348">
        <f>'2M - SGS'!D78</f>
        <v>7.7715000000000006E-2</v>
      </c>
      <c r="E78" s="348">
        <f>'2M - SGS'!E78</f>
        <v>8.6136000000000004E-2</v>
      </c>
      <c r="F78" s="348">
        <f>'2M - SGS'!F78</f>
        <v>7.9796000000000006E-2</v>
      </c>
      <c r="G78" s="348">
        <f>'2M - SGS'!G78</f>
        <v>8.5334999999999994E-2</v>
      </c>
      <c r="H78" s="348">
        <f>'2M - SGS'!H78</f>
        <v>8.1994999999999998E-2</v>
      </c>
      <c r="I78" s="348">
        <f>'2M - SGS'!I78</f>
        <v>8.4098999999999993E-2</v>
      </c>
      <c r="J78" s="348">
        <f>'2M - SGS'!J78</f>
        <v>8.4198999999999996E-2</v>
      </c>
      <c r="K78" s="348">
        <f>'2M - SGS'!K78</f>
        <v>8.2512000000000002E-2</v>
      </c>
      <c r="L78" s="348">
        <f>'2M - SGS'!L78</f>
        <v>8.5277000000000006E-2</v>
      </c>
      <c r="M78" s="348">
        <f>'2M - SGS'!M78</f>
        <v>8.2588999999999996E-2</v>
      </c>
      <c r="N78" s="348">
        <f>'2M - SGS'!N78</f>
        <v>8.5237999999999994E-2</v>
      </c>
      <c r="O78" s="348">
        <f>'2M - SGS'!O78</f>
        <v>8.5109000000000004E-2</v>
      </c>
      <c r="P78" s="348">
        <f>'2M - SGS'!P78</f>
        <v>7.7715000000000006E-2</v>
      </c>
      <c r="Q78" s="348">
        <f>'2M - SGS'!Q78</f>
        <v>8.6136000000000004E-2</v>
      </c>
      <c r="R78" s="348">
        <f>'2M - SGS'!R78</f>
        <v>7.9796000000000006E-2</v>
      </c>
      <c r="S78" s="348">
        <f>'2M - SGS'!S78</f>
        <v>8.5334999999999994E-2</v>
      </c>
      <c r="T78" s="348">
        <f>'2M - SGS'!T78</f>
        <v>8.1994999999999998E-2</v>
      </c>
      <c r="U78" s="348">
        <f>'2M - SGS'!U78</f>
        <v>8.4098999999999993E-2</v>
      </c>
      <c r="V78" s="348">
        <f>'2M - SGS'!V78</f>
        <v>8.4198999999999996E-2</v>
      </c>
      <c r="W78" s="348">
        <f>'2M - SGS'!W78</f>
        <v>8.2512000000000002E-2</v>
      </c>
      <c r="X78" s="348">
        <f>'2M - SGS'!X78</f>
        <v>8.5277000000000006E-2</v>
      </c>
      <c r="Y78" s="348">
        <f>'2M - SGS'!Y78</f>
        <v>8.2588999999999996E-2</v>
      </c>
      <c r="Z78" s="348">
        <f>'2M - SGS'!Z78</f>
        <v>8.5237999999999994E-2</v>
      </c>
      <c r="AA78" s="348">
        <f>'2M - SGS'!AA78</f>
        <v>8.5109000000000004E-2</v>
      </c>
      <c r="AB78" s="348">
        <f>'2M - SGS'!AB78</f>
        <v>7.7715000000000006E-2</v>
      </c>
      <c r="AC78" s="348">
        <f>'2M - SGS'!AC78</f>
        <v>8.6136000000000004E-2</v>
      </c>
      <c r="AD78" s="348">
        <f>'2M - SGS'!AD78</f>
        <v>7.9796000000000006E-2</v>
      </c>
      <c r="AE78" s="348">
        <f>'2M - SGS'!AE78</f>
        <v>8.5334999999999994E-2</v>
      </c>
      <c r="AF78" s="348">
        <f>'2M - SGS'!AF78</f>
        <v>8.1994999999999998E-2</v>
      </c>
      <c r="AG78" s="348">
        <f>'2M - SGS'!AG78</f>
        <v>8.4098999999999993E-2</v>
      </c>
      <c r="AH78" s="348">
        <f>'2M - SGS'!AH78</f>
        <v>8.4198999999999996E-2</v>
      </c>
      <c r="AI78" s="348">
        <f>'2M - SGS'!AI78</f>
        <v>8.2512000000000002E-2</v>
      </c>
      <c r="AJ78" s="348">
        <f>'2M - SGS'!AJ78</f>
        <v>8.5277000000000006E-2</v>
      </c>
      <c r="AK78" s="348">
        <f>'2M - SGS'!AK78</f>
        <v>8.2588999999999996E-2</v>
      </c>
      <c r="AL78" s="348">
        <f>'2M - SGS'!AL78</f>
        <v>8.5237999999999994E-2</v>
      </c>
      <c r="AM78" s="348">
        <f>'2M - SGS'!AM78</f>
        <v>8.5109000000000004E-2</v>
      </c>
      <c r="AN78" s="348">
        <f>'2M - SGS'!AN78</f>
        <v>7.7715000000000006E-2</v>
      </c>
      <c r="AO78" s="348">
        <f>'2M - SGS'!AO78</f>
        <v>8.6136000000000004E-2</v>
      </c>
      <c r="AP78" s="348">
        <f>'2M - SGS'!AP78</f>
        <v>7.9796000000000006E-2</v>
      </c>
      <c r="AQ78" s="348">
        <f>'2M - SGS'!AQ78</f>
        <v>8.5334999999999994E-2</v>
      </c>
      <c r="AR78" s="348">
        <f>'2M - SGS'!AR78</f>
        <v>8.1994999999999998E-2</v>
      </c>
      <c r="AS78" s="348">
        <f>'2M - SGS'!AS78</f>
        <v>8.4098999999999993E-2</v>
      </c>
      <c r="AT78" s="348">
        <f>'2M - SGS'!AT78</f>
        <v>8.4198999999999996E-2</v>
      </c>
      <c r="AU78" s="348">
        <f>'2M - SGS'!AU78</f>
        <v>8.2512000000000002E-2</v>
      </c>
      <c r="AV78" s="348">
        <f>'2M - SGS'!AV78</f>
        <v>8.5277000000000006E-2</v>
      </c>
      <c r="AW78" s="348">
        <f>'2M - SGS'!AW78</f>
        <v>8.2588999999999996E-2</v>
      </c>
      <c r="AX78" s="348">
        <f>'2M - SGS'!AX78</f>
        <v>8.5237999999999994E-2</v>
      </c>
      <c r="AY78" s="348">
        <f>'2M - SGS'!AY78</f>
        <v>8.5109000000000004E-2</v>
      </c>
      <c r="AZ78" s="348">
        <f>'2M - SGS'!AZ78</f>
        <v>7.7715000000000006E-2</v>
      </c>
      <c r="BA78" s="348">
        <f>'2M - SGS'!BA78</f>
        <v>8.6136000000000004E-2</v>
      </c>
      <c r="BB78" s="348">
        <f>'2M - SGS'!BB78</f>
        <v>7.9796000000000006E-2</v>
      </c>
      <c r="BC78" s="348">
        <f>'2M - SGS'!BC78</f>
        <v>8.5334999999999994E-2</v>
      </c>
      <c r="BD78" s="348">
        <f>'2M - SGS'!BD78</f>
        <v>8.1994999999999998E-2</v>
      </c>
      <c r="BE78" s="348">
        <f>'2M - SGS'!BE78</f>
        <v>8.4098999999999993E-2</v>
      </c>
      <c r="BF78" s="348">
        <f>'2M - SGS'!BF78</f>
        <v>8.4198999999999996E-2</v>
      </c>
      <c r="BG78" s="348">
        <f>'2M - SGS'!BG78</f>
        <v>8.2512000000000002E-2</v>
      </c>
      <c r="BH78" s="348">
        <f>'2M - SGS'!BH78</f>
        <v>8.5277000000000006E-2</v>
      </c>
      <c r="BI78" s="348">
        <f>'2M - SGS'!BI78</f>
        <v>8.2588999999999996E-2</v>
      </c>
      <c r="BJ78" s="348">
        <f>'2M - SGS'!BJ78</f>
        <v>8.5237999999999994E-2</v>
      </c>
      <c r="BK78" s="348">
        <f>'2M - SGS'!BK78</f>
        <v>8.5109000000000004E-2</v>
      </c>
      <c r="BL78" s="348">
        <f>'2M - SGS'!BL78</f>
        <v>7.7715000000000006E-2</v>
      </c>
      <c r="BM78" s="348">
        <f>'2M - SGS'!BM78</f>
        <v>8.6136000000000004E-2</v>
      </c>
      <c r="BN78" s="348">
        <f>'2M - SGS'!BN78</f>
        <v>7.9796000000000006E-2</v>
      </c>
      <c r="BO78" s="348">
        <f>'2M - SGS'!BO78</f>
        <v>8.5334999999999994E-2</v>
      </c>
      <c r="BP78" s="348">
        <f>'2M - SGS'!BP78</f>
        <v>8.1994999999999998E-2</v>
      </c>
      <c r="BQ78" s="348">
        <f>'2M - SGS'!BQ78</f>
        <v>8.4098999999999993E-2</v>
      </c>
      <c r="BR78" s="348">
        <f>'2M - SGS'!BR78</f>
        <v>8.4198999999999996E-2</v>
      </c>
      <c r="BS78" s="348">
        <f>'2M - SGS'!BS78</f>
        <v>8.2512000000000002E-2</v>
      </c>
      <c r="BT78" s="348">
        <f>'2M - SGS'!BT78</f>
        <v>8.5277000000000006E-2</v>
      </c>
      <c r="BU78" s="348">
        <f>'2M - SGS'!BU78</f>
        <v>8.2588999999999996E-2</v>
      </c>
      <c r="BV78" s="348">
        <f>'2M - SGS'!BV78</f>
        <v>8.5237999999999994E-2</v>
      </c>
      <c r="BW78" s="348">
        <f>'2M - SGS'!BW78</f>
        <v>8.5109000000000004E-2</v>
      </c>
      <c r="BX78" s="348">
        <f>'2M - SGS'!BX78</f>
        <v>7.7715000000000006E-2</v>
      </c>
      <c r="BY78" s="348">
        <f>'2M - SGS'!BY78</f>
        <v>8.6136000000000004E-2</v>
      </c>
      <c r="BZ78" s="348">
        <f>'2M - SGS'!BZ78</f>
        <v>7.9796000000000006E-2</v>
      </c>
      <c r="CA78" s="348">
        <f>'2M - SGS'!CA78</f>
        <v>8.5334999999999994E-2</v>
      </c>
      <c r="CB78" s="348">
        <f>'2M - SGS'!CB78</f>
        <v>8.1994999999999998E-2</v>
      </c>
      <c r="CC78" s="348">
        <f>'2M - SGS'!CC78</f>
        <v>8.4098999999999993E-2</v>
      </c>
      <c r="CD78" s="348">
        <f>'2M - SGS'!CD78</f>
        <v>8.4198999999999996E-2</v>
      </c>
      <c r="CE78" s="348">
        <f>'2M - SGS'!CE78</f>
        <v>8.2512000000000002E-2</v>
      </c>
      <c r="CF78" s="348">
        <f>'2M - SGS'!CF78</f>
        <v>8.5277000000000006E-2</v>
      </c>
      <c r="CG78" s="348">
        <f>'2M - SGS'!CG78</f>
        <v>8.2588999999999996E-2</v>
      </c>
      <c r="CH78" s="349">
        <f>'2M - SGS'!CH78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103">B60</f>
        <v>Building Shell</v>
      </c>
      <c r="C79" s="348">
        <f>'2M - SGS'!C79</f>
        <v>0.107824</v>
      </c>
      <c r="D79" s="348">
        <f>'2M - SGS'!D79</f>
        <v>9.1051999999999994E-2</v>
      </c>
      <c r="E79" s="348">
        <f>'2M - SGS'!E79</f>
        <v>7.1135000000000004E-2</v>
      </c>
      <c r="F79" s="348">
        <f>'2M - SGS'!F79</f>
        <v>4.1179E-2</v>
      </c>
      <c r="G79" s="348">
        <f>'2M - SGS'!G79</f>
        <v>4.4423999999999998E-2</v>
      </c>
      <c r="H79" s="348">
        <f>'2M - SGS'!H79</f>
        <v>0.106128</v>
      </c>
      <c r="I79" s="348">
        <f>'2M - SGS'!I79</f>
        <v>0.14288100000000001</v>
      </c>
      <c r="J79" s="348">
        <f>'2M - SGS'!J79</f>
        <v>0.133494</v>
      </c>
      <c r="K79" s="348">
        <f>'2M - SGS'!K79</f>
        <v>5.781E-2</v>
      </c>
      <c r="L79" s="348">
        <f>'2M - SGS'!L79</f>
        <v>3.8018000000000003E-2</v>
      </c>
      <c r="M79" s="348">
        <f>'2M - SGS'!M79</f>
        <v>6.2103999999999999E-2</v>
      </c>
      <c r="N79" s="348">
        <f>'2M - SGS'!N79</f>
        <v>0.10395</v>
      </c>
      <c r="O79" s="348">
        <f>'2M - SGS'!O79</f>
        <v>0.107824</v>
      </c>
      <c r="P79" s="348">
        <f>'2M - SGS'!P79</f>
        <v>9.1051999999999994E-2</v>
      </c>
      <c r="Q79" s="348">
        <f>'2M - SGS'!Q79</f>
        <v>7.1135000000000004E-2</v>
      </c>
      <c r="R79" s="348">
        <f>'2M - SGS'!R79</f>
        <v>4.1179E-2</v>
      </c>
      <c r="S79" s="348">
        <f>'2M - SGS'!S79</f>
        <v>4.4423999999999998E-2</v>
      </c>
      <c r="T79" s="348">
        <f>'2M - SGS'!T79</f>
        <v>0.106128</v>
      </c>
      <c r="U79" s="348">
        <f>'2M - SGS'!U79</f>
        <v>0.14288100000000001</v>
      </c>
      <c r="V79" s="348">
        <f>'2M - SGS'!V79</f>
        <v>0.133494</v>
      </c>
      <c r="W79" s="348">
        <f>'2M - SGS'!W79</f>
        <v>5.781E-2</v>
      </c>
      <c r="X79" s="348">
        <f>'2M - SGS'!X79</f>
        <v>3.8018000000000003E-2</v>
      </c>
      <c r="Y79" s="348">
        <f>'2M - SGS'!Y79</f>
        <v>6.2103999999999999E-2</v>
      </c>
      <c r="Z79" s="348">
        <f>'2M - SGS'!Z79</f>
        <v>0.10395</v>
      </c>
      <c r="AA79" s="348">
        <f>'2M - SGS'!AA79</f>
        <v>0.107824</v>
      </c>
      <c r="AB79" s="348">
        <f>'2M - SGS'!AB79</f>
        <v>9.1051999999999994E-2</v>
      </c>
      <c r="AC79" s="348">
        <f>'2M - SGS'!AC79</f>
        <v>7.1135000000000004E-2</v>
      </c>
      <c r="AD79" s="348">
        <f>'2M - SGS'!AD79</f>
        <v>4.1179E-2</v>
      </c>
      <c r="AE79" s="348">
        <f>'2M - SGS'!AE79</f>
        <v>4.4423999999999998E-2</v>
      </c>
      <c r="AF79" s="348">
        <f>'2M - SGS'!AF79</f>
        <v>0.106128</v>
      </c>
      <c r="AG79" s="348">
        <f>'2M - SGS'!AG79</f>
        <v>0.14288100000000001</v>
      </c>
      <c r="AH79" s="348">
        <f>'2M - SGS'!AH79</f>
        <v>0.133494</v>
      </c>
      <c r="AI79" s="348">
        <f>'2M - SGS'!AI79</f>
        <v>5.781E-2</v>
      </c>
      <c r="AJ79" s="348">
        <f>'2M - SGS'!AJ79</f>
        <v>3.8018000000000003E-2</v>
      </c>
      <c r="AK79" s="348">
        <f>'2M - SGS'!AK79</f>
        <v>6.2103999999999999E-2</v>
      </c>
      <c r="AL79" s="348">
        <f>'2M - SGS'!AL79</f>
        <v>0.10395</v>
      </c>
      <c r="AM79" s="348">
        <f>'2M - SGS'!AM79</f>
        <v>0.107824</v>
      </c>
      <c r="AN79" s="348">
        <f>'2M - SGS'!AN79</f>
        <v>9.1051999999999994E-2</v>
      </c>
      <c r="AO79" s="348">
        <f>'2M - SGS'!AO79</f>
        <v>7.1135000000000004E-2</v>
      </c>
      <c r="AP79" s="348">
        <f>'2M - SGS'!AP79</f>
        <v>4.1179E-2</v>
      </c>
      <c r="AQ79" s="348">
        <f>'2M - SGS'!AQ79</f>
        <v>4.4423999999999998E-2</v>
      </c>
      <c r="AR79" s="348">
        <f>'2M - SGS'!AR79</f>
        <v>0.106128</v>
      </c>
      <c r="AS79" s="348">
        <f>'2M - SGS'!AS79</f>
        <v>0.14288100000000001</v>
      </c>
      <c r="AT79" s="348">
        <f>'2M - SGS'!AT79</f>
        <v>0.133494</v>
      </c>
      <c r="AU79" s="348">
        <f>'2M - SGS'!AU79</f>
        <v>5.781E-2</v>
      </c>
      <c r="AV79" s="348">
        <f>'2M - SGS'!AV79</f>
        <v>3.8018000000000003E-2</v>
      </c>
      <c r="AW79" s="348">
        <f>'2M - SGS'!AW79</f>
        <v>6.2103999999999999E-2</v>
      </c>
      <c r="AX79" s="348">
        <f>'2M - SGS'!AX79</f>
        <v>0.10395</v>
      </c>
      <c r="AY79" s="348">
        <f>'2M - SGS'!AY79</f>
        <v>0.107824</v>
      </c>
      <c r="AZ79" s="348">
        <f>'2M - SGS'!AZ79</f>
        <v>9.1051999999999994E-2</v>
      </c>
      <c r="BA79" s="348">
        <f>'2M - SGS'!BA79</f>
        <v>7.1135000000000004E-2</v>
      </c>
      <c r="BB79" s="348">
        <f>'2M - SGS'!BB79</f>
        <v>4.1179E-2</v>
      </c>
      <c r="BC79" s="348">
        <f>'2M - SGS'!BC79</f>
        <v>4.4423999999999998E-2</v>
      </c>
      <c r="BD79" s="348">
        <f>'2M - SGS'!BD79</f>
        <v>0.106128</v>
      </c>
      <c r="BE79" s="348">
        <f>'2M - SGS'!BE79</f>
        <v>0.14288100000000001</v>
      </c>
      <c r="BF79" s="348">
        <f>'2M - SGS'!BF79</f>
        <v>0.133494</v>
      </c>
      <c r="BG79" s="348">
        <f>'2M - SGS'!BG79</f>
        <v>5.781E-2</v>
      </c>
      <c r="BH79" s="348">
        <f>'2M - SGS'!BH79</f>
        <v>3.8018000000000003E-2</v>
      </c>
      <c r="BI79" s="348">
        <f>'2M - SGS'!BI79</f>
        <v>6.2103999999999999E-2</v>
      </c>
      <c r="BJ79" s="348">
        <f>'2M - SGS'!BJ79</f>
        <v>0.10395</v>
      </c>
      <c r="BK79" s="348">
        <f>'2M - SGS'!BK79</f>
        <v>0.107824</v>
      </c>
      <c r="BL79" s="348">
        <f>'2M - SGS'!BL79</f>
        <v>9.1051999999999994E-2</v>
      </c>
      <c r="BM79" s="348">
        <f>'2M - SGS'!BM79</f>
        <v>7.1135000000000004E-2</v>
      </c>
      <c r="BN79" s="348">
        <f>'2M - SGS'!BN79</f>
        <v>4.1179E-2</v>
      </c>
      <c r="BO79" s="348">
        <f>'2M - SGS'!BO79</f>
        <v>4.4423999999999998E-2</v>
      </c>
      <c r="BP79" s="348">
        <f>'2M - SGS'!BP79</f>
        <v>0.106128</v>
      </c>
      <c r="BQ79" s="348">
        <f>'2M - SGS'!BQ79</f>
        <v>0.14288100000000001</v>
      </c>
      <c r="BR79" s="348">
        <f>'2M - SGS'!BR79</f>
        <v>0.133494</v>
      </c>
      <c r="BS79" s="348">
        <f>'2M - SGS'!BS79</f>
        <v>5.781E-2</v>
      </c>
      <c r="BT79" s="348">
        <f>'2M - SGS'!BT79</f>
        <v>3.8018000000000003E-2</v>
      </c>
      <c r="BU79" s="348">
        <f>'2M - SGS'!BU79</f>
        <v>6.2103999999999999E-2</v>
      </c>
      <c r="BV79" s="348">
        <f>'2M - SGS'!BV79</f>
        <v>0.10395</v>
      </c>
      <c r="BW79" s="348">
        <f>'2M - SGS'!BW79</f>
        <v>0.107824</v>
      </c>
      <c r="BX79" s="348">
        <f>'2M - SGS'!BX79</f>
        <v>9.1051999999999994E-2</v>
      </c>
      <c r="BY79" s="348">
        <f>'2M - SGS'!BY79</f>
        <v>7.1135000000000004E-2</v>
      </c>
      <c r="BZ79" s="348">
        <f>'2M - SGS'!BZ79</f>
        <v>4.1179E-2</v>
      </c>
      <c r="CA79" s="348">
        <f>'2M - SGS'!CA79</f>
        <v>4.4423999999999998E-2</v>
      </c>
      <c r="CB79" s="348">
        <f>'2M - SGS'!CB79</f>
        <v>0.106128</v>
      </c>
      <c r="CC79" s="348">
        <f>'2M - SGS'!CC79</f>
        <v>0.14288100000000001</v>
      </c>
      <c r="CD79" s="348">
        <f>'2M - SGS'!CD79</f>
        <v>0.133494</v>
      </c>
      <c r="CE79" s="348">
        <f>'2M - SGS'!CE79</f>
        <v>5.781E-2</v>
      </c>
      <c r="CF79" s="348">
        <f>'2M - SGS'!CF79</f>
        <v>3.8018000000000003E-2</v>
      </c>
      <c r="CG79" s="348">
        <f>'2M - SGS'!CG79</f>
        <v>6.2103999999999999E-2</v>
      </c>
      <c r="CH79" s="349">
        <f>'2M - SGS'!CH79</f>
        <v>0.10395</v>
      </c>
      <c r="CJ79" s="248">
        <f t="shared" ref="CJ79:CJ90" si="104">SUM(C79:N79)</f>
        <v>0.99999900000000008</v>
      </c>
    </row>
    <row r="80" spans="1:88" ht="15.5" x14ac:dyDescent="0.35">
      <c r="A80" s="581"/>
      <c r="B80" s="14" t="str">
        <f t="shared" si="103"/>
        <v>Cooking</v>
      </c>
      <c r="C80" s="348">
        <f>'2M - SGS'!C80</f>
        <v>8.6096000000000006E-2</v>
      </c>
      <c r="D80" s="348">
        <f>'2M - SGS'!D80</f>
        <v>7.8608999999999998E-2</v>
      </c>
      <c r="E80" s="348">
        <f>'2M - SGS'!E80</f>
        <v>8.1547999999999995E-2</v>
      </c>
      <c r="F80" s="348">
        <f>'2M - SGS'!F80</f>
        <v>7.2947999999999999E-2</v>
      </c>
      <c r="G80" s="348">
        <f>'2M - SGS'!G80</f>
        <v>8.6277000000000006E-2</v>
      </c>
      <c r="H80" s="348">
        <f>'2M - SGS'!H80</f>
        <v>8.3294000000000007E-2</v>
      </c>
      <c r="I80" s="348">
        <f>'2M - SGS'!I80</f>
        <v>8.5859000000000005E-2</v>
      </c>
      <c r="J80" s="348">
        <f>'2M - SGS'!J80</f>
        <v>8.5885000000000003E-2</v>
      </c>
      <c r="K80" s="348">
        <f>'2M - SGS'!K80</f>
        <v>8.3474999999999994E-2</v>
      </c>
      <c r="L80" s="348">
        <f>'2M - SGS'!L80</f>
        <v>8.6262000000000005E-2</v>
      </c>
      <c r="M80" s="348">
        <f>'2M - SGS'!M80</f>
        <v>8.3496000000000001E-2</v>
      </c>
      <c r="N80" s="348">
        <f>'2M - SGS'!N80</f>
        <v>8.6250999999999994E-2</v>
      </c>
      <c r="O80" s="348">
        <f>'2M - SGS'!O80</f>
        <v>8.6096000000000006E-2</v>
      </c>
      <c r="P80" s="348">
        <f>'2M - SGS'!P80</f>
        <v>7.8608999999999998E-2</v>
      </c>
      <c r="Q80" s="348">
        <f>'2M - SGS'!Q80</f>
        <v>8.1547999999999995E-2</v>
      </c>
      <c r="R80" s="348">
        <f>'2M - SGS'!R80</f>
        <v>7.2947999999999999E-2</v>
      </c>
      <c r="S80" s="348">
        <f>'2M - SGS'!S80</f>
        <v>8.6277000000000006E-2</v>
      </c>
      <c r="T80" s="348">
        <f>'2M - SGS'!T80</f>
        <v>8.3294000000000007E-2</v>
      </c>
      <c r="U80" s="348">
        <f>'2M - SGS'!U80</f>
        <v>8.5859000000000005E-2</v>
      </c>
      <c r="V80" s="348">
        <f>'2M - SGS'!V80</f>
        <v>8.5885000000000003E-2</v>
      </c>
      <c r="W80" s="348">
        <f>'2M - SGS'!W80</f>
        <v>8.3474999999999994E-2</v>
      </c>
      <c r="X80" s="348">
        <f>'2M - SGS'!X80</f>
        <v>8.6262000000000005E-2</v>
      </c>
      <c r="Y80" s="348">
        <f>'2M - SGS'!Y80</f>
        <v>8.3496000000000001E-2</v>
      </c>
      <c r="Z80" s="348">
        <f>'2M - SGS'!Z80</f>
        <v>8.6250999999999994E-2</v>
      </c>
      <c r="AA80" s="348">
        <f>'2M - SGS'!AA80</f>
        <v>8.6096000000000006E-2</v>
      </c>
      <c r="AB80" s="348">
        <f>'2M - SGS'!AB80</f>
        <v>7.8608999999999998E-2</v>
      </c>
      <c r="AC80" s="348">
        <f>'2M - SGS'!AC80</f>
        <v>8.1547999999999995E-2</v>
      </c>
      <c r="AD80" s="348">
        <f>'2M - SGS'!AD80</f>
        <v>7.2947999999999999E-2</v>
      </c>
      <c r="AE80" s="348">
        <f>'2M - SGS'!AE80</f>
        <v>8.6277000000000006E-2</v>
      </c>
      <c r="AF80" s="348">
        <f>'2M - SGS'!AF80</f>
        <v>8.3294000000000007E-2</v>
      </c>
      <c r="AG80" s="348">
        <f>'2M - SGS'!AG80</f>
        <v>8.5859000000000005E-2</v>
      </c>
      <c r="AH80" s="348">
        <f>'2M - SGS'!AH80</f>
        <v>8.5885000000000003E-2</v>
      </c>
      <c r="AI80" s="348">
        <f>'2M - SGS'!AI80</f>
        <v>8.3474999999999994E-2</v>
      </c>
      <c r="AJ80" s="348">
        <f>'2M - SGS'!AJ80</f>
        <v>8.6262000000000005E-2</v>
      </c>
      <c r="AK80" s="348">
        <f>'2M - SGS'!AK80</f>
        <v>8.3496000000000001E-2</v>
      </c>
      <c r="AL80" s="348">
        <f>'2M - SGS'!AL80</f>
        <v>8.6250999999999994E-2</v>
      </c>
      <c r="AM80" s="348">
        <f>'2M - SGS'!AM80</f>
        <v>8.6096000000000006E-2</v>
      </c>
      <c r="AN80" s="348">
        <f>'2M - SGS'!AN80</f>
        <v>7.8608999999999998E-2</v>
      </c>
      <c r="AO80" s="348">
        <f>'2M - SGS'!AO80</f>
        <v>8.1547999999999995E-2</v>
      </c>
      <c r="AP80" s="348">
        <f>'2M - SGS'!AP80</f>
        <v>7.2947999999999999E-2</v>
      </c>
      <c r="AQ80" s="348">
        <f>'2M - SGS'!AQ80</f>
        <v>8.6277000000000006E-2</v>
      </c>
      <c r="AR80" s="348">
        <f>'2M - SGS'!AR80</f>
        <v>8.3294000000000007E-2</v>
      </c>
      <c r="AS80" s="348">
        <f>'2M - SGS'!AS80</f>
        <v>8.5859000000000005E-2</v>
      </c>
      <c r="AT80" s="348">
        <f>'2M - SGS'!AT80</f>
        <v>8.5885000000000003E-2</v>
      </c>
      <c r="AU80" s="348">
        <f>'2M - SGS'!AU80</f>
        <v>8.3474999999999994E-2</v>
      </c>
      <c r="AV80" s="348">
        <f>'2M - SGS'!AV80</f>
        <v>8.6262000000000005E-2</v>
      </c>
      <c r="AW80" s="348">
        <f>'2M - SGS'!AW80</f>
        <v>8.3496000000000001E-2</v>
      </c>
      <c r="AX80" s="348">
        <f>'2M - SGS'!AX80</f>
        <v>8.6250999999999994E-2</v>
      </c>
      <c r="AY80" s="348">
        <f>'2M - SGS'!AY80</f>
        <v>8.6096000000000006E-2</v>
      </c>
      <c r="AZ80" s="348">
        <f>'2M - SGS'!AZ80</f>
        <v>7.8608999999999998E-2</v>
      </c>
      <c r="BA80" s="348">
        <f>'2M - SGS'!BA80</f>
        <v>8.1547999999999995E-2</v>
      </c>
      <c r="BB80" s="348">
        <f>'2M - SGS'!BB80</f>
        <v>7.2947999999999999E-2</v>
      </c>
      <c r="BC80" s="348">
        <f>'2M - SGS'!BC80</f>
        <v>8.6277000000000006E-2</v>
      </c>
      <c r="BD80" s="348">
        <f>'2M - SGS'!BD80</f>
        <v>8.3294000000000007E-2</v>
      </c>
      <c r="BE80" s="348">
        <f>'2M - SGS'!BE80</f>
        <v>8.5859000000000005E-2</v>
      </c>
      <c r="BF80" s="348">
        <f>'2M - SGS'!BF80</f>
        <v>8.5885000000000003E-2</v>
      </c>
      <c r="BG80" s="348">
        <f>'2M - SGS'!BG80</f>
        <v>8.3474999999999994E-2</v>
      </c>
      <c r="BH80" s="348">
        <f>'2M - SGS'!BH80</f>
        <v>8.6262000000000005E-2</v>
      </c>
      <c r="BI80" s="348">
        <f>'2M - SGS'!BI80</f>
        <v>8.3496000000000001E-2</v>
      </c>
      <c r="BJ80" s="348">
        <f>'2M - SGS'!BJ80</f>
        <v>8.6250999999999994E-2</v>
      </c>
      <c r="BK80" s="348">
        <f>'2M - SGS'!BK80</f>
        <v>8.6096000000000006E-2</v>
      </c>
      <c r="BL80" s="348">
        <f>'2M - SGS'!BL80</f>
        <v>7.8608999999999998E-2</v>
      </c>
      <c r="BM80" s="348">
        <f>'2M - SGS'!BM80</f>
        <v>8.1547999999999995E-2</v>
      </c>
      <c r="BN80" s="348">
        <f>'2M - SGS'!BN80</f>
        <v>7.2947999999999999E-2</v>
      </c>
      <c r="BO80" s="348">
        <f>'2M - SGS'!BO80</f>
        <v>8.6277000000000006E-2</v>
      </c>
      <c r="BP80" s="348">
        <f>'2M - SGS'!BP80</f>
        <v>8.3294000000000007E-2</v>
      </c>
      <c r="BQ80" s="348">
        <f>'2M - SGS'!BQ80</f>
        <v>8.5859000000000005E-2</v>
      </c>
      <c r="BR80" s="348">
        <f>'2M - SGS'!BR80</f>
        <v>8.5885000000000003E-2</v>
      </c>
      <c r="BS80" s="348">
        <f>'2M - SGS'!BS80</f>
        <v>8.3474999999999994E-2</v>
      </c>
      <c r="BT80" s="348">
        <f>'2M - SGS'!BT80</f>
        <v>8.6262000000000005E-2</v>
      </c>
      <c r="BU80" s="348">
        <f>'2M - SGS'!BU80</f>
        <v>8.3496000000000001E-2</v>
      </c>
      <c r="BV80" s="348">
        <f>'2M - SGS'!BV80</f>
        <v>8.6250999999999994E-2</v>
      </c>
      <c r="BW80" s="348">
        <f>'2M - SGS'!BW80</f>
        <v>8.6096000000000006E-2</v>
      </c>
      <c r="BX80" s="348">
        <f>'2M - SGS'!BX80</f>
        <v>7.8608999999999998E-2</v>
      </c>
      <c r="BY80" s="348">
        <f>'2M - SGS'!BY80</f>
        <v>8.1547999999999995E-2</v>
      </c>
      <c r="BZ80" s="348">
        <f>'2M - SGS'!BZ80</f>
        <v>7.2947999999999999E-2</v>
      </c>
      <c r="CA80" s="348">
        <f>'2M - SGS'!CA80</f>
        <v>8.6277000000000006E-2</v>
      </c>
      <c r="CB80" s="348">
        <f>'2M - SGS'!CB80</f>
        <v>8.3294000000000007E-2</v>
      </c>
      <c r="CC80" s="348">
        <f>'2M - SGS'!CC80</f>
        <v>8.5859000000000005E-2</v>
      </c>
      <c r="CD80" s="348">
        <f>'2M - SGS'!CD80</f>
        <v>8.5885000000000003E-2</v>
      </c>
      <c r="CE80" s="348">
        <f>'2M - SGS'!CE80</f>
        <v>8.3474999999999994E-2</v>
      </c>
      <c r="CF80" s="348">
        <f>'2M - SGS'!CF80</f>
        <v>8.6262000000000005E-2</v>
      </c>
      <c r="CG80" s="348">
        <f>'2M - SGS'!CG80</f>
        <v>8.3496000000000001E-2</v>
      </c>
      <c r="CH80" s="349">
        <f>'2M - SGS'!CH80</f>
        <v>8.6250999999999994E-2</v>
      </c>
      <c r="CJ80" s="248">
        <f t="shared" si="104"/>
        <v>0.99999999999999989</v>
      </c>
    </row>
    <row r="81" spans="1:88" ht="15.5" x14ac:dyDescent="0.35">
      <c r="A81" s="581"/>
      <c r="B81" s="14" t="str">
        <f t="shared" si="103"/>
        <v>Cooling</v>
      </c>
      <c r="C81" s="348">
        <f>'2M - SGS'!C81</f>
        <v>6.0000000000000002E-6</v>
      </c>
      <c r="D81" s="348">
        <f>'2M - SGS'!D81</f>
        <v>2.4699999999999999E-4</v>
      </c>
      <c r="E81" s="348">
        <f>'2M - SGS'!E81</f>
        <v>7.2360000000000002E-3</v>
      </c>
      <c r="F81" s="348">
        <f>'2M - SGS'!F81</f>
        <v>2.1690999999999998E-2</v>
      </c>
      <c r="G81" s="348">
        <f>'2M - SGS'!G81</f>
        <v>6.2979999999999994E-2</v>
      </c>
      <c r="H81" s="348">
        <f>'2M - SGS'!H81</f>
        <v>0.21317</v>
      </c>
      <c r="I81" s="348">
        <f>'2M - SGS'!I81</f>
        <v>0.29002899999999998</v>
      </c>
      <c r="J81" s="348">
        <f>'2M - SGS'!J81</f>
        <v>0.270206</v>
      </c>
      <c r="K81" s="348">
        <f>'2M - SGS'!K81</f>
        <v>0.108695</v>
      </c>
      <c r="L81" s="348">
        <f>'2M - SGS'!L81</f>
        <v>1.9643000000000001E-2</v>
      </c>
      <c r="M81" s="348">
        <f>'2M - SGS'!M81</f>
        <v>6.0299999999999998E-3</v>
      </c>
      <c r="N81" s="348">
        <f>'2M - SGS'!N81</f>
        <v>6.3999999999999997E-5</v>
      </c>
      <c r="O81" s="348">
        <f>'2M - SGS'!O81</f>
        <v>6.0000000000000002E-6</v>
      </c>
      <c r="P81" s="348">
        <f>'2M - SGS'!P81</f>
        <v>2.4699999999999999E-4</v>
      </c>
      <c r="Q81" s="348">
        <f>'2M - SGS'!Q81</f>
        <v>7.2360000000000002E-3</v>
      </c>
      <c r="R81" s="348">
        <f>'2M - SGS'!R81</f>
        <v>2.1690999999999998E-2</v>
      </c>
      <c r="S81" s="348">
        <f>'2M - SGS'!S81</f>
        <v>6.2979999999999994E-2</v>
      </c>
      <c r="T81" s="348">
        <f>'2M - SGS'!T81</f>
        <v>0.21317</v>
      </c>
      <c r="U81" s="348">
        <f>'2M - SGS'!U81</f>
        <v>0.29002899999999998</v>
      </c>
      <c r="V81" s="348">
        <f>'2M - SGS'!V81</f>
        <v>0.270206</v>
      </c>
      <c r="W81" s="348">
        <f>'2M - SGS'!W81</f>
        <v>0.108695</v>
      </c>
      <c r="X81" s="348">
        <f>'2M - SGS'!X81</f>
        <v>1.9643000000000001E-2</v>
      </c>
      <c r="Y81" s="348">
        <f>'2M - SGS'!Y81</f>
        <v>6.0299999999999998E-3</v>
      </c>
      <c r="Z81" s="348">
        <f>'2M - SGS'!Z81</f>
        <v>6.3999999999999997E-5</v>
      </c>
      <c r="AA81" s="348">
        <f>'2M - SGS'!AA81</f>
        <v>6.0000000000000002E-6</v>
      </c>
      <c r="AB81" s="348">
        <f>'2M - SGS'!AB81</f>
        <v>2.4699999999999999E-4</v>
      </c>
      <c r="AC81" s="348">
        <f>'2M - SGS'!AC81</f>
        <v>7.2360000000000002E-3</v>
      </c>
      <c r="AD81" s="348">
        <f>'2M - SGS'!AD81</f>
        <v>2.1690999999999998E-2</v>
      </c>
      <c r="AE81" s="348">
        <f>'2M - SGS'!AE81</f>
        <v>6.2979999999999994E-2</v>
      </c>
      <c r="AF81" s="348">
        <f>'2M - SGS'!AF81</f>
        <v>0.21317</v>
      </c>
      <c r="AG81" s="348">
        <f>'2M - SGS'!AG81</f>
        <v>0.29002899999999998</v>
      </c>
      <c r="AH81" s="348">
        <f>'2M - SGS'!AH81</f>
        <v>0.270206</v>
      </c>
      <c r="AI81" s="348">
        <f>'2M - SGS'!AI81</f>
        <v>0.108695</v>
      </c>
      <c r="AJ81" s="348">
        <f>'2M - SGS'!AJ81</f>
        <v>1.9643000000000001E-2</v>
      </c>
      <c r="AK81" s="348">
        <f>'2M - SGS'!AK81</f>
        <v>6.0299999999999998E-3</v>
      </c>
      <c r="AL81" s="348">
        <f>'2M - SGS'!AL81</f>
        <v>6.3999999999999997E-5</v>
      </c>
      <c r="AM81" s="348">
        <f>'2M - SGS'!AM81</f>
        <v>6.0000000000000002E-6</v>
      </c>
      <c r="AN81" s="348">
        <f>'2M - SGS'!AN81</f>
        <v>2.4699999999999999E-4</v>
      </c>
      <c r="AO81" s="348">
        <f>'2M - SGS'!AO81</f>
        <v>7.2360000000000002E-3</v>
      </c>
      <c r="AP81" s="348">
        <f>'2M - SGS'!AP81</f>
        <v>2.1690999999999998E-2</v>
      </c>
      <c r="AQ81" s="348">
        <f>'2M - SGS'!AQ81</f>
        <v>6.2979999999999994E-2</v>
      </c>
      <c r="AR81" s="348">
        <f>'2M - SGS'!AR81</f>
        <v>0.21317</v>
      </c>
      <c r="AS81" s="348">
        <f>'2M - SGS'!AS81</f>
        <v>0.29002899999999998</v>
      </c>
      <c r="AT81" s="348">
        <f>'2M - SGS'!AT81</f>
        <v>0.270206</v>
      </c>
      <c r="AU81" s="348">
        <f>'2M - SGS'!AU81</f>
        <v>0.108695</v>
      </c>
      <c r="AV81" s="348">
        <f>'2M - SGS'!AV81</f>
        <v>1.9643000000000001E-2</v>
      </c>
      <c r="AW81" s="348">
        <f>'2M - SGS'!AW81</f>
        <v>6.0299999999999998E-3</v>
      </c>
      <c r="AX81" s="348">
        <f>'2M - SGS'!AX81</f>
        <v>6.3999999999999997E-5</v>
      </c>
      <c r="AY81" s="348">
        <f>'2M - SGS'!AY81</f>
        <v>6.0000000000000002E-6</v>
      </c>
      <c r="AZ81" s="348">
        <f>'2M - SGS'!AZ81</f>
        <v>2.4699999999999999E-4</v>
      </c>
      <c r="BA81" s="348">
        <f>'2M - SGS'!BA81</f>
        <v>7.2360000000000002E-3</v>
      </c>
      <c r="BB81" s="348">
        <f>'2M - SGS'!BB81</f>
        <v>2.1690999999999998E-2</v>
      </c>
      <c r="BC81" s="348">
        <f>'2M - SGS'!BC81</f>
        <v>6.2979999999999994E-2</v>
      </c>
      <c r="BD81" s="348">
        <f>'2M - SGS'!BD81</f>
        <v>0.21317</v>
      </c>
      <c r="BE81" s="348">
        <f>'2M - SGS'!BE81</f>
        <v>0.29002899999999998</v>
      </c>
      <c r="BF81" s="348">
        <f>'2M - SGS'!BF81</f>
        <v>0.270206</v>
      </c>
      <c r="BG81" s="348">
        <f>'2M - SGS'!BG81</f>
        <v>0.108695</v>
      </c>
      <c r="BH81" s="348">
        <f>'2M - SGS'!BH81</f>
        <v>1.9643000000000001E-2</v>
      </c>
      <c r="BI81" s="348">
        <f>'2M - SGS'!BI81</f>
        <v>6.0299999999999998E-3</v>
      </c>
      <c r="BJ81" s="348">
        <f>'2M - SGS'!BJ81</f>
        <v>6.3999999999999997E-5</v>
      </c>
      <c r="BK81" s="348">
        <f>'2M - SGS'!BK81</f>
        <v>6.0000000000000002E-6</v>
      </c>
      <c r="BL81" s="348">
        <f>'2M - SGS'!BL81</f>
        <v>2.4699999999999999E-4</v>
      </c>
      <c r="BM81" s="348">
        <f>'2M - SGS'!BM81</f>
        <v>7.2360000000000002E-3</v>
      </c>
      <c r="BN81" s="348">
        <f>'2M - SGS'!BN81</f>
        <v>2.1690999999999998E-2</v>
      </c>
      <c r="BO81" s="348">
        <f>'2M - SGS'!BO81</f>
        <v>6.2979999999999994E-2</v>
      </c>
      <c r="BP81" s="348">
        <f>'2M - SGS'!BP81</f>
        <v>0.21317</v>
      </c>
      <c r="BQ81" s="348">
        <f>'2M - SGS'!BQ81</f>
        <v>0.29002899999999998</v>
      </c>
      <c r="BR81" s="348">
        <f>'2M - SGS'!BR81</f>
        <v>0.270206</v>
      </c>
      <c r="BS81" s="348">
        <f>'2M - SGS'!BS81</f>
        <v>0.108695</v>
      </c>
      <c r="BT81" s="348">
        <f>'2M - SGS'!BT81</f>
        <v>1.9643000000000001E-2</v>
      </c>
      <c r="BU81" s="348">
        <f>'2M - SGS'!BU81</f>
        <v>6.0299999999999998E-3</v>
      </c>
      <c r="BV81" s="348">
        <f>'2M - SGS'!BV81</f>
        <v>6.3999999999999997E-5</v>
      </c>
      <c r="BW81" s="348">
        <f>'2M - SGS'!BW81</f>
        <v>6.0000000000000002E-6</v>
      </c>
      <c r="BX81" s="348">
        <f>'2M - SGS'!BX81</f>
        <v>2.4699999999999999E-4</v>
      </c>
      <c r="BY81" s="348">
        <f>'2M - SGS'!BY81</f>
        <v>7.2360000000000002E-3</v>
      </c>
      <c r="BZ81" s="348">
        <f>'2M - SGS'!BZ81</f>
        <v>2.1690999999999998E-2</v>
      </c>
      <c r="CA81" s="348">
        <f>'2M - SGS'!CA81</f>
        <v>6.2979999999999994E-2</v>
      </c>
      <c r="CB81" s="348">
        <f>'2M - SGS'!CB81</f>
        <v>0.21317</v>
      </c>
      <c r="CC81" s="348">
        <f>'2M - SGS'!CC81</f>
        <v>0.29002899999999998</v>
      </c>
      <c r="CD81" s="348">
        <f>'2M - SGS'!CD81</f>
        <v>0.270206</v>
      </c>
      <c r="CE81" s="348">
        <f>'2M - SGS'!CE81</f>
        <v>0.108695</v>
      </c>
      <c r="CF81" s="348">
        <f>'2M - SGS'!CF81</f>
        <v>1.9643000000000001E-2</v>
      </c>
      <c r="CG81" s="348">
        <f>'2M - SGS'!CG81</f>
        <v>6.0299999999999998E-3</v>
      </c>
      <c r="CH81" s="349">
        <f>'2M - SGS'!CH81</f>
        <v>6.3999999999999997E-5</v>
      </c>
      <c r="CJ81" s="248">
        <f t="shared" si="104"/>
        <v>0.9999969999999998</v>
      </c>
    </row>
    <row r="82" spans="1:88" ht="15.5" x14ac:dyDescent="0.35">
      <c r="A82" s="581"/>
      <c r="B82" s="14" t="str">
        <f t="shared" si="103"/>
        <v>Ext Lighting</v>
      </c>
      <c r="C82" s="348">
        <f>'2M - SGS'!C82</f>
        <v>0.106265</v>
      </c>
      <c r="D82" s="348">
        <f>'2M - SGS'!D82</f>
        <v>8.2161999999999999E-2</v>
      </c>
      <c r="E82" s="348">
        <f>'2M - SGS'!E82</f>
        <v>7.0887000000000006E-2</v>
      </c>
      <c r="F82" s="348">
        <f>'2M - SGS'!F82</f>
        <v>6.8145999999999998E-2</v>
      </c>
      <c r="G82" s="348">
        <f>'2M - SGS'!G82</f>
        <v>8.1852999999999995E-2</v>
      </c>
      <c r="H82" s="348">
        <f>'2M - SGS'!H82</f>
        <v>6.7163E-2</v>
      </c>
      <c r="I82" s="348">
        <f>'2M - SGS'!I82</f>
        <v>8.6751999999999996E-2</v>
      </c>
      <c r="J82" s="348">
        <f>'2M - SGS'!J82</f>
        <v>6.9401000000000004E-2</v>
      </c>
      <c r="K82" s="348">
        <f>'2M - SGS'!K82</f>
        <v>8.2907999999999996E-2</v>
      </c>
      <c r="L82" s="348">
        <f>'2M - SGS'!L82</f>
        <v>0.100507</v>
      </c>
      <c r="M82" s="348">
        <f>'2M - SGS'!M82</f>
        <v>8.7251999999999996E-2</v>
      </c>
      <c r="N82" s="348">
        <f>'2M - SGS'!N82</f>
        <v>9.6703999999999998E-2</v>
      </c>
      <c r="O82" s="348">
        <f>'2M - SGS'!O82</f>
        <v>0.106265</v>
      </c>
      <c r="P82" s="348">
        <f>'2M - SGS'!P82</f>
        <v>8.2161999999999999E-2</v>
      </c>
      <c r="Q82" s="348">
        <f>'2M - SGS'!Q82</f>
        <v>7.0887000000000006E-2</v>
      </c>
      <c r="R82" s="348">
        <f>'2M - SGS'!R82</f>
        <v>6.8145999999999998E-2</v>
      </c>
      <c r="S82" s="348">
        <f>'2M - SGS'!S82</f>
        <v>8.1852999999999995E-2</v>
      </c>
      <c r="T82" s="348">
        <f>'2M - SGS'!T82</f>
        <v>6.7163E-2</v>
      </c>
      <c r="U82" s="348">
        <f>'2M - SGS'!U82</f>
        <v>8.6751999999999996E-2</v>
      </c>
      <c r="V82" s="348">
        <f>'2M - SGS'!V82</f>
        <v>6.9401000000000004E-2</v>
      </c>
      <c r="W82" s="348">
        <f>'2M - SGS'!W82</f>
        <v>8.2907999999999996E-2</v>
      </c>
      <c r="X82" s="348">
        <f>'2M - SGS'!X82</f>
        <v>0.100507</v>
      </c>
      <c r="Y82" s="348">
        <f>'2M - SGS'!Y82</f>
        <v>8.7251999999999996E-2</v>
      </c>
      <c r="Z82" s="348">
        <f>'2M - SGS'!Z82</f>
        <v>9.6703999999999998E-2</v>
      </c>
      <c r="AA82" s="348">
        <f>'2M - SGS'!AA82</f>
        <v>0.106265</v>
      </c>
      <c r="AB82" s="348">
        <f>'2M - SGS'!AB82</f>
        <v>8.2161999999999999E-2</v>
      </c>
      <c r="AC82" s="348">
        <f>'2M - SGS'!AC82</f>
        <v>7.0887000000000006E-2</v>
      </c>
      <c r="AD82" s="348">
        <f>'2M - SGS'!AD82</f>
        <v>6.8145999999999998E-2</v>
      </c>
      <c r="AE82" s="348">
        <f>'2M - SGS'!AE82</f>
        <v>8.1852999999999995E-2</v>
      </c>
      <c r="AF82" s="348">
        <f>'2M - SGS'!AF82</f>
        <v>6.7163E-2</v>
      </c>
      <c r="AG82" s="348">
        <f>'2M - SGS'!AG82</f>
        <v>8.6751999999999996E-2</v>
      </c>
      <c r="AH82" s="348">
        <f>'2M - SGS'!AH82</f>
        <v>6.9401000000000004E-2</v>
      </c>
      <c r="AI82" s="348">
        <f>'2M - SGS'!AI82</f>
        <v>8.2907999999999996E-2</v>
      </c>
      <c r="AJ82" s="348">
        <f>'2M - SGS'!AJ82</f>
        <v>0.100507</v>
      </c>
      <c r="AK82" s="348">
        <f>'2M - SGS'!AK82</f>
        <v>8.7251999999999996E-2</v>
      </c>
      <c r="AL82" s="348">
        <f>'2M - SGS'!AL82</f>
        <v>9.6703999999999998E-2</v>
      </c>
      <c r="AM82" s="348">
        <f>'2M - SGS'!AM82</f>
        <v>0.106265</v>
      </c>
      <c r="AN82" s="348">
        <f>'2M - SGS'!AN82</f>
        <v>8.2161999999999999E-2</v>
      </c>
      <c r="AO82" s="348">
        <f>'2M - SGS'!AO82</f>
        <v>7.0887000000000006E-2</v>
      </c>
      <c r="AP82" s="348">
        <f>'2M - SGS'!AP82</f>
        <v>6.8145999999999998E-2</v>
      </c>
      <c r="AQ82" s="348">
        <f>'2M - SGS'!AQ82</f>
        <v>8.1852999999999995E-2</v>
      </c>
      <c r="AR82" s="348">
        <f>'2M - SGS'!AR82</f>
        <v>6.7163E-2</v>
      </c>
      <c r="AS82" s="348">
        <f>'2M - SGS'!AS82</f>
        <v>8.6751999999999996E-2</v>
      </c>
      <c r="AT82" s="348">
        <f>'2M - SGS'!AT82</f>
        <v>6.9401000000000004E-2</v>
      </c>
      <c r="AU82" s="348">
        <f>'2M - SGS'!AU82</f>
        <v>8.2907999999999996E-2</v>
      </c>
      <c r="AV82" s="348">
        <f>'2M - SGS'!AV82</f>
        <v>0.100507</v>
      </c>
      <c r="AW82" s="348">
        <f>'2M - SGS'!AW82</f>
        <v>8.7251999999999996E-2</v>
      </c>
      <c r="AX82" s="348">
        <f>'2M - SGS'!AX82</f>
        <v>9.6703999999999998E-2</v>
      </c>
      <c r="AY82" s="348">
        <f>'2M - SGS'!AY82</f>
        <v>0.106265</v>
      </c>
      <c r="AZ82" s="348">
        <f>'2M - SGS'!AZ82</f>
        <v>8.2161999999999999E-2</v>
      </c>
      <c r="BA82" s="348">
        <f>'2M - SGS'!BA82</f>
        <v>7.0887000000000006E-2</v>
      </c>
      <c r="BB82" s="348">
        <f>'2M - SGS'!BB82</f>
        <v>6.8145999999999998E-2</v>
      </c>
      <c r="BC82" s="348">
        <f>'2M - SGS'!BC82</f>
        <v>8.1852999999999995E-2</v>
      </c>
      <c r="BD82" s="348">
        <f>'2M - SGS'!BD82</f>
        <v>6.7163E-2</v>
      </c>
      <c r="BE82" s="348">
        <f>'2M - SGS'!BE82</f>
        <v>8.6751999999999996E-2</v>
      </c>
      <c r="BF82" s="348">
        <f>'2M - SGS'!BF82</f>
        <v>6.9401000000000004E-2</v>
      </c>
      <c r="BG82" s="348">
        <f>'2M - SGS'!BG82</f>
        <v>8.2907999999999996E-2</v>
      </c>
      <c r="BH82" s="348">
        <f>'2M - SGS'!BH82</f>
        <v>0.100507</v>
      </c>
      <c r="BI82" s="348">
        <f>'2M - SGS'!BI82</f>
        <v>8.7251999999999996E-2</v>
      </c>
      <c r="BJ82" s="348">
        <f>'2M - SGS'!BJ82</f>
        <v>9.6703999999999998E-2</v>
      </c>
      <c r="BK82" s="348">
        <f>'2M - SGS'!BK82</f>
        <v>0.106265</v>
      </c>
      <c r="BL82" s="348">
        <f>'2M - SGS'!BL82</f>
        <v>8.2161999999999999E-2</v>
      </c>
      <c r="BM82" s="348">
        <f>'2M - SGS'!BM82</f>
        <v>7.0887000000000006E-2</v>
      </c>
      <c r="BN82" s="348">
        <f>'2M - SGS'!BN82</f>
        <v>6.8145999999999998E-2</v>
      </c>
      <c r="BO82" s="348">
        <f>'2M - SGS'!BO82</f>
        <v>8.1852999999999995E-2</v>
      </c>
      <c r="BP82" s="348">
        <f>'2M - SGS'!BP82</f>
        <v>6.7163E-2</v>
      </c>
      <c r="BQ82" s="348">
        <f>'2M - SGS'!BQ82</f>
        <v>8.6751999999999996E-2</v>
      </c>
      <c r="BR82" s="348">
        <f>'2M - SGS'!BR82</f>
        <v>6.9401000000000004E-2</v>
      </c>
      <c r="BS82" s="348">
        <f>'2M - SGS'!BS82</f>
        <v>8.2907999999999996E-2</v>
      </c>
      <c r="BT82" s="348">
        <f>'2M - SGS'!BT82</f>
        <v>0.100507</v>
      </c>
      <c r="BU82" s="348">
        <f>'2M - SGS'!BU82</f>
        <v>8.7251999999999996E-2</v>
      </c>
      <c r="BV82" s="348">
        <f>'2M - SGS'!BV82</f>
        <v>9.6703999999999998E-2</v>
      </c>
      <c r="BW82" s="348">
        <f>'2M - SGS'!BW82</f>
        <v>0.106265</v>
      </c>
      <c r="BX82" s="348">
        <f>'2M - SGS'!BX82</f>
        <v>8.2161999999999999E-2</v>
      </c>
      <c r="BY82" s="348">
        <f>'2M - SGS'!BY82</f>
        <v>7.0887000000000006E-2</v>
      </c>
      <c r="BZ82" s="348">
        <f>'2M - SGS'!BZ82</f>
        <v>6.8145999999999998E-2</v>
      </c>
      <c r="CA82" s="348">
        <f>'2M - SGS'!CA82</f>
        <v>8.1852999999999995E-2</v>
      </c>
      <c r="CB82" s="348">
        <f>'2M - SGS'!CB82</f>
        <v>6.7163E-2</v>
      </c>
      <c r="CC82" s="348">
        <f>'2M - SGS'!CC82</f>
        <v>8.6751999999999996E-2</v>
      </c>
      <c r="CD82" s="348">
        <f>'2M - SGS'!CD82</f>
        <v>6.9401000000000004E-2</v>
      </c>
      <c r="CE82" s="348">
        <f>'2M - SGS'!CE82</f>
        <v>8.2907999999999996E-2</v>
      </c>
      <c r="CF82" s="348">
        <f>'2M - SGS'!CF82</f>
        <v>0.100507</v>
      </c>
      <c r="CG82" s="348">
        <f>'2M - SGS'!CG82</f>
        <v>8.7251999999999996E-2</v>
      </c>
      <c r="CH82" s="349">
        <f>'2M - SGS'!CH82</f>
        <v>9.6703999999999998E-2</v>
      </c>
      <c r="CJ82" s="248">
        <f t="shared" si="104"/>
        <v>1</v>
      </c>
    </row>
    <row r="83" spans="1:88" ht="15.5" x14ac:dyDescent="0.35">
      <c r="A83" s="581"/>
      <c r="B83" s="14" t="str">
        <f t="shared" si="103"/>
        <v>Heating</v>
      </c>
      <c r="C83" s="348">
        <f>'2M - SGS'!C83</f>
        <v>0.210397</v>
      </c>
      <c r="D83" s="348">
        <f>'2M - SGS'!D83</f>
        <v>0.17743600000000001</v>
      </c>
      <c r="E83" s="348">
        <f>'2M - SGS'!E83</f>
        <v>0.13192400000000001</v>
      </c>
      <c r="F83" s="348">
        <f>'2M - SGS'!F83</f>
        <v>5.9718E-2</v>
      </c>
      <c r="G83" s="348">
        <f>'2M - SGS'!G83</f>
        <v>2.6769000000000001E-2</v>
      </c>
      <c r="H83" s="348">
        <f>'2M - SGS'!H83</f>
        <v>4.2950000000000002E-3</v>
      </c>
      <c r="I83" s="348">
        <f>'2M - SGS'!I83</f>
        <v>2.895E-3</v>
      </c>
      <c r="J83" s="348">
        <f>'2M - SGS'!J83</f>
        <v>3.4320000000000002E-3</v>
      </c>
      <c r="K83" s="348">
        <f>'2M - SGS'!K83</f>
        <v>9.4020000000000006E-3</v>
      </c>
      <c r="L83" s="348">
        <f>'2M - SGS'!L83</f>
        <v>5.5496999999999998E-2</v>
      </c>
      <c r="M83" s="348">
        <f>'2M - SGS'!M83</f>
        <v>0.115452</v>
      </c>
      <c r="N83" s="348">
        <f>'2M - SGS'!N83</f>
        <v>0.20278099999999999</v>
      </c>
      <c r="O83" s="348">
        <f>'2M - SGS'!O83</f>
        <v>0.210397</v>
      </c>
      <c r="P83" s="348">
        <f>'2M - SGS'!P83</f>
        <v>0.17743600000000001</v>
      </c>
      <c r="Q83" s="348">
        <f>'2M - SGS'!Q83</f>
        <v>0.13192400000000001</v>
      </c>
      <c r="R83" s="348">
        <f>'2M - SGS'!R83</f>
        <v>5.9718E-2</v>
      </c>
      <c r="S83" s="348">
        <f>'2M - SGS'!S83</f>
        <v>2.6769000000000001E-2</v>
      </c>
      <c r="T83" s="348">
        <f>'2M - SGS'!T83</f>
        <v>4.2950000000000002E-3</v>
      </c>
      <c r="U83" s="348">
        <f>'2M - SGS'!U83</f>
        <v>2.895E-3</v>
      </c>
      <c r="V83" s="348">
        <f>'2M - SGS'!V83</f>
        <v>3.4320000000000002E-3</v>
      </c>
      <c r="W83" s="348">
        <f>'2M - SGS'!W83</f>
        <v>9.4020000000000006E-3</v>
      </c>
      <c r="X83" s="348">
        <f>'2M - SGS'!X83</f>
        <v>5.5496999999999998E-2</v>
      </c>
      <c r="Y83" s="348">
        <f>'2M - SGS'!Y83</f>
        <v>0.115452</v>
      </c>
      <c r="Z83" s="348">
        <f>'2M - SGS'!Z83</f>
        <v>0.20278099999999999</v>
      </c>
      <c r="AA83" s="348">
        <f>'2M - SGS'!AA83</f>
        <v>0.210397</v>
      </c>
      <c r="AB83" s="348">
        <f>'2M - SGS'!AB83</f>
        <v>0.17743600000000001</v>
      </c>
      <c r="AC83" s="348">
        <f>'2M - SGS'!AC83</f>
        <v>0.13192400000000001</v>
      </c>
      <c r="AD83" s="348">
        <f>'2M - SGS'!AD83</f>
        <v>5.9718E-2</v>
      </c>
      <c r="AE83" s="348">
        <f>'2M - SGS'!AE83</f>
        <v>2.6769000000000001E-2</v>
      </c>
      <c r="AF83" s="348">
        <f>'2M - SGS'!AF83</f>
        <v>4.2950000000000002E-3</v>
      </c>
      <c r="AG83" s="348">
        <f>'2M - SGS'!AG83</f>
        <v>2.895E-3</v>
      </c>
      <c r="AH83" s="348">
        <f>'2M - SGS'!AH83</f>
        <v>3.4320000000000002E-3</v>
      </c>
      <c r="AI83" s="348">
        <f>'2M - SGS'!AI83</f>
        <v>9.4020000000000006E-3</v>
      </c>
      <c r="AJ83" s="348">
        <f>'2M - SGS'!AJ83</f>
        <v>5.5496999999999998E-2</v>
      </c>
      <c r="AK83" s="348">
        <f>'2M - SGS'!AK83</f>
        <v>0.115452</v>
      </c>
      <c r="AL83" s="348">
        <f>'2M - SGS'!AL83</f>
        <v>0.20278099999999999</v>
      </c>
      <c r="AM83" s="348">
        <f>'2M - SGS'!AM83</f>
        <v>0.210397</v>
      </c>
      <c r="AN83" s="348">
        <f>'2M - SGS'!AN83</f>
        <v>0.17743600000000001</v>
      </c>
      <c r="AO83" s="348">
        <f>'2M - SGS'!AO83</f>
        <v>0.13192400000000001</v>
      </c>
      <c r="AP83" s="348">
        <f>'2M - SGS'!AP83</f>
        <v>5.9718E-2</v>
      </c>
      <c r="AQ83" s="348">
        <f>'2M - SGS'!AQ83</f>
        <v>2.6769000000000001E-2</v>
      </c>
      <c r="AR83" s="348">
        <f>'2M - SGS'!AR83</f>
        <v>4.2950000000000002E-3</v>
      </c>
      <c r="AS83" s="348">
        <f>'2M - SGS'!AS83</f>
        <v>2.895E-3</v>
      </c>
      <c r="AT83" s="348">
        <f>'2M - SGS'!AT83</f>
        <v>3.4320000000000002E-3</v>
      </c>
      <c r="AU83" s="348">
        <f>'2M - SGS'!AU83</f>
        <v>9.4020000000000006E-3</v>
      </c>
      <c r="AV83" s="348">
        <f>'2M - SGS'!AV83</f>
        <v>5.5496999999999998E-2</v>
      </c>
      <c r="AW83" s="348">
        <f>'2M - SGS'!AW83</f>
        <v>0.115452</v>
      </c>
      <c r="AX83" s="348">
        <f>'2M - SGS'!AX83</f>
        <v>0.20278099999999999</v>
      </c>
      <c r="AY83" s="348">
        <f>'2M - SGS'!AY83</f>
        <v>0.210397</v>
      </c>
      <c r="AZ83" s="348">
        <f>'2M - SGS'!AZ83</f>
        <v>0.17743600000000001</v>
      </c>
      <c r="BA83" s="348">
        <f>'2M - SGS'!BA83</f>
        <v>0.13192400000000001</v>
      </c>
      <c r="BB83" s="348">
        <f>'2M - SGS'!BB83</f>
        <v>5.9718E-2</v>
      </c>
      <c r="BC83" s="348">
        <f>'2M - SGS'!BC83</f>
        <v>2.6769000000000001E-2</v>
      </c>
      <c r="BD83" s="348">
        <f>'2M - SGS'!BD83</f>
        <v>4.2950000000000002E-3</v>
      </c>
      <c r="BE83" s="348">
        <f>'2M - SGS'!BE83</f>
        <v>2.895E-3</v>
      </c>
      <c r="BF83" s="348">
        <f>'2M - SGS'!BF83</f>
        <v>3.4320000000000002E-3</v>
      </c>
      <c r="BG83" s="348">
        <f>'2M - SGS'!BG83</f>
        <v>9.4020000000000006E-3</v>
      </c>
      <c r="BH83" s="348">
        <f>'2M - SGS'!BH83</f>
        <v>5.5496999999999998E-2</v>
      </c>
      <c r="BI83" s="348">
        <f>'2M - SGS'!BI83</f>
        <v>0.115452</v>
      </c>
      <c r="BJ83" s="348">
        <f>'2M - SGS'!BJ83</f>
        <v>0.20278099999999999</v>
      </c>
      <c r="BK83" s="348">
        <f>'2M - SGS'!BK83</f>
        <v>0.210397</v>
      </c>
      <c r="BL83" s="348">
        <f>'2M - SGS'!BL83</f>
        <v>0.17743600000000001</v>
      </c>
      <c r="BM83" s="348">
        <f>'2M - SGS'!BM83</f>
        <v>0.13192400000000001</v>
      </c>
      <c r="BN83" s="348">
        <f>'2M - SGS'!BN83</f>
        <v>5.9718E-2</v>
      </c>
      <c r="BO83" s="348">
        <f>'2M - SGS'!BO83</f>
        <v>2.6769000000000001E-2</v>
      </c>
      <c r="BP83" s="348">
        <f>'2M - SGS'!BP83</f>
        <v>4.2950000000000002E-3</v>
      </c>
      <c r="BQ83" s="348">
        <f>'2M - SGS'!BQ83</f>
        <v>2.895E-3</v>
      </c>
      <c r="BR83" s="348">
        <f>'2M - SGS'!BR83</f>
        <v>3.4320000000000002E-3</v>
      </c>
      <c r="BS83" s="348">
        <f>'2M - SGS'!BS83</f>
        <v>9.4020000000000006E-3</v>
      </c>
      <c r="BT83" s="348">
        <f>'2M - SGS'!BT83</f>
        <v>5.5496999999999998E-2</v>
      </c>
      <c r="BU83" s="348">
        <f>'2M - SGS'!BU83</f>
        <v>0.115452</v>
      </c>
      <c r="BV83" s="348">
        <f>'2M - SGS'!BV83</f>
        <v>0.20278099999999999</v>
      </c>
      <c r="BW83" s="348">
        <f>'2M - SGS'!BW83</f>
        <v>0.210397</v>
      </c>
      <c r="BX83" s="348">
        <f>'2M - SGS'!BX83</f>
        <v>0.17743600000000001</v>
      </c>
      <c r="BY83" s="348">
        <f>'2M - SGS'!BY83</f>
        <v>0.13192400000000001</v>
      </c>
      <c r="BZ83" s="348">
        <f>'2M - SGS'!BZ83</f>
        <v>5.9718E-2</v>
      </c>
      <c r="CA83" s="348">
        <f>'2M - SGS'!CA83</f>
        <v>2.6769000000000001E-2</v>
      </c>
      <c r="CB83" s="348">
        <f>'2M - SGS'!CB83</f>
        <v>4.2950000000000002E-3</v>
      </c>
      <c r="CC83" s="348">
        <f>'2M - SGS'!CC83</f>
        <v>2.895E-3</v>
      </c>
      <c r="CD83" s="348">
        <f>'2M - SGS'!CD83</f>
        <v>3.4320000000000002E-3</v>
      </c>
      <c r="CE83" s="348">
        <f>'2M - SGS'!CE83</f>
        <v>9.4020000000000006E-3</v>
      </c>
      <c r="CF83" s="348">
        <f>'2M - SGS'!CF83</f>
        <v>5.5496999999999998E-2</v>
      </c>
      <c r="CG83" s="348">
        <f>'2M - SGS'!CG83</f>
        <v>0.115452</v>
      </c>
      <c r="CH83" s="349">
        <f>'2M - SGS'!CH83</f>
        <v>0.20278099999999999</v>
      </c>
      <c r="CJ83" s="248">
        <f t="shared" si="104"/>
        <v>0.99999800000000016</v>
      </c>
    </row>
    <row r="84" spans="1:88" ht="15.5" x14ac:dyDescent="0.35">
      <c r="A84" s="581"/>
      <c r="B84" s="14" t="str">
        <f t="shared" si="103"/>
        <v>HVAC</v>
      </c>
      <c r="C84" s="348">
        <f>'2M - SGS'!C84</f>
        <v>0.107824</v>
      </c>
      <c r="D84" s="348">
        <f>'2M - SGS'!D84</f>
        <v>9.1051999999999994E-2</v>
      </c>
      <c r="E84" s="348">
        <f>'2M - SGS'!E84</f>
        <v>7.1135000000000004E-2</v>
      </c>
      <c r="F84" s="348">
        <f>'2M - SGS'!F84</f>
        <v>4.1179E-2</v>
      </c>
      <c r="G84" s="348">
        <f>'2M - SGS'!G84</f>
        <v>4.4423999999999998E-2</v>
      </c>
      <c r="H84" s="348">
        <f>'2M - SGS'!H84</f>
        <v>0.106128</v>
      </c>
      <c r="I84" s="348">
        <f>'2M - SGS'!I84</f>
        <v>0.14288100000000001</v>
      </c>
      <c r="J84" s="348">
        <f>'2M - SGS'!J84</f>
        <v>0.133494</v>
      </c>
      <c r="K84" s="348">
        <f>'2M - SGS'!K84</f>
        <v>5.781E-2</v>
      </c>
      <c r="L84" s="348">
        <f>'2M - SGS'!L84</f>
        <v>3.8018000000000003E-2</v>
      </c>
      <c r="M84" s="348">
        <f>'2M - SGS'!M84</f>
        <v>6.2103999999999999E-2</v>
      </c>
      <c r="N84" s="348">
        <f>'2M - SGS'!N84</f>
        <v>0.10395</v>
      </c>
      <c r="O84" s="348">
        <f>'2M - SGS'!O84</f>
        <v>0.107824</v>
      </c>
      <c r="P84" s="348">
        <f>'2M - SGS'!P84</f>
        <v>9.1051999999999994E-2</v>
      </c>
      <c r="Q84" s="348">
        <f>'2M - SGS'!Q84</f>
        <v>7.1135000000000004E-2</v>
      </c>
      <c r="R84" s="348">
        <f>'2M - SGS'!R84</f>
        <v>4.1179E-2</v>
      </c>
      <c r="S84" s="348">
        <f>'2M - SGS'!S84</f>
        <v>4.4423999999999998E-2</v>
      </c>
      <c r="T84" s="348">
        <f>'2M - SGS'!T84</f>
        <v>0.106128</v>
      </c>
      <c r="U84" s="348">
        <f>'2M - SGS'!U84</f>
        <v>0.14288100000000001</v>
      </c>
      <c r="V84" s="348">
        <f>'2M - SGS'!V84</f>
        <v>0.133494</v>
      </c>
      <c r="W84" s="348">
        <f>'2M - SGS'!W84</f>
        <v>5.781E-2</v>
      </c>
      <c r="X84" s="348">
        <f>'2M - SGS'!X84</f>
        <v>3.8018000000000003E-2</v>
      </c>
      <c r="Y84" s="348">
        <f>'2M - SGS'!Y84</f>
        <v>6.2103999999999999E-2</v>
      </c>
      <c r="Z84" s="348">
        <f>'2M - SGS'!Z84</f>
        <v>0.10395</v>
      </c>
      <c r="AA84" s="348">
        <f>'2M - SGS'!AA84</f>
        <v>0.107824</v>
      </c>
      <c r="AB84" s="348">
        <f>'2M - SGS'!AB84</f>
        <v>9.1051999999999994E-2</v>
      </c>
      <c r="AC84" s="348">
        <f>'2M - SGS'!AC84</f>
        <v>7.1135000000000004E-2</v>
      </c>
      <c r="AD84" s="348">
        <f>'2M - SGS'!AD84</f>
        <v>4.1179E-2</v>
      </c>
      <c r="AE84" s="348">
        <f>'2M - SGS'!AE84</f>
        <v>4.4423999999999998E-2</v>
      </c>
      <c r="AF84" s="348">
        <f>'2M - SGS'!AF84</f>
        <v>0.106128</v>
      </c>
      <c r="AG84" s="348">
        <f>'2M - SGS'!AG84</f>
        <v>0.14288100000000001</v>
      </c>
      <c r="AH84" s="348">
        <f>'2M - SGS'!AH84</f>
        <v>0.133494</v>
      </c>
      <c r="AI84" s="348">
        <f>'2M - SGS'!AI84</f>
        <v>5.781E-2</v>
      </c>
      <c r="AJ84" s="348">
        <f>'2M - SGS'!AJ84</f>
        <v>3.8018000000000003E-2</v>
      </c>
      <c r="AK84" s="348">
        <f>'2M - SGS'!AK84</f>
        <v>6.2103999999999999E-2</v>
      </c>
      <c r="AL84" s="348">
        <f>'2M - SGS'!AL84</f>
        <v>0.10395</v>
      </c>
      <c r="AM84" s="348">
        <f>'2M - SGS'!AM84</f>
        <v>0.107824</v>
      </c>
      <c r="AN84" s="348">
        <f>'2M - SGS'!AN84</f>
        <v>9.1051999999999994E-2</v>
      </c>
      <c r="AO84" s="348">
        <f>'2M - SGS'!AO84</f>
        <v>7.1135000000000004E-2</v>
      </c>
      <c r="AP84" s="348">
        <f>'2M - SGS'!AP84</f>
        <v>4.1179E-2</v>
      </c>
      <c r="AQ84" s="348">
        <f>'2M - SGS'!AQ84</f>
        <v>4.4423999999999998E-2</v>
      </c>
      <c r="AR84" s="348">
        <f>'2M - SGS'!AR84</f>
        <v>0.106128</v>
      </c>
      <c r="AS84" s="348">
        <f>'2M - SGS'!AS84</f>
        <v>0.14288100000000001</v>
      </c>
      <c r="AT84" s="348">
        <f>'2M - SGS'!AT84</f>
        <v>0.133494</v>
      </c>
      <c r="AU84" s="348">
        <f>'2M - SGS'!AU84</f>
        <v>5.781E-2</v>
      </c>
      <c r="AV84" s="348">
        <f>'2M - SGS'!AV84</f>
        <v>3.8018000000000003E-2</v>
      </c>
      <c r="AW84" s="348">
        <f>'2M - SGS'!AW84</f>
        <v>6.2103999999999999E-2</v>
      </c>
      <c r="AX84" s="348">
        <f>'2M - SGS'!AX84</f>
        <v>0.10395</v>
      </c>
      <c r="AY84" s="348">
        <f>'2M - SGS'!AY84</f>
        <v>0.107824</v>
      </c>
      <c r="AZ84" s="348">
        <f>'2M - SGS'!AZ84</f>
        <v>9.1051999999999994E-2</v>
      </c>
      <c r="BA84" s="348">
        <f>'2M - SGS'!BA84</f>
        <v>7.1135000000000004E-2</v>
      </c>
      <c r="BB84" s="348">
        <f>'2M - SGS'!BB84</f>
        <v>4.1179E-2</v>
      </c>
      <c r="BC84" s="348">
        <f>'2M - SGS'!BC84</f>
        <v>4.4423999999999998E-2</v>
      </c>
      <c r="BD84" s="348">
        <f>'2M - SGS'!BD84</f>
        <v>0.106128</v>
      </c>
      <c r="BE84" s="348">
        <f>'2M - SGS'!BE84</f>
        <v>0.14288100000000001</v>
      </c>
      <c r="BF84" s="348">
        <f>'2M - SGS'!BF84</f>
        <v>0.133494</v>
      </c>
      <c r="BG84" s="348">
        <f>'2M - SGS'!BG84</f>
        <v>5.781E-2</v>
      </c>
      <c r="BH84" s="348">
        <f>'2M - SGS'!BH84</f>
        <v>3.8018000000000003E-2</v>
      </c>
      <c r="BI84" s="348">
        <f>'2M - SGS'!BI84</f>
        <v>6.2103999999999999E-2</v>
      </c>
      <c r="BJ84" s="348">
        <f>'2M - SGS'!BJ84</f>
        <v>0.10395</v>
      </c>
      <c r="BK84" s="348">
        <f>'2M - SGS'!BK84</f>
        <v>0.107824</v>
      </c>
      <c r="BL84" s="348">
        <f>'2M - SGS'!BL84</f>
        <v>9.1051999999999994E-2</v>
      </c>
      <c r="BM84" s="348">
        <f>'2M - SGS'!BM84</f>
        <v>7.1135000000000004E-2</v>
      </c>
      <c r="BN84" s="348">
        <f>'2M - SGS'!BN84</f>
        <v>4.1179E-2</v>
      </c>
      <c r="BO84" s="348">
        <f>'2M - SGS'!BO84</f>
        <v>4.4423999999999998E-2</v>
      </c>
      <c r="BP84" s="348">
        <f>'2M - SGS'!BP84</f>
        <v>0.106128</v>
      </c>
      <c r="BQ84" s="348">
        <f>'2M - SGS'!BQ84</f>
        <v>0.14288100000000001</v>
      </c>
      <c r="BR84" s="348">
        <f>'2M - SGS'!BR84</f>
        <v>0.133494</v>
      </c>
      <c r="BS84" s="348">
        <f>'2M - SGS'!BS84</f>
        <v>5.781E-2</v>
      </c>
      <c r="BT84" s="348">
        <f>'2M - SGS'!BT84</f>
        <v>3.8018000000000003E-2</v>
      </c>
      <c r="BU84" s="348">
        <f>'2M - SGS'!BU84</f>
        <v>6.2103999999999999E-2</v>
      </c>
      <c r="BV84" s="348">
        <f>'2M - SGS'!BV84</f>
        <v>0.10395</v>
      </c>
      <c r="BW84" s="348">
        <f>'2M - SGS'!BW84</f>
        <v>0.107824</v>
      </c>
      <c r="BX84" s="348">
        <f>'2M - SGS'!BX84</f>
        <v>9.1051999999999994E-2</v>
      </c>
      <c r="BY84" s="348">
        <f>'2M - SGS'!BY84</f>
        <v>7.1135000000000004E-2</v>
      </c>
      <c r="BZ84" s="348">
        <f>'2M - SGS'!BZ84</f>
        <v>4.1179E-2</v>
      </c>
      <c r="CA84" s="348">
        <f>'2M - SGS'!CA84</f>
        <v>4.4423999999999998E-2</v>
      </c>
      <c r="CB84" s="348">
        <f>'2M - SGS'!CB84</f>
        <v>0.106128</v>
      </c>
      <c r="CC84" s="348">
        <f>'2M - SGS'!CC84</f>
        <v>0.14288100000000001</v>
      </c>
      <c r="CD84" s="348">
        <f>'2M - SGS'!CD84</f>
        <v>0.133494</v>
      </c>
      <c r="CE84" s="348">
        <f>'2M - SGS'!CE84</f>
        <v>5.781E-2</v>
      </c>
      <c r="CF84" s="348">
        <f>'2M - SGS'!CF84</f>
        <v>3.8018000000000003E-2</v>
      </c>
      <c r="CG84" s="348">
        <f>'2M - SGS'!CG84</f>
        <v>6.2103999999999999E-2</v>
      </c>
      <c r="CH84" s="349">
        <f>'2M - SGS'!CH84</f>
        <v>0.10395</v>
      </c>
      <c r="CJ84" s="248">
        <f t="shared" si="104"/>
        <v>0.99999900000000008</v>
      </c>
    </row>
    <row r="85" spans="1:88" ht="15.5" x14ac:dyDescent="0.35">
      <c r="A85" s="581"/>
      <c r="B85" s="14" t="str">
        <f t="shared" si="103"/>
        <v>Lighting</v>
      </c>
      <c r="C85" s="348">
        <f>'2M - SGS'!C85</f>
        <v>9.3563999999999994E-2</v>
      </c>
      <c r="D85" s="348">
        <f>'2M - SGS'!D85</f>
        <v>7.2162000000000004E-2</v>
      </c>
      <c r="E85" s="348">
        <f>'2M - SGS'!E85</f>
        <v>7.8372999999999998E-2</v>
      </c>
      <c r="F85" s="348">
        <f>'2M - SGS'!F85</f>
        <v>7.6534000000000005E-2</v>
      </c>
      <c r="G85" s="348">
        <f>'2M - SGS'!G85</f>
        <v>9.4246999999999997E-2</v>
      </c>
      <c r="H85" s="348">
        <f>'2M - SGS'!H85</f>
        <v>7.5599E-2</v>
      </c>
      <c r="I85" s="348">
        <f>'2M - SGS'!I85</f>
        <v>9.6199999999999994E-2</v>
      </c>
      <c r="J85" s="348">
        <f>'2M - SGS'!J85</f>
        <v>7.7077999999999994E-2</v>
      </c>
      <c r="K85" s="348">
        <f>'2M - SGS'!K85</f>
        <v>8.1374000000000002E-2</v>
      </c>
      <c r="L85" s="348">
        <f>'2M - SGS'!L85</f>
        <v>9.4072000000000003E-2</v>
      </c>
      <c r="M85" s="348">
        <f>'2M - SGS'!M85</f>
        <v>7.6706999999999997E-2</v>
      </c>
      <c r="N85" s="348">
        <f>'2M - SGS'!N85</f>
        <v>8.4089999999999998E-2</v>
      </c>
      <c r="O85" s="348">
        <f>'2M - SGS'!O85</f>
        <v>9.3563999999999994E-2</v>
      </c>
      <c r="P85" s="348">
        <f>'2M - SGS'!P85</f>
        <v>7.2162000000000004E-2</v>
      </c>
      <c r="Q85" s="348">
        <f>'2M - SGS'!Q85</f>
        <v>7.8372999999999998E-2</v>
      </c>
      <c r="R85" s="348">
        <f>'2M - SGS'!R85</f>
        <v>7.6534000000000005E-2</v>
      </c>
      <c r="S85" s="348">
        <f>'2M - SGS'!S85</f>
        <v>9.4246999999999997E-2</v>
      </c>
      <c r="T85" s="348">
        <f>'2M - SGS'!T85</f>
        <v>7.5599E-2</v>
      </c>
      <c r="U85" s="348">
        <f>'2M - SGS'!U85</f>
        <v>9.6199999999999994E-2</v>
      </c>
      <c r="V85" s="348">
        <f>'2M - SGS'!V85</f>
        <v>7.7077999999999994E-2</v>
      </c>
      <c r="W85" s="348">
        <f>'2M - SGS'!W85</f>
        <v>8.1374000000000002E-2</v>
      </c>
      <c r="X85" s="348">
        <f>'2M - SGS'!X85</f>
        <v>9.4072000000000003E-2</v>
      </c>
      <c r="Y85" s="348">
        <f>'2M - SGS'!Y85</f>
        <v>7.6706999999999997E-2</v>
      </c>
      <c r="Z85" s="348">
        <f>'2M - SGS'!Z85</f>
        <v>8.4089999999999998E-2</v>
      </c>
      <c r="AA85" s="348">
        <f>'2M - SGS'!AA85</f>
        <v>9.3563999999999994E-2</v>
      </c>
      <c r="AB85" s="348">
        <f>'2M - SGS'!AB85</f>
        <v>7.2162000000000004E-2</v>
      </c>
      <c r="AC85" s="348">
        <f>'2M - SGS'!AC85</f>
        <v>7.8372999999999998E-2</v>
      </c>
      <c r="AD85" s="348">
        <f>'2M - SGS'!AD85</f>
        <v>7.6534000000000005E-2</v>
      </c>
      <c r="AE85" s="348">
        <f>'2M - SGS'!AE85</f>
        <v>9.4246999999999997E-2</v>
      </c>
      <c r="AF85" s="348">
        <f>'2M - SGS'!AF85</f>
        <v>7.5599E-2</v>
      </c>
      <c r="AG85" s="348">
        <f>'2M - SGS'!AG85</f>
        <v>9.6199999999999994E-2</v>
      </c>
      <c r="AH85" s="348">
        <f>'2M - SGS'!AH85</f>
        <v>7.7077999999999994E-2</v>
      </c>
      <c r="AI85" s="348">
        <f>'2M - SGS'!AI85</f>
        <v>8.1374000000000002E-2</v>
      </c>
      <c r="AJ85" s="348">
        <f>'2M - SGS'!AJ85</f>
        <v>9.4072000000000003E-2</v>
      </c>
      <c r="AK85" s="348">
        <f>'2M - SGS'!AK85</f>
        <v>7.6706999999999997E-2</v>
      </c>
      <c r="AL85" s="348">
        <f>'2M - SGS'!AL85</f>
        <v>8.4089999999999998E-2</v>
      </c>
      <c r="AM85" s="348">
        <f>'2M - SGS'!AM85</f>
        <v>9.3563999999999994E-2</v>
      </c>
      <c r="AN85" s="348">
        <f>'2M - SGS'!AN85</f>
        <v>7.2162000000000004E-2</v>
      </c>
      <c r="AO85" s="348">
        <f>'2M - SGS'!AO85</f>
        <v>7.8372999999999998E-2</v>
      </c>
      <c r="AP85" s="348">
        <f>'2M - SGS'!AP85</f>
        <v>7.6534000000000005E-2</v>
      </c>
      <c r="AQ85" s="348">
        <f>'2M - SGS'!AQ85</f>
        <v>9.4246999999999997E-2</v>
      </c>
      <c r="AR85" s="348">
        <f>'2M - SGS'!AR85</f>
        <v>7.5599E-2</v>
      </c>
      <c r="AS85" s="348">
        <f>'2M - SGS'!AS85</f>
        <v>9.6199999999999994E-2</v>
      </c>
      <c r="AT85" s="348">
        <f>'2M - SGS'!AT85</f>
        <v>7.7077999999999994E-2</v>
      </c>
      <c r="AU85" s="348">
        <f>'2M - SGS'!AU85</f>
        <v>8.1374000000000002E-2</v>
      </c>
      <c r="AV85" s="348">
        <f>'2M - SGS'!AV85</f>
        <v>9.4072000000000003E-2</v>
      </c>
      <c r="AW85" s="348">
        <f>'2M - SGS'!AW85</f>
        <v>7.6706999999999997E-2</v>
      </c>
      <c r="AX85" s="348">
        <f>'2M - SGS'!AX85</f>
        <v>8.4089999999999998E-2</v>
      </c>
      <c r="AY85" s="348">
        <f>'2M - SGS'!AY85</f>
        <v>9.3563999999999994E-2</v>
      </c>
      <c r="AZ85" s="348">
        <f>'2M - SGS'!AZ85</f>
        <v>7.2162000000000004E-2</v>
      </c>
      <c r="BA85" s="348">
        <f>'2M - SGS'!BA85</f>
        <v>7.8372999999999998E-2</v>
      </c>
      <c r="BB85" s="348">
        <f>'2M - SGS'!BB85</f>
        <v>7.6534000000000005E-2</v>
      </c>
      <c r="BC85" s="348">
        <f>'2M - SGS'!BC85</f>
        <v>9.4246999999999997E-2</v>
      </c>
      <c r="BD85" s="348">
        <f>'2M - SGS'!BD85</f>
        <v>7.5599E-2</v>
      </c>
      <c r="BE85" s="348">
        <f>'2M - SGS'!BE85</f>
        <v>9.6199999999999994E-2</v>
      </c>
      <c r="BF85" s="348">
        <f>'2M - SGS'!BF85</f>
        <v>7.7077999999999994E-2</v>
      </c>
      <c r="BG85" s="348">
        <f>'2M - SGS'!BG85</f>
        <v>8.1374000000000002E-2</v>
      </c>
      <c r="BH85" s="348">
        <f>'2M - SGS'!BH85</f>
        <v>9.4072000000000003E-2</v>
      </c>
      <c r="BI85" s="348">
        <f>'2M - SGS'!BI85</f>
        <v>7.6706999999999997E-2</v>
      </c>
      <c r="BJ85" s="348">
        <f>'2M - SGS'!BJ85</f>
        <v>8.4089999999999998E-2</v>
      </c>
      <c r="BK85" s="348">
        <f>'2M - SGS'!BK85</f>
        <v>9.3563999999999994E-2</v>
      </c>
      <c r="BL85" s="348">
        <f>'2M - SGS'!BL85</f>
        <v>7.2162000000000004E-2</v>
      </c>
      <c r="BM85" s="348">
        <f>'2M - SGS'!BM85</f>
        <v>7.8372999999999998E-2</v>
      </c>
      <c r="BN85" s="348">
        <f>'2M - SGS'!BN85</f>
        <v>7.6534000000000005E-2</v>
      </c>
      <c r="BO85" s="348">
        <f>'2M - SGS'!BO85</f>
        <v>9.4246999999999997E-2</v>
      </c>
      <c r="BP85" s="348">
        <f>'2M - SGS'!BP85</f>
        <v>7.5599E-2</v>
      </c>
      <c r="BQ85" s="348">
        <f>'2M - SGS'!BQ85</f>
        <v>9.6199999999999994E-2</v>
      </c>
      <c r="BR85" s="348">
        <f>'2M - SGS'!BR85</f>
        <v>7.7077999999999994E-2</v>
      </c>
      <c r="BS85" s="348">
        <f>'2M - SGS'!BS85</f>
        <v>8.1374000000000002E-2</v>
      </c>
      <c r="BT85" s="348">
        <f>'2M - SGS'!BT85</f>
        <v>9.4072000000000003E-2</v>
      </c>
      <c r="BU85" s="348">
        <f>'2M - SGS'!BU85</f>
        <v>7.6706999999999997E-2</v>
      </c>
      <c r="BV85" s="348">
        <f>'2M - SGS'!BV85</f>
        <v>8.4089999999999998E-2</v>
      </c>
      <c r="BW85" s="348">
        <f>'2M - SGS'!BW85</f>
        <v>9.3563999999999994E-2</v>
      </c>
      <c r="BX85" s="348">
        <f>'2M - SGS'!BX85</f>
        <v>7.2162000000000004E-2</v>
      </c>
      <c r="BY85" s="348">
        <f>'2M - SGS'!BY85</f>
        <v>7.8372999999999998E-2</v>
      </c>
      <c r="BZ85" s="348">
        <f>'2M - SGS'!BZ85</f>
        <v>7.6534000000000005E-2</v>
      </c>
      <c r="CA85" s="348">
        <f>'2M - SGS'!CA85</f>
        <v>9.4246999999999997E-2</v>
      </c>
      <c r="CB85" s="348">
        <f>'2M - SGS'!CB85</f>
        <v>7.5599E-2</v>
      </c>
      <c r="CC85" s="348">
        <f>'2M - SGS'!CC85</f>
        <v>9.6199999999999994E-2</v>
      </c>
      <c r="CD85" s="348">
        <f>'2M - SGS'!CD85</f>
        <v>7.7077999999999994E-2</v>
      </c>
      <c r="CE85" s="348">
        <f>'2M - SGS'!CE85</f>
        <v>8.1374000000000002E-2</v>
      </c>
      <c r="CF85" s="348">
        <f>'2M - SGS'!CF85</f>
        <v>9.4072000000000003E-2</v>
      </c>
      <c r="CG85" s="348">
        <f>'2M - SGS'!CG85</f>
        <v>7.6706999999999997E-2</v>
      </c>
      <c r="CH85" s="349">
        <f>'2M - SGS'!CH85</f>
        <v>8.4089999999999998E-2</v>
      </c>
      <c r="CJ85" s="248">
        <f t="shared" si="104"/>
        <v>1</v>
      </c>
    </row>
    <row r="86" spans="1:88" ht="15.5" x14ac:dyDescent="0.35">
      <c r="A86" s="581"/>
      <c r="B86" s="14" t="str">
        <f t="shared" si="103"/>
        <v>Miscellaneous</v>
      </c>
      <c r="C86" s="348">
        <f>'2M - SGS'!C86</f>
        <v>8.5109000000000004E-2</v>
      </c>
      <c r="D86" s="348">
        <f>'2M - SGS'!D86</f>
        <v>7.7715000000000006E-2</v>
      </c>
      <c r="E86" s="348">
        <f>'2M - SGS'!E86</f>
        <v>8.6136000000000004E-2</v>
      </c>
      <c r="F86" s="348">
        <f>'2M - SGS'!F86</f>
        <v>7.9796000000000006E-2</v>
      </c>
      <c r="G86" s="348">
        <f>'2M - SGS'!G86</f>
        <v>8.5334999999999994E-2</v>
      </c>
      <c r="H86" s="348">
        <f>'2M - SGS'!H86</f>
        <v>8.1994999999999998E-2</v>
      </c>
      <c r="I86" s="348">
        <f>'2M - SGS'!I86</f>
        <v>8.4098999999999993E-2</v>
      </c>
      <c r="J86" s="348">
        <f>'2M - SGS'!J86</f>
        <v>8.4198999999999996E-2</v>
      </c>
      <c r="K86" s="348">
        <f>'2M - SGS'!K86</f>
        <v>8.2512000000000002E-2</v>
      </c>
      <c r="L86" s="348">
        <f>'2M - SGS'!L86</f>
        <v>8.5277000000000006E-2</v>
      </c>
      <c r="M86" s="348">
        <f>'2M - SGS'!M86</f>
        <v>8.2588999999999996E-2</v>
      </c>
      <c r="N86" s="348">
        <f>'2M - SGS'!N86</f>
        <v>8.5237999999999994E-2</v>
      </c>
      <c r="O86" s="348">
        <f>'2M - SGS'!O86</f>
        <v>8.5109000000000004E-2</v>
      </c>
      <c r="P86" s="348">
        <f>'2M - SGS'!P86</f>
        <v>7.7715000000000006E-2</v>
      </c>
      <c r="Q86" s="348">
        <f>'2M - SGS'!Q86</f>
        <v>8.6136000000000004E-2</v>
      </c>
      <c r="R86" s="348">
        <f>'2M - SGS'!R86</f>
        <v>7.9796000000000006E-2</v>
      </c>
      <c r="S86" s="348">
        <f>'2M - SGS'!S86</f>
        <v>8.5334999999999994E-2</v>
      </c>
      <c r="T86" s="348">
        <f>'2M - SGS'!T86</f>
        <v>8.1994999999999998E-2</v>
      </c>
      <c r="U86" s="348">
        <f>'2M - SGS'!U86</f>
        <v>8.4098999999999993E-2</v>
      </c>
      <c r="V86" s="348">
        <f>'2M - SGS'!V86</f>
        <v>8.4198999999999996E-2</v>
      </c>
      <c r="W86" s="348">
        <f>'2M - SGS'!W86</f>
        <v>8.2512000000000002E-2</v>
      </c>
      <c r="X86" s="348">
        <f>'2M - SGS'!X86</f>
        <v>8.5277000000000006E-2</v>
      </c>
      <c r="Y86" s="348">
        <f>'2M - SGS'!Y86</f>
        <v>8.2588999999999996E-2</v>
      </c>
      <c r="Z86" s="348">
        <f>'2M - SGS'!Z86</f>
        <v>8.5237999999999994E-2</v>
      </c>
      <c r="AA86" s="348">
        <f>'2M - SGS'!AA86</f>
        <v>8.5109000000000004E-2</v>
      </c>
      <c r="AB86" s="348">
        <f>'2M - SGS'!AB86</f>
        <v>7.7715000000000006E-2</v>
      </c>
      <c r="AC86" s="348">
        <f>'2M - SGS'!AC86</f>
        <v>8.6136000000000004E-2</v>
      </c>
      <c r="AD86" s="348">
        <f>'2M - SGS'!AD86</f>
        <v>7.9796000000000006E-2</v>
      </c>
      <c r="AE86" s="348">
        <f>'2M - SGS'!AE86</f>
        <v>8.5334999999999994E-2</v>
      </c>
      <c r="AF86" s="348">
        <f>'2M - SGS'!AF86</f>
        <v>8.1994999999999998E-2</v>
      </c>
      <c r="AG86" s="348">
        <f>'2M - SGS'!AG86</f>
        <v>8.4098999999999993E-2</v>
      </c>
      <c r="AH86" s="348">
        <f>'2M - SGS'!AH86</f>
        <v>8.4198999999999996E-2</v>
      </c>
      <c r="AI86" s="348">
        <f>'2M - SGS'!AI86</f>
        <v>8.2512000000000002E-2</v>
      </c>
      <c r="AJ86" s="348">
        <f>'2M - SGS'!AJ86</f>
        <v>8.5277000000000006E-2</v>
      </c>
      <c r="AK86" s="348">
        <f>'2M - SGS'!AK86</f>
        <v>8.2588999999999996E-2</v>
      </c>
      <c r="AL86" s="348">
        <f>'2M - SGS'!AL86</f>
        <v>8.5237999999999994E-2</v>
      </c>
      <c r="AM86" s="348">
        <f>'2M - SGS'!AM86</f>
        <v>8.5109000000000004E-2</v>
      </c>
      <c r="AN86" s="348">
        <f>'2M - SGS'!AN86</f>
        <v>7.7715000000000006E-2</v>
      </c>
      <c r="AO86" s="348">
        <f>'2M - SGS'!AO86</f>
        <v>8.6136000000000004E-2</v>
      </c>
      <c r="AP86" s="348">
        <f>'2M - SGS'!AP86</f>
        <v>7.9796000000000006E-2</v>
      </c>
      <c r="AQ86" s="348">
        <f>'2M - SGS'!AQ86</f>
        <v>8.5334999999999994E-2</v>
      </c>
      <c r="AR86" s="348">
        <f>'2M - SGS'!AR86</f>
        <v>8.1994999999999998E-2</v>
      </c>
      <c r="AS86" s="348">
        <f>'2M - SGS'!AS86</f>
        <v>8.4098999999999993E-2</v>
      </c>
      <c r="AT86" s="348">
        <f>'2M - SGS'!AT86</f>
        <v>8.4198999999999996E-2</v>
      </c>
      <c r="AU86" s="348">
        <f>'2M - SGS'!AU86</f>
        <v>8.2512000000000002E-2</v>
      </c>
      <c r="AV86" s="348">
        <f>'2M - SGS'!AV86</f>
        <v>8.5277000000000006E-2</v>
      </c>
      <c r="AW86" s="348">
        <f>'2M - SGS'!AW86</f>
        <v>8.2588999999999996E-2</v>
      </c>
      <c r="AX86" s="348">
        <f>'2M - SGS'!AX86</f>
        <v>8.5237999999999994E-2</v>
      </c>
      <c r="AY86" s="348">
        <f>'2M - SGS'!AY86</f>
        <v>8.5109000000000004E-2</v>
      </c>
      <c r="AZ86" s="348">
        <f>'2M - SGS'!AZ86</f>
        <v>7.7715000000000006E-2</v>
      </c>
      <c r="BA86" s="348">
        <f>'2M - SGS'!BA86</f>
        <v>8.6136000000000004E-2</v>
      </c>
      <c r="BB86" s="348">
        <f>'2M - SGS'!BB86</f>
        <v>7.9796000000000006E-2</v>
      </c>
      <c r="BC86" s="348">
        <f>'2M - SGS'!BC86</f>
        <v>8.5334999999999994E-2</v>
      </c>
      <c r="BD86" s="348">
        <f>'2M - SGS'!BD86</f>
        <v>8.1994999999999998E-2</v>
      </c>
      <c r="BE86" s="348">
        <f>'2M - SGS'!BE86</f>
        <v>8.4098999999999993E-2</v>
      </c>
      <c r="BF86" s="348">
        <f>'2M - SGS'!BF86</f>
        <v>8.4198999999999996E-2</v>
      </c>
      <c r="BG86" s="348">
        <f>'2M - SGS'!BG86</f>
        <v>8.2512000000000002E-2</v>
      </c>
      <c r="BH86" s="348">
        <f>'2M - SGS'!BH86</f>
        <v>8.5277000000000006E-2</v>
      </c>
      <c r="BI86" s="348">
        <f>'2M - SGS'!BI86</f>
        <v>8.2588999999999996E-2</v>
      </c>
      <c r="BJ86" s="348">
        <f>'2M - SGS'!BJ86</f>
        <v>8.5237999999999994E-2</v>
      </c>
      <c r="BK86" s="348">
        <f>'2M - SGS'!BK86</f>
        <v>8.5109000000000004E-2</v>
      </c>
      <c r="BL86" s="348">
        <f>'2M - SGS'!BL86</f>
        <v>7.7715000000000006E-2</v>
      </c>
      <c r="BM86" s="348">
        <f>'2M - SGS'!BM86</f>
        <v>8.6136000000000004E-2</v>
      </c>
      <c r="BN86" s="348">
        <f>'2M - SGS'!BN86</f>
        <v>7.9796000000000006E-2</v>
      </c>
      <c r="BO86" s="348">
        <f>'2M - SGS'!BO86</f>
        <v>8.5334999999999994E-2</v>
      </c>
      <c r="BP86" s="348">
        <f>'2M - SGS'!BP86</f>
        <v>8.1994999999999998E-2</v>
      </c>
      <c r="BQ86" s="348">
        <f>'2M - SGS'!BQ86</f>
        <v>8.4098999999999993E-2</v>
      </c>
      <c r="BR86" s="348">
        <f>'2M - SGS'!BR86</f>
        <v>8.4198999999999996E-2</v>
      </c>
      <c r="BS86" s="348">
        <f>'2M - SGS'!BS86</f>
        <v>8.2512000000000002E-2</v>
      </c>
      <c r="BT86" s="348">
        <f>'2M - SGS'!BT86</f>
        <v>8.5277000000000006E-2</v>
      </c>
      <c r="BU86" s="348">
        <f>'2M - SGS'!BU86</f>
        <v>8.2588999999999996E-2</v>
      </c>
      <c r="BV86" s="348">
        <f>'2M - SGS'!BV86</f>
        <v>8.5237999999999994E-2</v>
      </c>
      <c r="BW86" s="348">
        <f>'2M - SGS'!BW86</f>
        <v>8.5109000000000004E-2</v>
      </c>
      <c r="BX86" s="348">
        <f>'2M - SGS'!BX86</f>
        <v>7.7715000000000006E-2</v>
      </c>
      <c r="BY86" s="348">
        <f>'2M - SGS'!BY86</f>
        <v>8.6136000000000004E-2</v>
      </c>
      <c r="BZ86" s="348">
        <f>'2M - SGS'!BZ86</f>
        <v>7.9796000000000006E-2</v>
      </c>
      <c r="CA86" s="348">
        <f>'2M - SGS'!CA86</f>
        <v>8.5334999999999994E-2</v>
      </c>
      <c r="CB86" s="348">
        <f>'2M - SGS'!CB86</f>
        <v>8.1994999999999998E-2</v>
      </c>
      <c r="CC86" s="348">
        <f>'2M - SGS'!CC86</f>
        <v>8.4098999999999993E-2</v>
      </c>
      <c r="CD86" s="348">
        <f>'2M - SGS'!CD86</f>
        <v>8.4198999999999996E-2</v>
      </c>
      <c r="CE86" s="348">
        <f>'2M - SGS'!CE86</f>
        <v>8.2512000000000002E-2</v>
      </c>
      <c r="CF86" s="348">
        <f>'2M - SGS'!CF86</f>
        <v>8.5277000000000006E-2</v>
      </c>
      <c r="CG86" s="348">
        <f>'2M - SGS'!CG86</f>
        <v>8.2588999999999996E-2</v>
      </c>
      <c r="CH86" s="349">
        <f>'2M - SGS'!CH86</f>
        <v>8.5237999999999994E-2</v>
      </c>
      <c r="CJ86" s="248">
        <f t="shared" si="104"/>
        <v>1.0000000000000002</v>
      </c>
    </row>
    <row r="87" spans="1:88" ht="15.5" x14ac:dyDescent="0.35">
      <c r="A87" s="581"/>
      <c r="B87" s="14" t="str">
        <f t="shared" si="103"/>
        <v>Motors</v>
      </c>
      <c r="C87" s="348">
        <f>'2M - SGS'!C87</f>
        <v>8.5109000000000004E-2</v>
      </c>
      <c r="D87" s="348">
        <f>'2M - SGS'!D87</f>
        <v>7.7715000000000006E-2</v>
      </c>
      <c r="E87" s="348">
        <f>'2M - SGS'!E87</f>
        <v>8.6136000000000004E-2</v>
      </c>
      <c r="F87" s="348">
        <f>'2M - SGS'!F87</f>
        <v>7.9796000000000006E-2</v>
      </c>
      <c r="G87" s="348">
        <f>'2M - SGS'!G87</f>
        <v>8.5334999999999994E-2</v>
      </c>
      <c r="H87" s="348">
        <f>'2M - SGS'!H87</f>
        <v>8.1994999999999998E-2</v>
      </c>
      <c r="I87" s="348">
        <f>'2M - SGS'!I87</f>
        <v>8.4098999999999993E-2</v>
      </c>
      <c r="J87" s="348">
        <f>'2M - SGS'!J87</f>
        <v>8.4198999999999996E-2</v>
      </c>
      <c r="K87" s="348">
        <f>'2M - SGS'!K87</f>
        <v>8.2512000000000002E-2</v>
      </c>
      <c r="L87" s="348">
        <f>'2M - SGS'!L87</f>
        <v>8.5277000000000006E-2</v>
      </c>
      <c r="M87" s="348">
        <f>'2M - SGS'!M87</f>
        <v>8.2588999999999996E-2</v>
      </c>
      <c r="N87" s="348">
        <f>'2M - SGS'!N87</f>
        <v>8.5237999999999994E-2</v>
      </c>
      <c r="O87" s="348">
        <f>'2M - SGS'!O87</f>
        <v>8.5109000000000004E-2</v>
      </c>
      <c r="P87" s="348">
        <f>'2M - SGS'!P87</f>
        <v>7.7715000000000006E-2</v>
      </c>
      <c r="Q87" s="348">
        <f>'2M - SGS'!Q87</f>
        <v>8.6136000000000004E-2</v>
      </c>
      <c r="R87" s="348">
        <f>'2M - SGS'!R87</f>
        <v>7.9796000000000006E-2</v>
      </c>
      <c r="S87" s="348">
        <f>'2M - SGS'!S87</f>
        <v>8.5334999999999994E-2</v>
      </c>
      <c r="T87" s="348">
        <f>'2M - SGS'!T87</f>
        <v>8.1994999999999998E-2</v>
      </c>
      <c r="U87" s="348">
        <f>'2M - SGS'!U87</f>
        <v>8.4098999999999993E-2</v>
      </c>
      <c r="V87" s="348">
        <f>'2M - SGS'!V87</f>
        <v>8.4198999999999996E-2</v>
      </c>
      <c r="W87" s="348">
        <f>'2M - SGS'!W87</f>
        <v>8.2512000000000002E-2</v>
      </c>
      <c r="X87" s="348">
        <f>'2M - SGS'!X87</f>
        <v>8.5277000000000006E-2</v>
      </c>
      <c r="Y87" s="348">
        <f>'2M - SGS'!Y87</f>
        <v>8.2588999999999996E-2</v>
      </c>
      <c r="Z87" s="348">
        <f>'2M - SGS'!Z87</f>
        <v>8.5237999999999994E-2</v>
      </c>
      <c r="AA87" s="348">
        <f>'2M - SGS'!AA87</f>
        <v>8.5109000000000004E-2</v>
      </c>
      <c r="AB87" s="348">
        <f>'2M - SGS'!AB87</f>
        <v>7.7715000000000006E-2</v>
      </c>
      <c r="AC87" s="348">
        <f>'2M - SGS'!AC87</f>
        <v>8.6136000000000004E-2</v>
      </c>
      <c r="AD87" s="348">
        <f>'2M - SGS'!AD87</f>
        <v>7.9796000000000006E-2</v>
      </c>
      <c r="AE87" s="348">
        <f>'2M - SGS'!AE87</f>
        <v>8.5334999999999994E-2</v>
      </c>
      <c r="AF87" s="348">
        <f>'2M - SGS'!AF87</f>
        <v>8.1994999999999998E-2</v>
      </c>
      <c r="AG87" s="348">
        <f>'2M - SGS'!AG87</f>
        <v>8.4098999999999993E-2</v>
      </c>
      <c r="AH87" s="348">
        <f>'2M - SGS'!AH87</f>
        <v>8.4198999999999996E-2</v>
      </c>
      <c r="AI87" s="348">
        <f>'2M - SGS'!AI87</f>
        <v>8.2512000000000002E-2</v>
      </c>
      <c r="AJ87" s="348">
        <f>'2M - SGS'!AJ87</f>
        <v>8.5277000000000006E-2</v>
      </c>
      <c r="AK87" s="348">
        <f>'2M - SGS'!AK87</f>
        <v>8.2588999999999996E-2</v>
      </c>
      <c r="AL87" s="348">
        <f>'2M - SGS'!AL87</f>
        <v>8.5237999999999994E-2</v>
      </c>
      <c r="AM87" s="348">
        <f>'2M - SGS'!AM87</f>
        <v>8.5109000000000004E-2</v>
      </c>
      <c r="AN87" s="348">
        <f>'2M - SGS'!AN87</f>
        <v>7.7715000000000006E-2</v>
      </c>
      <c r="AO87" s="348">
        <f>'2M - SGS'!AO87</f>
        <v>8.6136000000000004E-2</v>
      </c>
      <c r="AP87" s="348">
        <f>'2M - SGS'!AP87</f>
        <v>7.9796000000000006E-2</v>
      </c>
      <c r="AQ87" s="348">
        <f>'2M - SGS'!AQ87</f>
        <v>8.5334999999999994E-2</v>
      </c>
      <c r="AR87" s="348">
        <f>'2M - SGS'!AR87</f>
        <v>8.1994999999999998E-2</v>
      </c>
      <c r="AS87" s="348">
        <f>'2M - SGS'!AS87</f>
        <v>8.4098999999999993E-2</v>
      </c>
      <c r="AT87" s="348">
        <f>'2M - SGS'!AT87</f>
        <v>8.4198999999999996E-2</v>
      </c>
      <c r="AU87" s="348">
        <f>'2M - SGS'!AU87</f>
        <v>8.2512000000000002E-2</v>
      </c>
      <c r="AV87" s="348">
        <f>'2M - SGS'!AV87</f>
        <v>8.5277000000000006E-2</v>
      </c>
      <c r="AW87" s="348">
        <f>'2M - SGS'!AW87</f>
        <v>8.2588999999999996E-2</v>
      </c>
      <c r="AX87" s="348">
        <f>'2M - SGS'!AX87</f>
        <v>8.5237999999999994E-2</v>
      </c>
      <c r="AY87" s="348">
        <f>'2M - SGS'!AY87</f>
        <v>8.5109000000000004E-2</v>
      </c>
      <c r="AZ87" s="348">
        <f>'2M - SGS'!AZ87</f>
        <v>7.7715000000000006E-2</v>
      </c>
      <c r="BA87" s="348">
        <f>'2M - SGS'!BA87</f>
        <v>8.6136000000000004E-2</v>
      </c>
      <c r="BB87" s="348">
        <f>'2M - SGS'!BB87</f>
        <v>7.9796000000000006E-2</v>
      </c>
      <c r="BC87" s="348">
        <f>'2M - SGS'!BC87</f>
        <v>8.5334999999999994E-2</v>
      </c>
      <c r="BD87" s="348">
        <f>'2M - SGS'!BD87</f>
        <v>8.1994999999999998E-2</v>
      </c>
      <c r="BE87" s="348">
        <f>'2M - SGS'!BE87</f>
        <v>8.4098999999999993E-2</v>
      </c>
      <c r="BF87" s="348">
        <f>'2M - SGS'!BF87</f>
        <v>8.4198999999999996E-2</v>
      </c>
      <c r="BG87" s="348">
        <f>'2M - SGS'!BG87</f>
        <v>8.2512000000000002E-2</v>
      </c>
      <c r="BH87" s="348">
        <f>'2M - SGS'!BH87</f>
        <v>8.5277000000000006E-2</v>
      </c>
      <c r="BI87" s="348">
        <f>'2M - SGS'!BI87</f>
        <v>8.2588999999999996E-2</v>
      </c>
      <c r="BJ87" s="348">
        <f>'2M - SGS'!BJ87</f>
        <v>8.5237999999999994E-2</v>
      </c>
      <c r="BK87" s="348">
        <f>'2M - SGS'!BK87</f>
        <v>8.5109000000000004E-2</v>
      </c>
      <c r="BL87" s="348">
        <f>'2M - SGS'!BL87</f>
        <v>7.7715000000000006E-2</v>
      </c>
      <c r="BM87" s="348">
        <f>'2M - SGS'!BM87</f>
        <v>8.6136000000000004E-2</v>
      </c>
      <c r="BN87" s="348">
        <f>'2M - SGS'!BN87</f>
        <v>7.9796000000000006E-2</v>
      </c>
      <c r="BO87" s="348">
        <f>'2M - SGS'!BO87</f>
        <v>8.5334999999999994E-2</v>
      </c>
      <c r="BP87" s="348">
        <f>'2M - SGS'!BP87</f>
        <v>8.1994999999999998E-2</v>
      </c>
      <c r="BQ87" s="348">
        <f>'2M - SGS'!BQ87</f>
        <v>8.4098999999999993E-2</v>
      </c>
      <c r="BR87" s="348">
        <f>'2M - SGS'!BR87</f>
        <v>8.4198999999999996E-2</v>
      </c>
      <c r="BS87" s="348">
        <f>'2M - SGS'!BS87</f>
        <v>8.2512000000000002E-2</v>
      </c>
      <c r="BT87" s="348">
        <f>'2M - SGS'!BT87</f>
        <v>8.5277000000000006E-2</v>
      </c>
      <c r="BU87" s="348">
        <f>'2M - SGS'!BU87</f>
        <v>8.2588999999999996E-2</v>
      </c>
      <c r="BV87" s="348">
        <f>'2M - SGS'!BV87</f>
        <v>8.5237999999999994E-2</v>
      </c>
      <c r="BW87" s="348">
        <f>'2M - SGS'!BW87</f>
        <v>8.5109000000000004E-2</v>
      </c>
      <c r="BX87" s="348">
        <f>'2M - SGS'!BX87</f>
        <v>7.7715000000000006E-2</v>
      </c>
      <c r="BY87" s="348">
        <f>'2M - SGS'!BY87</f>
        <v>8.6136000000000004E-2</v>
      </c>
      <c r="BZ87" s="348">
        <f>'2M - SGS'!BZ87</f>
        <v>7.9796000000000006E-2</v>
      </c>
      <c r="CA87" s="348">
        <f>'2M - SGS'!CA87</f>
        <v>8.5334999999999994E-2</v>
      </c>
      <c r="CB87" s="348">
        <f>'2M - SGS'!CB87</f>
        <v>8.1994999999999998E-2</v>
      </c>
      <c r="CC87" s="348">
        <f>'2M - SGS'!CC87</f>
        <v>8.4098999999999993E-2</v>
      </c>
      <c r="CD87" s="348">
        <f>'2M - SGS'!CD87</f>
        <v>8.4198999999999996E-2</v>
      </c>
      <c r="CE87" s="348">
        <f>'2M - SGS'!CE87</f>
        <v>8.2512000000000002E-2</v>
      </c>
      <c r="CF87" s="348">
        <f>'2M - SGS'!CF87</f>
        <v>8.5277000000000006E-2</v>
      </c>
      <c r="CG87" s="348">
        <f>'2M - SGS'!CG87</f>
        <v>8.2588999999999996E-2</v>
      </c>
      <c r="CH87" s="349">
        <f>'2M - SGS'!CH87</f>
        <v>8.5237999999999994E-2</v>
      </c>
      <c r="CJ87" s="248">
        <f t="shared" si="104"/>
        <v>1.0000000000000002</v>
      </c>
    </row>
    <row r="88" spans="1:88" ht="15.5" x14ac:dyDescent="0.35">
      <c r="A88" s="581"/>
      <c r="B88" s="14" t="str">
        <f t="shared" si="103"/>
        <v>Process</v>
      </c>
      <c r="C88" s="348">
        <f>'2M - SGS'!C88</f>
        <v>8.5109000000000004E-2</v>
      </c>
      <c r="D88" s="348">
        <f>'2M - SGS'!D88</f>
        <v>7.7715000000000006E-2</v>
      </c>
      <c r="E88" s="348">
        <f>'2M - SGS'!E88</f>
        <v>8.6136000000000004E-2</v>
      </c>
      <c r="F88" s="348">
        <f>'2M - SGS'!F88</f>
        <v>7.9796000000000006E-2</v>
      </c>
      <c r="G88" s="348">
        <f>'2M - SGS'!G88</f>
        <v>8.5334999999999994E-2</v>
      </c>
      <c r="H88" s="348">
        <f>'2M - SGS'!H88</f>
        <v>8.1994999999999998E-2</v>
      </c>
      <c r="I88" s="348">
        <f>'2M - SGS'!I88</f>
        <v>8.4098999999999993E-2</v>
      </c>
      <c r="J88" s="348">
        <f>'2M - SGS'!J88</f>
        <v>8.4198999999999996E-2</v>
      </c>
      <c r="K88" s="348">
        <f>'2M - SGS'!K88</f>
        <v>8.2512000000000002E-2</v>
      </c>
      <c r="L88" s="348">
        <f>'2M - SGS'!L88</f>
        <v>8.5277000000000006E-2</v>
      </c>
      <c r="M88" s="348">
        <f>'2M - SGS'!M88</f>
        <v>8.2588999999999996E-2</v>
      </c>
      <c r="N88" s="348">
        <f>'2M - SGS'!N88</f>
        <v>8.5237999999999994E-2</v>
      </c>
      <c r="O88" s="348">
        <f>'2M - SGS'!O88</f>
        <v>8.5109000000000004E-2</v>
      </c>
      <c r="P88" s="348">
        <f>'2M - SGS'!P88</f>
        <v>7.7715000000000006E-2</v>
      </c>
      <c r="Q88" s="348">
        <f>'2M - SGS'!Q88</f>
        <v>8.6136000000000004E-2</v>
      </c>
      <c r="R88" s="348">
        <f>'2M - SGS'!R88</f>
        <v>7.9796000000000006E-2</v>
      </c>
      <c r="S88" s="348">
        <f>'2M - SGS'!S88</f>
        <v>8.5334999999999994E-2</v>
      </c>
      <c r="T88" s="348">
        <f>'2M - SGS'!T88</f>
        <v>8.1994999999999998E-2</v>
      </c>
      <c r="U88" s="348">
        <f>'2M - SGS'!U88</f>
        <v>8.4098999999999993E-2</v>
      </c>
      <c r="V88" s="348">
        <f>'2M - SGS'!V88</f>
        <v>8.4198999999999996E-2</v>
      </c>
      <c r="W88" s="348">
        <f>'2M - SGS'!W88</f>
        <v>8.2512000000000002E-2</v>
      </c>
      <c r="X88" s="348">
        <f>'2M - SGS'!X88</f>
        <v>8.5277000000000006E-2</v>
      </c>
      <c r="Y88" s="348">
        <f>'2M - SGS'!Y88</f>
        <v>8.2588999999999996E-2</v>
      </c>
      <c r="Z88" s="348">
        <f>'2M - SGS'!Z88</f>
        <v>8.5237999999999994E-2</v>
      </c>
      <c r="AA88" s="348">
        <f>'2M - SGS'!AA88</f>
        <v>8.5109000000000004E-2</v>
      </c>
      <c r="AB88" s="348">
        <f>'2M - SGS'!AB88</f>
        <v>7.7715000000000006E-2</v>
      </c>
      <c r="AC88" s="348">
        <f>'2M - SGS'!AC88</f>
        <v>8.6136000000000004E-2</v>
      </c>
      <c r="AD88" s="348">
        <f>'2M - SGS'!AD88</f>
        <v>7.9796000000000006E-2</v>
      </c>
      <c r="AE88" s="348">
        <f>'2M - SGS'!AE88</f>
        <v>8.5334999999999994E-2</v>
      </c>
      <c r="AF88" s="348">
        <f>'2M - SGS'!AF88</f>
        <v>8.1994999999999998E-2</v>
      </c>
      <c r="AG88" s="348">
        <f>'2M - SGS'!AG88</f>
        <v>8.4098999999999993E-2</v>
      </c>
      <c r="AH88" s="348">
        <f>'2M - SGS'!AH88</f>
        <v>8.4198999999999996E-2</v>
      </c>
      <c r="AI88" s="348">
        <f>'2M - SGS'!AI88</f>
        <v>8.2512000000000002E-2</v>
      </c>
      <c r="AJ88" s="348">
        <f>'2M - SGS'!AJ88</f>
        <v>8.5277000000000006E-2</v>
      </c>
      <c r="AK88" s="348">
        <f>'2M - SGS'!AK88</f>
        <v>8.2588999999999996E-2</v>
      </c>
      <c r="AL88" s="348">
        <f>'2M - SGS'!AL88</f>
        <v>8.5237999999999994E-2</v>
      </c>
      <c r="AM88" s="348">
        <f>'2M - SGS'!AM88</f>
        <v>8.5109000000000004E-2</v>
      </c>
      <c r="AN88" s="348">
        <f>'2M - SGS'!AN88</f>
        <v>7.7715000000000006E-2</v>
      </c>
      <c r="AO88" s="348">
        <f>'2M - SGS'!AO88</f>
        <v>8.6136000000000004E-2</v>
      </c>
      <c r="AP88" s="348">
        <f>'2M - SGS'!AP88</f>
        <v>7.9796000000000006E-2</v>
      </c>
      <c r="AQ88" s="348">
        <f>'2M - SGS'!AQ88</f>
        <v>8.5334999999999994E-2</v>
      </c>
      <c r="AR88" s="348">
        <f>'2M - SGS'!AR88</f>
        <v>8.1994999999999998E-2</v>
      </c>
      <c r="AS88" s="348">
        <f>'2M - SGS'!AS88</f>
        <v>8.4098999999999993E-2</v>
      </c>
      <c r="AT88" s="348">
        <f>'2M - SGS'!AT88</f>
        <v>8.4198999999999996E-2</v>
      </c>
      <c r="AU88" s="348">
        <f>'2M - SGS'!AU88</f>
        <v>8.2512000000000002E-2</v>
      </c>
      <c r="AV88" s="348">
        <f>'2M - SGS'!AV88</f>
        <v>8.5277000000000006E-2</v>
      </c>
      <c r="AW88" s="348">
        <f>'2M - SGS'!AW88</f>
        <v>8.2588999999999996E-2</v>
      </c>
      <c r="AX88" s="348">
        <f>'2M - SGS'!AX88</f>
        <v>8.5237999999999994E-2</v>
      </c>
      <c r="AY88" s="348">
        <f>'2M - SGS'!AY88</f>
        <v>8.5109000000000004E-2</v>
      </c>
      <c r="AZ88" s="348">
        <f>'2M - SGS'!AZ88</f>
        <v>7.7715000000000006E-2</v>
      </c>
      <c r="BA88" s="348">
        <f>'2M - SGS'!BA88</f>
        <v>8.6136000000000004E-2</v>
      </c>
      <c r="BB88" s="348">
        <f>'2M - SGS'!BB88</f>
        <v>7.9796000000000006E-2</v>
      </c>
      <c r="BC88" s="348">
        <f>'2M - SGS'!BC88</f>
        <v>8.5334999999999994E-2</v>
      </c>
      <c r="BD88" s="348">
        <f>'2M - SGS'!BD88</f>
        <v>8.1994999999999998E-2</v>
      </c>
      <c r="BE88" s="348">
        <f>'2M - SGS'!BE88</f>
        <v>8.4098999999999993E-2</v>
      </c>
      <c r="BF88" s="348">
        <f>'2M - SGS'!BF88</f>
        <v>8.4198999999999996E-2</v>
      </c>
      <c r="BG88" s="348">
        <f>'2M - SGS'!BG88</f>
        <v>8.2512000000000002E-2</v>
      </c>
      <c r="BH88" s="348">
        <f>'2M - SGS'!BH88</f>
        <v>8.5277000000000006E-2</v>
      </c>
      <c r="BI88" s="348">
        <f>'2M - SGS'!BI88</f>
        <v>8.2588999999999996E-2</v>
      </c>
      <c r="BJ88" s="348">
        <f>'2M - SGS'!BJ88</f>
        <v>8.5237999999999994E-2</v>
      </c>
      <c r="BK88" s="348">
        <f>'2M - SGS'!BK88</f>
        <v>8.5109000000000004E-2</v>
      </c>
      <c r="BL88" s="348">
        <f>'2M - SGS'!BL88</f>
        <v>7.7715000000000006E-2</v>
      </c>
      <c r="BM88" s="348">
        <f>'2M - SGS'!BM88</f>
        <v>8.6136000000000004E-2</v>
      </c>
      <c r="BN88" s="348">
        <f>'2M - SGS'!BN88</f>
        <v>7.9796000000000006E-2</v>
      </c>
      <c r="BO88" s="348">
        <f>'2M - SGS'!BO88</f>
        <v>8.5334999999999994E-2</v>
      </c>
      <c r="BP88" s="348">
        <f>'2M - SGS'!BP88</f>
        <v>8.1994999999999998E-2</v>
      </c>
      <c r="BQ88" s="348">
        <f>'2M - SGS'!BQ88</f>
        <v>8.4098999999999993E-2</v>
      </c>
      <c r="BR88" s="348">
        <f>'2M - SGS'!BR88</f>
        <v>8.4198999999999996E-2</v>
      </c>
      <c r="BS88" s="348">
        <f>'2M - SGS'!BS88</f>
        <v>8.2512000000000002E-2</v>
      </c>
      <c r="BT88" s="348">
        <f>'2M - SGS'!BT88</f>
        <v>8.5277000000000006E-2</v>
      </c>
      <c r="BU88" s="348">
        <f>'2M - SGS'!BU88</f>
        <v>8.2588999999999996E-2</v>
      </c>
      <c r="BV88" s="348">
        <f>'2M - SGS'!BV88</f>
        <v>8.5237999999999994E-2</v>
      </c>
      <c r="BW88" s="348">
        <f>'2M - SGS'!BW88</f>
        <v>8.5109000000000004E-2</v>
      </c>
      <c r="BX88" s="348">
        <f>'2M - SGS'!BX88</f>
        <v>7.7715000000000006E-2</v>
      </c>
      <c r="BY88" s="348">
        <f>'2M - SGS'!BY88</f>
        <v>8.6136000000000004E-2</v>
      </c>
      <c r="BZ88" s="348">
        <f>'2M - SGS'!BZ88</f>
        <v>7.9796000000000006E-2</v>
      </c>
      <c r="CA88" s="348">
        <f>'2M - SGS'!CA88</f>
        <v>8.5334999999999994E-2</v>
      </c>
      <c r="CB88" s="348">
        <f>'2M - SGS'!CB88</f>
        <v>8.1994999999999998E-2</v>
      </c>
      <c r="CC88" s="348">
        <f>'2M - SGS'!CC88</f>
        <v>8.4098999999999993E-2</v>
      </c>
      <c r="CD88" s="348">
        <f>'2M - SGS'!CD88</f>
        <v>8.4198999999999996E-2</v>
      </c>
      <c r="CE88" s="348">
        <f>'2M - SGS'!CE88</f>
        <v>8.2512000000000002E-2</v>
      </c>
      <c r="CF88" s="348">
        <f>'2M - SGS'!CF88</f>
        <v>8.5277000000000006E-2</v>
      </c>
      <c r="CG88" s="348">
        <f>'2M - SGS'!CG88</f>
        <v>8.2588999999999996E-2</v>
      </c>
      <c r="CH88" s="349">
        <f>'2M - SGS'!CH88</f>
        <v>8.5237999999999994E-2</v>
      </c>
      <c r="CJ88" s="248">
        <f t="shared" si="104"/>
        <v>1.0000000000000002</v>
      </c>
    </row>
    <row r="89" spans="1:88" ht="15.5" x14ac:dyDescent="0.35">
      <c r="A89" s="581"/>
      <c r="B89" s="14" t="str">
        <f t="shared" si="103"/>
        <v>Refrigeration</v>
      </c>
      <c r="C89" s="348">
        <f>'2M - SGS'!C89</f>
        <v>8.3486000000000005E-2</v>
      </c>
      <c r="D89" s="348">
        <f>'2M - SGS'!D89</f>
        <v>7.6158000000000003E-2</v>
      </c>
      <c r="E89" s="348">
        <f>'2M - SGS'!E89</f>
        <v>8.3346000000000003E-2</v>
      </c>
      <c r="F89" s="348">
        <f>'2M - SGS'!F89</f>
        <v>8.0782999999999994E-2</v>
      </c>
      <c r="G89" s="348">
        <f>'2M - SGS'!G89</f>
        <v>8.5133E-2</v>
      </c>
      <c r="H89" s="348">
        <f>'2M - SGS'!H89</f>
        <v>8.4294999999999995E-2</v>
      </c>
      <c r="I89" s="348">
        <f>'2M - SGS'!I89</f>
        <v>8.7456999999999993E-2</v>
      </c>
      <c r="J89" s="348">
        <f>'2M - SGS'!J89</f>
        <v>8.7230000000000002E-2</v>
      </c>
      <c r="K89" s="348">
        <f>'2M - SGS'!K89</f>
        <v>8.3319000000000004E-2</v>
      </c>
      <c r="L89" s="348">
        <f>'2M - SGS'!L89</f>
        <v>8.4562999999999999E-2</v>
      </c>
      <c r="M89" s="348">
        <f>'2M - SGS'!M89</f>
        <v>8.1112000000000004E-2</v>
      </c>
      <c r="N89" s="348">
        <f>'2M - SGS'!N89</f>
        <v>8.3118999999999998E-2</v>
      </c>
      <c r="O89" s="348">
        <f>'2M - SGS'!O89</f>
        <v>8.3486000000000005E-2</v>
      </c>
      <c r="P89" s="348">
        <f>'2M - SGS'!P89</f>
        <v>7.6158000000000003E-2</v>
      </c>
      <c r="Q89" s="348">
        <f>'2M - SGS'!Q89</f>
        <v>8.3346000000000003E-2</v>
      </c>
      <c r="R89" s="348">
        <f>'2M - SGS'!R89</f>
        <v>8.0782999999999994E-2</v>
      </c>
      <c r="S89" s="348">
        <f>'2M - SGS'!S89</f>
        <v>8.5133E-2</v>
      </c>
      <c r="T89" s="348">
        <f>'2M - SGS'!T89</f>
        <v>8.4294999999999995E-2</v>
      </c>
      <c r="U89" s="348">
        <f>'2M - SGS'!U89</f>
        <v>8.7456999999999993E-2</v>
      </c>
      <c r="V89" s="348">
        <f>'2M - SGS'!V89</f>
        <v>8.7230000000000002E-2</v>
      </c>
      <c r="W89" s="348">
        <f>'2M - SGS'!W89</f>
        <v>8.3319000000000004E-2</v>
      </c>
      <c r="X89" s="348">
        <f>'2M - SGS'!X89</f>
        <v>8.4562999999999999E-2</v>
      </c>
      <c r="Y89" s="348">
        <f>'2M - SGS'!Y89</f>
        <v>8.1112000000000004E-2</v>
      </c>
      <c r="Z89" s="348">
        <f>'2M - SGS'!Z89</f>
        <v>8.3118999999999998E-2</v>
      </c>
      <c r="AA89" s="348">
        <f>'2M - SGS'!AA89</f>
        <v>8.3486000000000005E-2</v>
      </c>
      <c r="AB89" s="348">
        <f>'2M - SGS'!AB89</f>
        <v>7.6158000000000003E-2</v>
      </c>
      <c r="AC89" s="348">
        <f>'2M - SGS'!AC89</f>
        <v>8.3346000000000003E-2</v>
      </c>
      <c r="AD89" s="348">
        <f>'2M - SGS'!AD89</f>
        <v>8.0782999999999994E-2</v>
      </c>
      <c r="AE89" s="348">
        <f>'2M - SGS'!AE89</f>
        <v>8.5133E-2</v>
      </c>
      <c r="AF89" s="348">
        <f>'2M - SGS'!AF89</f>
        <v>8.4294999999999995E-2</v>
      </c>
      <c r="AG89" s="348">
        <f>'2M - SGS'!AG89</f>
        <v>8.7456999999999993E-2</v>
      </c>
      <c r="AH89" s="348">
        <f>'2M - SGS'!AH89</f>
        <v>8.7230000000000002E-2</v>
      </c>
      <c r="AI89" s="348">
        <f>'2M - SGS'!AI89</f>
        <v>8.3319000000000004E-2</v>
      </c>
      <c r="AJ89" s="348">
        <f>'2M - SGS'!AJ89</f>
        <v>8.4562999999999999E-2</v>
      </c>
      <c r="AK89" s="348">
        <f>'2M - SGS'!AK89</f>
        <v>8.1112000000000004E-2</v>
      </c>
      <c r="AL89" s="348">
        <f>'2M - SGS'!AL89</f>
        <v>8.3118999999999998E-2</v>
      </c>
      <c r="AM89" s="348">
        <f>'2M - SGS'!AM89</f>
        <v>8.3486000000000005E-2</v>
      </c>
      <c r="AN89" s="348">
        <f>'2M - SGS'!AN89</f>
        <v>7.6158000000000003E-2</v>
      </c>
      <c r="AO89" s="348">
        <f>'2M - SGS'!AO89</f>
        <v>8.3346000000000003E-2</v>
      </c>
      <c r="AP89" s="348">
        <f>'2M - SGS'!AP89</f>
        <v>8.0782999999999994E-2</v>
      </c>
      <c r="AQ89" s="348">
        <f>'2M - SGS'!AQ89</f>
        <v>8.5133E-2</v>
      </c>
      <c r="AR89" s="348">
        <f>'2M - SGS'!AR89</f>
        <v>8.4294999999999995E-2</v>
      </c>
      <c r="AS89" s="348">
        <f>'2M - SGS'!AS89</f>
        <v>8.7456999999999993E-2</v>
      </c>
      <c r="AT89" s="348">
        <f>'2M - SGS'!AT89</f>
        <v>8.7230000000000002E-2</v>
      </c>
      <c r="AU89" s="348">
        <f>'2M - SGS'!AU89</f>
        <v>8.3319000000000004E-2</v>
      </c>
      <c r="AV89" s="348">
        <f>'2M - SGS'!AV89</f>
        <v>8.4562999999999999E-2</v>
      </c>
      <c r="AW89" s="348">
        <f>'2M - SGS'!AW89</f>
        <v>8.1112000000000004E-2</v>
      </c>
      <c r="AX89" s="348">
        <f>'2M - SGS'!AX89</f>
        <v>8.3118999999999998E-2</v>
      </c>
      <c r="AY89" s="348">
        <f>'2M - SGS'!AY89</f>
        <v>8.3486000000000005E-2</v>
      </c>
      <c r="AZ89" s="348">
        <f>'2M - SGS'!AZ89</f>
        <v>7.6158000000000003E-2</v>
      </c>
      <c r="BA89" s="348">
        <f>'2M - SGS'!BA89</f>
        <v>8.3346000000000003E-2</v>
      </c>
      <c r="BB89" s="348">
        <f>'2M - SGS'!BB89</f>
        <v>8.0782999999999994E-2</v>
      </c>
      <c r="BC89" s="348">
        <f>'2M - SGS'!BC89</f>
        <v>8.5133E-2</v>
      </c>
      <c r="BD89" s="348">
        <f>'2M - SGS'!BD89</f>
        <v>8.4294999999999995E-2</v>
      </c>
      <c r="BE89" s="348">
        <f>'2M - SGS'!BE89</f>
        <v>8.7456999999999993E-2</v>
      </c>
      <c r="BF89" s="348">
        <f>'2M - SGS'!BF89</f>
        <v>8.7230000000000002E-2</v>
      </c>
      <c r="BG89" s="348">
        <f>'2M - SGS'!BG89</f>
        <v>8.3319000000000004E-2</v>
      </c>
      <c r="BH89" s="348">
        <f>'2M - SGS'!BH89</f>
        <v>8.4562999999999999E-2</v>
      </c>
      <c r="BI89" s="348">
        <f>'2M - SGS'!BI89</f>
        <v>8.1112000000000004E-2</v>
      </c>
      <c r="BJ89" s="348">
        <f>'2M - SGS'!BJ89</f>
        <v>8.3118999999999998E-2</v>
      </c>
      <c r="BK89" s="348">
        <f>'2M - SGS'!BK89</f>
        <v>8.3486000000000005E-2</v>
      </c>
      <c r="BL89" s="348">
        <f>'2M - SGS'!BL89</f>
        <v>7.6158000000000003E-2</v>
      </c>
      <c r="BM89" s="348">
        <f>'2M - SGS'!BM89</f>
        <v>8.3346000000000003E-2</v>
      </c>
      <c r="BN89" s="348">
        <f>'2M - SGS'!BN89</f>
        <v>8.0782999999999994E-2</v>
      </c>
      <c r="BO89" s="348">
        <f>'2M - SGS'!BO89</f>
        <v>8.5133E-2</v>
      </c>
      <c r="BP89" s="348">
        <f>'2M - SGS'!BP89</f>
        <v>8.4294999999999995E-2</v>
      </c>
      <c r="BQ89" s="348">
        <f>'2M - SGS'!BQ89</f>
        <v>8.7456999999999993E-2</v>
      </c>
      <c r="BR89" s="348">
        <f>'2M - SGS'!BR89</f>
        <v>8.7230000000000002E-2</v>
      </c>
      <c r="BS89" s="348">
        <f>'2M - SGS'!BS89</f>
        <v>8.3319000000000004E-2</v>
      </c>
      <c r="BT89" s="348">
        <f>'2M - SGS'!BT89</f>
        <v>8.4562999999999999E-2</v>
      </c>
      <c r="BU89" s="348">
        <f>'2M - SGS'!BU89</f>
        <v>8.1112000000000004E-2</v>
      </c>
      <c r="BV89" s="348">
        <f>'2M - SGS'!BV89</f>
        <v>8.3118999999999998E-2</v>
      </c>
      <c r="BW89" s="348">
        <f>'2M - SGS'!BW89</f>
        <v>8.3486000000000005E-2</v>
      </c>
      <c r="BX89" s="348">
        <f>'2M - SGS'!BX89</f>
        <v>7.6158000000000003E-2</v>
      </c>
      <c r="BY89" s="348">
        <f>'2M - SGS'!BY89</f>
        <v>8.3346000000000003E-2</v>
      </c>
      <c r="BZ89" s="348">
        <f>'2M - SGS'!BZ89</f>
        <v>8.0782999999999994E-2</v>
      </c>
      <c r="CA89" s="348">
        <f>'2M - SGS'!CA89</f>
        <v>8.5133E-2</v>
      </c>
      <c r="CB89" s="348">
        <f>'2M - SGS'!CB89</f>
        <v>8.4294999999999995E-2</v>
      </c>
      <c r="CC89" s="348">
        <f>'2M - SGS'!CC89</f>
        <v>8.7456999999999993E-2</v>
      </c>
      <c r="CD89" s="348">
        <f>'2M - SGS'!CD89</f>
        <v>8.7230000000000002E-2</v>
      </c>
      <c r="CE89" s="348">
        <f>'2M - SGS'!CE89</f>
        <v>8.3319000000000004E-2</v>
      </c>
      <c r="CF89" s="348">
        <f>'2M - SGS'!CF89</f>
        <v>8.4562999999999999E-2</v>
      </c>
      <c r="CG89" s="348">
        <f>'2M - SGS'!CG89</f>
        <v>8.1112000000000004E-2</v>
      </c>
      <c r="CH89" s="349">
        <f>'2M - SGS'!CH89</f>
        <v>8.3118999999999998E-2</v>
      </c>
      <c r="CJ89" s="248">
        <f t="shared" si="104"/>
        <v>1.0000010000000001</v>
      </c>
    </row>
    <row r="90" spans="1:88" ht="16" thickBot="1" x14ac:dyDescent="0.4">
      <c r="A90" s="582"/>
      <c r="B90" s="15" t="str">
        <f t="shared" si="103"/>
        <v>Water Heating</v>
      </c>
      <c r="C90" s="356">
        <f>'2M - SGS'!C90</f>
        <v>0.108255</v>
      </c>
      <c r="D90" s="356">
        <f>'2M - SGS'!D90</f>
        <v>9.1078000000000006E-2</v>
      </c>
      <c r="E90" s="356">
        <f>'2M - SGS'!E90</f>
        <v>8.5239999999999996E-2</v>
      </c>
      <c r="F90" s="356">
        <f>'2M - SGS'!F90</f>
        <v>7.2980000000000003E-2</v>
      </c>
      <c r="G90" s="356">
        <f>'2M - SGS'!G90</f>
        <v>7.9849000000000003E-2</v>
      </c>
      <c r="H90" s="356">
        <f>'2M - SGS'!H90</f>
        <v>7.2720999999999994E-2</v>
      </c>
      <c r="I90" s="356">
        <f>'2M - SGS'!I90</f>
        <v>7.4929999999999997E-2</v>
      </c>
      <c r="J90" s="356">
        <f>'2M - SGS'!J90</f>
        <v>7.5861999999999999E-2</v>
      </c>
      <c r="K90" s="356">
        <f>'2M - SGS'!K90</f>
        <v>7.5733999999999996E-2</v>
      </c>
      <c r="L90" s="356">
        <f>'2M - SGS'!L90</f>
        <v>8.2808000000000007E-2</v>
      </c>
      <c r="M90" s="356">
        <f>'2M - SGS'!M90</f>
        <v>8.6345000000000005E-2</v>
      </c>
      <c r="N90" s="356">
        <f>'2M - SGS'!N90</f>
        <v>9.4200000000000006E-2</v>
      </c>
      <c r="O90" s="356">
        <f>'2M - SGS'!O90</f>
        <v>0.108255</v>
      </c>
      <c r="P90" s="356">
        <f>'2M - SGS'!P90</f>
        <v>9.1078000000000006E-2</v>
      </c>
      <c r="Q90" s="356">
        <f>'2M - SGS'!Q90</f>
        <v>8.5239999999999996E-2</v>
      </c>
      <c r="R90" s="356">
        <f>'2M - SGS'!R90</f>
        <v>7.2980000000000003E-2</v>
      </c>
      <c r="S90" s="356">
        <f>'2M - SGS'!S90</f>
        <v>7.9849000000000003E-2</v>
      </c>
      <c r="T90" s="356">
        <f>'2M - SGS'!T90</f>
        <v>7.2720999999999994E-2</v>
      </c>
      <c r="U90" s="356">
        <f>'2M - SGS'!U90</f>
        <v>7.4929999999999997E-2</v>
      </c>
      <c r="V90" s="356">
        <f>'2M - SGS'!V90</f>
        <v>7.5861999999999999E-2</v>
      </c>
      <c r="W90" s="356">
        <f>'2M - SGS'!W90</f>
        <v>7.5733999999999996E-2</v>
      </c>
      <c r="X90" s="356">
        <f>'2M - SGS'!X90</f>
        <v>8.2808000000000007E-2</v>
      </c>
      <c r="Y90" s="356">
        <f>'2M - SGS'!Y90</f>
        <v>8.6345000000000005E-2</v>
      </c>
      <c r="Z90" s="356">
        <f>'2M - SGS'!Z90</f>
        <v>9.4200000000000006E-2</v>
      </c>
      <c r="AA90" s="356">
        <f>'2M - SGS'!AA90</f>
        <v>0.108255</v>
      </c>
      <c r="AB90" s="356">
        <f>'2M - SGS'!AB90</f>
        <v>9.1078000000000006E-2</v>
      </c>
      <c r="AC90" s="356">
        <f>'2M - SGS'!AC90</f>
        <v>8.5239999999999996E-2</v>
      </c>
      <c r="AD90" s="356">
        <f>'2M - SGS'!AD90</f>
        <v>7.2980000000000003E-2</v>
      </c>
      <c r="AE90" s="356">
        <f>'2M - SGS'!AE90</f>
        <v>7.9849000000000003E-2</v>
      </c>
      <c r="AF90" s="356">
        <f>'2M - SGS'!AF90</f>
        <v>7.2720999999999994E-2</v>
      </c>
      <c r="AG90" s="356">
        <f>'2M - SGS'!AG90</f>
        <v>7.4929999999999997E-2</v>
      </c>
      <c r="AH90" s="356">
        <f>'2M - SGS'!AH90</f>
        <v>7.5861999999999999E-2</v>
      </c>
      <c r="AI90" s="356">
        <f>'2M - SGS'!AI90</f>
        <v>7.5733999999999996E-2</v>
      </c>
      <c r="AJ90" s="356">
        <f>'2M - SGS'!AJ90</f>
        <v>8.2808000000000007E-2</v>
      </c>
      <c r="AK90" s="356">
        <f>'2M - SGS'!AK90</f>
        <v>8.6345000000000005E-2</v>
      </c>
      <c r="AL90" s="356">
        <f>'2M - SGS'!AL90</f>
        <v>9.4200000000000006E-2</v>
      </c>
      <c r="AM90" s="356">
        <f>'2M - SGS'!AM90</f>
        <v>0.108255</v>
      </c>
      <c r="AN90" s="356">
        <f>'2M - SGS'!AN90</f>
        <v>9.1078000000000006E-2</v>
      </c>
      <c r="AO90" s="356">
        <f>'2M - SGS'!AO90</f>
        <v>8.5239999999999996E-2</v>
      </c>
      <c r="AP90" s="356">
        <f>'2M - SGS'!AP90</f>
        <v>7.2980000000000003E-2</v>
      </c>
      <c r="AQ90" s="356">
        <f>'2M - SGS'!AQ90</f>
        <v>7.9849000000000003E-2</v>
      </c>
      <c r="AR90" s="356">
        <f>'2M - SGS'!AR90</f>
        <v>7.2720999999999994E-2</v>
      </c>
      <c r="AS90" s="356">
        <f>'2M - SGS'!AS90</f>
        <v>7.4929999999999997E-2</v>
      </c>
      <c r="AT90" s="356">
        <f>'2M - SGS'!AT90</f>
        <v>7.5861999999999999E-2</v>
      </c>
      <c r="AU90" s="356">
        <f>'2M - SGS'!AU90</f>
        <v>7.5733999999999996E-2</v>
      </c>
      <c r="AV90" s="356">
        <f>'2M - SGS'!AV90</f>
        <v>8.2808000000000007E-2</v>
      </c>
      <c r="AW90" s="356">
        <f>'2M - SGS'!AW90</f>
        <v>8.6345000000000005E-2</v>
      </c>
      <c r="AX90" s="356">
        <f>'2M - SGS'!AX90</f>
        <v>9.4200000000000006E-2</v>
      </c>
      <c r="AY90" s="356">
        <f>'2M - SGS'!AY90</f>
        <v>0.108255</v>
      </c>
      <c r="AZ90" s="356">
        <f>'2M - SGS'!AZ90</f>
        <v>9.1078000000000006E-2</v>
      </c>
      <c r="BA90" s="356">
        <f>'2M - SGS'!BA90</f>
        <v>8.5239999999999996E-2</v>
      </c>
      <c r="BB90" s="356">
        <f>'2M - SGS'!BB90</f>
        <v>7.2980000000000003E-2</v>
      </c>
      <c r="BC90" s="356">
        <f>'2M - SGS'!BC90</f>
        <v>7.9849000000000003E-2</v>
      </c>
      <c r="BD90" s="356">
        <f>'2M - SGS'!BD90</f>
        <v>7.2720999999999994E-2</v>
      </c>
      <c r="BE90" s="356">
        <f>'2M - SGS'!BE90</f>
        <v>7.4929999999999997E-2</v>
      </c>
      <c r="BF90" s="356">
        <f>'2M - SGS'!BF90</f>
        <v>7.5861999999999999E-2</v>
      </c>
      <c r="BG90" s="356">
        <f>'2M - SGS'!BG90</f>
        <v>7.5733999999999996E-2</v>
      </c>
      <c r="BH90" s="356">
        <f>'2M - SGS'!BH90</f>
        <v>8.2808000000000007E-2</v>
      </c>
      <c r="BI90" s="356">
        <f>'2M - SGS'!BI90</f>
        <v>8.6345000000000005E-2</v>
      </c>
      <c r="BJ90" s="356">
        <f>'2M - SGS'!BJ90</f>
        <v>9.4200000000000006E-2</v>
      </c>
      <c r="BK90" s="356">
        <f>'2M - SGS'!BK90</f>
        <v>0.108255</v>
      </c>
      <c r="BL90" s="356">
        <f>'2M - SGS'!BL90</f>
        <v>9.1078000000000006E-2</v>
      </c>
      <c r="BM90" s="356">
        <f>'2M - SGS'!BM90</f>
        <v>8.5239999999999996E-2</v>
      </c>
      <c r="BN90" s="356">
        <f>'2M - SGS'!BN90</f>
        <v>7.2980000000000003E-2</v>
      </c>
      <c r="BO90" s="356">
        <f>'2M - SGS'!BO90</f>
        <v>7.9849000000000003E-2</v>
      </c>
      <c r="BP90" s="356">
        <f>'2M - SGS'!BP90</f>
        <v>7.2720999999999994E-2</v>
      </c>
      <c r="BQ90" s="356">
        <f>'2M - SGS'!BQ90</f>
        <v>7.4929999999999997E-2</v>
      </c>
      <c r="BR90" s="356">
        <f>'2M - SGS'!BR90</f>
        <v>7.5861999999999999E-2</v>
      </c>
      <c r="BS90" s="356">
        <f>'2M - SGS'!BS90</f>
        <v>7.5733999999999996E-2</v>
      </c>
      <c r="BT90" s="356">
        <f>'2M - SGS'!BT90</f>
        <v>8.2808000000000007E-2</v>
      </c>
      <c r="BU90" s="356">
        <f>'2M - SGS'!BU90</f>
        <v>8.6345000000000005E-2</v>
      </c>
      <c r="BV90" s="356">
        <f>'2M - SGS'!BV90</f>
        <v>9.4200000000000006E-2</v>
      </c>
      <c r="BW90" s="356">
        <f>'2M - SGS'!BW90</f>
        <v>0.108255</v>
      </c>
      <c r="BX90" s="356">
        <f>'2M - SGS'!BX90</f>
        <v>9.1078000000000006E-2</v>
      </c>
      <c r="BY90" s="356">
        <f>'2M - SGS'!BY90</f>
        <v>8.5239999999999996E-2</v>
      </c>
      <c r="BZ90" s="356">
        <f>'2M - SGS'!BZ90</f>
        <v>7.2980000000000003E-2</v>
      </c>
      <c r="CA90" s="356">
        <f>'2M - SGS'!CA90</f>
        <v>7.9849000000000003E-2</v>
      </c>
      <c r="CB90" s="356">
        <f>'2M - SGS'!CB90</f>
        <v>7.2720999999999994E-2</v>
      </c>
      <c r="CC90" s="356">
        <f>'2M - SGS'!CC90</f>
        <v>7.4929999999999997E-2</v>
      </c>
      <c r="CD90" s="356">
        <f>'2M - SGS'!CD90</f>
        <v>7.5861999999999999E-2</v>
      </c>
      <c r="CE90" s="356">
        <f>'2M - SGS'!CE90</f>
        <v>7.5733999999999996E-2</v>
      </c>
      <c r="CF90" s="356">
        <f>'2M - SGS'!CF90</f>
        <v>8.2808000000000007E-2</v>
      </c>
      <c r="CG90" s="356">
        <f>'2M - SGS'!CG90</f>
        <v>8.6345000000000005E-2</v>
      </c>
      <c r="CH90" s="357">
        <f>'2M - SGS'!CH90</f>
        <v>9.4200000000000006E-2</v>
      </c>
      <c r="CJ90" s="248">
        <f t="shared" si="104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04" t="s">
        <v>28</v>
      </c>
      <c r="B92" s="308" t="s">
        <v>32</v>
      </c>
      <c r="C92" s="176">
        <f>C$4</f>
        <v>44562</v>
      </c>
      <c r="D92" s="176">
        <f t="shared" ref="D92:BO92" si="105">D$4</f>
        <v>44593</v>
      </c>
      <c r="E92" s="176">
        <f t="shared" si="105"/>
        <v>44621</v>
      </c>
      <c r="F92" s="176">
        <f t="shared" si="105"/>
        <v>44652</v>
      </c>
      <c r="G92" s="176">
        <f t="shared" si="105"/>
        <v>44682</v>
      </c>
      <c r="H92" s="176">
        <f t="shared" si="105"/>
        <v>44713</v>
      </c>
      <c r="I92" s="176">
        <f t="shared" si="105"/>
        <v>44743</v>
      </c>
      <c r="J92" s="176">
        <f t="shared" si="105"/>
        <v>44774</v>
      </c>
      <c r="K92" s="176">
        <f t="shared" si="105"/>
        <v>44805</v>
      </c>
      <c r="L92" s="176">
        <f t="shared" si="105"/>
        <v>44835</v>
      </c>
      <c r="M92" s="176">
        <f t="shared" si="105"/>
        <v>44866</v>
      </c>
      <c r="N92" s="176">
        <f t="shared" si="105"/>
        <v>44896</v>
      </c>
      <c r="O92" s="176">
        <f t="shared" si="105"/>
        <v>44927</v>
      </c>
      <c r="P92" s="176">
        <f t="shared" si="105"/>
        <v>44958</v>
      </c>
      <c r="Q92" s="176">
        <f t="shared" si="105"/>
        <v>44986</v>
      </c>
      <c r="R92" s="176">
        <f t="shared" si="105"/>
        <v>45017</v>
      </c>
      <c r="S92" s="176">
        <f t="shared" si="105"/>
        <v>45047</v>
      </c>
      <c r="T92" s="176">
        <f t="shared" si="105"/>
        <v>45078</v>
      </c>
      <c r="U92" s="176">
        <f t="shared" si="105"/>
        <v>45108</v>
      </c>
      <c r="V92" s="176">
        <f t="shared" si="105"/>
        <v>45139</v>
      </c>
      <c r="W92" s="176">
        <f t="shared" si="105"/>
        <v>45170</v>
      </c>
      <c r="X92" s="176">
        <f t="shared" si="105"/>
        <v>45200</v>
      </c>
      <c r="Y92" s="176">
        <f t="shared" si="105"/>
        <v>45231</v>
      </c>
      <c r="Z92" s="176">
        <f t="shared" si="105"/>
        <v>45261</v>
      </c>
      <c r="AA92" s="176">
        <f t="shared" si="105"/>
        <v>45292</v>
      </c>
      <c r="AB92" s="176">
        <f t="shared" si="105"/>
        <v>45323</v>
      </c>
      <c r="AC92" s="176">
        <f t="shared" si="105"/>
        <v>45352</v>
      </c>
      <c r="AD92" s="176">
        <f t="shared" si="105"/>
        <v>45383</v>
      </c>
      <c r="AE92" s="176">
        <f t="shared" si="105"/>
        <v>45413</v>
      </c>
      <c r="AF92" s="176">
        <f t="shared" si="105"/>
        <v>45444</v>
      </c>
      <c r="AG92" s="176">
        <f t="shared" si="105"/>
        <v>45474</v>
      </c>
      <c r="AH92" s="176">
        <f t="shared" si="105"/>
        <v>45505</v>
      </c>
      <c r="AI92" s="176">
        <f t="shared" si="105"/>
        <v>45536</v>
      </c>
      <c r="AJ92" s="176">
        <f t="shared" si="105"/>
        <v>45566</v>
      </c>
      <c r="AK92" s="176">
        <f t="shared" si="105"/>
        <v>45597</v>
      </c>
      <c r="AL92" s="176">
        <f t="shared" si="105"/>
        <v>45627</v>
      </c>
      <c r="AM92" s="176">
        <f t="shared" si="105"/>
        <v>45658</v>
      </c>
      <c r="AN92" s="176">
        <f t="shared" si="105"/>
        <v>45689</v>
      </c>
      <c r="AO92" s="176">
        <f t="shared" si="105"/>
        <v>45717</v>
      </c>
      <c r="AP92" s="176">
        <f t="shared" si="105"/>
        <v>45748</v>
      </c>
      <c r="AQ92" s="176">
        <f t="shared" si="105"/>
        <v>45778</v>
      </c>
      <c r="AR92" s="176">
        <f t="shared" si="105"/>
        <v>45809</v>
      </c>
      <c r="AS92" s="176">
        <f t="shared" si="105"/>
        <v>45839</v>
      </c>
      <c r="AT92" s="176">
        <f t="shared" si="105"/>
        <v>45870</v>
      </c>
      <c r="AU92" s="176">
        <f t="shared" si="105"/>
        <v>45901</v>
      </c>
      <c r="AV92" s="176">
        <f t="shared" si="105"/>
        <v>45931</v>
      </c>
      <c r="AW92" s="176">
        <f t="shared" si="105"/>
        <v>45962</v>
      </c>
      <c r="AX92" s="176">
        <f t="shared" si="105"/>
        <v>45992</v>
      </c>
      <c r="AY92" s="176">
        <f t="shared" si="105"/>
        <v>46023</v>
      </c>
      <c r="AZ92" s="176">
        <f t="shared" si="105"/>
        <v>46054</v>
      </c>
      <c r="BA92" s="176">
        <f t="shared" si="105"/>
        <v>46082</v>
      </c>
      <c r="BB92" s="176">
        <f t="shared" si="105"/>
        <v>46113</v>
      </c>
      <c r="BC92" s="176">
        <f t="shared" si="105"/>
        <v>46143</v>
      </c>
      <c r="BD92" s="176">
        <f t="shared" si="105"/>
        <v>46174</v>
      </c>
      <c r="BE92" s="176">
        <f t="shared" si="105"/>
        <v>46204</v>
      </c>
      <c r="BF92" s="176">
        <f t="shared" si="105"/>
        <v>46235</v>
      </c>
      <c r="BG92" s="176">
        <f t="shared" si="105"/>
        <v>46266</v>
      </c>
      <c r="BH92" s="176">
        <f t="shared" si="105"/>
        <v>46296</v>
      </c>
      <c r="BI92" s="176">
        <f t="shared" si="105"/>
        <v>46327</v>
      </c>
      <c r="BJ92" s="176">
        <f t="shared" si="105"/>
        <v>46357</v>
      </c>
      <c r="BK92" s="176">
        <f t="shared" si="105"/>
        <v>46388</v>
      </c>
      <c r="BL92" s="176">
        <f t="shared" si="105"/>
        <v>46419</v>
      </c>
      <c r="BM92" s="176">
        <f t="shared" si="105"/>
        <v>46447</v>
      </c>
      <c r="BN92" s="176">
        <f t="shared" si="105"/>
        <v>46478</v>
      </c>
      <c r="BO92" s="176">
        <f t="shared" si="105"/>
        <v>46508</v>
      </c>
      <c r="BP92" s="176">
        <f t="shared" ref="BP92:CH92" si="106">BP$4</f>
        <v>46539</v>
      </c>
      <c r="BQ92" s="176">
        <f t="shared" si="106"/>
        <v>46569</v>
      </c>
      <c r="BR92" s="176">
        <f t="shared" si="106"/>
        <v>46600</v>
      </c>
      <c r="BS92" s="176">
        <f t="shared" si="106"/>
        <v>46631</v>
      </c>
      <c r="BT92" s="176">
        <f t="shared" si="106"/>
        <v>46661</v>
      </c>
      <c r="BU92" s="176">
        <f t="shared" si="106"/>
        <v>46692</v>
      </c>
      <c r="BV92" s="176">
        <f t="shared" si="106"/>
        <v>46722</v>
      </c>
      <c r="BW92" s="176">
        <f t="shared" si="106"/>
        <v>46753</v>
      </c>
      <c r="BX92" s="176">
        <f t="shared" si="106"/>
        <v>46784</v>
      </c>
      <c r="BY92" s="176">
        <f t="shared" si="106"/>
        <v>46813</v>
      </c>
      <c r="BZ92" s="176">
        <f t="shared" si="106"/>
        <v>46844</v>
      </c>
      <c r="CA92" s="176">
        <f t="shared" si="106"/>
        <v>46874</v>
      </c>
      <c r="CB92" s="176">
        <f t="shared" si="106"/>
        <v>46905</v>
      </c>
      <c r="CC92" s="176">
        <f t="shared" si="106"/>
        <v>46935</v>
      </c>
      <c r="CD92" s="176">
        <f t="shared" si="106"/>
        <v>46966</v>
      </c>
      <c r="CE92" s="176">
        <f t="shared" si="106"/>
        <v>46997</v>
      </c>
      <c r="CF92" s="176">
        <f t="shared" si="106"/>
        <v>47027</v>
      </c>
      <c r="CG92" s="176">
        <f t="shared" si="106"/>
        <v>47058</v>
      </c>
      <c r="CH92" s="177">
        <f t="shared" si="106"/>
        <v>47088</v>
      </c>
    </row>
    <row r="93" spans="1:88" ht="15.75" customHeight="1" x14ac:dyDescent="0.35">
      <c r="A93" s="605"/>
      <c r="B93" s="11" t="str">
        <f>B78</f>
        <v>Air Comp</v>
      </c>
      <c r="C93" s="340">
        <f>'4M - SPS'!C93</f>
        <v>3.2612000000000002E-2</v>
      </c>
      <c r="D93" s="340">
        <f>'4M - SPS'!D93</f>
        <v>3.3308999999999998E-2</v>
      </c>
      <c r="E93" s="414">
        <f>'4M - SPS'!E93</f>
        <v>3.8302999999999997E-2</v>
      </c>
      <c r="F93" s="414">
        <f>'4M - SPS'!F93</f>
        <v>3.9909E-2</v>
      </c>
      <c r="G93" s="414">
        <f>'4M - SPS'!G93</f>
        <v>4.1751999999999997E-2</v>
      </c>
      <c r="H93" s="414">
        <f>'4M - SPS'!H93</f>
        <v>7.5856000000000007E-2</v>
      </c>
      <c r="I93" s="414">
        <f>'4M - SPS'!I93</f>
        <v>7.2593000000000005E-2</v>
      </c>
      <c r="J93" s="414">
        <f>'4M - SPS'!J93</f>
        <v>7.3981000000000005E-2</v>
      </c>
      <c r="K93" s="414">
        <f>'4M - SPS'!K93</f>
        <v>7.2085999999999997E-2</v>
      </c>
      <c r="L93" s="414">
        <f>'4M - SPS'!L93</f>
        <v>4.0321999999999997E-2</v>
      </c>
      <c r="M93" s="414">
        <f>'4M - SPS'!M93</f>
        <v>4.0529999999999997E-2</v>
      </c>
      <c r="N93" s="414">
        <f>'4M - SPS'!N93</f>
        <v>3.7974000000000001E-2</v>
      </c>
      <c r="O93" s="414">
        <f>'4M - SPS'!O93</f>
        <v>3.7862E-2</v>
      </c>
      <c r="P93" s="414">
        <f>'4M - SPS'!P93</f>
        <v>3.8269999999999998E-2</v>
      </c>
      <c r="Q93" s="414">
        <f>'4M - SPS'!Q93</f>
        <v>3.8302999999999997E-2</v>
      </c>
      <c r="R93" s="414">
        <f>'4M - SPS'!R93</f>
        <v>3.9909E-2</v>
      </c>
      <c r="S93" s="414">
        <f>'4M - SPS'!S93</f>
        <v>4.1751999999999997E-2</v>
      </c>
      <c r="T93" s="414">
        <f>'4M - SPS'!T93</f>
        <v>7.5856000000000007E-2</v>
      </c>
      <c r="U93" s="414">
        <f>'4M - SPS'!U93</f>
        <v>7.2593000000000005E-2</v>
      </c>
      <c r="V93" s="414">
        <f>'4M - SPS'!V93</f>
        <v>7.3981000000000005E-2</v>
      </c>
      <c r="W93" s="414">
        <f>'4M - SPS'!W93</f>
        <v>7.2085999999999997E-2</v>
      </c>
      <c r="X93" s="414">
        <f>'4M - SPS'!X93</f>
        <v>4.0321999999999997E-2</v>
      </c>
      <c r="Y93" s="414">
        <f>'4M - SPS'!Y93</f>
        <v>4.0529999999999997E-2</v>
      </c>
      <c r="Z93" s="414">
        <f>'4M - SPS'!Z93</f>
        <v>3.7974000000000001E-2</v>
      </c>
      <c r="AA93" s="414">
        <f>'4M - SPS'!AA93</f>
        <v>3.7862E-2</v>
      </c>
      <c r="AB93" s="414">
        <f>'4M - SPS'!AB93</f>
        <v>3.8269999999999998E-2</v>
      </c>
      <c r="AC93" s="414">
        <f>'4M - SPS'!AC93</f>
        <v>3.8302999999999997E-2</v>
      </c>
      <c r="AD93" s="414">
        <f>'4M - SPS'!AD93</f>
        <v>3.9909E-2</v>
      </c>
      <c r="AE93" s="414">
        <f>'4M - SPS'!AE93</f>
        <v>4.1751999999999997E-2</v>
      </c>
      <c r="AF93" s="414">
        <f>'4M - SPS'!AF93</f>
        <v>7.5856000000000007E-2</v>
      </c>
      <c r="AG93" s="414">
        <f>'4M - SPS'!AG93</f>
        <v>7.2593000000000005E-2</v>
      </c>
      <c r="AH93" s="414">
        <f>'4M - SPS'!AH93</f>
        <v>7.3981000000000005E-2</v>
      </c>
      <c r="AI93" s="414">
        <f>'4M - SPS'!AI93</f>
        <v>7.2085999999999997E-2</v>
      </c>
      <c r="AJ93" s="414">
        <f>'4M - SPS'!AJ93</f>
        <v>4.0321999999999997E-2</v>
      </c>
      <c r="AK93" s="414">
        <f>'4M - SPS'!AK93</f>
        <v>4.0529999999999997E-2</v>
      </c>
      <c r="AL93" s="414">
        <f>'4M - SPS'!AL93</f>
        <v>3.7974000000000001E-2</v>
      </c>
      <c r="AM93" s="414">
        <f>'4M - SPS'!AM93</f>
        <v>3.7862E-2</v>
      </c>
      <c r="AN93" s="414">
        <f>'4M - SPS'!AN93</f>
        <v>3.8269999999999998E-2</v>
      </c>
      <c r="AO93" s="414">
        <f>'4M - SPS'!AO93</f>
        <v>3.8302999999999997E-2</v>
      </c>
      <c r="AP93" s="414">
        <f>'4M - SPS'!AP93</f>
        <v>3.9909E-2</v>
      </c>
      <c r="AQ93" s="414">
        <f>'4M - SPS'!AQ93</f>
        <v>4.1751999999999997E-2</v>
      </c>
      <c r="AR93" s="414">
        <f>'4M - SPS'!AR93</f>
        <v>7.5856000000000007E-2</v>
      </c>
      <c r="AS93" s="414">
        <f>'4M - SPS'!AS93</f>
        <v>7.2593000000000005E-2</v>
      </c>
      <c r="AT93" s="414">
        <f>'4M - SPS'!AT93</f>
        <v>7.3981000000000005E-2</v>
      </c>
      <c r="AU93" s="414">
        <f>'4M - SPS'!AU93</f>
        <v>7.2085999999999997E-2</v>
      </c>
      <c r="AV93" s="414">
        <f>'4M - SPS'!AV93</f>
        <v>4.0321999999999997E-2</v>
      </c>
      <c r="AW93" s="414">
        <f>'4M - SPS'!AW93</f>
        <v>4.0529999999999997E-2</v>
      </c>
      <c r="AX93" s="414">
        <f>'4M - SPS'!AX93</f>
        <v>3.7974000000000001E-2</v>
      </c>
      <c r="AY93" s="414">
        <f>'4M - SPS'!AY93</f>
        <v>3.7862E-2</v>
      </c>
      <c r="AZ93" s="414">
        <f>'4M - SPS'!AZ93</f>
        <v>3.8269999999999998E-2</v>
      </c>
      <c r="BA93" s="414">
        <f>'4M - SPS'!BA93</f>
        <v>3.8302999999999997E-2</v>
      </c>
      <c r="BB93" s="414">
        <f>'4M - SPS'!BB93</f>
        <v>3.9909E-2</v>
      </c>
      <c r="BC93" s="414">
        <f>'4M - SPS'!BC93</f>
        <v>4.1751999999999997E-2</v>
      </c>
      <c r="BD93" s="414">
        <f>'4M - SPS'!BD93</f>
        <v>7.5856000000000007E-2</v>
      </c>
      <c r="BE93" s="414">
        <f>'4M - SPS'!BE93</f>
        <v>7.2593000000000005E-2</v>
      </c>
      <c r="BF93" s="414">
        <f>'4M - SPS'!BF93</f>
        <v>7.3981000000000005E-2</v>
      </c>
      <c r="BG93" s="414">
        <f>'4M - SPS'!BG93</f>
        <v>7.2085999999999997E-2</v>
      </c>
      <c r="BH93" s="414">
        <f>'4M - SPS'!BH93</f>
        <v>4.0321999999999997E-2</v>
      </c>
      <c r="BI93" s="414">
        <f>'4M - SPS'!BI93</f>
        <v>4.0529999999999997E-2</v>
      </c>
      <c r="BJ93" s="414">
        <f>'4M - SPS'!BJ93</f>
        <v>3.7974000000000001E-2</v>
      </c>
      <c r="BK93" s="414">
        <f>'4M - SPS'!BK93</f>
        <v>3.7862E-2</v>
      </c>
      <c r="BL93" s="414">
        <f>'4M - SPS'!BL93</f>
        <v>3.8269999999999998E-2</v>
      </c>
      <c r="BM93" s="414">
        <f>'4M - SPS'!BM93</f>
        <v>3.8302999999999997E-2</v>
      </c>
      <c r="BN93" s="414">
        <f>'4M - SPS'!BN93</f>
        <v>3.9909E-2</v>
      </c>
      <c r="BO93" s="414">
        <f>'4M - SPS'!BO93</f>
        <v>4.1751999999999997E-2</v>
      </c>
      <c r="BP93" s="414">
        <f>'4M - SPS'!BP93</f>
        <v>7.5856000000000007E-2</v>
      </c>
      <c r="BQ93" s="414">
        <f>'4M - SPS'!BQ93</f>
        <v>7.2593000000000005E-2</v>
      </c>
      <c r="BR93" s="414">
        <f>'4M - SPS'!BR93</f>
        <v>7.3981000000000005E-2</v>
      </c>
      <c r="BS93" s="414">
        <f>'4M - SPS'!BS93</f>
        <v>7.2085999999999997E-2</v>
      </c>
      <c r="BT93" s="414">
        <f>'4M - SPS'!BT93</f>
        <v>4.0321999999999997E-2</v>
      </c>
      <c r="BU93" s="414">
        <f>'4M - SPS'!BU93</f>
        <v>4.0529999999999997E-2</v>
      </c>
      <c r="BV93" s="414">
        <f>'4M - SPS'!BV93</f>
        <v>3.7974000000000001E-2</v>
      </c>
      <c r="BW93" s="414">
        <f>'4M - SPS'!BW93</f>
        <v>3.7862E-2</v>
      </c>
      <c r="BX93" s="414">
        <f>'4M - SPS'!BX93</f>
        <v>3.8269999999999998E-2</v>
      </c>
      <c r="BY93" s="414">
        <f>'4M - SPS'!BY93</f>
        <v>3.8302999999999997E-2</v>
      </c>
      <c r="BZ93" s="414">
        <f>'4M - SPS'!BZ93</f>
        <v>3.9909E-2</v>
      </c>
      <c r="CA93" s="414">
        <f>'4M - SPS'!CA93</f>
        <v>4.1751999999999997E-2</v>
      </c>
      <c r="CB93" s="414">
        <f>'4M - SPS'!CB93</f>
        <v>7.5856000000000007E-2</v>
      </c>
      <c r="CC93" s="414">
        <f>'4M - SPS'!CC93</f>
        <v>7.2593000000000005E-2</v>
      </c>
      <c r="CD93" s="414">
        <f>'4M - SPS'!CD93</f>
        <v>7.3981000000000005E-2</v>
      </c>
      <c r="CE93" s="414">
        <f>'4M - SPS'!CE93</f>
        <v>7.2085999999999997E-2</v>
      </c>
      <c r="CF93" s="414">
        <f>'4M - SPS'!CF93</f>
        <v>4.0321999999999997E-2</v>
      </c>
      <c r="CG93" s="414">
        <f>'4M - SPS'!CG93</f>
        <v>4.0529999999999997E-2</v>
      </c>
      <c r="CH93" s="416">
        <f>'4M - SPS'!CH93</f>
        <v>3.7974000000000001E-2</v>
      </c>
      <c r="CJ93" s="231" t="s">
        <v>187</v>
      </c>
    </row>
    <row r="94" spans="1:88" x14ac:dyDescent="0.35">
      <c r="A94" s="605"/>
      <c r="B94" s="11" t="str">
        <f t="shared" ref="B94:B105" si="107">B79</f>
        <v>Building Shell</v>
      </c>
      <c r="C94" s="340">
        <f>'4M - SPS'!C94</f>
        <v>3.8338999999999998E-2</v>
      </c>
      <c r="D94" s="340">
        <f>'4M - SPS'!D94</f>
        <v>3.7275999999999997E-2</v>
      </c>
      <c r="E94" s="414">
        <f>'4M - SPS'!E94</f>
        <v>4.3881000000000003E-2</v>
      </c>
      <c r="F94" s="414">
        <f>'4M - SPS'!F94</f>
        <v>4.3124000000000003E-2</v>
      </c>
      <c r="G94" s="414">
        <f>'4M - SPS'!G94</f>
        <v>4.9966999999999998E-2</v>
      </c>
      <c r="H94" s="414">
        <f>'4M - SPS'!H94</f>
        <v>9.9684999999999996E-2</v>
      </c>
      <c r="I94" s="414">
        <f>'4M - SPS'!I94</f>
        <v>8.9771000000000004E-2</v>
      </c>
      <c r="J94" s="414">
        <f>'4M - SPS'!J94</f>
        <v>9.5051999999999998E-2</v>
      </c>
      <c r="K94" s="414">
        <f>'4M - SPS'!K94</f>
        <v>9.6575999999999995E-2</v>
      </c>
      <c r="L94" s="414">
        <f>'4M - SPS'!L94</f>
        <v>4.6002000000000001E-2</v>
      </c>
      <c r="M94" s="414">
        <f>'4M - SPS'!M94</f>
        <v>4.4788000000000001E-2</v>
      </c>
      <c r="N94" s="414">
        <f>'4M - SPS'!N94</f>
        <v>4.3464999999999997E-2</v>
      </c>
      <c r="O94" s="414">
        <f>'4M - SPS'!O94</f>
        <v>4.4257999999999999E-2</v>
      </c>
      <c r="P94" s="414">
        <f>'4M - SPS'!P94</f>
        <v>4.3583999999999998E-2</v>
      </c>
      <c r="Q94" s="414">
        <f>'4M - SPS'!Q94</f>
        <v>4.3881000000000003E-2</v>
      </c>
      <c r="R94" s="414">
        <f>'4M - SPS'!R94</f>
        <v>4.3124000000000003E-2</v>
      </c>
      <c r="S94" s="414">
        <f>'4M - SPS'!S94</f>
        <v>4.9966999999999998E-2</v>
      </c>
      <c r="T94" s="414">
        <f>'4M - SPS'!T94</f>
        <v>9.9684999999999996E-2</v>
      </c>
      <c r="U94" s="414">
        <f>'4M - SPS'!U94</f>
        <v>8.9771000000000004E-2</v>
      </c>
      <c r="V94" s="414">
        <f>'4M - SPS'!V94</f>
        <v>9.5051999999999998E-2</v>
      </c>
      <c r="W94" s="414">
        <f>'4M - SPS'!W94</f>
        <v>9.6575999999999995E-2</v>
      </c>
      <c r="X94" s="414">
        <f>'4M - SPS'!X94</f>
        <v>4.6002000000000001E-2</v>
      </c>
      <c r="Y94" s="414">
        <f>'4M - SPS'!Y94</f>
        <v>4.4788000000000001E-2</v>
      </c>
      <c r="Z94" s="414">
        <f>'4M - SPS'!Z94</f>
        <v>4.3464999999999997E-2</v>
      </c>
      <c r="AA94" s="414">
        <f>'4M - SPS'!AA94</f>
        <v>4.4257999999999999E-2</v>
      </c>
      <c r="AB94" s="414">
        <f>'4M - SPS'!AB94</f>
        <v>4.3583999999999998E-2</v>
      </c>
      <c r="AC94" s="414">
        <f>'4M - SPS'!AC94</f>
        <v>4.3881000000000003E-2</v>
      </c>
      <c r="AD94" s="414">
        <f>'4M - SPS'!AD94</f>
        <v>4.3124000000000003E-2</v>
      </c>
      <c r="AE94" s="414">
        <f>'4M - SPS'!AE94</f>
        <v>4.9966999999999998E-2</v>
      </c>
      <c r="AF94" s="414">
        <f>'4M - SPS'!AF94</f>
        <v>9.9684999999999996E-2</v>
      </c>
      <c r="AG94" s="414">
        <f>'4M - SPS'!AG94</f>
        <v>8.9771000000000004E-2</v>
      </c>
      <c r="AH94" s="414">
        <f>'4M - SPS'!AH94</f>
        <v>9.5051999999999998E-2</v>
      </c>
      <c r="AI94" s="414">
        <f>'4M - SPS'!AI94</f>
        <v>9.6575999999999995E-2</v>
      </c>
      <c r="AJ94" s="414">
        <f>'4M - SPS'!AJ94</f>
        <v>4.6002000000000001E-2</v>
      </c>
      <c r="AK94" s="414">
        <f>'4M - SPS'!AK94</f>
        <v>4.4788000000000001E-2</v>
      </c>
      <c r="AL94" s="414">
        <f>'4M - SPS'!AL94</f>
        <v>4.3464999999999997E-2</v>
      </c>
      <c r="AM94" s="414">
        <f>'4M - SPS'!AM94</f>
        <v>4.4257999999999999E-2</v>
      </c>
      <c r="AN94" s="414">
        <f>'4M - SPS'!AN94</f>
        <v>4.3583999999999998E-2</v>
      </c>
      <c r="AO94" s="414">
        <f>'4M - SPS'!AO94</f>
        <v>4.3881000000000003E-2</v>
      </c>
      <c r="AP94" s="414">
        <f>'4M - SPS'!AP94</f>
        <v>4.3124000000000003E-2</v>
      </c>
      <c r="AQ94" s="414">
        <f>'4M - SPS'!AQ94</f>
        <v>4.9966999999999998E-2</v>
      </c>
      <c r="AR94" s="414">
        <f>'4M - SPS'!AR94</f>
        <v>9.9684999999999996E-2</v>
      </c>
      <c r="AS94" s="414">
        <f>'4M - SPS'!AS94</f>
        <v>8.9771000000000004E-2</v>
      </c>
      <c r="AT94" s="414">
        <f>'4M - SPS'!AT94</f>
        <v>9.5051999999999998E-2</v>
      </c>
      <c r="AU94" s="414">
        <f>'4M - SPS'!AU94</f>
        <v>9.6575999999999995E-2</v>
      </c>
      <c r="AV94" s="414">
        <f>'4M - SPS'!AV94</f>
        <v>4.6002000000000001E-2</v>
      </c>
      <c r="AW94" s="414">
        <f>'4M - SPS'!AW94</f>
        <v>4.4788000000000001E-2</v>
      </c>
      <c r="AX94" s="414">
        <f>'4M - SPS'!AX94</f>
        <v>4.3464999999999997E-2</v>
      </c>
      <c r="AY94" s="414">
        <f>'4M - SPS'!AY94</f>
        <v>4.4257999999999999E-2</v>
      </c>
      <c r="AZ94" s="414">
        <f>'4M - SPS'!AZ94</f>
        <v>4.3583999999999998E-2</v>
      </c>
      <c r="BA94" s="414">
        <f>'4M - SPS'!BA94</f>
        <v>4.3881000000000003E-2</v>
      </c>
      <c r="BB94" s="414">
        <f>'4M - SPS'!BB94</f>
        <v>4.3124000000000003E-2</v>
      </c>
      <c r="BC94" s="414">
        <f>'4M - SPS'!BC94</f>
        <v>4.9966999999999998E-2</v>
      </c>
      <c r="BD94" s="414">
        <f>'4M - SPS'!BD94</f>
        <v>9.9684999999999996E-2</v>
      </c>
      <c r="BE94" s="414">
        <f>'4M - SPS'!BE94</f>
        <v>8.9771000000000004E-2</v>
      </c>
      <c r="BF94" s="414">
        <f>'4M - SPS'!BF94</f>
        <v>9.5051999999999998E-2</v>
      </c>
      <c r="BG94" s="414">
        <f>'4M - SPS'!BG94</f>
        <v>9.6575999999999995E-2</v>
      </c>
      <c r="BH94" s="414">
        <f>'4M - SPS'!BH94</f>
        <v>4.6002000000000001E-2</v>
      </c>
      <c r="BI94" s="414">
        <f>'4M - SPS'!BI94</f>
        <v>4.4788000000000001E-2</v>
      </c>
      <c r="BJ94" s="414">
        <f>'4M - SPS'!BJ94</f>
        <v>4.3464999999999997E-2</v>
      </c>
      <c r="BK94" s="414">
        <f>'4M - SPS'!BK94</f>
        <v>4.4257999999999999E-2</v>
      </c>
      <c r="BL94" s="414">
        <f>'4M - SPS'!BL94</f>
        <v>4.3583999999999998E-2</v>
      </c>
      <c r="BM94" s="414">
        <f>'4M - SPS'!BM94</f>
        <v>4.3881000000000003E-2</v>
      </c>
      <c r="BN94" s="414">
        <f>'4M - SPS'!BN94</f>
        <v>4.3124000000000003E-2</v>
      </c>
      <c r="BO94" s="414">
        <f>'4M - SPS'!BO94</f>
        <v>4.9966999999999998E-2</v>
      </c>
      <c r="BP94" s="414">
        <f>'4M - SPS'!BP94</f>
        <v>9.9684999999999996E-2</v>
      </c>
      <c r="BQ94" s="414">
        <f>'4M - SPS'!BQ94</f>
        <v>8.9771000000000004E-2</v>
      </c>
      <c r="BR94" s="414">
        <f>'4M - SPS'!BR94</f>
        <v>9.5051999999999998E-2</v>
      </c>
      <c r="BS94" s="414">
        <f>'4M - SPS'!BS94</f>
        <v>9.6575999999999995E-2</v>
      </c>
      <c r="BT94" s="414">
        <f>'4M - SPS'!BT94</f>
        <v>4.6002000000000001E-2</v>
      </c>
      <c r="BU94" s="414">
        <f>'4M - SPS'!BU94</f>
        <v>4.4788000000000001E-2</v>
      </c>
      <c r="BV94" s="414">
        <f>'4M - SPS'!BV94</f>
        <v>4.3464999999999997E-2</v>
      </c>
      <c r="BW94" s="414">
        <f>'4M - SPS'!BW94</f>
        <v>4.4257999999999999E-2</v>
      </c>
      <c r="BX94" s="414">
        <f>'4M - SPS'!BX94</f>
        <v>4.3583999999999998E-2</v>
      </c>
      <c r="BY94" s="414">
        <f>'4M - SPS'!BY94</f>
        <v>4.3881000000000003E-2</v>
      </c>
      <c r="BZ94" s="414">
        <f>'4M - SPS'!BZ94</f>
        <v>4.3124000000000003E-2</v>
      </c>
      <c r="CA94" s="414">
        <f>'4M - SPS'!CA94</f>
        <v>4.9966999999999998E-2</v>
      </c>
      <c r="CB94" s="414">
        <f>'4M - SPS'!CB94</f>
        <v>9.9684999999999996E-2</v>
      </c>
      <c r="CC94" s="414">
        <f>'4M - SPS'!CC94</f>
        <v>8.9771000000000004E-2</v>
      </c>
      <c r="CD94" s="414">
        <f>'4M - SPS'!CD94</f>
        <v>9.5051999999999998E-2</v>
      </c>
      <c r="CE94" s="414">
        <f>'4M - SPS'!CE94</f>
        <v>9.6575999999999995E-2</v>
      </c>
      <c r="CF94" s="414">
        <f>'4M - SPS'!CF94</f>
        <v>4.6002000000000001E-2</v>
      </c>
      <c r="CG94" s="414">
        <f>'4M - SPS'!CG94</f>
        <v>4.4788000000000001E-2</v>
      </c>
      <c r="CH94" s="416">
        <f>'4M - SPS'!CH94</f>
        <v>4.3464999999999997E-2</v>
      </c>
      <c r="CJ94" s="231" t="s">
        <v>194</v>
      </c>
    </row>
    <row r="95" spans="1:88" x14ac:dyDescent="0.35">
      <c r="A95" s="605"/>
      <c r="B95" s="11" t="str">
        <f t="shared" si="107"/>
        <v>Cooking</v>
      </c>
      <c r="C95" s="340">
        <f>'4M - SPS'!C95</f>
        <v>3.2231999999999997E-2</v>
      </c>
      <c r="D95" s="340">
        <f>'4M - SPS'!D95</f>
        <v>3.3331E-2</v>
      </c>
      <c r="E95" s="414">
        <f>'4M - SPS'!E95</f>
        <v>4.0864999999999999E-2</v>
      </c>
      <c r="F95" s="414">
        <f>'4M - SPS'!F95</f>
        <v>4.3346000000000003E-2</v>
      </c>
      <c r="G95" s="414">
        <f>'4M - SPS'!G95</f>
        <v>4.4565E-2</v>
      </c>
      <c r="H95" s="414">
        <f>'4M - SPS'!H95</f>
        <v>8.3196999999999993E-2</v>
      </c>
      <c r="I95" s="414">
        <f>'4M - SPS'!I95</f>
        <v>7.8468999999999997E-2</v>
      </c>
      <c r="J95" s="414">
        <f>'4M - SPS'!J95</f>
        <v>8.0961000000000005E-2</v>
      </c>
      <c r="K95" s="414">
        <f>'4M - SPS'!K95</f>
        <v>7.8001000000000001E-2</v>
      </c>
      <c r="L95" s="414">
        <f>'4M - SPS'!L95</f>
        <v>4.2894000000000002E-2</v>
      </c>
      <c r="M95" s="414">
        <f>'4M - SPS'!M95</f>
        <v>4.3184E-2</v>
      </c>
      <c r="N95" s="414">
        <f>'4M - SPS'!N95</f>
        <v>3.9292000000000001E-2</v>
      </c>
      <c r="O95" s="414">
        <f>'4M - SPS'!O95</f>
        <v>3.8789999999999998E-2</v>
      </c>
      <c r="P95" s="414">
        <f>'4M - SPS'!P95</f>
        <v>3.9440000000000003E-2</v>
      </c>
      <c r="Q95" s="414">
        <f>'4M - SPS'!Q95</f>
        <v>4.0864999999999999E-2</v>
      </c>
      <c r="R95" s="414">
        <f>'4M - SPS'!R95</f>
        <v>4.3346000000000003E-2</v>
      </c>
      <c r="S95" s="414">
        <f>'4M - SPS'!S95</f>
        <v>4.4565E-2</v>
      </c>
      <c r="T95" s="414">
        <f>'4M - SPS'!T95</f>
        <v>8.3196999999999993E-2</v>
      </c>
      <c r="U95" s="414">
        <f>'4M - SPS'!U95</f>
        <v>7.8468999999999997E-2</v>
      </c>
      <c r="V95" s="414">
        <f>'4M - SPS'!V95</f>
        <v>8.0961000000000005E-2</v>
      </c>
      <c r="W95" s="414">
        <f>'4M - SPS'!W95</f>
        <v>7.8001000000000001E-2</v>
      </c>
      <c r="X95" s="414">
        <f>'4M - SPS'!X95</f>
        <v>4.2894000000000002E-2</v>
      </c>
      <c r="Y95" s="414">
        <f>'4M - SPS'!Y95</f>
        <v>4.3184E-2</v>
      </c>
      <c r="Z95" s="414">
        <f>'4M - SPS'!Z95</f>
        <v>3.9292000000000001E-2</v>
      </c>
      <c r="AA95" s="414">
        <f>'4M - SPS'!AA95</f>
        <v>3.8789999999999998E-2</v>
      </c>
      <c r="AB95" s="414">
        <f>'4M - SPS'!AB95</f>
        <v>3.9440000000000003E-2</v>
      </c>
      <c r="AC95" s="414">
        <f>'4M - SPS'!AC95</f>
        <v>4.0864999999999999E-2</v>
      </c>
      <c r="AD95" s="414">
        <f>'4M - SPS'!AD95</f>
        <v>4.3346000000000003E-2</v>
      </c>
      <c r="AE95" s="414">
        <f>'4M - SPS'!AE95</f>
        <v>4.4565E-2</v>
      </c>
      <c r="AF95" s="414">
        <f>'4M - SPS'!AF95</f>
        <v>8.3196999999999993E-2</v>
      </c>
      <c r="AG95" s="414">
        <f>'4M - SPS'!AG95</f>
        <v>7.8468999999999997E-2</v>
      </c>
      <c r="AH95" s="414">
        <f>'4M - SPS'!AH95</f>
        <v>8.0961000000000005E-2</v>
      </c>
      <c r="AI95" s="414">
        <f>'4M - SPS'!AI95</f>
        <v>7.8001000000000001E-2</v>
      </c>
      <c r="AJ95" s="414">
        <f>'4M - SPS'!AJ95</f>
        <v>4.2894000000000002E-2</v>
      </c>
      <c r="AK95" s="414">
        <f>'4M - SPS'!AK95</f>
        <v>4.3184E-2</v>
      </c>
      <c r="AL95" s="414">
        <f>'4M - SPS'!AL95</f>
        <v>3.9292000000000001E-2</v>
      </c>
      <c r="AM95" s="414">
        <f>'4M - SPS'!AM95</f>
        <v>3.8789999999999998E-2</v>
      </c>
      <c r="AN95" s="414">
        <f>'4M - SPS'!AN95</f>
        <v>3.9440000000000003E-2</v>
      </c>
      <c r="AO95" s="414">
        <f>'4M - SPS'!AO95</f>
        <v>4.0864999999999999E-2</v>
      </c>
      <c r="AP95" s="414">
        <f>'4M - SPS'!AP95</f>
        <v>4.3346000000000003E-2</v>
      </c>
      <c r="AQ95" s="414">
        <f>'4M - SPS'!AQ95</f>
        <v>4.4565E-2</v>
      </c>
      <c r="AR95" s="414">
        <f>'4M - SPS'!AR95</f>
        <v>8.3196999999999993E-2</v>
      </c>
      <c r="AS95" s="414">
        <f>'4M - SPS'!AS95</f>
        <v>7.8468999999999997E-2</v>
      </c>
      <c r="AT95" s="414">
        <f>'4M - SPS'!AT95</f>
        <v>8.0961000000000005E-2</v>
      </c>
      <c r="AU95" s="414">
        <f>'4M - SPS'!AU95</f>
        <v>7.8001000000000001E-2</v>
      </c>
      <c r="AV95" s="414">
        <f>'4M - SPS'!AV95</f>
        <v>4.2894000000000002E-2</v>
      </c>
      <c r="AW95" s="414">
        <f>'4M - SPS'!AW95</f>
        <v>4.3184E-2</v>
      </c>
      <c r="AX95" s="414">
        <f>'4M - SPS'!AX95</f>
        <v>3.9292000000000001E-2</v>
      </c>
      <c r="AY95" s="414">
        <f>'4M - SPS'!AY95</f>
        <v>3.8789999999999998E-2</v>
      </c>
      <c r="AZ95" s="414">
        <f>'4M - SPS'!AZ95</f>
        <v>3.9440000000000003E-2</v>
      </c>
      <c r="BA95" s="414">
        <f>'4M - SPS'!BA95</f>
        <v>4.0864999999999999E-2</v>
      </c>
      <c r="BB95" s="414">
        <f>'4M - SPS'!BB95</f>
        <v>4.3346000000000003E-2</v>
      </c>
      <c r="BC95" s="414">
        <f>'4M - SPS'!BC95</f>
        <v>4.4565E-2</v>
      </c>
      <c r="BD95" s="414">
        <f>'4M - SPS'!BD95</f>
        <v>8.3196999999999993E-2</v>
      </c>
      <c r="BE95" s="414">
        <f>'4M - SPS'!BE95</f>
        <v>7.8468999999999997E-2</v>
      </c>
      <c r="BF95" s="414">
        <f>'4M - SPS'!BF95</f>
        <v>8.0961000000000005E-2</v>
      </c>
      <c r="BG95" s="414">
        <f>'4M - SPS'!BG95</f>
        <v>7.8001000000000001E-2</v>
      </c>
      <c r="BH95" s="414">
        <f>'4M - SPS'!BH95</f>
        <v>4.2894000000000002E-2</v>
      </c>
      <c r="BI95" s="414">
        <f>'4M - SPS'!BI95</f>
        <v>4.3184E-2</v>
      </c>
      <c r="BJ95" s="414">
        <f>'4M - SPS'!BJ95</f>
        <v>3.9292000000000001E-2</v>
      </c>
      <c r="BK95" s="414">
        <f>'4M - SPS'!BK95</f>
        <v>3.8789999999999998E-2</v>
      </c>
      <c r="BL95" s="414">
        <f>'4M - SPS'!BL95</f>
        <v>3.9440000000000003E-2</v>
      </c>
      <c r="BM95" s="414">
        <f>'4M - SPS'!BM95</f>
        <v>4.0864999999999999E-2</v>
      </c>
      <c r="BN95" s="414">
        <f>'4M - SPS'!BN95</f>
        <v>4.3346000000000003E-2</v>
      </c>
      <c r="BO95" s="414">
        <f>'4M - SPS'!BO95</f>
        <v>4.4565E-2</v>
      </c>
      <c r="BP95" s="414">
        <f>'4M - SPS'!BP95</f>
        <v>8.3196999999999993E-2</v>
      </c>
      <c r="BQ95" s="414">
        <f>'4M - SPS'!BQ95</f>
        <v>7.8468999999999997E-2</v>
      </c>
      <c r="BR95" s="414">
        <f>'4M - SPS'!BR95</f>
        <v>8.0961000000000005E-2</v>
      </c>
      <c r="BS95" s="414">
        <f>'4M - SPS'!BS95</f>
        <v>7.8001000000000001E-2</v>
      </c>
      <c r="BT95" s="414">
        <f>'4M - SPS'!BT95</f>
        <v>4.2894000000000002E-2</v>
      </c>
      <c r="BU95" s="414">
        <f>'4M - SPS'!BU95</f>
        <v>4.3184E-2</v>
      </c>
      <c r="BV95" s="414">
        <f>'4M - SPS'!BV95</f>
        <v>3.9292000000000001E-2</v>
      </c>
      <c r="BW95" s="414">
        <f>'4M - SPS'!BW95</f>
        <v>3.8789999999999998E-2</v>
      </c>
      <c r="BX95" s="414">
        <f>'4M - SPS'!BX95</f>
        <v>3.9440000000000003E-2</v>
      </c>
      <c r="BY95" s="414">
        <f>'4M - SPS'!BY95</f>
        <v>4.0864999999999999E-2</v>
      </c>
      <c r="BZ95" s="414">
        <f>'4M - SPS'!BZ95</f>
        <v>4.3346000000000003E-2</v>
      </c>
      <c r="CA95" s="414">
        <f>'4M - SPS'!CA95</f>
        <v>4.4565E-2</v>
      </c>
      <c r="CB95" s="414">
        <f>'4M - SPS'!CB95</f>
        <v>8.3196999999999993E-2</v>
      </c>
      <c r="CC95" s="414">
        <f>'4M - SPS'!CC95</f>
        <v>7.8468999999999997E-2</v>
      </c>
      <c r="CD95" s="414">
        <f>'4M - SPS'!CD95</f>
        <v>8.0961000000000005E-2</v>
      </c>
      <c r="CE95" s="414">
        <f>'4M - SPS'!CE95</f>
        <v>7.8001000000000001E-2</v>
      </c>
      <c r="CF95" s="414">
        <f>'4M - SPS'!CF95</f>
        <v>4.2894000000000002E-2</v>
      </c>
      <c r="CG95" s="414">
        <f>'4M - SPS'!CG95</f>
        <v>4.3184E-2</v>
      </c>
      <c r="CH95" s="416">
        <f>'4M - SPS'!CH95</f>
        <v>3.9292000000000001E-2</v>
      </c>
      <c r="CJ95" s="231" t="s">
        <v>234</v>
      </c>
    </row>
    <row r="96" spans="1:88" x14ac:dyDescent="0.35">
      <c r="A96" s="605"/>
      <c r="B96" s="11" t="str">
        <f t="shared" si="107"/>
        <v>Cooling</v>
      </c>
      <c r="C96" s="340">
        <f>'4M - SPS'!C96</f>
        <v>2.3078999999999999E-2</v>
      </c>
      <c r="D96" s="340">
        <f>'4M - SPS'!D96</f>
        <v>2.3199999999999998E-2</v>
      </c>
      <c r="E96" s="414">
        <f>'4M - SPS'!E96</f>
        <v>3.9616999999999999E-2</v>
      </c>
      <c r="F96" s="414">
        <f>'4M - SPS'!F96</f>
        <v>4.9125000000000002E-2</v>
      </c>
      <c r="G96" s="414">
        <f>'4M - SPS'!G96</f>
        <v>5.9047000000000002E-2</v>
      </c>
      <c r="H96" s="414">
        <f>'4M - SPS'!H96</f>
        <v>0.100907</v>
      </c>
      <c r="I96" s="414">
        <f>'4M - SPS'!I96</f>
        <v>9.0298000000000003E-2</v>
      </c>
      <c r="J96" s="414">
        <f>'4M - SPS'!J96</f>
        <v>9.5769999999999994E-2</v>
      </c>
      <c r="K96" s="414">
        <f>'4M - SPS'!K96</f>
        <v>0.101619</v>
      </c>
      <c r="L96" s="414">
        <f>'4M - SPS'!L96</f>
        <v>5.2329000000000001E-2</v>
      </c>
      <c r="M96" s="414">
        <f>'4M - SPS'!M96</f>
        <v>4.5545000000000002E-2</v>
      </c>
      <c r="N96" s="414">
        <f>'4M - SPS'!N96</f>
        <v>4.1320000000000003E-2</v>
      </c>
      <c r="O96" s="414">
        <f>'4M - SPS'!O96</f>
        <v>3.8908999999999999E-2</v>
      </c>
      <c r="P96" s="414">
        <f>'4M - SPS'!P96</f>
        <v>3.9212999999999998E-2</v>
      </c>
      <c r="Q96" s="414">
        <f>'4M - SPS'!Q96</f>
        <v>3.9616999999999999E-2</v>
      </c>
      <c r="R96" s="414">
        <f>'4M - SPS'!R96</f>
        <v>4.9125000000000002E-2</v>
      </c>
      <c r="S96" s="414">
        <f>'4M - SPS'!S96</f>
        <v>5.9047000000000002E-2</v>
      </c>
      <c r="T96" s="414">
        <f>'4M - SPS'!T96</f>
        <v>0.100907</v>
      </c>
      <c r="U96" s="414">
        <f>'4M - SPS'!U96</f>
        <v>9.0298000000000003E-2</v>
      </c>
      <c r="V96" s="414">
        <f>'4M - SPS'!V96</f>
        <v>9.5769999999999994E-2</v>
      </c>
      <c r="W96" s="414">
        <f>'4M - SPS'!W96</f>
        <v>0.101619</v>
      </c>
      <c r="X96" s="414">
        <f>'4M - SPS'!X96</f>
        <v>5.2329000000000001E-2</v>
      </c>
      <c r="Y96" s="414">
        <f>'4M - SPS'!Y96</f>
        <v>4.5545000000000002E-2</v>
      </c>
      <c r="Z96" s="414">
        <f>'4M - SPS'!Z96</f>
        <v>4.1320000000000003E-2</v>
      </c>
      <c r="AA96" s="414">
        <f>'4M - SPS'!AA96</f>
        <v>3.8908999999999999E-2</v>
      </c>
      <c r="AB96" s="414">
        <f>'4M - SPS'!AB96</f>
        <v>3.9212999999999998E-2</v>
      </c>
      <c r="AC96" s="414">
        <f>'4M - SPS'!AC96</f>
        <v>3.9616999999999999E-2</v>
      </c>
      <c r="AD96" s="414">
        <f>'4M - SPS'!AD96</f>
        <v>4.9125000000000002E-2</v>
      </c>
      <c r="AE96" s="414">
        <f>'4M - SPS'!AE96</f>
        <v>5.9047000000000002E-2</v>
      </c>
      <c r="AF96" s="414">
        <f>'4M - SPS'!AF96</f>
        <v>0.100907</v>
      </c>
      <c r="AG96" s="414">
        <f>'4M - SPS'!AG96</f>
        <v>9.0298000000000003E-2</v>
      </c>
      <c r="AH96" s="414">
        <f>'4M - SPS'!AH96</f>
        <v>9.5769999999999994E-2</v>
      </c>
      <c r="AI96" s="414">
        <f>'4M - SPS'!AI96</f>
        <v>0.101619</v>
      </c>
      <c r="AJ96" s="414">
        <f>'4M - SPS'!AJ96</f>
        <v>5.2329000000000001E-2</v>
      </c>
      <c r="AK96" s="414">
        <f>'4M - SPS'!AK96</f>
        <v>4.5545000000000002E-2</v>
      </c>
      <c r="AL96" s="414">
        <f>'4M - SPS'!AL96</f>
        <v>4.1320000000000003E-2</v>
      </c>
      <c r="AM96" s="414">
        <f>'4M - SPS'!AM96</f>
        <v>3.8908999999999999E-2</v>
      </c>
      <c r="AN96" s="414">
        <f>'4M - SPS'!AN96</f>
        <v>3.9212999999999998E-2</v>
      </c>
      <c r="AO96" s="414">
        <f>'4M - SPS'!AO96</f>
        <v>3.9616999999999999E-2</v>
      </c>
      <c r="AP96" s="414">
        <f>'4M - SPS'!AP96</f>
        <v>4.9125000000000002E-2</v>
      </c>
      <c r="AQ96" s="414">
        <f>'4M - SPS'!AQ96</f>
        <v>5.9047000000000002E-2</v>
      </c>
      <c r="AR96" s="414">
        <f>'4M - SPS'!AR96</f>
        <v>0.100907</v>
      </c>
      <c r="AS96" s="414">
        <f>'4M - SPS'!AS96</f>
        <v>9.0298000000000003E-2</v>
      </c>
      <c r="AT96" s="414">
        <f>'4M - SPS'!AT96</f>
        <v>9.5769999999999994E-2</v>
      </c>
      <c r="AU96" s="414">
        <f>'4M - SPS'!AU96</f>
        <v>0.101619</v>
      </c>
      <c r="AV96" s="414">
        <f>'4M - SPS'!AV96</f>
        <v>5.2329000000000001E-2</v>
      </c>
      <c r="AW96" s="414">
        <f>'4M - SPS'!AW96</f>
        <v>4.5545000000000002E-2</v>
      </c>
      <c r="AX96" s="414">
        <f>'4M - SPS'!AX96</f>
        <v>4.1320000000000003E-2</v>
      </c>
      <c r="AY96" s="414">
        <f>'4M - SPS'!AY96</f>
        <v>3.8908999999999999E-2</v>
      </c>
      <c r="AZ96" s="414">
        <f>'4M - SPS'!AZ96</f>
        <v>3.9212999999999998E-2</v>
      </c>
      <c r="BA96" s="414">
        <f>'4M - SPS'!BA96</f>
        <v>3.9616999999999999E-2</v>
      </c>
      <c r="BB96" s="414">
        <f>'4M - SPS'!BB96</f>
        <v>4.9125000000000002E-2</v>
      </c>
      <c r="BC96" s="414">
        <f>'4M - SPS'!BC96</f>
        <v>5.9047000000000002E-2</v>
      </c>
      <c r="BD96" s="414">
        <f>'4M - SPS'!BD96</f>
        <v>0.100907</v>
      </c>
      <c r="BE96" s="414">
        <f>'4M - SPS'!BE96</f>
        <v>9.0298000000000003E-2</v>
      </c>
      <c r="BF96" s="414">
        <f>'4M - SPS'!BF96</f>
        <v>9.5769999999999994E-2</v>
      </c>
      <c r="BG96" s="414">
        <f>'4M - SPS'!BG96</f>
        <v>0.101619</v>
      </c>
      <c r="BH96" s="414">
        <f>'4M - SPS'!BH96</f>
        <v>5.2329000000000001E-2</v>
      </c>
      <c r="BI96" s="414">
        <f>'4M - SPS'!BI96</f>
        <v>4.5545000000000002E-2</v>
      </c>
      <c r="BJ96" s="414">
        <f>'4M - SPS'!BJ96</f>
        <v>4.1320000000000003E-2</v>
      </c>
      <c r="BK96" s="414">
        <f>'4M - SPS'!BK96</f>
        <v>3.8908999999999999E-2</v>
      </c>
      <c r="BL96" s="414">
        <f>'4M - SPS'!BL96</f>
        <v>3.9212999999999998E-2</v>
      </c>
      <c r="BM96" s="414">
        <f>'4M - SPS'!BM96</f>
        <v>3.9616999999999999E-2</v>
      </c>
      <c r="BN96" s="414">
        <f>'4M - SPS'!BN96</f>
        <v>4.9125000000000002E-2</v>
      </c>
      <c r="BO96" s="414">
        <f>'4M - SPS'!BO96</f>
        <v>5.9047000000000002E-2</v>
      </c>
      <c r="BP96" s="414">
        <f>'4M - SPS'!BP96</f>
        <v>0.100907</v>
      </c>
      <c r="BQ96" s="414">
        <f>'4M - SPS'!BQ96</f>
        <v>9.0298000000000003E-2</v>
      </c>
      <c r="BR96" s="414">
        <f>'4M - SPS'!BR96</f>
        <v>9.5769999999999994E-2</v>
      </c>
      <c r="BS96" s="414">
        <f>'4M - SPS'!BS96</f>
        <v>0.101619</v>
      </c>
      <c r="BT96" s="414">
        <f>'4M - SPS'!BT96</f>
        <v>5.2329000000000001E-2</v>
      </c>
      <c r="BU96" s="414">
        <f>'4M - SPS'!BU96</f>
        <v>4.5545000000000002E-2</v>
      </c>
      <c r="BV96" s="414">
        <f>'4M - SPS'!BV96</f>
        <v>4.1320000000000003E-2</v>
      </c>
      <c r="BW96" s="414">
        <f>'4M - SPS'!BW96</f>
        <v>3.8908999999999999E-2</v>
      </c>
      <c r="BX96" s="414">
        <f>'4M - SPS'!BX96</f>
        <v>3.9212999999999998E-2</v>
      </c>
      <c r="BY96" s="414">
        <f>'4M - SPS'!BY96</f>
        <v>3.9616999999999999E-2</v>
      </c>
      <c r="BZ96" s="414">
        <f>'4M - SPS'!BZ96</f>
        <v>4.9125000000000002E-2</v>
      </c>
      <c r="CA96" s="414">
        <f>'4M - SPS'!CA96</f>
        <v>5.9047000000000002E-2</v>
      </c>
      <c r="CB96" s="414">
        <f>'4M - SPS'!CB96</f>
        <v>0.100907</v>
      </c>
      <c r="CC96" s="414">
        <f>'4M - SPS'!CC96</f>
        <v>9.0298000000000003E-2</v>
      </c>
      <c r="CD96" s="414">
        <f>'4M - SPS'!CD96</f>
        <v>9.5769999999999994E-2</v>
      </c>
      <c r="CE96" s="414">
        <f>'4M - SPS'!CE96</f>
        <v>0.101619</v>
      </c>
      <c r="CF96" s="414">
        <f>'4M - SPS'!CF96</f>
        <v>5.2329000000000001E-2</v>
      </c>
      <c r="CG96" s="414">
        <f>'4M - SPS'!CG96</f>
        <v>4.5545000000000002E-2</v>
      </c>
      <c r="CH96" s="416">
        <f>'4M - SPS'!CH96</f>
        <v>4.1320000000000003E-2</v>
      </c>
    </row>
    <row r="97" spans="1:86" x14ac:dyDescent="0.35">
      <c r="A97" s="605"/>
      <c r="B97" s="11" t="str">
        <f t="shared" si="107"/>
        <v>Ext Lighting</v>
      </c>
      <c r="C97" s="340">
        <f>'4M - SPS'!C97</f>
        <v>2.4801E-2</v>
      </c>
      <c r="D97" s="340">
        <f>'4M - SPS'!D97</f>
        <v>2.3220000000000001E-2</v>
      </c>
      <c r="E97" s="414">
        <f>'4M - SPS'!E97</f>
        <v>2.6467000000000001E-2</v>
      </c>
      <c r="F97" s="414">
        <f>'4M - SPS'!F97</f>
        <v>2.7630999999999999E-2</v>
      </c>
      <c r="G97" s="414">
        <f>'4M - SPS'!G97</f>
        <v>2.7195E-2</v>
      </c>
      <c r="H97" s="414">
        <f>'4M - SPS'!H97</f>
        <v>4.2216999999999998E-2</v>
      </c>
      <c r="I97" s="414">
        <f>'4M - SPS'!I97</f>
        <v>4.1651000000000001E-2</v>
      </c>
      <c r="J97" s="414">
        <f>'4M - SPS'!J97</f>
        <v>4.1998000000000001E-2</v>
      </c>
      <c r="K97" s="414">
        <f>'4M - SPS'!K97</f>
        <v>4.1888000000000002E-2</v>
      </c>
      <c r="L97" s="414">
        <f>'4M - SPS'!L97</f>
        <v>2.6915999999999999E-2</v>
      </c>
      <c r="M97" s="414">
        <f>'4M - SPS'!M97</f>
        <v>2.6818999999999999E-2</v>
      </c>
      <c r="N97" s="414">
        <f>'4M - SPS'!N97</f>
        <v>2.6338E-2</v>
      </c>
      <c r="O97" s="414">
        <f>'4M - SPS'!O97</f>
        <v>2.7383000000000001E-2</v>
      </c>
      <c r="P97" s="414">
        <f>'4M - SPS'!P97</f>
        <v>2.6421E-2</v>
      </c>
      <c r="Q97" s="414">
        <f>'4M - SPS'!Q97</f>
        <v>2.6467000000000001E-2</v>
      </c>
      <c r="R97" s="414">
        <f>'4M - SPS'!R97</f>
        <v>2.7630999999999999E-2</v>
      </c>
      <c r="S97" s="414">
        <f>'4M - SPS'!S97</f>
        <v>2.7195E-2</v>
      </c>
      <c r="T97" s="414">
        <f>'4M - SPS'!T97</f>
        <v>4.2216999999999998E-2</v>
      </c>
      <c r="U97" s="414">
        <f>'4M - SPS'!U97</f>
        <v>4.1651000000000001E-2</v>
      </c>
      <c r="V97" s="414">
        <f>'4M - SPS'!V97</f>
        <v>4.1998000000000001E-2</v>
      </c>
      <c r="W97" s="414">
        <f>'4M - SPS'!W97</f>
        <v>4.1888000000000002E-2</v>
      </c>
      <c r="X97" s="414">
        <f>'4M - SPS'!X97</f>
        <v>2.6915999999999999E-2</v>
      </c>
      <c r="Y97" s="414">
        <f>'4M - SPS'!Y97</f>
        <v>2.6818999999999999E-2</v>
      </c>
      <c r="Z97" s="414">
        <f>'4M - SPS'!Z97</f>
        <v>2.6338E-2</v>
      </c>
      <c r="AA97" s="414">
        <f>'4M - SPS'!AA97</f>
        <v>2.7383000000000001E-2</v>
      </c>
      <c r="AB97" s="414">
        <f>'4M - SPS'!AB97</f>
        <v>2.6421E-2</v>
      </c>
      <c r="AC97" s="414">
        <f>'4M - SPS'!AC97</f>
        <v>2.6467000000000001E-2</v>
      </c>
      <c r="AD97" s="414">
        <f>'4M - SPS'!AD97</f>
        <v>2.7630999999999999E-2</v>
      </c>
      <c r="AE97" s="414">
        <f>'4M - SPS'!AE97</f>
        <v>2.7195E-2</v>
      </c>
      <c r="AF97" s="414">
        <f>'4M - SPS'!AF97</f>
        <v>4.2216999999999998E-2</v>
      </c>
      <c r="AG97" s="414">
        <f>'4M - SPS'!AG97</f>
        <v>4.1651000000000001E-2</v>
      </c>
      <c r="AH97" s="414">
        <f>'4M - SPS'!AH97</f>
        <v>4.1998000000000001E-2</v>
      </c>
      <c r="AI97" s="414">
        <f>'4M - SPS'!AI97</f>
        <v>4.1888000000000002E-2</v>
      </c>
      <c r="AJ97" s="414">
        <f>'4M - SPS'!AJ97</f>
        <v>2.6915999999999999E-2</v>
      </c>
      <c r="AK97" s="414">
        <f>'4M - SPS'!AK97</f>
        <v>2.6818999999999999E-2</v>
      </c>
      <c r="AL97" s="414">
        <f>'4M - SPS'!AL97</f>
        <v>2.6338E-2</v>
      </c>
      <c r="AM97" s="414">
        <f>'4M - SPS'!AM97</f>
        <v>2.7383000000000001E-2</v>
      </c>
      <c r="AN97" s="414">
        <f>'4M - SPS'!AN97</f>
        <v>2.6421E-2</v>
      </c>
      <c r="AO97" s="414">
        <f>'4M - SPS'!AO97</f>
        <v>2.6467000000000001E-2</v>
      </c>
      <c r="AP97" s="414">
        <f>'4M - SPS'!AP97</f>
        <v>2.7630999999999999E-2</v>
      </c>
      <c r="AQ97" s="414">
        <f>'4M - SPS'!AQ97</f>
        <v>2.7195E-2</v>
      </c>
      <c r="AR97" s="414">
        <f>'4M - SPS'!AR97</f>
        <v>4.2216999999999998E-2</v>
      </c>
      <c r="AS97" s="414">
        <f>'4M - SPS'!AS97</f>
        <v>4.1651000000000001E-2</v>
      </c>
      <c r="AT97" s="414">
        <f>'4M - SPS'!AT97</f>
        <v>4.1998000000000001E-2</v>
      </c>
      <c r="AU97" s="414">
        <f>'4M - SPS'!AU97</f>
        <v>4.1888000000000002E-2</v>
      </c>
      <c r="AV97" s="414">
        <f>'4M - SPS'!AV97</f>
        <v>2.6915999999999999E-2</v>
      </c>
      <c r="AW97" s="414">
        <f>'4M - SPS'!AW97</f>
        <v>2.6818999999999999E-2</v>
      </c>
      <c r="AX97" s="414">
        <f>'4M - SPS'!AX97</f>
        <v>2.6338E-2</v>
      </c>
      <c r="AY97" s="414">
        <f>'4M - SPS'!AY97</f>
        <v>2.7383000000000001E-2</v>
      </c>
      <c r="AZ97" s="414">
        <f>'4M - SPS'!AZ97</f>
        <v>2.6421E-2</v>
      </c>
      <c r="BA97" s="414">
        <f>'4M - SPS'!BA97</f>
        <v>2.6467000000000001E-2</v>
      </c>
      <c r="BB97" s="414">
        <f>'4M - SPS'!BB97</f>
        <v>2.7630999999999999E-2</v>
      </c>
      <c r="BC97" s="414">
        <f>'4M - SPS'!BC97</f>
        <v>2.7195E-2</v>
      </c>
      <c r="BD97" s="414">
        <f>'4M - SPS'!BD97</f>
        <v>4.2216999999999998E-2</v>
      </c>
      <c r="BE97" s="414">
        <f>'4M - SPS'!BE97</f>
        <v>4.1651000000000001E-2</v>
      </c>
      <c r="BF97" s="414">
        <f>'4M - SPS'!BF97</f>
        <v>4.1998000000000001E-2</v>
      </c>
      <c r="BG97" s="414">
        <f>'4M - SPS'!BG97</f>
        <v>4.1888000000000002E-2</v>
      </c>
      <c r="BH97" s="414">
        <f>'4M - SPS'!BH97</f>
        <v>2.6915999999999999E-2</v>
      </c>
      <c r="BI97" s="414">
        <f>'4M - SPS'!BI97</f>
        <v>2.6818999999999999E-2</v>
      </c>
      <c r="BJ97" s="414">
        <f>'4M - SPS'!BJ97</f>
        <v>2.6338E-2</v>
      </c>
      <c r="BK97" s="414">
        <f>'4M - SPS'!BK97</f>
        <v>2.7383000000000001E-2</v>
      </c>
      <c r="BL97" s="414">
        <f>'4M - SPS'!BL97</f>
        <v>2.6421E-2</v>
      </c>
      <c r="BM97" s="414">
        <f>'4M - SPS'!BM97</f>
        <v>2.6467000000000001E-2</v>
      </c>
      <c r="BN97" s="414">
        <f>'4M - SPS'!BN97</f>
        <v>2.7630999999999999E-2</v>
      </c>
      <c r="BO97" s="414">
        <f>'4M - SPS'!BO97</f>
        <v>2.7195E-2</v>
      </c>
      <c r="BP97" s="414">
        <f>'4M - SPS'!BP97</f>
        <v>4.2216999999999998E-2</v>
      </c>
      <c r="BQ97" s="414">
        <f>'4M - SPS'!BQ97</f>
        <v>4.1651000000000001E-2</v>
      </c>
      <c r="BR97" s="414">
        <f>'4M - SPS'!BR97</f>
        <v>4.1998000000000001E-2</v>
      </c>
      <c r="BS97" s="414">
        <f>'4M - SPS'!BS97</f>
        <v>4.1888000000000002E-2</v>
      </c>
      <c r="BT97" s="414">
        <f>'4M - SPS'!BT97</f>
        <v>2.6915999999999999E-2</v>
      </c>
      <c r="BU97" s="414">
        <f>'4M - SPS'!BU97</f>
        <v>2.6818999999999999E-2</v>
      </c>
      <c r="BV97" s="414">
        <f>'4M - SPS'!BV97</f>
        <v>2.6338E-2</v>
      </c>
      <c r="BW97" s="414">
        <f>'4M - SPS'!BW97</f>
        <v>2.7383000000000001E-2</v>
      </c>
      <c r="BX97" s="414">
        <f>'4M - SPS'!BX97</f>
        <v>2.6421E-2</v>
      </c>
      <c r="BY97" s="414">
        <f>'4M - SPS'!BY97</f>
        <v>2.6467000000000001E-2</v>
      </c>
      <c r="BZ97" s="414">
        <f>'4M - SPS'!BZ97</f>
        <v>2.7630999999999999E-2</v>
      </c>
      <c r="CA97" s="414">
        <f>'4M - SPS'!CA97</f>
        <v>2.7195E-2</v>
      </c>
      <c r="CB97" s="414">
        <f>'4M - SPS'!CB97</f>
        <v>4.2216999999999998E-2</v>
      </c>
      <c r="CC97" s="414">
        <f>'4M - SPS'!CC97</f>
        <v>4.1651000000000001E-2</v>
      </c>
      <c r="CD97" s="414">
        <f>'4M - SPS'!CD97</f>
        <v>4.1998000000000001E-2</v>
      </c>
      <c r="CE97" s="414">
        <f>'4M - SPS'!CE97</f>
        <v>4.1888000000000002E-2</v>
      </c>
      <c r="CF97" s="414">
        <f>'4M - SPS'!CF97</f>
        <v>2.6915999999999999E-2</v>
      </c>
      <c r="CG97" s="414">
        <f>'4M - SPS'!CG97</f>
        <v>2.6818999999999999E-2</v>
      </c>
      <c r="CH97" s="416">
        <f>'4M - SPS'!CH97</f>
        <v>2.6338E-2</v>
      </c>
    </row>
    <row r="98" spans="1:86" x14ac:dyDescent="0.35">
      <c r="A98" s="605"/>
      <c r="B98" s="11" t="str">
        <f t="shared" si="107"/>
        <v>Heating</v>
      </c>
      <c r="C98" s="340">
        <f>'4M - SPS'!C98</f>
        <v>3.8339999999999999E-2</v>
      </c>
      <c r="D98" s="340">
        <f>'4M - SPS'!D98</f>
        <v>3.7297999999999998E-2</v>
      </c>
      <c r="E98" s="414">
        <f>'4M - SPS'!E98</f>
        <v>4.0971E-2</v>
      </c>
      <c r="F98" s="414">
        <f>'4M - SPS'!F98</f>
        <v>4.095E-2</v>
      </c>
      <c r="G98" s="414">
        <f>'4M - SPS'!G98</f>
        <v>4.0858999999999999E-2</v>
      </c>
      <c r="H98" s="414">
        <f>'4M - SPS'!H98</f>
        <v>4.1567E-2</v>
      </c>
      <c r="I98" s="414">
        <f>'4M - SPS'!I98</f>
        <v>4.1015999999999997E-2</v>
      </c>
      <c r="J98" s="414">
        <f>'4M - SPS'!J98</f>
        <v>4.1377999999999998E-2</v>
      </c>
      <c r="K98" s="414">
        <f>'4M - SPS'!K98</f>
        <v>7.5063000000000005E-2</v>
      </c>
      <c r="L98" s="414">
        <f>'4M - SPS'!L98</f>
        <v>4.0543000000000003E-2</v>
      </c>
      <c r="M98" s="414">
        <f>'4M - SPS'!M98</f>
        <v>3.9837999999999998E-2</v>
      </c>
      <c r="N98" s="414">
        <f>'4M - SPS'!N98</f>
        <v>3.9427999999999998E-2</v>
      </c>
      <c r="O98" s="414">
        <f>'4M - SPS'!O98</f>
        <v>4.1204999999999999E-2</v>
      </c>
      <c r="P98" s="414">
        <f>'4M - SPS'!P98</f>
        <v>4.0432999999999997E-2</v>
      </c>
      <c r="Q98" s="414">
        <f>'4M - SPS'!Q98</f>
        <v>4.0971E-2</v>
      </c>
      <c r="R98" s="414">
        <f>'4M - SPS'!R98</f>
        <v>4.095E-2</v>
      </c>
      <c r="S98" s="414">
        <f>'4M - SPS'!S98</f>
        <v>4.0858999999999999E-2</v>
      </c>
      <c r="T98" s="414">
        <f>'4M - SPS'!T98</f>
        <v>4.1567E-2</v>
      </c>
      <c r="U98" s="414">
        <f>'4M - SPS'!U98</f>
        <v>4.1015999999999997E-2</v>
      </c>
      <c r="V98" s="414">
        <f>'4M - SPS'!V98</f>
        <v>4.1377999999999998E-2</v>
      </c>
      <c r="W98" s="414">
        <f>'4M - SPS'!W98</f>
        <v>7.5063000000000005E-2</v>
      </c>
      <c r="X98" s="414">
        <f>'4M - SPS'!X98</f>
        <v>4.0543000000000003E-2</v>
      </c>
      <c r="Y98" s="414">
        <f>'4M - SPS'!Y98</f>
        <v>3.9837999999999998E-2</v>
      </c>
      <c r="Z98" s="414">
        <f>'4M - SPS'!Z98</f>
        <v>3.9427999999999998E-2</v>
      </c>
      <c r="AA98" s="414">
        <f>'4M - SPS'!AA98</f>
        <v>4.1204999999999999E-2</v>
      </c>
      <c r="AB98" s="414">
        <f>'4M - SPS'!AB98</f>
        <v>4.0432999999999997E-2</v>
      </c>
      <c r="AC98" s="414">
        <f>'4M - SPS'!AC98</f>
        <v>4.0971E-2</v>
      </c>
      <c r="AD98" s="414">
        <f>'4M - SPS'!AD98</f>
        <v>4.095E-2</v>
      </c>
      <c r="AE98" s="414">
        <f>'4M - SPS'!AE98</f>
        <v>4.0858999999999999E-2</v>
      </c>
      <c r="AF98" s="414">
        <f>'4M - SPS'!AF98</f>
        <v>4.1567E-2</v>
      </c>
      <c r="AG98" s="414">
        <f>'4M - SPS'!AG98</f>
        <v>4.1015999999999997E-2</v>
      </c>
      <c r="AH98" s="414">
        <f>'4M - SPS'!AH98</f>
        <v>4.1377999999999998E-2</v>
      </c>
      <c r="AI98" s="414">
        <f>'4M - SPS'!AI98</f>
        <v>7.5063000000000005E-2</v>
      </c>
      <c r="AJ98" s="414">
        <f>'4M - SPS'!AJ98</f>
        <v>4.0543000000000003E-2</v>
      </c>
      <c r="AK98" s="414">
        <f>'4M - SPS'!AK98</f>
        <v>3.9837999999999998E-2</v>
      </c>
      <c r="AL98" s="414">
        <f>'4M - SPS'!AL98</f>
        <v>3.9427999999999998E-2</v>
      </c>
      <c r="AM98" s="414">
        <f>'4M - SPS'!AM98</f>
        <v>4.1204999999999999E-2</v>
      </c>
      <c r="AN98" s="414">
        <f>'4M - SPS'!AN98</f>
        <v>4.0432999999999997E-2</v>
      </c>
      <c r="AO98" s="414">
        <f>'4M - SPS'!AO98</f>
        <v>4.0971E-2</v>
      </c>
      <c r="AP98" s="414">
        <f>'4M - SPS'!AP98</f>
        <v>4.095E-2</v>
      </c>
      <c r="AQ98" s="414">
        <f>'4M - SPS'!AQ98</f>
        <v>4.0858999999999999E-2</v>
      </c>
      <c r="AR98" s="414">
        <f>'4M - SPS'!AR98</f>
        <v>4.1567E-2</v>
      </c>
      <c r="AS98" s="414">
        <f>'4M - SPS'!AS98</f>
        <v>4.1015999999999997E-2</v>
      </c>
      <c r="AT98" s="414">
        <f>'4M - SPS'!AT98</f>
        <v>4.1377999999999998E-2</v>
      </c>
      <c r="AU98" s="414">
        <f>'4M - SPS'!AU98</f>
        <v>7.5063000000000005E-2</v>
      </c>
      <c r="AV98" s="414">
        <f>'4M - SPS'!AV98</f>
        <v>4.0543000000000003E-2</v>
      </c>
      <c r="AW98" s="414">
        <f>'4M - SPS'!AW98</f>
        <v>3.9837999999999998E-2</v>
      </c>
      <c r="AX98" s="414">
        <f>'4M - SPS'!AX98</f>
        <v>3.9427999999999998E-2</v>
      </c>
      <c r="AY98" s="414">
        <f>'4M - SPS'!AY98</f>
        <v>4.1204999999999999E-2</v>
      </c>
      <c r="AZ98" s="414">
        <f>'4M - SPS'!AZ98</f>
        <v>4.0432999999999997E-2</v>
      </c>
      <c r="BA98" s="414">
        <f>'4M - SPS'!BA98</f>
        <v>4.0971E-2</v>
      </c>
      <c r="BB98" s="414">
        <f>'4M - SPS'!BB98</f>
        <v>4.095E-2</v>
      </c>
      <c r="BC98" s="414">
        <f>'4M - SPS'!BC98</f>
        <v>4.0858999999999999E-2</v>
      </c>
      <c r="BD98" s="414">
        <f>'4M - SPS'!BD98</f>
        <v>4.1567E-2</v>
      </c>
      <c r="BE98" s="414">
        <f>'4M - SPS'!BE98</f>
        <v>4.1015999999999997E-2</v>
      </c>
      <c r="BF98" s="414">
        <f>'4M - SPS'!BF98</f>
        <v>4.1377999999999998E-2</v>
      </c>
      <c r="BG98" s="414">
        <f>'4M - SPS'!BG98</f>
        <v>7.5063000000000005E-2</v>
      </c>
      <c r="BH98" s="414">
        <f>'4M - SPS'!BH98</f>
        <v>4.0543000000000003E-2</v>
      </c>
      <c r="BI98" s="414">
        <f>'4M - SPS'!BI98</f>
        <v>3.9837999999999998E-2</v>
      </c>
      <c r="BJ98" s="414">
        <f>'4M - SPS'!BJ98</f>
        <v>3.9427999999999998E-2</v>
      </c>
      <c r="BK98" s="414">
        <f>'4M - SPS'!BK98</f>
        <v>4.1204999999999999E-2</v>
      </c>
      <c r="BL98" s="414">
        <f>'4M - SPS'!BL98</f>
        <v>4.0432999999999997E-2</v>
      </c>
      <c r="BM98" s="414">
        <f>'4M - SPS'!BM98</f>
        <v>4.0971E-2</v>
      </c>
      <c r="BN98" s="414">
        <f>'4M - SPS'!BN98</f>
        <v>4.095E-2</v>
      </c>
      <c r="BO98" s="414">
        <f>'4M - SPS'!BO98</f>
        <v>4.0858999999999999E-2</v>
      </c>
      <c r="BP98" s="414">
        <f>'4M - SPS'!BP98</f>
        <v>4.1567E-2</v>
      </c>
      <c r="BQ98" s="414">
        <f>'4M - SPS'!BQ98</f>
        <v>4.1015999999999997E-2</v>
      </c>
      <c r="BR98" s="414">
        <f>'4M - SPS'!BR98</f>
        <v>4.1377999999999998E-2</v>
      </c>
      <c r="BS98" s="414">
        <f>'4M - SPS'!BS98</f>
        <v>7.5063000000000005E-2</v>
      </c>
      <c r="BT98" s="414">
        <f>'4M - SPS'!BT98</f>
        <v>4.0543000000000003E-2</v>
      </c>
      <c r="BU98" s="414">
        <f>'4M - SPS'!BU98</f>
        <v>3.9837999999999998E-2</v>
      </c>
      <c r="BV98" s="414">
        <f>'4M - SPS'!BV98</f>
        <v>3.9427999999999998E-2</v>
      </c>
      <c r="BW98" s="414">
        <f>'4M - SPS'!BW98</f>
        <v>4.1204999999999999E-2</v>
      </c>
      <c r="BX98" s="414">
        <f>'4M - SPS'!BX98</f>
        <v>4.0432999999999997E-2</v>
      </c>
      <c r="BY98" s="414">
        <f>'4M - SPS'!BY98</f>
        <v>4.0971E-2</v>
      </c>
      <c r="BZ98" s="414">
        <f>'4M - SPS'!BZ98</f>
        <v>4.095E-2</v>
      </c>
      <c r="CA98" s="414">
        <f>'4M - SPS'!CA98</f>
        <v>4.0858999999999999E-2</v>
      </c>
      <c r="CB98" s="414">
        <f>'4M - SPS'!CB98</f>
        <v>4.1567E-2</v>
      </c>
      <c r="CC98" s="414">
        <f>'4M - SPS'!CC98</f>
        <v>4.1015999999999997E-2</v>
      </c>
      <c r="CD98" s="414">
        <f>'4M - SPS'!CD98</f>
        <v>4.1377999999999998E-2</v>
      </c>
      <c r="CE98" s="414">
        <f>'4M - SPS'!CE98</f>
        <v>7.5063000000000005E-2</v>
      </c>
      <c r="CF98" s="414">
        <f>'4M - SPS'!CF98</f>
        <v>4.0543000000000003E-2</v>
      </c>
      <c r="CG98" s="414">
        <f>'4M - SPS'!CG98</f>
        <v>3.9837999999999998E-2</v>
      </c>
      <c r="CH98" s="416">
        <f>'4M - SPS'!CH98</f>
        <v>3.9427999999999998E-2</v>
      </c>
    </row>
    <row r="99" spans="1:86" x14ac:dyDescent="0.35">
      <c r="A99" s="605"/>
      <c r="B99" s="11" t="str">
        <f t="shared" si="107"/>
        <v>HVAC</v>
      </c>
      <c r="C99" s="340">
        <f>'4M - SPS'!C99</f>
        <v>3.8338999999999998E-2</v>
      </c>
      <c r="D99" s="340">
        <f>'4M - SPS'!D99</f>
        <v>3.7275999999999997E-2</v>
      </c>
      <c r="E99" s="414">
        <f>'4M - SPS'!E99</f>
        <v>4.3881000000000003E-2</v>
      </c>
      <c r="F99" s="414">
        <f>'4M - SPS'!F99</f>
        <v>4.3124000000000003E-2</v>
      </c>
      <c r="G99" s="414">
        <f>'4M - SPS'!G99</f>
        <v>4.9966999999999998E-2</v>
      </c>
      <c r="H99" s="414">
        <f>'4M - SPS'!H99</f>
        <v>9.9684999999999996E-2</v>
      </c>
      <c r="I99" s="414">
        <f>'4M - SPS'!I99</f>
        <v>8.9771000000000004E-2</v>
      </c>
      <c r="J99" s="414">
        <f>'4M - SPS'!J99</f>
        <v>9.5051999999999998E-2</v>
      </c>
      <c r="K99" s="414">
        <f>'4M - SPS'!K99</f>
        <v>9.6575999999999995E-2</v>
      </c>
      <c r="L99" s="414">
        <f>'4M - SPS'!L99</f>
        <v>4.6002000000000001E-2</v>
      </c>
      <c r="M99" s="414">
        <f>'4M - SPS'!M99</f>
        <v>4.4788000000000001E-2</v>
      </c>
      <c r="N99" s="414">
        <f>'4M - SPS'!N99</f>
        <v>4.3464999999999997E-2</v>
      </c>
      <c r="O99" s="414">
        <f>'4M - SPS'!O99</f>
        <v>4.4257999999999999E-2</v>
      </c>
      <c r="P99" s="414">
        <f>'4M - SPS'!P99</f>
        <v>4.3583999999999998E-2</v>
      </c>
      <c r="Q99" s="414">
        <f>'4M - SPS'!Q99</f>
        <v>4.3881000000000003E-2</v>
      </c>
      <c r="R99" s="414">
        <f>'4M - SPS'!R99</f>
        <v>4.3124000000000003E-2</v>
      </c>
      <c r="S99" s="414">
        <f>'4M - SPS'!S99</f>
        <v>4.9966999999999998E-2</v>
      </c>
      <c r="T99" s="414">
        <f>'4M - SPS'!T99</f>
        <v>9.9684999999999996E-2</v>
      </c>
      <c r="U99" s="414">
        <f>'4M - SPS'!U99</f>
        <v>8.9771000000000004E-2</v>
      </c>
      <c r="V99" s="414">
        <f>'4M - SPS'!V99</f>
        <v>9.5051999999999998E-2</v>
      </c>
      <c r="W99" s="414">
        <f>'4M - SPS'!W99</f>
        <v>9.6575999999999995E-2</v>
      </c>
      <c r="X99" s="414">
        <f>'4M - SPS'!X99</f>
        <v>4.6002000000000001E-2</v>
      </c>
      <c r="Y99" s="414">
        <f>'4M - SPS'!Y99</f>
        <v>4.4788000000000001E-2</v>
      </c>
      <c r="Z99" s="414">
        <f>'4M - SPS'!Z99</f>
        <v>4.3464999999999997E-2</v>
      </c>
      <c r="AA99" s="414">
        <f>'4M - SPS'!AA99</f>
        <v>4.4257999999999999E-2</v>
      </c>
      <c r="AB99" s="414">
        <f>'4M - SPS'!AB99</f>
        <v>4.3583999999999998E-2</v>
      </c>
      <c r="AC99" s="414">
        <f>'4M - SPS'!AC99</f>
        <v>4.3881000000000003E-2</v>
      </c>
      <c r="AD99" s="414">
        <f>'4M - SPS'!AD99</f>
        <v>4.3124000000000003E-2</v>
      </c>
      <c r="AE99" s="414">
        <f>'4M - SPS'!AE99</f>
        <v>4.9966999999999998E-2</v>
      </c>
      <c r="AF99" s="414">
        <f>'4M - SPS'!AF99</f>
        <v>9.9684999999999996E-2</v>
      </c>
      <c r="AG99" s="414">
        <f>'4M - SPS'!AG99</f>
        <v>8.9771000000000004E-2</v>
      </c>
      <c r="AH99" s="414">
        <f>'4M - SPS'!AH99</f>
        <v>9.5051999999999998E-2</v>
      </c>
      <c r="AI99" s="414">
        <f>'4M - SPS'!AI99</f>
        <v>9.6575999999999995E-2</v>
      </c>
      <c r="AJ99" s="414">
        <f>'4M - SPS'!AJ99</f>
        <v>4.6002000000000001E-2</v>
      </c>
      <c r="AK99" s="414">
        <f>'4M - SPS'!AK99</f>
        <v>4.4788000000000001E-2</v>
      </c>
      <c r="AL99" s="414">
        <f>'4M - SPS'!AL99</f>
        <v>4.3464999999999997E-2</v>
      </c>
      <c r="AM99" s="414">
        <f>'4M - SPS'!AM99</f>
        <v>4.4257999999999999E-2</v>
      </c>
      <c r="AN99" s="414">
        <f>'4M - SPS'!AN99</f>
        <v>4.3583999999999998E-2</v>
      </c>
      <c r="AO99" s="414">
        <f>'4M - SPS'!AO99</f>
        <v>4.3881000000000003E-2</v>
      </c>
      <c r="AP99" s="414">
        <f>'4M - SPS'!AP99</f>
        <v>4.3124000000000003E-2</v>
      </c>
      <c r="AQ99" s="414">
        <f>'4M - SPS'!AQ99</f>
        <v>4.9966999999999998E-2</v>
      </c>
      <c r="AR99" s="414">
        <f>'4M - SPS'!AR99</f>
        <v>9.9684999999999996E-2</v>
      </c>
      <c r="AS99" s="414">
        <f>'4M - SPS'!AS99</f>
        <v>8.9771000000000004E-2</v>
      </c>
      <c r="AT99" s="414">
        <f>'4M - SPS'!AT99</f>
        <v>9.5051999999999998E-2</v>
      </c>
      <c r="AU99" s="414">
        <f>'4M - SPS'!AU99</f>
        <v>9.6575999999999995E-2</v>
      </c>
      <c r="AV99" s="414">
        <f>'4M - SPS'!AV99</f>
        <v>4.6002000000000001E-2</v>
      </c>
      <c r="AW99" s="414">
        <f>'4M - SPS'!AW99</f>
        <v>4.4788000000000001E-2</v>
      </c>
      <c r="AX99" s="414">
        <f>'4M - SPS'!AX99</f>
        <v>4.3464999999999997E-2</v>
      </c>
      <c r="AY99" s="414">
        <f>'4M - SPS'!AY99</f>
        <v>4.4257999999999999E-2</v>
      </c>
      <c r="AZ99" s="414">
        <f>'4M - SPS'!AZ99</f>
        <v>4.3583999999999998E-2</v>
      </c>
      <c r="BA99" s="414">
        <f>'4M - SPS'!BA99</f>
        <v>4.3881000000000003E-2</v>
      </c>
      <c r="BB99" s="414">
        <f>'4M - SPS'!BB99</f>
        <v>4.3124000000000003E-2</v>
      </c>
      <c r="BC99" s="414">
        <f>'4M - SPS'!BC99</f>
        <v>4.9966999999999998E-2</v>
      </c>
      <c r="BD99" s="414">
        <f>'4M - SPS'!BD99</f>
        <v>9.9684999999999996E-2</v>
      </c>
      <c r="BE99" s="414">
        <f>'4M - SPS'!BE99</f>
        <v>8.9771000000000004E-2</v>
      </c>
      <c r="BF99" s="414">
        <f>'4M - SPS'!BF99</f>
        <v>9.5051999999999998E-2</v>
      </c>
      <c r="BG99" s="414">
        <f>'4M - SPS'!BG99</f>
        <v>9.6575999999999995E-2</v>
      </c>
      <c r="BH99" s="414">
        <f>'4M - SPS'!BH99</f>
        <v>4.6002000000000001E-2</v>
      </c>
      <c r="BI99" s="414">
        <f>'4M - SPS'!BI99</f>
        <v>4.4788000000000001E-2</v>
      </c>
      <c r="BJ99" s="414">
        <f>'4M - SPS'!BJ99</f>
        <v>4.3464999999999997E-2</v>
      </c>
      <c r="BK99" s="414">
        <f>'4M - SPS'!BK99</f>
        <v>4.4257999999999999E-2</v>
      </c>
      <c r="BL99" s="414">
        <f>'4M - SPS'!BL99</f>
        <v>4.3583999999999998E-2</v>
      </c>
      <c r="BM99" s="414">
        <f>'4M - SPS'!BM99</f>
        <v>4.3881000000000003E-2</v>
      </c>
      <c r="BN99" s="414">
        <f>'4M - SPS'!BN99</f>
        <v>4.3124000000000003E-2</v>
      </c>
      <c r="BO99" s="414">
        <f>'4M - SPS'!BO99</f>
        <v>4.9966999999999998E-2</v>
      </c>
      <c r="BP99" s="414">
        <f>'4M - SPS'!BP99</f>
        <v>9.9684999999999996E-2</v>
      </c>
      <c r="BQ99" s="414">
        <f>'4M - SPS'!BQ99</f>
        <v>8.9771000000000004E-2</v>
      </c>
      <c r="BR99" s="414">
        <f>'4M - SPS'!BR99</f>
        <v>9.5051999999999998E-2</v>
      </c>
      <c r="BS99" s="414">
        <f>'4M - SPS'!BS99</f>
        <v>9.6575999999999995E-2</v>
      </c>
      <c r="BT99" s="414">
        <f>'4M - SPS'!BT99</f>
        <v>4.6002000000000001E-2</v>
      </c>
      <c r="BU99" s="414">
        <f>'4M - SPS'!BU99</f>
        <v>4.4788000000000001E-2</v>
      </c>
      <c r="BV99" s="414">
        <f>'4M - SPS'!BV99</f>
        <v>4.3464999999999997E-2</v>
      </c>
      <c r="BW99" s="414">
        <f>'4M - SPS'!BW99</f>
        <v>4.4257999999999999E-2</v>
      </c>
      <c r="BX99" s="414">
        <f>'4M - SPS'!BX99</f>
        <v>4.3583999999999998E-2</v>
      </c>
      <c r="BY99" s="414">
        <f>'4M - SPS'!BY99</f>
        <v>4.3881000000000003E-2</v>
      </c>
      <c r="BZ99" s="414">
        <f>'4M - SPS'!BZ99</f>
        <v>4.3124000000000003E-2</v>
      </c>
      <c r="CA99" s="414">
        <f>'4M - SPS'!CA99</f>
        <v>4.9966999999999998E-2</v>
      </c>
      <c r="CB99" s="414">
        <f>'4M - SPS'!CB99</f>
        <v>9.9684999999999996E-2</v>
      </c>
      <c r="CC99" s="414">
        <f>'4M - SPS'!CC99</f>
        <v>8.9771000000000004E-2</v>
      </c>
      <c r="CD99" s="414">
        <f>'4M - SPS'!CD99</f>
        <v>9.5051999999999998E-2</v>
      </c>
      <c r="CE99" s="414">
        <f>'4M - SPS'!CE99</f>
        <v>9.6575999999999995E-2</v>
      </c>
      <c r="CF99" s="414">
        <f>'4M - SPS'!CF99</f>
        <v>4.6002000000000001E-2</v>
      </c>
      <c r="CG99" s="414">
        <f>'4M - SPS'!CG99</f>
        <v>4.4788000000000001E-2</v>
      </c>
      <c r="CH99" s="416">
        <f>'4M - SPS'!CH99</f>
        <v>4.3464999999999997E-2</v>
      </c>
    </row>
    <row r="100" spans="1:86" x14ac:dyDescent="0.35">
      <c r="A100" s="605"/>
      <c r="B100" s="11" t="str">
        <f t="shared" si="107"/>
        <v>Lighting</v>
      </c>
      <c r="C100" s="340">
        <f>'4M - SPS'!C100</f>
        <v>3.4349999999999999E-2</v>
      </c>
      <c r="D100" s="340">
        <f>'4M - SPS'!D100</f>
        <v>3.4615E-2</v>
      </c>
      <c r="E100" s="414">
        <f>'4M - SPS'!E100</f>
        <v>4.0568E-2</v>
      </c>
      <c r="F100" s="414">
        <f>'4M - SPS'!F100</f>
        <v>4.3178000000000001E-2</v>
      </c>
      <c r="G100" s="414">
        <f>'4M - SPS'!G100</f>
        <v>4.4922999999999998E-2</v>
      </c>
      <c r="H100" s="414">
        <f>'4M - SPS'!H100</f>
        <v>8.1757999999999997E-2</v>
      </c>
      <c r="I100" s="414">
        <f>'4M - SPS'!I100</f>
        <v>7.7188999999999994E-2</v>
      </c>
      <c r="J100" s="414">
        <f>'4M - SPS'!J100</f>
        <v>7.9469999999999999E-2</v>
      </c>
      <c r="K100" s="414">
        <f>'4M - SPS'!K100</f>
        <v>7.4791999999999997E-2</v>
      </c>
      <c r="L100" s="414">
        <f>'4M - SPS'!L100</f>
        <v>4.3265999999999999E-2</v>
      </c>
      <c r="M100" s="414">
        <f>'4M - SPS'!M100</f>
        <v>4.3156E-2</v>
      </c>
      <c r="N100" s="414">
        <f>'4M - SPS'!N100</f>
        <v>3.9747999999999999E-2</v>
      </c>
      <c r="O100" s="414">
        <f>'4M - SPS'!O100</f>
        <v>4.0167000000000001E-2</v>
      </c>
      <c r="P100" s="414">
        <f>'4M - SPS'!P100</f>
        <v>4.0315999999999998E-2</v>
      </c>
      <c r="Q100" s="414">
        <f>'4M - SPS'!Q100</f>
        <v>4.0568E-2</v>
      </c>
      <c r="R100" s="414">
        <f>'4M - SPS'!R100</f>
        <v>4.3178000000000001E-2</v>
      </c>
      <c r="S100" s="414">
        <f>'4M - SPS'!S100</f>
        <v>4.4922999999999998E-2</v>
      </c>
      <c r="T100" s="414">
        <f>'4M - SPS'!T100</f>
        <v>8.1757999999999997E-2</v>
      </c>
      <c r="U100" s="414">
        <f>'4M - SPS'!U100</f>
        <v>7.7188999999999994E-2</v>
      </c>
      <c r="V100" s="414">
        <f>'4M - SPS'!V100</f>
        <v>7.9469999999999999E-2</v>
      </c>
      <c r="W100" s="414">
        <f>'4M - SPS'!W100</f>
        <v>7.4791999999999997E-2</v>
      </c>
      <c r="X100" s="414">
        <f>'4M - SPS'!X100</f>
        <v>4.3265999999999999E-2</v>
      </c>
      <c r="Y100" s="414">
        <f>'4M - SPS'!Y100</f>
        <v>4.3156E-2</v>
      </c>
      <c r="Z100" s="414">
        <f>'4M - SPS'!Z100</f>
        <v>3.9747999999999999E-2</v>
      </c>
      <c r="AA100" s="414">
        <f>'4M - SPS'!AA100</f>
        <v>4.0167000000000001E-2</v>
      </c>
      <c r="AB100" s="414">
        <f>'4M - SPS'!AB100</f>
        <v>4.0315999999999998E-2</v>
      </c>
      <c r="AC100" s="414">
        <f>'4M - SPS'!AC100</f>
        <v>4.0568E-2</v>
      </c>
      <c r="AD100" s="414">
        <f>'4M - SPS'!AD100</f>
        <v>4.3178000000000001E-2</v>
      </c>
      <c r="AE100" s="414">
        <f>'4M - SPS'!AE100</f>
        <v>4.4922999999999998E-2</v>
      </c>
      <c r="AF100" s="414">
        <f>'4M - SPS'!AF100</f>
        <v>8.1757999999999997E-2</v>
      </c>
      <c r="AG100" s="414">
        <f>'4M - SPS'!AG100</f>
        <v>7.7188999999999994E-2</v>
      </c>
      <c r="AH100" s="414">
        <f>'4M - SPS'!AH100</f>
        <v>7.9469999999999999E-2</v>
      </c>
      <c r="AI100" s="414">
        <f>'4M - SPS'!AI100</f>
        <v>7.4791999999999997E-2</v>
      </c>
      <c r="AJ100" s="414">
        <f>'4M - SPS'!AJ100</f>
        <v>4.3265999999999999E-2</v>
      </c>
      <c r="AK100" s="414">
        <f>'4M - SPS'!AK100</f>
        <v>4.3156E-2</v>
      </c>
      <c r="AL100" s="414">
        <f>'4M - SPS'!AL100</f>
        <v>3.9747999999999999E-2</v>
      </c>
      <c r="AM100" s="414">
        <f>'4M - SPS'!AM100</f>
        <v>4.0167000000000001E-2</v>
      </c>
      <c r="AN100" s="414">
        <f>'4M - SPS'!AN100</f>
        <v>4.0315999999999998E-2</v>
      </c>
      <c r="AO100" s="414">
        <f>'4M - SPS'!AO100</f>
        <v>4.0568E-2</v>
      </c>
      <c r="AP100" s="414">
        <f>'4M - SPS'!AP100</f>
        <v>4.3178000000000001E-2</v>
      </c>
      <c r="AQ100" s="414">
        <f>'4M - SPS'!AQ100</f>
        <v>4.4922999999999998E-2</v>
      </c>
      <c r="AR100" s="414">
        <f>'4M - SPS'!AR100</f>
        <v>8.1757999999999997E-2</v>
      </c>
      <c r="AS100" s="414">
        <f>'4M - SPS'!AS100</f>
        <v>7.7188999999999994E-2</v>
      </c>
      <c r="AT100" s="414">
        <f>'4M - SPS'!AT100</f>
        <v>7.9469999999999999E-2</v>
      </c>
      <c r="AU100" s="414">
        <f>'4M - SPS'!AU100</f>
        <v>7.4791999999999997E-2</v>
      </c>
      <c r="AV100" s="414">
        <f>'4M - SPS'!AV100</f>
        <v>4.3265999999999999E-2</v>
      </c>
      <c r="AW100" s="414">
        <f>'4M - SPS'!AW100</f>
        <v>4.3156E-2</v>
      </c>
      <c r="AX100" s="414">
        <f>'4M - SPS'!AX100</f>
        <v>3.9747999999999999E-2</v>
      </c>
      <c r="AY100" s="414">
        <f>'4M - SPS'!AY100</f>
        <v>4.0167000000000001E-2</v>
      </c>
      <c r="AZ100" s="414">
        <f>'4M - SPS'!AZ100</f>
        <v>4.0315999999999998E-2</v>
      </c>
      <c r="BA100" s="414">
        <f>'4M - SPS'!BA100</f>
        <v>4.0568E-2</v>
      </c>
      <c r="BB100" s="414">
        <f>'4M - SPS'!BB100</f>
        <v>4.3178000000000001E-2</v>
      </c>
      <c r="BC100" s="414">
        <f>'4M - SPS'!BC100</f>
        <v>4.4922999999999998E-2</v>
      </c>
      <c r="BD100" s="414">
        <f>'4M - SPS'!BD100</f>
        <v>8.1757999999999997E-2</v>
      </c>
      <c r="BE100" s="414">
        <f>'4M - SPS'!BE100</f>
        <v>7.7188999999999994E-2</v>
      </c>
      <c r="BF100" s="414">
        <f>'4M - SPS'!BF100</f>
        <v>7.9469999999999999E-2</v>
      </c>
      <c r="BG100" s="414">
        <f>'4M - SPS'!BG100</f>
        <v>7.4791999999999997E-2</v>
      </c>
      <c r="BH100" s="414">
        <f>'4M - SPS'!BH100</f>
        <v>4.3265999999999999E-2</v>
      </c>
      <c r="BI100" s="414">
        <f>'4M - SPS'!BI100</f>
        <v>4.3156E-2</v>
      </c>
      <c r="BJ100" s="414">
        <f>'4M - SPS'!BJ100</f>
        <v>3.9747999999999999E-2</v>
      </c>
      <c r="BK100" s="414">
        <f>'4M - SPS'!BK100</f>
        <v>4.0167000000000001E-2</v>
      </c>
      <c r="BL100" s="414">
        <f>'4M - SPS'!BL100</f>
        <v>4.0315999999999998E-2</v>
      </c>
      <c r="BM100" s="414">
        <f>'4M - SPS'!BM100</f>
        <v>4.0568E-2</v>
      </c>
      <c r="BN100" s="414">
        <f>'4M - SPS'!BN100</f>
        <v>4.3178000000000001E-2</v>
      </c>
      <c r="BO100" s="414">
        <f>'4M - SPS'!BO100</f>
        <v>4.4922999999999998E-2</v>
      </c>
      <c r="BP100" s="414">
        <f>'4M - SPS'!BP100</f>
        <v>8.1757999999999997E-2</v>
      </c>
      <c r="BQ100" s="414">
        <f>'4M - SPS'!BQ100</f>
        <v>7.7188999999999994E-2</v>
      </c>
      <c r="BR100" s="414">
        <f>'4M - SPS'!BR100</f>
        <v>7.9469999999999999E-2</v>
      </c>
      <c r="BS100" s="414">
        <f>'4M - SPS'!BS100</f>
        <v>7.4791999999999997E-2</v>
      </c>
      <c r="BT100" s="414">
        <f>'4M - SPS'!BT100</f>
        <v>4.3265999999999999E-2</v>
      </c>
      <c r="BU100" s="414">
        <f>'4M - SPS'!BU100</f>
        <v>4.3156E-2</v>
      </c>
      <c r="BV100" s="414">
        <f>'4M - SPS'!BV100</f>
        <v>3.9747999999999999E-2</v>
      </c>
      <c r="BW100" s="414">
        <f>'4M - SPS'!BW100</f>
        <v>4.0167000000000001E-2</v>
      </c>
      <c r="BX100" s="414">
        <f>'4M - SPS'!BX100</f>
        <v>4.0315999999999998E-2</v>
      </c>
      <c r="BY100" s="414">
        <f>'4M - SPS'!BY100</f>
        <v>4.0568E-2</v>
      </c>
      <c r="BZ100" s="414">
        <f>'4M - SPS'!BZ100</f>
        <v>4.3178000000000001E-2</v>
      </c>
      <c r="CA100" s="414">
        <f>'4M - SPS'!CA100</f>
        <v>4.4922999999999998E-2</v>
      </c>
      <c r="CB100" s="414">
        <f>'4M - SPS'!CB100</f>
        <v>8.1757999999999997E-2</v>
      </c>
      <c r="CC100" s="414">
        <f>'4M - SPS'!CC100</f>
        <v>7.7188999999999994E-2</v>
      </c>
      <c r="CD100" s="414">
        <f>'4M - SPS'!CD100</f>
        <v>7.9469999999999999E-2</v>
      </c>
      <c r="CE100" s="414">
        <f>'4M - SPS'!CE100</f>
        <v>7.4791999999999997E-2</v>
      </c>
      <c r="CF100" s="414">
        <f>'4M - SPS'!CF100</f>
        <v>4.3265999999999999E-2</v>
      </c>
      <c r="CG100" s="414">
        <f>'4M - SPS'!CG100</f>
        <v>4.3156E-2</v>
      </c>
      <c r="CH100" s="416">
        <f>'4M - SPS'!CH100</f>
        <v>3.9747999999999999E-2</v>
      </c>
    </row>
    <row r="101" spans="1:86" x14ac:dyDescent="0.35">
      <c r="A101" s="605"/>
      <c r="B101" s="11" t="str">
        <f t="shared" si="107"/>
        <v>Miscellaneous</v>
      </c>
      <c r="C101" s="340">
        <f>'4M - SPS'!C101</f>
        <v>3.2612000000000002E-2</v>
      </c>
      <c r="D101" s="340">
        <f>'4M - SPS'!D101</f>
        <v>3.3308999999999998E-2</v>
      </c>
      <c r="E101" s="414">
        <f>'4M - SPS'!E101</f>
        <v>3.8302999999999997E-2</v>
      </c>
      <c r="F101" s="414">
        <f>'4M - SPS'!F101</f>
        <v>3.9909E-2</v>
      </c>
      <c r="G101" s="414">
        <f>'4M - SPS'!G101</f>
        <v>4.1751999999999997E-2</v>
      </c>
      <c r="H101" s="414">
        <f>'4M - SPS'!H101</f>
        <v>7.5856000000000007E-2</v>
      </c>
      <c r="I101" s="414">
        <f>'4M - SPS'!I101</f>
        <v>7.2593000000000005E-2</v>
      </c>
      <c r="J101" s="414">
        <f>'4M - SPS'!J101</f>
        <v>7.3981000000000005E-2</v>
      </c>
      <c r="K101" s="414">
        <f>'4M - SPS'!K101</f>
        <v>7.2085999999999997E-2</v>
      </c>
      <c r="L101" s="414">
        <f>'4M - SPS'!L101</f>
        <v>4.0321999999999997E-2</v>
      </c>
      <c r="M101" s="414">
        <f>'4M - SPS'!M101</f>
        <v>4.0529999999999997E-2</v>
      </c>
      <c r="N101" s="414">
        <f>'4M - SPS'!N101</f>
        <v>3.7974000000000001E-2</v>
      </c>
      <c r="O101" s="414">
        <f>'4M - SPS'!O101</f>
        <v>3.7862E-2</v>
      </c>
      <c r="P101" s="414">
        <f>'4M - SPS'!P101</f>
        <v>3.8269999999999998E-2</v>
      </c>
      <c r="Q101" s="414">
        <f>'4M - SPS'!Q101</f>
        <v>3.8302999999999997E-2</v>
      </c>
      <c r="R101" s="414">
        <f>'4M - SPS'!R101</f>
        <v>3.9909E-2</v>
      </c>
      <c r="S101" s="414">
        <f>'4M - SPS'!S101</f>
        <v>4.1751999999999997E-2</v>
      </c>
      <c r="T101" s="414">
        <f>'4M - SPS'!T101</f>
        <v>7.5856000000000007E-2</v>
      </c>
      <c r="U101" s="414">
        <f>'4M - SPS'!U101</f>
        <v>7.2593000000000005E-2</v>
      </c>
      <c r="V101" s="414">
        <f>'4M - SPS'!V101</f>
        <v>7.3981000000000005E-2</v>
      </c>
      <c r="W101" s="414">
        <f>'4M - SPS'!W101</f>
        <v>7.2085999999999997E-2</v>
      </c>
      <c r="X101" s="414">
        <f>'4M - SPS'!X101</f>
        <v>4.0321999999999997E-2</v>
      </c>
      <c r="Y101" s="414">
        <f>'4M - SPS'!Y101</f>
        <v>4.0529999999999997E-2</v>
      </c>
      <c r="Z101" s="414">
        <f>'4M - SPS'!Z101</f>
        <v>3.7974000000000001E-2</v>
      </c>
      <c r="AA101" s="414">
        <f>'4M - SPS'!AA101</f>
        <v>3.7862E-2</v>
      </c>
      <c r="AB101" s="414">
        <f>'4M - SPS'!AB101</f>
        <v>3.8269999999999998E-2</v>
      </c>
      <c r="AC101" s="414">
        <f>'4M - SPS'!AC101</f>
        <v>3.8302999999999997E-2</v>
      </c>
      <c r="AD101" s="414">
        <f>'4M - SPS'!AD101</f>
        <v>3.9909E-2</v>
      </c>
      <c r="AE101" s="414">
        <f>'4M - SPS'!AE101</f>
        <v>4.1751999999999997E-2</v>
      </c>
      <c r="AF101" s="414">
        <f>'4M - SPS'!AF101</f>
        <v>7.5856000000000007E-2</v>
      </c>
      <c r="AG101" s="414">
        <f>'4M - SPS'!AG101</f>
        <v>7.2593000000000005E-2</v>
      </c>
      <c r="AH101" s="414">
        <f>'4M - SPS'!AH101</f>
        <v>7.3981000000000005E-2</v>
      </c>
      <c r="AI101" s="414">
        <f>'4M - SPS'!AI101</f>
        <v>7.2085999999999997E-2</v>
      </c>
      <c r="AJ101" s="414">
        <f>'4M - SPS'!AJ101</f>
        <v>4.0321999999999997E-2</v>
      </c>
      <c r="AK101" s="414">
        <f>'4M - SPS'!AK101</f>
        <v>4.0529999999999997E-2</v>
      </c>
      <c r="AL101" s="414">
        <f>'4M - SPS'!AL101</f>
        <v>3.7974000000000001E-2</v>
      </c>
      <c r="AM101" s="414">
        <f>'4M - SPS'!AM101</f>
        <v>3.7862E-2</v>
      </c>
      <c r="AN101" s="414">
        <f>'4M - SPS'!AN101</f>
        <v>3.8269999999999998E-2</v>
      </c>
      <c r="AO101" s="414">
        <f>'4M - SPS'!AO101</f>
        <v>3.8302999999999997E-2</v>
      </c>
      <c r="AP101" s="414">
        <f>'4M - SPS'!AP101</f>
        <v>3.9909E-2</v>
      </c>
      <c r="AQ101" s="414">
        <f>'4M - SPS'!AQ101</f>
        <v>4.1751999999999997E-2</v>
      </c>
      <c r="AR101" s="414">
        <f>'4M - SPS'!AR101</f>
        <v>7.5856000000000007E-2</v>
      </c>
      <c r="AS101" s="414">
        <f>'4M - SPS'!AS101</f>
        <v>7.2593000000000005E-2</v>
      </c>
      <c r="AT101" s="414">
        <f>'4M - SPS'!AT101</f>
        <v>7.3981000000000005E-2</v>
      </c>
      <c r="AU101" s="414">
        <f>'4M - SPS'!AU101</f>
        <v>7.2085999999999997E-2</v>
      </c>
      <c r="AV101" s="414">
        <f>'4M - SPS'!AV101</f>
        <v>4.0321999999999997E-2</v>
      </c>
      <c r="AW101" s="414">
        <f>'4M - SPS'!AW101</f>
        <v>4.0529999999999997E-2</v>
      </c>
      <c r="AX101" s="414">
        <f>'4M - SPS'!AX101</f>
        <v>3.7974000000000001E-2</v>
      </c>
      <c r="AY101" s="414">
        <f>'4M - SPS'!AY101</f>
        <v>3.7862E-2</v>
      </c>
      <c r="AZ101" s="414">
        <f>'4M - SPS'!AZ101</f>
        <v>3.8269999999999998E-2</v>
      </c>
      <c r="BA101" s="414">
        <f>'4M - SPS'!BA101</f>
        <v>3.8302999999999997E-2</v>
      </c>
      <c r="BB101" s="414">
        <f>'4M - SPS'!BB101</f>
        <v>3.9909E-2</v>
      </c>
      <c r="BC101" s="414">
        <f>'4M - SPS'!BC101</f>
        <v>4.1751999999999997E-2</v>
      </c>
      <c r="BD101" s="414">
        <f>'4M - SPS'!BD101</f>
        <v>7.5856000000000007E-2</v>
      </c>
      <c r="BE101" s="414">
        <f>'4M - SPS'!BE101</f>
        <v>7.2593000000000005E-2</v>
      </c>
      <c r="BF101" s="414">
        <f>'4M - SPS'!BF101</f>
        <v>7.3981000000000005E-2</v>
      </c>
      <c r="BG101" s="414">
        <f>'4M - SPS'!BG101</f>
        <v>7.2085999999999997E-2</v>
      </c>
      <c r="BH101" s="414">
        <f>'4M - SPS'!BH101</f>
        <v>4.0321999999999997E-2</v>
      </c>
      <c r="BI101" s="414">
        <f>'4M - SPS'!BI101</f>
        <v>4.0529999999999997E-2</v>
      </c>
      <c r="BJ101" s="414">
        <f>'4M - SPS'!BJ101</f>
        <v>3.7974000000000001E-2</v>
      </c>
      <c r="BK101" s="414">
        <f>'4M - SPS'!BK101</f>
        <v>3.7862E-2</v>
      </c>
      <c r="BL101" s="414">
        <f>'4M - SPS'!BL101</f>
        <v>3.8269999999999998E-2</v>
      </c>
      <c r="BM101" s="414">
        <f>'4M - SPS'!BM101</f>
        <v>3.8302999999999997E-2</v>
      </c>
      <c r="BN101" s="414">
        <f>'4M - SPS'!BN101</f>
        <v>3.9909E-2</v>
      </c>
      <c r="BO101" s="414">
        <f>'4M - SPS'!BO101</f>
        <v>4.1751999999999997E-2</v>
      </c>
      <c r="BP101" s="414">
        <f>'4M - SPS'!BP101</f>
        <v>7.5856000000000007E-2</v>
      </c>
      <c r="BQ101" s="414">
        <f>'4M - SPS'!BQ101</f>
        <v>7.2593000000000005E-2</v>
      </c>
      <c r="BR101" s="414">
        <f>'4M - SPS'!BR101</f>
        <v>7.3981000000000005E-2</v>
      </c>
      <c r="BS101" s="414">
        <f>'4M - SPS'!BS101</f>
        <v>7.2085999999999997E-2</v>
      </c>
      <c r="BT101" s="414">
        <f>'4M - SPS'!BT101</f>
        <v>4.0321999999999997E-2</v>
      </c>
      <c r="BU101" s="414">
        <f>'4M - SPS'!BU101</f>
        <v>4.0529999999999997E-2</v>
      </c>
      <c r="BV101" s="414">
        <f>'4M - SPS'!BV101</f>
        <v>3.7974000000000001E-2</v>
      </c>
      <c r="BW101" s="414">
        <f>'4M - SPS'!BW101</f>
        <v>3.7862E-2</v>
      </c>
      <c r="BX101" s="414">
        <f>'4M - SPS'!BX101</f>
        <v>3.8269999999999998E-2</v>
      </c>
      <c r="BY101" s="414">
        <f>'4M - SPS'!BY101</f>
        <v>3.8302999999999997E-2</v>
      </c>
      <c r="BZ101" s="414">
        <f>'4M - SPS'!BZ101</f>
        <v>3.9909E-2</v>
      </c>
      <c r="CA101" s="414">
        <f>'4M - SPS'!CA101</f>
        <v>4.1751999999999997E-2</v>
      </c>
      <c r="CB101" s="414">
        <f>'4M - SPS'!CB101</f>
        <v>7.5856000000000007E-2</v>
      </c>
      <c r="CC101" s="414">
        <f>'4M - SPS'!CC101</f>
        <v>7.2593000000000005E-2</v>
      </c>
      <c r="CD101" s="414">
        <f>'4M - SPS'!CD101</f>
        <v>7.3981000000000005E-2</v>
      </c>
      <c r="CE101" s="414">
        <f>'4M - SPS'!CE101</f>
        <v>7.2085999999999997E-2</v>
      </c>
      <c r="CF101" s="414">
        <f>'4M - SPS'!CF101</f>
        <v>4.0321999999999997E-2</v>
      </c>
      <c r="CG101" s="414">
        <f>'4M - SPS'!CG101</f>
        <v>4.0529999999999997E-2</v>
      </c>
      <c r="CH101" s="416">
        <f>'4M - SPS'!CH101</f>
        <v>3.7974000000000001E-2</v>
      </c>
    </row>
    <row r="102" spans="1:86" x14ac:dyDescent="0.35">
      <c r="A102" s="605"/>
      <c r="B102" s="11" t="str">
        <f t="shared" si="107"/>
        <v>Motors</v>
      </c>
      <c r="C102" s="340">
        <f>'4M - SPS'!C102</f>
        <v>3.2612000000000002E-2</v>
      </c>
      <c r="D102" s="340">
        <f>'4M - SPS'!D102</f>
        <v>3.3308999999999998E-2</v>
      </c>
      <c r="E102" s="414">
        <f>'4M - SPS'!E102</f>
        <v>3.8302999999999997E-2</v>
      </c>
      <c r="F102" s="414">
        <f>'4M - SPS'!F102</f>
        <v>3.9909E-2</v>
      </c>
      <c r="G102" s="414">
        <f>'4M - SPS'!G102</f>
        <v>4.1751999999999997E-2</v>
      </c>
      <c r="H102" s="414">
        <f>'4M - SPS'!H102</f>
        <v>7.5856000000000007E-2</v>
      </c>
      <c r="I102" s="414">
        <f>'4M - SPS'!I102</f>
        <v>7.2593000000000005E-2</v>
      </c>
      <c r="J102" s="414">
        <f>'4M - SPS'!J102</f>
        <v>7.3981000000000005E-2</v>
      </c>
      <c r="K102" s="414">
        <f>'4M - SPS'!K102</f>
        <v>7.2085999999999997E-2</v>
      </c>
      <c r="L102" s="414">
        <f>'4M - SPS'!L102</f>
        <v>4.0321999999999997E-2</v>
      </c>
      <c r="M102" s="414">
        <f>'4M - SPS'!M102</f>
        <v>4.0529999999999997E-2</v>
      </c>
      <c r="N102" s="414">
        <f>'4M - SPS'!N102</f>
        <v>3.7974000000000001E-2</v>
      </c>
      <c r="O102" s="414">
        <f>'4M - SPS'!O102</f>
        <v>3.7862E-2</v>
      </c>
      <c r="P102" s="414">
        <f>'4M - SPS'!P102</f>
        <v>3.8269999999999998E-2</v>
      </c>
      <c r="Q102" s="414">
        <f>'4M - SPS'!Q102</f>
        <v>3.8302999999999997E-2</v>
      </c>
      <c r="R102" s="414">
        <f>'4M - SPS'!R102</f>
        <v>3.9909E-2</v>
      </c>
      <c r="S102" s="414">
        <f>'4M - SPS'!S102</f>
        <v>4.1751999999999997E-2</v>
      </c>
      <c r="T102" s="414">
        <f>'4M - SPS'!T102</f>
        <v>7.5856000000000007E-2</v>
      </c>
      <c r="U102" s="414">
        <f>'4M - SPS'!U102</f>
        <v>7.2593000000000005E-2</v>
      </c>
      <c r="V102" s="414">
        <f>'4M - SPS'!V102</f>
        <v>7.3981000000000005E-2</v>
      </c>
      <c r="W102" s="414">
        <f>'4M - SPS'!W102</f>
        <v>7.2085999999999997E-2</v>
      </c>
      <c r="X102" s="414">
        <f>'4M - SPS'!X102</f>
        <v>4.0321999999999997E-2</v>
      </c>
      <c r="Y102" s="414">
        <f>'4M - SPS'!Y102</f>
        <v>4.0529999999999997E-2</v>
      </c>
      <c r="Z102" s="414">
        <f>'4M - SPS'!Z102</f>
        <v>3.7974000000000001E-2</v>
      </c>
      <c r="AA102" s="414">
        <f>'4M - SPS'!AA102</f>
        <v>3.7862E-2</v>
      </c>
      <c r="AB102" s="414">
        <f>'4M - SPS'!AB102</f>
        <v>3.8269999999999998E-2</v>
      </c>
      <c r="AC102" s="414">
        <f>'4M - SPS'!AC102</f>
        <v>3.8302999999999997E-2</v>
      </c>
      <c r="AD102" s="414">
        <f>'4M - SPS'!AD102</f>
        <v>3.9909E-2</v>
      </c>
      <c r="AE102" s="414">
        <f>'4M - SPS'!AE102</f>
        <v>4.1751999999999997E-2</v>
      </c>
      <c r="AF102" s="414">
        <f>'4M - SPS'!AF102</f>
        <v>7.5856000000000007E-2</v>
      </c>
      <c r="AG102" s="414">
        <f>'4M - SPS'!AG102</f>
        <v>7.2593000000000005E-2</v>
      </c>
      <c r="AH102" s="414">
        <f>'4M - SPS'!AH102</f>
        <v>7.3981000000000005E-2</v>
      </c>
      <c r="AI102" s="414">
        <f>'4M - SPS'!AI102</f>
        <v>7.2085999999999997E-2</v>
      </c>
      <c r="AJ102" s="414">
        <f>'4M - SPS'!AJ102</f>
        <v>4.0321999999999997E-2</v>
      </c>
      <c r="AK102" s="414">
        <f>'4M - SPS'!AK102</f>
        <v>4.0529999999999997E-2</v>
      </c>
      <c r="AL102" s="414">
        <f>'4M - SPS'!AL102</f>
        <v>3.7974000000000001E-2</v>
      </c>
      <c r="AM102" s="414">
        <f>'4M - SPS'!AM102</f>
        <v>3.7862E-2</v>
      </c>
      <c r="AN102" s="414">
        <f>'4M - SPS'!AN102</f>
        <v>3.8269999999999998E-2</v>
      </c>
      <c r="AO102" s="414">
        <f>'4M - SPS'!AO102</f>
        <v>3.8302999999999997E-2</v>
      </c>
      <c r="AP102" s="414">
        <f>'4M - SPS'!AP102</f>
        <v>3.9909E-2</v>
      </c>
      <c r="AQ102" s="414">
        <f>'4M - SPS'!AQ102</f>
        <v>4.1751999999999997E-2</v>
      </c>
      <c r="AR102" s="414">
        <f>'4M - SPS'!AR102</f>
        <v>7.5856000000000007E-2</v>
      </c>
      <c r="AS102" s="414">
        <f>'4M - SPS'!AS102</f>
        <v>7.2593000000000005E-2</v>
      </c>
      <c r="AT102" s="414">
        <f>'4M - SPS'!AT102</f>
        <v>7.3981000000000005E-2</v>
      </c>
      <c r="AU102" s="414">
        <f>'4M - SPS'!AU102</f>
        <v>7.2085999999999997E-2</v>
      </c>
      <c r="AV102" s="414">
        <f>'4M - SPS'!AV102</f>
        <v>4.0321999999999997E-2</v>
      </c>
      <c r="AW102" s="414">
        <f>'4M - SPS'!AW102</f>
        <v>4.0529999999999997E-2</v>
      </c>
      <c r="AX102" s="414">
        <f>'4M - SPS'!AX102</f>
        <v>3.7974000000000001E-2</v>
      </c>
      <c r="AY102" s="414">
        <f>'4M - SPS'!AY102</f>
        <v>3.7862E-2</v>
      </c>
      <c r="AZ102" s="414">
        <f>'4M - SPS'!AZ102</f>
        <v>3.8269999999999998E-2</v>
      </c>
      <c r="BA102" s="414">
        <f>'4M - SPS'!BA102</f>
        <v>3.8302999999999997E-2</v>
      </c>
      <c r="BB102" s="414">
        <f>'4M - SPS'!BB102</f>
        <v>3.9909E-2</v>
      </c>
      <c r="BC102" s="414">
        <f>'4M - SPS'!BC102</f>
        <v>4.1751999999999997E-2</v>
      </c>
      <c r="BD102" s="414">
        <f>'4M - SPS'!BD102</f>
        <v>7.5856000000000007E-2</v>
      </c>
      <c r="BE102" s="414">
        <f>'4M - SPS'!BE102</f>
        <v>7.2593000000000005E-2</v>
      </c>
      <c r="BF102" s="414">
        <f>'4M - SPS'!BF102</f>
        <v>7.3981000000000005E-2</v>
      </c>
      <c r="BG102" s="414">
        <f>'4M - SPS'!BG102</f>
        <v>7.2085999999999997E-2</v>
      </c>
      <c r="BH102" s="414">
        <f>'4M - SPS'!BH102</f>
        <v>4.0321999999999997E-2</v>
      </c>
      <c r="BI102" s="414">
        <f>'4M - SPS'!BI102</f>
        <v>4.0529999999999997E-2</v>
      </c>
      <c r="BJ102" s="414">
        <f>'4M - SPS'!BJ102</f>
        <v>3.7974000000000001E-2</v>
      </c>
      <c r="BK102" s="414">
        <f>'4M - SPS'!BK102</f>
        <v>3.7862E-2</v>
      </c>
      <c r="BL102" s="414">
        <f>'4M - SPS'!BL102</f>
        <v>3.8269999999999998E-2</v>
      </c>
      <c r="BM102" s="414">
        <f>'4M - SPS'!BM102</f>
        <v>3.8302999999999997E-2</v>
      </c>
      <c r="BN102" s="414">
        <f>'4M - SPS'!BN102</f>
        <v>3.9909E-2</v>
      </c>
      <c r="BO102" s="414">
        <f>'4M - SPS'!BO102</f>
        <v>4.1751999999999997E-2</v>
      </c>
      <c r="BP102" s="414">
        <f>'4M - SPS'!BP102</f>
        <v>7.5856000000000007E-2</v>
      </c>
      <c r="BQ102" s="414">
        <f>'4M - SPS'!BQ102</f>
        <v>7.2593000000000005E-2</v>
      </c>
      <c r="BR102" s="414">
        <f>'4M - SPS'!BR102</f>
        <v>7.3981000000000005E-2</v>
      </c>
      <c r="BS102" s="414">
        <f>'4M - SPS'!BS102</f>
        <v>7.2085999999999997E-2</v>
      </c>
      <c r="BT102" s="414">
        <f>'4M - SPS'!BT102</f>
        <v>4.0321999999999997E-2</v>
      </c>
      <c r="BU102" s="414">
        <f>'4M - SPS'!BU102</f>
        <v>4.0529999999999997E-2</v>
      </c>
      <c r="BV102" s="414">
        <f>'4M - SPS'!BV102</f>
        <v>3.7974000000000001E-2</v>
      </c>
      <c r="BW102" s="414">
        <f>'4M - SPS'!BW102</f>
        <v>3.7862E-2</v>
      </c>
      <c r="BX102" s="414">
        <f>'4M - SPS'!BX102</f>
        <v>3.8269999999999998E-2</v>
      </c>
      <c r="BY102" s="414">
        <f>'4M - SPS'!BY102</f>
        <v>3.8302999999999997E-2</v>
      </c>
      <c r="BZ102" s="414">
        <f>'4M - SPS'!BZ102</f>
        <v>3.9909E-2</v>
      </c>
      <c r="CA102" s="414">
        <f>'4M - SPS'!CA102</f>
        <v>4.1751999999999997E-2</v>
      </c>
      <c r="CB102" s="414">
        <f>'4M - SPS'!CB102</f>
        <v>7.5856000000000007E-2</v>
      </c>
      <c r="CC102" s="414">
        <f>'4M - SPS'!CC102</f>
        <v>7.2593000000000005E-2</v>
      </c>
      <c r="CD102" s="414">
        <f>'4M - SPS'!CD102</f>
        <v>7.3981000000000005E-2</v>
      </c>
      <c r="CE102" s="414">
        <f>'4M - SPS'!CE102</f>
        <v>7.2085999999999997E-2</v>
      </c>
      <c r="CF102" s="414">
        <f>'4M - SPS'!CF102</f>
        <v>4.0321999999999997E-2</v>
      </c>
      <c r="CG102" s="414">
        <f>'4M - SPS'!CG102</f>
        <v>4.0529999999999997E-2</v>
      </c>
      <c r="CH102" s="416">
        <f>'4M - SPS'!CH102</f>
        <v>3.7974000000000001E-2</v>
      </c>
    </row>
    <row r="103" spans="1:86" x14ac:dyDescent="0.35">
      <c r="A103" s="605"/>
      <c r="B103" s="11" t="str">
        <f t="shared" si="107"/>
        <v>Process</v>
      </c>
      <c r="C103" s="340">
        <f>'4M - SPS'!C103</f>
        <v>3.2612000000000002E-2</v>
      </c>
      <c r="D103" s="340">
        <f>'4M - SPS'!D103</f>
        <v>3.3308999999999998E-2</v>
      </c>
      <c r="E103" s="414">
        <f>'4M - SPS'!E103</f>
        <v>3.8302999999999997E-2</v>
      </c>
      <c r="F103" s="414">
        <f>'4M - SPS'!F103</f>
        <v>3.9909E-2</v>
      </c>
      <c r="G103" s="414">
        <f>'4M - SPS'!G103</f>
        <v>4.1751999999999997E-2</v>
      </c>
      <c r="H103" s="414">
        <f>'4M - SPS'!H103</f>
        <v>7.5856000000000007E-2</v>
      </c>
      <c r="I103" s="414">
        <f>'4M - SPS'!I103</f>
        <v>7.2593000000000005E-2</v>
      </c>
      <c r="J103" s="414">
        <f>'4M - SPS'!J103</f>
        <v>7.3981000000000005E-2</v>
      </c>
      <c r="K103" s="414">
        <f>'4M - SPS'!K103</f>
        <v>7.2085999999999997E-2</v>
      </c>
      <c r="L103" s="414">
        <f>'4M - SPS'!L103</f>
        <v>4.0321999999999997E-2</v>
      </c>
      <c r="M103" s="414">
        <f>'4M - SPS'!M103</f>
        <v>4.0529999999999997E-2</v>
      </c>
      <c r="N103" s="414">
        <f>'4M - SPS'!N103</f>
        <v>3.7974000000000001E-2</v>
      </c>
      <c r="O103" s="414">
        <f>'4M - SPS'!O103</f>
        <v>3.7862E-2</v>
      </c>
      <c r="P103" s="414">
        <f>'4M - SPS'!P103</f>
        <v>3.8269999999999998E-2</v>
      </c>
      <c r="Q103" s="414">
        <f>'4M - SPS'!Q103</f>
        <v>3.8302999999999997E-2</v>
      </c>
      <c r="R103" s="414">
        <f>'4M - SPS'!R103</f>
        <v>3.9909E-2</v>
      </c>
      <c r="S103" s="414">
        <f>'4M - SPS'!S103</f>
        <v>4.1751999999999997E-2</v>
      </c>
      <c r="T103" s="414">
        <f>'4M - SPS'!T103</f>
        <v>7.5856000000000007E-2</v>
      </c>
      <c r="U103" s="414">
        <f>'4M - SPS'!U103</f>
        <v>7.2593000000000005E-2</v>
      </c>
      <c r="V103" s="414">
        <f>'4M - SPS'!V103</f>
        <v>7.3981000000000005E-2</v>
      </c>
      <c r="W103" s="414">
        <f>'4M - SPS'!W103</f>
        <v>7.2085999999999997E-2</v>
      </c>
      <c r="X103" s="414">
        <f>'4M - SPS'!X103</f>
        <v>4.0321999999999997E-2</v>
      </c>
      <c r="Y103" s="414">
        <f>'4M - SPS'!Y103</f>
        <v>4.0529999999999997E-2</v>
      </c>
      <c r="Z103" s="414">
        <f>'4M - SPS'!Z103</f>
        <v>3.7974000000000001E-2</v>
      </c>
      <c r="AA103" s="414">
        <f>'4M - SPS'!AA103</f>
        <v>3.7862E-2</v>
      </c>
      <c r="AB103" s="414">
        <f>'4M - SPS'!AB103</f>
        <v>3.8269999999999998E-2</v>
      </c>
      <c r="AC103" s="414">
        <f>'4M - SPS'!AC103</f>
        <v>3.8302999999999997E-2</v>
      </c>
      <c r="AD103" s="414">
        <f>'4M - SPS'!AD103</f>
        <v>3.9909E-2</v>
      </c>
      <c r="AE103" s="414">
        <f>'4M - SPS'!AE103</f>
        <v>4.1751999999999997E-2</v>
      </c>
      <c r="AF103" s="414">
        <f>'4M - SPS'!AF103</f>
        <v>7.5856000000000007E-2</v>
      </c>
      <c r="AG103" s="414">
        <f>'4M - SPS'!AG103</f>
        <v>7.2593000000000005E-2</v>
      </c>
      <c r="AH103" s="414">
        <f>'4M - SPS'!AH103</f>
        <v>7.3981000000000005E-2</v>
      </c>
      <c r="AI103" s="414">
        <f>'4M - SPS'!AI103</f>
        <v>7.2085999999999997E-2</v>
      </c>
      <c r="AJ103" s="414">
        <f>'4M - SPS'!AJ103</f>
        <v>4.0321999999999997E-2</v>
      </c>
      <c r="AK103" s="414">
        <f>'4M - SPS'!AK103</f>
        <v>4.0529999999999997E-2</v>
      </c>
      <c r="AL103" s="414">
        <f>'4M - SPS'!AL103</f>
        <v>3.7974000000000001E-2</v>
      </c>
      <c r="AM103" s="414">
        <f>'4M - SPS'!AM103</f>
        <v>3.7862E-2</v>
      </c>
      <c r="AN103" s="414">
        <f>'4M - SPS'!AN103</f>
        <v>3.8269999999999998E-2</v>
      </c>
      <c r="AO103" s="414">
        <f>'4M - SPS'!AO103</f>
        <v>3.8302999999999997E-2</v>
      </c>
      <c r="AP103" s="414">
        <f>'4M - SPS'!AP103</f>
        <v>3.9909E-2</v>
      </c>
      <c r="AQ103" s="414">
        <f>'4M - SPS'!AQ103</f>
        <v>4.1751999999999997E-2</v>
      </c>
      <c r="AR103" s="414">
        <f>'4M - SPS'!AR103</f>
        <v>7.5856000000000007E-2</v>
      </c>
      <c r="AS103" s="414">
        <f>'4M - SPS'!AS103</f>
        <v>7.2593000000000005E-2</v>
      </c>
      <c r="AT103" s="414">
        <f>'4M - SPS'!AT103</f>
        <v>7.3981000000000005E-2</v>
      </c>
      <c r="AU103" s="414">
        <f>'4M - SPS'!AU103</f>
        <v>7.2085999999999997E-2</v>
      </c>
      <c r="AV103" s="414">
        <f>'4M - SPS'!AV103</f>
        <v>4.0321999999999997E-2</v>
      </c>
      <c r="AW103" s="414">
        <f>'4M - SPS'!AW103</f>
        <v>4.0529999999999997E-2</v>
      </c>
      <c r="AX103" s="414">
        <f>'4M - SPS'!AX103</f>
        <v>3.7974000000000001E-2</v>
      </c>
      <c r="AY103" s="414">
        <f>'4M - SPS'!AY103</f>
        <v>3.7862E-2</v>
      </c>
      <c r="AZ103" s="414">
        <f>'4M - SPS'!AZ103</f>
        <v>3.8269999999999998E-2</v>
      </c>
      <c r="BA103" s="414">
        <f>'4M - SPS'!BA103</f>
        <v>3.8302999999999997E-2</v>
      </c>
      <c r="BB103" s="414">
        <f>'4M - SPS'!BB103</f>
        <v>3.9909E-2</v>
      </c>
      <c r="BC103" s="414">
        <f>'4M - SPS'!BC103</f>
        <v>4.1751999999999997E-2</v>
      </c>
      <c r="BD103" s="414">
        <f>'4M - SPS'!BD103</f>
        <v>7.5856000000000007E-2</v>
      </c>
      <c r="BE103" s="414">
        <f>'4M - SPS'!BE103</f>
        <v>7.2593000000000005E-2</v>
      </c>
      <c r="BF103" s="414">
        <f>'4M - SPS'!BF103</f>
        <v>7.3981000000000005E-2</v>
      </c>
      <c r="BG103" s="414">
        <f>'4M - SPS'!BG103</f>
        <v>7.2085999999999997E-2</v>
      </c>
      <c r="BH103" s="414">
        <f>'4M - SPS'!BH103</f>
        <v>4.0321999999999997E-2</v>
      </c>
      <c r="BI103" s="414">
        <f>'4M - SPS'!BI103</f>
        <v>4.0529999999999997E-2</v>
      </c>
      <c r="BJ103" s="414">
        <f>'4M - SPS'!BJ103</f>
        <v>3.7974000000000001E-2</v>
      </c>
      <c r="BK103" s="414">
        <f>'4M - SPS'!BK103</f>
        <v>3.7862E-2</v>
      </c>
      <c r="BL103" s="414">
        <f>'4M - SPS'!BL103</f>
        <v>3.8269999999999998E-2</v>
      </c>
      <c r="BM103" s="414">
        <f>'4M - SPS'!BM103</f>
        <v>3.8302999999999997E-2</v>
      </c>
      <c r="BN103" s="414">
        <f>'4M - SPS'!BN103</f>
        <v>3.9909E-2</v>
      </c>
      <c r="BO103" s="414">
        <f>'4M - SPS'!BO103</f>
        <v>4.1751999999999997E-2</v>
      </c>
      <c r="BP103" s="414">
        <f>'4M - SPS'!BP103</f>
        <v>7.5856000000000007E-2</v>
      </c>
      <c r="BQ103" s="414">
        <f>'4M - SPS'!BQ103</f>
        <v>7.2593000000000005E-2</v>
      </c>
      <c r="BR103" s="414">
        <f>'4M - SPS'!BR103</f>
        <v>7.3981000000000005E-2</v>
      </c>
      <c r="BS103" s="414">
        <f>'4M - SPS'!BS103</f>
        <v>7.2085999999999997E-2</v>
      </c>
      <c r="BT103" s="414">
        <f>'4M - SPS'!BT103</f>
        <v>4.0321999999999997E-2</v>
      </c>
      <c r="BU103" s="414">
        <f>'4M - SPS'!BU103</f>
        <v>4.0529999999999997E-2</v>
      </c>
      <c r="BV103" s="414">
        <f>'4M - SPS'!BV103</f>
        <v>3.7974000000000001E-2</v>
      </c>
      <c r="BW103" s="414">
        <f>'4M - SPS'!BW103</f>
        <v>3.7862E-2</v>
      </c>
      <c r="BX103" s="414">
        <f>'4M - SPS'!BX103</f>
        <v>3.8269999999999998E-2</v>
      </c>
      <c r="BY103" s="414">
        <f>'4M - SPS'!BY103</f>
        <v>3.8302999999999997E-2</v>
      </c>
      <c r="BZ103" s="414">
        <f>'4M - SPS'!BZ103</f>
        <v>3.9909E-2</v>
      </c>
      <c r="CA103" s="414">
        <f>'4M - SPS'!CA103</f>
        <v>4.1751999999999997E-2</v>
      </c>
      <c r="CB103" s="414">
        <f>'4M - SPS'!CB103</f>
        <v>7.5856000000000007E-2</v>
      </c>
      <c r="CC103" s="414">
        <f>'4M - SPS'!CC103</f>
        <v>7.2593000000000005E-2</v>
      </c>
      <c r="CD103" s="414">
        <f>'4M - SPS'!CD103</f>
        <v>7.3981000000000005E-2</v>
      </c>
      <c r="CE103" s="414">
        <f>'4M - SPS'!CE103</f>
        <v>7.2085999999999997E-2</v>
      </c>
      <c r="CF103" s="414">
        <f>'4M - SPS'!CF103</f>
        <v>4.0321999999999997E-2</v>
      </c>
      <c r="CG103" s="414">
        <f>'4M - SPS'!CG103</f>
        <v>4.0529999999999997E-2</v>
      </c>
      <c r="CH103" s="416">
        <f>'4M - SPS'!CH103</f>
        <v>3.7974000000000001E-2</v>
      </c>
    </row>
    <row r="104" spans="1:86" x14ac:dyDescent="0.35">
      <c r="A104" s="605"/>
      <c r="B104" s="11" t="str">
        <f t="shared" si="107"/>
        <v>Refrigeration</v>
      </c>
      <c r="C104" s="340">
        <f>'4M - SPS'!C104</f>
        <v>3.1025E-2</v>
      </c>
      <c r="D104" s="340">
        <f>'4M - SPS'!D104</f>
        <v>3.1558999999999997E-2</v>
      </c>
      <c r="E104" s="414">
        <f>'4M - SPS'!E104</f>
        <v>3.7146999999999999E-2</v>
      </c>
      <c r="F104" s="414">
        <f>'4M - SPS'!F104</f>
        <v>3.8649000000000003E-2</v>
      </c>
      <c r="G104" s="414">
        <f>'4M - SPS'!G104</f>
        <v>3.9656999999999998E-2</v>
      </c>
      <c r="H104" s="414">
        <f>'4M - SPS'!H104</f>
        <v>7.1591000000000002E-2</v>
      </c>
      <c r="I104" s="414">
        <f>'4M - SPS'!I104</f>
        <v>6.8378999999999995E-2</v>
      </c>
      <c r="J104" s="414">
        <f>'4M - SPS'!J104</f>
        <v>7.0027000000000006E-2</v>
      </c>
      <c r="K104" s="414">
        <f>'4M - SPS'!K104</f>
        <v>6.8070000000000006E-2</v>
      </c>
      <c r="L104" s="414">
        <f>'4M - SPS'!L104</f>
        <v>3.8376E-2</v>
      </c>
      <c r="M104" s="414">
        <f>'4M - SPS'!M104</f>
        <v>3.8571000000000001E-2</v>
      </c>
      <c r="N104" s="414">
        <f>'4M - SPS'!N104</f>
        <v>3.6103000000000003E-2</v>
      </c>
      <c r="O104" s="414">
        <f>'4M - SPS'!O104</f>
        <v>3.6018000000000001E-2</v>
      </c>
      <c r="P104" s="414">
        <f>'4M - SPS'!P104</f>
        <v>3.6332999999999997E-2</v>
      </c>
      <c r="Q104" s="414">
        <f>'4M - SPS'!Q104</f>
        <v>3.7146999999999999E-2</v>
      </c>
      <c r="R104" s="414">
        <f>'4M - SPS'!R104</f>
        <v>3.8649000000000003E-2</v>
      </c>
      <c r="S104" s="414">
        <f>'4M - SPS'!S104</f>
        <v>3.9656999999999998E-2</v>
      </c>
      <c r="T104" s="414">
        <f>'4M - SPS'!T104</f>
        <v>7.1591000000000002E-2</v>
      </c>
      <c r="U104" s="414">
        <f>'4M - SPS'!U104</f>
        <v>6.8378999999999995E-2</v>
      </c>
      <c r="V104" s="414">
        <f>'4M - SPS'!V104</f>
        <v>7.0027000000000006E-2</v>
      </c>
      <c r="W104" s="414">
        <f>'4M - SPS'!W104</f>
        <v>6.8070000000000006E-2</v>
      </c>
      <c r="X104" s="414">
        <f>'4M - SPS'!X104</f>
        <v>3.8376E-2</v>
      </c>
      <c r="Y104" s="414">
        <f>'4M - SPS'!Y104</f>
        <v>3.8571000000000001E-2</v>
      </c>
      <c r="Z104" s="414">
        <f>'4M - SPS'!Z104</f>
        <v>3.6103000000000003E-2</v>
      </c>
      <c r="AA104" s="414">
        <f>'4M - SPS'!AA104</f>
        <v>3.6018000000000001E-2</v>
      </c>
      <c r="AB104" s="414">
        <f>'4M - SPS'!AB104</f>
        <v>3.6332999999999997E-2</v>
      </c>
      <c r="AC104" s="414">
        <f>'4M - SPS'!AC104</f>
        <v>3.7146999999999999E-2</v>
      </c>
      <c r="AD104" s="414">
        <f>'4M - SPS'!AD104</f>
        <v>3.8649000000000003E-2</v>
      </c>
      <c r="AE104" s="414">
        <f>'4M - SPS'!AE104</f>
        <v>3.9656999999999998E-2</v>
      </c>
      <c r="AF104" s="414">
        <f>'4M - SPS'!AF104</f>
        <v>7.1591000000000002E-2</v>
      </c>
      <c r="AG104" s="414">
        <f>'4M - SPS'!AG104</f>
        <v>6.8378999999999995E-2</v>
      </c>
      <c r="AH104" s="414">
        <f>'4M - SPS'!AH104</f>
        <v>7.0027000000000006E-2</v>
      </c>
      <c r="AI104" s="414">
        <f>'4M - SPS'!AI104</f>
        <v>6.8070000000000006E-2</v>
      </c>
      <c r="AJ104" s="414">
        <f>'4M - SPS'!AJ104</f>
        <v>3.8376E-2</v>
      </c>
      <c r="AK104" s="414">
        <f>'4M - SPS'!AK104</f>
        <v>3.8571000000000001E-2</v>
      </c>
      <c r="AL104" s="414">
        <f>'4M - SPS'!AL104</f>
        <v>3.6103000000000003E-2</v>
      </c>
      <c r="AM104" s="414">
        <f>'4M - SPS'!AM104</f>
        <v>3.6018000000000001E-2</v>
      </c>
      <c r="AN104" s="414">
        <f>'4M - SPS'!AN104</f>
        <v>3.6332999999999997E-2</v>
      </c>
      <c r="AO104" s="414">
        <f>'4M - SPS'!AO104</f>
        <v>3.7146999999999999E-2</v>
      </c>
      <c r="AP104" s="414">
        <f>'4M - SPS'!AP104</f>
        <v>3.8649000000000003E-2</v>
      </c>
      <c r="AQ104" s="414">
        <f>'4M - SPS'!AQ104</f>
        <v>3.9656999999999998E-2</v>
      </c>
      <c r="AR104" s="414">
        <f>'4M - SPS'!AR104</f>
        <v>7.1591000000000002E-2</v>
      </c>
      <c r="AS104" s="414">
        <f>'4M - SPS'!AS104</f>
        <v>6.8378999999999995E-2</v>
      </c>
      <c r="AT104" s="414">
        <f>'4M - SPS'!AT104</f>
        <v>7.0027000000000006E-2</v>
      </c>
      <c r="AU104" s="414">
        <f>'4M - SPS'!AU104</f>
        <v>6.8070000000000006E-2</v>
      </c>
      <c r="AV104" s="414">
        <f>'4M - SPS'!AV104</f>
        <v>3.8376E-2</v>
      </c>
      <c r="AW104" s="414">
        <f>'4M - SPS'!AW104</f>
        <v>3.8571000000000001E-2</v>
      </c>
      <c r="AX104" s="414">
        <f>'4M - SPS'!AX104</f>
        <v>3.6103000000000003E-2</v>
      </c>
      <c r="AY104" s="414">
        <f>'4M - SPS'!AY104</f>
        <v>3.6018000000000001E-2</v>
      </c>
      <c r="AZ104" s="414">
        <f>'4M - SPS'!AZ104</f>
        <v>3.6332999999999997E-2</v>
      </c>
      <c r="BA104" s="414">
        <f>'4M - SPS'!BA104</f>
        <v>3.7146999999999999E-2</v>
      </c>
      <c r="BB104" s="414">
        <f>'4M - SPS'!BB104</f>
        <v>3.8649000000000003E-2</v>
      </c>
      <c r="BC104" s="414">
        <f>'4M - SPS'!BC104</f>
        <v>3.9656999999999998E-2</v>
      </c>
      <c r="BD104" s="414">
        <f>'4M - SPS'!BD104</f>
        <v>7.1591000000000002E-2</v>
      </c>
      <c r="BE104" s="414">
        <f>'4M - SPS'!BE104</f>
        <v>6.8378999999999995E-2</v>
      </c>
      <c r="BF104" s="414">
        <f>'4M - SPS'!BF104</f>
        <v>7.0027000000000006E-2</v>
      </c>
      <c r="BG104" s="414">
        <f>'4M - SPS'!BG104</f>
        <v>6.8070000000000006E-2</v>
      </c>
      <c r="BH104" s="414">
        <f>'4M - SPS'!BH104</f>
        <v>3.8376E-2</v>
      </c>
      <c r="BI104" s="414">
        <f>'4M - SPS'!BI104</f>
        <v>3.8571000000000001E-2</v>
      </c>
      <c r="BJ104" s="414">
        <f>'4M - SPS'!BJ104</f>
        <v>3.6103000000000003E-2</v>
      </c>
      <c r="BK104" s="414">
        <f>'4M - SPS'!BK104</f>
        <v>3.6018000000000001E-2</v>
      </c>
      <c r="BL104" s="414">
        <f>'4M - SPS'!BL104</f>
        <v>3.6332999999999997E-2</v>
      </c>
      <c r="BM104" s="414">
        <f>'4M - SPS'!BM104</f>
        <v>3.7146999999999999E-2</v>
      </c>
      <c r="BN104" s="414">
        <f>'4M - SPS'!BN104</f>
        <v>3.8649000000000003E-2</v>
      </c>
      <c r="BO104" s="414">
        <f>'4M - SPS'!BO104</f>
        <v>3.9656999999999998E-2</v>
      </c>
      <c r="BP104" s="414">
        <f>'4M - SPS'!BP104</f>
        <v>7.1591000000000002E-2</v>
      </c>
      <c r="BQ104" s="414">
        <f>'4M - SPS'!BQ104</f>
        <v>6.8378999999999995E-2</v>
      </c>
      <c r="BR104" s="414">
        <f>'4M - SPS'!BR104</f>
        <v>7.0027000000000006E-2</v>
      </c>
      <c r="BS104" s="414">
        <f>'4M - SPS'!BS104</f>
        <v>6.8070000000000006E-2</v>
      </c>
      <c r="BT104" s="414">
        <f>'4M - SPS'!BT104</f>
        <v>3.8376E-2</v>
      </c>
      <c r="BU104" s="414">
        <f>'4M - SPS'!BU104</f>
        <v>3.8571000000000001E-2</v>
      </c>
      <c r="BV104" s="414">
        <f>'4M - SPS'!BV104</f>
        <v>3.6103000000000003E-2</v>
      </c>
      <c r="BW104" s="414">
        <f>'4M - SPS'!BW104</f>
        <v>3.6018000000000001E-2</v>
      </c>
      <c r="BX104" s="414">
        <f>'4M - SPS'!BX104</f>
        <v>3.6332999999999997E-2</v>
      </c>
      <c r="BY104" s="414">
        <f>'4M - SPS'!BY104</f>
        <v>3.7146999999999999E-2</v>
      </c>
      <c r="BZ104" s="414">
        <f>'4M - SPS'!BZ104</f>
        <v>3.8649000000000003E-2</v>
      </c>
      <c r="CA104" s="414">
        <f>'4M - SPS'!CA104</f>
        <v>3.9656999999999998E-2</v>
      </c>
      <c r="CB104" s="414">
        <f>'4M - SPS'!CB104</f>
        <v>7.1591000000000002E-2</v>
      </c>
      <c r="CC104" s="414">
        <f>'4M - SPS'!CC104</f>
        <v>6.8378999999999995E-2</v>
      </c>
      <c r="CD104" s="414">
        <f>'4M - SPS'!CD104</f>
        <v>7.0027000000000006E-2</v>
      </c>
      <c r="CE104" s="414">
        <f>'4M - SPS'!CE104</f>
        <v>6.8070000000000006E-2</v>
      </c>
      <c r="CF104" s="414">
        <f>'4M - SPS'!CF104</f>
        <v>3.8376E-2</v>
      </c>
      <c r="CG104" s="414">
        <f>'4M - SPS'!CG104</f>
        <v>3.8571000000000001E-2</v>
      </c>
      <c r="CH104" s="416">
        <f>'4M - SPS'!CH104</f>
        <v>3.6103000000000003E-2</v>
      </c>
    </row>
    <row r="105" spans="1:86" ht="15" thickBot="1" x14ac:dyDescent="0.4">
      <c r="A105" s="606"/>
      <c r="B105" s="16" t="str">
        <f t="shared" si="107"/>
        <v>Water Heating</v>
      </c>
      <c r="C105" s="339">
        <f>'4M - SPS'!C105</f>
        <v>3.0868E-2</v>
      </c>
      <c r="D105" s="339">
        <f>'4M - SPS'!D105</f>
        <v>3.2405000000000003E-2</v>
      </c>
      <c r="E105" s="413">
        <f>'4M - SPS'!E105</f>
        <v>4.0169999999999997E-2</v>
      </c>
      <c r="F105" s="413">
        <f>'4M - SPS'!F105</f>
        <v>4.2594E-2</v>
      </c>
      <c r="G105" s="413">
        <f>'4M - SPS'!G105</f>
        <v>4.3942000000000002E-2</v>
      </c>
      <c r="H105" s="413">
        <f>'4M - SPS'!H105</f>
        <v>8.3081000000000002E-2</v>
      </c>
      <c r="I105" s="413">
        <f>'4M - SPS'!I105</f>
        <v>7.7269000000000004E-2</v>
      </c>
      <c r="J105" s="413">
        <f>'4M - SPS'!J105</f>
        <v>8.0869999999999997E-2</v>
      </c>
      <c r="K105" s="413">
        <f>'4M - SPS'!K105</f>
        <v>7.6675999999999994E-2</v>
      </c>
      <c r="L105" s="413">
        <f>'4M - SPS'!L105</f>
        <v>4.2325000000000002E-2</v>
      </c>
      <c r="M105" s="413">
        <f>'4M - SPS'!M105</f>
        <v>4.2594E-2</v>
      </c>
      <c r="N105" s="413">
        <f>'4M - SPS'!N105</f>
        <v>3.857E-2</v>
      </c>
      <c r="O105" s="413">
        <f>'4M - SPS'!O105</f>
        <v>3.7747000000000003E-2</v>
      </c>
      <c r="P105" s="413">
        <f>'4M - SPS'!P105</f>
        <v>3.8657999999999998E-2</v>
      </c>
      <c r="Q105" s="413">
        <f>'4M - SPS'!Q105</f>
        <v>4.0169999999999997E-2</v>
      </c>
      <c r="R105" s="413">
        <f>'4M - SPS'!R105</f>
        <v>4.2594E-2</v>
      </c>
      <c r="S105" s="413">
        <f>'4M - SPS'!S105</f>
        <v>4.3942000000000002E-2</v>
      </c>
      <c r="T105" s="413">
        <f>'4M - SPS'!T105</f>
        <v>8.3081000000000002E-2</v>
      </c>
      <c r="U105" s="413">
        <f>'4M - SPS'!U105</f>
        <v>7.7269000000000004E-2</v>
      </c>
      <c r="V105" s="413">
        <f>'4M - SPS'!V105</f>
        <v>8.0869999999999997E-2</v>
      </c>
      <c r="W105" s="413">
        <f>'4M - SPS'!W105</f>
        <v>7.6675999999999994E-2</v>
      </c>
      <c r="X105" s="413">
        <f>'4M - SPS'!X105</f>
        <v>4.2325000000000002E-2</v>
      </c>
      <c r="Y105" s="413">
        <f>'4M - SPS'!Y105</f>
        <v>4.2594E-2</v>
      </c>
      <c r="Z105" s="413">
        <f>'4M - SPS'!Z105</f>
        <v>3.857E-2</v>
      </c>
      <c r="AA105" s="413">
        <f>'4M - SPS'!AA105</f>
        <v>3.7747000000000003E-2</v>
      </c>
      <c r="AB105" s="413">
        <f>'4M - SPS'!AB105</f>
        <v>3.8657999999999998E-2</v>
      </c>
      <c r="AC105" s="413">
        <f>'4M - SPS'!AC105</f>
        <v>4.0169999999999997E-2</v>
      </c>
      <c r="AD105" s="413">
        <f>'4M - SPS'!AD105</f>
        <v>4.2594E-2</v>
      </c>
      <c r="AE105" s="413">
        <f>'4M - SPS'!AE105</f>
        <v>4.3942000000000002E-2</v>
      </c>
      <c r="AF105" s="413">
        <f>'4M - SPS'!AF105</f>
        <v>8.3081000000000002E-2</v>
      </c>
      <c r="AG105" s="413">
        <f>'4M - SPS'!AG105</f>
        <v>7.7269000000000004E-2</v>
      </c>
      <c r="AH105" s="413">
        <f>'4M - SPS'!AH105</f>
        <v>8.0869999999999997E-2</v>
      </c>
      <c r="AI105" s="413">
        <f>'4M - SPS'!AI105</f>
        <v>7.6675999999999994E-2</v>
      </c>
      <c r="AJ105" s="413">
        <f>'4M - SPS'!AJ105</f>
        <v>4.2325000000000002E-2</v>
      </c>
      <c r="AK105" s="413">
        <f>'4M - SPS'!AK105</f>
        <v>4.2594E-2</v>
      </c>
      <c r="AL105" s="413">
        <f>'4M - SPS'!AL105</f>
        <v>3.857E-2</v>
      </c>
      <c r="AM105" s="413">
        <f>'4M - SPS'!AM105</f>
        <v>3.7747000000000003E-2</v>
      </c>
      <c r="AN105" s="413">
        <f>'4M - SPS'!AN105</f>
        <v>3.8657999999999998E-2</v>
      </c>
      <c r="AO105" s="413">
        <f>'4M - SPS'!AO105</f>
        <v>4.0169999999999997E-2</v>
      </c>
      <c r="AP105" s="413">
        <f>'4M - SPS'!AP105</f>
        <v>4.2594E-2</v>
      </c>
      <c r="AQ105" s="413">
        <f>'4M - SPS'!AQ105</f>
        <v>4.3942000000000002E-2</v>
      </c>
      <c r="AR105" s="413">
        <f>'4M - SPS'!AR105</f>
        <v>8.3081000000000002E-2</v>
      </c>
      <c r="AS105" s="413">
        <f>'4M - SPS'!AS105</f>
        <v>7.7269000000000004E-2</v>
      </c>
      <c r="AT105" s="413">
        <f>'4M - SPS'!AT105</f>
        <v>8.0869999999999997E-2</v>
      </c>
      <c r="AU105" s="413">
        <f>'4M - SPS'!AU105</f>
        <v>7.6675999999999994E-2</v>
      </c>
      <c r="AV105" s="413">
        <f>'4M - SPS'!AV105</f>
        <v>4.2325000000000002E-2</v>
      </c>
      <c r="AW105" s="413">
        <f>'4M - SPS'!AW105</f>
        <v>4.2594E-2</v>
      </c>
      <c r="AX105" s="413">
        <f>'4M - SPS'!AX105</f>
        <v>3.857E-2</v>
      </c>
      <c r="AY105" s="413">
        <f>'4M - SPS'!AY105</f>
        <v>3.7747000000000003E-2</v>
      </c>
      <c r="AZ105" s="413">
        <f>'4M - SPS'!AZ105</f>
        <v>3.8657999999999998E-2</v>
      </c>
      <c r="BA105" s="413">
        <f>'4M - SPS'!BA105</f>
        <v>4.0169999999999997E-2</v>
      </c>
      <c r="BB105" s="413">
        <f>'4M - SPS'!BB105</f>
        <v>4.2594E-2</v>
      </c>
      <c r="BC105" s="413">
        <f>'4M - SPS'!BC105</f>
        <v>4.3942000000000002E-2</v>
      </c>
      <c r="BD105" s="413">
        <f>'4M - SPS'!BD105</f>
        <v>8.3081000000000002E-2</v>
      </c>
      <c r="BE105" s="413">
        <f>'4M - SPS'!BE105</f>
        <v>7.7269000000000004E-2</v>
      </c>
      <c r="BF105" s="413">
        <f>'4M - SPS'!BF105</f>
        <v>8.0869999999999997E-2</v>
      </c>
      <c r="BG105" s="413">
        <f>'4M - SPS'!BG105</f>
        <v>7.6675999999999994E-2</v>
      </c>
      <c r="BH105" s="413">
        <f>'4M - SPS'!BH105</f>
        <v>4.2325000000000002E-2</v>
      </c>
      <c r="BI105" s="413">
        <f>'4M - SPS'!BI105</f>
        <v>4.2594E-2</v>
      </c>
      <c r="BJ105" s="413">
        <f>'4M - SPS'!BJ105</f>
        <v>3.857E-2</v>
      </c>
      <c r="BK105" s="413">
        <f>'4M - SPS'!BK105</f>
        <v>3.7747000000000003E-2</v>
      </c>
      <c r="BL105" s="413">
        <f>'4M - SPS'!BL105</f>
        <v>3.8657999999999998E-2</v>
      </c>
      <c r="BM105" s="413">
        <f>'4M - SPS'!BM105</f>
        <v>4.0169999999999997E-2</v>
      </c>
      <c r="BN105" s="413">
        <f>'4M - SPS'!BN105</f>
        <v>4.2594E-2</v>
      </c>
      <c r="BO105" s="413">
        <f>'4M - SPS'!BO105</f>
        <v>4.3942000000000002E-2</v>
      </c>
      <c r="BP105" s="413">
        <f>'4M - SPS'!BP105</f>
        <v>8.3081000000000002E-2</v>
      </c>
      <c r="BQ105" s="413">
        <f>'4M - SPS'!BQ105</f>
        <v>7.7269000000000004E-2</v>
      </c>
      <c r="BR105" s="413">
        <f>'4M - SPS'!BR105</f>
        <v>8.0869999999999997E-2</v>
      </c>
      <c r="BS105" s="413">
        <f>'4M - SPS'!BS105</f>
        <v>7.6675999999999994E-2</v>
      </c>
      <c r="BT105" s="413">
        <f>'4M - SPS'!BT105</f>
        <v>4.2325000000000002E-2</v>
      </c>
      <c r="BU105" s="413">
        <f>'4M - SPS'!BU105</f>
        <v>4.2594E-2</v>
      </c>
      <c r="BV105" s="413">
        <f>'4M - SPS'!BV105</f>
        <v>3.857E-2</v>
      </c>
      <c r="BW105" s="413">
        <f>'4M - SPS'!BW105</f>
        <v>3.7747000000000003E-2</v>
      </c>
      <c r="BX105" s="413">
        <f>'4M - SPS'!BX105</f>
        <v>3.8657999999999998E-2</v>
      </c>
      <c r="BY105" s="413">
        <f>'4M - SPS'!BY105</f>
        <v>4.0169999999999997E-2</v>
      </c>
      <c r="BZ105" s="413">
        <f>'4M - SPS'!BZ105</f>
        <v>4.2594E-2</v>
      </c>
      <c r="CA105" s="413">
        <f>'4M - SPS'!CA105</f>
        <v>4.3942000000000002E-2</v>
      </c>
      <c r="CB105" s="413">
        <f>'4M - SPS'!CB105</f>
        <v>8.3081000000000002E-2</v>
      </c>
      <c r="CC105" s="413">
        <f>'4M - SPS'!CC105</f>
        <v>7.7269000000000004E-2</v>
      </c>
      <c r="CD105" s="413">
        <f>'4M - SPS'!CD105</f>
        <v>8.0869999999999997E-2</v>
      </c>
      <c r="CE105" s="413">
        <f>'4M - SPS'!CE105</f>
        <v>7.6675999999999994E-2</v>
      </c>
      <c r="CF105" s="413">
        <f>'4M - SPS'!CF105</f>
        <v>4.2325000000000002E-2</v>
      </c>
      <c r="CG105" s="413">
        <f>'4M - SPS'!CG105</f>
        <v>4.2594E-2</v>
      </c>
      <c r="CH105" s="415">
        <f>'4M - SPS'!CH105</f>
        <v>3.857E-2</v>
      </c>
    </row>
    <row r="106" spans="1:86" x14ac:dyDescent="0.35">
      <c r="E106" s="412" t="s">
        <v>233</v>
      </c>
    </row>
    <row r="107" spans="1:86" hidden="1" x14ac:dyDescent="0.35">
      <c r="A107" s="591" t="s">
        <v>121</v>
      </c>
      <c r="B107" s="593" t="s">
        <v>122</v>
      </c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607"/>
      <c r="O107" s="593" t="s">
        <v>122</v>
      </c>
      <c r="P107" s="594"/>
      <c r="Q107" s="594"/>
      <c r="R107" s="594"/>
      <c r="S107" s="594"/>
      <c r="T107" s="594"/>
      <c r="U107" s="594"/>
      <c r="V107" s="594"/>
      <c r="W107" s="594"/>
      <c r="X107" s="594"/>
      <c r="Y107" s="594"/>
      <c r="Z107" s="594"/>
      <c r="AA107" s="593" t="s">
        <v>122</v>
      </c>
      <c r="AB107" s="594"/>
      <c r="AC107" s="594"/>
      <c r="AD107" s="594"/>
      <c r="AE107" s="594"/>
      <c r="AF107" s="594"/>
      <c r="AG107" s="594"/>
      <c r="AH107" s="594"/>
      <c r="AI107" s="594"/>
      <c r="AJ107" s="594"/>
      <c r="AK107" s="594"/>
      <c r="AL107" s="594"/>
      <c r="AM107" s="593" t="s">
        <v>122</v>
      </c>
      <c r="AN107" s="594"/>
      <c r="AO107" s="594"/>
      <c r="AP107" s="594"/>
      <c r="AQ107" s="594"/>
      <c r="AR107" s="594"/>
      <c r="AS107" s="594"/>
      <c r="AT107" s="594"/>
      <c r="AU107" s="594"/>
      <c r="AV107" s="594"/>
      <c r="AW107" s="594"/>
      <c r="AX107" s="594"/>
      <c r="AY107" s="593" t="s">
        <v>122</v>
      </c>
      <c r="AZ107" s="594"/>
      <c r="BA107" s="594"/>
      <c r="BB107" s="594"/>
      <c r="BC107" s="594"/>
      <c r="BD107" s="594"/>
      <c r="BE107" s="594"/>
      <c r="BF107" s="594"/>
      <c r="BG107" s="594"/>
      <c r="BH107" s="594"/>
      <c r="BI107" s="594"/>
      <c r="BJ107" s="594"/>
      <c r="BK107" s="593" t="s">
        <v>122</v>
      </c>
      <c r="BL107" s="594"/>
      <c r="BM107" s="594"/>
      <c r="BN107" s="594"/>
      <c r="BO107" s="594"/>
      <c r="BP107" s="594"/>
      <c r="BQ107" s="594"/>
      <c r="BR107" s="594"/>
      <c r="BS107" s="594"/>
      <c r="BT107" s="594"/>
      <c r="BU107" s="594"/>
      <c r="BV107" s="594"/>
      <c r="BW107" s="593" t="s">
        <v>122</v>
      </c>
      <c r="BX107" s="594"/>
      <c r="BY107" s="594"/>
      <c r="BZ107" s="594"/>
      <c r="CA107" s="594"/>
      <c r="CB107" s="594"/>
      <c r="CC107" s="594"/>
      <c r="CD107" s="594"/>
      <c r="CE107" s="594"/>
      <c r="CF107" s="594"/>
      <c r="CG107" s="594"/>
      <c r="CH107" s="608"/>
    </row>
    <row r="108" spans="1:86" ht="15" hidden="1" thickBot="1" x14ac:dyDescent="0.4">
      <c r="A108" s="592"/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609"/>
      <c r="O108" s="597" t="s">
        <v>235</v>
      </c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7" t="s">
        <v>235</v>
      </c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7" t="s">
        <v>123</v>
      </c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7" t="s">
        <v>235</v>
      </c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7" t="s">
        <v>235</v>
      </c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8"/>
      <c r="BV108" s="598"/>
      <c r="BW108" s="597" t="s">
        <v>235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598"/>
    </row>
    <row r="109" spans="1:86" ht="15" hidden="1" thickBot="1" x14ac:dyDescent="0.4">
      <c r="A109" s="588"/>
      <c r="B109" s="309" t="s">
        <v>143</v>
      </c>
      <c r="C109" s="176">
        <f>C$4</f>
        <v>44562</v>
      </c>
      <c r="D109" s="176">
        <f t="shared" ref="D109:BO109" si="108">D$4</f>
        <v>44593</v>
      </c>
      <c r="E109" s="176">
        <f t="shared" si="108"/>
        <v>44621</v>
      </c>
      <c r="F109" s="176">
        <f t="shared" si="108"/>
        <v>44652</v>
      </c>
      <c r="G109" s="176">
        <f t="shared" si="108"/>
        <v>44682</v>
      </c>
      <c r="H109" s="176">
        <f t="shared" si="108"/>
        <v>44713</v>
      </c>
      <c r="I109" s="176">
        <f t="shared" si="108"/>
        <v>44743</v>
      </c>
      <c r="J109" s="176">
        <f t="shared" si="108"/>
        <v>44774</v>
      </c>
      <c r="K109" s="176">
        <f t="shared" si="108"/>
        <v>44805</v>
      </c>
      <c r="L109" s="176">
        <f t="shared" si="108"/>
        <v>44835</v>
      </c>
      <c r="M109" s="176">
        <f t="shared" si="108"/>
        <v>44866</v>
      </c>
      <c r="N109" s="176">
        <f t="shared" si="108"/>
        <v>44896</v>
      </c>
      <c r="O109" s="176">
        <f t="shared" si="108"/>
        <v>44927</v>
      </c>
      <c r="P109" s="176">
        <f t="shared" si="108"/>
        <v>44958</v>
      </c>
      <c r="Q109" s="176">
        <f t="shared" si="108"/>
        <v>44986</v>
      </c>
      <c r="R109" s="176">
        <f t="shared" si="108"/>
        <v>45017</v>
      </c>
      <c r="S109" s="176">
        <f t="shared" si="108"/>
        <v>45047</v>
      </c>
      <c r="T109" s="176">
        <f t="shared" si="108"/>
        <v>45078</v>
      </c>
      <c r="U109" s="176">
        <f t="shared" si="108"/>
        <v>45108</v>
      </c>
      <c r="V109" s="176">
        <f t="shared" si="108"/>
        <v>45139</v>
      </c>
      <c r="W109" s="176">
        <f t="shared" si="108"/>
        <v>45170</v>
      </c>
      <c r="X109" s="176">
        <f t="shared" si="108"/>
        <v>45200</v>
      </c>
      <c r="Y109" s="176">
        <f t="shared" si="108"/>
        <v>45231</v>
      </c>
      <c r="Z109" s="176">
        <f t="shared" si="108"/>
        <v>45261</v>
      </c>
      <c r="AA109" s="176">
        <f t="shared" si="108"/>
        <v>45292</v>
      </c>
      <c r="AB109" s="176">
        <f t="shared" si="108"/>
        <v>45323</v>
      </c>
      <c r="AC109" s="176">
        <f t="shared" si="108"/>
        <v>45352</v>
      </c>
      <c r="AD109" s="176">
        <f t="shared" si="108"/>
        <v>45383</v>
      </c>
      <c r="AE109" s="176">
        <f t="shared" si="108"/>
        <v>45413</v>
      </c>
      <c r="AF109" s="176">
        <f t="shared" si="108"/>
        <v>45444</v>
      </c>
      <c r="AG109" s="176">
        <f t="shared" si="108"/>
        <v>45474</v>
      </c>
      <c r="AH109" s="176">
        <f t="shared" si="108"/>
        <v>45505</v>
      </c>
      <c r="AI109" s="176">
        <f t="shared" si="108"/>
        <v>45536</v>
      </c>
      <c r="AJ109" s="176">
        <f t="shared" si="108"/>
        <v>45566</v>
      </c>
      <c r="AK109" s="176">
        <f t="shared" si="108"/>
        <v>45597</v>
      </c>
      <c r="AL109" s="176">
        <f t="shared" si="108"/>
        <v>45627</v>
      </c>
      <c r="AM109" s="176">
        <f t="shared" si="108"/>
        <v>45658</v>
      </c>
      <c r="AN109" s="176">
        <f t="shared" si="108"/>
        <v>45689</v>
      </c>
      <c r="AO109" s="176">
        <f t="shared" si="108"/>
        <v>45717</v>
      </c>
      <c r="AP109" s="176">
        <f t="shared" si="108"/>
        <v>45748</v>
      </c>
      <c r="AQ109" s="176">
        <f t="shared" si="108"/>
        <v>45778</v>
      </c>
      <c r="AR109" s="176">
        <f t="shared" si="108"/>
        <v>45809</v>
      </c>
      <c r="AS109" s="176">
        <f t="shared" si="108"/>
        <v>45839</v>
      </c>
      <c r="AT109" s="176">
        <f t="shared" si="108"/>
        <v>45870</v>
      </c>
      <c r="AU109" s="176">
        <f t="shared" si="108"/>
        <v>45901</v>
      </c>
      <c r="AV109" s="176">
        <f t="shared" si="108"/>
        <v>45931</v>
      </c>
      <c r="AW109" s="176">
        <f t="shared" si="108"/>
        <v>45962</v>
      </c>
      <c r="AX109" s="176">
        <f t="shared" si="108"/>
        <v>45992</v>
      </c>
      <c r="AY109" s="176">
        <f t="shared" si="108"/>
        <v>46023</v>
      </c>
      <c r="AZ109" s="176">
        <f t="shared" si="108"/>
        <v>46054</v>
      </c>
      <c r="BA109" s="176">
        <f t="shared" si="108"/>
        <v>46082</v>
      </c>
      <c r="BB109" s="176">
        <f t="shared" si="108"/>
        <v>46113</v>
      </c>
      <c r="BC109" s="176">
        <f t="shared" si="108"/>
        <v>46143</v>
      </c>
      <c r="BD109" s="176">
        <f t="shared" si="108"/>
        <v>46174</v>
      </c>
      <c r="BE109" s="176">
        <f t="shared" si="108"/>
        <v>46204</v>
      </c>
      <c r="BF109" s="176">
        <f t="shared" si="108"/>
        <v>46235</v>
      </c>
      <c r="BG109" s="176">
        <f t="shared" si="108"/>
        <v>46266</v>
      </c>
      <c r="BH109" s="176">
        <f t="shared" si="108"/>
        <v>46296</v>
      </c>
      <c r="BI109" s="176">
        <f t="shared" si="108"/>
        <v>46327</v>
      </c>
      <c r="BJ109" s="176">
        <f t="shared" si="108"/>
        <v>46357</v>
      </c>
      <c r="BK109" s="176">
        <f t="shared" si="108"/>
        <v>46388</v>
      </c>
      <c r="BL109" s="176">
        <f t="shared" si="108"/>
        <v>46419</v>
      </c>
      <c r="BM109" s="176">
        <f t="shared" si="108"/>
        <v>46447</v>
      </c>
      <c r="BN109" s="176">
        <f t="shared" si="108"/>
        <v>46478</v>
      </c>
      <c r="BO109" s="176">
        <f t="shared" si="108"/>
        <v>46508</v>
      </c>
      <c r="BP109" s="176">
        <f t="shared" ref="BP109:CH109" si="109">BP$4</f>
        <v>46539</v>
      </c>
      <c r="BQ109" s="176">
        <f t="shared" si="109"/>
        <v>46569</v>
      </c>
      <c r="BR109" s="176">
        <f t="shared" si="109"/>
        <v>46600</v>
      </c>
      <c r="BS109" s="176">
        <f t="shared" si="109"/>
        <v>46631</v>
      </c>
      <c r="BT109" s="176">
        <f t="shared" si="109"/>
        <v>46661</v>
      </c>
      <c r="BU109" s="176">
        <f t="shared" si="109"/>
        <v>46692</v>
      </c>
      <c r="BV109" s="176">
        <f t="shared" si="109"/>
        <v>46722</v>
      </c>
      <c r="BW109" s="176">
        <f t="shared" si="109"/>
        <v>46753</v>
      </c>
      <c r="BX109" s="176">
        <f t="shared" si="109"/>
        <v>46784</v>
      </c>
      <c r="BY109" s="176">
        <f t="shared" si="109"/>
        <v>46813</v>
      </c>
      <c r="BZ109" s="176">
        <f t="shared" si="109"/>
        <v>46844</v>
      </c>
      <c r="CA109" s="176">
        <f t="shared" si="109"/>
        <v>46874</v>
      </c>
      <c r="CB109" s="176">
        <f t="shared" si="109"/>
        <v>46905</v>
      </c>
      <c r="CC109" s="176">
        <f t="shared" si="109"/>
        <v>46935</v>
      </c>
      <c r="CD109" s="176">
        <f t="shared" si="109"/>
        <v>46966</v>
      </c>
      <c r="CE109" s="176">
        <f t="shared" si="109"/>
        <v>46997</v>
      </c>
      <c r="CF109" s="176">
        <f t="shared" si="109"/>
        <v>47027</v>
      </c>
      <c r="CG109" s="176">
        <f t="shared" si="109"/>
        <v>47058</v>
      </c>
      <c r="CH109" s="177">
        <f t="shared" si="109"/>
        <v>47088</v>
      </c>
    </row>
    <row r="110" spans="1:86" hidden="1" x14ac:dyDescent="0.35">
      <c r="A110" s="588"/>
      <c r="B110" s="287" t="s">
        <v>20</v>
      </c>
      <c r="C110" s="346">
        <f>'4M - SPS'!C110</f>
        <v>2.9968999999999999E-2</v>
      </c>
      <c r="D110" s="346">
        <f>'4M - SPS'!D110</f>
        <v>3.0577E-2</v>
      </c>
      <c r="E110" s="421">
        <f>'4M - SPS'!E110</f>
        <v>3.5836947009265943E-2</v>
      </c>
      <c r="F110" s="421">
        <f>'4M - SPS'!F110</f>
        <v>3.724710678873152E-2</v>
      </c>
      <c r="G110" s="421">
        <f>'4M - SPS'!G110</f>
        <v>3.8516410091400353E-2</v>
      </c>
      <c r="H110" s="421">
        <f>'4M - SPS'!H110</f>
        <v>6.6309462665942689E-2</v>
      </c>
      <c r="I110" s="421">
        <f>'4M - SPS'!I110</f>
        <v>6.4000870790084929E-2</v>
      </c>
      <c r="J110" s="421">
        <f>'4M - SPS'!J110</f>
        <v>6.514034176583261E-2</v>
      </c>
      <c r="K110" s="421">
        <f>'4M - SPS'!K110</f>
        <v>6.3655268121491956E-2</v>
      </c>
      <c r="L110" s="421">
        <f>'4M - SPS'!L110</f>
        <v>3.7259508923380577E-2</v>
      </c>
      <c r="M110" s="421">
        <f>'4M - SPS'!M110</f>
        <v>3.7400919788997934E-2</v>
      </c>
      <c r="N110" s="421">
        <f>'4M - SPS'!N110</f>
        <v>3.5865501330172481E-2</v>
      </c>
      <c r="O110" s="421">
        <f>'4M - SPS'!O110</f>
        <v>3.5461181829163087E-2</v>
      </c>
      <c r="P110" s="421">
        <f>'4M - SPS'!P110</f>
        <v>3.5803688506613855E-2</v>
      </c>
      <c r="Q110" s="421">
        <f>'4M - SPS'!Q110</f>
        <v>3.5836947009265943E-2</v>
      </c>
      <c r="R110" s="421">
        <f>'4M - SPS'!R110</f>
        <v>3.724710678873152E-2</v>
      </c>
      <c r="S110" s="421">
        <f>'4M - SPS'!S110</f>
        <v>3.8516410091400353E-2</v>
      </c>
      <c r="T110" s="421">
        <f>'4M - SPS'!T110</f>
        <v>6.6309462665942689E-2</v>
      </c>
      <c r="U110" s="421">
        <f>'4M - SPS'!U110</f>
        <v>6.4000870790084929E-2</v>
      </c>
      <c r="V110" s="421">
        <f>'4M - SPS'!V110</f>
        <v>6.514034176583261E-2</v>
      </c>
      <c r="W110" s="421">
        <f>'4M - SPS'!W110</f>
        <v>6.3655268121491956E-2</v>
      </c>
      <c r="X110" s="421">
        <f>'4M - SPS'!X110</f>
        <v>3.7259508923380577E-2</v>
      </c>
      <c r="Y110" s="421">
        <f>'4M - SPS'!Y110</f>
        <v>3.7400919788997934E-2</v>
      </c>
      <c r="Z110" s="421">
        <f>'4M - SPS'!Z110</f>
        <v>3.5865501330172481E-2</v>
      </c>
      <c r="AA110" s="421">
        <f>'4M - SPS'!AA110</f>
        <v>3.5461181829163087E-2</v>
      </c>
      <c r="AB110" s="421">
        <f>'4M - SPS'!AB110</f>
        <v>3.5803688506613855E-2</v>
      </c>
      <c r="AC110" s="421">
        <f>'4M - SPS'!AC110</f>
        <v>3.5836947009265943E-2</v>
      </c>
      <c r="AD110" s="421">
        <f>'4M - SPS'!AD110</f>
        <v>3.724710678873152E-2</v>
      </c>
      <c r="AE110" s="421">
        <f>'4M - SPS'!AE110</f>
        <v>3.8516410091400353E-2</v>
      </c>
      <c r="AF110" s="421">
        <f>'4M - SPS'!AF110</f>
        <v>6.6309462665942689E-2</v>
      </c>
      <c r="AG110" s="421">
        <f>'4M - SPS'!AG110</f>
        <v>6.4000870790084929E-2</v>
      </c>
      <c r="AH110" s="421">
        <f>'4M - SPS'!AH110</f>
        <v>6.514034176583261E-2</v>
      </c>
      <c r="AI110" s="421">
        <f>'4M - SPS'!AI110</f>
        <v>6.3655268121491956E-2</v>
      </c>
      <c r="AJ110" s="421">
        <f>'4M - SPS'!AJ110</f>
        <v>3.7259508923380577E-2</v>
      </c>
      <c r="AK110" s="421">
        <f>'4M - SPS'!AK110</f>
        <v>3.7400919788997934E-2</v>
      </c>
      <c r="AL110" s="421">
        <f>'4M - SPS'!AL110</f>
        <v>3.5865501330172481E-2</v>
      </c>
      <c r="AM110" s="421">
        <f>'4M - SPS'!AM110</f>
        <v>3.5461181829163087E-2</v>
      </c>
      <c r="AN110" s="421">
        <f>'4M - SPS'!AN110</f>
        <v>3.5803688506613855E-2</v>
      </c>
      <c r="AO110" s="421">
        <f>'4M - SPS'!AO110</f>
        <v>3.5836947009265943E-2</v>
      </c>
      <c r="AP110" s="421">
        <f>'4M - SPS'!AP110</f>
        <v>3.724710678873152E-2</v>
      </c>
      <c r="AQ110" s="421">
        <f>'4M - SPS'!AQ110</f>
        <v>3.8516410091400353E-2</v>
      </c>
      <c r="AR110" s="421">
        <f>'4M - SPS'!AR110</f>
        <v>6.6309462665942689E-2</v>
      </c>
      <c r="AS110" s="421">
        <f>'4M - SPS'!AS110</f>
        <v>6.4000870790084929E-2</v>
      </c>
      <c r="AT110" s="421">
        <f>'4M - SPS'!AT110</f>
        <v>6.514034176583261E-2</v>
      </c>
      <c r="AU110" s="421">
        <f>'4M - SPS'!AU110</f>
        <v>6.3655268121491956E-2</v>
      </c>
      <c r="AV110" s="421">
        <f>'4M - SPS'!AV110</f>
        <v>3.7259508923380577E-2</v>
      </c>
      <c r="AW110" s="421">
        <f>'4M - SPS'!AW110</f>
        <v>3.7400919788997934E-2</v>
      </c>
      <c r="AX110" s="421">
        <f>'4M - SPS'!AX110</f>
        <v>3.5865501330172481E-2</v>
      </c>
      <c r="AY110" s="421">
        <f>'4M - SPS'!AY110</f>
        <v>3.5461181829163087E-2</v>
      </c>
      <c r="AZ110" s="421">
        <f>'4M - SPS'!AZ110</f>
        <v>3.5803688506613855E-2</v>
      </c>
      <c r="BA110" s="421">
        <f>'4M - SPS'!BA110</f>
        <v>3.5836947009265943E-2</v>
      </c>
      <c r="BB110" s="421">
        <f>'4M - SPS'!BB110</f>
        <v>3.724710678873152E-2</v>
      </c>
      <c r="BC110" s="421">
        <f>'4M - SPS'!BC110</f>
        <v>3.8516410091400353E-2</v>
      </c>
      <c r="BD110" s="421">
        <f>'4M - SPS'!BD110</f>
        <v>6.6309462665942689E-2</v>
      </c>
      <c r="BE110" s="421">
        <f>'4M - SPS'!BE110</f>
        <v>6.4000870790084929E-2</v>
      </c>
      <c r="BF110" s="421">
        <f>'4M - SPS'!BF110</f>
        <v>6.514034176583261E-2</v>
      </c>
      <c r="BG110" s="421">
        <f>'4M - SPS'!BG110</f>
        <v>6.3655268121491956E-2</v>
      </c>
      <c r="BH110" s="421">
        <f>'4M - SPS'!BH110</f>
        <v>3.7259508923380577E-2</v>
      </c>
      <c r="BI110" s="421">
        <f>'4M - SPS'!BI110</f>
        <v>3.7400919788997934E-2</v>
      </c>
      <c r="BJ110" s="421">
        <f>'4M - SPS'!BJ110</f>
        <v>3.5865501330172481E-2</v>
      </c>
      <c r="BK110" s="421">
        <f>'4M - SPS'!BK110</f>
        <v>3.5461181829163087E-2</v>
      </c>
      <c r="BL110" s="421">
        <f>'4M - SPS'!BL110</f>
        <v>3.5803688506613855E-2</v>
      </c>
      <c r="BM110" s="421">
        <f>'4M - SPS'!BM110</f>
        <v>3.5836947009265943E-2</v>
      </c>
      <c r="BN110" s="421">
        <f>'4M - SPS'!BN110</f>
        <v>3.724710678873152E-2</v>
      </c>
      <c r="BO110" s="421">
        <f>'4M - SPS'!BO110</f>
        <v>3.8516410091400353E-2</v>
      </c>
      <c r="BP110" s="421">
        <f>'4M - SPS'!BP110</f>
        <v>6.6309462665942689E-2</v>
      </c>
      <c r="BQ110" s="421">
        <f>'4M - SPS'!BQ110</f>
        <v>6.4000870790084929E-2</v>
      </c>
      <c r="BR110" s="421">
        <f>'4M - SPS'!BR110</f>
        <v>6.514034176583261E-2</v>
      </c>
      <c r="BS110" s="421">
        <f>'4M - SPS'!BS110</f>
        <v>6.3655268121491956E-2</v>
      </c>
      <c r="BT110" s="421">
        <f>'4M - SPS'!BT110</f>
        <v>3.7259508923380577E-2</v>
      </c>
      <c r="BU110" s="421">
        <f>'4M - SPS'!BU110</f>
        <v>3.7400919788997934E-2</v>
      </c>
      <c r="BV110" s="421">
        <f>'4M - SPS'!BV110</f>
        <v>3.5865501330172481E-2</v>
      </c>
      <c r="BW110" s="421">
        <f>'4M - SPS'!BW110</f>
        <v>3.5461181829163087E-2</v>
      </c>
      <c r="BX110" s="421">
        <f>'4M - SPS'!BX110</f>
        <v>3.5803688506613855E-2</v>
      </c>
      <c r="BY110" s="421">
        <f>'4M - SPS'!BY110</f>
        <v>3.5836947009265943E-2</v>
      </c>
      <c r="BZ110" s="421">
        <f>'4M - SPS'!BZ110</f>
        <v>3.724710678873152E-2</v>
      </c>
      <c r="CA110" s="421">
        <f>'4M - SPS'!CA110</f>
        <v>3.8516410091400353E-2</v>
      </c>
      <c r="CB110" s="421">
        <f>'4M - SPS'!CB110</f>
        <v>6.6309462665942689E-2</v>
      </c>
      <c r="CC110" s="421">
        <f>'4M - SPS'!CC110</f>
        <v>6.4000870790084929E-2</v>
      </c>
      <c r="CD110" s="421">
        <f>'4M - SPS'!CD110</f>
        <v>6.514034176583261E-2</v>
      </c>
      <c r="CE110" s="421">
        <f>'4M - SPS'!CE110</f>
        <v>6.3655268121491956E-2</v>
      </c>
      <c r="CF110" s="421">
        <f>'4M - SPS'!CF110</f>
        <v>3.7259508923380577E-2</v>
      </c>
      <c r="CG110" s="421">
        <f>'4M - SPS'!CG110</f>
        <v>3.7400919788997934E-2</v>
      </c>
      <c r="CH110" s="421">
        <f>'4M - SPS'!CH110</f>
        <v>3.5865501330172481E-2</v>
      </c>
    </row>
    <row r="111" spans="1:86" hidden="1" x14ac:dyDescent="0.35">
      <c r="A111" s="588"/>
      <c r="B111" s="287" t="s">
        <v>0</v>
      </c>
      <c r="C111" s="346">
        <f>'4M - SPS'!C111</f>
        <v>3.4132000000000003E-2</v>
      </c>
      <c r="D111" s="346">
        <f>'4M - SPS'!D111</f>
        <v>3.3488999999999998E-2</v>
      </c>
      <c r="E111" s="421">
        <f>'4M - SPS'!E111</f>
        <v>4.0293897309057192E-2</v>
      </c>
      <c r="F111" s="421">
        <f>'4M - SPS'!F111</f>
        <v>4.0677612652921684E-2</v>
      </c>
      <c r="G111" s="421">
        <f>'4M - SPS'!G111</f>
        <v>4.4373882610231265E-2</v>
      </c>
      <c r="H111" s="421">
        <f>'4M - SPS'!H111</f>
        <v>8.2921252408061474E-2</v>
      </c>
      <c r="I111" s="421">
        <f>'4M - SPS'!I111</f>
        <v>7.611375495994252E-2</v>
      </c>
      <c r="J111" s="421">
        <f>'4M - SPS'!J111</f>
        <v>7.9992544778656596E-2</v>
      </c>
      <c r="K111" s="421">
        <f>'4M - SPS'!K111</f>
        <v>8.0818475623750205E-2</v>
      </c>
      <c r="L111" s="421">
        <f>'4M - SPS'!L111</f>
        <v>4.278377819515556E-2</v>
      </c>
      <c r="M111" s="421">
        <f>'4M - SPS'!M111</f>
        <v>4.1885023820230391E-2</v>
      </c>
      <c r="N111" s="421">
        <f>'4M - SPS'!N111</f>
        <v>4.0491838056818039E-2</v>
      </c>
      <c r="O111" s="421">
        <f>'4M - SPS'!O111</f>
        <v>4.0300987691453578E-2</v>
      </c>
      <c r="P111" s="421">
        <f>'4M - SPS'!P111</f>
        <v>4.0066560101273123E-2</v>
      </c>
      <c r="Q111" s="421">
        <f>'4M - SPS'!Q111</f>
        <v>4.0293897309057192E-2</v>
      </c>
      <c r="R111" s="421">
        <f>'4M - SPS'!R111</f>
        <v>4.0677612652921684E-2</v>
      </c>
      <c r="S111" s="421">
        <f>'4M - SPS'!S111</f>
        <v>4.4373882610231265E-2</v>
      </c>
      <c r="T111" s="421">
        <f>'4M - SPS'!T111</f>
        <v>8.2921252408061474E-2</v>
      </c>
      <c r="U111" s="421">
        <f>'4M - SPS'!U111</f>
        <v>7.611375495994252E-2</v>
      </c>
      <c r="V111" s="421">
        <f>'4M - SPS'!V111</f>
        <v>7.9992544778656596E-2</v>
      </c>
      <c r="W111" s="421">
        <f>'4M - SPS'!W111</f>
        <v>8.0818475623750205E-2</v>
      </c>
      <c r="X111" s="421">
        <f>'4M - SPS'!X111</f>
        <v>4.278377819515556E-2</v>
      </c>
      <c r="Y111" s="421">
        <f>'4M - SPS'!Y111</f>
        <v>4.1885023820230391E-2</v>
      </c>
      <c r="Z111" s="421">
        <f>'4M - SPS'!Z111</f>
        <v>4.0491838056818039E-2</v>
      </c>
      <c r="AA111" s="421">
        <f>'4M - SPS'!AA111</f>
        <v>4.0300987691453578E-2</v>
      </c>
      <c r="AB111" s="421">
        <f>'4M - SPS'!AB111</f>
        <v>4.0066560101273123E-2</v>
      </c>
      <c r="AC111" s="421">
        <f>'4M - SPS'!AC111</f>
        <v>4.0293897309057192E-2</v>
      </c>
      <c r="AD111" s="421">
        <f>'4M - SPS'!AD111</f>
        <v>4.0677612652921684E-2</v>
      </c>
      <c r="AE111" s="421">
        <f>'4M - SPS'!AE111</f>
        <v>4.4373882610231265E-2</v>
      </c>
      <c r="AF111" s="421">
        <f>'4M - SPS'!AF111</f>
        <v>8.2921252408061474E-2</v>
      </c>
      <c r="AG111" s="421">
        <f>'4M - SPS'!AG111</f>
        <v>7.611375495994252E-2</v>
      </c>
      <c r="AH111" s="421">
        <f>'4M - SPS'!AH111</f>
        <v>7.9992544778656596E-2</v>
      </c>
      <c r="AI111" s="421">
        <f>'4M - SPS'!AI111</f>
        <v>8.0818475623750205E-2</v>
      </c>
      <c r="AJ111" s="421">
        <f>'4M - SPS'!AJ111</f>
        <v>4.278377819515556E-2</v>
      </c>
      <c r="AK111" s="421">
        <f>'4M - SPS'!AK111</f>
        <v>4.1885023820230391E-2</v>
      </c>
      <c r="AL111" s="421">
        <f>'4M - SPS'!AL111</f>
        <v>4.0491838056818039E-2</v>
      </c>
      <c r="AM111" s="421">
        <f>'4M - SPS'!AM111</f>
        <v>4.0300987691453578E-2</v>
      </c>
      <c r="AN111" s="421">
        <f>'4M - SPS'!AN111</f>
        <v>4.0066560101273123E-2</v>
      </c>
      <c r="AO111" s="421">
        <f>'4M - SPS'!AO111</f>
        <v>4.0293897309057192E-2</v>
      </c>
      <c r="AP111" s="421">
        <f>'4M - SPS'!AP111</f>
        <v>4.0677612652921684E-2</v>
      </c>
      <c r="AQ111" s="421">
        <f>'4M - SPS'!AQ111</f>
        <v>4.4373882610231265E-2</v>
      </c>
      <c r="AR111" s="421">
        <f>'4M - SPS'!AR111</f>
        <v>8.2921252408061474E-2</v>
      </c>
      <c r="AS111" s="421">
        <f>'4M - SPS'!AS111</f>
        <v>7.611375495994252E-2</v>
      </c>
      <c r="AT111" s="421">
        <f>'4M - SPS'!AT111</f>
        <v>7.9992544778656596E-2</v>
      </c>
      <c r="AU111" s="421">
        <f>'4M - SPS'!AU111</f>
        <v>8.0818475623750205E-2</v>
      </c>
      <c r="AV111" s="421">
        <f>'4M - SPS'!AV111</f>
        <v>4.278377819515556E-2</v>
      </c>
      <c r="AW111" s="421">
        <f>'4M - SPS'!AW111</f>
        <v>4.1885023820230391E-2</v>
      </c>
      <c r="AX111" s="421">
        <f>'4M - SPS'!AX111</f>
        <v>4.0491838056818039E-2</v>
      </c>
      <c r="AY111" s="421">
        <f>'4M - SPS'!AY111</f>
        <v>4.0300987691453578E-2</v>
      </c>
      <c r="AZ111" s="421">
        <f>'4M - SPS'!AZ111</f>
        <v>4.0066560101273123E-2</v>
      </c>
      <c r="BA111" s="421">
        <f>'4M - SPS'!BA111</f>
        <v>4.0293897309057192E-2</v>
      </c>
      <c r="BB111" s="421">
        <f>'4M - SPS'!BB111</f>
        <v>4.0677612652921684E-2</v>
      </c>
      <c r="BC111" s="421">
        <f>'4M - SPS'!BC111</f>
        <v>4.4373882610231265E-2</v>
      </c>
      <c r="BD111" s="421">
        <f>'4M - SPS'!BD111</f>
        <v>8.2921252408061474E-2</v>
      </c>
      <c r="BE111" s="421">
        <f>'4M - SPS'!BE111</f>
        <v>7.611375495994252E-2</v>
      </c>
      <c r="BF111" s="421">
        <f>'4M - SPS'!BF111</f>
        <v>7.9992544778656596E-2</v>
      </c>
      <c r="BG111" s="421">
        <f>'4M - SPS'!BG111</f>
        <v>8.0818475623750205E-2</v>
      </c>
      <c r="BH111" s="421">
        <f>'4M - SPS'!BH111</f>
        <v>4.278377819515556E-2</v>
      </c>
      <c r="BI111" s="421">
        <f>'4M - SPS'!BI111</f>
        <v>4.1885023820230391E-2</v>
      </c>
      <c r="BJ111" s="421">
        <f>'4M - SPS'!BJ111</f>
        <v>4.0491838056818039E-2</v>
      </c>
      <c r="BK111" s="421">
        <f>'4M - SPS'!BK111</f>
        <v>4.0300987691453578E-2</v>
      </c>
      <c r="BL111" s="421">
        <f>'4M - SPS'!BL111</f>
        <v>4.0066560101273123E-2</v>
      </c>
      <c r="BM111" s="421">
        <f>'4M - SPS'!BM111</f>
        <v>4.0293897309057192E-2</v>
      </c>
      <c r="BN111" s="421">
        <f>'4M - SPS'!BN111</f>
        <v>4.0677612652921684E-2</v>
      </c>
      <c r="BO111" s="421">
        <f>'4M - SPS'!BO111</f>
        <v>4.4373882610231265E-2</v>
      </c>
      <c r="BP111" s="421">
        <f>'4M - SPS'!BP111</f>
        <v>8.2921252408061474E-2</v>
      </c>
      <c r="BQ111" s="421">
        <f>'4M - SPS'!BQ111</f>
        <v>7.611375495994252E-2</v>
      </c>
      <c r="BR111" s="421">
        <f>'4M - SPS'!BR111</f>
        <v>7.9992544778656596E-2</v>
      </c>
      <c r="BS111" s="421">
        <f>'4M - SPS'!BS111</f>
        <v>8.0818475623750205E-2</v>
      </c>
      <c r="BT111" s="421">
        <f>'4M - SPS'!BT111</f>
        <v>4.278377819515556E-2</v>
      </c>
      <c r="BU111" s="421">
        <f>'4M - SPS'!BU111</f>
        <v>4.1885023820230391E-2</v>
      </c>
      <c r="BV111" s="421">
        <f>'4M - SPS'!BV111</f>
        <v>4.0491838056818039E-2</v>
      </c>
      <c r="BW111" s="421">
        <f>'4M - SPS'!BW111</f>
        <v>4.0300987691453578E-2</v>
      </c>
      <c r="BX111" s="421">
        <f>'4M - SPS'!BX111</f>
        <v>4.0066560101273123E-2</v>
      </c>
      <c r="BY111" s="421">
        <f>'4M - SPS'!BY111</f>
        <v>4.0293897309057192E-2</v>
      </c>
      <c r="BZ111" s="421">
        <f>'4M - SPS'!BZ111</f>
        <v>4.0677612652921684E-2</v>
      </c>
      <c r="CA111" s="421">
        <f>'4M - SPS'!CA111</f>
        <v>4.4373882610231265E-2</v>
      </c>
      <c r="CB111" s="421">
        <f>'4M - SPS'!CB111</f>
        <v>8.2921252408061474E-2</v>
      </c>
      <c r="CC111" s="421">
        <f>'4M - SPS'!CC111</f>
        <v>7.611375495994252E-2</v>
      </c>
      <c r="CD111" s="421">
        <f>'4M - SPS'!CD111</f>
        <v>7.9992544778656596E-2</v>
      </c>
      <c r="CE111" s="421">
        <f>'4M - SPS'!CE111</f>
        <v>8.0818475623750205E-2</v>
      </c>
      <c r="CF111" s="421">
        <f>'4M - SPS'!CF111</f>
        <v>4.278377819515556E-2</v>
      </c>
      <c r="CG111" s="421">
        <f>'4M - SPS'!CG111</f>
        <v>4.1885023820230391E-2</v>
      </c>
      <c r="CH111" s="421">
        <f>'4M - SPS'!CH111</f>
        <v>4.0491838056818039E-2</v>
      </c>
    </row>
    <row r="112" spans="1:86" hidden="1" x14ac:dyDescent="0.35">
      <c r="A112" s="588"/>
      <c r="B112" s="287" t="s">
        <v>21</v>
      </c>
      <c r="C112" s="346">
        <f>'4M - SPS'!C112</f>
        <v>2.9693000000000001E-2</v>
      </c>
      <c r="D112" s="346">
        <f>'4M - SPS'!D112</f>
        <v>3.0592999999999999E-2</v>
      </c>
      <c r="E112" s="421">
        <f>'4M - SPS'!E112</f>
        <v>3.7774857726889002E-2</v>
      </c>
      <c r="F112" s="421">
        <f>'4M - SPS'!F112</f>
        <v>3.9680987962847677E-2</v>
      </c>
      <c r="G112" s="421">
        <f>'4M - SPS'!G112</f>
        <v>4.0665288415437088E-2</v>
      </c>
      <c r="H112" s="421">
        <f>'4M - SPS'!H112</f>
        <v>7.1456120715938987E-2</v>
      </c>
      <c r="I112" s="421">
        <f>'4M - SPS'!I112</f>
        <v>6.8162158816641796E-2</v>
      </c>
      <c r="J112" s="421">
        <f>'4M - SPS'!J112</f>
        <v>7.0085521754176872E-2</v>
      </c>
      <c r="K112" s="421">
        <f>'4M - SPS'!K112</f>
        <v>6.7830751674890624E-2</v>
      </c>
      <c r="L112" s="421">
        <f>'4M - SPS'!L112</f>
        <v>3.9214226609984193E-2</v>
      </c>
      <c r="M112" s="421">
        <f>'4M - SPS'!M112</f>
        <v>3.94016462098754E-2</v>
      </c>
      <c r="N112" s="421">
        <f>'4M - SPS'!N112</f>
        <v>3.7165931772986015E-2</v>
      </c>
      <c r="O112" s="421">
        <f>'4M - SPS'!O112</f>
        <v>3.6471133037168639E-2</v>
      </c>
      <c r="P112" s="421">
        <f>'4M - SPS'!P112</f>
        <v>3.695162369297144E-2</v>
      </c>
      <c r="Q112" s="421">
        <f>'4M - SPS'!Q112</f>
        <v>3.7774857726889002E-2</v>
      </c>
      <c r="R112" s="421">
        <f>'4M - SPS'!R112</f>
        <v>3.9680987962847677E-2</v>
      </c>
      <c r="S112" s="421">
        <f>'4M - SPS'!S112</f>
        <v>4.0665288415437088E-2</v>
      </c>
      <c r="T112" s="421">
        <f>'4M - SPS'!T112</f>
        <v>7.1456120715938987E-2</v>
      </c>
      <c r="U112" s="421">
        <f>'4M - SPS'!U112</f>
        <v>6.8162158816641796E-2</v>
      </c>
      <c r="V112" s="421">
        <f>'4M - SPS'!V112</f>
        <v>7.0085521754176872E-2</v>
      </c>
      <c r="W112" s="421">
        <f>'4M - SPS'!W112</f>
        <v>6.7830751674890624E-2</v>
      </c>
      <c r="X112" s="421">
        <f>'4M - SPS'!X112</f>
        <v>3.9214226609984193E-2</v>
      </c>
      <c r="Y112" s="421">
        <f>'4M - SPS'!Y112</f>
        <v>3.94016462098754E-2</v>
      </c>
      <c r="Z112" s="421">
        <f>'4M - SPS'!Z112</f>
        <v>3.7165931772986015E-2</v>
      </c>
      <c r="AA112" s="421">
        <f>'4M - SPS'!AA112</f>
        <v>3.6471133037168639E-2</v>
      </c>
      <c r="AB112" s="421">
        <f>'4M - SPS'!AB112</f>
        <v>3.695162369297144E-2</v>
      </c>
      <c r="AC112" s="421">
        <f>'4M - SPS'!AC112</f>
        <v>3.7774857726889002E-2</v>
      </c>
      <c r="AD112" s="421">
        <f>'4M - SPS'!AD112</f>
        <v>3.9680987962847677E-2</v>
      </c>
      <c r="AE112" s="421">
        <f>'4M - SPS'!AE112</f>
        <v>4.0665288415437088E-2</v>
      </c>
      <c r="AF112" s="421">
        <f>'4M - SPS'!AF112</f>
        <v>7.1456120715938987E-2</v>
      </c>
      <c r="AG112" s="421">
        <f>'4M - SPS'!AG112</f>
        <v>6.8162158816641796E-2</v>
      </c>
      <c r="AH112" s="421">
        <f>'4M - SPS'!AH112</f>
        <v>7.0085521754176872E-2</v>
      </c>
      <c r="AI112" s="421">
        <f>'4M - SPS'!AI112</f>
        <v>6.7830751674890624E-2</v>
      </c>
      <c r="AJ112" s="421">
        <f>'4M - SPS'!AJ112</f>
        <v>3.9214226609984193E-2</v>
      </c>
      <c r="AK112" s="421">
        <f>'4M - SPS'!AK112</f>
        <v>3.94016462098754E-2</v>
      </c>
      <c r="AL112" s="421">
        <f>'4M - SPS'!AL112</f>
        <v>3.7165931772986015E-2</v>
      </c>
      <c r="AM112" s="421">
        <f>'4M - SPS'!AM112</f>
        <v>3.6471133037168639E-2</v>
      </c>
      <c r="AN112" s="421">
        <f>'4M - SPS'!AN112</f>
        <v>3.695162369297144E-2</v>
      </c>
      <c r="AO112" s="421">
        <f>'4M - SPS'!AO112</f>
        <v>3.7774857726889002E-2</v>
      </c>
      <c r="AP112" s="421">
        <f>'4M - SPS'!AP112</f>
        <v>3.9680987962847677E-2</v>
      </c>
      <c r="AQ112" s="421">
        <f>'4M - SPS'!AQ112</f>
        <v>4.0665288415437088E-2</v>
      </c>
      <c r="AR112" s="421">
        <f>'4M - SPS'!AR112</f>
        <v>7.1456120715938987E-2</v>
      </c>
      <c r="AS112" s="421">
        <f>'4M - SPS'!AS112</f>
        <v>6.8162158816641796E-2</v>
      </c>
      <c r="AT112" s="421">
        <f>'4M - SPS'!AT112</f>
        <v>7.0085521754176872E-2</v>
      </c>
      <c r="AU112" s="421">
        <f>'4M - SPS'!AU112</f>
        <v>6.7830751674890624E-2</v>
      </c>
      <c r="AV112" s="421">
        <f>'4M - SPS'!AV112</f>
        <v>3.9214226609984193E-2</v>
      </c>
      <c r="AW112" s="421">
        <f>'4M - SPS'!AW112</f>
        <v>3.94016462098754E-2</v>
      </c>
      <c r="AX112" s="421">
        <f>'4M - SPS'!AX112</f>
        <v>3.7165931772986015E-2</v>
      </c>
      <c r="AY112" s="421">
        <f>'4M - SPS'!AY112</f>
        <v>3.6471133037168639E-2</v>
      </c>
      <c r="AZ112" s="421">
        <f>'4M - SPS'!AZ112</f>
        <v>3.695162369297144E-2</v>
      </c>
      <c r="BA112" s="421">
        <f>'4M - SPS'!BA112</f>
        <v>3.7774857726889002E-2</v>
      </c>
      <c r="BB112" s="421">
        <f>'4M - SPS'!BB112</f>
        <v>3.9680987962847677E-2</v>
      </c>
      <c r="BC112" s="421">
        <f>'4M - SPS'!BC112</f>
        <v>4.0665288415437088E-2</v>
      </c>
      <c r="BD112" s="421">
        <f>'4M - SPS'!BD112</f>
        <v>7.1456120715938987E-2</v>
      </c>
      <c r="BE112" s="421">
        <f>'4M - SPS'!BE112</f>
        <v>6.8162158816641796E-2</v>
      </c>
      <c r="BF112" s="421">
        <f>'4M - SPS'!BF112</f>
        <v>7.0085521754176872E-2</v>
      </c>
      <c r="BG112" s="421">
        <f>'4M - SPS'!BG112</f>
        <v>6.7830751674890624E-2</v>
      </c>
      <c r="BH112" s="421">
        <f>'4M - SPS'!BH112</f>
        <v>3.9214226609984193E-2</v>
      </c>
      <c r="BI112" s="421">
        <f>'4M - SPS'!BI112</f>
        <v>3.94016462098754E-2</v>
      </c>
      <c r="BJ112" s="421">
        <f>'4M - SPS'!BJ112</f>
        <v>3.7165931772986015E-2</v>
      </c>
      <c r="BK112" s="421">
        <f>'4M - SPS'!BK112</f>
        <v>3.6471133037168639E-2</v>
      </c>
      <c r="BL112" s="421">
        <f>'4M - SPS'!BL112</f>
        <v>3.695162369297144E-2</v>
      </c>
      <c r="BM112" s="421">
        <f>'4M - SPS'!BM112</f>
        <v>3.7774857726889002E-2</v>
      </c>
      <c r="BN112" s="421">
        <f>'4M - SPS'!BN112</f>
        <v>3.9680987962847677E-2</v>
      </c>
      <c r="BO112" s="421">
        <f>'4M - SPS'!BO112</f>
        <v>4.0665288415437088E-2</v>
      </c>
      <c r="BP112" s="421">
        <f>'4M - SPS'!BP112</f>
        <v>7.1456120715938987E-2</v>
      </c>
      <c r="BQ112" s="421">
        <f>'4M - SPS'!BQ112</f>
        <v>6.8162158816641796E-2</v>
      </c>
      <c r="BR112" s="421">
        <f>'4M - SPS'!BR112</f>
        <v>7.0085521754176872E-2</v>
      </c>
      <c r="BS112" s="421">
        <f>'4M - SPS'!BS112</f>
        <v>6.7830751674890624E-2</v>
      </c>
      <c r="BT112" s="421">
        <f>'4M - SPS'!BT112</f>
        <v>3.9214226609984193E-2</v>
      </c>
      <c r="BU112" s="421">
        <f>'4M - SPS'!BU112</f>
        <v>3.94016462098754E-2</v>
      </c>
      <c r="BV112" s="421">
        <f>'4M - SPS'!BV112</f>
        <v>3.7165931772986015E-2</v>
      </c>
      <c r="BW112" s="421">
        <f>'4M - SPS'!BW112</f>
        <v>3.6471133037168639E-2</v>
      </c>
      <c r="BX112" s="421">
        <f>'4M - SPS'!BX112</f>
        <v>3.695162369297144E-2</v>
      </c>
      <c r="BY112" s="421">
        <f>'4M - SPS'!BY112</f>
        <v>3.7774857726889002E-2</v>
      </c>
      <c r="BZ112" s="421">
        <f>'4M - SPS'!BZ112</f>
        <v>3.9680987962847677E-2</v>
      </c>
      <c r="CA112" s="421">
        <f>'4M - SPS'!CA112</f>
        <v>4.0665288415437088E-2</v>
      </c>
      <c r="CB112" s="421">
        <f>'4M - SPS'!CB112</f>
        <v>7.1456120715938987E-2</v>
      </c>
      <c r="CC112" s="421">
        <f>'4M - SPS'!CC112</f>
        <v>6.8162158816641796E-2</v>
      </c>
      <c r="CD112" s="421">
        <f>'4M - SPS'!CD112</f>
        <v>7.0085521754176872E-2</v>
      </c>
      <c r="CE112" s="421">
        <f>'4M - SPS'!CE112</f>
        <v>6.7830751674890624E-2</v>
      </c>
      <c r="CF112" s="421">
        <f>'4M - SPS'!CF112</f>
        <v>3.9214226609984193E-2</v>
      </c>
      <c r="CG112" s="421">
        <f>'4M - SPS'!CG112</f>
        <v>3.94016462098754E-2</v>
      </c>
      <c r="CH112" s="421">
        <f>'4M - SPS'!CH112</f>
        <v>3.7165931772986015E-2</v>
      </c>
    </row>
    <row r="113" spans="1:86" hidden="1" x14ac:dyDescent="0.35">
      <c r="A113" s="588"/>
      <c r="B113" s="287" t="s">
        <v>1</v>
      </c>
      <c r="C113" s="346">
        <f>'4M - SPS'!C113</f>
        <v>2.3078999999999999E-2</v>
      </c>
      <c r="D113" s="346">
        <f>'4M - SPS'!D113</f>
        <v>2.3199999999999998E-2</v>
      </c>
      <c r="E113" s="421">
        <f>'4M - SPS'!E113</f>
        <v>3.9617153139619901E-2</v>
      </c>
      <c r="F113" s="421">
        <f>'4M - SPS'!F113</f>
        <v>4.5743649930663738E-2</v>
      </c>
      <c r="G113" s="421">
        <f>'4M - SPS'!G113</f>
        <v>5.0718637352741708E-2</v>
      </c>
      <c r="H113" s="421">
        <f>'4M - SPS'!H113</f>
        <v>8.3767478091820946E-2</v>
      </c>
      <c r="I113" s="421">
        <f>'4M - SPS'!I113</f>
        <v>7.648279309392482E-2</v>
      </c>
      <c r="J113" s="421">
        <f>'4M - SPS'!J113</f>
        <v>8.0494757589742283E-2</v>
      </c>
      <c r="K113" s="421">
        <f>'4M - SPS'!K113</f>
        <v>8.4321138672625029E-2</v>
      </c>
      <c r="L113" s="421">
        <f>'4M - SPS'!L113</f>
        <v>4.8877584057831824E-2</v>
      </c>
      <c r="M113" s="421">
        <f>'4M - SPS'!M113</f>
        <v>4.5545486918825803E-2</v>
      </c>
      <c r="N113" s="421">
        <f>'4M - SPS'!N113</f>
        <v>4.13199689848191E-2</v>
      </c>
      <c r="O113" s="421">
        <f>'4M - SPS'!O113</f>
        <v>3.8909365818860897E-2</v>
      </c>
      <c r="P113" s="421">
        <f>'4M - SPS'!P113</f>
        <v>3.9213105278525E-2</v>
      </c>
      <c r="Q113" s="421">
        <f>'4M - SPS'!Q113</f>
        <v>3.9617153139619901E-2</v>
      </c>
      <c r="R113" s="421">
        <f>'4M - SPS'!R113</f>
        <v>4.5743649930663738E-2</v>
      </c>
      <c r="S113" s="421">
        <f>'4M - SPS'!S113</f>
        <v>5.0718637352741708E-2</v>
      </c>
      <c r="T113" s="421">
        <f>'4M - SPS'!T113</f>
        <v>8.3767478091820946E-2</v>
      </c>
      <c r="U113" s="421">
        <f>'4M - SPS'!U113</f>
        <v>7.648279309392482E-2</v>
      </c>
      <c r="V113" s="421">
        <f>'4M - SPS'!V113</f>
        <v>8.0494757589742283E-2</v>
      </c>
      <c r="W113" s="421">
        <f>'4M - SPS'!W113</f>
        <v>8.4321138672625029E-2</v>
      </c>
      <c r="X113" s="421">
        <f>'4M - SPS'!X113</f>
        <v>4.8877584057831824E-2</v>
      </c>
      <c r="Y113" s="421">
        <f>'4M - SPS'!Y113</f>
        <v>4.5545486918825803E-2</v>
      </c>
      <c r="Z113" s="421">
        <f>'4M - SPS'!Z113</f>
        <v>4.13199689848191E-2</v>
      </c>
      <c r="AA113" s="421">
        <f>'4M - SPS'!AA113</f>
        <v>3.8909365818860897E-2</v>
      </c>
      <c r="AB113" s="421">
        <f>'4M - SPS'!AB113</f>
        <v>3.9213105278525E-2</v>
      </c>
      <c r="AC113" s="421">
        <f>'4M - SPS'!AC113</f>
        <v>3.9617153139619901E-2</v>
      </c>
      <c r="AD113" s="421">
        <f>'4M - SPS'!AD113</f>
        <v>4.5743649930663738E-2</v>
      </c>
      <c r="AE113" s="421">
        <f>'4M - SPS'!AE113</f>
        <v>5.0718637352741708E-2</v>
      </c>
      <c r="AF113" s="421">
        <f>'4M - SPS'!AF113</f>
        <v>8.3767478091820946E-2</v>
      </c>
      <c r="AG113" s="421">
        <f>'4M - SPS'!AG113</f>
        <v>7.648279309392482E-2</v>
      </c>
      <c r="AH113" s="421">
        <f>'4M - SPS'!AH113</f>
        <v>8.0494757589742283E-2</v>
      </c>
      <c r="AI113" s="421">
        <f>'4M - SPS'!AI113</f>
        <v>8.4321138672625029E-2</v>
      </c>
      <c r="AJ113" s="421">
        <f>'4M - SPS'!AJ113</f>
        <v>4.8877584057831824E-2</v>
      </c>
      <c r="AK113" s="421">
        <f>'4M - SPS'!AK113</f>
        <v>4.5545486918825803E-2</v>
      </c>
      <c r="AL113" s="421">
        <f>'4M - SPS'!AL113</f>
        <v>4.13199689848191E-2</v>
      </c>
      <c r="AM113" s="421">
        <f>'4M - SPS'!AM113</f>
        <v>3.8909365818860897E-2</v>
      </c>
      <c r="AN113" s="421">
        <f>'4M - SPS'!AN113</f>
        <v>3.9213105278525E-2</v>
      </c>
      <c r="AO113" s="421">
        <f>'4M - SPS'!AO113</f>
        <v>3.9617153139619901E-2</v>
      </c>
      <c r="AP113" s="421">
        <f>'4M - SPS'!AP113</f>
        <v>4.5743649930663738E-2</v>
      </c>
      <c r="AQ113" s="421">
        <f>'4M - SPS'!AQ113</f>
        <v>5.0718637352741708E-2</v>
      </c>
      <c r="AR113" s="421">
        <f>'4M - SPS'!AR113</f>
        <v>8.3767478091820946E-2</v>
      </c>
      <c r="AS113" s="421">
        <f>'4M - SPS'!AS113</f>
        <v>7.648279309392482E-2</v>
      </c>
      <c r="AT113" s="421">
        <f>'4M - SPS'!AT113</f>
        <v>8.0494757589742283E-2</v>
      </c>
      <c r="AU113" s="421">
        <f>'4M - SPS'!AU113</f>
        <v>8.4321138672625029E-2</v>
      </c>
      <c r="AV113" s="421">
        <f>'4M - SPS'!AV113</f>
        <v>4.8877584057831824E-2</v>
      </c>
      <c r="AW113" s="421">
        <f>'4M - SPS'!AW113</f>
        <v>4.5545486918825803E-2</v>
      </c>
      <c r="AX113" s="421">
        <f>'4M - SPS'!AX113</f>
        <v>4.13199689848191E-2</v>
      </c>
      <c r="AY113" s="421">
        <f>'4M - SPS'!AY113</f>
        <v>3.8909365818860897E-2</v>
      </c>
      <c r="AZ113" s="421">
        <f>'4M - SPS'!AZ113</f>
        <v>3.9213105278525E-2</v>
      </c>
      <c r="BA113" s="421">
        <f>'4M - SPS'!BA113</f>
        <v>3.9617153139619901E-2</v>
      </c>
      <c r="BB113" s="421">
        <f>'4M - SPS'!BB113</f>
        <v>4.5743649930663738E-2</v>
      </c>
      <c r="BC113" s="421">
        <f>'4M - SPS'!BC113</f>
        <v>5.0718637352741708E-2</v>
      </c>
      <c r="BD113" s="421">
        <f>'4M - SPS'!BD113</f>
        <v>8.3767478091820946E-2</v>
      </c>
      <c r="BE113" s="421">
        <f>'4M - SPS'!BE113</f>
        <v>7.648279309392482E-2</v>
      </c>
      <c r="BF113" s="421">
        <f>'4M - SPS'!BF113</f>
        <v>8.0494757589742283E-2</v>
      </c>
      <c r="BG113" s="421">
        <f>'4M - SPS'!BG113</f>
        <v>8.4321138672625029E-2</v>
      </c>
      <c r="BH113" s="421">
        <f>'4M - SPS'!BH113</f>
        <v>4.8877584057831824E-2</v>
      </c>
      <c r="BI113" s="421">
        <f>'4M - SPS'!BI113</f>
        <v>4.5545486918825803E-2</v>
      </c>
      <c r="BJ113" s="421">
        <f>'4M - SPS'!BJ113</f>
        <v>4.13199689848191E-2</v>
      </c>
      <c r="BK113" s="421">
        <f>'4M - SPS'!BK113</f>
        <v>3.8909365818860897E-2</v>
      </c>
      <c r="BL113" s="421">
        <f>'4M - SPS'!BL113</f>
        <v>3.9213105278525E-2</v>
      </c>
      <c r="BM113" s="421">
        <f>'4M - SPS'!BM113</f>
        <v>3.9617153139619901E-2</v>
      </c>
      <c r="BN113" s="421">
        <f>'4M - SPS'!BN113</f>
        <v>4.5743649930663738E-2</v>
      </c>
      <c r="BO113" s="421">
        <f>'4M - SPS'!BO113</f>
        <v>5.0718637352741708E-2</v>
      </c>
      <c r="BP113" s="421">
        <f>'4M - SPS'!BP113</f>
        <v>8.3767478091820946E-2</v>
      </c>
      <c r="BQ113" s="421">
        <f>'4M - SPS'!BQ113</f>
        <v>7.648279309392482E-2</v>
      </c>
      <c r="BR113" s="421">
        <f>'4M - SPS'!BR113</f>
        <v>8.0494757589742283E-2</v>
      </c>
      <c r="BS113" s="421">
        <f>'4M - SPS'!BS113</f>
        <v>8.4321138672625029E-2</v>
      </c>
      <c r="BT113" s="421">
        <f>'4M - SPS'!BT113</f>
        <v>4.8877584057831824E-2</v>
      </c>
      <c r="BU113" s="421">
        <f>'4M - SPS'!BU113</f>
        <v>4.5545486918825803E-2</v>
      </c>
      <c r="BV113" s="421">
        <f>'4M - SPS'!BV113</f>
        <v>4.13199689848191E-2</v>
      </c>
      <c r="BW113" s="421">
        <f>'4M - SPS'!BW113</f>
        <v>3.8909365818860897E-2</v>
      </c>
      <c r="BX113" s="421">
        <f>'4M - SPS'!BX113</f>
        <v>3.9213105278525E-2</v>
      </c>
      <c r="BY113" s="421">
        <f>'4M - SPS'!BY113</f>
        <v>3.9617153139619901E-2</v>
      </c>
      <c r="BZ113" s="421">
        <f>'4M - SPS'!BZ113</f>
        <v>4.5743649930663738E-2</v>
      </c>
      <c r="CA113" s="421">
        <f>'4M - SPS'!CA113</f>
        <v>5.0718637352741708E-2</v>
      </c>
      <c r="CB113" s="421">
        <f>'4M - SPS'!CB113</f>
        <v>8.3767478091820946E-2</v>
      </c>
      <c r="CC113" s="421">
        <f>'4M - SPS'!CC113</f>
        <v>7.648279309392482E-2</v>
      </c>
      <c r="CD113" s="421">
        <f>'4M - SPS'!CD113</f>
        <v>8.0494757589742283E-2</v>
      </c>
      <c r="CE113" s="421">
        <f>'4M - SPS'!CE113</f>
        <v>8.4321138672625029E-2</v>
      </c>
      <c r="CF113" s="421">
        <f>'4M - SPS'!CF113</f>
        <v>4.8877584057831824E-2</v>
      </c>
      <c r="CG113" s="421">
        <f>'4M - SPS'!CG113</f>
        <v>4.5545486918825803E-2</v>
      </c>
      <c r="CH113" s="421">
        <f>'4M - SPS'!CH113</f>
        <v>4.13199689848191E-2</v>
      </c>
    </row>
    <row r="114" spans="1:86" hidden="1" x14ac:dyDescent="0.35">
      <c r="A114" s="588"/>
      <c r="B114" s="287" t="s">
        <v>22</v>
      </c>
      <c r="C114" s="346">
        <f>'4M - SPS'!C114</f>
        <v>2.4317999999999999E-2</v>
      </c>
      <c r="D114" s="346">
        <f>'4M - SPS'!D114</f>
        <v>2.3214000000000002E-2</v>
      </c>
      <c r="E114" s="421">
        <f>'4M - SPS'!E114</f>
        <v>2.6409753913920878E-2</v>
      </c>
      <c r="F114" s="421">
        <f>'4M - SPS'!F114</f>
        <v>2.7322681190219626E-2</v>
      </c>
      <c r="G114" s="421">
        <f>'4M - SPS'!G114</f>
        <v>2.7133375868976847E-2</v>
      </c>
      <c r="H114" s="421">
        <f>'4M - SPS'!H114</f>
        <v>4.2055034722303222E-2</v>
      </c>
      <c r="I114" s="421">
        <f>'4M - SPS'!I114</f>
        <v>4.1496000863792237E-2</v>
      </c>
      <c r="J114" s="421">
        <f>'4M - SPS'!J114</f>
        <v>4.184750262299454E-2</v>
      </c>
      <c r="K114" s="421">
        <f>'4M - SPS'!K114</f>
        <v>4.1732129792263518E-2</v>
      </c>
      <c r="L114" s="421">
        <f>'4M - SPS'!L114</f>
        <v>2.6867527237604369E-2</v>
      </c>
      <c r="M114" s="421">
        <f>'4M - SPS'!M114</f>
        <v>2.6775280183559267E-2</v>
      </c>
      <c r="N114" s="421">
        <f>'4M - SPS'!N114</f>
        <v>2.6333627509071245E-2</v>
      </c>
      <c r="O114" s="421">
        <f>'4M - SPS'!O114</f>
        <v>2.6980542061476737E-2</v>
      </c>
      <c r="P114" s="421">
        <f>'4M - SPS'!P114</f>
        <v>2.6416650778008609E-2</v>
      </c>
      <c r="Q114" s="421">
        <f>'4M - SPS'!Q114</f>
        <v>2.6409753913920878E-2</v>
      </c>
      <c r="R114" s="421">
        <f>'4M - SPS'!R114</f>
        <v>2.7322681190219626E-2</v>
      </c>
      <c r="S114" s="421">
        <f>'4M - SPS'!S114</f>
        <v>2.7133375868976847E-2</v>
      </c>
      <c r="T114" s="421">
        <f>'4M - SPS'!T114</f>
        <v>4.2055034722303222E-2</v>
      </c>
      <c r="U114" s="421">
        <f>'4M - SPS'!U114</f>
        <v>4.1496000863792237E-2</v>
      </c>
      <c r="V114" s="421">
        <f>'4M - SPS'!V114</f>
        <v>4.184750262299454E-2</v>
      </c>
      <c r="W114" s="421">
        <f>'4M - SPS'!W114</f>
        <v>4.1732129792263518E-2</v>
      </c>
      <c r="X114" s="421">
        <f>'4M - SPS'!X114</f>
        <v>2.6867527237604369E-2</v>
      </c>
      <c r="Y114" s="421">
        <f>'4M - SPS'!Y114</f>
        <v>2.6775280183559267E-2</v>
      </c>
      <c r="Z114" s="421">
        <f>'4M - SPS'!Z114</f>
        <v>2.6333627509071245E-2</v>
      </c>
      <c r="AA114" s="421">
        <f>'4M - SPS'!AA114</f>
        <v>2.6980542061476737E-2</v>
      </c>
      <c r="AB114" s="421">
        <f>'4M - SPS'!AB114</f>
        <v>2.6416650778008609E-2</v>
      </c>
      <c r="AC114" s="421">
        <f>'4M - SPS'!AC114</f>
        <v>2.6409753913920878E-2</v>
      </c>
      <c r="AD114" s="421">
        <f>'4M - SPS'!AD114</f>
        <v>2.7322681190219626E-2</v>
      </c>
      <c r="AE114" s="421">
        <f>'4M - SPS'!AE114</f>
        <v>2.7133375868976847E-2</v>
      </c>
      <c r="AF114" s="421">
        <f>'4M - SPS'!AF114</f>
        <v>4.2055034722303222E-2</v>
      </c>
      <c r="AG114" s="421">
        <f>'4M - SPS'!AG114</f>
        <v>4.1496000863792237E-2</v>
      </c>
      <c r="AH114" s="421">
        <f>'4M - SPS'!AH114</f>
        <v>4.184750262299454E-2</v>
      </c>
      <c r="AI114" s="421">
        <f>'4M - SPS'!AI114</f>
        <v>4.1732129792263518E-2</v>
      </c>
      <c r="AJ114" s="421">
        <f>'4M - SPS'!AJ114</f>
        <v>2.6867527237604369E-2</v>
      </c>
      <c r="AK114" s="421">
        <f>'4M - SPS'!AK114</f>
        <v>2.6775280183559267E-2</v>
      </c>
      <c r="AL114" s="421">
        <f>'4M - SPS'!AL114</f>
        <v>2.6333627509071245E-2</v>
      </c>
      <c r="AM114" s="421">
        <f>'4M - SPS'!AM114</f>
        <v>2.6980542061476737E-2</v>
      </c>
      <c r="AN114" s="421">
        <f>'4M - SPS'!AN114</f>
        <v>2.6416650778008609E-2</v>
      </c>
      <c r="AO114" s="421">
        <f>'4M - SPS'!AO114</f>
        <v>2.6409753913920878E-2</v>
      </c>
      <c r="AP114" s="421">
        <f>'4M - SPS'!AP114</f>
        <v>2.7322681190219626E-2</v>
      </c>
      <c r="AQ114" s="421">
        <f>'4M - SPS'!AQ114</f>
        <v>2.7133375868976847E-2</v>
      </c>
      <c r="AR114" s="421">
        <f>'4M - SPS'!AR114</f>
        <v>4.2055034722303222E-2</v>
      </c>
      <c r="AS114" s="421">
        <f>'4M - SPS'!AS114</f>
        <v>4.1496000863792237E-2</v>
      </c>
      <c r="AT114" s="421">
        <f>'4M - SPS'!AT114</f>
        <v>4.184750262299454E-2</v>
      </c>
      <c r="AU114" s="421">
        <f>'4M - SPS'!AU114</f>
        <v>4.1732129792263518E-2</v>
      </c>
      <c r="AV114" s="421">
        <f>'4M - SPS'!AV114</f>
        <v>2.6867527237604369E-2</v>
      </c>
      <c r="AW114" s="421">
        <f>'4M - SPS'!AW114</f>
        <v>2.6775280183559267E-2</v>
      </c>
      <c r="AX114" s="421">
        <f>'4M - SPS'!AX114</f>
        <v>2.6333627509071245E-2</v>
      </c>
      <c r="AY114" s="421">
        <f>'4M - SPS'!AY114</f>
        <v>2.6980542061476737E-2</v>
      </c>
      <c r="AZ114" s="421">
        <f>'4M - SPS'!AZ114</f>
        <v>2.6416650778008609E-2</v>
      </c>
      <c r="BA114" s="421">
        <f>'4M - SPS'!BA114</f>
        <v>2.6409753913920878E-2</v>
      </c>
      <c r="BB114" s="421">
        <f>'4M - SPS'!BB114</f>
        <v>2.7322681190219626E-2</v>
      </c>
      <c r="BC114" s="421">
        <f>'4M - SPS'!BC114</f>
        <v>2.7133375868976847E-2</v>
      </c>
      <c r="BD114" s="421">
        <f>'4M - SPS'!BD114</f>
        <v>4.2055034722303222E-2</v>
      </c>
      <c r="BE114" s="421">
        <f>'4M - SPS'!BE114</f>
        <v>4.1496000863792237E-2</v>
      </c>
      <c r="BF114" s="421">
        <f>'4M - SPS'!BF114</f>
        <v>4.184750262299454E-2</v>
      </c>
      <c r="BG114" s="421">
        <f>'4M - SPS'!BG114</f>
        <v>4.1732129792263518E-2</v>
      </c>
      <c r="BH114" s="421">
        <f>'4M - SPS'!BH114</f>
        <v>2.6867527237604369E-2</v>
      </c>
      <c r="BI114" s="421">
        <f>'4M - SPS'!BI114</f>
        <v>2.6775280183559267E-2</v>
      </c>
      <c r="BJ114" s="421">
        <f>'4M - SPS'!BJ114</f>
        <v>2.6333627509071245E-2</v>
      </c>
      <c r="BK114" s="421">
        <f>'4M - SPS'!BK114</f>
        <v>2.6980542061476737E-2</v>
      </c>
      <c r="BL114" s="421">
        <f>'4M - SPS'!BL114</f>
        <v>2.6416650778008609E-2</v>
      </c>
      <c r="BM114" s="421">
        <f>'4M - SPS'!BM114</f>
        <v>2.6409753913920878E-2</v>
      </c>
      <c r="BN114" s="421">
        <f>'4M - SPS'!BN114</f>
        <v>2.7322681190219626E-2</v>
      </c>
      <c r="BO114" s="421">
        <f>'4M - SPS'!BO114</f>
        <v>2.7133375868976847E-2</v>
      </c>
      <c r="BP114" s="421">
        <f>'4M - SPS'!BP114</f>
        <v>4.2055034722303222E-2</v>
      </c>
      <c r="BQ114" s="421">
        <f>'4M - SPS'!BQ114</f>
        <v>4.1496000863792237E-2</v>
      </c>
      <c r="BR114" s="421">
        <f>'4M - SPS'!BR114</f>
        <v>4.184750262299454E-2</v>
      </c>
      <c r="BS114" s="421">
        <f>'4M - SPS'!BS114</f>
        <v>4.1732129792263518E-2</v>
      </c>
      <c r="BT114" s="421">
        <f>'4M - SPS'!BT114</f>
        <v>2.6867527237604369E-2</v>
      </c>
      <c r="BU114" s="421">
        <f>'4M - SPS'!BU114</f>
        <v>2.6775280183559267E-2</v>
      </c>
      <c r="BV114" s="421">
        <f>'4M - SPS'!BV114</f>
        <v>2.6333627509071245E-2</v>
      </c>
      <c r="BW114" s="421">
        <f>'4M - SPS'!BW114</f>
        <v>2.6980542061476737E-2</v>
      </c>
      <c r="BX114" s="421">
        <f>'4M - SPS'!BX114</f>
        <v>2.6416650778008609E-2</v>
      </c>
      <c r="BY114" s="421">
        <f>'4M - SPS'!BY114</f>
        <v>2.6409753913920878E-2</v>
      </c>
      <c r="BZ114" s="421">
        <f>'4M - SPS'!BZ114</f>
        <v>2.7322681190219626E-2</v>
      </c>
      <c r="CA114" s="421">
        <f>'4M - SPS'!CA114</f>
        <v>2.7133375868976847E-2</v>
      </c>
      <c r="CB114" s="421">
        <f>'4M - SPS'!CB114</f>
        <v>4.2055034722303222E-2</v>
      </c>
      <c r="CC114" s="421">
        <f>'4M - SPS'!CC114</f>
        <v>4.1496000863792237E-2</v>
      </c>
      <c r="CD114" s="421">
        <f>'4M - SPS'!CD114</f>
        <v>4.184750262299454E-2</v>
      </c>
      <c r="CE114" s="421">
        <f>'4M - SPS'!CE114</f>
        <v>4.1732129792263518E-2</v>
      </c>
      <c r="CF114" s="421">
        <f>'4M - SPS'!CF114</f>
        <v>2.6867527237604369E-2</v>
      </c>
      <c r="CG114" s="421">
        <f>'4M - SPS'!CG114</f>
        <v>2.6775280183559267E-2</v>
      </c>
      <c r="CH114" s="421">
        <f>'4M - SPS'!CH114</f>
        <v>2.6333627509071245E-2</v>
      </c>
    </row>
    <row r="115" spans="1:86" hidden="1" x14ac:dyDescent="0.35">
      <c r="A115" s="588"/>
      <c r="B115" s="94" t="s">
        <v>9</v>
      </c>
      <c r="C115" s="346">
        <f>'4M - SPS'!C115</f>
        <v>3.4132999999999997E-2</v>
      </c>
      <c r="D115" s="346">
        <f>'4M - SPS'!D115</f>
        <v>3.3505E-2</v>
      </c>
      <c r="E115" s="421">
        <f>'4M - SPS'!E115</f>
        <v>3.7313376815714949E-2</v>
      </c>
      <c r="F115" s="421">
        <f>'4M - SPS'!F115</f>
        <v>3.7722560610678801E-2</v>
      </c>
      <c r="G115" s="421">
        <f>'4M - SPS'!G115</f>
        <v>3.8041371807305921E-2</v>
      </c>
      <c r="H115" s="421">
        <f>'4M - SPS'!H115</f>
        <v>4.1566777657655103E-2</v>
      </c>
      <c r="I115" s="421">
        <f>'4M - SPS'!I115</f>
        <v>4.1015525671780302E-2</v>
      </c>
      <c r="J115" s="421">
        <f>'4M - SPS'!J115</f>
        <v>4.1377617597136797E-2</v>
      </c>
      <c r="K115" s="421">
        <f>'4M - SPS'!K115</f>
        <v>6.5759671666262468E-2</v>
      </c>
      <c r="L115" s="421">
        <f>'4M - SPS'!L115</f>
        <v>3.6786239766208824E-2</v>
      </c>
      <c r="M115" s="421">
        <f>'4M - SPS'!M115</f>
        <v>3.6868254962226635E-2</v>
      </c>
      <c r="N115" s="421">
        <f>'4M - SPS'!N115</f>
        <v>3.6517299789119273E-2</v>
      </c>
      <c r="O115" s="421">
        <f>'4M - SPS'!O115</f>
        <v>3.7307487668204763E-2</v>
      </c>
      <c r="P115" s="421">
        <f>'4M - SPS'!P115</f>
        <v>3.6966589761195455E-2</v>
      </c>
      <c r="Q115" s="421">
        <f>'4M - SPS'!Q115</f>
        <v>3.7313376815714949E-2</v>
      </c>
      <c r="R115" s="421">
        <f>'4M - SPS'!R115</f>
        <v>3.7722560610678801E-2</v>
      </c>
      <c r="S115" s="421">
        <f>'4M - SPS'!S115</f>
        <v>3.8041371807305921E-2</v>
      </c>
      <c r="T115" s="421">
        <f>'4M - SPS'!T115</f>
        <v>4.1566777657655103E-2</v>
      </c>
      <c r="U115" s="421">
        <f>'4M - SPS'!U115</f>
        <v>4.1015525671780302E-2</v>
      </c>
      <c r="V115" s="421">
        <f>'4M - SPS'!V115</f>
        <v>4.1377617597136797E-2</v>
      </c>
      <c r="W115" s="421">
        <f>'4M - SPS'!W115</f>
        <v>6.5759671666262468E-2</v>
      </c>
      <c r="X115" s="421">
        <f>'4M - SPS'!X115</f>
        <v>3.6786239766208824E-2</v>
      </c>
      <c r="Y115" s="421">
        <f>'4M - SPS'!Y115</f>
        <v>3.6868254962226635E-2</v>
      </c>
      <c r="Z115" s="421">
        <f>'4M - SPS'!Z115</f>
        <v>3.6517299789119273E-2</v>
      </c>
      <c r="AA115" s="421">
        <f>'4M - SPS'!AA115</f>
        <v>3.7307487668204763E-2</v>
      </c>
      <c r="AB115" s="421">
        <f>'4M - SPS'!AB115</f>
        <v>3.6966589761195455E-2</v>
      </c>
      <c r="AC115" s="421">
        <f>'4M - SPS'!AC115</f>
        <v>3.7313376815714949E-2</v>
      </c>
      <c r="AD115" s="421">
        <f>'4M - SPS'!AD115</f>
        <v>3.7722560610678801E-2</v>
      </c>
      <c r="AE115" s="421">
        <f>'4M - SPS'!AE115</f>
        <v>3.8041371807305921E-2</v>
      </c>
      <c r="AF115" s="421">
        <f>'4M - SPS'!AF115</f>
        <v>4.1566777657655103E-2</v>
      </c>
      <c r="AG115" s="421">
        <f>'4M - SPS'!AG115</f>
        <v>4.1015525671780302E-2</v>
      </c>
      <c r="AH115" s="421">
        <f>'4M - SPS'!AH115</f>
        <v>4.1377617597136797E-2</v>
      </c>
      <c r="AI115" s="421">
        <f>'4M - SPS'!AI115</f>
        <v>6.5759671666262468E-2</v>
      </c>
      <c r="AJ115" s="421">
        <f>'4M - SPS'!AJ115</f>
        <v>3.6786239766208824E-2</v>
      </c>
      <c r="AK115" s="421">
        <f>'4M - SPS'!AK115</f>
        <v>3.6868254962226635E-2</v>
      </c>
      <c r="AL115" s="421">
        <f>'4M - SPS'!AL115</f>
        <v>3.6517299789119273E-2</v>
      </c>
      <c r="AM115" s="421">
        <f>'4M - SPS'!AM115</f>
        <v>3.7307487668204763E-2</v>
      </c>
      <c r="AN115" s="421">
        <f>'4M - SPS'!AN115</f>
        <v>3.6966589761195455E-2</v>
      </c>
      <c r="AO115" s="421">
        <f>'4M - SPS'!AO115</f>
        <v>3.7313376815714949E-2</v>
      </c>
      <c r="AP115" s="421">
        <f>'4M - SPS'!AP115</f>
        <v>3.7722560610678801E-2</v>
      </c>
      <c r="AQ115" s="421">
        <f>'4M - SPS'!AQ115</f>
        <v>3.8041371807305921E-2</v>
      </c>
      <c r="AR115" s="421">
        <f>'4M - SPS'!AR115</f>
        <v>4.1566777657655103E-2</v>
      </c>
      <c r="AS115" s="421">
        <f>'4M - SPS'!AS115</f>
        <v>4.1015525671780302E-2</v>
      </c>
      <c r="AT115" s="421">
        <f>'4M - SPS'!AT115</f>
        <v>4.1377617597136797E-2</v>
      </c>
      <c r="AU115" s="421">
        <f>'4M - SPS'!AU115</f>
        <v>6.5759671666262468E-2</v>
      </c>
      <c r="AV115" s="421">
        <f>'4M - SPS'!AV115</f>
        <v>3.6786239766208824E-2</v>
      </c>
      <c r="AW115" s="421">
        <f>'4M - SPS'!AW115</f>
        <v>3.6868254962226635E-2</v>
      </c>
      <c r="AX115" s="421">
        <f>'4M - SPS'!AX115</f>
        <v>3.6517299789119273E-2</v>
      </c>
      <c r="AY115" s="421">
        <f>'4M - SPS'!AY115</f>
        <v>3.7307487668204763E-2</v>
      </c>
      <c r="AZ115" s="421">
        <f>'4M - SPS'!AZ115</f>
        <v>3.6966589761195455E-2</v>
      </c>
      <c r="BA115" s="421">
        <f>'4M - SPS'!BA115</f>
        <v>3.7313376815714949E-2</v>
      </c>
      <c r="BB115" s="421">
        <f>'4M - SPS'!BB115</f>
        <v>3.7722560610678801E-2</v>
      </c>
      <c r="BC115" s="421">
        <f>'4M - SPS'!BC115</f>
        <v>3.8041371807305921E-2</v>
      </c>
      <c r="BD115" s="421">
        <f>'4M - SPS'!BD115</f>
        <v>4.1566777657655103E-2</v>
      </c>
      <c r="BE115" s="421">
        <f>'4M - SPS'!BE115</f>
        <v>4.1015525671780302E-2</v>
      </c>
      <c r="BF115" s="421">
        <f>'4M - SPS'!BF115</f>
        <v>4.1377617597136797E-2</v>
      </c>
      <c r="BG115" s="421">
        <f>'4M - SPS'!BG115</f>
        <v>6.5759671666262468E-2</v>
      </c>
      <c r="BH115" s="421">
        <f>'4M - SPS'!BH115</f>
        <v>3.6786239766208824E-2</v>
      </c>
      <c r="BI115" s="421">
        <f>'4M - SPS'!BI115</f>
        <v>3.6868254962226635E-2</v>
      </c>
      <c r="BJ115" s="421">
        <f>'4M - SPS'!BJ115</f>
        <v>3.6517299789119273E-2</v>
      </c>
      <c r="BK115" s="421">
        <f>'4M - SPS'!BK115</f>
        <v>3.7307487668204763E-2</v>
      </c>
      <c r="BL115" s="421">
        <f>'4M - SPS'!BL115</f>
        <v>3.6966589761195455E-2</v>
      </c>
      <c r="BM115" s="421">
        <f>'4M - SPS'!BM115</f>
        <v>3.7313376815714949E-2</v>
      </c>
      <c r="BN115" s="421">
        <f>'4M - SPS'!BN115</f>
        <v>3.7722560610678801E-2</v>
      </c>
      <c r="BO115" s="421">
        <f>'4M - SPS'!BO115</f>
        <v>3.8041371807305921E-2</v>
      </c>
      <c r="BP115" s="421">
        <f>'4M - SPS'!BP115</f>
        <v>4.1566777657655103E-2</v>
      </c>
      <c r="BQ115" s="421">
        <f>'4M - SPS'!BQ115</f>
        <v>4.1015525671780302E-2</v>
      </c>
      <c r="BR115" s="421">
        <f>'4M - SPS'!BR115</f>
        <v>4.1377617597136797E-2</v>
      </c>
      <c r="BS115" s="421">
        <f>'4M - SPS'!BS115</f>
        <v>6.5759671666262468E-2</v>
      </c>
      <c r="BT115" s="421">
        <f>'4M - SPS'!BT115</f>
        <v>3.6786239766208824E-2</v>
      </c>
      <c r="BU115" s="421">
        <f>'4M - SPS'!BU115</f>
        <v>3.6868254962226635E-2</v>
      </c>
      <c r="BV115" s="421">
        <f>'4M - SPS'!BV115</f>
        <v>3.6517299789119273E-2</v>
      </c>
      <c r="BW115" s="421">
        <f>'4M - SPS'!BW115</f>
        <v>3.7307487668204763E-2</v>
      </c>
      <c r="BX115" s="421">
        <f>'4M - SPS'!BX115</f>
        <v>3.6966589761195455E-2</v>
      </c>
      <c r="BY115" s="421">
        <f>'4M - SPS'!BY115</f>
        <v>3.7313376815714949E-2</v>
      </c>
      <c r="BZ115" s="421">
        <f>'4M - SPS'!BZ115</f>
        <v>3.7722560610678801E-2</v>
      </c>
      <c r="CA115" s="421">
        <f>'4M - SPS'!CA115</f>
        <v>3.8041371807305921E-2</v>
      </c>
      <c r="CB115" s="421">
        <f>'4M - SPS'!CB115</f>
        <v>4.1566777657655103E-2</v>
      </c>
      <c r="CC115" s="421">
        <f>'4M - SPS'!CC115</f>
        <v>4.1015525671780302E-2</v>
      </c>
      <c r="CD115" s="421">
        <f>'4M - SPS'!CD115</f>
        <v>4.1377617597136797E-2</v>
      </c>
      <c r="CE115" s="421">
        <f>'4M - SPS'!CE115</f>
        <v>6.5759671666262468E-2</v>
      </c>
      <c r="CF115" s="421">
        <f>'4M - SPS'!CF115</f>
        <v>3.6786239766208824E-2</v>
      </c>
      <c r="CG115" s="421">
        <f>'4M - SPS'!CG115</f>
        <v>3.6868254962226635E-2</v>
      </c>
      <c r="CH115" s="421">
        <f>'4M - SPS'!CH115</f>
        <v>3.6517299789119273E-2</v>
      </c>
    </row>
    <row r="116" spans="1:86" hidden="1" x14ac:dyDescent="0.35">
      <c r="A116" s="588"/>
      <c r="B116" s="94" t="s">
        <v>3</v>
      </c>
      <c r="C116" s="346">
        <f>'4M - SPS'!C116</f>
        <v>3.4132000000000003E-2</v>
      </c>
      <c r="D116" s="346">
        <f>'4M - SPS'!D116</f>
        <v>3.3488999999999998E-2</v>
      </c>
      <c r="E116" s="421">
        <f>'4M - SPS'!E116</f>
        <v>4.0293897309057192E-2</v>
      </c>
      <c r="F116" s="421">
        <f>'4M - SPS'!F116</f>
        <v>4.0677612652921684E-2</v>
      </c>
      <c r="G116" s="421">
        <f>'4M - SPS'!G116</f>
        <v>4.4373882610231265E-2</v>
      </c>
      <c r="H116" s="421">
        <f>'4M - SPS'!H116</f>
        <v>8.2921252408061474E-2</v>
      </c>
      <c r="I116" s="421">
        <f>'4M - SPS'!I116</f>
        <v>7.611375495994252E-2</v>
      </c>
      <c r="J116" s="421">
        <f>'4M - SPS'!J116</f>
        <v>7.9992544778656596E-2</v>
      </c>
      <c r="K116" s="421">
        <f>'4M - SPS'!K116</f>
        <v>8.0818475623750205E-2</v>
      </c>
      <c r="L116" s="421">
        <f>'4M - SPS'!L116</f>
        <v>4.278377819515556E-2</v>
      </c>
      <c r="M116" s="421">
        <f>'4M - SPS'!M116</f>
        <v>4.1885023820230391E-2</v>
      </c>
      <c r="N116" s="421">
        <f>'4M - SPS'!N116</f>
        <v>4.0491838056818039E-2</v>
      </c>
      <c r="O116" s="421">
        <f>'4M - SPS'!O116</f>
        <v>4.0300987691453578E-2</v>
      </c>
      <c r="P116" s="421">
        <f>'4M - SPS'!P116</f>
        <v>4.0066560101273123E-2</v>
      </c>
      <c r="Q116" s="421">
        <f>'4M - SPS'!Q116</f>
        <v>4.0293897309057192E-2</v>
      </c>
      <c r="R116" s="421">
        <f>'4M - SPS'!R116</f>
        <v>4.0677612652921684E-2</v>
      </c>
      <c r="S116" s="421">
        <f>'4M - SPS'!S116</f>
        <v>4.4373882610231265E-2</v>
      </c>
      <c r="T116" s="421">
        <f>'4M - SPS'!T116</f>
        <v>8.2921252408061474E-2</v>
      </c>
      <c r="U116" s="421">
        <f>'4M - SPS'!U116</f>
        <v>7.611375495994252E-2</v>
      </c>
      <c r="V116" s="421">
        <f>'4M - SPS'!V116</f>
        <v>7.9992544778656596E-2</v>
      </c>
      <c r="W116" s="421">
        <f>'4M - SPS'!W116</f>
        <v>8.0818475623750205E-2</v>
      </c>
      <c r="X116" s="421">
        <f>'4M - SPS'!X116</f>
        <v>4.278377819515556E-2</v>
      </c>
      <c r="Y116" s="421">
        <f>'4M - SPS'!Y116</f>
        <v>4.1885023820230391E-2</v>
      </c>
      <c r="Z116" s="421">
        <f>'4M - SPS'!Z116</f>
        <v>4.0491838056818039E-2</v>
      </c>
      <c r="AA116" s="421">
        <f>'4M - SPS'!AA116</f>
        <v>4.0300987691453578E-2</v>
      </c>
      <c r="AB116" s="421">
        <f>'4M - SPS'!AB116</f>
        <v>4.0066560101273123E-2</v>
      </c>
      <c r="AC116" s="421">
        <f>'4M - SPS'!AC116</f>
        <v>4.0293897309057192E-2</v>
      </c>
      <c r="AD116" s="421">
        <f>'4M - SPS'!AD116</f>
        <v>4.0677612652921684E-2</v>
      </c>
      <c r="AE116" s="421">
        <f>'4M - SPS'!AE116</f>
        <v>4.4373882610231265E-2</v>
      </c>
      <c r="AF116" s="421">
        <f>'4M - SPS'!AF116</f>
        <v>8.2921252408061474E-2</v>
      </c>
      <c r="AG116" s="421">
        <f>'4M - SPS'!AG116</f>
        <v>7.611375495994252E-2</v>
      </c>
      <c r="AH116" s="421">
        <f>'4M - SPS'!AH116</f>
        <v>7.9992544778656596E-2</v>
      </c>
      <c r="AI116" s="421">
        <f>'4M - SPS'!AI116</f>
        <v>8.0818475623750205E-2</v>
      </c>
      <c r="AJ116" s="421">
        <f>'4M - SPS'!AJ116</f>
        <v>4.278377819515556E-2</v>
      </c>
      <c r="AK116" s="421">
        <f>'4M - SPS'!AK116</f>
        <v>4.1885023820230391E-2</v>
      </c>
      <c r="AL116" s="421">
        <f>'4M - SPS'!AL116</f>
        <v>4.0491838056818039E-2</v>
      </c>
      <c r="AM116" s="421">
        <f>'4M - SPS'!AM116</f>
        <v>4.0300987691453578E-2</v>
      </c>
      <c r="AN116" s="421">
        <f>'4M - SPS'!AN116</f>
        <v>4.0066560101273123E-2</v>
      </c>
      <c r="AO116" s="421">
        <f>'4M - SPS'!AO116</f>
        <v>4.0293897309057192E-2</v>
      </c>
      <c r="AP116" s="421">
        <f>'4M - SPS'!AP116</f>
        <v>4.0677612652921684E-2</v>
      </c>
      <c r="AQ116" s="421">
        <f>'4M - SPS'!AQ116</f>
        <v>4.4373882610231265E-2</v>
      </c>
      <c r="AR116" s="421">
        <f>'4M - SPS'!AR116</f>
        <v>8.2921252408061474E-2</v>
      </c>
      <c r="AS116" s="421">
        <f>'4M - SPS'!AS116</f>
        <v>7.611375495994252E-2</v>
      </c>
      <c r="AT116" s="421">
        <f>'4M - SPS'!AT116</f>
        <v>7.9992544778656596E-2</v>
      </c>
      <c r="AU116" s="421">
        <f>'4M - SPS'!AU116</f>
        <v>8.0818475623750205E-2</v>
      </c>
      <c r="AV116" s="421">
        <f>'4M - SPS'!AV116</f>
        <v>4.278377819515556E-2</v>
      </c>
      <c r="AW116" s="421">
        <f>'4M - SPS'!AW116</f>
        <v>4.1885023820230391E-2</v>
      </c>
      <c r="AX116" s="421">
        <f>'4M - SPS'!AX116</f>
        <v>4.0491838056818039E-2</v>
      </c>
      <c r="AY116" s="421">
        <f>'4M - SPS'!AY116</f>
        <v>4.0300987691453578E-2</v>
      </c>
      <c r="AZ116" s="421">
        <f>'4M - SPS'!AZ116</f>
        <v>4.0066560101273123E-2</v>
      </c>
      <c r="BA116" s="421">
        <f>'4M - SPS'!BA116</f>
        <v>4.0293897309057192E-2</v>
      </c>
      <c r="BB116" s="421">
        <f>'4M - SPS'!BB116</f>
        <v>4.0677612652921684E-2</v>
      </c>
      <c r="BC116" s="421">
        <f>'4M - SPS'!BC116</f>
        <v>4.4373882610231265E-2</v>
      </c>
      <c r="BD116" s="421">
        <f>'4M - SPS'!BD116</f>
        <v>8.2921252408061474E-2</v>
      </c>
      <c r="BE116" s="421">
        <f>'4M - SPS'!BE116</f>
        <v>7.611375495994252E-2</v>
      </c>
      <c r="BF116" s="421">
        <f>'4M - SPS'!BF116</f>
        <v>7.9992544778656596E-2</v>
      </c>
      <c r="BG116" s="421">
        <f>'4M - SPS'!BG116</f>
        <v>8.0818475623750205E-2</v>
      </c>
      <c r="BH116" s="421">
        <f>'4M - SPS'!BH116</f>
        <v>4.278377819515556E-2</v>
      </c>
      <c r="BI116" s="421">
        <f>'4M - SPS'!BI116</f>
        <v>4.1885023820230391E-2</v>
      </c>
      <c r="BJ116" s="421">
        <f>'4M - SPS'!BJ116</f>
        <v>4.0491838056818039E-2</v>
      </c>
      <c r="BK116" s="421">
        <f>'4M - SPS'!BK116</f>
        <v>4.0300987691453578E-2</v>
      </c>
      <c r="BL116" s="421">
        <f>'4M - SPS'!BL116</f>
        <v>4.0066560101273123E-2</v>
      </c>
      <c r="BM116" s="421">
        <f>'4M - SPS'!BM116</f>
        <v>4.0293897309057192E-2</v>
      </c>
      <c r="BN116" s="421">
        <f>'4M - SPS'!BN116</f>
        <v>4.0677612652921684E-2</v>
      </c>
      <c r="BO116" s="421">
        <f>'4M - SPS'!BO116</f>
        <v>4.4373882610231265E-2</v>
      </c>
      <c r="BP116" s="421">
        <f>'4M - SPS'!BP116</f>
        <v>8.2921252408061474E-2</v>
      </c>
      <c r="BQ116" s="421">
        <f>'4M - SPS'!BQ116</f>
        <v>7.611375495994252E-2</v>
      </c>
      <c r="BR116" s="421">
        <f>'4M - SPS'!BR116</f>
        <v>7.9992544778656596E-2</v>
      </c>
      <c r="BS116" s="421">
        <f>'4M - SPS'!BS116</f>
        <v>8.0818475623750205E-2</v>
      </c>
      <c r="BT116" s="421">
        <f>'4M - SPS'!BT116</f>
        <v>4.278377819515556E-2</v>
      </c>
      <c r="BU116" s="421">
        <f>'4M - SPS'!BU116</f>
        <v>4.1885023820230391E-2</v>
      </c>
      <c r="BV116" s="421">
        <f>'4M - SPS'!BV116</f>
        <v>4.0491838056818039E-2</v>
      </c>
      <c r="BW116" s="421">
        <f>'4M - SPS'!BW116</f>
        <v>4.0300987691453578E-2</v>
      </c>
      <c r="BX116" s="421">
        <f>'4M - SPS'!BX116</f>
        <v>4.0066560101273123E-2</v>
      </c>
      <c r="BY116" s="421">
        <f>'4M - SPS'!BY116</f>
        <v>4.0293897309057192E-2</v>
      </c>
      <c r="BZ116" s="421">
        <f>'4M - SPS'!BZ116</f>
        <v>4.0677612652921684E-2</v>
      </c>
      <c r="CA116" s="421">
        <f>'4M - SPS'!CA116</f>
        <v>4.4373882610231265E-2</v>
      </c>
      <c r="CB116" s="421">
        <f>'4M - SPS'!CB116</f>
        <v>8.2921252408061474E-2</v>
      </c>
      <c r="CC116" s="421">
        <f>'4M - SPS'!CC116</f>
        <v>7.611375495994252E-2</v>
      </c>
      <c r="CD116" s="421">
        <f>'4M - SPS'!CD116</f>
        <v>7.9992544778656596E-2</v>
      </c>
      <c r="CE116" s="421">
        <f>'4M - SPS'!CE116</f>
        <v>8.0818475623750205E-2</v>
      </c>
      <c r="CF116" s="421">
        <f>'4M - SPS'!CF116</f>
        <v>4.278377819515556E-2</v>
      </c>
      <c r="CG116" s="421">
        <f>'4M - SPS'!CG116</f>
        <v>4.1885023820230391E-2</v>
      </c>
      <c r="CH116" s="421">
        <f>'4M - SPS'!CH116</f>
        <v>4.0491838056818039E-2</v>
      </c>
    </row>
    <row r="117" spans="1:86" hidden="1" x14ac:dyDescent="0.35">
      <c r="A117" s="588"/>
      <c r="B117" s="94" t="s">
        <v>4</v>
      </c>
      <c r="C117" s="346">
        <f>'4M - SPS'!C117</f>
        <v>3.1230999999999998E-2</v>
      </c>
      <c r="D117" s="346">
        <f>'4M - SPS'!D117</f>
        <v>3.1535000000000001E-2</v>
      </c>
      <c r="E117" s="421">
        <f>'4M - SPS'!E117</f>
        <v>3.7668124977731247E-2</v>
      </c>
      <c r="F117" s="421">
        <f>'4M - SPS'!F117</f>
        <v>3.9681623341888329E-2</v>
      </c>
      <c r="G117" s="421">
        <f>'4M - SPS'!G117</f>
        <v>4.0939386305950648E-2</v>
      </c>
      <c r="H117" s="421">
        <f>'4M - SPS'!H117</f>
        <v>7.044933540256805E-2</v>
      </c>
      <c r="I117" s="421">
        <f>'4M - SPS'!I117</f>
        <v>6.7257269765461994E-2</v>
      </c>
      <c r="J117" s="421">
        <f>'4M - SPS'!J117</f>
        <v>6.9031536538364843E-2</v>
      </c>
      <c r="K117" s="421">
        <f>'4M - SPS'!K117</f>
        <v>6.5568740141146581E-2</v>
      </c>
      <c r="L117" s="421">
        <f>'4M - SPS'!L117</f>
        <v>3.9464766121060597E-2</v>
      </c>
      <c r="M117" s="421">
        <f>'4M - SPS'!M117</f>
        <v>3.9506934073756855E-2</v>
      </c>
      <c r="N117" s="421">
        <f>'4M - SPS'!N117</f>
        <v>3.7485829777602328E-2</v>
      </c>
      <c r="O117" s="421">
        <f>'4M - SPS'!O117</f>
        <v>3.7294886604471444E-2</v>
      </c>
      <c r="P117" s="421">
        <f>'4M - SPS'!P117</f>
        <v>3.7502533366214272E-2</v>
      </c>
      <c r="Q117" s="421">
        <f>'4M - SPS'!Q117</f>
        <v>3.7668124977731247E-2</v>
      </c>
      <c r="R117" s="421">
        <f>'4M - SPS'!R117</f>
        <v>3.9681623341888329E-2</v>
      </c>
      <c r="S117" s="421">
        <f>'4M - SPS'!S117</f>
        <v>4.0939386305950648E-2</v>
      </c>
      <c r="T117" s="421">
        <f>'4M - SPS'!T117</f>
        <v>7.044933540256805E-2</v>
      </c>
      <c r="U117" s="421">
        <f>'4M - SPS'!U117</f>
        <v>6.7257269765461994E-2</v>
      </c>
      <c r="V117" s="421">
        <f>'4M - SPS'!V117</f>
        <v>6.9031536538364843E-2</v>
      </c>
      <c r="W117" s="421">
        <f>'4M - SPS'!W117</f>
        <v>6.5568740141146581E-2</v>
      </c>
      <c r="X117" s="421">
        <f>'4M - SPS'!X117</f>
        <v>3.9464766121060597E-2</v>
      </c>
      <c r="Y117" s="421">
        <f>'4M - SPS'!Y117</f>
        <v>3.9506934073756855E-2</v>
      </c>
      <c r="Z117" s="421">
        <f>'4M - SPS'!Z117</f>
        <v>3.7485829777602328E-2</v>
      </c>
      <c r="AA117" s="421">
        <f>'4M - SPS'!AA117</f>
        <v>3.7294886604471444E-2</v>
      </c>
      <c r="AB117" s="421">
        <f>'4M - SPS'!AB117</f>
        <v>3.7502533366214272E-2</v>
      </c>
      <c r="AC117" s="421">
        <f>'4M - SPS'!AC117</f>
        <v>3.7668124977731247E-2</v>
      </c>
      <c r="AD117" s="421">
        <f>'4M - SPS'!AD117</f>
        <v>3.9681623341888329E-2</v>
      </c>
      <c r="AE117" s="421">
        <f>'4M - SPS'!AE117</f>
        <v>4.0939386305950648E-2</v>
      </c>
      <c r="AF117" s="421">
        <f>'4M - SPS'!AF117</f>
        <v>7.044933540256805E-2</v>
      </c>
      <c r="AG117" s="421">
        <f>'4M - SPS'!AG117</f>
        <v>6.7257269765461994E-2</v>
      </c>
      <c r="AH117" s="421">
        <f>'4M - SPS'!AH117</f>
        <v>6.9031536538364843E-2</v>
      </c>
      <c r="AI117" s="421">
        <f>'4M - SPS'!AI117</f>
        <v>6.5568740141146581E-2</v>
      </c>
      <c r="AJ117" s="421">
        <f>'4M - SPS'!AJ117</f>
        <v>3.9464766121060597E-2</v>
      </c>
      <c r="AK117" s="421">
        <f>'4M - SPS'!AK117</f>
        <v>3.9506934073756855E-2</v>
      </c>
      <c r="AL117" s="421">
        <f>'4M - SPS'!AL117</f>
        <v>3.7485829777602328E-2</v>
      </c>
      <c r="AM117" s="421">
        <f>'4M - SPS'!AM117</f>
        <v>3.7294886604471444E-2</v>
      </c>
      <c r="AN117" s="421">
        <f>'4M - SPS'!AN117</f>
        <v>3.7502533366214272E-2</v>
      </c>
      <c r="AO117" s="421">
        <f>'4M - SPS'!AO117</f>
        <v>3.7668124977731247E-2</v>
      </c>
      <c r="AP117" s="421">
        <f>'4M - SPS'!AP117</f>
        <v>3.9681623341888329E-2</v>
      </c>
      <c r="AQ117" s="421">
        <f>'4M - SPS'!AQ117</f>
        <v>4.0939386305950648E-2</v>
      </c>
      <c r="AR117" s="421">
        <f>'4M - SPS'!AR117</f>
        <v>7.044933540256805E-2</v>
      </c>
      <c r="AS117" s="421">
        <f>'4M - SPS'!AS117</f>
        <v>6.7257269765461994E-2</v>
      </c>
      <c r="AT117" s="421">
        <f>'4M - SPS'!AT117</f>
        <v>6.9031536538364843E-2</v>
      </c>
      <c r="AU117" s="421">
        <f>'4M - SPS'!AU117</f>
        <v>6.5568740141146581E-2</v>
      </c>
      <c r="AV117" s="421">
        <f>'4M - SPS'!AV117</f>
        <v>3.9464766121060597E-2</v>
      </c>
      <c r="AW117" s="421">
        <f>'4M - SPS'!AW117</f>
        <v>3.9506934073756855E-2</v>
      </c>
      <c r="AX117" s="421">
        <f>'4M - SPS'!AX117</f>
        <v>3.7485829777602328E-2</v>
      </c>
      <c r="AY117" s="421">
        <f>'4M - SPS'!AY117</f>
        <v>3.7294886604471444E-2</v>
      </c>
      <c r="AZ117" s="421">
        <f>'4M - SPS'!AZ117</f>
        <v>3.7502533366214272E-2</v>
      </c>
      <c r="BA117" s="421">
        <f>'4M - SPS'!BA117</f>
        <v>3.7668124977731247E-2</v>
      </c>
      <c r="BB117" s="421">
        <f>'4M - SPS'!BB117</f>
        <v>3.9681623341888329E-2</v>
      </c>
      <c r="BC117" s="421">
        <f>'4M - SPS'!BC117</f>
        <v>4.0939386305950648E-2</v>
      </c>
      <c r="BD117" s="421">
        <f>'4M - SPS'!BD117</f>
        <v>7.044933540256805E-2</v>
      </c>
      <c r="BE117" s="421">
        <f>'4M - SPS'!BE117</f>
        <v>6.7257269765461994E-2</v>
      </c>
      <c r="BF117" s="421">
        <f>'4M - SPS'!BF117</f>
        <v>6.9031536538364843E-2</v>
      </c>
      <c r="BG117" s="421">
        <f>'4M - SPS'!BG117</f>
        <v>6.5568740141146581E-2</v>
      </c>
      <c r="BH117" s="421">
        <f>'4M - SPS'!BH117</f>
        <v>3.9464766121060597E-2</v>
      </c>
      <c r="BI117" s="421">
        <f>'4M - SPS'!BI117</f>
        <v>3.9506934073756855E-2</v>
      </c>
      <c r="BJ117" s="421">
        <f>'4M - SPS'!BJ117</f>
        <v>3.7485829777602328E-2</v>
      </c>
      <c r="BK117" s="421">
        <f>'4M - SPS'!BK117</f>
        <v>3.7294886604471444E-2</v>
      </c>
      <c r="BL117" s="421">
        <f>'4M - SPS'!BL117</f>
        <v>3.7502533366214272E-2</v>
      </c>
      <c r="BM117" s="421">
        <f>'4M - SPS'!BM117</f>
        <v>3.7668124977731247E-2</v>
      </c>
      <c r="BN117" s="421">
        <f>'4M - SPS'!BN117</f>
        <v>3.9681623341888329E-2</v>
      </c>
      <c r="BO117" s="421">
        <f>'4M - SPS'!BO117</f>
        <v>4.0939386305950648E-2</v>
      </c>
      <c r="BP117" s="421">
        <f>'4M - SPS'!BP117</f>
        <v>7.044933540256805E-2</v>
      </c>
      <c r="BQ117" s="421">
        <f>'4M - SPS'!BQ117</f>
        <v>6.7257269765461994E-2</v>
      </c>
      <c r="BR117" s="421">
        <f>'4M - SPS'!BR117</f>
        <v>6.9031536538364843E-2</v>
      </c>
      <c r="BS117" s="421">
        <f>'4M - SPS'!BS117</f>
        <v>6.5568740141146581E-2</v>
      </c>
      <c r="BT117" s="421">
        <f>'4M - SPS'!BT117</f>
        <v>3.9464766121060597E-2</v>
      </c>
      <c r="BU117" s="421">
        <f>'4M - SPS'!BU117</f>
        <v>3.9506934073756855E-2</v>
      </c>
      <c r="BV117" s="421">
        <f>'4M - SPS'!BV117</f>
        <v>3.7485829777602328E-2</v>
      </c>
      <c r="BW117" s="421">
        <f>'4M - SPS'!BW117</f>
        <v>3.7294886604471444E-2</v>
      </c>
      <c r="BX117" s="421">
        <f>'4M - SPS'!BX117</f>
        <v>3.7502533366214272E-2</v>
      </c>
      <c r="BY117" s="421">
        <f>'4M - SPS'!BY117</f>
        <v>3.7668124977731247E-2</v>
      </c>
      <c r="BZ117" s="421">
        <f>'4M - SPS'!BZ117</f>
        <v>3.9681623341888329E-2</v>
      </c>
      <c r="CA117" s="421">
        <f>'4M - SPS'!CA117</f>
        <v>4.0939386305950648E-2</v>
      </c>
      <c r="CB117" s="421">
        <f>'4M - SPS'!CB117</f>
        <v>7.044933540256805E-2</v>
      </c>
      <c r="CC117" s="421">
        <f>'4M - SPS'!CC117</f>
        <v>6.7257269765461994E-2</v>
      </c>
      <c r="CD117" s="421">
        <f>'4M - SPS'!CD117</f>
        <v>6.9031536538364843E-2</v>
      </c>
      <c r="CE117" s="421">
        <f>'4M - SPS'!CE117</f>
        <v>6.5568740141146581E-2</v>
      </c>
      <c r="CF117" s="421">
        <f>'4M - SPS'!CF117</f>
        <v>3.9464766121060597E-2</v>
      </c>
      <c r="CG117" s="421">
        <f>'4M - SPS'!CG117</f>
        <v>3.9506934073756855E-2</v>
      </c>
      <c r="CH117" s="421">
        <f>'4M - SPS'!CH117</f>
        <v>3.7485829777602328E-2</v>
      </c>
    </row>
    <row r="118" spans="1:86" hidden="1" x14ac:dyDescent="0.35">
      <c r="A118" s="588"/>
      <c r="B118" s="94" t="s">
        <v>5</v>
      </c>
      <c r="C118" s="346">
        <f>'4M - SPS'!C118</f>
        <v>2.9968999999999999E-2</v>
      </c>
      <c r="D118" s="346">
        <f>'4M - SPS'!D118</f>
        <v>3.0577E-2</v>
      </c>
      <c r="E118" s="421">
        <f>'4M - SPS'!E118</f>
        <v>3.5836947009265943E-2</v>
      </c>
      <c r="F118" s="421">
        <f>'4M - SPS'!F118</f>
        <v>3.724710678873152E-2</v>
      </c>
      <c r="G118" s="421">
        <f>'4M - SPS'!G118</f>
        <v>3.8516410091400353E-2</v>
      </c>
      <c r="H118" s="421">
        <f>'4M - SPS'!H118</f>
        <v>6.6309462665942689E-2</v>
      </c>
      <c r="I118" s="421">
        <f>'4M - SPS'!I118</f>
        <v>6.4000870790084929E-2</v>
      </c>
      <c r="J118" s="421">
        <f>'4M - SPS'!J118</f>
        <v>6.514034176583261E-2</v>
      </c>
      <c r="K118" s="421">
        <f>'4M - SPS'!K118</f>
        <v>6.3655268121491956E-2</v>
      </c>
      <c r="L118" s="421">
        <f>'4M - SPS'!L118</f>
        <v>3.7259508923380577E-2</v>
      </c>
      <c r="M118" s="421">
        <f>'4M - SPS'!M118</f>
        <v>3.7400919788997934E-2</v>
      </c>
      <c r="N118" s="421">
        <f>'4M - SPS'!N118</f>
        <v>3.5865501330172481E-2</v>
      </c>
      <c r="O118" s="421">
        <f>'4M - SPS'!O118</f>
        <v>3.5461181829163087E-2</v>
      </c>
      <c r="P118" s="421">
        <f>'4M - SPS'!P118</f>
        <v>3.5803688506613855E-2</v>
      </c>
      <c r="Q118" s="421">
        <f>'4M - SPS'!Q118</f>
        <v>3.5836947009265943E-2</v>
      </c>
      <c r="R118" s="421">
        <f>'4M - SPS'!R118</f>
        <v>3.724710678873152E-2</v>
      </c>
      <c r="S118" s="421">
        <f>'4M - SPS'!S118</f>
        <v>3.8516410091400353E-2</v>
      </c>
      <c r="T118" s="421">
        <f>'4M - SPS'!T118</f>
        <v>6.6309462665942689E-2</v>
      </c>
      <c r="U118" s="421">
        <f>'4M - SPS'!U118</f>
        <v>6.4000870790084929E-2</v>
      </c>
      <c r="V118" s="421">
        <f>'4M - SPS'!V118</f>
        <v>6.514034176583261E-2</v>
      </c>
      <c r="W118" s="421">
        <f>'4M - SPS'!W118</f>
        <v>6.3655268121491956E-2</v>
      </c>
      <c r="X118" s="421">
        <f>'4M - SPS'!X118</f>
        <v>3.7259508923380577E-2</v>
      </c>
      <c r="Y118" s="421">
        <f>'4M - SPS'!Y118</f>
        <v>3.7400919788997934E-2</v>
      </c>
      <c r="Z118" s="421">
        <f>'4M - SPS'!Z118</f>
        <v>3.5865501330172481E-2</v>
      </c>
      <c r="AA118" s="421">
        <f>'4M - SPS'!AA118</f>
        <v>3.5461181829163087E-2</v>
      </c>
      <c r="AB118" s="421">
        <f>'4M - SPS'!AB118</f>
        <v>3.5803688506613855E-2</v>
      </c>
      <c r="AC118" s="421">
        <f>'4M - SPS'!AC118</f>
        <v>3.5836947009265943E-2</v>
      </c>
      <c r="AD118" s="421">
        <f>'4M - SPS'!AD118</f>
        <v>3.724710678873152E-2</v>
      </c>
      <c r="AE118" s="421">
        <f>'4M - SPS'!AE118</f>
        <v>3.8516410091400353E-2</v>
      </c>
      <c r="AF118" s="421">
        <f>'4M - SPS'!AF118</f>
        <v>6.6309462665942689E-2</v>
      </c>
      <c r="AG118" s="421">
        <f>'4M - SPS'!AG118</f>
        <v>6.4000870790084929E-2</v>
      </c>
      <c r="AH118" s="421">
        <f>'4M - SPS'!AH118</f>
        <v>6.514034176583261E-2</v>
      </c>
      <c r="AI118" s="421">
        <f>'4M - SPS'!AI118</f>
        <v>6.3655268121491956E-2</v>
      </c>
      <c r="AJ118" s="421">
        <f>'4M - SPS'!AJ118</f>
        <v>3.7259508923380577E-2</v>
      </c>
      <c r="AK118" s="421">
        <f>'4M - SPS'!AK118</f>
        <v>3.7400919788997934E-2</v>
      </c>
      <c r="AL118" s="421">
        <f>'4M - SPS'!AL118</f>
        <v>3.5865501330172481E-2</v>
      </c>
      <c r="AM118" s="421">
        <f>'4M - SPS'!AM118</f>
        <v>3.5461181829163087E-2</v>
      </c>
      <c r="AN118" s="421">
        <f>'4M - SPS'!AN118</f>
        <v>3.5803688506613855E-2</v>
      </c>
      <c r="AO118" s="421">
        <f>'4M - SPS'!AO118</f>
        <v>3.5836947009265943E-2</v>
      </c>
      <c r="AP118" s="421">
        <f>'4M - SPS'!AP118</f>
        <v>3.724710678873152E-2</v>
      </c>
      <c r="AQ118" s="421">
        <f>'4M - SPS'!AQ118</f>
        <v>3.8516410091400353E-2</v>
      </c>
      <c r="AR118" s="421">
        <f>'4M - SPS'!AR118</f>
        <v>6.6309462665942689E-2</v>
      </c>
      <c r="AS118" s="421">
        <f>'4M - SPS'!AS118</f>
        <v>6.4000870790084929E-2</v>
      </c>
      <c r="AT118" s="421">
        <f>'4M - SPS'!AT118</f>
        <v>6.514034176583261E-2</v>
      </c>
      <c r="AU118" s="421">
        <f>'4M - SPS'!AU118</f>
        <v>6.3655268121491956E-2</v>
      </c>
      <c r="AV118" s="421">
        <f>'4M - SPS'!AV118</f>
        <v>3.7259508923380577E-2</v>
      </c>
      <c r="AW118" s="421">
        <f>'4M - SPS'!AW118</f>
        <v>3.7400919788997934E-2</v>
      </c>
      <c r="AX118" s="421">
        <f>'4M - SPS'!AX118</f>
        <v>3.5865501330172481E-2</v>
      </c>
      <c r="AY118" s="421">
        <f>'4M - SPS'!AY118</f>
        <v>3.5461181829163087E-2</v>
      </c>
      <c r="AZ118" s="421">
        <f>'4M - SPS'!AZ118</f>
        <v>3.5803688506613855E-2</v>
      </c>
      <c r="BA118" s="421">
        <f>'4M - SPS'!BA118</f>
        <v>3.5836947009265943E-2</v>
      </c>
      <c r="BB118" s="421">
        <f>'4M - SPS'!BB118</f>
        <v>3.724710678873152E-2</v>
      </c>
      <c r="BC118" s="421">
        <f>'4M - SPS'!BC118</f>
        <v>3.8516410091400353E-2</v>
      </c>
      <c r="BD118" s="421">
        <f>'4M - SPS'!BD118</f>
        <v>6.6309462665942689E-2</v>
      </c>
      <c r="BE118" s="421">
        <f>'4M - SPS'!BE118</f>
        <v>6.4000870790084929E-2</v>
      </c>
      <c r="BF118" s="421">
        <f>'4M - SPS'!BF118</f>
        <v>6.514034176583261E-2</v>
      </c>
      <c r="BG118" s="421">
        <f>'4M - SPS'!BG118</f>
        <v>6.3655268121491956E-2</v>
      </c>
      <c r="BH118" s="421">
        <f>'4M - SPS'!BH118</f>
        <v>3.7259508923380577E-2</v>
      </c>
      <c r="BI118" s="421">
        <f>'4M - SPS'!BI118</f>
        <v>3.7400919788997934E-2</v>
      </c>
      <c r="BJ118" s="421">
        <f>'4M - SPS'!BJ118</f>
        <v>3.5865501330172481E-2</v>
      </c>
      <c r="BK118" s="421">
        <f>'4M - SPS'!BK118</f>
        <v>3.5461181829163087E-2</v>
      </c>
      <c r="BL118" s="421">
        <f>'4M - SPS'!BL118</f>
        <v>3.5803688506613855E-2</v>
      </c>
      <c r="BM118" s="421">
        <f>'4M - SPS'!BM118</f>
        <v>3.5836947009265943E-2</v>
      </c>
      <c r="BN118" s="421">
        <f>'4M - SPS'!BN118</f>
        <v>3.724710678873152E-2</v>
      </c>
      <c r="BO118" s="421">
        <f>'4M - SPS'!BO118</f>
        <v>3.8516410091400353E-2</v>
      </c>
      <c r="BP118" s="421">
        <f>'4M - SPS'!BP118</f>
        <v>6.6309462665942689E-2</v>
      </c>
      <c r="BQ118" s="421">
        <f>'4M - SPS'!BQ118</f>
        <v>6.4000870790084929E-2</v>
      </c>
      <c r="BR118" s="421">
        <f>'4M - SPS'!BR118</f>
        <v>6.514034176583261E-2</v>
      </c>
      <c r="BS118" s="421">
        <f>'4M - SPS'!BS118</f>
        <v>6.3655268121491956E-2</v>
      </c>
      <c r="BT118" s="421">
        <f>'4M - SPS'!BT118</f>
        <v>3.7259508923380577E-2</v>
      </c>
      <c r="BU118" s="421">
        <f>'4M - SPS'!BU118</f>
        <v>3.7400919788997934E-2</v>
      </c>
      <c r="BV118" s="421">
        <f>'4M - SPS'!BV118</f>
        <v>3.5865501330172481E-2</v>
      </c>
      <c r="BW118" s="421">
        <f>'4M - SPS'!BW118</f>
        <v>3.5461181829163087E-2</v>
      </c>
      <c r="BX118" s="421">
        <f>'4M - SPS'!BX118</f>
        <v>3.5803688506613855E-2</v>
      </c>
      <c r="BY118" s="421">
        <f>'4M - SPS'!BY118</f>
        <v>3.5836947009265943E-2</v>
      </c>
      <c r="BZ118" s="421">
        <f>'4M - SPS'!BZ118</f>
        <v>3.724710678873152E-2</v>
      </c>
      <c r="CA118" s="421">
        <f>'4M - SPS'!CA118</f>
        <v>3.8516410091400353E-2</v>
      </c>
      <c r="CB118" s="421">
        <f>'4M - SPS'!CB118</f>
        <v>6.6309462665942689E-2</v>
      </c>
      <c r="CC118" s="421">
        <f>'4M - SPS'!CC118</f>
        <v>6.4000870790084929E-2</v>
      </c>
      <c r="CD118" s="421">
        <f>'4M - SPS'!CD118</f>
        <v>6.514034176583261E-2</v>
      </c>
      <c r="CE118" s="421">
        <f>'4M - SPS'!CE118</f>
        <v>6.3655268121491956E-2</v>
      </c>
      <c r="CF118" s="421">
        <f>'4M - SPS'!CF118</f>
        <v>3.7259508923380577E-2</v>
      </c>
      <c r="CG118" s="421">
        <f>'4M - SPS'!CG118</f>
        <v>3.7400919788997934E-2</v>
      </c>
      <c r="CH118" s="421">
        <f>'4M - SPS'!CH118</f>
        <v>3.5865501330172481E-2</v>
      </c>
    </row>
    <row r="119" spans="1:86" hidden="1" x14ac:dyDescent="0.35">
      <c r="A119" s="588"/>
      <c r="B119" s="94" t="s">
        <v>23</v>
      </c>
      <c r="C119" s="346">
        <f>'4M - SPS'!C119</f>
        <v>2.9968999999999999E-2</v>
      </c>
      <c r="D119" s="346">
        <f>'4M - SPS'!D119</f>
        <v>3.0577E-2</v>
      </c>
      <c r="E119" s="421">
        <f>'4M - SPS'!E119</f>
        <v>3.5836947009265943E-2</v>
      </c>
      <c r="F119" s="421">
        <f>'4M - SPS'!F119</f>
        <v>3.724710678873152E-2</v>
      </c>
      <c r="G119" s="421">
        <f>'4M - SPS'!G119</f>
        <v>3.8516410091400353E-2</v>
      </c>
      <c r="H119" s="421">
        <f>'4M - SPS'!H119</f>
        <v>6.6309462665942689E-2</v>
      </c>
      <c r="I119" s="421">
        <f>'4M - SPS'!I119</f>
        <v>6.4000870790084929E-2</v>
      </c>
      <c r="J119" s="421">
        <f>'4M - SPS'!J119</f>
        <v>6.514034176583261E-2</v>
      </c>
      <c r="K119" s="421">
        <f>'4M - SPS'!K119</f>
        <v>6.3655268121491956E-2</v>
      </c>
      <c r="L119" s="421">
        <f>'4M - SPS'!L119</f>
        <v>3.7259508923380577E-2</v>
      </c>
      <c r="M119" s="421">
        <f>'4M - SPS'!M119</f>
        <v>3.7400919788997934E-2</v>
      </c>
      <c r="N119" s="421">
        <f>'4M - SPS'!N119</f>
        <v>3.5865501330172481E-2</v>
      </c>
      <c r="O119" s="421">
        <f>'4M - SPS'!O119</f>
        <v>3.5461181829163087E-2</v>
      </c>
      <c r="P119" s="421">
        <f>'4M - SPS'!P119</f>
        <v>3.5803688506613855E-2</v>
      </c>
      <c r="Q119" s="421">
        <f>'4M - SPS'!Q119</f>
        <v>3.5836947009265943E-2</v>
      </c>
      <c r="R119" s="421">
        <f>'4M - SPS'!R119</f>
        <v>3.724710678873152E-2</v>
      </c>
      <c r="S119" s="421">
        <f>'4M - SPS'!S119</f>
        <v>3.8516410091400353E-2</v>
      </c>
      <c r="T119" s="421">
        <f>'4M - SPS'!T119</f>
        <v>6.6309462665942689E-2</v>
      </c>
      <c r="U119" s="421">
        <f>'4M - SPS'!U119</f>
        <v>6.4000870790084929E-2</v>
      </c>
      <c r="V119" s="421">
        <f>'4M - SPS'!V119</f>
        <v>6.514034176583261E-2</v>
      </c>
      <c r="W119" s="421">
        <f>'4M - SPS'!W119</f>
        <v>6.3655268121491956E-2</v>
      </c>
      <c r="X119" s="421">
        <f>'4M - SPS'!X119</f>
        <v>3.7259508923380577E-2</v>
      </c>
      <c r="Y119" s="421">
        <f>'4M - SPS'!Y119</f>
        <v>3.7400919788997934E-2</v>
      </c>
      <c r="Z119" s="421">
        <f>'4M - SPS'!Z119</f>
        <v>3.5865501330172481E-2</v>
      </c>
      <c r="AA119" s="421">
        <f>'4M - SPS'!AA119</f>
        <v>3.5461181829163087E-2</v>
      </c>
      <c r="AB119" s="421">
        <f>'4M - SPS'!AB119</f>
        <v>3.5803688506613855E-2</v>
      </c>
      <c r="AC119" s="421">
        <f>'4M - SPS'!AC119</f>
        <v>3.5836947009265943E-2</v>
      </c>
      <c r="AD119" s="421">
        <f>'4M - SPS'!AD119</f>
        <v>3.724710678873152E-2</v>
      </c>
      <c r="AE119" s="421">
        <f>'4M - SPS'!AE119</f>
        <v>3.8516410091400353E-2</v>
      </c>
      <c r="AF119" s="421">
        <f>'4M - SPS'!AF119</f>
        <v>6.6309462665942689E-2</v>
      </c>
      <c r="AG119" s="421">
        <f>'4M - SPS'!AG119</f>
        <v>6.4000870790084929E-2</v>
      </c>
      <c r="AH119" s="421">
        <f>'4M - SPS'!AH119</f>
        <v>6.514034176583261E-2</v>
      </c>
      <c r="AI119" s="421">
        <f>'4M - SPS'!AI119</f>
        <v>6.3655268121491956E-2</v>
      </c>
      <c r="AJ119" s="421">
        <f>'4M - SPS'!AJ119</f>
        <v>3.7259508923380577E-2</v>
      </c>
      <c r="AK119" s="421">
        <f>'4M - SPS'!AK119</f>
        <v>3.7400919788997934E-2</v>
      </c>
      <c r="AL119" s="421">
        <f>'4M - SPS'!AL119</f>
        <v>3.5865501330172481E-2</v>
      </c>
      <c r="AM119" s="421">
        <f>'4M - SPS'!AM119</f>
        <v>3.5461181829163087E-2</v>
      </c>
      <c r="AN119" s="421">
        <f>'4M - SPS'!AN119</f>
        <v>3.5803688506613855E-2</v>
      </c>
      <c r="AO119" s="421">
        <f>'4M - SPS'!AO119</f>
        <v>3.5836947009265943E-2</v>
      </c>
      <c r="AP119" s="421">
        <f>'4M - SPS'!AP119</f>
        <v>3.724710678873152E-2</v>
      </c>
      <c r="AQ119" s="421">
        <f>'4M - SPS'!AQ119</f>
        <v>3.8516410091400353E-2</v>
      </c>
      <c r="AR119" s="421">
        <f>'4M - SPS'!AR119</f>
        <v>6.6309462665942689E-2</v>
      </c>
      <c r="AS119" s="421">
        <f>'4M - SPS'!AS119</f>
        <v>6.4000870790084929E-2</v>
      </c>
      <c r="AT119" s="421">
        <f>'4M - SPS'!AT119</f>
        <v>6.514034176583261E-2</v>
      </c>
      <c r="AU119" s="421">
        <f>'4M - SPS'!AU119</f>
        <v>6.3655268121491956E-2</v>
      </c>
      <c r="AV119" s="421">
        <f>'4M - SPS'!AV119</f>
        <v>3.7259508923380577E-2</v>
      </c>
      <c r="AW119" s="421">
        <f>'4M - SPS'!AW119</f>
        <v>3.7400919788997934E-2</v>
      </c>
      <c r="AX119" s="421">
        <f>'4M - SPS'!AX119</f>
        <v>3.5865501330172481E-2</v>
      </c>
      <c r="AY119" s="421">
        <f>'4M - SPS'!AY119</f>
        <v>3.5461181829163087E-2</v>
      </c>
      <c r="AZ119" s="421">
        <f>'4M - SPS'!AZ119</f>
        <v>3.5803688506613855E-2</v>
      </c>
      <c r="BA119" s="421">
        <f>'4M - SPS'!BA119</f>
        <v>3.5836947009265943E-2</v>
      </c>
      <c r="BB119" s="421">
        <f>'4M - SPS'!BB119</f>
        <v>3.724710678873152E-2</v>
      </c>
      <c r="BC119" s="421">
        <f>'4M - SPS'!BC119</f>
        <v>3.8516410091400353E-2</v>
      </c>
      <c r="BD119" s="421">
        <f>'4M - SPS'!BD119</f>
        <v>6.6309462665942689E-2</v>
      </c>
      <c r="BE119" s="421">
        <f>'4M - SPS'!BE119</f>
        <v>6.4000870790084929E-2</v>
      </c>
      <c r="BF119" s="421">
        <f>'4M - SPS'!BF119</f>
        <v>6.514034176583261E-2</v>
      </c>
      <c r="BG119" s="421">
        <f>'4M - SPS'!BG119</f>
        <v>6.3655268121491956E-2</v>
      </c>
      <c r="BH119" s="421">
        <f>'4M - SPS'!BH119</f>
        <v>3.7259508923380577E-2</v>
      </c>
      <c r="BI119" s="421">
        <f>'4M - SPS'!BI119</f>
        <v>3.7400919788997934E-2</v>
      </c>
      <c r="BJ119" s="421">
        <f>'4M - SPS'!BJ119</f>
        <v>3.5865501330172481E-2</v>
      </c>
      <c r="BK119" s="421">
        <f>'4M - SPS'!BK119</f>
        <v>3.5461181829163087E-2</v>
      </c>
      <c r="BL119" s="421">
        <f>'4M - SPS'!BL119</f>
        <v>3.5803688506613855E-2</v>
      </c>
      <c r="BM119" s="421">
        <f>'4M - SPS'!BM119</f>
        <v>3.5836947009265943E-2</v>
      </c>
      <c r="BN119" s="421">
        <f>'4M - SPS'!BN119</f>
        <v>3.724710678873152E-2</v>
      </c>
      <c r="BO119" s="421">
        <f>'4M - SPS'!BO119</f>
        <v>3.8516410091400353E-2</v>
      </c>
      <c r="BP119" s="421">
        <f>'4M - SPS'!BP119</f>
        <v>6.6309462665942689E-2</v>
      </c>
      <c r="BQ119" s="421">
        <f>'4M - SPS'!BQ119</f>
        <v>6.4000870790084929E-2</v>
      </c>
      <c r="BR119" s="421">
        <f>'4M - SPS'!BR119</f>
        <v>6.514034176583261E-2</v>
      </c>
      <c r="BS119" s="421">
        <f>'4M - SPS'!BS119</f>
        <v>6.3655268121491956E-2</v>
      </c>
      <c r="BT119" s="421">
        <f>'4M - SPS'!BT119</f>
        <v>3.7259508923380577E-2</v>
      </c>
      <c r="BU119" s="421">
        <f>'4M - SPS'!BU119</f>
        <v>3.7400919788997934E-2</v>
      </c>
      <c r="BV119" s="421">
        <f>'4M - SPS'!BV119</f>
        <v>3.5865501330172481E-2</v>
      </c>
      <c r="BW119" s="421">
        <f>'4M - SPS'!BW119</f>
        <v>3.5461181829163087E-2</v>
      </c>
      <c r="BX119" s="421">
        <f>'4M - SPS'!BX119</f>
        <v>3.5803688506613855E-2</v>
      </c>
      <c r="BY119" s="421">
        <f>'4M - SPS'!BY119</f>
        <v>3.5836947009265943E-2</v>
      </c>
      <c r="BZ119" s="421">
        <f>'4M - SPS'!BZ119</f>
        <v>3.724710678873152E-2</v>
      </c>
      <c r="CA119" s="421">
        <f>'4M - SPS'!CA119</f>
        <v>3.8516410091400353E-2</v>
      </c>
      <c r="CB119" s="421">
        <f>'4M - SPS'!CB119</f>
        <v>6.6309462665942689E-2</v>
      </c>
      <c r="CC119" s="421">
        <f>'4M - SPS'!CC119</f>
        <v>6.4000870790084929E-2</v>
      </c>
      <c r="CD119" s="421">
        <f>'4M - SPS'!CD119</f>
        <v>6.514034176583261E-2</v>
      </c>
      <c r="CE119" s="421">
        <f>'4M - SPS'!CE119</f>
        <v>6.3655268121491956E-2</v>
      </c>
      <c r="CF119" s="421">
        <f>'4M - SPS'!CF119</f>
        <v>3.7259508923380577E-2</v>
      </c>
      <c r="CG119" s="421">
        <f>'4M - SPS'!CG119</f>
        <v>3.7400919788997934E-2</v>
      </c>
      <c r="CH119" s="421">
        <f>'4M - SPS'!CH119</f>
        <v>3.5865501330172481E-2</v>
      </c>
    </row>
    <row r="120" spans="1:86" hidden="1" x14ac:dyDescent="0.35">
      <c r="A120" s="588"/>
      <c r="B120" s="94" t="s">
        <v>24</v>
      </c>
      <c r="C120" s="346">
        <f>'4M - SPS'!C120</f>
        <v>2.9968999999999999E-2</v>
      </c>
      <c r="D120" s="346">
        <f>'4M - SPS'!D120</f>
        <v>3.0577E-2</v>
      </c>
      <c r="E120" s="421">
        <f>'4M - SPS'!E120</f>
        <v>3.5836947009265943E-2</v>
      </c>
      <c r="F120" s="421">
        <f>'4M - SPS'!F120</f>
        <v>3.724710678873152E-2</v>
      </c>
      <c r="G120" s="421">
        <f>'4M - SPS'!G120</f>
        <v>3.8516410091400353E-2</v>
      </c>
      <c r="H120" s="421">
        <f>'4M - SPS'!H120</f>
        <v>6.6309462665942689E-2</v>
      </c>
      <c r="I120" s="421">
        <f>'4M - SPS'!I120</f>
        <v>6.4000870790084929E-2</v>
      </c>
      <c r="J120" s="421">
        <f>'4M - SPS'!J120</f>
        <v>6.514034176583261E-2</v>
      </c>
      <c r="K120" s="421">
        <f>'4M - SPS'!K120</f>
        <v>6.3655268121491956E-2</v>
      </c>
      <c r="L120" s="421">
        <f>'4M - SPS'!L120</f>
        <v>3.7259508923380577E-2</v>
      </c>
      <c r="M120" s="421">
        <f>'4M - SPS'!M120</f>
        <v>3.7400919788997934E-2</v>
      </c>
      <c r="N120" s="421">
        <f>'4M - SPS'!N120</f>
        <v>3.5865501330172481E-2</v>
      </c>
      <c r="O120" s="421">
        <f>'4M - SPS'!O120</f>
        <v>3.5461181829163087E-2</v>
      </c>
      <c r="P120" s="421">
        <f>'4M - SPS'!P120</f>
        <v>3.5803688506613855E-2</v>
      </c>
      <c r="Q120" s="421">
        <f>'4M - SPS'!Q120</f>
        <v>3.5836947009265943E-2</v>
      </c>
      <c r="R120" s="421">
        <f>'4M - SPS'!R120</f>
        <v>3.724710678873152E-2</v>
      </c>
      <c r="S120" s="421">
        <f>'4M - SPS'!S120</f>
        <v>3.8516410091400353E-2</v>
      </c>
      <c r="T120" s="421">
        <f>'4M - SPS'!T120</f>
        <v>6.6309462665942689E-2</v>
      </c>
      <c r="U120" s="421">
        <f>'4M - SPS'!U120</f>
        <v>6.4000870790084929E-2</v>
      </c>
      <c r="V120" s="421">
        <f>'4M - SPS'!V120</f>
        <v>6.514034176583261E-2</v>
      </c>
      <c r="W120" s="421">
        <f>'4M - SPS'!W120</f>
        <v>6.3655268121491956E-2</v>
      </c>
      <c r="X120" s="421">
        <f>'4M - SPS'!X120</f>
        <v>3.7259508923380577E-2</v>
      </c>
      <c r="Y120" s="421">
        <f>'4M - SPS'!Y120</f>
        <v>3.7400919788997934E-2</v>
      </c>
      <c r="Z120" s="421">
        <f>'4M - SPS'!Z120</f>
        <v>3.5865501330172481E-2</v>
      </c>
      <c r="AA120" s="421">
        <f>'4M - SPS'!AA120</f>
        <v>3.5461181829163087E-2</v>
      </c>
      <c r="AB120" s="421">
        <f>'4M - SPS'!AB120</f>
        <v>3.5803688506613855E-2</v>
      </c>
      <c r="AC120" s="421">
        <f>'4M - SPS'!AC120</f>
        <v>3.5836947009265943E-2</v>
      </c>
      <c r="AD120" s="421">
        <f>'4M - SPS'!AD120</f>
        <v>3.724710678873152E-2</v>
      </c>
      <c r="AE120" s="421">
        <f>'4M - SPS'!AE120</f>
        <v>3.8516410091400353E-2</v>
      </c>
      <c r="AF120" s="421">
        <f>'4M - SPS'!AF120</f>
        <v>6.6309462665942689E-2</v>
      </c>
      <c r="AG120" s="421">
        <f>'4M - SPS'!AG120</f>
        <v>6.4000870790084929E-2</v>
      </c>
      <c r="AH120" s="421">
        <f>'4M - SPS'!AH120</f>
        <v>6.514034176583261E-2</v>
      </c>
      <c r="AI120" s="421">
        <f>'4M - SPS'!AI120</f>
        <v>6.3655268121491956E-2</v>
      </c>
      <c r="AJ120" s="421">
        <f>'4M - SPS'!AJ120</f>
        <v>3.7259508923380577E-2</v>
      </c>
      <c r="AK120" s="421">
        <f>'4M - SPS'!AK120</f>
        <v>3.7400919788997934E-2</v>
      </c>
      <c r="AL120" s="421">
        <f>'4M - SPS'!AL120</f>
        <v>3.5865501330172481E-2</v>
      </c>
      <c r="AM120" s="421">
        <f>'4M - SPS'!AM120</f>
        <v>3.5461181829163087E-2</v>
      </c>
      <c r="AN120" s="421">
        <f>'4M - SPS'!AN120</f>
        <v>3.5803688506613855E-2</v>
      </c>
      <c r="AO120" s="421">
        <f>'4M - SPS'!AO120</f>
        <v>3.5836947009265943E-2</v>
      </c>
      <c r="AP120" s="421">
        <f>'4M - SPS'!AP120</f>
        <v>3.724710678873152E-2</v>
      </c>
      <c r="AQ120" s="421">
        <f>'4M - SPS'!AQ120</f>
        <v>3.8516410091400353E-2</v>
      </c>
      <c r="AR120" s="421">
        <f>'4M - SPS'!AR120</f>
        <v>6.6309462665942689E-2</v>
      </c>
      <c r="AS120" s="421">
        <f>'4M - SPS'!AS120</f>
        <v>6.4000870790084929E-2</v>
      </c>
      <c r="AT120" s="421">
        <f>'4M - SPS'!AT120</f>
        <v>6.514034176583261E-2</v>
      </c>
      <c r="AU120" s="421">
        <f>'4M - SPS'!AU120</f>
        <v>6.3655268121491956E-2</v>
      </c>
      <c r="AV120" s="421">
        <f>'4M - SPS'!AV120</f>
        <v>3.7259508923380577E-2</v>
      </c>
      <c r="AW120" s="421">
        <f>'4M - SPS'!AW120</f>
        <v>3.7400919788997934E-2</v>
      </c>
      <c r="AX120" s="421">
        <f>'4M - SPS'!AX120</f>
        <v>3.5865501330172481E-2</v>
      </c>
      <c r="AY120" s="421">
        <f>'4M - SPS'!AY120</f>
        <v>3.5461181829163087E-2</v>
      </c>
      <c r="AZ120" s="421">
        <f>'4M - SPS'!AZ120</f>
        <v>3.5803688506613855E-2</v>
      </c>
      <c r="BA120" s="421">
        <f>'4M - SPS'!BA120</f>
        <v>3.5836947009265943E-2</v>
      </c>
      <c r="BB120" s="421">
        <f>'4M - SPS'!BB120</f>
        <v>3.724710678873152E-2</v>
      </c>
      <c r="BC120" s="421">
        <f>'4M - SPS'!BC120</f>
        <v>3.8516410091400353E-2</v>
      </c>
      <c r="BD120" s="421">
        <f>'4M - SPS'!BD120</f>
        <v>6.6309462665942689E-2</v>
      </c>
      <c r="BE120" s="421">
        <f>'4M - SPS'!BE120</f>
        <v>6.4000870790084929E-2</v>
      </c>
      <c r="BF120" s="421">
        <f>'4M - SPS'!BF120</f>
        <v>6.514034176583261E-2</v>
      </c>
      <c r="BG120" s="421">
        <f>'4M - SPS'!BG120</f>
        <v>6.3655268121491956E-2</v>
      </c>
      <c r="BH120" s="421">
        <f>'4M - SPS'!BH120</f>
        <v>3.7259508923380577E-2</v>
      </c>
      <c r="BI120" s="421">
        <f>'4M - SPS'!BI120</f>
        <v>3.7400919788997934E-2</v>
      </c>
      <c r="BJ120" s="421">
        <f>'4M - SPS'!BJ120</f>
        <v>3.5865501330172481E-2</v>
      </c>
      <c r="BK120" s="421">
        <f>'4M - SPS'!BK120</f>
        <v>3.5461181829163087E-2</v>
      </c>
      <c r="BL120" s="421">
        <f>'4M - SPS'!BL120</f>
        <v>3.5803688506613855E-2</v>
      </c>
      <c r="BM120" s="421">
        <f>'4M - SPS'!BM120</f>
        <v>3.5836947009265943E-2</v>
      </c>
      <c r="BN120" s="421">
        <f>'4M - SPS'!BN120</f>
        <v>3.724710678873152E-2</v>
      </c>
      <c r="BO120" s="421">
        <f>'4M - SPS'!BO120</f>
        <v>3.8516410091400353E-2</v>
      </c>
      <c r="BP120" s="421">
        <f>'4M - SPS'!BP120</f>
        <v>6.6309462665942689E-2</v>
      </c>
      <c r="BQ120" s="421">
        <f>'4M - SPS'!BQ120</f>
        <v>6.4000870790084929E-2</v>
      </c>
      <c r="BR120" s="421">
        <f>'4M - SPS'!BR120</f>
        <v>6.514034176583261E-2</v>
      </c>
      <c r="BS120" s="421">
        <f>'4M - SPS'!BS120</f>
        <v>6.3655268121491956E-2</v>
      </c>
      <c r="BT120" s="421">
        <f>'4M - SPS'!BT120</f>
        <v>3.7259508923380577E-2</v>
      </c>
      <c r="BU120" s="421">
        <f>'4M - SPS'!BU120</f>
        <v>3.7400919788997934E-2</v>
      </c>
      <c r="BV120" s="421">
        <f>'4M - SPS'!BV120</f>
        <v>3.5865501330172481E-2</v>
      </c>
      <c r="BW120" s="421">
        <f>'4M - SPS'!BW120</f>
        <v>3.5461181829163087E-2</v>
      </c>
      <c r="BX120" s="421">
        <f>'4M - SPS'!BX120</f>
        <v>3.5803688506613855E-2</v>
      </c>
      <c r="BY120" s="421">
        <f>'4M - SPS'!BY120</f>
        <v>3.5836947009265943E-2</v>
      </c>
      <c r="BZ120" s="421">
        <f>'4M - SPS'!BZ120</f>
        <v>3.724710678873152E-2</v>
      </c>
      <c r="CA120" s="421">
        <f>'4M - SPS'!CA120</f>
        <v>3.8516410091400353E-2</v>
      </c>
      <c r="CB120" s="421">
        <f>'4M - SPS'!CB120</f>
        <v>6.6309462665942689E-2</v>
      </c>
      <c r="CC120" s="421">
        <f>'4M - SPS'!CC120</f>
        <v>6.4000870790084929E-2</v>
      </c>
      <c r="CD120" s="421">
        <f>'4M - SPS'!CD120</f>
        <v>6.514034176583261E-2</v>
      </c>
      <c r="CE120" s="421">
        <f>'4M - SPS'!CE120</f>
        <v>6.3655268121491956E-2</v>
      </c>
      <c r="CF120" s="421">
        <f>'4M - SPS'!CF120</f>
        <v>3.7259508923380577E-2</v>
      </c>
      <c r="CG120" s="421">
        <f>'4M - SPS'!CG120</f>
        <v>3.7400919788997934E-2</v>
      </c>
      <c r="CH120" s="421">
        <f>'4M - SPS'!CH120</f>
        <v>3.5865501330172481E-2</v>
      </c>
    </row>
    <row r="121" spans="1:86" hidden="1" x14ac:dyDescent="0.35">
      <c r="A121" s="588"/>
      <c r="B121" s="94" t="s">
        <v>7</v>
      </c>
      <c r="C121" s="346">
        <f>'4M - SPS'!C121</f>
        <v>2.8740000000000002E-2</v>
      </c>
      <c r="D121" s="346">
        <f>'4M - SPS'!D121</f>
        <v>2.9204000000000001E-2</v>
      </c>
      <c r="E121" s="421">
        <f>'4M - SPS'!E121</f>
        <v>3.4818737873830843E-2</v>
      </c>
      <c r="F121" s="421">
        <f>'4M - SPS'!F121</f>
        <v>3.6102588979802466E-2</v>
      </c>
      <c r="G121" s="421">
        <f>'4M - SPS'!G121</f>
        <v>3.6904195360291804E-2</v>
      </c>
      <c r="H121" s="421">
        <f>'4M - SPS'!H121</f>
        <v>6.3303885336710788E-2</v>
      </c>
      <c r="I121" s="421">
        <f>'4M - SPS'!I121</f>
        <v>6.1003565049098853E-2</v>
      </c>
      <c r="J121" s="421">
        <f>'4M - SPS'!J121</f>
        <v>6.2325034271069515E-2</v>
      </c>
      <c r="K121" s="421">
        <f>'4M - SPS'!K121</f>
        <v>6.0805848492315497E-2</v>
      </c>
      <c r="L121" s="421">
        <f>'4M - SPS'!L121</f>
        <v>3.5792034404205357E-2</v>
      </c>
      <c r="M121" s="421">
        <f>'4M - SPS'!M121</f>
        <v>3.5910141126140639E-2</v>
      </c>
      <c r="N121" s="421">
        <f>'4M - SPS'!N121</f>
        <v>3.4405853446424106E-2</v>
      </c>
      <c r="O121" s="421">
        <f>'4M - SPS'!O121</f>
        <v>3.4063160722364053E-2</v>
      </c>
      <c r="P121" s="421">
        <f>'4M - SPS'!P121</f>
        <v>3.4344193386708306E-2</v>
      </c>
      <c r="Q121" s="421">
        <f>'4M - SPS'!Q121</f>
        <v>3.4818737873830843E-2</v>
      </c>
      <c r="R121" s="421">
        <f>'4M - SPS'!R121</f>
        <v>3.6102588979802466E-2</v>
      </c>
      <c r="S121" s="421">
        <f>'4M - SPS'!S121</f>
        <v>3.6904195360291804E-2</v>
      </c>
      <c r="T121" s="421">
        <f>'4M - SPS'!T121</f>
        <v>6.3303885336710788E-2</v>
      </c>
      <c r="U121" s="421">
        <f>'4M - SPS'!U121</f>
        <v>6.1003565049098853E-2</v>
      </c>
      <c r="V121" s="421">
        <f>'4M - SPS'!V121</f>
        <v>6.2325034271069515E-2</v>
      </c>
      <c r="W121" s="421">
        <f>'4M - SPS'!W121</f>
        <v>6.0805848492315497E-2</v>
      </c>
      <c r="X121" s="421">
        <f>'4M - SPS'!X121</f>
        <v>3.5792034404205357E-2</v>
      </c>
      <c r="Y121" s="421">
        <f>'4M - SPS'!Y121</f>
        <v>3.5910141126140639E-2</v>
      </c>
      <c r="Z121" s="421">
        <f>'4M - SPS'!Z121</f>
        <v>3.4405853446424106E-2</v>
      </c>
      <c r="AA121" s="421">
        <f>'4M - SPS'!AA121</f>
        <v>3.4063160722364053E-2</v>
      </c>
      <c r="AB121" s="421">
        <f>'4M - SPS'!AB121</f>
        <v>3.4344193386708306E-2</v>
      </c>
      <c r="AC121" s="421">
        <f>'4M - SPS'!AC121</f>
        <v>3.4818737873830843E-2</v>
      </c>
      <c r="AD121" s="421">
        <f>'4M - SPS'!AD121</f>
        <v>3.6102588979802466E-2</v>
      </c>
      <c r="AE121" s="421">
        <f>'4M - SPS'!AE121</f>
        <v>3.6904195360291804E-2</v>
      </c>
      <c r="AF121" s="421">
        <f>'4M - SPS'!AF121</f>
        <v>6.3303885336710788E-2</v>
      </c>
      <c r="AG121" s="421">
        <f>'4M - SPS'!AG121</f>
        <v>6.1003565049098853E-2</v>
      </c>
      <c r="AH121" s="421">
        <f>'4M - SPS'!AH121</f>
        <v>6.2325034271069515E-2</v>
      </c>
      <c r="AI121" s="421">
        <f>'4M - SPS'!AI121</f>
        <v>6.0805848492315497E-2</v>
      </c>
      <c r="AJ121" s="421">
        <f>'4M - SPS'!AJ121</f>
        <v>3.5792034404205357E-2</v>
      </c>
      <c r="AK121" s="421">
        <f>'4M - SPS'!AK121</f>
        <v>3.5910141126140639E-2</v>
      </c>
      <c r="AL121" s="421">
        <f>'4M - SPS'!AL121</f>
        <v>3.4405853446424106E-2</v>
      </c>
      <c r="AM121" s="421">
        <f>'4M - SPS'!AM121</f>
        <v>3.4063160722364053E-2</v>
      </c>
      <c r="AN121" s="421">
        <f>'4M - SPS'!AN121</f>
        <v>3.4344193386708306E-2</v>
      </c>
      <c r="AO121" s="421">
        <f>'4M - SPS'!AO121</f>
        <v>3.4818737873830843E-2</v>
      </c>
      <c r="AP121" s="421">
        <f>'4M - SPS'!AP121</f>
        <v>3.6102588979802466E-2</v>
      </c>
      <c r="AQ121" s="421">
        <f>'4M - SPS'!AQ121</f>
        <v>3.6904195360291804E-2</v>
      </c>
      <c r="AR121" s="421">
        <f>'4M - SPS'!AR121</f>
        <v>6.3303885336710788E-2</v>
      </c>
      <c r="AS121" s="421">
        <f>'4M - SPS'!AS121</f>
        <v>6.1003565049098853E-2</v>
      </c>
      <c r="AT121" s="421">
        <f>'4M - SPS'!AT121</f>
        <v>6.2325034271069515E-2</v>
      </c>
      <c r="AU121" s="421">
        <f>'4M - SPS'!AU121</f>
        <v>6.0805848492315497E-2</v>
      </c>
      <c r="AV121" s="421">
        <f>'4M - SPS'!AV121</f>
        <v>3.5792034404205357E-2</v>
      </c>
      <c r="AW121" s="421">
        <f>'4M - SPS'!AW121</f>
        <v>3.5910141126140639E-2</v>
      </c>
      <c r="AX121" s="421">
        <f>'4M - SPS'!AX121</f>
        <v>3.4405853446424106E-2</v>
      </c>
      <c r="AY121" s="421">
        <f>'4M - SPS'!AY121</f>
        <v>3.4063160722364053E-2</v>
      </c>
      <c r="AZ121" s="421">
        <f>'4M - SPS'!AZ121</f>
        <v>3.4344193386708306E-2</v>
      </c>
      <c r="BA121" s="421">
        <f>'4M - SPS'!BA121</f>
        <v>3.4818737873830843E-2</v>
      </c>
      <c r="BB121" s="421">
        <f>'4M - SPS'!BB121</f>
        <v>3.6102588979802466E-2</v>
      </c>
      <c r="BC121" s="421">
        <f>'4M - SPS'!BC121</f>
        <v>3.6904195360291804E-2</v>
      </c>
      <c r="BD121" s="421">
        <f>'4M - SPS'!BD121</f>
        <v>6.3303885336710788E-2</v>
      </c>
      <c r="BE121" s="421">
        <f>'4M - SPS'!BE121</f>
        <v>6.1003565049098853E-2</v>
      </c>
      <c r="BF121" s="421">
        <f>'4M - SPS'!BF121</f>
        <v>6.2325034271069515E-2</v>
      </c>
      <c r="BG121" s="421">
        <f>'4M - SPS'!BG121</f>
        <v>6.0805848492315497E-2</v>
      </c>
      <c r="BH121" s="421">
        <f>'4M - SPS'!BH121</f>
        <v>3.5792034404205357E-2</v>
      </c>
      <c r="BI121" s="421">
        <f>'4M - SPS'!BI121</f>
        <v>3.5910141126140639E-2</v>
      </c>
      <c r="BJ121" s="421">
        <f>'4M - SPS'!BJ121</f>
        <v>3.4405853446424106E-2</v>
      </c>
      <c r="BK121" s="421">
        <f>'4M - SPS'!BK121</f>
        <v>3.4063160722364053E-2</v>
      </c>
      <c r="BL121" s="421">
        <f>'4M - SPS'!BL121</f>
        <v>3.4344193386708306E-2</v>
      </c>
      <c r="BM121" s="421">
        <f>'4M - SPS'!BM121</f>
        <v>3.4818737873830843E-2</v>
      </c>
      <c r="BN121" s="421">
        <f>'4M - SPS'!BN121</f>
        <v>3.6102588979802466E-2</v>
      </c>
      <c r="BO121" s="421">
        <f>'4M - SPS'!BO121</f>
        <v>3.6904195360291804E-2</v>
      </c>
      <c r="BP121" s="421">
        <f>'4M - SPS'!BP121</f>
        <v>6.3303885336710788E-2</v>
      </c>
      <c r="BQ121" s="421">
        <f>'4M - SPS'!BQ121</f>
        <v>6.1003565049098853E-2</v>
      </c>
      <c r="BR121" s="421">
        <f>'4M - SPS'!BR121</f>
        <v>6.2325034271069515E-2</v>
      </c>
      <c r="BS121" s="421">
        <f>'4M - SPS'!BS121</f>
        <v>6.0805848492315497E-2</v>
      </c>
      <c r="BT121" s="421">
        <f>'4M - SPS'!BT121</f>
        <v>3.5792034404205357E-2</v>
      </c>
      <c r="BU121" s="421">
        <f>'4M - SPS'!BU121</f>
        <v>3.5910141126140639E-2</v>
      </c>
      <c r="BV121" s="421">
        <f>'4M - SPS'!BV121</f>
        <v>3.4405853446424106E-2</v>
      </c>
      <c r="BW121" s="421">
        <f>'4M - SPS'!BW121</f>
        <v>3.4063160722364053E-2</v>
      </c>
      <c r="BX121" s="421">
        <f>'4M - SPS'!BX121</f>
        <v>3.4344193386708306E-2</v>
      </c>
      <c r="BY121" s="421">
        <f>'4M - SPS'!BY121</f>
        <v>3.4818737873830843E-2</v>
      </c>
      <c r="BZ121" s="421">
        <f>'4M - SPS'!BZ121</f>
        <v>3.6102588979802466E-2</v>
      </c>
      <c r="CA121" s="421">
        <f>'4M - SPS'!CA121</f>
        <v>3.6904195360291804E-2</v>
      </c>
      <c r="CB121" s="421">
        <f>'4M - SPS'!CB121</f>
        <v>6.3303885336710788E-2</v>
      </c>
      <c r="CC121" s="421">
        <f>'4M - SPS'!CC121</f>
        <v>6.1003565049098853E-2</v>
      </c>
      <c r="CD121" s="421">
        <f>'4M - SPS'!CD121</f>
        <v>6.2325034271069515E-2</v>
      </c>
      <c r="CE121" s="421">
        <f>'4M - SPS'!CE121</f>
        <v>6.0805848492315497E-2</v>
      </c>
      <c r="CF121" s="421">
        <f>'4M - SPS'!CF121</f>
        <v>3.5792034404205357E-2</v>
      </c>
      <c r="CG121" s="421">
        <f>'4M - SPS'!CG121</f>
        <v>3.5910141126140639E-2</v>
      </c>
      <c r="CH121" s="421">
        <f>'4M - SPS'!CH121</f>
        <v>3.4405853446424106E-2</v>
      </c>
    </row>
    <row r="122" spans="1:86" ht="15" hidden="1" thickBot="1" x14ac:dyDescent="0.4">
      <c r="A122" s="589"/>
      <c r="B122" s="96" t="s">
        <v>8</v>
      </c>
      <c r="C122" s="346">
        <f>'4M - SPS'!C122</f>
        <v>2.8704E-2</v>
      </c>
      <c r="D122" s="346">
        <f>'4M - SPS'!D122</f>
        <v>2.9914E-2</v>
      </c>
      <c r="E122" s="421">
        <f>'4M - SPS'!E122</f>
        <v>3.7274854276496266E-2</v>
      </c>
      <c r="F122" s="421">
        <f>'4M - SPS'!F122</f>
        <v>3.9149914613827323E-2</v>
      </c>
      <c r="G122" s="421">
        <f>'4M - SPS'!G122</f>
        <v>4.0191329825711879E-2</v>
      </c>
      <c r="H122" s="421">
        <f>'4M - SPS'!H122</f>
        <v>7.137503967949535E-2</v>
      </c>
      <c r="I122" s="421">
        <f>'4M - SPS'!I122</f>
        <v>6.7314368860385401E-2</v>
      </c>
      <c r="J122" s="421">
        <f>'4M - SPS'!J122</f>
        <v>7.0021211460438909E-2</v>
      </c>
      <c r="K122" s="421">
        <f>'4M - SPS'!K122</f>
        <v>6.6897226141147209E-2</v>
      </c>
      <c r="L122" s="421">
        <f>'4M - SPS'!L122</f>
        <v>3.8782317750006901E-2</v>
      </c>
      <c r="M122" s="421">
        <f>'4M - SPS'!M122</f>
        <v>3.895861496559077E-2</v>
      </c>
      <c r="N122" s="421">
        <f>'4M - SPS'!N122</f>
        <v>3.6642938616840835E-2</v>
      </c>
      <c r="O122" s="421">
        <f>'4M - SPS'!O122</f>
        <v>3.5782475791091423E-2</v>
      </c>
      <c r="P122" s="421">
        <f>'4M - SPS'!P122</f>
        <v>3.6404921823038824E-2</v>
      </c>
      <c r="Q122" s="421">
        <f>'4M - SPS'!Q122</f>
        <v>3.7274854276496266E-2</v>
      </c>
      <c r="R122" s="421">
        <f>'4M - SPS'!R122</f>
        <v>3.9149914613827323E-2</v>
      </c>
      <c r="S122" s="421">
        <f>'4M - SPS'!S122</f>
        <v>4.0191329825711879E-2</v>
      </c>
      <c r="T122" s="421">
        <f>'4M - SPS'!T122</f>
        <v>7.137503967949535E-2</v>
      </c>
      <c r="U122" s="421">
        <f>'4M - SPS'!U122</f>
        <v>6.7314368860385401E-2</v>
      </c>
      <c r="V122" s="421">
        <f>'4M - SPS'!V122</f>
        <v>7.0021211460438909E-2</v>
      </c>
      <c r="W122" s="421">
        <f>'4M - SPS'!W122</f>
        <v>6.6897226141147209E-2</v>
      </c>
      <c r="X122" s="421">
        <f>'4M - SPS'!X122</f>
        <v>3.8782317750006901E-2</v>
      </c>
      <c r="Y122" s="421">
        <f>'4M - SPS'!Y122</f>
        <v>3.895861496559077E-2</v>
      </c>
      <c r="Z122" s="421">
        <f>'4M - SPS'!Z122</f>
        <v>3.6642938616840835E-2</v>
      </c>
      <c r="AA122" s="421">
        <f>'4M - SPS'!AA122</f>
        <v>3.5782475791091423E-2</v>
      </c>
      <c r="AB122" s="421">
        <f>'4M - SPS'!AB122</f>
        <v>3.6404921823038824E-2</v>
      </c>
      <c r="AC122" s="421">
        <f>'4M - SPS'!AC122</f>
        <v>3.7274854276496266E-2</v>
      </c>
      <c r="AD122" s="421">
        <f>'4M - SPS'!AD122</f>
        <v>3.9149914613827323E-2</v>
      </c>
      <c r="AE122" s="421">
        <f>'4M - SPS'!AE122</f>
        <v>4.0191329825711879E-2</v>
      </c>
      <c r="AF122" s="421">
        <f>'4M - SPS'!AF122</f>
        <v>7.137503967949535E-2</v>
      </c>
      <c r="AG122" s="421">
        <f>'4M - SPS'!AG122</f>
        <v>6.7314368860385401E-2</v>
      </c>
      <c r="AH122" s="421">
        <f>'4M - SPS'!AH122</f>
        <v>7.0021211460438909E-2</v>
      </c>
      <c r="AI122" s="421">
        <f>'4M - SPS'!AI122</f>
        <v>6.6897226141147209E-2</v>
      </c>
      <c r="AJ122" s="421">
        <f>'4M - SPS'!AJ122</f>
        <v>3.8782317750006901E-2</v>
      </c>
      <c r="AK122" s="421">
        <f>'4M - SPS'!AK122</f>
        <v>3.895861496559077E-2</v>
      </c>
      <c r="AL122" s="421">
        <f>'4M - SPS'!AL122</f>
        <v>3.6642938616840835E-2</v>
      </c>
      <c r="AM122" s="421">
        <f>'4M - SPS'!AM122</f>
        <v>3.5782475791091423E-2</v>
      </c>
      <c r="AN122" s="421">
        <f>'4M - SPS'!AN122</f>
        <v>3.6404921823038824E-2</v>
      </c>
      <c r="AO122" s="421">
        <f>'4M - SPS'!AO122</f>
        <v>3.7274854276496266E-2</v>
      </c>
      <c r="AP122" s="421">
        <f>'4M - SPS'!AP122</f>
        <v>3.9149914613827323E-2</v>
      </c>
      <c r="AQ122" s="421">
        <f>'4M - SPS'!AQ122</f>
        <v>4.0191329825711879E-2</v>
      </c>
      <c r="AR122" s="421">
        <f>'4M - SPS'!AR122</f>
        <v>7.137503967949535E-2</v>
      </c>
      <c r="AS122" s="421">
        <f>'4M - SPS'!AS122</f>
        <v>6.7314368860385401E-2</v>
      </c>
      <c r="AT122" s="421">
        <f>'4M - SPS'!AT122</f>
        <v>7.0021211460438909E-2</v>
      </c>
      <c r="AU122" s="421">
        <f>'4M - SPS'!AU122</f>
        <v>6.6897226141147209E-2</v>
      </c>
      <c r="AV122" s="421">
        <f>'4M - SPS'!AV122</f>
        <v>3.8782317750006901E-2</v>
      </c>
      <c r="AW122" s="421">
        <f>'4M - SPS'!AW122</f>
        <v>3.895861496559077E-2</v>
      </c>
      <c r="AX122" s="421">
        <f>'4M - SPS'!AX122</f>
        <v>3.6642938616840835E-2</v>
      </c>
      <c r="AY122" s="421">
        <f>'4M - SPS'!AY122</f>
        <v>3.5782475791091423E-2</v>
      </c>
      <c r="AZ122" s="421">
        <f>'4M - SPS'!AZ122</f>
        <v>3.6404921823038824E-2</v>
      </c>
      <c r="BA122" s="421">
        <f>'4M - SPS'!BA122</f>
        <v>3.7274854276496266E-2</v>
      </c>
      <c r="BB122" s="421">
        <f>'4M - SPS'!BB122</f>
        <v>3.9149914613827323E-2</v>
      </c>
      <c r="BC122" s="421">
        <f>'4M - SPS'!BC122</f>
        <v>4.0191329825711879E-2</v>
      </c>
      <c r="BD122" s="421">
        <f>'4M - SPS'!BD122</f>
        <v>7.137503967949535E-2</v>
      </c>
      <c r="BE122" s="421">
        <f>'4M - SPS'!BE122</f>
        <v>6.7314368860385401E-2</v>
      </c>
      <c r="BF122" s="421">
        <f>'4M - SPS'!BF122</f>
        <v>7.0021211460438909E-2</v>
      </c>
      <c r="BG122" s="421">
        <f>'4M - SPS'!BG122</f>
        <v>6.6897226141147209E-2</v>
      </c>
      <c r="BH122" s="421">
        <f>'4M - SPS'!BH122</f>
        <v>3.8782317750006901E-2</v>
      </c>
      <c r="BI122" s="421">
        <f>'4M - SPS'!BI122</f>
        <v>3.895861496559077E-2</v>
      </c>
      <c r="BJ122" s="421">
        <f>'4M - SPS'!BJ122</f>
        <v>3.6642938616840835E-2</v>
      </c>
      <c r="BK122" s="421">
        <f>'4M - SPS'!BK122</f>
        <v>3.5782475791091423E-2</v>
      </c>
      <c r="BL122" s="421">
        <f>'4M - SPS'!BL122</f>
        <v>3.6404921823038824E-2</v>
      </c>
      <c r="BM122" s="421">
        <f>'4M - SPS'!BM122</f>
        <v>3.7274854276496266E-2</v>
      </c>
      <c r="BN122" s="421">
        <f>'4M - SPS'!BN122</f>
        <v>3.9149914613827323E-2</v>
      </c>
      <c r="BO122" s="421">
        <f>'4M - SPS'!BO122</f>
        <v>4.0191329825711879E-2</v>
      </c>
      <c r="BP122" s="421">
        <f>'4M - SPS'!BP122</f>
        <v>7.137503967949535E-2</v>
      </c>
      <c r="BQ122" s="421">
        <f>'4M - SPS'!BQ122</f>
        <v>6.7314368860385401E-2</v>
      </c>
      <c r="BR122" s="421">
        <f>'4M - SPS'!BR122</f>
        <v>7.0021211460438909E-2</v>
      </c>
      <c r="BS122" s="421">
        <f>'4M - SPS'!BS122</f>
        <v>6.6897226141147209E-2</v>
      </c>
      <c r="BT122" s="421">
        <f>'4M - SPS'!BT122</f>
        <v>3.8782317750006901E-2</v>
      </c>
      <c r="BU122" s="421">
        <f>'4M - SPS'!BU122</f>
        <v>3.895861496559077E-2</v>
      </c>
      <c r="BV122" s="421">
        <f>'4M - SPS'!BV122</f>
        <v>3.6642938616840835E-2</v>
      </c>
      <c r="BW122" s="421">
        <f>'4M - SPS'!BW122</f>
        <v>3.5782475791091423E-2</v>
      </c>
      <c r="BX122" s="421">
        <f>'4M - SPS'!BX122</f>
        <v>3.6404921823038824E-2</v>
      </c>
      <c r="BY122" s="421">
        <f>'4M - SPS'!BY122</f>
        <v>3.7274854276496266E-2</v>
      </c>
      <c r="BZ122" s="421">
        <f>'4M - SPS'!BZ122</f>
        <v>3.9149914613827323E-2</v>
      </c>
      <c r="CA122" s="421">
        <f>'4M - SPS'!CA122</f>
        <v>4.0191329825711879E-2</v>
      </c>
      <c r="CB122" s="421">
        <f>'4M - SPS'!CB122</f>
        <v>7.137503967949535E-2</v>
      </c>
      <c r="CC122" s="421">
        <f>'4M - SPS'!CC122</f>
        <v>6.7314368860385401E-2</v>
      </c>
      <c r="CD122" s="421">
        <f>'4M - SPS'!CD122</f>
        <v>7.0021211460438909E-2</v>
      </c>
      <c r="CE122" s="421">
        <f>'4M - SPS'!CE122</f>
        <v>6.6897226141147209E-2</v>
      </c>
      <c r="CF122" s="421">
        <f>'4M - SPS'!CF122</f>
        <v>3.8782317750006901E-2</v>
      </c>
      <c r="CG122" s="421">
        <f>'4M - SPS'!CG122</f>
        <v>3.895861496559077E-2</v>
      </c>
      <c r="CH122" s="421">
        <f>'4M - SPS'!CH122</f>
        <v>3.6642938616840835E-2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86" ht="15" hidden="1" thickBot="1" x14ac:dyDescent="0.4"/>
    <row r="125" spans="1:86" ht="15" hidden="1" thickBot="1" x14ac:dyDescent="0.4">
      <c r="C125" s="625" t="s">
        <v>125</v>
      </c>
      <c r="D125" s="622"/>
      <c r="E125" s="622"/>
      <c r="F125" s="622"/>
      <c r="G125" s="622"/>
      <c r="H125" s="622"/>
      <c r="I125" s="622"/>
      <c r="J125" s="622"/>
      <c r="K125" s="622"/>
      <c r="L125" s="622"/>
      <c r="M125" s="622"/>
      <c r="N125" s="623"/>
      <c r="O125" s="621" t="s">
        <v>125</v>
      </c>
      <c r="P125" s="622"/>
      <c r="Q125" s="622"/>
      <c r="R125" s="622"/>
      <c r="S125" s="622"/>
      <c r="T125" s="622"/>
      <c r="U125" s="622"/>
      <c r="V125" s="622"/>
      <c r="W125" s="622"/>
      <c r="X125" s="622"/>
      <c r="Y125" s="622"/>
      <c r="Z125" s="623"/>
      <c r="AA125" s="621" t="s">
        <v>125</v>
      </c>
      <c r="AB125" s="622"/>
      <c r="AC125" s="622"/>
      <c r="AD125" s="622"/>
      <c r="AE125" s="622"/>
      <c r="AF125" s="622"/>
      <c r="AG125" s="622"/>
      <c r="AH125" s="622"/>
      <c r="AI125" s="622"/>
      <c r="AJ125" s="622"/>
      <c r="AK125" s="622"/>
      <c r="AL125" s="623"/>
      <c r="AM125" s="621" t="s">
        <v>125</v>
      </c>
      <c r="AN125" s="622"/>
      <c r="AO125" s="622"/>
      <c r="AP125" s="622"/>
      <c r="AQ125" s="622"/>
      <c r="AR125" s="622"/>
      <c r="AS125" s="622"/>
      <c r="AT125" s="622"/>
      <c r="AU125" s="622"/>
      <c r="AV125" s="622"/>
      <c r="AW125" s="622"/>
      <c r="AX125" s="623"/>
      <c r="AY125" s="621" t="s">
        <v>125</v>
      </c>
      <c r="AZ125" s="622"/>
      <c r="BA125" s="622"/>
      <c r="BB125" s="622"/>
      <c r="BC125" s="622"/>
      <c r="BD125" s="622"/>
      <c r="BE125" s="622"/>
      <c r="BF125" s="622"/>
      <c r="BG125" s="622"/>
      <c r="BH125" s="622"/>
      <c r="BI125" s="622"/>
      <c r="BJ125" s="623"/>
      <c r="BK125" s="621" t="s">
        <v>125</v>
      </c>
      <c r="BL125" s="622"/>
      <c r="BM125" s="622"/>
      <c r="BN125" s="622"/>
      <c r="BO125" s="622"/>
      <c r="BP125" s="622"/>
      <c r="BQ125" s="622"/>
      <c r="BR125" s="622"/>
      <c r="BS125" s="622"/>
      <c r="BT125" s="622"/>
      <c r="BU125" s="622"/>
      <c r="BV125" s="623"/>
      <c r="BW125" s="621" t="s">
        <v>125</v>
      </c>
      <c r="BX125" s="622"/>
      <c r="BY125" s="622"/>
      <c r="BZ125" s="622"/>
      <c r="CA125" s="622"/>
      <c r="CB125" s="622"/>
      <c r="CC125" s="622"/>
      <c r="CD125" s="622"/>
      <c r="CE125" s="622"/>
      <c r="CF125" s="622"/>
      <c r="CG125" s="622"/>
      <c r="CH125" s="624"/>
    </row>
    <row r="126" spans="1:86" ht="15" hidden="1" thickBot="1" x14ac:dyDescent="0.4">
      <c r="A126" s="587" t="s">
        <v>126</v>
      </c>
      <c r="B126" s="309" t="s">
        <v>143</v>
      </c>
      <c r="C126" s="176">
        <f>C$4</f>
        <v>44562</v>
      </c>
      <c r="D126" s="176">
        <f t="shared" ref="D126:BO126" si="110">D$4</f>
        <v>44593</v>
      </c>
      <c r="E126" s="176">
        <f t="shared" si="110"/>
        <v>44621</v>
      </c>
      <c r="F126" s="176">
        <f t="shared" si="110"/>
        <v>44652</v>
      </c>
      <c r="G126" s="176">
        <f t="shared" si="110"/>
        <v>44682</v>
      </c>
      <c r="H126" s="176">
        <f t="shared" si="110"/>
        <v>44713</v>
      </c>
      <c r="I126" s="176">
        <f t="shared" si="110"/>
        <v>44743</v>
      </c>
      <c r="J126" s="176">
        <f t="shared" si="110"/>
        <v>44774</v>
      </c>
      <c r="K126" s="176">
        <f t="shared" si="110"/>
        <v>44805</v>
      </c>
      <c r="L126" s="176">
        <f t="shared" si="110"/>
        <v>44835</v>
      </c>
      <c r="M126" s="176">
        <f t="shared" si="110"/>
        <v>44866</v>
      </c>
      <c r="N126" s="176">
        <f t="shared" si="110"/>
        <v>44896</v>
      </c>
      <c r="O126" s="176">
        <f t="shared" si="110"/>
        <v>44927</v>
      </c>
      <c r="P126" s="176">
        <f t="shared" si="110"/>
        <v>44958</v>
      </c>
      <c r="Q126" s="176">
        <f t="shared" si="110"/>
        <v>44986</v>
      </c>
      <c r="R126" s="176">
        <f t="shared" si="110"/>
        <v>45017</v>
      </c>
      <c r="S126" s="176">
        <f t="shared" si="110"/>
        <v>45047</v>
      </c>
      <c r="T126" s="176">
        <f t="shared" si="110"/>
        <v>45078</v>
      </c>
      <c r="U126" s="176">
        <f t="shared" si="110"/>
        <v>45108</v>
      </c>
      <c r="V126" s="176">
        <f t="shared" si="110"/>
        <v>45139</v>
      </c>
      <c r="W126" s="176">
        <f t="shared" si="110"/>
        <v>45170</v>
      </c>
      <c r="X126" s="176">
        <f t="shared" si="110"/>
        <v>45200</v>
      </c>
      <c r="Y126" s="176">
        <f t="shared" si="110"/>
        <v>45231</v>
      </c>
      <c r="Z126" s="176">
        <f t="shared" si="110"/>
        <v>45261</v>
      </c>
      <c r="AA126" s="176">
        <f t="shared" si="110"/>
        <v>45292</v>
      </c>
      <c r="AB126" s="176">
        <f t="shared" si="110"/>
        <v>45323</v>
      </c>
      <c r="AC126" s="176">
        <f t="shared" si="110"/>
        <v>45352</v>
      </c>
      <c r="AD126" s="176">
        <f t="shared" si="110"/>
        <v>45383</v>
      </c>
      <c r="AE126" s="176">
        <f t="shared" si="110"/>
        <v>45413</v>
      </c>
      <c r="AF126" s="176">
        <f t="shared" si="110"/>
        <v>45444</v>
      </c>
      <c r="AG126" s="176">
        <f t="shared" si="110"/>
        <v>45474</v>
      </c>
      <c r="AH126" s="176">
        <f t="shared" si="110"/>
        <v>45505</v>
      </c>
      <c r="AI126" s="176">
        <f t="shared" si="110"/>
        <v>45536</v>
      </c>
      <c r="AJ126" s="176">
        <f t="shared" si="110"/>
        <v>45566</v>
      </c>
      <c r="AK126" s="176">
        <f t="shared" si="110"/>
        <v>45597</v>
      </c>
      <c r="AL126" s="176">
        <f t="shared" si="110"/>
        <v>45627</v>
      </c>
      <c r="AM126" s="176">
        <f t="shared" si="110"/>
        <v>45658</v>
      </c>
      <c r="AN126" s="176">
        <f t="shared" si="110"/>
        <v>45689</v>
      </c>
      <c r="AO126" s="176">
        <f t="shared" si="110"/>
        <v>45717</v>
      </c>
      <c r="AP126" s="176">
        <f t="shared" si="110"/>
        <v>45748</v>
      </c>
      <c r="AQ126" s="176">
        <f t="shared" si="110"/>
        <v>45778</v>
      </c>
      <c r="AR126" s="176">
        <f t="shared" si="110"/>
        <v>45809</v>
      </c>
      <c r="AS126" s="176">
        <f t="shared" si="110"/>
        <v>45839</v>
      </c>
      <c r="AT126" s="176">
        <f t="shared" si="110"/>
        <v>45870</v>
      </c>
      <c r="AU126" s="176">
        <f t="shared" si="110"/>
        <v>45901</v>
      </c>
      <c r="AV126" s="176">
        <f t="shared" si="110"/>
        <v>45931</v>
      </c>
      <c r="AW126" s="176">
        <f t="shared" si="110"/>
        <v>45962</v>
      </c>
      <c r="AX126" s="176">
        <f t="shared" si="110"/>
        <v>45992</v>
      </c>
      <c r="AY126" s="176">
        <f t="shared" si="110"/>
        <v>46023</v>
      </c>
      <c r="AZ126" s="176">
        <f t="shared" si="110"/>
        <v>46054</v>
      </c>
      <c r="BA126" s="176">
        <f t="shared" si="110"/>
        <v>46082</v>
      </c>
      <c r="BB126" s="176">
        <f t="shared" si="110"/>
        <v>46113</v>
      </c>
      <c r="BC126" s="176">
        <f t="shared" si="110"/>
        <v>46143</v>
      </c>
      <c r="BD126" s="176">
        <f t="shared" si="110"/>
        <v>46174</v>
      </c>
      <c r="BE126" s="176">
        <f t="shared" si="110"/>
        <v>46204</v>
      </c>
      <c r="BF126" s="176">
        <f t="shared" si="110"/>
        <v>46235</v>
      </c>
      <c r="BG126" s="176">
        <f t="shared" si="110"/>
        <v>46266</v>
      </c>
      <c r="BH126" s="176">
        <f t="shared" si="110"/>
        <v>46296</v>
      </c>
      <c r="BI126" s="176">
        <f t="shared" si="110"/>
        <v>46327</v>
      </c>
      <c r="BJ126" s="176">
        <f t="shared" si="110"/>
        <v>46357</v>
      </c>
      <c r="BK126" s="176">
        <f t="shared" si="110"/>
        <v>46388</v>
      </c>
      <c r="BL126" s="176">
        <f t="shared" si="110"/>
        <v>46419</v>
      </c>
      <c r="BM126" s="176">
        <f t="shared" si="110"/>
        <v>46447</v>
      </c>
      <c r="BN126" s="176">
        <f t="shared" si="110"/>
        <v>46478</v>
      </c>
      <c r="BO126" s="176">
        <f t="shared" si="110"/>
        <v>46508</v>
      </c>
      <c r="BP126" s="176">
        <f t="shared" ref="BP126:CH126" si="111">BP$4</f>
        <v>46539</v>
      </c>
      <c r="BQ126" s="176">
        <f t="shared" si="111"/>
        <v>46569</v>
      </c>
      <c r="BR126" s="176">
        <f t="shared" si="111"/>
        <v>46600</v>
      </c>
      <c r="BS126" s="176">
        <f t="shared" si="111"/>
        <v>46631</v>
      </c>
      <c r="BT126" s="176">
        <f t="shared" si="111"/>
        <v>46661</v>
      </c>
      <c r="BU126" s="176">
        <f t="shared" si="111"/>
        <v>46692</v>
      </c>
      <c r="BV126" s="176">
        <f t="shared" si="111"/>
        <v>46722</v>
      </c>
      <c r="BW126" s="176">
        <f t="shared" si="111"/>
        <v>46753</v>
      </c>
      <c r="BX126" s="176">
        <f t="shared" si="111"/>
        <v>46784</v>
      </c>
      <c r="BY126" s="176">
        <f t="shared" si="111"/>
        <v>46813</v>
      </c>
      <c r="BZ126" s="176">
        <f t="shared" si="111"/>
        <v>46844</v>
      </c>
      <c r="CA126" s="176">
        <f t="shared" si="111"/>
        <v>46874</v>
      </c>
      <c r="CB126" s="176">
        <f t="shared" si="111"/>
        <v>46905</v>
      </c>
      <c r="CC126" s="176">
        <f t="shared" si="111"/>
        <v>46935</v>
      </c>
      <c r="CD126" s="176">
        <f t="shared" si="111"/>
        <v>46966</v>
      </c>
      <c r="CE126" s="176">
        <f t="shared" si="111"/>
        <v>46997</v>
      </c>
      <c r="CF126" s="176">
        <f t="shared" si="111"/>
        <v>47027</v>
      </c>
      <c r="CG126" s="176">
        <f t="shared" si="111"/>
        <v>47058</v>
      </c>
      <c r="CH126" s="177">
        <f t="shared" si="111"/>
        <v>47088</v>
      </c>
    </row>
    <row r="127" spans="1:86" hidden="1" x14ac:dyDescent="0.35">
      <c r="A127" s="588"/>
      <c r="B127" s="287" t="s">
        <v>20</v>
      </c>
      <c r="C127" s="346">
        <f>'4M - SPS'!C127</f>
        <v>2.643E-3</v>
      </c>
      <c r="D127" s="346">
        <f>'4M - SPS'!D127</f>
        <v>2.7320000000000001E-3</v>
      </c>
      <c r="E127" s="421">
        <f>'4M - SPS'!E127</f>
        <v>2.4663552230189505E-3</v>
      </c>
      <c r="F127" s="421">
        <f>'4M - SPS'!F127</f>
        <v>2.6618576910220812E-3</v>
      </c>
      <c r="G127" s="421">
        <f>'4M - SPS'!G127</f>
        <v>3.2351217899887503E-3</v>
      </c>
      <c r="H127" s="421">
        <f>'4M - SPS'!H127</f>
        <v>9.5463486409639135E-3</v>
      </c>
      <c r="I127" s="421">
        <f>'4M - SPS'!I127</f>
        <v>8.5916486569736772E-3</v>
      </c>
      <c r="J127" s="421">
        <f>'4M - SPS'!J127</f>
        <v>8.8404129173725865E-3</v>
      </c>
      <c r="K127" s="421">
        <f>'4M - SPS'!K127</f>
        <v>8.4305106127225433E-3</v>
      </c>
      <c r="L127" s="421">
        <f>'4M - SPS'!L127</f>
        <v>3.0629104514399231E-3</v>
      </c>
      <c r="M127" s="421">
        <f>'4M - SPS'!M127</f>
        <v>3.1295768922189682E-3</v>
      </c>
      <c r="N127" s="421">
        <f>'4M - SPS'!N127</f>
        <v>2.1082725198418198E-3</v>
      </c>
      <c r="O127" s="421">
        <f>'4M - SPS'!O127</f>
        <v>2.4010320670554129E-3</v>
      </c>
      <c r="P127" s="421">
        <f>'4M - SPS'!P127</f>
        <v>2.4658614444414456E-3</v>
      </c>
      <c r="Q127" s="421">
        <f>'4M - SPS'!Q127</f>
        <v>2.4663552230189505E-3</v>
      </c>
      <c r="R127" s="421">
        <f>'4M - SPS'!R127</f>
        <v>2.6618576910220812E-3</v>
      </c>
      <c r="S127" s="421">
        <f>'4M - SPS'!S127</f>
        <v>3.2351217899887503E-3</v>
      </c>
      <c r="T127" s="421">
        <f>'4M - SPS'!T127</f>
        <v>9.5463486409639135E-3</v>
      </c>
      <c r="U127" s="421">
        <f>'4M - SPS'!U127</f>
        <v>8.5916486569736772E-3</v>
      </c>
      <c r="V127" s="421">
        <f>'4M - SPS'!V127</f>
        <v>8.8404129173725865E-3</v>
      </c>
      <c r="W127" s="421">
        <f>'4M - SPS'!W127</f>
        <v>8.4305106127225433E-3</v>
      </c>
      <c r="X127" s="421">
        <f>'4M - SPS'!X127</f>
        <v>3.0629104514399231E-3</v>
      </c>
      <c r="Y127" s="421">
        <f>'4M - SPS'!Y127</f>
        <v>3.1295768922189682E-3</v>
      </c>
      <c r="Z127" s="421">
        <f>'4M - SPS'!Z127</f>
        <v>2.1082725198418198E-3</v>
      </c>
      <c r="AA127" s="421">
        <f>'4M - SPS'!AA127</f>
        <v>2.4010320670554129E-3</v>
      </c>
      <c r="AB127" s="421">
        <f>'4M - SPS'!AB127</f>
        <v>2.4658614444414456E-3</v>
      </c>
      <c r="AC127" s="421">
        <f>'4M - SPS'!AC127</f>
        <v>2.4663552230189505E-3</v>
      </c>
      <c r="AD127" s="421">
        <f>'4M - SPS'!AD127</f>
        <v>2.6618576910220812E-3</v>
      </c>
      <c r="AE127" s="421">
        <f>'4M - SPS'!AE127</f>
        <v>3.2351217899887503E-3</v>
      </c>
      <c r="AF127" s="421">
        <f>'4M - SPS'!AF127</f>
        <v>9.5463486409639135E-3</v>
      </c>
      <c r="AG127" s="421">
        <f>'4M - SPS'!AG127</f>
        <v>8.5916486569736772E-3</v>
      </c>
      <c r="AH127" s="421">
        <f>'4M - SPS'!AH127</f>
        <v>8.8404129173725865E-3</v>
      </c>
      <c r="AI127" s="421">
        <f>'4M - SPS'!AI127</f>
        <v>8.4305106127225433E-3</v>
      </c>
      <c r="AJ127" s="421">
        <f>'4M - SPS'!AJ127</f>
        <v>3.0629104514399231E-3</v>
      </c>
      <c r="AK127" s="421">
        <f>'4M - SPS'!AK127</f>
        <v>3.1295768922189682E-3</v>
      </c>
      <c r="AL127" s="421">
        <f>'4M - SPS'!AL127</f>
        <v>2.1082725198418198E-3</v>
      </c>
      <c r="AM127" s="421">
        <f>'4M - SPS'!AM127</f>
        <v>2.4010320670554129E-3</v>
      </c>
      <c r="AN127" s="421">
        <f>'4M - SPS'!AN127</f>
        <v>2.4658614444414456E-3</v>
      </c>
      <c r="AO127" s="421">
        <f>'4M - SPS'!AO127</f>
        <v>2.4663552230189505E-3</v>
      </c>
      <c r="AP127" s="421">
        <f>'4M - SPS'!AP127</f>
        <v>2.6618576910220812E-3</v>
      </c>
      <c r="AQ127" s="421">
        <f>'4M - SPS'!AQ127</f>
        <v>3.2351217899887503E-3</v>
      </c>
      <c r="AR127" s="421">
        <f>'4M - SPS'!AR127</f>
        <v>9.5463486409639135E-3</v>
      </c>
      <c r="AS127" s="421">
        <f>'4M - SPS'!AS127</f>
        <v>8.5916486569736772E-3</v>
      </c>
      <c r="AT127" s="421">
        <f>'4M - SPS'!AT127</f>
        <v>8.8404129173725865E-3</v>
      </c>
      <c r="AU127" s="421">
        <f>'4M - SPS'!AU127</f>
        <v>8.4305106127225433E-3</v>
      </c>
      <c r="AV127" s="421">
        <f>'4M - SPS'!AV127</f>
        <v>3.0629104514399231E-3</v>
      </c>
      <c r="AW127" s="421">
        <f>'4M - SPS'!AW127</f>
        <v>3.1295768922189682E-3</v>
      </c>
      <c r="AX127" s="421">
        <f>'4M - SPS'!AX127</f>
        <v>2.1082725198418198E-3</v>
      </c>
      <c r="AY127" s="421">
        <f>'4M - SPS'!AY127</f>
        <v>2.4010320670554129E-3</v>
      </c>
      <c r="AZ127" s="421">
        <f>'4M - SPS'!AZ127</f>
        <v>2.4658614444414456E-3</v>
      </c>
      <c r="BA127" s="421">
        <f>'4M - SPS'!BA127</f>
        <v>2.4663552230189505E-3</v>
      </c>
      <c r="BB127" s="421">
        <f>'4M - SPS'!BB127</f>
        <v>2.6618576910220812E-3</v>
      </c>
      <c r="BC127" s="421">
        <f>'4M - SPS'!BC127</f>
        <v>3.2351217899887503E-3</v>
      </c>
      <c r="BD127" s="421">
        <f>'4M - SPS'!BD127</f>
        <v>9.5463486409639135E-3</v>
      </c>
      <c r="BE127" s="421">
        <f>'4M - SPS'!BE127</f>
        <v>8.5916486569736772E-3</v>
      </c>
      <c r="BF127" s="421">
        <f>'4M - SPS'!BF127</f>
        <v>8.8404129173725865E-3</v>
      </c>
      <c r="BG127" s="421">
        <f>'4M - SPS'!BG127</f>
        <v>8.4305106127225433E-3</v>
      </c>
      <c r="BH127" s="421">
        <f>'4M - SPS'!BH127</f>
        <v>3.0629104514399231E-3</v>
      </c>
      <c r="BI127" s="421">
        <f>'4M - SPS'!BI127</f>
        <v>3.1295768922189682E-3</v>
      </c>
      <c r="BJ127" s="421">
        <f>'4M - SPS'!BJ127</f>
        <v>2.1082725198418198E-3</v>
      </c>
      <c r="BK127" s="421">
        <f>'4M - SPS'!BK127</f>
        <v>2.4010320670554129E-3</v>
      </c>
      <c r="BL127" s="421">
        <f>'4M - SPS'!BL127</f>
        <v>2.4658614444414456E-3</v>
      </c>
      <c r="BM127" s="421">
        <f>'4M - SPS'!BM127</f>
        <v>2.4663552230189505E-3</v>
      </c>
      <c r="BN127" s="421">
        <f>'4M - SPS'!BN127</f>
        <v>2.6618576910220812E-3</v>
      </c>
      <c r="BO127" s="421">
        <f>'4M - SPS'!BO127</f>
        <v>3.2351217899887503E-3</v>
      </c>
      <c r="BP127" s="421">
        <f>'4M - SPS'!BP127</f>
        <v>9.5463486409639135E-3</v>
      </c>
      <c r="BQ127" s="421">
        <f>'4M - SPS'!BQ127</f>
        <v>8.5916486569736772E-3</v>
      </c>
      <c r="BR127" s="421">
        <f>'4M - SPS'!BR127</f>
        <v>8.8404129173725865E-3</v>
      </c>
      <c r="BS127" s="421">
        <f>'4M - SPS'!BS127</f>
        <v>8.4305106127225433E-3</v>
      </c>
      <c r="BT127" s="421">
        <f>'4M - SPS'!BT127</f>
        <v>3.0629104514399231E-3</v>
      </c>
      <c r="BU127" s="421">
        <f>'4M - SPS'!BU127</f>
        <v>3.1295768922189682E-3</v>
      </c>
      <c r="BV127" s="421">
        <f>'4M - SPS'!BV127</f>
        <v>2.1082725198418198E-3</v>
      </c>
      <c r="BW127" s="421">
        <f>'4M - SPS'!BW127</f>
        <v>2.4010320670554129E-3</v>
      </c>
      <c r="BX127" s="421">
        <f>'4M - SPS'!BX127</f>
        <v>2.4658614444414456E-3</v>
      </c>
      <c r="BY127" s="421">
        <f>'4M - SPS'!BY127</f>
        <v>2.4663552230189505E-3</v>
      </c>
      <c r="BZ127" s="421">
        <f>'4M - SPS'!BZ127</f>
        <v>2.6618576910220812E-3</v>
      </c>
      <c r="CA127" s="421">
        <f>'4M - SPS'!CA127</f>
        <v>3.2351217899887503E-3</v>
      </c>
      <c r="CB127" s="421">
        <f>'4M - SPS'!CB127</f>
        <v>9.5463486409639135E-3</v>
      </c>
      <c r="CC127" s="421">
        <f>'4M - SPS'!CC127</f>
        <v>8.5916486569736772E-3</v>
      </c>
      <c r="CD127" s="421">
        <f>'4M - SPS'!CD127</f>
        <v>8.8404129173725865E-3</v>
      </c>
      <c r="CE127" s="421">
        <f>'4M - SPS'!CE127</f>
        <v>8.4305106127225433E-3</v>
      </c>
      <c r="CF127" s="421">
        <f>'4M - SPS'!CF127</f>
        <v>3.0629104514399231E-3</v>
      </c>
      <c r="CG127" s="421">
        <f>'4M - SPS'!CG127</f>
        <v>3.1295768922189682E-3</v>
      </c>
      <c r="CH127" s="421">
        <f>'4M - SPS'!CH127</f>
        <v>2.1082725198418198E-3</v>
      </c>
    </row>
    <row r="128" spans="1:86" hidden="1" x14ac:dyDescent="0.35">
      <c r="A128" s="588"/>
      <c r="B128" s="287" t="s">
        <v>0</v>
      </c>
      <c r="C128" s="346">
        <f>'4M - SPS'!C128</f>
        <v>4.2069999999999998E-3</v>
      </c>
      <c r="D128" s="346">
        <f>'4M - SPS'!D128</f>
        <v>3.787E-3</v>
      </c>
      <c r="E128" s="421">
        <f>'4M - SPS'!E128</f>
        <v>3.5869594089475093E-3</v>
      </c>
      <c r="F128" s="421">
        <f>'4M - SPS'!F128</f>
        <v>2.4466934737691118E-3</v>
      </c>
      <c r="G128" s="421">
        <f>'4M - SPS'!G128</f>
        <v>5.5928870581329381E-3</v>
      </c>
      <c r="H128" s="421">
        <f>'4M - SPS'!H128</f>
        <v>1.6763782272094924E-2</v>
      </c>
      <c r="I128" s="421">
        <f>'4M - SPS'!I128</f>
        <v>1.3657600974697079E-2</v>
      </c>
      <c r="J128" s="421">
        <f>'4M - SPS'!J128</f>
        <v>1.5059605374347598E-2</v>
      </c>
      <c r="K128" s="421">
        <f>'4M - SPS'!K128</f>
        <v>1.5757038811586303E-2</v>
      </c>
      <c r="L128" s="421">
        <f>'4M - SPS'!L128</f>
        <v>3.218366832802941E-3</v>
      </c>
      <c r="M128" s="421">
        <f>'4M - SPS'!M128</f>
        <v>2.9024951629601126E-3</v>
      </c>
      <c r="N128" s="421">
        <f>'4M - SPS'!N128</f>
        <v>2.9730841769020663E-3</v>
      </c>
      <c r="O128" s="421">
        <f>'4M - SPS'!O128</f>
        <v>3.9566344268990262E-3</v>
      </c>
      <c r="P128" s="421">
        <f>'4M - SPS'!P128</f>
        <v>3.5176333574623809E-3</v>
      </c>
      <c r="Q128" s="421">
        <f>'4M - SPS'!Q128</f>
        <v>3.5869594089475093E-3</v>
      </c>
      <c r="R128" s="421">
        <f>'4M - SPS'!R128</f>
        <v>2.4466934737691118E-3</v>
      </c>
      <c r="S128" s="421">
        <f>'4M - SPS'!S128</f>
        <v>5.5928870581329381E-3</v>
      </c>
      <c r="T128" s="421">
        <f>'4M - SPS'!T128</f>
        <v>1.6763782272094924E-2</v>
      </c>
      <c r="U128" s="421">
        <f>'4M - SPS'!U128</f>
        <v>1.3657600974697079E-2</v>
      </c>
      <c r="V128" s="421">
        <f>'4M - SPS'!V128</f>
        <v>1.5059605374347598E-2</v>
      </c>
      <c r="W128" s="421">
        <f>'4M - SPS'!W128</f>
        <v>1.5757038811586303E-2</v>
      </c>
      <c r="X128" s="421">
        <f>'4M - SPS'!X128</f>
        <v>3.218366832802941E-3</v>
      </c>
      <c r="Y128" s="421">
        <f>'4M - SPS'!Y128</f>
        <v>2.9024951629601126E-3</v>
      </c>
      <c r="Z128" s="421">
        <f>'4M - SPS'!Z128</f>
        <v>2.9730841769020663E-3</v>
      </c>
      <c r="AA128" s="421">
        <f>'4M - SPS'!AA128</f>
        <v>3.9566344268990262E-3</v>
      </c>
      <c r="AB128" s="421">
        <f>'4M - SPS'!AB128</f>
        <v>3.5176333574623809E-3</v>
      </c>
      <c r="AC128" s="421">
        <f>'4M - SPS'!AC128</f>
        <v>3.5869594089475093E-3</v>
      </c>
      <c r="AD128" s="421">
        <f>'4M - SPS'!AD128</f>
        <v>2.4466934737691118E-3</v>
      </c>
      <c r="AE128" s="421">
        <f>'4M - SPS'!AE128</f>
        <v>5.5928870581329381E-3</v>
      </c>
      <c r="AF128" s="421">
        <f>'4M - SPS'!AF128</f>
        <v>1.6763782272094924E-2</v>
      </c>
      <c r="AG128" s="421">
        <f>'4M - SPS'!AG128</f>
        <v>1.3657600974697079E-2</v>
      </c>
      <c r="AH128" s="421">
        <f>'4M - SPS'!AH128</f>
        <v>1.5059605374347598E-2</v>
      </c>
      <c r="AI128" s="421">
        <f>'4M - SPS'!AI128</f>
        <v>1.5757038811586303E-2</v>
      </c>
      <c r="AJ128" s="421">
        <f>'4M - SPS'!AJ128</f>
        <v>3.218366832802941E-3</v>
      </c>
      <c r="AK128" s="421">
        <f>'4M - SPS'!AK128</f>
        <v>2.9024951629601126E-3</v>
      </c>
      <c r="AL128" s="421">
        <f>'4M - SPS'!AL128</f>
        <v>2.9730841769020663E-3</v>
      </c>
      <c r="AM128" s="421">
        <f>'4M - SPS'!AM128</f>
        <v>3.9566344268990262E-3</v>
      </c>
      <c r="AN128" s="421">
        <f>'4M - SPS'!AN128</f>
        <v>3.5176333574623809E-3</v>
      </c>
      <c r="AO128" s="421">
        <f>'4M - SPS'!AO128</f>
        <v>3.5869594089475093E-3</v>
      </c>
      <c r="AP128" s="421">
        <f>'4M - SPS'!AP128</f>
        <v>2.4466934737691118E-3</v>
      </c>
      <c r="AQ128" s="421">
        <f>'4M - SPS'!AQ128</f>
        <v>5.5928870581329381E-3</v>
      </c>
      <c r="AR128" s="421">
        <f>'4M - SPS'!AR128</f>
        <v>1.6763782272094924E-2</v>
      </c>
      <c r="AS128" s="421">
        <f>'4M - SPS'!AS128</f>
        <v>1.3657600974697079E-2</v>
      </c>
      <c r="AT128" s="421">
        <f>'4M - SPS'!AT128</f>
        <v>1.5059605374347598E-2</v>
      </c>
      <c r="AU128" s="421">
        <f>'4M - SPS'!AU128</f>
        <v>1.5757038811586303E-2</v>
      </c>
      <c r="AV128" s="421">
        <f>'4M - SPS'!AV128</f>
        <v>3.218366832802941E-3</v>
      </c>
      <c r="AW128" s="421">
        <f>'4M - SPS'!AW128</f>
        <v>2.9024951629601126E-3</v>
      </c>
      <c r="AX128" s="421">
        <f>'4M - SPS'!AX128</f>
        <v>2.9730841769020663E-3</v>
      </c>
      <c r="AY128" s="421">
        <f>'4M - SPS'!AY128</f>
        <v>3.9566344268990262E-3</v>
      </c>
      <c r="AZ128" s="421">
        <f>'4M - SPS'!AZ128</f>
        <v>3.5176333574623809E-3</v>
      </c>
      <c r="BA128" s="421">
        <f>'4M - SPS'!BA128</f>
        <v>3.5869594089475093E-3</v>
      </c>
      <c r="BB128" s="421">
        <f>'4M - SPS'!BB128</f>
        <v>2.4466934737691118E-3</v>
      </c>
      <c r="BC128" s="421">
        <f>'4M - SPS'!BC128</f>
        <v>5.5928870581329381E-3</v>
      </c>
      <c r="BD128" s="421">
        <f>'4M - SPS'!BD128</f>
        <v>1.6763782272094924E-2</v>
      </c>
      <c r="BE128" s="421">
        <f>'4M - SPS'!BE128</f>
        <v>1.3657600974697079E-2</v>
      </c>
      <c r="BF128" s="421">
        <f>'4M - SPS'!BF128</f>
        <v>1.5059605374347598E-2</v>
      </c>
      <c r="BG128" s="421">
        <f>'4M - SPS'!BG128</f>
        <v>1.5757038811586303E-2</v>
      </c>
      <c r="BH128" s="421">
        <f>'4M - SPS'!BH128</f>
        <v>3.218366832802941E-3</v>
      </c>
      <c r="BI128" s="421">
        <f>'4M - SPS'!BI128</f>
        <v>2.9024951629601126E-3</v>
      </c>
      <c r="BJ128" s="421">
        <f>'4M - SPS'!BJ128</f>
        <v>2.9730841769020663E-3</v>
      </c>
      <c r="BK128" s="421">
        <f>'4M - SPS'!BK128</f>
        <v>3.9566344268990262E-3</v>
      </c>
      <c r="BL128" s="421">
        <f>'4M - SPS'!BL128</f>
        <v>3.5176333574623809E-3</v>
      </c>
      <c r="BM128" s="421">
        <f>'4M - SPS'!BM128</f>
        <v>3.5869594089475093E-3</v>
      </c>
      <c r="BN128" s="421">
        <f>'4M - SPS'!BN128</f>
        <v>2.4466934737691118E-3</v>
      </c>
      <c r="BO128" s="421">
        <f>'4M - SPS'!BO128</f>
        <v>5.5928870581329381E-3</v>
      </c>
      <c r="BP128" s="421">
        <f>'4M - SPS'!BP128</f>
        <v>1.6763782272094924E-2</v>
      </c>
      <c r="BQ128" s="421">
        <f>'4M - SPS'!BQ128</f>
        <v>1.3657600974697079E-2</v>
      </c>
      <c r="BR128" s="421">
        <f>'4M - SPS'!BR128</f>
        <v>1.5059605374347598E-2</v>
      </c>
      <c r="BS128" s="421">
        <f>'4M - SPS'!BS128</f>
        <v>1.5757038811586303E-2</v>
      </c>
      <c r="BT128" s="421">
        <f>'4M - SPS'!BT128</f>
        <v>3.218366832802941E-3</v>
      </c>
      <c r="BU128" s="421">
        <f>'4M - SPS'!BU128</f>
        <v>2.9024951629601126E-3</v>
      </c>
      <c r="BV128" s="421">
        <f>'4M - SPS'!BV128</f>
        <v>2.9730841769020663E-3</v>
      </c>
      <c r="BW128" s="421">
        <f>'4M - SPS'!BW128</f>
        <v>3.9566344268990262E-3</v>
      </c>
      <c r="BX128" s="421">
        <f>'4M - SPS'!BX128</f>
        <v>3.5176333574623809E-3</v>
      </c>
      <c r="BY128" s="421">
        <f>'4M - SPS'!BY128</f>
        <v>3.5869594089475093E-3</v>
      </c>
      <c r="BZ128" s="421">
        <f>'4M - SPS'!BZ128</f>
        <v>2.4466934737691118E-3</v>
      </c>
      <c r="CA128" s="421">
        <f>'4M - SPS'!CA128</f>
        <v>5.5928870581329381E-3</v>
      </c>
      <c r="CB128" s="421">
        <f>'4M - SPS'!CB128</f>
        <v>1.6763782272094924E-2</v>
      </c>
      <c r="CC128" s="421">
        <f>'4M - SPS'!CC128</f>
        <v>1.3657600974697079E-2</v>
      </c>
      <c r="CD128" s="421">
        <f>'4M - SPS'!CD128</f>
        <v>1.5059605374347598E-2</v>
      </c>
      <c r="CE128" s="421">
        <f>'4M - SPS'!CE128</f>
        <v>1.5757038811586303E-2</v>
      </c>
      <c r="CF128" s="421">
        <f>'4M - SPS'!CF128</f>
        <v>3.218366832802941E-3</v>
      </c>
      <c r="CG128" s="421">
        <f>'4M - SPS'!CG128</f>
        <v>2.9024951629601126E-3</v>
      </c>
      <c r="CH128" s="421">
        <f>'4M - SPS'!CH128</f>
        <v>2.9730841769020663E-3</v>
      </c>
    </row>
    <row r="129" spans="1:86" hidden="1" x14ac:dyDescent="0.35">
      <c r="A129" s="588"/>
      <c r="B129" s="287" t="s">
        <v>21</v>
      </c>
      <c r="C129" s="346">
        <f>'4M - SPS'!C129</f>
        <v>2.539E-3</v>
      </c>
      <c r="D129" s="346">
        <f>'4M - SPS'!D129</f>
        <v>2.738E-3</v>
      </c>
      <c r="E129" s="421">
        <f>'4M - SPS'!E129</f>
        <v>3.0900184092566029E-3</v>
      </c>
      <c r="F129" s="421">
        <f>'4M - SPS'!F129</f>
        <v>3.6647229932064243E-3</v>
      </c>
      <c r="G129" s="421">
        <f>'4M - SPS'!G129</f>
        <v>3.9001967425907141E-3</v>
      </c>
      <c r="H129" s="421">
        <f>'4M - SPS'!H129</f>
        <v>1.1741180923042509E-2</v>
      </c>
      <c r="I129" s="421">
        <f>'4M - SPS'!I129</f>
        <v>1.03065942728933E-2</v>
      </c>
      <c r="J129" s="421">
        <f>'4M - SPS'!J129</f>
        <v>1.0875464510930011E-2</v>
      </c>
      <c r="K129" s="421">
        <f>'4M - SPS'!K129</f>
        <v>1.0170309729079971E-2</v>
      </c>
      <c r="L129" s="421">
        <f>'4M - SPS'!L129</f>
        <v>3.6794746694729101E-3</v>
      </c>
      <c r="M129" s="421">
        <f>'4M - SPS'!M129</f>
        <v>3.7824294944282973E-3</v>
      </c>
      <c r="N129" s="421">
        <f>'4M - SPS'!N129</f>
        <v>2.1263741769710861E-3</v>
      </c>
      <c r="O129" s="421">
        <f>'4M - SPS'!O129</f>
        <v>2.3191431482804561E-3</v>
      </c>
      <c r="P129" s="421">
        <f>'4M - SPS'!P129</f>
        <v>2.4881768341410556E-3</v>
      </c>
      <c r="Q129" s="421">
        <f>'4M - SPS'!Q129</f>
        <v>3.0900184092566029E-3</v>
      </c>
      <c r="R129" s="421">
        <f>'4M - SPS'!R129</f>
        <v>3.6647229932064243E-3</v>
      </c>
      <c r="S129" s="421">
        <f>'4M - SPS'!S129</f>
        <v>3.9001967425907141E-3</v>
      </c>
      <c r="T129" s="421">
        <f>'4M - SPS'!T129</f>
        <v>1.1741180923042509E-2</v>
      </c>
      <c r="U129" s="421">
        <f>'4M - SPS'!U129</f>
        <v>1.03065942728933E-2</v>
      </c>
      <c r="V129" s="421">
        <f>'4M - SPS'!V129</f>
        <v>1.0875464510930011E-2</v>
      </c>
      <c r="W129" s="421">
        <f>'4M - SPS'!W129</f>
        <v>1.0170309729079971E-2</v>
      </c>
      <c r="X129" s="421">
        <f>'4M - SPS'!X129</f>
        <v>3.6794746694729101E-3</v>
      </c>
      <c r="Y129" s="421">
        <f>'4M - SPS'!Y129</f>
        <v>3.7824294944282973E-3</v>
      </c>
      <c r="Z129" s="421">
        <f>'4M - SPS'!Z129</f>
        <v>2.1263741769710861E-3</v>
      </c>
      <c r="AA129" s="421">
        <f>'4M - SPS'!AA129</f>
        <v>2.3191431482804561E-3</v>
      </c>
      <c r="AB129" s="421">
        <f>'4M - SPS'!AB129</f>
        <v>2.4881768341410556E-3</v>
      </c>
      <c r="AC129" s="421">
        <f>'4M - SPS'!AC129</f>
        <v>3.0900184092566029E-3</v>
      </c>
      <c r="AD129" s="421">
        <f>'4M - SPS'!AD129</f>
        <v>3.6647229932064243E-3</v>
      </c>
      <c r="AE129" s="421">
        <f>'4M - SPS'!AE129</f>
        <v>3.9001967425907141E-3</v>
      </c>
      <c r="AF129" s="421">
        <f>'4M - SPS'!AF129</f>
        <v>1.1741180923042509E-2</v>
      </c>
      <c r="AG129" s="421">
        <f>'4M - SPS'!AG129</f>
        <v>1.03065942728933E-2</v>
      </c>
      <c r="AH129" s="421">
        <f>'4M - SPS'!AH129</f>
        <v>1.0875464510930011E-2</v>
      </c>
      <c r="AI129" s="421">
        <f>'4M - SPS'!AI129</f>
        <v>1.0170309729079971E-2</v>
      </c>
      <c r="AJ129" s="421">
        <f>'4M - SPS'!AJ129</f>
        <v>3.6794746694729101E-3</v>
      </c>
      <c r="AK129" s="421">
        <f>'4M - SPS'!AK129</f>
        <v>3.7824294944282973E-3</v>
      </c>
      <c r="AL129" s="421">
        <f>'4M - SPS'!AL129</f>
        <v>2.1263741769710861E-3</v>
      </c>
      <c r="AM129" s="421">
        <f>'4M - SPS'!AM129</f>
        <v>2.3191431482804561E-3</v>
      </c>
      <c r="AN129" s="421">
        <f>'4M - SPS'!AN129</f>
        <v>2.4881768341410556E-3</v>
      </c>
      <c r="AO129" s="421">
        <f>'4M - SPS'!AO129</f>
        <v>3.0900184092566029E-3</v>
      </c>
      <c r="AP129" s="421">
        <f>'4M - SPS'!AP129</f>
        <v>3.6647229932064243E-3</v>
      </c>
      <c r="AQ129" s="421">
        <f>'4M - SPS'!AQ129</f>
        <v>3.9001967425907141E-3</v>
      </c>
      <c r="AR129" s="421">
        <f>'4M - SPS'!AR129</f>
        <v>1.1741180923042509E-2</v>
      </c>
      <c r="AS129" s="421">
        <f>'4M - SPS'!AS129</f>
        <v>1.03065942728933E-2</v>
      </c>
      <c r="AT129" s="421">
        <f>'4M - SPS'!AT129</f>
        <v>1.0875464510930011E-2</v>
      </c>
      <c r="AU129" s="421">
        <f>'4M - SPS'!AU129</f>
        <v>1.0170309729079971E-2</v>
      </c>
      <c r="AV129" s="421">
        <f>'4M - SPS'!AV129</f>
        <v>3.6794746694729101E-3</v>
      </c>
      <c r="AW129" s="421">
        <f>'4M - SPS'!AW129</f>
        <v>3.7824294944282973E-3</v>
      </c>
      <c r="AX129" s="421">
        <f>'4M - SPS'!AX129</f>
        <v>2.1263741769710861E-3</v>
      </c>
      <c r="AY129" s="421">
        <f>'4M - SPS'!AY129</f>
        <v>2.3191431482804561E-3</v>
      </c>
      <c r="AZ129" s="421">
        <f>'4M - SPS'!AZ129</f>
        <v>2.4881768341410556E-3</v>
      </c>
      <c r="BA129" s="421">
        <f>'4M - SPS'!BA129</f>
        <v>3.0900184092566029E-3</v>
      </c>
      <c r="BB129" s="421">
        <f>'4M - SPS'!BB129</f>
        <v>3.6647229932064243E-3</v>
      </c>
      <c r="BC129" s="421">
        <f>'4M - SPS'!BC129</f>
        <v>3.9001967425907141E-3</v>
      </c>
      <c r="BD129" s="421">
        <f>'4M - SPS'!BD129</f>
        <v>1.1741180923042509E-2</v>
      </c>
      <c r="BE129" s="421">
        <f>'4M - SPS'!BE129</f>
        <v>1.03065942728933E-2</v>
      </c>
      <c r="BF129" s="421">
        <f>'4M - SPS'!BF129</f>
        <v>1.0875464510930011E-2</v>
      </c>
      <c r="BG129" s="421">
        <f>'4M - SPS'!BG129</f>
        <v>1.0170309729079971E-2</v>
      </c>
      <c r="BH129" s="421">
        <f>'4M - SPS'!BH129</f>
        <v>3.6794746694729101E-3</v>
      </c>
      <c r="BI129" s="421">
        <f>'4M - SPS'!BI129</f>
        <v>3.7824294944282973E-3</v>
      </c>
      <c r="BJ129" s="421">
        <f>'4M - SPS'!BJ129</f>
        <v>2.1263741769710861E-3</v>
      </c>
      <c r="BK129" s="421">
        <f>'4M - SPS'!BK129</f>
        <v>2.3191431482804561E-3</v>
      </c>
      <c r="BL129" s="421">
        <f>'4M - SPS'!BL129</f>
        <v>2.4881768341410556E-3</v>
      </c>
      <c r="BM129" s="421">
        <f>'4M - SPS'!BM129</f>
        <v>3.0900184092566029E-3</v>
      </c>
      <c r="BN129" s="421">
        <f>'4M - SPS'!BN129</f>
        <v>3.6647229932064243E-3</v>
      </c>
      <c r="BO129" s="421">
        <f>'4M - SPS'!BO129</f>
        <v>3.9001967425907141E-3</v>
      </c>
      <c r="BP129" s="421">
        <f>'4M - SPS'!BP129</f>
        <v>1.1741180923042509E-2</v>
      </c>
      <c r="BQ129" s="421">
        <f>'4M - SPS'!BQ129</f>
        <v>1.03065942728933E-2</v>
      </c>
      <c r="BR129" s="421">
        <f>'4M - SPS'!BR129</f>
        <v>1.0875464510930011E-2</v>
      </c>
      <c r="BS129" s="421">
        <f>'4M - SPS'!BS129</f>
        <v>1.0170309729079971E-2</v>
      </c>
      <c r="BT129" s="421">
        <f>'4M - SPS'!BT129</f>
        <v>3.6794746694729101E-3</v>
      </c>
      <c r="BU129" s="421">
        <f>'4M - SPS'!BU129</f>
        <v>3.7824294944282973E-3</v>
      </c>
      <c r="BV129" s="421">
        <f>'4M - SPS'!BV129</f>
        <v>2.1263741769710861E-3</v>
      </c>
      <c r="BW129" s="421">
        <f>'4M - SPS'!BW129</f>
        <v>2.3191431482804561E-3</v>
      </c>
      <c r="BX129" s="421">
        <f>'4M - SPS'!BX129</f>
        <v>2.4881768341410556E-3</v>
      </c>
      <c r="BY129" s="421">
        <f>'4M - SPS'!BY129</f>
        <v>3.0900184092566029E-3</v>
      </c>
      <c r="BZ129" s="421">
        <f>'4M - SPS'!BZ129</f>
        <v>3.6647229932064243E-3</v>
      </c>
      <c r="CA129" s="421">
        <f>'4M - SPS'!CA129</f>
        <v>3.9001967425907141E-3</v>
      </c>
      <c r="CB129" s="421">
        <f>'4M - SPS'!CB129</f>
        <v>1.1741180923042509E-2</v>
      </c>
      <c r="CC129" s="421">
        <f>'4M - SPS'!CC129</f>
        <v>1.03065942728933E-2</v>
      </c>
      <c r="CD129" s="421">
        <f>'4M - SPS'!CD129</f>
        <v>1.0875464510930011E-2</v>
      </c>
      <c r="CE129" s="421">
        <f>'4M - SPS'!CE129</f>
        <v>1.0170309729079971E-2</v>
      </c>
      <c r="CF129" s="421">
        <f>'4M - SPS'!CF129</f>
        <v>3.6794746694729101E-3</v>
      </c>
      <c r="CG129" s="421">
        <f>'4M - SPS'!CG129</f>
        <v>3.7824294944282973E-3</v>
      </c>
      <c r="CH129" s="421">
        <f>'4M - SPS'!CH129</f>
        <v>2.1263741769710861E-3</v>
      </c>
    </row>
    <row r="130" spans="1:86" hidden="1" x14ac:dyDescent="0.35">
      <c r="A130" s="588"/>
      <c r="B130" s="287" t="s">
        <v>1</v>
      </c>
      <c r="C130" s="346">
        <f>'4M - SPS'!C130</f>
        <v>0</v>
      </c>
      <c r="D130" s="346">
        <f>'4M - SPS'!D130</f>
        <v>0</v>
      </c>
      <c r="E130" s="421">
        <f>'4M - SPS'!E130</f>
        <v>0</v>
      </c>
      <c r="F130" s="421">
        <f>'4M - SPS'!F130</f>
        <v>3.3809889248351661E-3</v>
      </c>
      <c r="G130" s="421">
        <f>'4M - SPS'!G130</f>
        <v>8.3279178840841919E-3</v>
      </c>
      <c r="H130" s="421">
        <f>'4M - SPS'!H130</f>
        <v>1.7139659200574055E-2</v>
      </c>
      <c r="I130" s="421">
        <f>'4M - SPS'!I130</f>
        <v>1.3815211154364175E-2</v>
      </c>
      <c r="J130" s="421">
        <f>'4M - SPS'!J130</f>
        <v>1.5274752790825605E-2</v>
      </c>
      <c r="K130" s="421">
        <f>'4M - SPS'!K130</f>
        <v>1.7297980040918967E-2</v>
      </c>
      <c r="L130" s="421">
        <f>'4M - SPS'!L130</f>
        <v>3.4518809785006759E-3</v>
      </c>
      <c r="M130" s="421">
        <f>'4M - SPS'!M130</f>
        <v>0</v>
      </c>
      <c r="N130" s="421">
        <f>'4M - SPS'!N130</f>
        <v>0</v>
      </c>
      <c r="O130" s="421">
        <f>'4M - SPS'!O130</f>
        <v>0</v>
      </c>
      <c r="P130" s="421">
        <f>'4M - SPS'!P130</f>
        <v>0</v>
      </c>
      <c r="Q130" s="421">
        <f>'4M - SPS'!Q130</f>
        <v>0</v>
      </c>
      <c r="R130" s="421">
        <f>'4M - SPS'!R130</f>
        <v>3.3809889248351661E-3</v>
      </c>
      <c r="S130" s="421">
        <f>'4M - SPS'!S130</f>
        <v>8.3279178840841919E-3</v>
      </c>
      <c r="T130" s="421">
        <f>'4M - SPS'!T130</f>
        <v>1.7139659200574055E-2</v>
      </c>
      <c r="U130" s="421">
        <f>'4M - SPS'!U130</f>
        <v>1.3815211154364175E-2</v>
      </c>
      <c r="V130" s="421">
        <f>'4M - SPS'!V130</f>
        <v>1.5274752790825605E-2</v>
      </c>
      <c r="W130" s="421">
        <f>'4M - SPS'!W130</f>
        <v>1.7297980040918967E-2</v>
      </c>
      <c r="X130" s="421">
        <f>'4M - SPS'!X130</f>
        <v>3.4518809785006759E-3</v>
      </c>
      <c r="Y130" s="421">
        <f>'4M - SPS'!Y130</f>
        <v>0</v>
      </c>
      <c r="Z130" s="421">
        <f>'4M - SPS'!Z130</f>
        <v>0</v>
      </c>
      <c r="AA130" s="421">
        <f>'4M - SPS'!AA130</f>
        <v>0</v>
      </c>
      <c r="AB130" s="421">
        <f>'4M - SPS'!AB130</f>
        <v>0</v>
      </c>
      <c r="AC130" s="421">
        <f>'4M - SPS'!AC130</f>
        <v>0</v>
      </c>
      <c r="AD130" s="421">
        <f>'4M - SPS'!AD130</f>
        <v>3.3809889248351661E-3</v>
      </c>
      <c r="AE130" s="421">
        <f>'4M - SPS'!AE130</f>
        <v>8.3279178840841919E-3</v>
      </c>
      <c r="AF130" s="421">
        <f>'4M - SPS'!AF130</f>
        <v>1.7139659200574055E-2</v>
      </c>
      <c r="AG130" s="421">
        <f>'4M - SPS'!AG130</f>
        <v>1.3815211154364175E-2</v>
      </c>
      <c r="AH130" s="421">
        <f>'4M - SPS'!AH130</f>
        <v>1.5274752790825605E-2</v>
      </c>
      <c r="AI130" s="421">
        <f>'4M - SPS'!AI130</f>
        <v>1.7297980040918967E-2</v>
      </c>
      <c r="AJ130" s="421">
        <f>'4M - SPS'!AJ130</f>
        <v>3.4518809785006759E-3</v>
      </c>
      <c r="AK130" s="421">
        <f>'4M - SPS'!AK130</f>
        <v>0</v>
      </c>
      <c r="AL130" s="421">
        <f>'4M - SPS'!AL130</f>
        <v>0</v>
      </c>
      <c r="AM130" s="421">
        <f>'4M - SPS'!AM130</f>
        <v>0</v>
      </c>
      <c r="AN130" s="421">
        <f>'4M - SPS'!AN130</f>
        <v>0</v>
      </c>
      <c r="AO130" s="421">
        <f>'4M - SPS'!AO130</f>
        <v>0</v>
      </c>
      <c r="AP130" s="421">
        <f>'4M - SPS'!AP130</f>
        <v>3.3809889248351661E-3</v>
      </c>
      <c r="AQ130" s="421">
        <f>'4M - SPS'!AQ130</f>
        <v>8.3279178840841919E-3</v>
      </c>
      <c r="AR130" s="421">
        <f>'4M - SPS'!AR130</f>
        <v>1.7139659200574055E-2</v>
      </c>
      <c r="AS130" s="421">
        <f>'4M - SPS'!AS130</f>
        <v>1.3815211154364175E-2</v>
      </c>
      <c r="AT130" s="421">
        <f>'4M - SPS'!AT130</f>
        <v>1.5274752790825605E-2</v>
      </c>
      <c r="AU130" s="421">
        <f>'4M - SPS'!AU130</f>
        <v>1.7297980040918967E-2</v>
      </c>
      <c r="AV130" s="421">
        <f>'4M - SPS'!AV130</f>
        <v>3.4518809785006759E-3</v>
      </c>
      <c r="AW130" s="421">
        <f>'4M - SPS'!AW130</f>
        <v>0</v>
      </c>
      <c r="AX130" s="421">
        <f>'4M - SPS'!AX130</f>
        <v>0</v>
      </c>
      <c r="AY130" s="421">
        <f>'4M - SPS'!AY130</f>
        <v>0</v>
      </c>
      <c r="AZ130" s="421">
        <f>'4M - SPS'!AZ130</f>
        <v>0</v>
      </c>
      <c r="BA130" s="421">
        <f>'4M - SPS'!BA130</f>
        <v>0</v>
      </c>
      <c r="BB130" s="421">
        <f>'4M - SPS'!BB130</f>
        <v>3.3809889248351661E-3</v>
      </c>
      <c r="BC130" s="421">
        <f>'4M - SPS'!BC130</f>
        <v>8.3279178840841919E-3</v>
      </c>
      <c r="BD130" s="421">
        <f>'4M - SPS'!BD130</f>
        <v>1.7139659200574055E-2</v>
      </c>
      <c r="BE130" s="421">
        <f>'4M - SPS'!BE130</f>
        <v>1.3815211154364175E-2</v>
      </c>
      <c r="BF130" s="421">
        <f>'4M - SPS'!BF130</f>
        <v>1.5274752790825605E-2</v>
      </c>
      <c r="BG130" s="421">
        <f>'4M - SPS'!BG130</f>
        <v>1.7297980040918967E-2</v>
      </c>
      <c r="BH130" s="421">
        <f>'4M - SPS'!BH130</f>
        <v>3.4518809785006759E-3</v>
      </c>
      <c r="BI130" s="421">
        <f>'4M - SPS'!BI130</f>
        <v>0</v>
      </c>
      <c r="BJ130" s="421">
        <f>'4M - SPS'!BJ130</f>
        <v>0</v>
      </c>
      <c r="BK130" s="421">
        <f>'4M - SPS'!BK130</f>
        <v>0</v>
      </c>
      <c r="BL130" s="421">
        <f>'4M - SPS'!BL130</f>
        <v>0</v>
      </c>
      <c r="BM130" s="421">
        <f>'4M - SPS'!BM130</f>
        <v>0</v>
      </c>
      <c r="BN130" s="421">
        <f>'4M - SPS'!BN130</f>
        <v>3.3809889248351661E-3</v>
      </c>
      <c r="BO130" s="421">
        <f>'4M - SPS'!BO130</f>
        <v>8.3279178840841919E-3</v>
      </c>
      <c r="BP130" s="421">
        <f>'4M - SPS'!BP130</f>
        <v>1.7139659200574055E-2</v>
      </c>
      <c r="BQ130" s="421">
        <f>'4M - SPS'!BQ130</f>
        <v>1.3815211154364175E-2</v>
      </c>
      <c r="BR130" s="421">
        <f>'4M - SPS'!BR130</f>
        <v>1.5274752790825605E-2</v>
      </c>
      <c r="BS130" s="421">
        <f>'4M - SPS'!BS130</f>
        <v>1.7297980040918967E-2</v>
      </c>
      <c r="BT130" s="421">
        <f>'4M - SPS'!BT130</f>
        <v>3.4518809785006759E-3</v>
      </c>
      <c r="BU130" s="421">
        <f>'4M - SPS'!BU130</f>
        <v>0</v>
      </c>
      <c r="BV130" s="421">
        <f>'4M - SPS'!BV130</f>
        <v>0</v>
      </c>
      <c r="BW130" s="421">
        <f>'4M - SPS'!BW130</f>
        <v>0</v>
      </c>
      <c r="BX130" s="421">
        <f>'4M - SPS'!BX130</f>
        <v>0</v>
      </c>
      <c r="BY130" s="421">
        <f>'4M - SPS'!BY130</f>
        <v>0</v>
      </c>
      <c r="BZ130" s="421">
        <f>'4M - SPS'!BZ130</f>
        <v>3.3809889248351661E-3</v>
      </c>
      <c r="CA130" s="421">
        <f>'4M - SPS'!CA130</f>
        <v>8.3279178840841919E-3</v>
      </c>
      <c r="CB130" s="421">
        <f>'4M - SPS'!CB130</f>
        <v>1.7139659200574055E-2</v>
      </c>
      <c r="CC130" s="421">
        <f>'4M - SPS'!CC130</f>
        <v>1.3815211154364175E-2</v>
      </c>
      <c r="CD130" s="421">
        <f>'4M - SPS'!CD130</f>
        <v>1.5274752790825605E-2</v>
      </c>
      <c r="CE130" s="421">
        <f>'4M - SPS'!CE130</f>
        <v>1.7297980040918967E-2</v>
      </c>
      <c r="CF130" s="421">
        <f>'4M - SPS'!CF130</f>
        <v>3.4518809785006759E-3</v>
      </c>
      <c r="CG130" s="421">
        <f>'4M - SPS'!CG130</f>
        <v>0</v>
      </c>
      <c r="CH130" s="421">
        <f>'4M - SPS'!CH130</f>
        <v>0</v>
      </c>
    </row>
    <row r="131" spans="1:86" hidden="1" x14ac:dyDescent="0.35">
      <c r="A131" s="588"/>
      <c r="B131" s="287" t="s">
        <v>22</v>
      </c>
      <c r="C131" s="346">
        <f>'4M - SPS'!C131</f>
        <v>4.8299999999999998E-4</v>
      </c>
      <c r="D131" s="346">
        <f>'4M - SPS'!D131</f>
        <v>6.0000000000000002E-6</v>
      </c>
      <c r="E131" s="421">
        <f>'4M - SPS'!E131</f>
        <v>5.7573822210524179E-5</v>
      </c>
      <c r="F131" s="421">
        <f>'4M - SPS'!F131</f>
        <v>3.0844563321407343E-4</v>
      </c>
      <c r="G131" s="421">
        <f>'4M - SPS'!G131</f>
        <v>6.1968535550654578E-5</v>
      </c>
      <c r="H131" s="421">
        <f>'4M - SPS'!H131</f>
        <v>1.6228099745707828E-4</v>
      </c>
      <c r="I131" s="421">
        <f>'4M - SPS'!I131</f>
        <v>1.5524957971436274E-4</v>
      </c>
      <c r="J131" s="421">
        <f>'4M - SPS'!J131</f>
        <v>1.5079130449165536E-4</v>
      </c>
      <c r="K131" s="421">
        <f>'4M - SPS'!K131</f>
        <v>1.557807203171825E-4</v>
      </c>
      <c r="L131" s="421">
        <f>'4M - SPS'!L131</f>
        <v>4.8048690270132223E-5</v>
      </c>
      <c r="M131" s="421">
        <f>'4M - SPS'!M131</f>
        <v>4.3698253447733592E-5</v>
      </c>
      <c r="N131" s="421">
        <f>'4M - SPS'!N131</f>
        <v>4.5483922727548981E-6</v>
      </c>
      <c r="O131" s="421">
        <f>'4M - SPS'!O131</f>
        <v>4.028012025442619E-4</v>
      </c>
      <c r="P131" s="421">
        <f>'4M - SPS'!P131</f>
        <v>4.5756279889906636E-6</v>
      </c>
      <c r="Q131" s="421">
        <f>'4M - SPS'!Q131</f>
        <v>5.7573822210524179E-5</v>
      </c>
      <c r="R131" s="421">
        <f>'4M - SPS'!R131</f>
        <v>3.0844563321407343E-4</v>
      </c>
      <c r="S131" s="421">
        <f>'4M - SPS'!S131</f>
        <v>6.1968535550654578E-5</v>
      </c>
      <c r="T131" s="421">
        <f>'4M - SPS'!T131</f>
        <v>1.6228099745707828E-4</v>
      </c>
      <c r="U131" s="421">
        <f>'4M - SPS'!U131</f>
        <v>1.5524957971436274E-4</v>
      </c>
      <c r="V131" s="421">
        <f>'4M - SPS'!V131</f>
        <v>1.5079130449165536E-4</v>
      </c>
      <c r="W131" s="421">
        <f>'4M - SPS'!W131</f>
        <v>1.557807203171825E-4</v>
      </c>
      <c r="X131" s="421">
        <f>'4M - SPS'!X131</f>
        <v>4.8048690270132223E-5</v>
      </c>
      <c r="Y131" s="421">
        <f>'4M - SPS'!Y131</f>
        <v>4.3698253447733592E-5</v>
      </c>
      <c r="Z131" s="421">
        <f>'4M - SPS'!Z131</f>
        <v>4.5483922727548981E-6</v>
      </c>
      <c r="AA131" s="421">
        <f>'4M - SPS'!AA131</f>
        <v>4.028012025442619E-4</v>
      </c>
      <c r="AB131" s="421">
        <f>'4M - SPS'!AB131</f>
        <v>4.5756279889906636E-6</v>
      </c>
      <c r="AC131" s="421">
        <f>'4M - SPS'!AC131</f>
        <v>5.7573822210524179E-5</v>
      </c>
      <c r="AD131" s="421">
        <f>'4M - SPS'!AD131</f>
        <v>3.0844563321407343E-4</v>
      </c>
      <c r="AE131" s="421">
        <f>'4M - SPS'!AE131</f>
        <v>6.1968535550654578E-5</v>
      </c>
      <c r="AF131" s="421">
        <f>'4M - SPS'!AF131</f>
        <v>1.6228099745707828E-4</v>
      </c>
      <c r="AG131" s="421">
        <f>'4M - SPS'!AG131</f>
        <v>1.5524957971436274E-4</v>
      </c>
      <c r="AH131" s="421">
        <f>'4M - SPS'!AH131</f>
        <v>1.5079130449165536E-4</v>
      </c>
      <c r="AI131" s="421">
        <f>'4M - SPS'!AI131</f>
        <v>1.557807203171825E-4</v>
      </c>
      <c r="AJ131" s="421">
        <f>'4M - SPS'!AJ131</f>
        <v>4.8048690270132223E-5</v>
      </c>
      <c r="AK131" s="421">
        <f>'4M - SPS'!AK131</f>
        <v>4.3698253447733592E-5</v>
      </c>
      <c r="AL131" s="421">
        <f>'4M - SPS'!AL131</f>
        <v>4.5483922727548981E-6</v>
      </c>
      <c r="AM131" s="421">
        <f>'4M - SPS'!AM131</f>
        <v>4.028012025442619E-4</v>
      </c>
      <c r="AN131" s="421">
        <f>'4M - SPS'!AN131</f>
        <v>4.5756279889906636E-6</v>
      </c>
      <c r="AO131" s="421">
        <f>'4M - SPS'!AO131</f>
        <v>5.7573822210524179E-5</v>
      </c>
      <c r="AP131" s="421">
        <f>'4M - SPS'!AP131</f>
        <v>3.0844563321407343E-4</v>
      </c>
      <c r="AQ131" s="421">
        <f>'4M - SPS'!AQ131</f>
        <v>6.1968535550654578E-5</v>
      </c>
      <c r="AR131" s="421">
        <f>'4M - SPS'!AR131</f>
        <v>1.6228099745707828E-4</v>
      </c>
      <c r="AS131" s="421">
        <f>'4M - SPS'!AS131</f>
        <v>1.5524957971436274E-4</v>
      </c>
      <c r="AT131" s="421">
        <f>'4M - SPS'!AT131</f>
        <v>1.5079130449165536E-4</v>
      </c>
      <c r="AU131" s="421">
        <f>'4M - SPS'!AU131</f>
        <v>1.557807203171825E-4</v>
      </c>
      <c r="AV131" s="421">
        <f>'4M - SPS'!AV131</f>
        <v>4.8048690270132223E-5</v>
      </c>
      <c r="AW131" s="421">
        <f>'4M - SPS'!AW131</f>
        <v>4.3698253447733592E-5</v>
      </c>
      <c r="AX131" s="421">
        <f>'4M - SPS'!AX131</f>
        <v>4.5483922727548981E-6</v>
      </c>
      <c r="AY131" s="421">
        <f>'4M - SPS'!AY131</f>
        <v>4.028012025442619E-4</v>
      </c>
      <c r="AZ131" s="421">
        <f>'4M - SPS'!AZ131</f>
        <v>4.5756279889906636E-6</v>
      </c>
      <c r="BA131" s="421">
        <f>'4M - SPS'!BA131</f>
        <v>5.7573822210524179E-5</v>
      </c>
      <c r="BB131" s="421">
        <f>'4M - SPS'!BB131</f>
        <v>3.0844563321407343E-4</v>
      </c>
      <c r="BC131" s="421">
        <f>'4M - SPS'!BC131</f>
        <v>6.1968535550654578E-5</v>
      </c>
      <c r="BD131" s="421">
        <f>'4M - SPS'!BD131</f>
        <v>1.6228099745707828E-4</v>
      </c>
      <c r="BE131" s="421">
        <f>'4M - SPS'!BE131</f>
        <v>1.5524957971436274E-4</v>
      </c>
      <c r="BF131" s="421">
        <f>'4M - SPS'!BF131</f>
        <v>1.5079130449165536E-4</v>
      </c>
      <c r="BG131" s="421">
        <f>'4M - SPS'!BG131</f>
        <v>1.557807203171825E-4</v>
      </c>
      <c r="BH131" s="421">
        <f>'4M - SPS'!BH131</f>
        <v>4.8048690270132223E-5</v>
      </c>
      <c r="BI131" s="421">
        <f>'4M - SPS'!BI131</f>
        <v>4.3698253447733592E-5</v>
      </c>
      <c r="BJ131" s="421">
        <f>'4M - SPS'!BJ131</f>
        <v>4.5483922727548981E-6</v>
      </c>
      <c r="BK131" s="421">
        <f>'4M - SPS'!BK131</f>
        <v>4.028012025442619E-4</v>
      </c>
      <c r="BL131" s="421">
        <f>'4M - SPS'!BL131</f>
        <v>4.5756279889906636E-6</v>
      </c>
      <c r="BM131" s="421">
        <f>'4M - SPS'!BM131</f>
        <v>5.7573822210524179E-5</v>
      </c>
      <c r="BN131" s="421">
        <f>'4M - SPS'!BN131</f>
        <v>3.0844563321407343E-4</v>
      </c>
      <c r="BO131" s="421">
        <f>'4M - SPS'!BO131</f>
        <v>6.1968535550654578E-5</v>
      </c>
      <c r="BP131" s="421">
        <f>'4M - SPS'!BP131</f>
        <v>1.6228099745707828E-4</v>
      </c>
      <c r="BQ131" s="421">
        <f>'4M - SPS'!BQ131</f>
        <v>1.5524957971436274E-4</v>
      </c>
      <c r="BR131" s="421">
        <f>'4M - SPS'!BR131</f>
        <v>1.5079130449165536E-4</v>
      </c>
      <c r="BS131" s="421">
        <f>'4M - SPS'!BS131</f>
        <v>1.557807203171825E-4</v>
      </c>
      <c r="BT131" s="421">
        <f>'4M - SPS'!BT131</f>
        <v>4.8048690270132223E-5</v>
      </c>
      <c r="BU131" s="421">
        <f>'4M - SPS'!BU131</f>
        <v>4.3698253447733592E-5</v>
      </c>
      <c r="BV131" s="421">
        <f>'4M - SPS'!BV131</f>
        <v>4.5483922727548981E-6</v>
      </c>
      <c r="BW131" s="421">
        <f>'4M - SPS'!BW131</f>
        <v>4.028012025442619E-4</v>
      </c>
      <c r="BX131" s="421">
        <f>'4M - SPS'!BX131</f>
        <v>4.5756279889906636E-6</v>
      </c>
      <c r="BY131" s="421">
        <f>'4M - SPS'!BY131</f>
        <v>5.7573822210524179E-5</v>
      </c>
      <c r="BZ131" s="421">
        <f>'4M - SPS'!BZ131</f>
        <v>3.0844563321407343E-4</v>
      </c>
      <c r="CA131" s="421">
        <f>'4M - SPS'!CA131</f>
        <v>6.1968535550654578E-5</v>
      </c>
      <c r="CB131" s="421">
        <f>'4M - SPS'!CB131</f>
        <v>1.6228099745707828E-4</v>
      </c>
      <c r="CC131" s="421">
        <f>'4M - SPS'!CC131</f>
        <v>1.5524957971436274E-4</v>
      </c>
      <c r="CD131" s="421">
        <f>'4M - SPS'!CD131</f>
        <v>1.5079130449165536E-4</v>
      </c>
      <c r="CE131" s="421">
        <f>'4M - SPS'!CE131</f>
        <v>1.557807203171825E-4</v>
      </c>
      <c r="CF131" s="421">
        <f>'4M - SPS'!CF131</f>
        <v>4.8048690270132223E-5</v>
      </c>
      <c r="CG131" s="421">
        <f>'4M - SPS'!CG131</f>
        <v>4.3698253447733592E-5</v>
      </c>
      <c r="CH131" s="421">
        <f>'4M - SPS'!CH131</f>
        <v>4.5483922727548981E-6</v>
      </c>
    </row>
    <row r="132" spans="1:86" hidden="1" x14ac:dyDescent="0.35">
      <c r="A132" s="588"/>
      <c r="B132" s="94" t="s">
        <v>9</v>
      </c>
      <c r="C132" s="346">
        <f>'4M - SPS'!C132</f>
        <v>4.2069999999999998E-3</v>
      </c>
      <c r="D132" s="346">
        <f>'4M - SPS'!D132</f>
        <v>3.7929999999999999E-3</v>
      </c>
      <c r="E132" s="421">
        <f>'4M - SPS'!E132</f>
        <v>3.657674190126053E-3</v>
      </c>
      <c r="F132" s="421">
        <f>'4M - SPS'!F132</f>
        <v>3.2276247303696993E-3</v>
      </c>
      <c r="G132" s="421">
        <f>'4M - SPS'!G132</f>
        <v>2.8176465693672804E-3</v>
      </c>
      <c r="H132" s="421">
        <f>'4M - SPS'!H132</f>
        <v>0</v>
      </c>
      <c r="I132" s="421">
        <f>'4M - SPS'!I132</f>
        <v>0</v>
      </c>
      <c r="J132" s="421">
        <f>'4M - SPS'!J132</f>
        <v>0</v>
      </c>
      <c r="K132" s="421">
        <f>'4M - SPS'!K132</f>
        <v>9.3030628938403359E-3</v>
      </c>
      <c r="L132" s="421">
        <f>'4M - SPS'!L132</f>
        <v>3.7568804775965805E-3</v>
      </c>
      <c r="M132" s="421">
        <f>'4M - SPS'!M132</f>
        <v>2.9699402841275682E-3</v>
      </c>
      <c r="N132" s="421">
        <f>'4M - SPS'!N132</f>
        <v>2.9110129505795254E-3</v>
      </c>
      <c r="O132" s="421">
        <f>'4M - SPS'!O132</f>
        <v>3.8972984960143351E-3</v>
      </c>
      <c r="P132" s="421">
        <f>'4M - SPS'!P132</f>
        <v>3.4666942568043462E-3</v>
      </c>
      <c r="Q132" s="421">
        <f>'4M - SPS'!Q132</f>
        <v>3.657674190126053E-3</v>
      </c>
      <c r="R132" s="421">
        <f>'4M - SPS'!R132</f>
        <v>3.2276247303696993E-3</v>
      </c>
      <c r="S132" s="421">
        <f>'4M - SPS'!S132</f>
        <v>2.8176465693672804E-3</v>
      </c>
      <c r="T132" s="421">
        <f>'4M - SPS'!T132</f>
        <v>0</v>
      </c>
      <c r="U132" s="421">
        <f>'4M - SPS'!U132</f>
        <v>0</v>
      </c>
      <c r="V132" s="421">
        <f>'4M - SPS'!V132</f>
        <v>0</v>
      </c>
      <c r="W132" s="421">
        <f>'4M - SPS'!W132</f>
        <v>9.3030628938403359E-3</v>
      </c>
      <c r="X132" s="421">
        <f>'4M - SPS'!X132</f>
        <v>3.7568804775965805E-3</v>
      </c>
      <c r="Y132" s="421">
        <f>'4M - SPS'!Y132</f>
        <v>2.9699402841275682E-3</v>
      </c>
      <c r="Z132" s="421">
        <f>'4M - SPS'!Z132</f>
        <v>2.9110129505795254E-3</v>
      </c>
      <c r="AA132" s="421">
        <f>'4M - SPS'!AA132</f>
        <v>3.8972984960143351E-3</v>
      </c>
      <c r="AB132" s="421">
        <f>'4M - SPS'!AB132</f>
        <v>3.4666942568043462E-3</v>
      </c>
      <c r="AC132" s="421">
        <f>'4M - SPS'!AC132</f>
        <v>3.657674190126053E-3</v>
      </c>
      <c r="AD132" s="421">
        <f>'4M - SPS'!AD132</f>
        <v>3.2276247303696993E-3</v>
      </c>
      <c r="AE132" s="421">
        <f>'4M - SPS'!AE132</f>
        <v>2.8176465693672804E-3</v>
      </c>
      <c r="AF132" s="421">
        <f>'4M - SPS'!AF132</f>
        <v>0</v>
      </c>
      <c r="AG132" s="421">
        <f>'4M - SPS'!AG132</f>
        <v>0</v>
      </c>
      <c r="AH132" s="421">
        <f>'4M - SPS'!AH132</f>
        <v>0</v>
      </c>
      <c r="AI132" s="421">
        <f>'4M - SPS'!AI132</f>
        <v>9.3030628938403359E-3</v>
      </c>
      <c r="AJ132" s="421">
        <f>'4M - SPS'!AJ132</f>
        <v>3.7568804775965805E-3</v>
      </c>
      <c r="AK132" s="421">
        <f>'4M - SPS'!AK132</f>
        <v>2.9699402841275682E-3</v>
      </c>
      <c r="AL132" s="421">
        <f>'4M - SPS'!AL132</f>
        <v>2.9110129505795254E-3</v>
      </c>
      <c r="AM132" s="421">
        <f>'4M - SPS'!AM132</f>
        <v>3.8972984960143351E-3</v>
      </c>
      <c r="AN132" s="421">
        <f>'4M - SPS'!AN132</f>
        <v>3.4666942568043462E-3</v>
      </c>
      <c r="AO132" s="421">
        <f>'4M - SPS'!AO132</f>
        <v>3.657674190126053E-3</v>
      </c>
      <c r="AP132" s="421">
        <f>'4M - SPS'!AP132</f>
        <v>3.2276247303696993E-3</v>
      </c>
      <c r="AQ132" s="421">
        <f>'4M - SPS'!AQ132</f>
        <v>2.8176465693672804E-3</v>
      </c>
      <c r="AR132" s="421">
        <f>'4M - SPS'!AR132</f>
        <v>0</v>
      </c>
      <c r="AS132" s="421">
        <f>'4M - SPS'!AS132</f>
        <v>0</v>
      </c>
      <c r="AT132" s="421">
        <f>'4M - SPS'!AT132</f>
        <v>0</v>
      </c>
      <c r="AU132" s="421">
        <f>'4M - SPS'!AU132</f>
        <v>9.3030628938403359E-3</v>
      </c>
      <c r="AV132" s="421">
        <f>'4M - SPS'!AV132</f>
        <v>3.7568804775965805E-3</v>
      </c>
      <c r="AW132" s="421">
        <f>'4M - SPS'!AW132</f>
        <v>2.9699402841275682E-3</v>
      </c>
      <c r="AX132" s="421">
        <f>'4M - SPS'!AX132</f>
        <v>2.9110129505795254E-3</v>
      </c>
      <c r="AY132" s="421">
        <f>'4M - SPS'!AY132</f>
        <v>3.8972984960143351E-3</v>
      </c>
      <c r="AZ132" s="421">
        <f>'4M - SPS'!AZ132</f>
        <v>3.4666942568043462E-3</v>
      </c>
      <c r="BA132" s="421">
        <f>'4M - SPS'!BA132</f>
        <v>3.657674190126053E-3</v>
      </c>
      <c r="BB132" s="421">
        <f>'4M - SPS'!BB132</f>
        <v>3.2276247303696993E-3</v>
      </c>
      <c r="BC132" s="421">
        <f>'4M - SPS'!BC132</f>
        <v>2.8176465693672804E-3</v>
      </c>
      <c r="BD132" s="421">
        <f>'4M - SPS'!BD132</f>
        <v>0</v>
      </c>
      <c r="BE132" s="421">
        <f>'4M - SPS'!BE132</f>
        <v>0</v>
      </c>
      <c r="BF132" s="421">
        <f>'4M - SPS'!BF132</f>
        <v>0</v>
      </c>
      <c r="BG132" s="421">
        <f>'4M - SPS'!BG132</f>
        <v>9.3030628938403359E-3</v>
      </c>
      <c r="BH132" s="421">
        <f>'4M - SPS'!BH132</f>
        <v>3.7568804775965805E-3</v>
      </c>
      <c r="BI132" s="421">
        <f>'4M - SPS'!BI132</f>
        <v>2.9699402841275682E-3</v>
      </c>
      <c r="BJ132" s="421">
        <f>'4M - SPS'!BJ132</f>
        <v>2.9110129505795254E-3</v>
      </c>
      <c r="BK132" s="421">
        <f>'4M - SPS'!BK132</f>
        <v>3.8972984960143351E-3</v>
      </c>
      <c r="BL132" s="421">
        <f>'4M - SPS'!BL132</f>
        <v>3.4666942568043462E-3</v>
      </c>
      <c r="BM132" s="421">
        <f>'4M - SPS'!BM132</f>
        <v>3.657674190126053E-3</v>
      </c>
      <c r="BN132" s="421">
        <f>'4M - SPS'!BN132</f>
        <v>3.2276247303696993E-3</v>
      </c>
      <c r="BO132" s="421">
        <f>'4M - SPS'!BO132</f>
        <v>2.8176465693672804E-3</v>
      </c>
      <c r="BP132" s="421">
        <f>'4M - SPS'!BP132</f>
        <v>0</v>
      </c>
      <c r="BQ132" s="421">
        <f>'4M - SPS'!BQ132</f>
        <v>0</v>
      </c>
      <c r="BR132" s="421">
        <f>'4M - SPS'!BR132</f>
        <v>0</v>
      </c>
      <c r="BS132" s="421">
        <f>'4M - SPS'!BS132</f>
        <v>9.3030628938403359E-3</v>
      </c>
      <c r="BT132" s="421">
        <f>'4M - SPS'!BT132</f>
        <v>3.7568804775965805E-3</v>
      </c>
      <c r="BU132" s="421">
        <f>'4M - SPS'!BU132</f>
        <v>2.9699402841275682E-3</v>
      </c>
      <c r="BV132" s="421">
        <f>'4M - SPS'!BV132</f>
        <v>2.9110129505795254E-3</v>
      </c>
      <c r="BW132" s="421">
        <f>'4M - SPS'!BW132</f>
        <v>3.8972984960143351E-3</v>
      </c>
      <c r="BX132" s="421">
        <f>'4M - SPS'!BX132</f>
        <v>3.4666942568043462E-3</v>
      </c>
      <c r="BY132" s="421">
        <f>'4M - SPS'!BY132</f>
        <v>3.657674190126053E-3</v>
      </c>
      <c r="BZ132" s="421">
        <f>'4M - SPS'!BZ132</f>
        <v>3.2276247303696993E-3</v>
      </c>
      <c r="CA132" s="421">
        <f>'4M - SPS'!CA132</f>
        <v>2.8176465693672804E-3</v>
      </c>
      <c r="CB132" s="421">
        <f>'4M - SPS'!CB132</f>
        <v>0</v>
      </c>
      <c r="CC132" s="421">
        <f>'4M - SPS'!CC132</f>
        <v>0</v>
      </c>
      <c r="CD132" s="421">
        <f>'4M - SPS'!CD132</f>
        <v>0</v>
      </c>
      <c r="CE132" s="421">
        <f>'4M - SPS'!CE132</f>
        <v>9.3030628938403359E-3</v>
      </c>
      <c r="CF132" s="421">
        <f>'4M - SPS'!CF132</f>
        <v>3.7568804775965805E-3</v>
      </c>
      <c r="CG132" s="421">
        <f>'4M - SPS'!CG132</f>
        <v>2.9699402841275682E-3</v>
      </c>
      <c r="CH132" s="421">
        <f>'4M - SPS'!CH132</f>
        <v>2.9110129505795254E-3</v>
      </c>
    </row>
    <row r="133" spans="1:86" hidden="1" x14ac:dyDescent="0.35">
      <c r="A133" s="588"/>
      <c r="B133" s="94" t="s">
        <v>3</v>
      </c>
      <c r="C133" s="346">
        <f>'4M - SPS'!C133</f>
        <v>4.2069999999999998E-3</v>
      </c>
      <c r="D133" s="346">
        <f>'4M - SPS'!D133</f>
        <v>3.787E-3</v>
      </c>
      <c r="E133" s="421">
        <f>'4M - SPS'!E133</f>
        <v>3.5869594089475093E-3</v>
      </c>
      <c r="F133" s="421">
        <f>'4M - SPS'!F133</f>
        <v>2.4466934737691118E-3</v>
      </c>
      <c r="G133" s="421">
        <f>'4M - SPS'!G133</f>
        <v>5.5928870581329381E-3</v>
      </c>
      <c r="H133" s="421">
        <f>'4M - SPS'!H133</f>
        <v>1.6763782272094924E-2</v>
      </c>
      <c r="I133" s="421">
        <f>'4M - SPS'!I133</f>
        <v>1.3657600974697079E-2</v>
      </c>
      <c r="J133" s="421">
        <f>'4M - SPS'!J133</f>
        <v>1.5059605374347598E-2</v>
      </c>
      <c r="K133" s="421">
        <f>'4M - SPS'!K133</f>
        <v>1.5757038811586303E-2</v>
      </c>
      <c r="L133" s="421">
        <f>'4M - SPS'!L133</f>
        <v>3.218366832802941E-3</v>
      </c>
      <c r="M133" s="421">
        <f>'4M - SPS'!M133</f>
        <v>2.9024951629601126E-3</v>
      </c>
      <c r="N133" s="421">
        <f>'4M - SPS'!N133</f>
        <v>2.9730841769020663E-3</v>
      </c>
      <c r="O133" s="421">
        <f>'4M - SPS'!O133</f>
        <v>3.9566344268990262E-3</v>
      </c>
      <c r="P133" s="421">
        <f>'4M - SPS'!P133</f>
        <v>3.5176333574623809E-3</v>
      </c>
      <c r="Q133" s="421">
        <f>'4M - SPS'!Q133</f>
        <v>3.5869594089475093E-3</v>
      </c>
      <c r="R133" s="421">
        <f>'4M - SPS'!R133</f>
        <v>2.4466934737691118E-3</v>
      </c>
      <c r="S133" s="421">
        <f>'4M - SPS'!S133</f>
        <v>5.5928870581329381E-3</v>
      </c>
      <c r="T133" s="421">
        <f>'4M - SPS'!T133</f>
        <v>1.6763782272094924E-2</v>
      </c>
      <c r="U133" s="421">
        <f>'4M - SPS'!U133</f>
        <v>1.3657600974697079E-2</v>
      </c>
      <c r="V133" s="421">
        <f>'4M - SPS'!V133</f>
        <v>1.5059605374347598E-2</v>
      </c>
      <c r="W133" s="421">
        <f>'4M - SPS'!W133</f>
        <v>1.5757038811586303E-2</v>
      </c>
      <c r="X133" s="421">
        <f>'4M - SPS'!X133</f>
        <v>3.218366832802941E-3</v>
      </c>
      <c r="Y133" s="421">
        <f>'4M - SPS'!Y133</f>
        <v>2.9024951629601126E-3</v>
      </c>
      <c r="Z133" s="421">
        <f>'4M - SPS'!Z133</f>
        <v>2.9730841769020663E-3</v>
      </c>
      <c r="AA133" s="421">
        <f>'4M - SPS'!AA133</f>
        <v>3.9566344268990262E-3</v>
      </c>
      <c r="AB133" s="421">
        <f>'4M - SPS'!AB133</f>
        <v>3.5176333574623809E-3</v>
      </c>
      <c r="AC133" s="421">
        <f>'4M - SPS'!AC133</f>
        <v>3.5869594089475093E-3</v>
      </c>
      <c r="AD133" s="421">
        <f>'4M - SPS'!AD133</f>
        <v>2.4466934737691118E-3</v>
      </c>
      <c r="AE133" s="421">
        <f>'4M - SPS'!AE133</f>
        <v>5.5928870581329381E-3</v>
      </c>
      <c r="AF133" s="421">
        <f>'4M - SPS'!AF133</f>
        <v>1.6763782272094924E-2</v>
      </c>
      <c r="AG133" s="421">
        <f>'4M - SPS'!AG133</f>
        <v>1.3657600974697079E-2</v>
      </c>
      <c r="AH133" s="421">
        <f>'4M - SPS'!AH133</f>
        <v>1.5059605374347598E-2</v>
      </c>
      <c r="AI133" s="421">
        <f>'4M - SPS'!AI133</f>
        <v>1.5757038811586303E-2</v>
      </c>
      <c r="AJ133" s="421">
        <f>'4M - SPS'!AJ133</f>
        <v>3.218366832802941E-3</v>
      </c>
      <c r="AK133" s="421">
        <f>'4M - SPS'!AK133</f>
        <v>2.9024951629601126E-3</v>
      </c>
      <c r="AL133" s="421">
        <f>'4M - SPS'!AL133</f>
        <v>2.9730841769020663E-3</v>
      </c>
      <c r="AM133" s="421">
        <f>'4M - SPS'!AM133</f>
        <v>3.9566344268990262E-3</v>
      </c>
      <c r="AN133" s="421">
        <f>'4M - SPS'!AN133</f>
        <v>3.5176333574623809E-3</v>
      </c>
      <c r="AO133" s="421">
        <f>'4M - SPS'!AO133</f>
        <v>3.5869594089475093E-3</v>
      </c>
      <c r="AP133" s="421">
        <f>'4M - SPS'!AP133</f>
        <v>2.4466934737691118E-3</v>
      </c>
      <c r="AQ133" s="421">
        <f>'4M - SPS'!AQ133</f>
        <v>5.5928870581329381E-3</v>
      </c>
      <c r="AR133" s="421">
        <f>'4M - SPS'!AR133</f>
        <v>1.6763782272094924E-2</v>
      </c>
      <c r="AS133" s="421">
        <f>'4M - SPS'!AS133</f>
        <v>1.3657600974697079E-2</v>
      </c>
      <c r="AT133" s="421">
        <f>'4M - SPS'!AT133</f>
        <v>1.5059605374347598E-2</v>
      </c>
      <c r="AU133" s="421">
        <f>'4M - SPS'!AU133</f>
        <v>1.5757038811586303E-2</v>
      </c>
      <c r="AV133" s="421">
        <f>'4M - SPS'!AV133</f>
        <v>3.218366832802941E-3</v>
      </c>
      <c r="AW133" s="421">
        <f>'4M - SPS'!AW133</f>
        <v>2.9024951629601126E-3</v>
      </c>
      <c r="AX133" s="421">
        <f>'4M - SPS'!AX133</f>
        <v>2.9730841769020663E-3</v>
      </c>
      <c r="AY133" s="421">
        <f>'4M - SPS'!AY133</f>
        <v>3.9566344268990262E-3</v>
      </c>
      <c r="AZ133" s="421">
        <f>'4M - SPS'!AZ133</f>
        <v>3.5176333574623809E-3</v>
      </c>
      <c r="BA133" s="421">
        <f>'4M - SPS'!BA133</f>
        <v>3.5869594089475093E-3</v>
      </c>
      <c r="BB133" s="421">
        <f>'4M - SPS'!BB133</f>
        <v>2.4466934737691118E-3</v>
      </c>
      <c r="BC133" s="421">
        <f>'4M - SPS'!BC133</f>
        <v>5.5928870581329381E-3</v>
      </c>
      <c r="BD133" s="421">
        <f>'4M - SPS'!BD133</f>
        <v>1.6763782272094924E-2</v>
      </c>
      <c r="BE133" s="421">
        <f>'4M - SPS'!BE133</f>
        <v>1.3657600974697079E-2</v>
      </c>
      <c r="BF133" s="421">
        <f>'4M - SPS'!BF133</f>
        <v>1.5059605374347598E-2</v>
      </c>
      <c r="BG133" s="421">
        <f>'4M - SPS'!BG133</f>
        <v>1.5757038811586303E-2</v>
      </c>
      <c r="BH133" s="421">
        <f>'4M - SPS'!BH133</f>
        <v>3.218366832802941E-3</v>
      </c>
      <c r="BI133" s="421">
        <f>'4M - SPS'!BI133</f>
        <v>2.9024951629601126E-3</v>
      </c>
      <c r="BJ133" s="421">
        <f>'4M - SPS'!BJ133</f>
        <v>2.9730841769020663E-3</v>
      </c>
      <c r="BK133" s="421">
        <f>'4M - SPS'!BK133</f>
        <v>3.9566344268990262E-3</v>
      </c>
      <c r="BL133" s="421">
        <f>'4M - SPS'!BL133</f>
        <v>3.5176333574623809E-3</v>
      </c>
      <c r="BM133" s="421">
        <f>'4M - SPS'!BM133</f>
        <v>3.5869594089475093E-3</v>
      </c>
      <c r="BN133" s="421">
        <f>'4M - SPS'!BN133</f>
        <v>2.4466934737691118E-3</v>
      </c>
      <c r="BO133" s="421">
        <f>'4M - SPS'!BO133</f>
        <v>5.5928870581329381E-3</v>
      </c>
      <c r="BP133" s="421">
        <f>'4M - SPS'!BP133</f>
        <v>1.6763782272094924E-2</v>
      </c>
      <c r="BQ133" s="421">
        <f>'4M - SPS'!BQ133</f>
        <v>1.3657600974697079E-2</v>
      </c>
      <c r="BR133" s="421">
        <f>'4M - SPS'!BR133</f>
        <v>1.5059605374347598E-2</v>
      </c>
      <c r="BS133" s="421">
        <f>'4M - SPS'!BS133</f>
        <v>1.5757038811586303E-2</v>
      </c>
      <c r="BT133" s="421">
        <f>'4M - SPS'!BT133</f>
        <v>3.218366832802941E-3</v>
      </c>
      <c r="BU133" s="421">
        <f>'4M - SPS'!BU133</f>
        <v>2.9024951629601126E-3</v>
      </c>
      <c r="BV133" s="421">
        <f>'4M - SPS'!BV133</f>
        <v>2.9730841769020663E-3</v>
      </c>
      <c r="BW133" s="421">
        <f>'4M - SPS'!BW133</f>
        <v>3.9566344268990262E-3</v>
      </c>
      <c r="BX133" s="421">
        <f>'4M - SPS'!BX133</f>
        <v>3.5176333574623809E-3</v>
      </c>
      <c r="BY133" s="421">
        <f>'4M - SPS'!BY133</f>
        <v>3.5869594089475093E-3</v>
      </c>
      <c r="BZ133" s="421">
        <f>'4M - SPS'!BZ133</f>
        <v>2.4466934737691118E-3</v>
      </c>
      <c r="CA133" s="421">
        <f>'4M - SPS'!CA133</f>
        <v>5.5928870581329381E-3</v>
      </c>
      <c r="CB133" s="421">
        <f>'4M - SPS'!CB133</f>
        <v>1.6763782272094924E-2</v>
      </c>
      <c r="CC133" s="421">
        <f>'4M - SPS'!CC133</f>
        <v>1.3657600974697079E-2</v>
      </c>
      <c r="CD133" s="421">
        <f>'4M - SPS'!CD133</f>
        <v>1.5059605374347598E-2</v>
      </c>
      <c r="CE133" s="421">
        <f>'4M - SPS'!CE133</f>
        <v>1.5757038811586303E-2</v>
      </c>
      <c r="CF133" s="421">
        <f>'4M - SPS'!CF133</f>
        <v>3.218366832802941E-3</v>
      </c>
      <c r="CG133" s="421">
        <f>'4M - SPS'!CG133</f>
        <v>2.9024951629601126E-3</v>
      </c>
      <c r="CH133" s="421">
        <f>'4M - SPS'!CH133</f>
        <v>2.9730841769020663E-3</v>
      </c>
    </row>
    <row r="134" spans="1:86" hidden="1" x14ac:dyDescent="0.35">
      <c r="A134" s="588"/>
      <c r="B134" s="94" t="s">
        <v>4</v>
      </c>
      <c r="C134" s="346">
        <f>'4M - SPS'!C134</f>
        <v>3.1189999999999998E-3</v>
      </c>
      <c r="D134" s="346">
        <f>'4M - SPS'!D134</f>
        <v>3.0799999999999998E-3</v>
      </c>
      <c r="E134" s="421">
        <f>'4M - SPS'!E134</f>
        <v>2.9003478303446517E-3</v>
      </c>
      <c r="F134" s="421">
        <f>'4M - SPS'!F134</f>
        <v>3.4959682632343747E-3</v>
      </c>
      <c r="G134" s="421">
        <f>'4M - SPS'!G134</f>
        <v>3.9833738259187528E-3</v>
      </c>
      <c r="H134" s="421">
        <f>'4M - SPS'!H134</f>
        <v>1.1308318196889659E-2</v>
      </c>
      <c r="I134" s="421">
        <f>'4M - SPS'!I134</f>
        <v>9.9314286978645031E-3</v>
      </c>
      <c r="J134" s="421">
        <f>'4M - SPS'!J134</f>
        <v>1.0438261586886658E-2</v>
      </c>
      <c r="K134" s="421">
        <f>'4M - SPS'!K134</f>
        <v>9.2235229415686126E-3</v>
      </c>
      <c r="L134" s="421">
        <f>'4M - SPS'!L134</f>
        <v>3.8013910003052006E-3</v>
      </c>
      <c r="M134" s="421">
        <f>'4M - SPS'!M134</f>
        <v>3.649345445870443E-3</v>
      </c>
      <c r="N134" s="421">
        <f>'4M - SPS'!N134</f>
        <v>2.2624713948155707E-3</v>
      </c>
      <c r="O134" s="421">
        <f>'4M - SPS'!O134</f>
        <v>2.8722022775852555E-3</v>
      </c>
      <c r="P134" s="421">
        <f>'4M - SPS'!P134</f>
        <v>2.8133763344654283E-3</v>
      </c>
      <c r="Q134" s="421">
        <f>'4M - SPS'!Q134</f>
        <v>2.9003478303446517E-3</v>
      </c>
      <c r="R134" s="421">
        <f>'4M - SPS'!R134</f>
        <v>3.4959682632343747E-3</v>
      </c>
      <c r="S134" s="421">
        <f>'4M - SPS'!S134</f>
        <v>3.9833738259187528E-3</v>
      </c>
      <c r="T134" s="421">
        <f>'4M - SPS'!T134</f>
        <v>1.1308318196889659E-2</v>
      </c>
      <c r="U134" s="421">
        <f>'4M - SPS'!U134</f>
        <v>9.9314286978645031E-3</v>
      </c>
      <c r="V134" s="421">
        <f>'4M - SPS'!V134</f>
        <v>1.0438261586886658E-2</v>
      </c>
      <c r="W134" s="421">
        <f>'4M - SPS'!W134</f>
        <v>9.2235229415686126E-3</v>
      </c>
      <c r="X134" s="421">
        <f>'4M - SPS'!X134</f>
        <v>3.8013910003052006E-3</v>
      </c>
      <c r="Y134" s="421">
        <f>'4M - SPS'!Y134</f>
        <v>3.649345445870443E-3</v>
      </c>
      <c r="Z134" s="421">
        <f>'4M - SPS'!Z134</f>
        <v>2.2624713948155707E-3</v>
      </c>
      <c r="AA134" s="421">
        <f>'4M - SPS'!AA134</f>
        <v>2.8722022775852555E-3</v>
      </c>
      <c r="AB134" s="421">
        <f>'4M - SPS'!AB134</f>
        <v>2.8133763344654283E-3</v>
      </c>
      <c r="AC134" s="421">
        <f>'4M - SPS'!AC134</f>
        <v>2.9003478303446517E-3</v>
      </c>
      <c r="AD134" s="421">
        <f>'4M - SPS'!AD134</f>
        <v>3.4959682632343747E-3</v>
      </c>
      <c r="AE134" s="421">
        <f>'4M - SPS'!AE134</f>
        <v>3.9833738259187528E-3</v>
      </c>
      <c r="AF134" s="421">
        <f>'4M - SPS'!AF134</f>
        <v>1.1308318196889659E-2</v>
      </c>
      <c r="AG134" s="421">
        <f>'4M - SPS'!AG134</f>
        <v>9.9314286978645031E-3</v>
      </c>
      <c r="AH134" s="421">
        <f>'4M - SPS'!AH134</f>
        <v>1.0438261586886658E-2</v>
      </c>
      <c r="AI134" s="421">
        <f>'4M - SPS'!AI134</f>
        <v>9.2235229415686126E-3</v>
      </c>
      <c r="AJ134" s="421">
        <f>'4M - SPS'!AJ134</f>
        <v>3.8013910003052006E-3</v>
      </c>
      <c r="AK134" s="421">
        <f>'4M - SPS'!AK134</f>
        <v>3.649345445870443E-3</v>
      </c>
      <c r="AL134" s="421">
        <f>'4M - SPS'!AL134</f>
        <v>2.2624713948155707E-3</v>
      </c>
      <c r="AM134" s="421">
        <f>'4M - SPS'!AM134</f>
        <v>2.8722022775852555E-3</v>
      </c>
      <c r="AN134" s="421">
        <f>'4M - SPS'!AN134</f>
        <v>2.8133763344654283E-3</v>
      </c>
      <c r="AO134" s="421">
        <f>'4M - SPS'!AO134</f>
        <v>2.9003478303446517E-3</v>
      </c>
      <c r="AP134" s="421">
        <f>'4M - SPS'!AP134</f>
        <v>3.4959682632343747E-3</v>
      </c>
      <c r="AQ134" s="421">
        <f>'4M - SPS'!AQ134</f>
        <v>3.9833738259187528E-3</v>
      </c>
      <c r="AR134" s="421">
        <f>'4M - SPS'!AR134</f>
        <v>1.1308318196889659E-2</v>
      </c>
      <c r="AS134" s="421">
        <f>'4M - SPS'!AS134</f>
        <v>9.9314286978645031E-3</v>
      </c>
      <c r="AT134" s="421">
        <f>'4M - SPS'!AT134</f>
        <v>1.0438261586886658E-2</v>
      </c>
      <c r="AU134" s="421">
        <f>'4M - SPS'!AU134</f>
        <v>9.2235229415686126E-3</v>
      </c>
      <c r="AV134" s="421">
        <f>'4M - SPS'!AV134</f>
        <v>3.8013910003052006E-3</v>
      </c>
      <c r="AW134" s="421">
        <f>'4M - SPS'!AW134</f>
        <v>3.649345445870443E-3</v>
      </c>
      <c r="AX134" s="421">
        <f>'4M - SPS'!AX134</f>
        <v>2.2624713948155707E-3</v>
      </c>
      <c r="AY134" s="421">
        <f>'4M - SPS'!AY134</f>
        <v>2.8722022775852555E-3</v>
      </c>
      <c r="AZ134" s="421">
        <f>'4M - SPS'!AZ134</f>
        <v>2.8133763344654283E-3</v>
      </c>
      <c r="BA134" s="421">
        <f>'4M - SPS'!BA134</f>
        <v>2.9003478303446517E-3</v>
      </c>
      <c r="BB134" s="421">
        <f>'4M - SPS'!BB134</f>
        <v>3.4959682632343747E-3</v>
      </c>
      <c r="BC134" s="421">
        <f>'4M - SPS'!BC134</f>
        <v>3.9833738259187528E-3</v>
      </c>
      <c r="BD134" s="421">
        <f>'4M - SPS'!BD134</f>
        <v>1.1308318196889659E-2</v>
      </c>
      <c r="BE134" s="421">
        <f>'4M - SPS'!BE134</f>
        <v>9.9314286978645031E-3</v>
      </c>
      <c r="BF134" s="421">
        <f>'4M - SPS'!BF134</f>
        <v>1.0438261586886658E-2</v>
      </c>
      <c r="BG134" s="421">
        <f>'4M - SPS'!BG134</f>
        <v>9.2235229415686126E-3</v>
      </c>
      <c r="BH134" s="421">
        <f>'4M - SPS'!BH134</f>
        <v>3.8013910003052006E-3</v>
      </c>
      <c r="BI134" s="421">
        <f>'4M - SPS'!BI134</f>
        <v>3.649345445870443E-3</v>
      </c>
      <c r="BJ134" s="421">
        <f>'4M - SPS'!BJ134</f>
        <v>2.2624713948155707E-3</v>
      </c>
      <c r="BK134" s="421">
        <f>'4M - SPS'!BK134</f>
        <v>2.8722022775852555E-3</v>
      </c>
      <c r="BL134" s="421">
        <f>'4M - SPS'!BL134</f>
        <v>2.8133763344654283E-3</v>
      </c>
      <c r="BM134" s="421">
        <f>'4M - SPS'!BM134</f>
        <v>2.9003478303446517E-3</v>
      </c>
      <c r="BN134" s="421">
        <f>'4M - SPS'!BN134</f>
        <v>3.4959682632343747E-3</v>
      </c>
      <c r="BO134" s="421">
        <f>'4M - SPS'!BO134</f>
        <v>3.9833738259187528E-3</v>
      </c>
      <c r="BP134" s="421">
        <f>'4M - SPS'!BP134</f>
        <v>1.1308318196889659E-2</v>
      </c>
      <c r="BQ134" s="421">
        <f>'4M - SPS'!BQ134</f>
        <v>9.9314286978645031E-3</v>
      </c>
      <c r="BR134" s="421">
        <f>'4M - SPS'!BR134</f>
        <v>1.0438261586886658E-2</v>
      </c>
      <c r="BS134" s="421">
        <f>'4M - SPS'!BS134</f>
        <v>9.2235229415686126E-3</v>
      </c>
      <c r="BT134" s="421">
        <f>'4M - SPS'!BT134</f>
        <v>3.8013910003052006E-3</v>
      </c>
      <c r="BU134" s="421">
        <f>'4M - SPS'!BU134</f>
        <v>3.649345445870443E-3</v>
      </c>
      <c r="BV134" s="421">
        <f>'4M - SPS'!BV134</f>
        <v>2.2624713948155707E-3</v>
      </c>
      <c r="BW134" s="421">
        <f>'4M - SPS'!BW134</f>
        <v>2.8722022775852555E-3</v>
      </c>
      <c r="BX134" s="421">
        <f>'4M - SPS'!BX134</f>
        <v>2.8133763344654283E-3</v>
      </c>
      <c r="BY134" s="421">
        <f>'4M - SPS'!BY134</f>
        <v>2.9003478303446517E-3</v>
      </c>
      <c r="BZ134" s="421">
        <f>'4M - SPS'!BZ134</f>
        <v>3.4959682632343747E-3</v>
      </c>
      <c r="CA134" s="421">
        <f>'4M - SPS'!CA134</f>
        <v>3.9833738259187528E-3</v>
      </c>
      <c r="CB134" s="421">
        <f>'4M - SPS'!CB134</f>
        <v>1.1308318196889659E-2</v>
      </c>
      <c r="CC134" s="421">
        <f>'4M - SPS'!CC134</f>
        <v>9.9314286978645031E-3</v>
      </c>
      <c r="CD134" s="421">
        <f>'4M - SPS'!CD134</f>
        <v>1.0438261586886658E-2</v>
      </c>
      <c r="CE134" s="421">
        <f>'4M - SPS'!CE134</f>
        <v>9.2235229415686126E-3</v>
      </c>
      <c r="CF134" s="421">
        <f>'4M - SPS'!CF134</f>
        <v>3.8013910003052006E-3</v>
      </c>
      <c r="CG134" s="421">
        <f>'4M - SPS'!CG134</f>
        <v>3.649345445870443E-3</v>
      </c>
      <c r="CH134" s="421">
        <f>'4M - SPS'!CH134</f>
        <v>2.2624713948155707E-3</v>
      </c>
    </row>
    <row r="135" spans="1:86" hidden="1" x14ac:dyDescent="0.35">
      <c r="A135" s="588"/>
      <c r="B135" s="94" t="s">
        <v>5</v>
      </c>
      <c r="C135" s="346">
        <f>'4M - SPS'!C135</f>
        <v>2.643E-3</v>
      </c>
      <c r="D135" s="346">
        <f>'4M - SPS'!D135</f>
        <v>2.7320000000000001E-3</v>
      </c>
      <c r="E135" s="421">
        <f>'4M - SPS'!E135</f>
        <v>2.4663552230189505E-3</v>
      </c>
      <c r="F135" s="421">
        <f>'4M - SPS'!F135</f>
        <v>2.6618576910220812E-3</v>
      </c>
      <c r="G135" s="421">
        <f>'4M - SPS'!G135</f>
        <v>3.2351217899887503E-3</v>
      </c>
      <c r="H135" s="421">
        <f>'4M - SPS'!H135</f>
        <v>9.5463486409639135E-3</v>
      </c>
      <c r="I135" s="421">
        <f>'4M - SPS'!I135</f>
        <v>8.5916486569736772E-3</v>
      </c>
      <c r="J135" s="421">
        <f>'4M - SPS'!J135</f>
        <v>8.8404129173725865E-3</v>
      </c>
      <c r="K135" s="421">
        <f>'4M - SPS'!K135</f>
        <v>8.4305106127225433E-3</v>
      </c>
      <c r="L135" s="421">
        <f>'4M - SPS'!L135</f>
        <v>3.0629104514399231E-3</v>
      </c>
      <c r="M135" s="421">
        <f>'4M - SPS'!M135</f>
        <v>3.1295768922189682E-3</v>
      </c>
      <c r="N135" s="421">
        <f>'4M - SPS'!N135</f>
        <v>2.1082725198418198E-3</v>
      </c>
      <c r="O135" s="421">
        <f>'4M - SPS'!O135</f>
        <v>2.4010320670554129E-3</v>
      </c>
      <c r="P135" s="421">
        <f>'4M - SPS'!P135</f>
        <v>2.4658614444414456E-3</v>
      </c>
      <c r="Q135" s="421">
        <f>'4M - SPS'!Q135</f>
        <v>2.4663552230189505E-3</v>
      </c>
      <c r="R135" s="421">
        <f>'4M - SPS'!R135</f>
        <v>2.6618576910220812E-3</v>
      </c>
      <c r="S135" s="421">
        <f>'4M - SPS'!S135</f>
        <v>3.2351217899887503E-3</v>
      </c>
      <c r="T135" s="421">
        <f>'4M - SPS'!T135</f>
        <v>9.5463486409639135E-3</v>
      </c>
      <c r="U135" s="421">
        <f>'4M - SPS'!U135</f>
        <v>8.5916486569736772E-3</v>
      </c>
      <c r="V135" s="421">
        <f>'4M - SPS'!V135</f>
        <v>8.8404129173725865E-3</v>
      </c>
      <c r="W135" s="421">
        <f>'4M - SPS'!W135</f>
        <v>8.4305106127225433E-3</v>
      </c>
      <c r="X135" s="421">
        <f>'4M - SPS'!X135</f>
        <v>3.0629104514399231E-3</v>
      </c>
      <c r="Y135" s="421">
        <f>'4M - SPS'!Y135</f>
        <v>3.1295768922189682E-3</v>
      </c>
      <c r="Z135" s="421">
        <f>'4M - SPS'!Z135</f>
        <v>2.1082725198418198E-3</v>
      </c>
      <c r="AA135" s="421">
        <f>'4M - SPS'!AA135</f>
        <v>2.4010320670554129E-3</v>
      </c>
      <c r="AB135" s="421">
        <f>'4M - SPS'!AB135</f>
        <v>2.4658614444414456E-3</v>
      </c>
      <c r="AC135" s="421">
        <f>'4M - SPS'!AC135</f>
        <v>2.4663552230189505E-3</v>
      </c>
      <c r="AD135" s="421">
        <f>'4M - SPS'!AD135</f>
        <v>2.6618576910220812E-3</v>
      </c>
      <c r="AE135" s="421">
        <f>'4M - SPS'!AE135</f>
        <v>3.2351217899887503E-3</v>
      </c>
      <c r="AF135" s="421">
        <f>'4M - SPS'!AF135</f>
        <v>9.5463486409639135E-3</v>
      </c>
      <c r="AG135" s="421">
        <f>'4M - SPS'!AG135</f>
        <v>8.5916486569736772E-3</v>
      </c>
      <c r="AH135" s="421">
        <f>'4M - SPS'!AH135</f>
        <v>8.8404129173725865E-3</v>
      </c>
      <c r="AI135" s="421">
        <f>'4M - SPS'!AI135</f>
        <v>8.4305106127225433E-3</v>
      </c>
      <c r="AJ135" s="421">
        <f>'4M - SPS'!AJ135</f>
        <v>3.0629104514399231E-3</v>
      </c>
      <c r="AK135" s="421">
        <f>'4M - SPS'!AK135</f>
        <v>3.1295768922189682E-3</v>
      </c>
      <c r="AL135" s="421">
        <f>'4M - SPS'!AL135</f>
        <v>2.1082725198418198E-3</v>
      </c>
      <c r="AM135" s="421">
        <f>'4M - SPS'!AM135</f>
        <v>2.4010320670554129E-3</v>
      </c>
      <c r="AN135" s="421">
        <f>'4M - SPS'!AN135</f>
        <v>2.4658614444414456E-3</v>
      </c>
      <c r="AO135" s="421">
        <f>'4M - SPS'!AO135</f>
        <v>2.4663552230189505E-3</v>
      </c>
      <c r="AP135" s="421">
        <f>'4M - SPS'!AP135</f>
        <v>2.6618576910220812E-3</v>
      </c>
      <c r="AQ135" s="421">
        <f>'4M - SPS'!AQ135</f>
        <v>3.2351217899887503E-3</v>
      </c>
      <c r="AR135" s="421">
        <f>'4M - SPS'!AR135</f>
        <v>9.5463486409639135E-3</v>
      </c>
      <c r="AS135" s="421">
        <f>'4M - SPS'!AS135</f>
        <v>8.5916486569736772E-3</v>
      </c>
      <c r="AT135" s="421">
        <f>'4M - SPS'!AT135</f>
        <v>8.8404129173725865E-3</v>
      </c>
      <c r="AU135" s="421">
        <f>'4M - SPS'!AU135</f>
        <v>8.4305106127225433E-3</v>
      </c>
      <c r="AV135" s="421">
        <f>'4M - SPS'!AV135</f>
        <v>3.0629104514399231E-3</v>
      </c>
      <c r="AW135" s="421">
        <f>'4M - SPS'!AW135</f>
        <v>3.1295768922189682E-3</v>
      </c>
      <c r="AX135" s="421">
        <f>'4M - SPS'!AX135</f>
        <v>2.1082725198418198E-3</v>
      </c>
      <c r="AY135" s="421">
        <f>'4M - SPS'!AY135</f>
        <v>2.4010320670554129E-3</v>
      </c>
      <c r="AZ135" s="421">
        <f>'4M - SPS'!AZ135</f>
        <v>2.4658614444414456E-3</v>
      </c>
      <c r="BA135" s="421">
        <f>'4M - SPS'!BA135</f>
        <v>2.4663552230189505E-3</v>
      </c>
      <c r="BB135" s="421">
        <f>'4M - SPS'!BB135</f>
        <v>2.6618576910220812E-3</v>
      </c>
      <c r="BC135" s="421">
        <f>'4M - SPS'!BC135</f>
        <v>3.2351217899887503E-3</v>
      </c>
      <c r="BD135" s="421">
        <f>'4M - SPS'!BD135</f>
        <v>9.5463486409639135E-3</v>
      </c>
      <c r="BE135" s="421">
        <f>'4M - SPS'!BE135</f>
        <v>8.5916486569736772E-3</v>
      </c>
      <c r="BF135" s="421">
        <f>'4M - SPS'!BF135</f>
        <v>8.8404129173725865E-3</v>
      </c>
      <c r="BG135" s="421">
        <f>'4M - SPS'!BG135</f>
        <v>8.4305106127225433E-3</v>
      </c>
      <c r="BH135" s="421">
        <f>'4M - SPS'!BH135</f>
        <v>3.0629104514399231E-3</v>
      </c>
      <c r="BI135" s="421">
        <f>'4M - SPS'!BI135</f>
        <v>3.1295768922189682E-3</v>
      </c>
      <c r="BJ135" s="421">
        <f>'4M - SPS'!BJ135</f>
        <v>2.1082725198418198E-3</v>
      </c>
      <c r="BK135" s="421">
        <f>'4M - SPS'!BK135</f>
        <v>2.4010320670554129E-3</v>
      </c>
      <c r="BL135" s="421">
        <f>'4M - SPS'!BL135</f>
        <v>2.4658614444414456E-3</v>
      </c>
      <c r="BM135" s="421">
        <f>'4M - SPS'!BM135</f>
        <v>2.4663552230189505E-3</v>
      </c>
      <c r="BN135" s="421">
        <f>'4M - SPS'!BN135</f>
        <v>2.6618576910220812E-3</v>
      </c>
      <c r="BO135" s="421">
        <f>'4M - SPS'!BO135</f>
        <v>3.2351217899887503E-3</v>
      </c>
      <c r="BP135" s="421">
        <f>'4M - SPS'!BP135</f>
        <v>9.5463486409639135E-3</v>
      </c>
      <c r="BQ135" s="421">
        <f>'4M - SPS'!BQ135</f>
        <v>8.5916486569736772E-3</v>
      </c>
      <c r="BR135" s="421">
        <f>'4M - SPS'!BR135</f>
        <v>8.8404129173725865E-3</v>
      </c>
      <c r="BS135" s="421">
        <f>'4M - SPS'!BS135</f>
        <v>8.4305106127225433E-3</v>
      </c>
      <c r="BT135" s="421">
        <f>'4M - SPS'!BT135</f>
        <v>3.0629104514399231E-3</v>
      </c>
      <c r="BU135" s="421">
        <f>'4M - SPS'!BU135</f>
        <v>3.1295768922189682E-3</v>
      </c>
      <c r="BV135" s="421">
        <f>'4M - SPS'!BV135</f>
        <v>2.1082725198418198E-3</v>
      </c>
      <c r="BW135" s="421">
        <f>'4M - SPS'!BW135</f>
        <v>2.4010320670554129E-3</v>
      </c>
      <c r="BX135" s="421">
        <f>'4M - SPS'!BX135</f>
        <v>2.4658614444414456E-3</v>
      </c>
      <c r="BY135" s="421">
        <f>'4M - SPS'!BY135</f>
        <v>2.4663552230189505E-3</v>
      </c>
      <c r="BZ135" s="421">
        <f>'4M - SPS'!BZ135</f>
        <v>2.6618576910220812E-3</v>
      </c>
      <c r="CA135" s="421">
        <f>'4M - SPS'!CA135</f>
        <v>3.2351217899887503E-3</v>
      </c>
      <c r="CB135" s="421">
        <f>'4M - SPS'!CB135</f>
        <v>9.5463486409639135E-3</v>
      </c>
      <c r="CC135" s="421">
        <f>'4M - SPS'!CC135</f>
        <v>8.5916486569736772E-3</v>
      </c>
      <c r="CD135" s="421">
        <f>'4M - SPS'!CD135</f>
        <v>8.8404129173725865E-3</v>
      </c>
      <c r="CE135" s="421">
        <f>'4M - SPS'!CE135</f>
        <v>8.4305106127225433E-3</v>
      </c>
      <c r="CF135" s="421">
        <f>'4M - SPS'!CF135</f>
        <v>3.0629104514399231E-3</v>
      </c>
      <c r="CG135" s="421">
        <f>'4M - SPS'!CG135</f>
        <v>3.1295768922189682E-3</v>
      </c>
      <c r="CH135" s="421">
        <f>'4M - SPS'!CH135</f>
        <v>2.1082725198418198E-3</v>
      </c>
    </row>
    <row r="136" spans="1:86" hidden="1" x14ac:dyDescent="0.35">
      <c r="A136" s="588"/>
      <c r="B136" s="94" t="s">
        <v>23</v>
      </c>
      <c r="C136" s="346">
        <f>'4M - SPS'!C136</f>
        <v>2.643E-3</v>
      </c>
      <c r="D136" s="346">
        <f>'4M - SPS'!D136</f>
        <v>2.7320000000000001E-3</v>
      </c>
      <c r="E136" s="421">
        <f>'4M - SPS'!E136</f>
        <v>2.4663552230189505E-3</v>
      </c>
      <c r="F136" s="421">
        <f>'4M - SPS'!F136</f>
        <v>2.6618576910220812E-3</v>
      </c>
      <c r="G136" s="421">
        <f>'4M - SPS'!G136</f>
        <v>3.2351217899887503E-3</v>
      </c>
      <c r="H136" s="421">
        <f>'4M - SPS'!H136</f>
        <v>9.5463486409639135E-3</v>
      </c>
      <c r="I136" s="421">
        <f>'4M - SPS'!I136</f>
        <v>8.5916486569736772E-3</v>
      </c>
      <c r="J136" s="421">
        <f>'4M - SPS'!J136</f>
        <v>8.8404129173725865E-3</v>
      </c>
      <c r="K136" s="421">
        <f>'4M - SPS'!K136</f>
        <v>8.4305106127225433E-3</v>
      </c>
      <c r="L136" s="421">
        <f>'4M - SPS'!L136</f>
        <v>3.0629104514399231E-3</v>
      </c>
      <c r="M136" s="421">
        <f>'4M - SPS'!M136</f>
        <v>3.1295768922189682E-3</v>
      </c>
      <c r="N136" s="421">
        <f>'4M - SPS'!N136</f>
        <v>2.1082725198418198E-3</v>
      </c>
      <c r="O136" s="421">
        <f>'4M - SPS'!O136</f>
        <v>2.4010320670554129E-3</v>
      </c>
      <c r="P136" s="421">
        <f>'4M - SPS'!P136</f>
        <v>2.4658614444414456E-3</v>
      </c>
      <c r="Q136" s="421">
        <f>'4M - SPS'!Q136</f>
        <v>2.4663552230189505E-3</v>
      </c>
      <c r="R136" s="421">
        <f>'4M - SPS'!R136</f>
        <v>2.6618576910220812E-3</v>
      </c>
      <c r="S136" s="421">
        <f>'4M - SPS'!S136</f>
        <v>3.2351217899887503E-3</v>
      </c>
      <c r="T136" s="421">
        <f>'4M - SPS'!T136</f>
        <v>9.5463486409639135E-3</v>
      </c>
      <c r="U136" s="421">
        <f>'4M - SPS'!U136</f>
        <v>8.5916486569736772E-3</v>
      </c>
      <c r="V136" s="421">
        <f>'4M - SPS'!V136</f>
        <v>8.8404129173725865E-3</v>
      </c>
      <c r="W136" s="421">
        <f>'4M - SPS'!W136</f>
        <v>8.4305106127225433E-3</v>
      </c>
      <c r="X136" s="421">
        <f>'4M - SPS'!X136</f>
        <v>3.0629104514399231E-3</v>
      </c>
      <c r="Y136" s="421">
        <f>'4M - SPS'!Y136</f>
        <v>3.1295768922189682E-3</v>
      </c>
      <c r="Z136" s="421">
        <f>'4M - SPS'!Z136</f>
        <v>2.1082725198418198E-3</v>
      </c>
      <c r="AA136" s="421">
        <f>'4M - SPS'!AA136</f>
        <v>2.4010320670554129E-3</v>
      </c>
      <c r="AB136" s="421">
        <f>'4M - SPS'!AB136</f>
        <v>2.4658614444414456E-3</v>
      </c>
      <c r="AC136" s="421">
        <f>'4M - SPS'!AC136</f>
        <v>2.4663552230189505E-3</v>
      </c>
      <c r="AD136" s="421">
        <f>'4M - SPS'!AD136</f>
        <v>2.6618576910220812E-3</v>
      </c>
      <c r="AE136" s="421">
        <f>'4M - SPS'!AE136</f>
        <v>3.2351217899887503E-3</v>
      </c>
      <c r="AF136" s="421">
        <f>'4M - SPS'!AF136</f>
        <v>9.5463486409639135E-3</v>
      </c>
      <c r="AG136" s="421">
        <f>'4M - SPS'!AG136</f>
        <v>8.5916486569736772E-3</v>
      </c>
      <c r="AH136" s="421">
        <f>'4M - SPS'!AH136</f>
        <v>8.8404129173725865E-3</v>
      </c>
      <c r="AI136" s="421">
        <f>'4M - SPS'!AI136</f>
        <v>8.4305106127225433E-3</v>
      </c>
      <c r="AJ136" s="421">
        <f>'4M - SPS'!AJ136</f>
        <v>3.0629104514399231E-3</v>
      </c>
      <c r="AK136" s="421">
        <f>'4M - SPS'!AK136</f>
        <v>3.1295768922189682E-3</v>
      </c>
      <c r="AL136" s="421">
        <f>'4M - SPS'!AL136</f>
        <v>2.1082725198418198E-3</v>
      </c>
      <c r="AM136" s="421">
        <f>'4M - SPS'!AM136</f>
        <v>2.4010320670554129E-3</v>
      </c>
      <c r="AN136" s="421">
        <f>'4M - SPS'!AN136</f>
        <v>2.4658614444414456E-3</v>
      </c>
      <c r="AO136" s="421">
        <f>'4M - SPS'!AO136</f>
        <v>2.4663552230189505E-3</v>
      </c>
      <c r="AP136" s="421">
        <f>'4M - SPS'!AP136</f>
        <v>2.6618576910220812E-3</v>
      </c>
      <c r="AQ136" s="421">
        <f>'4M - SPS'!AQ136</f>
        <v>3.2351217899887503E-3</v>
      </c>
      <c r="AR136" s="421">
        <f>'4M - SPS'!AR136</f>
        <v>9.5463486409639135E-3</v>
      </c>
      <c r="AS136" s="421">
        <f>'4M - SPS'!AS136</f>
        <v>8.5916486569736772E-3</v>
      </c>
      <c r="AT136" s="421">
        <f>'4M - SPS'!AT136</f>
        <v>8.8404129173725865E-3</v>
      </c>
      <c r="AU136" s="421">
        <f>'4M - SPS'!AU136</f>
        <v>8.4305106127225433E-3</v>
      </c>
      <c r="AV136" s="421">
        <f>'4M - SPS'!AV136</f>
        <v>3.0629104514399231E-3</v>
      </c>
      <c r="AW136" s="421">
        <f>'4M - SPS'!AW136</f>
        <v>3.1295768922189682E-3</v>
      </c>
      <c r="AX136" s="421">
        <f>'4M - SPS'!AX136</f>
        <v>2.1082725198418198E-3</v>
      </c>
      <c r="AY136" s="421">
        <f>'4M - SPS'!AY136</f>
        <v>2.4010320670554129E-3</v>
      </c>
      <c r="AZ136" s="421">
        <f>'4M - SPS'!AZ136</f>
        <v>2.4658614444414456E-3</v>
      </c>
      <c r="BA136" s="421">
        <f>'4M - SPS'!BA136</f>
        <v>2.4663552230189505E-3</v>
      </c>
      <c r="BB136" s="421">
        <f>'4M - SPS'!BB136</f>
        <v>2.6618576910220812E-3</v>
      </c>
      <c r="BC136" s="421">
        <f>'4M - SPS'!BC136</f>
        <v>3.2351217899887503E-3</v>
      </c>
      <c r="BD136" s="421">
        <f>'4M - SPS'!BD136</f>
        <v>9.5463486409639135E-3</v>
      </c>
      <c r="BE136" s="421">
        <f>'4M - SPS'!BE136</f>
        <v>8.5916486569736772E-3</v>
      </c>
      <c r="BF136" s="421">
        <f>'4M - SPS'!BF136</f>
        <v>8.8404129173725865E-3</v>
      </c>
      <c r="BG136" s="421">
        <f>'4M - SPS'!BG136</f>
        <v>8.4305106127225433E-3</v>
      </c>
      <c r="BH136" s="421">
        <f>'4M - SPS'!BH136</f>
        <v>3.0629104514399231E-3</v>
      </c>
      <c r="BI136" s="421">
        <f>'4M - SPS'!BI136</f>
        <v>3.1295768922189682E-3</v>
      </c>
      <c r="BJ136" s="421">
        <f>'4M - SPS'!BJ136</f>
        <v>2.1082725198418198E-3</v>
      </c>
      <c r="BK136" s="421">
        <f>'4M - SPS'!BK136</f>
        <v>2.4010320670554129E-3</v>
      </c>
      <c r="BL136" s="421">
        <f>'4M - SPS'!BL136</f>
        <v>2.4658614444414456E-3</v>
      </c>
      <c r="BM136" s="421">
        <f>'4M - SPS'!BM136</f>
        <v>2.4663552230189505E-3</v>
      </c>
      <c r="BN136" s="421">
        <f>'4M - SPS'!BN136</f>
        <v>2.6618576910220812E-3</v>
      </c>
      <c r="BO136" s="421">
        <f>'4M - SPS'!BO136</f>
        <v>3.2351217899887503E-3</v>
      </c>
      <c r="BP136" s="421">
        <f>'4M - SPS'!BP136</f>
        <v>9.5463486409639135E-3</v>
      </c>
      <c r="BQ136" s="421">
        <f>'4M - SPS'!BQ136</f>
        <v>8.5916486569736772E-3</v>
      </c>
      <c r="BR136" s="421">
        <f>'4M - SPS'!BR136</f>
        <v>8.8404129173725865E-3</v>
      </c>
      <c r="BS136" s="421">
        <f>'4M - SPS'!BS136</f>
        <v>8.4305106127225433E-3</v>
      </c>
      <c r="BT136" s="421">
        <f>'4M - SPS'!BT136</f>
        <v>3.0629104514399231E-3</v>
      </c>
      <c r="BU136" s="421">
        <f>'4M - SPS'!BU136</f>
        <v>3.1295768922189682E-3</v>
      </c>
      <c r="BV136" s="421">
        <f>'4M - SPS'!BV136</f>
        <v>2.1082725198418198E-3</v>
      </c>
      <c r="BW136" s="421">
        <f>'4M - SPS'!BW136</f>
        <v>2.4010320670554129E-3</v>
      </c>
      <c r="BX136" s="421">
        <f>'4M - SPS'!BX136</f>
        <v>2.4658614444414456E-3</v>
      </c>
      <c r="BY136" s="421">
        <f>'4M - SPS'!BY136</f>
        <v>2.4663552230189505E-3</v>
      </c>
      <c r="BZ136" s="421">
        <f>'4M - SPS'!BZ136</f>
        <v>2.6618576910220812E-3</v>
      </c>
      <c r="CA136" s="421">
        <f>'4M - SPS'!CA136</f>
        <v>3.2351217899887503E-3</v>
      </c>
      <c r="CB136" s="421">
        <f>'4M - SPS'!CB136</f>
        <v>9.5463486409639135E-3</v>
      </c>
      <c r="CC136" s="421">
        <f>'4M - SPS'!CC136</f>
        <v>8.5916486569736772E-3</v>
      </c>
      <c r="CD136" s="421">
        <f>'4M - SPS'!CD136</f>
        <v>8.8404129173725865E-3</v>
      </c>
      <c r="CE136" s="421">
        <f>'4M - SPS'!CE136</f>
        <v>8.4305106127225433E-3</v>
      </c>
      <c r="CF136" s="421">
        <f>'4M - SPS'!CF136</f>
        <v>3.0629104514399231E-3</v>
      </c>
      <c r="CG136" s="421">
        <f>'4M - SPS'!CG136</f>
        <v>3.1295768922189682E-3</v>
      </c>
      <c r="CH136" s="421">
        <f>'4M - SPS'!CH136</f>
        <v>2.1082725198418198E-3</v>
      </c>
    </row>
    <row r="137" spans="1:86" hidden="1" x14ac:dyDescent="0.35">
      <c r="A137" s="588"/>
      <c r="B137" s="94" t="s">
        <v>24</v>
      </c>
      <c r="C137" s="346">
        <f>'4M - SPS'!C137</f>
        <v>2.643E-3</v>
      </c>
      <c r="D137" s="346">
        <f>'4M - SPS'!D137</f>
        <v>2.7320000000000001E-3</v>
      </c>
      <c r="E137" s="421">
        <f>'4M - SPS'!E137</f>
        <v>2.4663552230189505E-3</v>
      </c>
      <c r="F137" s="421">
        <f>'4M - SPS'!F137</f>
        <v>2.6618576910220812E-3</v>
      </c>
      <c r="G137" s="421">
        <f>'4M - SPS'!G137</f>
        <v>3.2351217899887503E-3</v>
      </c>
      <c r="H137" s="421">
        <f>'4M - SPS'!H137</f>
        <v>9.5463486409639135E-3</v>
      </c>
      <c r="I137" s="421">
        <f>'4M - SPS'!I137</f>
        <v>8.5916486569736772E-3</v>
      </c>
      <c r="J137" s="421">
        <f>'4M - SPS'!J137</f>
        <v>8.8404129173725865E-3</v>
      </c>
      <c r="K137" s="421">
        <f>'4M - SPS'!K137</f>
        <v>8.4305106127225433E-3</v>
      </c>
      <c r="L137" s="421">
        <f>'4M - SPS'!L137</f>
        <v>3.0629104514399231E-3</v>
      </c>
      <c r="M137" s="421">
        <f>'4M - SPS'!M137</f>
        <v>3.1295768922189682E-3</v>
      </c>
      <c r="N137" s="421">
        <f>'4M - SPS'!N137</f>
        <v>2.1082725198418198E-3</v>
      </c>
      <c r="O137" s="421">
        <f>'4M - SPS'!O137</f>
        <v>2.4010320670554129E-3</v>
      </c>
      <c r="P137" s="421">
        <f>'4M - SPS'!P137</f>
        <v>2.4658614444414456E-3</v>
      </c>
      <c r="Q137" s="421">
        <f>'4M - SPS'!Q137</f>
        <v>2.4663552230189505E-3</v>
      </c>
      <c r="R137" s="421">
        <f>'4M - SPS'!R137</f>
        <v>2.6618576910220812E-3</v>
      </c>
      <c r="S137" s="421">
        <f>'4M - SPS'!S137</f>
        <v>3.2351217899887503E-3</v>
      </c>
      <c r="T137" s="421">
        <f>'4M - SPS'!T137</f>
        <v>9.5463486409639135E-3</v>
      </c>
      <c r="U137" s="421">
        <f>'4M - SPS'!U137</f>
        <v>8.5916486569736772E-3</v>
      </c>
      <c r="V137" s="421">
        <f>'4M - SPS'!V137</f>
        <v>8.8404129173725865E-3</v>
      </c>
      <c r="W137" s="421">
        <f>'4M - SPS'!W137</f>
        <v>8.4305106127225433E-3</v>
      </c>
      <c r="X137" s="421">
        <f>'4M - SPS'!X137</f>
        <v>3.0629104514399231E-3</v>
      </c>
      <c r="Y137" s="421">
        <f>'4M - SPS'!Y137</f>
        <v>3.1295768922189682E-3</v>
      </c>
      <c r="Z137" s="421">
        <f>'4M - SPS'!Z137</f>
        <v>2.1082725198418198E-3</v>
      </c>
      <c r="AA137" s="421">
        <f>'4M - SPS'!AA137</f>
        <v>2.4010320670554129E-3</v>
      </c>
      <c r="AB137" s="421">
        <f>'4M - SPS'!AB137</f>
        <v>2.4658614444414456E-3</v>
      </c>
      <c r="AC137" s="421">
        <f>'4M - SPS'!AC137</f>
        <v>2.4663552230189505E-3</v>
      </c>
      <c r="AD137" s="421">
        <f>'4M - SPS'!AD137</f>
        <v>2.6618576910220812E-3</v>
      </c>
      <c r="AE137" s="421">
        <f>'4M - SPS'!AE137</f>
        <v>3.2351217899887503E-3</v>
      </c>
      <c r="AF137" s="421">
        <f>'4M - SPS'!AF137</f>
        <v>9.5463486409639135E-3</v>
      </c>
      <c r="AG137" s="421">
        <f>'4M - SPS'!AG137</f>
        <v>8.5916486569736772E-3</v>
      </c>
      <c r="AH137" s="421">
        <f>'4M - SPS'!AH137</f>
        <v>8.8404129173725865E-3</v>
      </c>
      <c r="AI137" s="421">
        <f>'4M - SPS'!AI137</f>
        <v>8.4305106127225433E-3</v>
      </c>
      <c r="AJ137" s="421">
        <f>'4M - SPS'!AJ137</f>
        <v>3.0629104514399231E-3</v>
      </c>
      <c r="AK137" s="421">
        <f>'4M - SPS'!AK137</f>
        <v>3.1295768922189682E-3</v>
      </c>
      <c r="AL137" s="421">
        <f>'4M - SPS'!AL137</f>
        <v>2.1082725198418198E-3</v>
      </c>
      <c r="AM137" s="421">
        <f>'4M - SPS'!AM137</f>
        <v>2.4010320670554129E-3</v>
      </c>
      <c r="AN137" s="421">
        <f>'4M - SPS'!AN137</f>
        <v>2.4658614444414456E-3</v>
      </c>
      <c r="AO137" s="421">
        <f>'4M - SPS'!AO137</f>
        <v>2.4663552230189505E-3</v>
      </c>
      <c r="AP137" s="421">
        <f>'4M - SPS'!AP137</f>
        <v>2.6618576910220812E-3</v>
      </c>
      <c r="AQ137" s="421">
        <f>'4M - SPS'!AQ137</f>
        <v>3.2351217899887503E-3</v>
      </c>
      <c r="AR137" s="421">
        <f>'4M - SPS'!AR137</f>
        <v>9.5463486409639135E-3</v>
      </c>
      <c r="AS137" s="421">
        <f>'4M - SPS'!AS137</f>
        <v>8.5916486569736772E-3</v>
      </c>
      <c r="AT137" s="421">
        <f>'4M - SPS'!AT137</f>
        <v>8.8404129173725865E-3</v>
      </c>
      <c r="AU137" s="421">
        <f>'4M - SPS'!AU137</f>
        <v>8.4305106127225433E-3</v>
      </c>
      <c r="AV137" s="421">
        <f>'4M - SPS'!AV137</f>
        <v>3.0629104514399231E-3</v>
      </c>
      <c r="AW137" s="421">
        <f>'4M - SPS'!AW137</f>
        <v>3.1295768922189682E-3</v>
      </c>
      <c r="AX137" s="421">
        <f>'4M - SPS'!AX137</f>
        <v>2.1082725198418198E-3</v>
      </c>
      <c r="AY137" s="421">
        <f>'4M - SPS'!AY137</f>
        <v>2.4010320670554129E-3</v>
      </c>
      <c r="AZ137" s="421">
        <f>'4M - SPS'!AZ137</f>
        <v>2.4658614444414456E-3</v>
      </c>
      <c r="BA137" s="421">
        <f>'4M - SPS'!BA137</f>
        <v>2.4663552230189505E-3</v>
      </c>
      <c r="BB137" s="421">
        <f>'4M - SPS'!BB137</f>
        <v>2.6618576910220812E-3</v>
      </c>
      <c r="BC137" s="421">
        <f>'4M - SPS'!BC137</f>
        <v>3.2351217899887503E-3</v>
      </c>
      <c r="BD137" s="421">
        <f>'4M - SPS'!BD137</f>
        <v>9.5463486409639135E-3</v>
      </c>
      <c r="BE137" s="421">
        <f>'4M - SPS'!BE137</f>
        <v>8.5916486569736772E-3</v>
      </c>
      <c r="BF137" s="421">
        <f>'4M - SPS'!BF137</f>
        <v>8.8404129173725865E-3</v>
      </c>
      <c r="BG137" s="421">
        <f>'4M - SPS'!BG137</f>
        <v>8.4305106127225433E-3</v>
      </c>
      <c r="BH137" s="421">
        <f>'4M - SPS'!BH137</f>
        <v>3.0629104514399231E-3</v>
      </c>
      <c r="BI137" s="421">
        <f>'4M - SPS'!BI137</f>
        <v>3.1295768922189682E-3</v>
      </c>
      <c r="BJ137" s="421">
        <f>'4M - SPS'!BJ137</f>
        <v>2.1082725198418198E-3</v>
      </c>
      <c r="BK137" s="421">
        <f>'4M - SPS'!BK137</f>
        <v>2.4010320670554129E-3</v>
      </c>
      <c r="BL137" s="421">
        <f>'4M - SPS'!BL137</f>
        <v>2.4658614444414456E-3</v>
      </c>
      <c r="BM137" s="421">
        <f>'4M - SPS'!BM137</f>
        <v>2.4663552230189505E-3</v>
      </c>
      <c r="BN137" s="421">
        <f>'4M - SPS'!BN137</f>
        <v>2.6618576910220812E-3</v>
      </c>
      <c r="BO137" s="421">
        <f>'4M - SPS'!BO137</f>
        <v>3.2351217899887503E-3</v>
      </c>
      <c r="BP137" s="421">
        <f>'4M - SPS'!BP137</f>
        <v>9.5463486409639135E-3</v>
      </c>
      <c r="BQ137" s="421">
        <f>'4M - SPS'!BQ137</f>
        <v>8.5916486569736772E-3</v>
      </c>
      <c r="BR137" s="421">
        <f>'4M - SPS'!BR137</f>
        <v>8.8404129173725865E-3</v>
      </c>
      <c r="BS137" s="421">
        <f>'4M - SPS'!BS137</f>
        <v>8.4305106127225433E-3</v>
      </c>
      <c r="BT137" s="421">
        <f>'4M - SPS'!BT137</f>
        <v>3.0629104514399231E-3</v>
      </c>
      <c r="BU137" s="421">
        <f>'4M - SPS'!BU137</f>
        <v>3.1295768922189682E-3</v>
      </c>
      <c r="BV137" s="421">
        <f>'4M - SPS'!BV137</f>
        <v>2.1082725198418198E-3</v>
      </c>
      <c r="BW137" s="421">
        <f>'4M - SPS'!BW137</f>
        <v>2.4010320670554129E-3</v>
      </c>
      <c r="BX137" s="421">
        <f>'4M - SPS'!BX137</f>
        <v>2.4658614444414456E-3</v>
      </c>
      <c r="BY137" s="421">
        <f>'4M - SPS'!BY137</f>
        <v>2.4663552230189505E-3</v>
      </c>
      <c r="BZ137" s="421">
        <f>'4M - SPS'!BZ137</f>
        <v>2.6618576910220812E-3</v>
      </c>
      <c r="CA137" s="421">
        <f>'4M - SPS'!CA137</f>
        <v>3.2351217899887503E-3</v>
      </c>
      <c r="CB137" s="421">
        <f>'4M - SPS'!CB137</f>
        <v>9.5463486409639135E-3</v>
      </c>
      <c r="CC137" s="421">
        <f>'4M - SPS'!CC137</f>
        <v>8.5916486569736772E-3</v>
      </c>
      <c r="CD137" s="421">
        <f>'4M - SPS'!CD137</f>
        <v>8.8404129173725865E-3</v>
      </c>
      <c r="CE137" s="421">
        <f>'4M - SPS'!CE137</f>
        <v>8.4305106127225433E-3</v>
      </c>
      <c r="CF137" s="421">
        <f>'4M - SPS'!CF137</f>
        <v>3.0629104514399231E-3</v>
      </c>
      <c r="CG137" s="421">
        <f>'4M - SPS'!CG137</f>
        <v>3.1295768922189682E-3</v>
      </c>
      <c r="CH137" s="421">
        <f>'4M - SPS'!CH137</f>
        <v>2.1082725198418198E-3</v>
      </c>
    </row>
    <row r="138" spans="1:86" hidden="1" x14ac:dyDescent="0.35">
      <c r="A138" s="588"/>
      <c r="B138" s="94" t="s">
        <v>7</v>
      </c>
      <c r="C138" s="346">
        <f>'4M - SPS'!C138</f>
        <v>2.2850000000000001E-3</v>
      </c>
      <c r="D138" s="346">
        <f>'4M - SPS'!D138</f>
        <v>2.3549999999999999E-3</v>
      </c>
      <c r="E138" s="421">
        <f>'4M - SPS'!E138</f>
        <v>2.3277733472704528E-3</v>
      </c>
      <c r="F138" s="421">
        <f>'4M - SPS'!F138</f>
        <v>2.5467182195471351E-3</v>
      </c>
      <c r="G138" s="421">
        <f>'4M - SPS'!G138</f>
        <v>2.7527721822669942E-3</v>
      </c>
      <c r="H138" s="421">
        <f>'4M - SPS'!H138</f>
        <v>8.2874786513341108E-3</v>
      </c>
      <c r="I138" s="421">
        <f>'4M - SPS'!I138</f>
        <v>7.3756610875113423E-3</v>
      </c>
      <c r="J138" s="421">
        <f>'4M - SPS'!J138</f>
        <v>7.7022105998707764E-3</v>
      </c>
      <c r="K138" s="421">
        <f>'4M - SPS'!K138</f>
        <v>7.2646149056279016E-3</v>
      </c>
      <c r="L138" s="421">
        <f>'4M - SPS'!L138</f>
        <v>2.5843451861046435E-3</v>
      </c>
      <c r="M138" s="421">
        <f>'4M - SPS'!M138</f>
        <v>2.6609978035167597E-3</v>
      </c>
      <c r="N138" s="421">
        <f>'4M - SPS'!N138</f>
        <v>1.6973730480366906E-3</v>
      </c>
      <c r="O138" s="421">
        <f>'4M - SPS'!O138</f>
        <v>1.9552426380463495E-3</v>
      </c>
      <c r="P138" s="421">
        <f>'4M - SPS'!P138</f>
        <v>1.9886100137532902E-3</v>
      </c>
      <c r="Q138" s="421">
        <f>'4M - SPS'!Q138</f>
        <v>2.3277733472704528E-3</v>
      </c>
      <c r="R138" s="421">
        <f>'4M - SPS'!R138</f>
        <v>2.5467182195471351E-3</v>
      </c>
      <c r="S138" s="421">
        <f>'4M - SPS'!S138</f>
        <v>2.7527721822669942E-3</v>
      </c>
      <c r="T138" s="421">
        <f>'4M - SPS'!T138</f>
        <v>8.2874786513341108E-3</v>
      </c>
      <c r="U138" s="421">
        <f>'4M - SPS'!U138</f>
        <v>7.3756610875113423E-3</v>
      </c>
      <c r="V138" s="421">
        <f>'4M - SPS'!V138</f>
        <v>7.7022105998707764E-3</v>
      </c>
      <c r="W138" s="421">
        <f>'4M - SPS'!W138</f>
        <v>7.2646149056279016E-3</v>
      </c>
      <c r="X138" s="421">
        <f>'4M - SPS'!X138</f>
        <v>2.5843451861046435E-3</v>
      </c>
      <c r="Y138" s="421">
        <f>'4M - SPS'!Y138</f>
        <v>2.6609978035167597E-3</v>
      </c>
      <c r="Z138" s="421">
        <f>'4M - SPS'!Z138</f>
        <v>1.6973730480366906E-3</v>
      </c>
      <c r="AA138" s="421">
        <f>'4M - SPS'!AA138</f>
        <v>1.9552426380463495E-3</v>
      </c>
      <c r="AB138" s="421">
        <f>'4M - SPS'!AB138</f>
        <v>1.9886100137532902E-3</v>
      </c>
      <c r="AC138" s="421">
        <f>'4M - SPS'!AC138</f>
        <v>2.3277733472704528E-3</v>
      </c>
      <c r="AD138" s="421">
        <f>'4M - SPS'!AD138</f>
        <v>2.5467182195471351E-3</v>
      </c>
      <c r="AE138" s="421">
        <f>'4M - SPS'!AE138</f>
        <v>2.7527721822669942E-3</v>
      </c>
      <c r="AF138" s="421">
        <f>'4M - SPS'!AF138</f>
        <v>8.2874786513341108E-3</v>
      </c>
      <c r="AG138" s="421">
        <f>'4M - SPS'!AG138</f>
        <v>7.3756610875113423E-3</v>
      </c>
      <c r="AH138" s="421">
        <f>'4M - SPS'!AH138</f>
        <v>7.7022105998707764E-3</v>
      </c>
      <c r="AI138" s="421">
        <f>'4M - SPS'!AI138</f>
        <v>7.2646149056279016E-3</v>
      </c>
      <c r="AJ138" s="421">
        <f>'4M - SPS'!AJ138</f>
        <v>2.5843451861046435E-3</v>
      </c>
      <c r="AK138" s="421">
        <f>'4M - SPS'!AK138</f>
        <v>2.6609978035167597E-3</v>
      </c>
      <c r="AL138" s="421">
        <f>'4M - SPS'!AL138</f>
        <v>1.6973730480366906E-3</v>
      </c>
      <c r="AM138" s="421">
        <f>'4M - SPS'!AM138</f>
        <v>1.9552426380463495E-3</v>
      </c>
      <c r="AN138" s="421">
        <f>'4M - SPS'!AN138</f>
        <v>1.9886100137532902E-3</v>
      </c>
      <c r="AO138" s="421">
        <f>'4M - SPS'!AO138</f>
        <v>2.3277733472704528E-3</v>
      </c>
      <c r="AP138" s="421">
        <f>'4M - SPS'!AP138</f>
        <v>2.5467182195471351E-3</v>
      </c>
      <c r="AQ138" s="421">
        <f>'4M - SPS'!AQ138</f>
        <v>2.7527721822669942E-3</v>
      </c>
      <c r="AR138" s="421">
        <f>'4M - SPS'!AR138</f>
        <v>8.2874786513341108E-3</v>
      </c>
      <c r="AS138" s="421">
        <f>'4M - SPS'!AS138</f>
        <v>7.3756610875113423E-3</v>
      </c>
      <c r="AT138" s="421">
        <f>'4M - SPS'!AT138</f>
        <v>7.7022105998707764E-3</v>
      </c>
      <c r="AU138" s="421">
        <f>'4M - SPS'!AU138</f>
        <v>7.2646149056279016E-3</v>
      </c>
      <c r="AV138" s="421">
        <f>'4M - SPS'!AV138</f>
        <v>2.5843451861046435E-3</v>
      </c>
      <c r="AW138" s="421">
        <f>'4M - SPS'!AW138</f>
        <v>2.6609978035167597E-3</v>
      </c>
      <c r="AX138" s="421">
        <f>'4M - SPS'!AX138</f>
        <v>1.6973730480366906E-3</v>
      </c>
      <c r="AY138" s="421">
        <f>'4M - SPS'!AY138</f>
        <v>1.9552426380463495E-3</v>
      </c>
      <c r="AZ138" s="421">
        <f>'4M - SPS'!AZ138</f>
        <v>1.9886100137532902E-3</v>
      </c>
      <c r="BA138" s="421">
        <f>'4M - SPS'!BA138</f>
        <v>2.3277733472704528E-3</v>
      </c>
      <c r="BB138" s="421">
        <f>'4M - SPS'!BB138</f>
        <v>2.5467182195471351E-3</v>
      </c>
      <c r="BC138" s="421">
        <f>'4M - SPS'!BC138</f>
        <v>2.7527721822669942E-3</v>
      </c>
      <c r="BD138" s="421">
        <f>'4M - SPS'!BD138</f>
        <v>8.2874786513341108E-3</v>
      </c>
      <c r="BE138" s="421">
        <f>'4M - SPS'!BE138</f>
        <v>7.3756610875113423E-3</v>
      </c>
      <c r="BF138" s="421">
        <f>'4M - SPS'!BF138</f>
        <v>7.7022105998707764E-3</v>
      </c>
      <c r="BG138" s="421">
        <f>'4M - SPS'!BG138</f>
        <v>7.2646149056279016E-3</v>
      </c>
      <c r="BH138" s="421">
        <f>'4M - SPS'!BH138</f>
        <v>2.5843451861046435E-3</v>
      </c>
      <c r="BI138" s="421">
        <f>'4M - SPS'!BI138</f>
        <v>2.6609978035167597E-3</v>
      </c>
      <c r="BJ138" s="421">
        <f>'4M - SPS'!BJ138</f>
        <v>1.6973730480366906E-3</v>
      </c>
      <c r="BK138" s="421">
        <f>'4M - SPS'!BK138</f>
        <v>1.9552426380463495E-3</v>
      </c>
      <c r="BL138" s="421">
        <f>'4M - SPS'!BL138</f>
        <v>1.9886100137532902E-3</v>
      </c>
      <c r="BM138" s="421">
        <f>'4M - SPS'!BM138</f>
        <v>2.3277733472704528E-3</v>
      </c>
      <c r="BN138" s="421">
        <f>'4M - SPS'!BN138</f>
        <v>2.5467182195471351E-3</v>
      </c>
      <c r="BO138" s="421">
        <f>'4M - SPS'!BO138</f>
        <v>2.7527721822669942E-3</v>
      </c>
      <c r="BP138" s="421">
        <f>'4M - SPS'!BP138</f>
        <v>8.2874786513341108E-3</v>
      </c>
      <c r="BQ138" s="421">
        <f>'4M - SPS'!BQ138</f>
        <v>7.3756610875113423E-3</v>
      </c>
      <c r="BR138" s="421">
        <f>'4M - SPS'!BR138</f>
        <v>7.7022105998707764E-3</v>
      </c>
      <c r="BS138" s="421">
        <f>'4M - SPS'!BS138</f>
        <v>7.2646149056279016E-3</v>
      </c>
      <c r="BT138" s="421">
        <f>'4M - SPS'!BT138</f>
        <v>2.5843451861046435E-3</v>
      </c>
      <c r="BU138" s="421">
        <f>'4M - SPS'!BU138</f>
        <v>2.6609978035167597E-3</v>
      </c>
      <c r="BV138" s="421">
        <f>'4M - SPS'!BV138</f>
        <v>1.6973730480366906E-3</v>
      </c>
      <c r="BW138" s="421">
        <f>'4M - SPS'!BW138</f>
        <v>1.9552426380463495E-3</v>
      </c>
      <c r="BX138" s="421">
        <f>'4M - SPS'!BX138</f>
        <v>1.9886100137532902E-3</v>
      </c>
      <c r="BY138" s="421">
        <f>'4M - SPS'!BY138</f>
        <v>2.3277733472704528E-3</v>
      </c>
      <c r="BZ138" s="421">
        <f>'4M - SPS'!BZ138</f>
        <v>2.5467182195471351E-3</v>
      </c>
      <c r="CA138" s="421">
        <f>'4M - SPS'!CA138</f>
        <v>2.7527721822669942E-3</v>
      </c>
      <c r="CB138" s="421">
        <f>'4M - SPS'!CB138</f>
        <v>8.2874786513341108E-3</v>
      </c>
      <c r="CC138" s="421">
        <f>'4M - SPS'!CC138</f>
        <v>7.3756610875113423E-3</v>
      </c>
      <c r="CD138" s="421">
        <f>'4M - SPS'!CD138</f>
        <v>7.7022105998707764E-3</v>
      </c>
      <c r="CE138" s="421">
        <f>'4M - SPS'!CE138</f>
        <v>7.2646149056279016E-3</v>
      </c>
      <c r="CF138" s="421">
        <f>'4M - SPS'!CF138</f>
        <v>2.5843451861046435E-3</v>
      </c>
      <c r="CG138" s="421">
        <f>'4M - SPS'!CG138</f>
        <v>2.6609978035167597E-3</v>
      </c>
      <c r="CH138" s="421">
        <f>'4M - SPS'!CH138</f>
        <v>1.6973730480366906E-3</v>
      </c>
    </row>
    <row r="139" spans="1:86" ht="15" hidden="1" thickBot="1" x14ac:dyDescent="0.4">
      <c r="A139" s="589"/>
      <c r="B139" s="96" t="s">
        <v>8</v>
      </c>
      <c r="C139" s="346">
        <f>'4M - SPS'!C139</f>
        <v>2.1640000000000001E-3</v>
      </c>
      <c r="D139" s="346">
        <f>'4M - SPS'!D139</f>
        <v>2.4910000000000002E-3</v>
      </c>
      <c r="E139" s="421">
        <f>'4M - SPS'!E139</f>
        <v>2.8950514527520299E-3</v>
      </c>
      <c r="F139" s="421">
        <f>'4M - SPS'!F139</f>
        <v>3.4443097564958781E-3</v>
      </c>
      <c r="G139" s="421">
        <f>'4M - SPS'!G139</f>
        <v>3.7511394413520171E-3</v>
      </c>
      <c r="H139" s="421">
        <f>'4M - SPS'!H139</f>
        <v>1.1706261613112848E-2</v>
      </c>
      <c r="I139" s="421">
        <f>'4M - SPS'!I139</f>
        <v>9.9550598554302028E-3</v>
      </c>
      <c r="J139" s="421">
        <f>'4M - SPS'!J139</f>
        <v>1.0848737169771392E-2</v>
      </c>
      <c r="K139" s="421">
        <f>'4M - SPS'!K139</f>
        <v>9.7784147301704875E-3</v>
      </c>
      <c r="L139" s="421">
        <f>'4M - SPS'!L139</f>
        <v>3.542453686102693E-3</v>
      </c>
      <c r="M139" s="421">
        <f>'4M - SPS'!M139</f>
        <v>3.6351833956586271E-3</v>
      </c>
      <c r="N139" s="421">
        <f>'4M - SPS'!N139</f>
        <v>1.9268149059281676E-3</v>
      </c>
      <c r="O139" s="421">
        <f>'4M - SPS'!O139</f>
        <v>1.9644768883065786E-3</v>
      </c>
      <c r="P139" s="421">
        <f>'4M - SPS'!P139</f>
        <v>2.2531034034520806E-3</v>
      </c>
      <c r="Q139" s="421">
        <f>'4M - SPS'!Q139</f>
        <v>2.8950514527520299E-3</v>
      </c>
      <c r="R139" s="421">
        <f>'4M - SPS'!R139</f>
        <v>3.4443097564958781E-3</v>
      </c>
      <c r="S139" s="421">
        <f>'4M - SPS'!S139</f>
        <v>3.7511394413520171E-3</v>
      </c>
      <c r="T139" s="421">
        <f>'4M - SPS'!T139</f>
        <v>1.1706261613112848E-2</v>
      </c>
      <c r="U139" s="421">
        <f>'4M - SPS'!U139</f>
        <v>9.9550598554302028E-3</v>
      </c>
      <c r="V139" s="421">
        <f>'4M - SPS'!V139</f>
        <v>1.0848737169771392E-2</v>
      </c>
      <c r="W139" s="421">
        <f>'4M - SPS'!W139</f>
        <v>9.7784147301704875E-3</v>
      </c>
      <c r="X139" s="421">
        <f>'4M - SPS'!X139</f>
        <v>3.542453686102693E-3</v>
      </c>
      <c r="Y139" s="421">
        <f>'4M - SPS'!Y139</f>
        <v>3.6351833956586271E-3</v>
      </c>
      <c r="Z139" s="421">
        <f>'4M - SPS'!Z139</f>
        <v>1.9268149059281676E-3</v>
      </c>
      <c r="AA139" s="421">
        <f>'4M - SPS'!AA139</f>
        <v>1.9644768883065786E-3</v>
      </c>
      <c r="AB139" s="421">
        <f>'4M - SPS'!AB139</f>
        <v>2.2531034034520806E-3</v>
      </c>
      <c r="AC139" s="421">
        <f>'4M - SPS'!AC139</f>
        <v>2.8950514527520299E-3</v>
      </c>
      <c r="AD139" s="421">
        <f>'4M - SPS'!AD139</f>
        <v>3.4443097564958781E-3</v>
      </c>
      <c r="AE139" s="421">
        <f>'4M - SPS'!AE139</f>
        <v>3.7511394413520171E-3</v>
      </c>
      <c r="AF139" s="421">
        <f>'4M - SPS'!AF139</f>
        <v>1.1706261613112848E-2</v>
      </c>
      <c r="AG139" s="421">
        <f>'4M - SPS'!AG139</f>
        <v>9.9550598554302028E-3</v>
      </c>
      <c r="AH139" s="421">
        <f>'4M - SPS'!AH139</f>
        <v>1.0848737169771392E-2</v>
      </c>
      <c r="AI139" s="421">
        <f>'4M - SPS'!AI139</f>
        <v>9.7784147301704875E-3</v>
      </c>
      <c r="AJ139" s="421">
        <f>'4M - SPS'!AJ139</f>
        <v>3.542453686102693E-3</v>
      </c>
      <c r="AK139" s="421">
        <f>'4M - SPS'!AK139</f>
        <v>3.6351833956586271E-3</v>
      </c>
      <c r="AL139" s="421">
        <f>'4M - SPS'!AL139</f>
        <v>1.9268149059281676E-3</v>
      </c>
      <c r="AM139" s="421">
        <f>'4M - SPS'!AM139</f>
        <v>1.9644768883065786E-3</v>
      </c>
      <c r="AN139" s="421">
        <f>'4M - SPS'!AN139</f>
        <v>2.2531034034520806E-3</v>
      </c>
      <c r="AO139" s="421">
        <f>'4M - SPS'!AO139</f>
        <v>2.8950514527520299E-3</v>
      </c>
      <c r="AP139" s="421">
        <f>'4M - SPS'!AP139</f>
        <v>3.4443097564958781E-3</v>
      </c>
      <c r="AQ139" s="421">
        <f>'4M - SPS'!AQ139</f>
        <v>3.7511394413520171E-3</v>
      </c>
      <c r="AR139" s="421">
        <f>'4M - SPS'!AR139</f>
        <v>1.1706261613112848E-2</v>
      </c>
      <c r="AS139" s="421">
        <f>'4M - SPS'!AS139</f>
        <v>9.9550598554302028E-3</v>
      </c>
      <c r="AT139" s="421">
        <f>'4M - SPS'!AT139</f>
        <v>1.0848737169771392E-2</v>
      </c>
      <c r="AU139" s="421">
        <f>'4M - SPS'!AU139</f>
        <v>9.7784147301704875E-3</v>
      </c>
      <c r="AV139" s="421">
        <f>'4M - SPS'!AV139</f>
        <v>3.542453686102693E-3</v>
      </c>
      <c r="AW139" s="421">
        <f>'4M - SPS'!AW139</f>
        <v>3.6351833956586271E-3</v>
      </c>
      <c r="AX139" s="421">
        <f>'4M - SPS'!AX139</f>
        <v>1.9268149059281676E-3</v>
      </c>
      <c r="AY139" s="421">
        <f>'4M - SPS'!AY139</f>
        <v>1.9644768883065786E-3</v>
      </c>
      <c r="AZ139" s="421">
        <f>'4M - SPS'!AZ139</f>
        <v>2.2531034034520806E-3</v>
      </c>
      <c r="BA139" s="421">
        <f>'4M - SPS'!BA139</f>
        <v>2.8950514527520299E-3</v>
      </c>
      <c r="BB139" s="421">
        <f>'4M - SPS'!BB139</f>
        <v>3.4443097564958781E-3</v>
      </c>
      <c r="BC139" s="421">
        <f>'4M - SPS'!BC139</f>
        <v>3.7511394413520171E-3</v>
      </c>
      <c r="BD139" s="421">
        <f>'4M - SPS'!BD139</f>
        <v>1.1706261613112848E-2</v>
      </c>
      <c r="BE139" s="421">
        <f>'4M - SPS'!BE139</f>
        <v>9.9550598554302028E-3</v>
      </c>
      <c r="BF139" s="421">
        <f>'4M - SPS'!BF139</f>
        <v>1.0848737169771392E-2</v>
      </c>
      <c r="BG139" s="421">
        <f>'4M - SPS'!BG139</f>
        <v>9.7784147301704875E-3</v>
      </c>
      <c r="BH139" s="421">
        <f>'4M - SPS'!BH139</f>
        <v>3.542453686102693E-3</v>
      </c>
      <c r="BI139" s="421">
        <f>'4M - SPS'!BI139</f>
        <v>3.6351833956586271E-3</v>
      </c>
      <c r="BJ139" s="421">
        <f>'4M - SPS'!BJ139</f>
        <v>1.9268149059281676E-3</v>
      </c>
      <c r="BK139" s="421">
        <f>'4M - SPS'!BK139</f>
        <v>1.9644768883065786E-3</v>
      </c>
      <c r="BL139" s="421">
        <f>'4M - SPS'!BL139</f>
        <v>2.2531034034520806E-3</v>
      </c>
      <c r="BM139" s="421">
        <f>'4M - SPS'!BM139</f>
        <v>2.8950514527520299E-3</v>
      </c>
      <c r="BN139" s="421">
        <f>'4M - SPS'!BN139</f>
        <v>3.4443097564958781E-3</v>
      </c>
      <c r="BO139" s="421">
        <f>'4M - SPS'!BO139</f>
        <v>3.7511394413520171E-3</v>
      </c>
      <c r="BP139" s="421">
        <f>'4M - SPS'!BP139</f>
        <v>1.1706261613112848E-2</v>
      </c>
      <c r="BQ139" s="421">
        <f>'4M - SPS'!BQ139</f>
        <v>9.9550598554302028E-3</v>
      </c>
      <c r="BR139" s="421">
        <f>'4M - SPS'!BR139</f>
        <v>1.0848737169771392E-2</v>
      </c>
      <c r="BS139" s="421">
        <f>'4M - SPS'!BS139</f>
        <v>9.7784147301704875E-3</v>
      </c>
      <c r="BT139" s="421">
        <f>'4M - SPS'!BT139</f>
        <v>3.542453686102693E-3</v>
      </c>
      <c r="BU139" s="421">
        <f>'4M - SPS'!BU139</f>
        <v>3.6351833956586271E-3</v>
      </c>
      <c r="BV139" s="421">
        <f>'4M - SPS'!BV139</f>
        <v>1.9268149059281676E-3</v>
      </c>
      <c r="BW139" s="421">
        <f>'4M - SPS'!BW139</f>
        <v>1.9644768883065786E-3</v>
      </c>
      <c r="BX139" s="421">
        <f>'4M - SPS'!BX139</f>
        <v>2.2531034034520806E-3</v>
      </c>
      <c r="BY139" s="421">
        <f>'4M - SPS'!BY139</f>
        <v>2.8950514527520299E-3</v>
      </c>
      <c r="BZ139" s="421">
        <f>'4M - SPS'!BZ139</f>
        <v>3.4443097564958781E-3</v>
      </c>
      <c r="CA139" s="421">
        <f>'4M - SPS'!CA139</f>
        <v>3.7511394413520171E-3</v>
      </c>
      <c r="CB139" s="421">
        <f>'4M - SPS'!CB139</f>
        <v>1.1706261613112848E-2</v>
      </c>
      <c r="CC139" s="421">
        <f>'4M - SPS'!CC139</f>
        <v>9.9550598554302028E-3</v>
      </c>
      <c r="CD139" s="421">
        <f>'4M - SPS'!CD139</f>
        <v>1.0848737169771392E-2</v>
      </c>
      <c r="CE139" s="421">
        <f>'4M - SPS'!CE139</f>
        <v>9.7784147301704875E-3</v>
      </c>
      <c r="CF139" s="421">
        <f>'4M - SPS'!CF139</f>
        <v>3.542453686102693E-3</v>
      </c>
      <c r="CG139" s="421">
        <f>'4M - SPS'!CG139</f>
        <v>3.6351833956586271E-3</v>
      </c>
      <c r="CH139" s="421">
        <f>'4M - SPS'!CH139</f>
        <v>1.9268149059281676E-3</v>
      </c>
    </row>
    <row r="140" spans="1:86" hidden="1" x14ac:dyDescent="0.35"/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6" hidden="1" thickBot="1" x14ac:dyDescent="0.4">
      <c r="A142" s="577" t="s">
        <v>127</v>
      </c>
      <c r="B142" s="310" t="s">
        <v>124</v>
      </c>
      <c r="C142" s="176">
        <f>C$4</f>
        <v>44562</v>
      </c>
      <c r="D142" s="176">
        <f t="shared" ref="D142:BO142" si="112">D$4</f>
        <v>44593</v>
      </c>
      <c r="E142" s="176">
        <f t="shared" si="112"/>
        <v>44621</v>
      </c>
      <c r="F142" s="176">
        <f t="shared" si="112"/>
        <v>44652</v>
      </c>
      <c r="G142" s="176">
        <f t="shared" si="112"/>
        <v>44682</v>
      </c>
      <c r="H142" s="176">
        <f t="shared" si="112"/>
        <v>44713</v>
      </c>
      <c r="I142" s="176">
        <f t="shared" si="112"/>
        <v>44743</v>
      </c>
      <c r="J142" s="176">
        <f t="shared" si="112"/>
        <v>44774</v>
      </c>
      <c r="K142" s="176">
        <f t="shared" si="112"/>
        <v>44805</v>
      </c>
      <c r="L142" s="176">
        <f t="shared" si="112"/>
        <v>44835</v>
      </c>
      <c r="M142" s="176">
        <f t="shared" si="112"/>
        <v>44866</v>
      </c>
      <c r="N142" s="176">
        <f t="shared" si="112"/>
        <v>44896</v>
      </c>
      <c r="O142" s="176">
        <f t="shared" si="112"/>
        <v>44927</v>
      </c>
      <c r="P142" s="176">
        <f t="shared" si="112"/>
        <v>44958</v>
      </c>
      <c r="Q142" s="176">
        <f t="shared" si="112"/>
        <v>44986</v>
      </c>
      <c r="R142" s="176">
        <f t="shared" si="112"/>
        <v>45017</v>
      </c>
      <c r="S142" s="176">
        <f t="shared" si="112"/>
        <v>45047</v>
      </c>
      <c r="T142" s="176">
        <f t="shared" si="112"/>
        <v>45078</v>
      </c>
      <c r="U142" s="176">
        <f t="shared" si="112"/>
        <v>45108</v>
      </c>
      <c r="V142" s="176">
        <f t="shared" si="112"/>
        <v>45139</v>
      </c>
      <c r="W142" s="176">
        <f t="shared" si="112"/>
        <v>45170</v>
      </c>
      <c r="X142" s="176">
        <f t="shared" si="112"/>
        <v>45200</v>
      </c>
      <c r="Y142" s="176">
        <f t="shared" si="112"/>
        <v>45231</v>
      </c>
      <c r="Z142" s="176">
        <f t="shared" si="112"/>
        <v>45261</v>
      </c>
      <c r="AA142" s="176">
        <f t="shared" si="112"/>
        <v>45292</v>
      </c>
      <c r="AB142" s="176">
        <f t="shared" si="112"/>
        <v>45323</v>
      </c>
      <c r="AC142" s="176">
        <f t="shared" si="112"/>
        <v>45352</v>
      </c>
      <c r="AD142" s="176">
        <f t="shared" si="112"/>
        <v>45383</v>
      </c>
      <c r="AE142" s="176">
        <f t="shared" si="112"/>
        <v>45413</v>
      </c>
      <c r="AF142" s="176">
        <f t="shared" si="112"/>
        <v>45444</v>
      </c>
      <c r="AG142" s="176">
        <f t="shared" si="112"/>
        <v>45474</v>
      </c>
      <c r="AH142" s="176">
        <f t="shared" si="112"/>
        <v>45505</v>
      </c>
      <c r="AI142" s="176">
        <f t="shared" si="112"/>
        <v>45536</v>
      </c>
      <c r="AJ142" s="176">
        <f t="shared" si="112"/>
        <v>45566</v>
      </c>
      <c r="AK142" s="176">
        <f t="shared" si="112"/>
        <v>45597</v>
      </c>
      <c r="AL142" s="176">
        <f t="shared" si="112"/>
        <v>45627</v>
      </c>
      <c r="AM142" s="176">
        <f t="shared" si="112"/>
        <v>45658</v>
      </c>
      <c r="AN142" s="176">
        <f t="shared" si="112"/>
        <v>45689</v>
      </c>
      <c r="AO142" s="176">
        <f t="shared" si="112"/>
        <v>45717</v>
      </c>
      <c r="AP142" s="176">
        <f t="shared" si="112"/>
        <v>45748</v>
      </c>
      <c r="AQ142" s="176">
        <f t="shared" si="112"/>
        <v>45778</v>
      </c>
      <c r="AR142" s="176">
        <f t="shared" si="112"/>
        <v>45809</v>
      </c>
      <c r="AS142" s="176">
        <f t="shared" si="112"/>
        <v>45839</v>
      </c>
      <c r="AT142" s="176">
        <f t="shared" si="112"/>
        <v>45870</v>
      </c>
      <c r="AU142" s="176">
        <f t="shared" si="112"/>
        <v>45901</v>
      </c>
      <c r="AV142" s="176">
        <f t="shared" si="112"/>
        <v>45931</v>
      </c>
      <c r="AW142" s="176">
        <f t="shared" si="112"/>
        <v>45962</v>
      </c>
      <c r="AX142" s="176">
        <f t="shared" si="112"/>
        <v>45992</v>
      </c>
      <c r="AY142" s="176">
        <f t="shared" si="112"/>
        <v>46023</v>
      </c>
      <c r="AZ142" s="176">
        <f t="shared" si="112"/>
        <v>46054</v>
      </c>
      <c r="BA142" s="176">
        <f t="shared" si="112"/>
        <v>46082</v>
      </c>
      <c r="BB142" s="176">
        <f t="shared" si="112"/>
        <v>46113</v>
      </c>
      <c r="BC142" s="176">
        <f t="shared" si="112"/>
        <v>46143</v>
      </c>
      <c r="BD142" s="176">
        <f t="shared" si="112"/>
        <v>46174</v>
      </c>
      <c r="BE142" s="176">
        <f t="shared" si="112"/>
        <v>46204</v>
      </c>
      <c r="BF142" s="176">
        <f t="shared" si="112"/>
        <v>46235</v>
      </c>
      <c r="BG142" s="176">
        <f t="shared" si="112"/>
        <v>46266</v>
      </c>
      <c r="BH142" s="176">
        <f t="shared" si="112"/>
        <v>46296</v>
      </c>
      <c r="BI142" s="176">
        <f t="shared" si="112"/>
        <v>46327</v>
      </c>
      <c r="BJ142" s="176">
        <f t="shared" si="112"/>
        <v>46357</v>
      </c>
      <c r="BK142" s="176">
        <f t="shared" si="112"/>
        <v>46388</v>
      </c>
      <c r="BL142" s="176">
        <f t="shared" si="112"/>
        <v>46419</v>
      </c>
      <c r="BM142" s="176">
        <f t="shared" si="112"/>
        <v>46447</v>
      </c>
      <c r="BN142" s="176">
        <f t="shared" si="112"/>
        <v>46478</v>
      </c>
      <c r="BO142" s="176">
        <f t="shared" si="112"/>
        <v>46508</v>
      </c>
      <c r="BP142" s="176">
        <f t="shared" ref="BP142:CH142" si="113">BP$4</f>
        <v>46539</v>
      </c>
      <c r="BQ142" s="176">
        <f t="shared" si="113"/>
        <v>46569</v>
      </c>
      <c r="BR142" s="176">
        <f t="shared" si="113"/>
        <v>46600</v>
      </c>
      <c r="BS142" s="176">
        <f t="shared" si="113"/>
        <v>46631</v>
      </c>
      <c r="BT142" s="176">
        <f t="shared" si="113"/>
        <v>46661</v>
      </c>
      <c r="BU142" s="176">
        <f t="shared" si="113"/>
        <v>46692</v>
      </c>
      <c r="BV142" s="176">
        <f t="shared" si="113"/>
        <v>46722</v>
      </c>
      <c r="BW142" s="176">
        <f t="shared" si="113"/>
        <v>46753</v>
      </c>
      <c r="BX142" s="176">
        <f t="shared" si="113"/>
        <v>46784</v>
      </c>
      <c r="BY142" s="176">
        <f t="shared" si="113"/>
        <v>46813</v>
      </c>
      <c r="BZ142" s="176">
        <f t="shared" si="113"/>
        <v>46844</v>
      </c>
      <c r="CA142" s="176">
        <f t="shared" si="113"/>
        <v>46874</v>
      </c>
      <c r="CB142" s="176">
        <f t="shared" si="113"/>
        <v>46905</v>
      </c>
      <c r="CC142" s="176">
        <f t="shared" si="113"/>
        <v>46935</v>
      </c>
      <c r="CD142" s="176">
        <f t="shared" si="113"/>
        <v>46966</v>
      </c>
      <c r="CE142" s="176">
        <f t="shared" si="113"/>
        <v>46997</v>
      </c>
      <c r="CF142" s="176">
        <f t="shared" si="113"/>
        <v>47027</v>
      </c>
      <c r="CG142" s="176">
        <f t="shared" si="113"/>
        <v>47058</v>
      </c>
      <c r="CH142" s="177">
        <f t="shared" si="113"/>
        <v>47088</v>
      </c>
    </row>
    <row r="143" spans="1:86" hidden="1" x14ac:dyDescent="0.35">
      <c r="A143" s="578"/>
      <c r="B143" s="287" t="s">
        <v>20</v>
      </c>
      <c r="C143" s="30">
        <f t="shared" ref="C143:C155" si="114">IF(C23=0,0,((C5*0.5)-C41)*C78*C110*C$2)</f>
        <v>0</v>
      </c>
      <c r="D143" s="30">
        <f t="shared" ref="D143:E155" si="115">IF(D23=0,0,((D5*0.5)+C23-D41)*D78*D110*D$2)</f>
        <v>0</v>
      </c>
      <c r="E143" s="30">
        <f t="shared" si="115"/>
        <v>0</v>
      </c>
      <c r="F143" s="30">
        <f t="shared" ref="F143:BP144" si="116">IF(F23=0,0,((F5*0.5)+E23-F41)*F78*F110*F$2)</f>
        <v>0</v>
      </c>
      <c r="G143" s="30">
        <f t="shared" si="116"/>
        <v>0</v>
      </c>
      <c r="H143" s="30">
        <f t="shared" si="116"/>
        <v>0</v>
      </c>
      <c r="I143" s="30">
        <f t="shared" si="116"/>
        <v>0</v>
      </c>
      <c r="J143" s="30">
        <f t="shared" si="116"/>
        <v>0</v>
      </c>
      <c r="K143" s="30">
        <f t="shared" si="116"/>
        <v>0</v>
      </c>
      <c r="L143" s="30">
        <f t="shared" si="116"/>
        <v>0</v>
      </c>
      <c r="M143" s="30">
        <f t="shared" si="116"/>
        <v>0</v>
      </c>
      <c r="N143" s="30">
        <f t="shared" si="116"/>
        <v>0</v>
      </c>
      <c r="O143" s="30">
        <f t="shared" ref="O143:Q155" si="117">IF(O23=0,0,((O5*0.5)+N23-O41)*O78*O110*O$2)</f>
        <v>0</v>
      </c>
      <c r="P143" s="30">
        <f t="shared" si="117"/>
        <v>0</v>
      </c>
      <c r="Q143" s="30">
        <f t="shared" si="117"/>
        <v>0</v>
      </c>
      <c r="R143" s="30">
        <f t="shared" si="116"/>
        <v>0</v>
      </c>
      <c r="S143" s="30">
        <f t="shared" si="116"/>
        <v>0</v>
      </c>
      <c r="T143" s="30">
        <f t="shared" si="116"/>
        <v>0</v>
      </c>
      <c r="U143" s="30">
        <f t="shared" si="116"/>
        <v>0</v>
      </c>
      <c r="V143" s="30">
        <f t="shared" si="116"/>
        <v>0</v>
      </c>
      <c r="W143" s="30">
        <f t="shared" si="116"/>
        <v>0</v>
      </c>
      <c r="X143" s="30">
        <f t="shared" si="116"/>
        <v>0</v>
      </c>
      <c r="Y143" s="30">
        <f t="shared" si="116"/>
        <v>0</v>
      </c>
      <c r="Z143" s="30">
        <f t="shared" si="116"/>
        <v>0</v>
      </c>
      <c r="AA143" s="30">
        <f t="shared" si="116"/>
        <v>0</v>
      </c>
      <c r="AB143" s="30">
        <f t="shared" si="116"/>
        <v>0</v>
      </c>
      <c r="AC143" s="30">
        <f t="shared" si="116"/>
        <v>0</v>
      </c>
      <c r="AD143" s="30">
        <f t="shared" si="116"/>
        <v>0</v>
      </c>
      <c r="AE143" s="30">
        <f t="shared" si="116"/>
        <v>0</v>
      </c>
      <c r="AF143" s="30">
        <f t="shared" si="116"/>
        <v>0</v>
      </c>
      <c r="AG143" s="30">
        <f t="shared" si="116"/>
        <v>0</v>
      </c>
      <c r="AH143" s="30">
        <f t="shared" si="116"/>
        <v>0</v>
      </c>
      <c r="AI143" s="30">
        <f t="shared" si="116"/>
        <v>0</v>
      </c>
      <c r="AJ143" s="30">
        <f t="shared" si="116"/>
        <v>0</v>
      </c>
      <c r="AK143" s="30">
        <f t="shared" si="116"/>
        <v>0</v>
      </c>
      <c r="AL143" s="30">
        <f t="shared" si="116"/>
        <v>0</v>
      </c>
      <c r="AM143" s="30">
        <f t="shared" si="116"/>
        <v>0</v>
      </c>
      <c r="AN143" s="30">
        <f t="shared" si="116"/>
        <v>0</v>
      </c>
      <c r="AO143" s="30">
        <f t="shared" si="116"/>
        <v>0</v>
      </c>
      <c r="AP143" s="30">
        <f t="shared" si="116"/>
        <v>0</v>
      </c>
      <c r="AQ143" s="30">
        <f t="shared" si="116"/>
        <v>0</v>
      </c>
      <c r="AR143" s="30">
        <f t="shared" si="116"/>
        <v>0</v>
      </c>
      <c r="AS143" s="30">
        <f t="shared" si="116"/>
        <v>0</v>
      </c>
      <c r="AT143" s="30">
        <f t="shared" si="116"/>
        <v>0</v>
      </c>
      <c r="AU143" s="30">
        <f t="shared" si="116"/>
        <v>0</v>
      </c>
      <c r="AV143" s="30">
        <f t="shared" si="116"/>
        <v>0</v>
      </c>
      <c r="AW143" s="30">
        <f t="shared" si="116"/>
        <v>0</v>
      </c>
      <c r="AX143" s="30">
        <f t="shared" si="116"/>
        <v>0</v>
      </c>
      <c r="AY143" s="30">
        <f t="shared" si="116"/>
        <v>0</v>
      </c>
      <c r="AZ143" s="30">
        <f t="shared" si="116"/>
        <v>0</v>
      </c>
      <c r="BA143" s="30">
        <f t="shared" si="116"/>
        <v>0</v>
      </c>
      <c r="BB143" s="30">
        <f t="shared" si="116"/>
        <v>0</v>
      </c>
      <c r="BC143" s="30">
        <f t="shared" si="116"/>
        <v>0</v>
      </c>
      <c r="BD143" s="30">
        <f t="shared" si="116"/>
        <v>0</v>
      </c>
      <c r="BE143" s="30">
        <f t="shared" si="116"/>
        <v>0</v>
      </c>
      <c r="BF143" s="30">
        <f t="shared" si="116"/>
        <v>0</v>
      </c>
      <c r="BG143" s="30">
        <f t="shared" si="116"/>
        <v>0</v>
      </c>
      <c r="BH143" s="30">
        <f t="shared" si="116"/>
        <v>0</v>
      </c>
      <c r="BI143" s="30">
        <f t="shared" si="116"/>
        <v>0</v>
      </c>
      <c r="BJ143" s="30">
        <f t="shared" si="116"/>
        <v>0</v>
      </c>
      <c r="BK143" s="30">
        <f t="shared" si="116"/>
        <v>0</v>
      </c>
      <c r="BL143" s="30">
        <f t="shared" si="116"/>
        <v>0</v>
      </c>
      <c r="BM143" s="30">
        <f t="shared" si="116"/>
        <v>0</v>
      </c>
      <c r="BN143" s="30">
        <f t="shared" si="116"/>
        <v>0</v>
      </c>
      <c r="BO143" s="30">
        <f t="shared" si="116"/>
        <v>0</v>
      </c>
      <c r="BP143" s="30">
        <f t="shared" si="116"/>
        <v>0</v>
      </c>
      <c r="BQ143" s="30">
        <f t="shared" ref="BQ143:CH147" si="118">IF(BQ23=0,0,((BQ5*0.5)+BP23-BQ41)*BQ78*BQ110*BQ$2)</f>
        <v>0</v>
      </c>
      <c r="BR143" s="30">
        <f t="shared" si="118"/>
        <v>0</v>
      </c>
      <c r="BS143" s="30">
        <f t="shared" si="118"/>
        <v>0</v>
      </c>
      <c r="BT143" s="30">
        <f t="shared" si="118"/>
        <v>0</v>
      </c>
      <c r="BU143" s="30">
        <f t="shared" si="118"/>
        <v>0</v>
      </c>
      <c r="BV143" s="30">
        <f t="shared" si="118"/>
        <v>0</v>
      </c>
      <c r="BW143" s="30">
        <f t="shared" si="118"/>
        <v>0</v>
      </c>
      <c r="BX143" s="30">
        <f t="shared" si="118"/>
        <v>0</v>
      </c>
      <c r="BY143" s="30">
        <f t="shared" si="118"/>
        <v>0</v>
      </c>
      <c r="BZ143" s="30">
        <f t="shared" si="118"/>
        <v>0</v>
      </c>
      <c r="CA143" s="30">
        <f t="shared" si="118"/>
        <v>0</v>
      </c>
      <c r="CB143" s="30">
        <f t="shared" si="118"/>
        <v>0</v>
      </c>
      <c r="CC143" s="30">
        <f t="shared" si="118"/>
        <v>0</v>
      </c>
      <c r="CD143" s="30">
        <f t="shared" si="118"/>
        <v>0</v>
      </c>
      <c r="CE143" s="30">
        <f t="shared" si="118"/>
        <v>0</v>
      </c>
      <c r="CF143" s="30">
        <f t="shared" si="118"/>
        <v>0</v>
      </c>
      <c r="CG143" s="30">
        <f t="shared" si="118"/>
        <v>0</v>
      </c>
      <c r="CH143" s="33">
        <f t="shared" si="118"/>
        <v>0</v>
      </c>
    </row>
    <row r="144" spans="1:86" hidden="1" x14ac:dyDescent="0.35">
      <c r="A144" s="578"/>
      <c r="B144" s="287" t="s">
        <v>0</v>
      </c>
      <c r="C144" s="30">
        <f t="shared" si="114"/>
        <v>0</v>
      </c>
      <c r="D144" s="30">
        <f t="shared" si="115"/>
        <v>0</v>
      </c>
      <c r="E144" s="30">
        <f t="shared" si="115"/>
        <v>0</v>
      </c>
      <c r="F144" s="30">
        <f t="shared" ref="F144:S144" si="119">IF(F24=0,0,((F6*0.5)+E24-F42)*F79*F111*F$2)</f>
        <v>0</v>
      </c>
      <c r="G144" s="30">
        <f t="shared" si="119"/>
        <v>0</v>
      </c>
      <c r="H144" s="30">
        <f t="shared" si="119"/>
        <v>0</v>
      </c>
      <c r="I144" s="30">
        <f t="shared" si="119"/>
        <v>0</v>
      </c>
      <c r="J144" s="30">
        <f t="shared" si="119"/>
        <v>0</v>
      </c>
      <c r="K144" s="30">
        <f t="shared" si="119"/>
        <v>0</v>
      </c>
      <c r="L144" s="30">
        <f t="shared" si="119"/>
        <v>0</v>
      </c>
      <c r="M144" s="30">
        <f t="shared" si="119"/>
        <v>0</v>
      </c>
      <c r="N144" s="30">
        <f t="shared" si="119"/>
        <v>0</v>
      </c>
      <c r="O144" s="30">
        <f t="shared" si="117"/>
        <v>0</v>
      </c>
      <c r="P144" s="30">
        <f t="shared" si="117"/>
        <v>0</v>
      </c>
      <c r="Q144" s="30">
        <f t="shared" si="117"/>
        <v>0</v>
      </c>
      <c r="R144" s="30">
        <f t="shared" si="119"/>
        <v>0</v>
      </c>
      <c r="S144" s="30">
        <f t="shared" si="119"/>
        <v>0</v>
      </c>
      <c r="T144" s="30">
        <f t="shared" si="116"/>
        <v>0</v>
      </c>
      <c r="U144" s="30">
        <f t="shared" si="116"/>
        <v>0</v>
      </c>
      <c r="V144" s="30">
        <f t="shared" si="116"/>
        <v>0</v>
      </c>
      <c r="W144" s="30">
        <f t="shared" si="116"/>
        <v>0</v>
      </c>
      <c r="X144" s="30">
        <f t="shared" si="116"/>
        <v>0</v>
      </c>
      <c r="Y144" s="30">
        <f t="shared" si="116"/>
        <v>0</v>
      </c>
      <c r="Z144" s="30">
        <f t="shared" si="116"/>
        <v>0</v>
      </c>
      <c r="AA144" s="30">
        <f t="shared" si="116"/>
        <v>0</v>
      </c>
      <c r="AB144" s="30">
        <f t="shared" si="116"/>
        <v>0</v>
      </c>
      <c r="AC144" s="30">
        <f t="shared" si="116"/>
        <v>0</v>
      </c>
      <c r="AD144" s="30">
        <f t="shared" si="116"/>
        <v>0</v>
      </c>
      <c r="AE144" s="30">
        <f t="shared" si="116"/>
        <v>0</v>
      </c>
      <c r="AF144" s="30">
        <f t="shared" si="116"/>
        <v>0</v>
      </c>
      <c r="AG144" s="30">
        <f t="shared" si="116"/>
        <v>0</v>
      </c>
      <c r="AH144" s="30">
        <f t="shared" si="116"/>
        <v>0</v>
      </c>
      <c r="AI144" s="30">
        <f t="shared" si="116"/>
        <v>0</v>
      </c>
      <c r="AJ144" s="30">
        <f t="shared" si="116"/>
        <v>0</v>
      </c>
      <c r="AK144" s="30">
        <f t="shared" si="116"/>
        <v>0</v>
      </c>
      <c r="AL144" s="30">
        <f t="shared" si="116"/>
        <v>0</v>
      </c>
      <c r="AM144" s="30">
        <f t="shared" si="116"/>
        <v>0</v>
      </c>
      <c r="AN144" s="30">
        <f t="shared" si="116"/>
        <v>0</v>
      </c>
      <c r="AO144" s="30">
        <f t="shared" si="116"/>
        <v>0</v>
      </c>
      <c r="AP144" s="30">
        <f t="shared" si="116"/>
        <v>0</v>
      </c>
      <c r="AQ144" s="30">
        <f t="shared" si="116"/>
        <v>0</v>
      </c>
      <c r="AR144" s="30">
        <f t="shared" si="116"/>
        <v>0</v>
      </c>
      <c r="AS144" s="30">
        <f t="shared" si="116"/>
        <v>0</v>
      </c>
      <c r="AT144" s="30">
        <f t="shared" si="116"/>
        <v>0</v>
      </c>
      <c r="AU144" s="30">
        <f t="shared" si="116"/>
        <v>0</v>
      </c>
      <c r="AV144" s="30">
        <f t="shared" si="116"/>
        <v>0</v>
      </c>
      <c r="AW144" s="30">
        <f t="shared" si="116"/>
        <v>0</v>
      </c>
      <c r="AX144" s="30">
        <f t="shared" si="116"/>
        <v>0</v>
      </c>
      <c r="AY144" s="30">
        <f t="shared" si="116"/>
        <v>0</v>
      </c>
      <c r="AZ144" s="30">
        <f t="shared" si="116"/>
        <v>0</v>
      </c>
      <c r="BA144" s="30">
        <f t="shared" si="116"/>
        <v>0</v>
      </c>
      <c r="BB144" s="30">
        <f t="shared" si="116"/>
        <v>0</v>
      </c>
      <c r="BC144" s="30">
        <f t="shared" si="116"/>
        <v>0</v>
      </c>
      <c r="BD144" s="30">
        <f t="shared" si="116"/>
        <v>0</v>
      </c>
      <c r="BE144" s="30">
        <f t="shared" si="116"/>
        <v>0</v>
      </c>
      <c r="BF144" s="30">
        <f t="shared" si="116"/>
        <v>0</v>
      </c>
      <c r="BG144" s="30">
        <f t="shared" si="116"/>
        <v>0</v>
      </c>
      <c r="BH144" s="30">
        <f t="shared" si="116"/>
        <v>0</v>
      </c>
      <c r="BI144" s="30">
        <f t="shared" si="116"/>
        <v>0</v>
      </c>
      <c r="BJ144" s="30">
        <f t="shared" si="116"/>
        <v>0</v>
      </c>
      <c r="BK144" s="30">
        <f t="shared" si="116"/>
        <v>0</v>
      </c>
      <c r="BL144" s="30">
        <f t="shared" si="116"/>
        <v>0</v>
      </c>
      <c r="BM144" s="30">
        <f t="shared" si="116"/>
        <v>0</v>
      </c>
      <c r="BN144" s="30">
        <f t="shared" si="116"/>
        <v>0</v>
      </c>
      <c r="BO144" s="30">
        <f t="shared" si="116"/>
        <v>0</v>
      </c>
      <c r="BP144" s="30">
        <f t="shared" si="116"/>
        <v>0</v>
      </c>
      <c r="BQ144" s="30">
        <f t="shared" si="118"/>
        <v>0</v>
      </c>
      <c r="BR144" s="30">
        <f t="shared" si="118"/>
        <v>0</v>
      </c>
      <c r="BS144" s="30">
        <f t="shared" si="118"/>
        <v>0</v>
      </c>
      <c r="BT144" s="30">
        <f t="shared" si="118"/>
        <v>0</v>
      </c>
      <c r="BU144" s="30">
        <f t="shared" si="118"/>
        <v>0</v>
      </c>
      <c r="BV144" s="30">
        <f t="shared" si="118"/>
        <v>0</v>
      </c>
      <c r="BW144" s="30">
        <f t="shared" si="118"/>
        <v>0</v>
      </c>
      <c r="BX144" s="30">
        <f t="shared" si="118"/>
        <v>0</v>
      </c>
      <c r="BY144" s="30">
        <f t="shared" si="118"/>
        <v>0</v>
      </c>
      <c r="BZ144" s="30">
        <f t="shared" si="118"/>
        <v>0</v>
      </c>
      <c r="CA144" s="30">
        <f t="shared" si="118"/>
        <v>0</v>
      </c>
      <c r="CB144" s="30">
        <f t="shared" si="118"/>
        <v>0</v>
      </c>
      <c r="CC144" s="30">
        <f t="shared" si="118"/>
        <v>0</v>
      </c>
      <c r="CD144" s="30">
        <f t="shared" si="118"/>
        <v>0</v>
      </c>
      <c r="CE144" s="30">
        <f t="shared" si="118"/>
        <v>0</v>
      </c>
      <c r="CF144" s="30">
        <f t="shared" si="118"/>
        <v>0</v>
      </c>
      <c r="CG144" s="30">
        <f t="shared" si="118"/>
        <v>0</v>
      </c>
      <c r="CH144" s="33">
        <f t="shared" si="118"/>
        <v>0</v>
      </c>
    </row>
    <row r="145" spans="1:86" hidden="1" x14ac:dyDescent="0.35">
      <c r="A145" s="578"/>
      <c r="B145" s="287" t="s">
        <v>21</v>
      </c>
      <c r="C145" s="30">
        <f t="shared" si="114"/>
        <v>0</v>
      </c>
      <c r="D145" s="30">
        <f t="shared" si="115"/>
        <v>0</v>
      </c>
      <c r="E145" s="30">
        <f t="shared" si="115"/>
        <v>0</v>
      </c>
      <c r="F145" s="30">
        <f t="shared" ref="F145:BP148" si="120">IF(F25=0,0,((F7*0.5)+E25-F43)*F80*F112*F$2)</f>
        <v>0</v>
      </c>
      <c r="G145" s="30">
        <f t="shared" si="120"/>
        <v>0</v>
      </c>
      <c r="H145" s="30">
        <f t="shared" si="120"/>
        <v>0</v>
      </c>
      <c r="I145" s="30">
        <f t="shared" si="120"/>
        <v>0</v>
      </c>
      <c r="J145" s="30">
        <f t="shared" si="120"/>
        <v>0</v>
      </c>
      <c r="K145" s="30">
        <f t="shared" si="120"/>
        <v>0</v>
      </c>
      <c r="L145" s="30">
        <f t="shared" si="120"/>
        <v>0</v>
      </c>
      <c r="M145" s="30">
        <f t="shared" si="120"/>
        <v>0</v>
      </c>
      <c r="N145" s="30">
        <f t="shared" si="120"/>
        <v>0</v>
      </c>
      <c r="O145" s="30">
        <f t="shared" si="117"/>
        <v>0</v>
      </c>
      <c r="P145" s="30">
        <f t="shared" si="117"/>
        <v>0</v>
      </c>
      <c r="Q145" s="30">
        <f t="shared" si="117"/>
        <v>0</v>
      </c>
      <c r="R145" s="30">
        <f t="shared" si="120"/>
        <v>0</v>
      </c>
      <c r="S145" s="30">
        <f t="shared" si="120"/>
        <v>0</v>
      </c>
      <c r="T145" s="30">
        <f t="shared" si="120"/>
        <v>0</v>
      </c>
      <c r="U145" s="30">
        <f t="shared" si="120"/>
        <v>0</v>
      </c>
      <c r="V145" s="30">
        <f t="shared" si="120"/>
        <v>0</v>
      </c>
      <c r="W145" s="30">
        <f t="shared" si="120"/>
        <v>0</v>
      </c>
      <c r="X145" s="30">
        <f t="shared" si="120"/>
        <v>0</v>
      </c>
      <c r="Y145" s="30">
        <f t="shared" si="120"/>
        <v>0</v>
      </c>
      <c r="Z145" s="30">
        <f t="shared" si="120"/>
        <v>0</v>
      </c>
      <c r="AA145" s="30">
        <f t="shared" si="120"/>
        <v>0</v>
      </c>
      <c r="AB145" s="30">
        <f t="shared" si="120"/>
        <v>0</v>
      </c>
      <c r="AC145" s="30">
        <f t="shared" si="120"/>
        <v>0</v>
      </c>
      <c r="AD145" s="30">
        <f t="shared" si="120"/>
        <v>0</v>
      </c>
      <c r="AE145" s="30">
        <f t="shared" si="120"/>
        <v>0</v>
      </c>
      <c r="AF145" s="30">
        <f t="shared" si="120"/>
        <v>0</v>
      </c>
      <c r="AG145" s="30">
        <f t="shared" si="120"/>
        <v>0</v>
      </c>
      <c r="AH145" s="30">
        <f t="shared" si="120"/>
        <v>0</v>
      </c>
      <c r="AI145" s="30">
        <f t="shared" si="120"/>
        <v>0</v>
      </c>
      <c r="AJ145" s="30">
        <f t="shared" si="120"/>
        <v>0</v>
      </c>
      <c r="AK145" s="30">
        <f t="shared" si="120"/>
        <v>0</v>
      </c>
      <c r="AL145" s="30">
        <f t="shared" si="120"/>
        <v>0</v>
      </c>
      <c r="AM145" s="30">
        <f t="shared" si="120"/>
        <v>0</v>
      </c>
      <c r="AN145" s="30">
        <f t="shared" si="120"/>
        <v>0</v>
      </c>
      <c r="AO145" s="30">
        <f t="shared" si="120"/>
        <v>0</v>
      </c>
      <c r="AP145" s="30">
        <f t="shared" si="120"/>
        <v>0</v>
      </c>
      <c r="AQ145" s="30">
        <f t="shared" si="120"/>
        <v>0</v>
      </c>
      <c r="AR145" s="30">
        <f t="shared" si="120"/>
        <v>0</v>
      </c>
      <c r="AS145" s="30">
        <f t="shared" si="120"/>
        <v>0</v>
      </c>
      <c r="AT145" s="30">
        <f t="shared" si="120"/>
        <v>0</v>
      </c>
      <c r="AU145" s="30">
        <f t="shared" si="120"/>
        <v>0</v>
      </c>
      <c r="AV145" s="30">
        <f t="shared" si="120"/>
        <v>0</v>
      </c>
      <c r="AW145" s="30">
        <f t="shared" si="120"/>
        <v>0</v>
      </c>
      <c r="AX145" s="30">
        <f t="shared" si="120"/>
        <v>0</v>
      </c>
      <c r="AY145" s="30">
        <f t="shared" si="120"/>
        <v>0</v>
      </c>
      <c r="AZ145" s="30">
        <f t="shared" si="120"/>
        <v>0</v>
      </c>
      <c r="BA145" s="30">
        <f t="shared" si="120"/>
        <v>0</v>
      </c>
      <c r="BB145" s="30">
        <f t="shared" si="120"/>
        <v>0</v>
      </c>
      <c r="BC145" s="30">
        <f t="shared" si="120"/>
        <v>0</v>
      </c>
      <c r="BD145" s="30">
        <f t="shared" si="120"/>
        <v>0</v>
      </c>
      <c r="BE145" s="30">
        <f t="shared" si="120"/>
        <v>0</v>
      </c>
      <c r="BF145" s="30">
        <f t="shared" si="120"/>
        <v>0</v>
      </c>
      <c r="BG145" s="30">
        <f t="shared" si="120"/>
        <v>0</v>
      </c>
      <c r="BH145" s="30">
        <f t="shared" si="120"/>
        <v>0</v>
      </c>
      <c r="BI145" s="30">
        <f t="shared" si="120"/>
        <v>0</v>
      </c>
      <c r="BJ145" s="30">
        <f t="shared" si="120"/>
        <v>0</v>
      </c>
      <c r="BK145" s="30">
        <f t="shared" si="120"/>
        <v>0</v>
      </c>
      <c r="BL145" s="30">
        <f t="shared" si="120"/>
        <v>0</v>
      </c>
      <c r="BM145" s="30">
        <f t="shared" si="120"/>
        <v>0</v>
      </c>
      <c r="BN145" s="30">
        <f t="shared" si="120"/>
        <v>0</v>
      </c>
      <c r="BO145" s="30">
        <f t="shared" si="120"/>
        <v>0</v>
      </c>
      <c r="BP145" s="30">
        <f t="shared" si="120"/>
        <v>0</v>
      </c>
      <c r="BQ145" s="30">
        <f t="shared" si="118"/>
        <v>0</v>
      </c>
      <c r="BR145" s="30">
        <f t="shared" si="118"/>
        <v>0</v>
      </c>
      <c r="BS145" s="30">
        <f t="shared" si="118"/>
        <v>0</v>
      </c>
      <c r="BT145" s="30">
        <f t="shared" si="118"/>
        <v>0</v>
      </c>
      <c r="BU145" s="30">
        <f t="shared" si="118"/>
        <v>0</v>
      </c>
      <c r="BV145" s="30">
        <f t="shared" si="118"/>
        <v>0</v>
      </c>
      <c r="BW145" s="30">
        <f t="shared" si="118"/>
        <v>0</v>
      </c>
      <c r="BX145" s="30">
        <f t="shared" si="118"/>
        <v>0</v>
      </c>
      <c r="BY145" s="30">
        <f t="shared" si="118"/>
        <v>0</v>
      </c>
      <c r="BZ145" s="30">
        <f t="shared" si="118"/>
        <v>0</v>
      </c>
      <c r="CA145" s="30">
        <f t="shared" si="118"/>
        <v>0</v>
      </c>
      <c r="CB145" s="30">
        <f t="shared" si="118"/>
        <v>0</v>
      </c>
      <c r="CC145" s="30">
        <f t="shared" si="118"/>
        <v>0</v>
      </c>
      <c r="CD145" s="30">
        <f t="shared" si="118"/>
        <v>0</v>
      </c>
      <c r="CE145" s="30">
        <f t="shared" si="118"/>
        <v>0</v>
      </c>
      <c r="CF145" s="30">
        <f t="shared" si="118"/>
        <v>0</v>
      </c>
      <c r="CG145" s="30">
        <f t="shared" si="118"/>
        <v>0</v>
      </c>
      <c r="CH145" s="33">
        <f t="shared" si="118"/>
        <v>0</v>
      </c>
    </row>
    <row r="146" spans="1:86" hidden="1" x14ac:dyDescent="0.35">
      <c r="A146" s="578"/>
      <c r="B146" s="287" t="s">
        <v>1</v>
      </c>
      <c r="C146" s="30">
        <f t="shared" si="114"/>
        <v>0</v>
      </c>
      <c r="D146" s="30">
        <f t="shared" si="115"/>
        <v>0</v>
      </c>
      <c r="E146" s="30">
        <f t="shared" si="115"/>
        <v>0</v>
      </c>
      <c r="F146" s="30">
        <f t="shared" si="120"/>
        <v>0</v>
      </c>
      <c r="G146" s="30">
        <f t="shared" si="120"/>
        <v>0</v>
      </c>
      <c r="H146" s="30">
        <f t="shared" si="120"/>
        <v>0</v>
      </c>
      <c r="I146" s="30">
        <f t="shared" si="120"/>
        <v>0</v>
      </c>
      <c r="J146" s="30">
        <f t="shared" si="120"/>
        <v>0</v>
      </c>
      <c r="K146" s="30">
        <f t="shared" si="120"/>
        <v>0</v>
      </c>
      <c r="L146" s="30">
        <f t="shared" si="120"/>
        <v>0</v>
      </c>
      <c r="M146" s="30">
        <f t="shared" si="120"/>
        <v>0</v>
      </c>
      <c r="N146" s="30">
        <f t="shared" si="120"/>
        <v>0</v>
      </c>
      <c r="O146" s="30">
        <f t="shared" si="117"/>
        <v>0</v>
      </c>
      <c r="P146" s="30">
        <f t="shared" si="117"/>
        <v>0</v>
      </c>
      <c r="Q146" s="30">
        <f t="shared" si="117"/>
        <v>0</v>
      </c>
      <c r="R146" s="30">
        <f t="shared" si="120"/>
        <v>0</v>
      </c>
      <c r="S146" s="30">
        <f t="shared" si="120"/>
        <v>0</v>
      </c>
      <c r="T146" s="30">
        <f t="shared" si="120"/>
        <v>0</v>
      </c>
      <c r="U146" s="30">
        <f t="shared" si="120"/>
        <v>0</v>
      </c>
      <c r="V146" s="30">
        <f t="shared" si="120"/>
        <v>0</v>
      </c>
      <c r="W146" s="30">
        <f t="shared" si="120"/>
        <v>0</v>
      </c>
      <c r="X146" s="30">
        <f t="shared" si="120"/>
        <v>0</v>
      </c>
      <c r="Y146" s="30">
        <f t="shared" si="120"/>
        <v>0</v>
      </c>
      <c r="Z146" s="30">
        <f t="shared" si="120"/>
        <v>0</v>
      </c>
      <c r="AA146" s="30">
        <f t="shared" si="120"/>
        <v>0</v>
      </c>
      <c r="AB146" s="30">
        <f t="shared" si="120"/>
        <v>0</v>
      </c>
      <c r="AC146" s="30">
        <f t="shared" si="120"/>
        <v>0</v>
      </c>
      <c r="AD146" s="30">
        <f t="shared" si="120"/>
        <v>0</v>
      </c>
      <c r="AE146" s="30">
        <f t="shared" si="120"/>
        <v>0</v>
      </c>
      <c r="AF146" s="30">
        <f t="shared" si="120"/>
        <v>0</v>
      </c>
      <c r="AG146" s="30">
        <f t="shared" si="120"/>
        <v>0</v>
      </c>
      <c r="AH146" s="30">
        <f t="shared" si="120"/>
        <v>0</v>
      </c>
      <c r="AI146" s="30">
        <f t="shared" si="120"/>
        <v>0</v>
      </c>
      <c r="AJ146" s="30">
        <f t="shared" si="120"/>
        <v>0</v>
      </c>
      <c r="AK146" s="30">
        <f t="shared" si="120"/>
        <v>0</v>
      </c>
      <c r="AL146" s="30">
        <f t="shared" si="120"/>
        <v>0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0</v>
      </c>
      <c r="AQ146" s="30">
        <f t="shared" si="120"/>
        <v>0</v>
      </c>
      <c r="AR146" s="30">
        <f t="shared" si="120"/>
        <v>0</v>
      </c>
      <c r="AS146" s="30">
        <f t="shared" si="120"/>
        <v>0</v>
      </c>
      <c r="AT146" s="30">
        <f t="shared" si="120"/>
        <v>0</v>
      </c>
      <c r="AU146" s="30">
        <f t="shared" si="120"/>
        <v>0</v>
      </c>
      <c r="AV146" s="30">
        <f t="shared" si="120"/>
        <v>0</v>
      </c>
      <c r="AW146" s="30">
        <f t="shared" si="120"/>
        <v>0</v>
      </c>
      <c r="AX146" s="30">
        <f t="shared" si="120"/>
        <v>0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20"/>
        <v>0</v>
      </c>
      <c r="BC146" s="30">
        <f t="shared" si="120"/>
        <v>0</v>
      </c>
      <c r="BD146" s="30">
        <f t="shared" si="120"/>
        <v>0</v>
      </c>
      <c r="BE146" s="30">
        <f t="shared" si="120"/>
        <v>0</v>
      </c>
      <c r="BF146" s="30">
        <f t="shared" si="120"/>
        <v>0</v>
      </c>
      <c r="BG146" s="30">
        <f t="shared" si="120"/>
        <v>0</v>
      </c>
      <c r="BH146" s="30">
        <f t="shared" si="120"/>
        <v>0</v>
      </c>
      <c r="BI146" s="30">
        <f t="shared" si="120"/>
        <v>0</v>
      </c>
      <c r="BJ146" s="30">
        <f t="shared" si="120"/>
        <v>0</v>
      </c>
      <c r="BK146" s="30">
        <f t="shared" si="120"/>
        <v>0</v>
      </c>
      <c r="BL146" s="30">
        <f t="shared" si="120"/>
        <v>0</v>
      </c>
      <c r="BM146" s="30">
        <f t="shared" si="120"/>
        <v>0</v>
      </c>
      <c r="BN146" s="30">
        <f t="shared" si="120"/>
        <v>0</v>
      </c>
      <c r="BO146" s="30">
        <f t="shared" si="120"/>
        <v>0</v>
      </c>
      <c r="BP146" s="30">
        <f t="shared" si="120"/>
        <v>0</v>
      </c>
      <c r="BQ146" s="30">
        <f t="shared" si="118"/>
        <v>0</v>
      </c>
      <c r="BR146" s="30">
        <f t="shared" si="118"/>
        <v>0</v>
      </c>
      <c r="BS146" s="30">
        <f t="shared" si="118"/>
        <v>0</v>
      </c>
      <c r="BT146" s="30">
        <f t="shared" si="118"/>
        <v>0</v>
      </c>
      <c r="BU146" s="30">
        <f t="shared" si="118"/>
        <v>0</v>
      </c>
      <c r="BV146" s="30">
        <f t="shared" si="118"/>
        <v>0</v>
      </c>
      <c r="BW146" s="30">
        <f t="shared" si="118"/>
        <v>0</v>
      </c>
      <c r="BX146" s="30">
        <f t="shared" si="118"/>
        <v>0</v>
      </c>
      <c r="BY146" s="30">
        <f t="shared" si="118"/>
        <v>0</v>
      </c>
      <c r="BZ146" s="30">
        <f t="shared" si="118"/>
        <v>0</v>
      </c>
      <c r="CA146" s="30">
        <f t="shared" si="118"/>
        <v>0</v>
      </c>
      <c r="CB146" s="30">
        <f t="shared" si="118"/>
        <v>0</v>
      </c>
      <c r="CC146" s="30">
        <f t="shared" si="118"/>
        <v>0</v>
      </c>
      <c r="CD146" s="30">
        <f t="shared" si="118"/>
        <v>0</v>
      </c>
      <c r="CE146" s="30">
        <f t="shared" si="118"/>
        <v>0</v>
      </c>
      <c r="CF146" s="30">
        <f t="shared" si="118"/>
        <v>0</v>
      </c>
      <c r="CG146" s="30">
        <f t="shared" si="118"/>
        <v>0</v>
      </c>
      <c r="CH146" s="33">
        <f t="shared" si="118"/>
        <v>0</v>
      </c>
    </row>
    <row r="147" spans="1:86" hidden="1" x14ac:dyDescent="0.35">
      <c r="A147" s="578"/>
      <c r="B147" s="287" t="s">
        <v>22</v>
      </c>
      <c r="C147" s="30">
        <f t="shared" si="114"/>
        <v>0</v>
      </c>
      <c r="D147" s="30">
        <f t="shared" si="115"/>
        <v>0</v>
      </c>
      <c r="E147" s="30">
        <f t="shared" si="115"/>
        <v>0</v>
      </c>
      <c r="F147" s="30">
        <f t="shared" si="120"/>
        <v>0</v>
      </c>
      <c r="G147" s="30">
        <f t="shared" si="120"/>
        <v>0</v>
      </c>
      <c r="H147" s="30">
        <f t="shared" si="120"/>
        <v>0</v>
      </c>
      <c r="I147" s="30">
        <f t="shared" si="120"/>
        <v>0</v>
      </c>
      <c r="J147" s="30">
        <f t="shared" si="120"/>
        <v>0</v>
      </c>
      <c r="K147" s="30">
        <f t="shared" si="120"/>
        <v>0</v>
      </c>
      <c r="L147" s="30">
        <f t="shared" si="120"/>
        <v>0</v>
      </c>
      <c r="M147" s="30">
        <f t="shared" si="120"/>
        <v>0</v>
      </c>
      <c r="N147" s="30">
        <f t="shared" si="120"/>
        <v>0</v>
      </c>
      <c r="O147" s="30">
        <f t="shared" si="117"/>
        <v>0</v>
      </c>
      <c r="P147" s="30">
        <f t="shared" si="117"/>
        <v>0</v>
      </c>
      <c r="Q147" s="30">
        <f t="shared" si="117"/>
        <v>0</v>
      </c>
      <c r="R147" s="30">
        <f t="shared" si="120"/>
        <v>0</v>
      </c>
      <c r="S147" s="30">
        <f t="shared" si="120"/>
        <v>0</v>
      </c>
      <c r="T147" s="30">
        <f t="shared" si="120"/>
        <v>0</v>
      </c>
      <c r="U147" s="30">
        <f t="shared" si="120"/>
        <v>0</v>
      </c>
      <c r="V147" s="30">
        <f t="shared" si="120"/>
        <v>0</v>
      </c>
      <c r="W147" s="30">
        <f t="shared" si="120"/>
        <v>0</v>
      </c>
      <c r="X147" s="30">
        <f t="shared" si="120"/>
        <v>0</v>
      </c>
      <c r="Y147" s="30">
        <f t="shared" si="120"/>
        <v>0</v>
      </c>
      <c r="Z147" s="30">
        <f t="shared" si="120"/>
        <v>0</v>
      </c>
      <c r="AA147" s="30">
        <f t="shared" si="120"/>
        <v>0</v>
      </c>
      <c r="AB147" s="30">
        <f t="shared" si="120"/>
        <v>0</v>
      </c>
      <c r="AC147" s="30">
        <f t="shared" si="120"/>
        <v>0</v>
      </c>
      <c r="AD147" s="30">
        <f t="shared" si="120"/>
        <v>0</v>
      </c>
      <c r="AE147" s="30">
        <f t="shared" si="120"/>
        <v>0</v>
      </c>
      <c r="AF147" s="30">
        <f t="shared" si="120"/>
        <v>0</v>
      </c>
      <c r="AG147" s="30">
        <f t="shared" si="120"/>
        <v>0</v>
      </c>
      <c r="AH147" s="30">
        <f t="shared" si="120"/>
        <v>0</v>
      </c>
      <c r="AI147" s="30">
        <f t="shared" si="120"/>
        <v>0</v>
      </c>
      <c r="AJ147" s="30">
        <f t="shared" si="120"/>
        <v>0</v>
      </c>
      <c r="AK147" s="30">
        <f t="shared" si="120"/>
        <v>0</v>
      </c>
      <c r="AL147" s="30">
        <f t="shared" si="120"/>
        <v>0</v>
      </c>
      <c r="AM147" s="30">
        <f t="shared" si="120"/>
        <v>0</v>
      </c>
      <c r="AN147" s="30">
        <f t="shared" si="120"/>
        <v>0</v>
      </c>
      <c r="AO147" s="30">
        <f t="shared" si="120"/>
        <v>0</v>
      </c>
      <c r="AP147" s="30">
        <f t="shared" si="120"/>
        <v>0</v>
      </c>
      <c r="AQ147" s="30">
        <f t="shared" si="120"/>
        <v>0</v>
      </c>
      <c r="AR147" s="30">
        <f t="shared" si="120"/>
        <v>0</v>
      </c>
      <c r="AS147" s="30">
        <f t="shared" si="120"/>
        <v>0</v>
      </c>
      <c r="AT147" s="30">
        <f t="shared" si="120"/>
        <v>0</v>
      </c>
      <c r="AU147" s="30">
        <f t="shared" si="120"/>
        <v>0</v>
      </c>
      <c r="AV147" s="30">
        <f t="shared" si="120"/>
        <v>0</v>
      </c>
      <c r="AW147" s="30">
        <f t="shared" si="120"/>
        <v>0</v>
      </c>
      <c r="AX147" s="30">
        <f t="shared" si="120"/>
        <v>0</v>
      </c>
      <c r="AY147" s="30">
        <f t="shared" si="120"/>
        <v>0</v>
      </c>
      <c r="AZ147" s="30">
        <f t="shared" si="120"/>
        <v>0</v>
      </c>
      <c r="BA147" s="30">
        <f t="shared" si="120"/>
        <v>0</v>
      </c>
      <c r="BB147" s="30">
        <f t="shared" si="120"/>
        <v>0</v>
      </c>
      <c r="BC147" s="30">
        <f t="shared" si="120"/>
        <v>0</v>
      </c>
      <c r="BD147" s="30">
        <f t="shared" si="120"/>
        <v>0</v>
      </c>
      <c r="BE147" s="30">
        <f t="shared" si="120"/>
        <v>0</v>
      </c>
      <c r="BF147" s="30">
        <f t="shared" si="120"/>
        <v>0</v>
      </c>
      <c r="BG147" s="30">
        <f t="shared" si="120"/>
        <v>0</v>
      </c>
      <c r="BH147" s="30">
        <f t="shared" si="120"/>
        <v>0</v>
      </c>
      <c r="BI147" s="30">
        <f t="shared" si="120"/>
        <v>0</v>
      </c>
      <c r="BJ147" s="30">
        <f t="shared" si="120"/>
        <v>0</v>
      </c>
      <c r="BK147" s="30">
        <f t="shared" si="120"/>
        <v>0</v>
      </c>
      <c r="BL147" s="30">
        <f t="shared" si="120"/>
        <v>0</v>
      </c>
      <c r="BM147" s="30">
        <f t="shared" si="120"/>
        <v>0</v>
      </c>
      <c r="BN147" s="30">
        <f t="shared" si="120"/>
        <v>0</v>
      </c>
      <c r="BO147" s="30">
        <f t="shared" si="120"/>
        <v>0</v>
      </c>
      <c r="BP147" s="30">
        <f t="shared" si="120"/>
        <v>0</v>
      </c>
      <c r="BQ147" s="30">
        <f t="shared" si="118"/>
        <v>0</v>
      </c>
      <c r="BR147" s="30">
        <f t="shared" si="118"/>
        <v>0</v>
      </c>
      <c r="BS147" s="30">
        <f t="shared" si="118"/>
        <v>0</v>
      </c>
      <c r="BT147" s="30">
        <f t="shared" si="118"/>
        <v>0</v>
      </c>
      <c r="BU147" s="30">
        <f t="shared" si="118"/>
        <v>0</v>
      </c>
      <c r="BV147" s="30">
        <f t="shared" si="118"/>
        <v>0</v>
      </c>
      <c r="BW147" s="30">
        <f t="shared" si="118"/>
        <v>0</v>
      </c>
      <c r="BX147" s="30">
        <f t="shared" si="118"/>
        <v>0</v>
      </c>
      <c r="BY147" s="30">
        <f t="shared" si="118"/>
        <v>0</v>
      </c>
      <c r="BZ147" s="30">
        <f t="shared" si="118"/>
        <v>0</v>
      </c>
      <c r="CA147" s="30">
        <f t="shared" si="118"/>
        <v>0</v>
      </c>
      <c r="CB147" s="30">
        <f t="shared" si="118"/>
        <v>0</v>
      </c>
      <c r="CC147" s="30">
        <f t="shared" si="118"/>
        <v>0</v>
      </c>
      <c r="CD147" s="30">
        <f t="shared" si="118"/>
        <v>0</v>
      </c>
      <c r="CE147" s="30">
        <f t="shared" si="118"/>
        <v>0</v>
      </c>
      <c r="CF147" s="30">
        <f t="shared" si="118"/>
        <v>0</v>
      </c>
      <c r="CG147" s="30">
        <f t="shared" si="118"/>
        <v>0</v>
      </c>
      <c r="CH147" s="33">
        <f t="shared" si="118"/>
        <v>0</v>
      </c>
    </row>
    <row r="148" spans="1:86" hidden="1" x14ac:dyDescent="0.35">
      <c r="A148" s="578"/>
      <c r="B148" s="94" t="s">
        <v>9</v>
      </c>
      <c r="C148" s="30">
        <f t="shared" si="114"/>
        <v>0</v>
      </c>
      <c r="D148" s="30">
        <f t="shared" si="115"/>
        <v>0</v>
      </c>
      <c r="E148" s="30">
        <f t="shared" si="115"/>
        <v>0</v>
      </c>
      <c r="F148" s="30">
        <f t="shared" si="120"/>
        <v>0</v>
      </c>
      <c r="G148" s="30">
        <f t="shared" si="120"/>
        <v>0</v>
      </c>
      <c r="H148" s="30">
        <f t="shared" si="120"/>
        <v>0</v>
      </c>
      <c r="I148" s="30">
        <f t="shared" si="120"/>
        <v>0</v>
      </c>
      <c r="J148" s="30">
        <f t="shared" si="120"/>
        <v>0</v>
      </c>
      <c r="K148" s="30">
        <f t="shared" si="120"/>
        <v>0</v>
      </c>
      <c r="L148" s="30">
        <f t="shared" si="120"/>
        <v>0</v>
      </c>
      <c r="M148" s="30">
        <f t="shared" si="120"/>
        <v>0</v>
      </c>
      <c r="N148" s="30">
        <f t="shared" si="120"/>
        <v>0</v>
      </c>
      <c r="O148" s="30">
        <f t="shared" si="117"/>
        <v>0</v>
      </c>
      <c r="P148" s="30">
        <f t="shared" si="117"/>
        <v>0</v>
      </c>
      <c r="Q148" s="30">
        <f t="shared" si="117"/>
        <v>0</v>
      </c>
      <c r="R148" s="30">
        <f t="shared" si="120"/>
        <v>0</v>
      </c>
      <c r="S148" s="30">
        <f t="shared" si="120"/>
        <v>0</v>
      </c>
      <c r="T148" s="30">
        <f t="shared" si="120"/>
        <v>0</v>
      </c>
      <c r="U148" s="30">
        <f t="shared" si="120"/>
        <v>0</v>
      </c>
      <c r="V148" s="30">
        <f t="shared" si="120"/>
        <v>0</v>
      </c>
      <c r="W148" s="30">
        <f t="shared" si="120"/>
        <v>0</v>
      </c>
      <c r="X148" s="30">
        <f t="shared" si="120"/>
        <v>0</v>
      </c>
      <c r="Y148" s="30">
        <f t="shared" si="120"/>
        <v>0</v>
      </c>
      <c r="Z148" s="30">
        <f t="shared" si="120"/>
        <v>0</v>
      </c>
      <c r="AA148" s="30">
        <f t="shared" si="120"/>
        <v>0</v>
      </c>
      <c r="AB148" s="30">
        <f t="shared" si="120"/>
        <v>0</v>
      </c>
      <c r="AC148" s="30">
        <f t="shared" si="120"/>
        <v>0</v>
      </c>
      <c r="AD148" s="30">
        <f t="shared" si="120"/>
        <v>0</v>
      </c>
      <c r="AE148" s="30">
        <f t="shared" si="120"/>
        <v>0</v>
      </c>
      <c r="AF148" s="30">
        <f t="shared" si="120"/>
        <v>0</v>
      </c>
      <c r="AG148" s="30">
        <f t="shared" si="120"/>
        <v>0</v>
      </c>
      <c r="AH148" s="30">
        <f t="shared" si="120"/>
        <v>0</v>
      </c>
      <c r="AI148" s="30">
        <f t="shared" si="120"/>
        <v>0</v>
      </c>
      <c r="AJ148" s="30">
        <f t="shared" si="120"/>
        <v>0</v>
      </c>
      <c r="AK148" s="30">
        <f t="shared" si="120"/>
        <v>0</v>
      </c>
      <c r="AL148" s="30">
        <f t="shared" si="120"/>
        <v>0</v>
      </c>
      <c r="AM148" s="30">
        <f t="shared" si="120"/>
        <v>0</v>
      </c>
      <c r="AN148" s="30">
        <f t="shared" si="120"/>
        <v>0</v>
      </c>
      <c r="AO148" s="30">
        <f t="shared" si="120"/>
        <v>0</v>
      </c>
      <c r="AP148" s="30">
        <f t="shared" si="120"/>
        <v>0</v>
      </c>
      <c r="AQ148" s="30">
        <f t="shared" si="120"/>
        <v>0</v>
      </c>
      <c r="AR148" s="30">
        <f t="shared" si="120"/>
        <v>0</v>
      </c>
      <c r="AS148" s="30">
        <f t="shared" si="120"/>
        <v>0</v>
      </c>
      <c r="AT148" s="30">
        <f t="shared" si="120"/>
        <v>0</v>
      </c>
      <c r="AU148" s="30">
        <f t="shared" si="120"/>
        <v>0</v>
      </c>
      <c r="AV148" s="30">
        <f t="shared" si="120"/>
        <v>0</v>
      </c>
      <c r="AW148" s="30">
        <f t="shared" si="120"/>
        <v>0</v>
      </c>
      <c r="AX148" s="30">
        <f t="shared" si="120"/>
        <v>0</v>
      </c>
      <c r="AY148" s="30">
        <f t="shared" si="120"/>
        <v>0</v>
      </c>
      <c r="AZ148" s="30">
        <f t="shared" si="120"/>
        <v>0</v>
      </c>
      <c r="BA148" s="30">
        <f t="shared" si="120"/>
        <v>0</v>
      </c>
      <c r="BB148" s="30">
        <f t="shared" si="120"/>
        <v>0</v>
      </c>
      <c r="BC148" s="30">
        <f t="shared" si="120"/>
        <v>0</v>
      </c>
      <c r="BD148" s="30">
        <f t="shared" si="120"/>
        <v>0</v>
      </c>
      <c r="BE148" s="30">
        <f t="shared" si="120"/>
        <v>0</v>
      </c>
      <c r="BF148" s="30">
        <f t="shared" si="120"/>
        <v>0</v>
      </c>
      <c r="BG148" s="30">
        <f t="shared" si="120"/>
        <v>0</v>
      </c>
      <c r="BH148" s="30">
        <f t="shared" si="120"/>
        <v>0</v>
      </c>
      <c r="BI148" s="30">
        <f t="shared" si="120"/>
        <v>0</v>
      </c>
      <c r="BJ148" s="30">
        <f t="shared" si="120"/>
        <v>0</v>
      </c>
      <c r="BK148" s="30">
        <f t="shared" si="120"/>
        <v>0</v>
      </c>
      <c r="BL148" s="30">
        <f t="shared" si="120"/>
        <v>0</v>
      </c>
      <c r="BM148" s="30">
        <f t="shared" si="120"/>
        <v>0</v>
      </c>
      <c r="BN148" s="30">
        <f t="shared" si="120"/>
        <v>0</v>
      </c>
      <c r="BO148" s="30">
        <f t="shared" si="120"/>
        <v>0</v>
      </c>
      <c r="BP148" s="30">
        <f t="shared" ref="BP148:CH151" si="121">IF(BP28=0,0,((BP10*0.5)+BO28-BP46)*BP83*BP115*BP$2)</f>
        <v>0</v>
      </c>
      <c r="BQ148" s="30">
        <f t="shared" si="121"/>
        <v>0</v>
      </c>
      <c r="BR148" s="30">
        <f t="shared" si="121"/>
        <v>0</v>
      </c>
      <c r="BS148" s="30">
        <f t="shared" si="121"/>
        <v>0</v>
      </c>
      <c r="BT148" s="30">
        <f t="shared" si="121"/>
        <v>0</v>
      </c>
      <c r="BU148" s="30">
        <f t="shared" si="121"/>
        <v>0</v>
      </c>
      <c r="BV148" s="30">
        <f t="shared" si="121"/>
        <v>0</v>
      </c>
      <c r="BW148" s="30">
        <f t="shared" si="121"/>
        <v>0</v>
      </c>
      <c r="BX148" s="30">
        <f t="shared" si="121"/>
        <v>0</v>
      </c>
      <c r="BY148" s="30">
        <f t="shared" si="121"/>
        <v>0</v>
      </c>
      <c r="BZ148" s="30">
        <f t="shared" si="121"/>
        <v>0</v>
      </c>
      <c r="CA148" s="30">
        <f t="shared" si="121"/>
        <v>0</v>
      </c>
      <c r="CB148" s="30">
        <f t="shared" si="121"/>
        <v>0</v>
      </c>
      <c r="CC148" s="30">
        <f t="shared" si="121"/>
        <v>0</v>
      </c>
      <c r="CD148" s="30">
        <f t="shared" si="121"/>
        <v>0</v>
      </c>
      <c r="CE148" s="30">
        <f t="shared" si="121"/>
        <v>0</v>
      </c>
      <c r="CF148" s="30">
        <f t="shared" si="121"/>
        <v>0</v>
      </c>
      <c r="CG148" s="30">
        <f t="shared" si="121"/>
        <v>0</v>
      </c>
      <c r="CH148" s="33">
        <f t="shared" si="121"/>
        <v>0</v>
      </c>
    </row>
    <row r="149" spans="1:86" hidden="1" x14ac:dyDescent="0.35">
      <c r="A149" s="578"/>
      <c r="B149" s="94" t="s">
        <v>3</v>
      </c>
      <c r="C149" s="30">
        <f t="shared" si="114"/>
        <v>0</v>
      </c>
      <c r="D149" s="30">
        <f t="shared" si="115"/>
        <v>0</v>
      </c>
      <c r="E149" s="30">
        <f t="shared" si="115"/>
        <v>0</v>
      </c>
      <c r="F149" s="30">
        <f t="shared" ref="F149:BP152" si="122">IF(F29=0,0,((F11*0.5)+E29-F47)*F84*F116*F$2)</f>
        <v>0</v>
      </c>
      <c r="G149" s="30">
        <f t="shared" si="122"/>
        <v>0</v>
      </c>
      <c r="H149" s="30">
        <f t="shared" si="122"/>
        <v>0</v>
      </c>
      <c r="I149" s="30">
        <f t="shared" si="122"/>
        <v>0</v>
      </c>
      <c r="J149" s="30">
        <f t="shared" si="122"/>
        <v>0</v>
      </c>
      <c r="K149" s="30">
        <f t="shared" si="122"/>
        <v>0</v>
      </c>
      <c r="L149" s="30">
        <f t="shared" si="122"/>
        <v>0</v>
      </c>
      <c r="M149" s="30">
        <f t="shared" si="122"/>
        <v>0</v>
      </c>
      <c r="N149" s="30">
        <f t="shared" si="122"/>
        <v>0</v>
      </c>
      <c r="O149" s="30">
        <f t="shared" si="117"/>
        <v>0</v>
      </c>
      <c r="P149" s="30">
        <f t="shared" si="117"/>
        <v>0</v>
      </c>
      <c r="Q149" s="30">
        <f t="shared" si="117"/>
        <v>0</v>
      </c>
      <c r="R149" s="30">
        <f t="shared" si="122"/>
        <v>0</v>
      </c>
      <c r="S149" s="30">
        <f t="shared" si="122"/>
        <v>0</v>
      </c>
      <c r="T149" s="30">
        <f t="shared" si="122"/>
        <v>0</v>
      </c>
      <c r="U149" s="30">
        <f t="shared" si="122"/>
        <v>0</v>
      </c>
      <c r="V149" s="30">
        <f t="shared" si="122"/>
        <v>0</v>
      </c>
      <c r="W149" s="30">
        <f t="shared" si="122"/>
        <v>0</v>
      </c>
      <c r="X149" s="30">
        <f t="shared" si="122"/>
        <v>0</v>
      </c>
      <c r="Y149" s="30">
        <f t="shared" si="122"/>
        <v>0</v>
      </c>
      <c r="Z149" s="30">
        <f t="shared" si="122"/>
        <v>0</v>
      </c>
      <c r="AA149" s="30">
        <f t="shared" si="122"/>
        <v>0</v>
      </c>
      <c r="AB149" s="30">
        <f t="shared" si="122"/>
        <v>0</v>
      </c>
      <c r="AC149" s="30">
        <f t="shared" si="122"/>
        <v>0</v>
      </c>
      <c r="AD149" s="30">
        <f t="shared" si="122"/>
        <v>0</v>
      </c>
      <c r="AE149" s="30">
        <f t="shared" si="122"/>
        <v>0</v>
      </c>
      <c r="AF149" s="30">
        <f t="shared" si="122"/>
        <v>0</v>
      </c>
      <c r="AG149" s="30">
        <f t="shared" si="122"/>
        <v>0</v>
      </c>
      <c r="AH149" s="30">
        <f t="shared" si="122"/>
        <v>0</v>
      </c>
      <c r="AI149" s="30">
        <f t="shared" si="122"/>
        <v>0</v>
      </c>
      <c r="AJ149" s="30">
        <f t="shared" si="122"/>
        <v>0</v>
      </c>
      <c r="AK149" s="30">
        <f t="shared" si="122"/>
        <v>0</v>
      </c>
      <c r="AL149" s="30">
        <f t="shared" si="122"/>
        <v>0</v>
      </c>
      <c r="AM149" s="30">
        <f t="shared" si="122"/>
        <v>0</v>
      </c>
      <c r="AN149" s="30">
        <f t="shared" si="122"/>
        <v>0</v>
      </c>
      <c r="AO149" s="30">
        <f t="shared" si="122"/>
        <v>0</v>
      </c>
      <c r="AP149" s="30">
        <f t="shared" si="122"/>
        <v>0</v>
      </c>
      <c r="AQ149" s="30">
        <f t="shared" si="122"/>
        <v>0</v>
      </c>
      <c r="AR149" s="30">
        <f t="shared" si="122"/>
        <v>0</v>
      </c>
      <c r="AS149" s="30">
        <f t="shared" si="122"/>
        <v>0</v>
      </c>
      <c r="AT149" s="30">
        <f t="shared" si="122"/>
        <v>0</v>
      </c>
      <c r="AU149" s="30">
        <f t="shared" si="122"/>
        <v>0</v>
      </c>
      <c r="AV149" s="30">
        <f t="shared" si="122"/>
        <v>0</v>
      </c>
      <c r="AW149" s="30">
        <f t="shared" si="122"/>
        <v>0</v>
      </c>
      <c r="AX149" s="30">
        <f t="shared" si="122"/>
        <v>0</v>
      </c>
      <c r="AY149" s="30">
        <f t="shared" si="122"/>
        <v>0</v>
      </c>
      <c r="AZ149" s="30">
        <f t="shared" si="122"/>
        <v>0</v>
      </c>
      <c r="BA149" s="30">
        <f t="shared" si="122"/>
        <v>0</v>
      </c>
      <c r="BB149" s="30">
        <f t="shared" si="122"/>
        <v>0</v>
      </c>
      <c r="BC149" s="30">
        <f t="shared" si="122"/>
        <v>0</v>
      </c>
      <c r="BD149" s="30">
        <f t="shared" si="122"/>
        <v>0</v>
      </c>
      <c r="BE149" s="30">
        <f t="shared" si="122"/>
        <v>0</v>
      </c>
      <c r="BF149" s="30">
        <f t="shared" si="122"/>
        <v>0</v>
      </c>
      <c r="BG149" s="30">
        <f t="shared" si="122"/>
        <v>0</v>
      </c>
      <c r="BH149" s="30">
        <f t="shared" si="122"/>
        <v>0</v>
      </c>
      <c r="BI149" s="30">
        <f t="shared" si="122"/>
        <v>0</v>
      </c>
      <c r="BJ149" s="30">
        <f t="shared" si="122"/>
        <v>0</v>
      </c>
      <c r="BK149" s="30">
        <f t="shared" si="122"/>
        <v>0</v>
      </c>
      <c r="BL149" s="30">
        <f t="shared" si="122"/>
        <v>0</v>
      </c>
      <c r="BM149" s="30">
        <f t="shared" si="122"/>
        <v>0</v>
      </c>
      <c r="BN149" s="30">
        <f t="shared" si="122"/>
        <v>0</v>
      </c>
      <c r="BO149" s="30">
        <f t="shared" si="122"/>
        <v>0</v>
      </c>
      <c r="BP149" s="30">
        <f t="shared" si="122"/>
        <v>0</v>
      </c>
      <c r="BQ149" s="30">
        <f t="shared" si="121"/>
        <v>0</v>
      </c>
      <c r="BR149" s="30">
        <f t="shared" si="121"/>
        <v>0</v>
      </c>
      <c r="BS149" s="30">
        <f t="shared" si="121"/>
        <v>0</v>
      </c>
      <c r="BT149" s="30">
        <f t="shared" si="121"/>
        <v>0</v>
      </c>
      <c r="BU149" s="30">
        <f t="shared" si="121"/>
        <v>0</v>
      </c>
      <c r="BV149" s="30">
        <f t="shared" si="121"/>
        <v>0</v>
      </c>
      <c r="BW149" s="30">
        <f t="shared" si="121"/>
        <v>0</v>
      </c>
      <c r="BX149" s="30">
        <f t="shared" si="121"/>
        <v>0</v>
      </c>
      <c r="BY149" s="30">
        <f t="shared" si="121"/>
        <v>0</v>
      </c>
      <c r="BZ149" s="30">
        <f t="shared" si="121"/>
        <v>0</v>
      </c>
      <c r="CA149" s="30">
        <f t="shared" si="121"/>
        <v>0</v>
      </c>
      <c r="CB149" s="30">
        <f t="shared" si="121"/>
        <v>0</v>
      </c>
      <c r="CC149" s="30">
        <f t="shared" si="121"/>
        <v>0</v>
      </c>
      <c r="CD149" s="30">
        <f t="shared" si="121"/>
        <v>0</v>
      </c>
      <c r="CE149" s="30">
        <f t="shared" si="121"/>
        <v>0</v>
      </c>
      <c r="CF149" s="30">
        <f t="shared" si="121"/>
        <v>0</v>
      </c>
      <c r="CG149" s="30">
        <f t="shared" si="121"/>
        <v>0</v>
      </c>
      <c r="CH149" s="33">
        <f t="shared" si="121"/>
        <v>0</v>
      </c>
    </row>
    <row r="150" spans="1:86" ht="15.75" hidden="1" customHeight="1" x14ac:dyDescent="0.35">
      <c r="A150" s="578"/>
      <c r="B150" s="94" t="s">
        <v>4</v>
      </c>
      <c r="C150" s="30">
        <f t="shared" si="114"/>
        <v>0</v>
      </c>
      <c r="D150" s="30">
        <f t="shared" si="115"/>
        <v>0</v>
      </c>
      <c r="E150" s="30">
        <f t="shared" si="115"/>
        <v>0</v>
      </c>
      <c r="F150" s="30">
        <f t="shared" si="122"/>
        <v>0</v>
      </c>
      <c r="G150" s="30">
        <f t="shared" si="122"/>
        <v>0</v>
      </c>
      <c r="H150" s="30">
        <f t="shared" si="122"/>
        <v>0</v>
      </c>
      <c r="I150" s="30">
        <f t="shared" si="122"/>
        <v>0</v>
      </c>
      <c r="J150" s="30">
        <f t="shared" si="122"/>
        <v>0</v>
      </c>
      <c r="K150" s="30">
        <f t="shared" si="122"/>
        <v>0</v>
      </c>
      <c r="L150" s="30">
        <f t="shared" si="122"/>
        <v>0</v>
      </c>
      <c r="M150" s="30">
        <f t="shared" si="122"/>
        <v>0</v>
      </c>
      <c r="N150" s="30">
        <f t="shared" si="122"/>
        <v>0</v>
      </c>
      <c r="O150" s="30">
        <f t="shared" si="117"/>
        <v>0</v>
      </c>
      <c r="P150" s="30">
        <f t="shared" si="117"/>
        <v>0</v>
      </c>
      <c r="Q150" s="30">
        <f t="shared" si="117"/>
        <v>0</v>
      </c>
      <c r="R150" s="30">
        <f t="shared" si="122"/>
        <v>0</v>
      </c>
      <c r="S150" s="30">
        <f t="shared" si="122"/>
        <v>0</v>
      </c>
      <c r="T150" s="30">
        <f t="shared" si="122"/>
        <v>0</v>
      </c>
      <c r="U150" s="30">
        <f t="shared" si="122"/>
        <v>0</v>
      </c>
      <c r="V150" s="30">
        <f t="shared" si="122"/>
        <v>0</v>
      </c>
      <c r="W150" s="30">
        <f t="shared" si="122"/>
        <v>0</v>
      </c>
      <c r="X150" s="30">
        <f t="shared" si="122"/>
        <v>0</v>
      </c>
      <c r="Y150" s="30">
        <f t="shared" si="122"/>
        <v>0</v>
      </c>
      <c r="Z150" s="30">
        <f t="shared" si="122"/>
        <v>0</v>
      </c>
      <c r="AA150" s="30">
        <f t="shared" si="122"/>
        <v>0</v>
      </c>
      <c r="AB150" s="30">
        <f t="shared" si="122"/>
        <v>0</v>
      </c>
      <c r="AC150" s="30">
        <f t="shared" si="122"/>
        <v>0</v>
      </c>
      <c r="AD150" s="30">
        <f t="shared" si="122"/>
        <v>0</v>
      </c>
      <c r="AE150" s="30">
        <f t="shared" si="122"/>
        <v>0</v>
      </c>
      <c r="AF150" s="30">
        <f t="shared" si="122"/>
        <v>0</v>
      </c>
      <c r="AG150" s="30">
        <f t="shared" si="122"/>
        <v>0</v>
      </c>
      <c r="AH150" s="30">
        <f t="shared" si="122"/>
        <v>0</v>
      </c>
      <c r="AI150" s="30">
        <f t="shared" si="122"/>
        <v>0</v>
      </c>
      <c r="AJ150" s="30">
        <f t="shared" si="122"/>
        <v>0</v>
      </c>
      <c r="AK150" s="30">
        <f t="shared" si="122"/>
        <v>0</v>
      </c>
      <c r="AL150" s="30">
        <f t="shared" si="122"/>
        <v>0</v>
      </c>
      <c r="AM150" s="30">
        <f t="shared" si="122"/>
        <v>0</v>
      </c>
      <c r="AN150" s="30">
        <f t="shared" si="122"/>
        <v>0</v>
      </c>
      <c r="AO150" s="30">
        <f t="shared" si="122"/>
        <v>0</v>
      </c>
      <c r="AP150" s="30">
        <f t="shared" si="122"/>
        <v>0</v>
      </c>
      <c r="AQ150" s="30">
        <f t="shared" si="122"/>
        <v>0</v>
      </c>
      <c r="AR150" s="30">
        <f t="shared" si="122"/>
        <v>0</v>
      </c>
      <c r="AS150" s="30">
        <f t="shared" si="122"/>
        <v>0</v>
      </c>
      <c r="AT150" s="30">
        <f t="shared" si="122"/>
        <v>0</v>
      </c>
      <c r="AU150" s="30">
        <f t="shared" si="122"/>
        <v>0</v>
      </c>
      <c r="AV150" s="30">
        <f t="shared" si="122"/>
        <v>0</v>
      </c>
      <c r="AW150" s="30">
        <f t="shared" si="122"/>
        <v>0</v>
      </c>
      <c r="AX150" s="30">
        <f t="shared" si="122"/>
        <v>0</v>
      </c>
      <c r="AY150" s="30">
        <f t="shared" si="122"/>
        <v>0</v>
      </c>
      <c r="AZ150" s="30">
        <f t="shared" si="122"/>
        <v>0</v>
      </c>
      <c r="BA150" s="30">
        <f t="shared" si="122"/>
        <v>0</v>
      </c>
      <c r="BB150" s="30">
        <f t="shared" si="122"/>
        <v>0</v>
      </c>
      <c r="BC150" s="30">
        <f t="shared" si="122"/>
        <v>0</v>
      </c>
      <c r="BD150" s="30">
        <f t="shared" si="122"/>
        <v>0</v>
      </c>
      <c r="BE150" s="30">
        <f t="shared" si="122"/>
        <v>0</v>
      </c>
      <c r="BF150" s="30">
        <f t="shared" si="122"/>
        <v>0</v>
      </c>
      <c r="BG150" s="30">
        <f t="shared" si="122"/>
        <v>0</v>
      </c>
      <c r="BH150" s="30">
        <f t="shared" si="122"/>
        <v>0</v>
      </c>
      <c r="BI150" s="30">
        <f t="shared" si="122"/>
        <v>0</v>
      </c>
      <c r="BJ150" s="30">
        <f t="shared" si="122"/>
        <v>0</v>
      </c>
      <c r="BK150" s="30">
        <f t="shared" si="122"/>
        <v>0</v>
      </c>
      <c r="BL150" s="30">
        <f t="shared" si="122"/>
        <v>0</v>
      </c>
      <c r="BM150" s="30">
        <f t="shared" si="122"/>
        <v>0</v>
      </c>
      <c r="BN150" s="30">
        <f t="shared" si="122"/>
        <v>0</v>
      </c>
      <c r="BO150" s="30">
        <f t="shared" si="122"/>
        <v>0</v>
      </c>
      <c r="BP150" s="30">
        <f t="shared" si="122"/>
        <v>0</v>
      </c>
      <c r="BQ150" s="30">
        <f t="shared" si="121"/>
        <v>0</v>
      </c>
      <c r="BR150" s="30">
        <f t="shared" si="121"/>
        <v>0</v>
      </c>
      <c r="BS150" s="30">
        <f t="shared" si="121"/>
        <v>0</v>
      </c>
      <c r="BT150" s="30">
        <f t="shared" si="121"/>
        <v>0</v>
      </c>
      <c r="BU150" s="30">
        <f t="shared" si="121"/>
        <v>0</v>
      </c>
      <c r="BV150" s="30">
        <f t="shared" si="121"/>
        <v>0</v>
      </c>
      <c r="BW150" s="30">
        <f t="shared" si="121"/>
        <v>0</v>
      </c>
      <c r="BX150" s="30">
        <f t="shared" si="121"/>
        <v>0</v>
      </c>
      <c r="BY150" s="30">
        <f t="shared" si="121"/>
        <v>0</v>
      </c>
      <c r="BZ150" s="30">
        <f t="shared" si="121"/>
        <v>0</v>
      </c>
      <c r="CA150" s="30">
        <f t="shared" si="121"/>
        <v>0</v>
      </c>
      <c r="CB150" s="30">
        <f t="shared" si="121"/>
        <v>0</v>
      </c>
      <c r="CC150" s="30">
        <f t="shared" si="121"/>
        <v>0</v>
      </c>
      <c r="CD150" s="30">
        <f t="shared" si="121"/>
        <v>0</v>
      </c>
      <c r="CE150" s="30">
        <f t="shared" si="121"/>
        <v>0</v>
      </c>
      <c r="CF150" s="30">
        <f t="shared" si="121"/>
        <v>0</v>
      </c>
      <c r="CG150" s="30">
        <f t="shared" si="121"/>
        <v>0</v>
      </c>
      <c r="CH150" s="33">
        <f t="shared" si="121"/>
        <v>0</v>
      </c>
    </row>
    <row r="151" spans="1:86" hidden="1" x14ac:dyDescent="0.35">
      <c r="A151" s="578"/>
      <c r="B151" s="94" t="s">
        <v>5</v>
      </c>
      <c r="C151" s="30">
        <f t="shared" si="114"/>
        <v>0</v>
      </c>
      <c r="D151" s="30">
        <f t="shared" si="115"/>
        <v>0</v>
      </c>
      <c r="E151" s="30">
        <f t="shared" si="115"/>
        <v>0</v>
      </c>
      <c r="F151" s="30">
        <f t="shared" si="122"/>
        <v>0</v>
      </c>
      <c r="G151" s="30">
        <f t="shared" si="122"/>
        <v>0</v>
      </c>
      <c r="H151" s="30">
        <f t="shared" si="122"/>
        <v>0</v>
      </c>
      <c r="I151" s="30">
        <f t="shared" si="122"/>
        <v>0</v>
      </c>
      <c r="J151" s="30">
        <f t="shared" si="122"/>
        <v>0</v>
      </c>
      <c r="K151" s="30">
        <f t="shared" si="122"/>
        <v>0</v>
      </c>
      <c r="L151" s="30">
        <f t="shared" si="122"/>
        <v>0</v>
      </c>
      <c r="M151" s="30">
        <f t="shared" si="122"/>
        <v>0</v>
      </c>
      <c r="N151" s="30">
        <f t="shared" si="122"/>
        <v>0</v>
      </c>
      <c r="O151" s="30">
        <f t="shared" si="117"/>
        <v>0</v>
      </c>
      <c r="P151" s="30">
        <f t="shared" si="117"/>
        <v>0</v>
      </c>
      <c r="Q151" s="30">
        <f t="shared" si="117"/>
        <v>0</v>
      </c>
      <c r="R151" s="30">
        <f t="shared" si="122"/>
        <v>0</v>
      </c>
      <c r="S151" s="30">
        <f t="shared" si="122"/>
        <v>0</v>
      </c>
      <c r="T151" s="30">
        <f t="shared" si="122"/>
        <v>0</v>
      </c>
      <c r="U151" s="30">
        <f t="shared" si="122"/>
        <v>0</v>
      </c>
      <c r="V151" s="30">
        <f t="shared" si="122"/>
        <v>0</v>
      </c>
      <c r="W151" s="30">
        <f t="shared" si="122"/>
        <v>0</v>
      </c>
      <c r="X151" s="30">
        <f t="shared" si="122"/>
        <v>0</v>
      </c>
      <c r="Y151" s="30">
        <f t="shared" si="122"/>
        <v>0</v>
      </c>
      <c r="Z151" s="30">
        <f t="shared" si="122"/>
        <v>0</v>
      </c>
      <c r="AA151" s="30">
        <f t="shared" si="122"/>
        <v>0</v>
      </c>
      <c r="AB151" s="30">
        <f t="shared" si="122"/>
        <v>0</v>
      </c>
      <c r="AC151" s="30">
        <f t="shared" si="122"/>
        <v>0</v>
      </c>
      <c r="AD151" s="30">
        <f t="shared" si="122"/>
        <v>0</v>
      </c>
      <c r="AE151" s="30">
        <f t="shared" si="122"/>
        <v>0</v>
      </c>
      <c r="AF151" s="30">
        <f t="shared" si="122"/>
        <v>0</v>
      </c>
      <c r="AG151" s="30">
        <f t="shared" si="122"/>
        <v>0</v>
      </c>
      <c r="AH151" s="30">
        <f t="shared" si="122"/>
        <v>0</v>
      </c>
      <c r="AI151" s="30">
        <f t="shared" si="122"/>
        <v>0</v>
      </c>
      <c r="AJ151" s="30">
        <f t="shared" si="122"/>
        <v>0</v>
      </c>
      <c r="AK151" s="30">
        <f t="shared" si="122"/>
        <v>0</v>
      </c>
      <c r="AL151" s="30">
        <f t="shared" si="122"/>
        <v>0</v>
      </c>
      <c r="AM151" s="30">
        <f t="shared" si="122"/>
        <v>0</v>
      </c>
      <c r="AN151" s="30">
        <f t="shared" si="122"/>
        <v>0</v>
      </c>
      <c r="AO151" s="30">
        <f t="shared" si="122"/>
        <v>0</v>
      </c>
      <c r="AP151" s="30">
        <f t="shared" si="122"/>
        <v>0</v>
      </c>
      <c r="AQ151" s="30">
        <f t="shared" si="122"/>
        <v>0</v>
      </c>
      <c r="AR151" s="30">
        <f t="shared" si="122"/>
        <v>0</v>
      </c>
      <c r="AS151" s="30">
        <f t="shared" si="122"/>
        <v>0</v>
      </c>
      <c r="AT151" s="30">
        <f t="shared" si="122"/>
        <v>0</v>
      </c>
      <c r="AU151" s="30">
        <f t="shared" si="122"/>
        <v>0</v>
      </c>
      <c r="AV151" s="30">
        <f t="shared" si="122"/>
        <v>0</v>
      </c>
      <c r="AW151" s="30">
        <f t="shared" si="122"/>
        <v>0</v>
      </c>
      <c r="AX151" s="30">
        <f t="shared" si="122"/>
        <v>0</v>
      </c>
      <c r="AY151" s="30">
        <f t="shared" si="122"/>
        <v>0</v>
      </c>
      <c r="AZ151" s="30">
        <f t="shared" si="122"/>
        <v>0</v>
      </c>
      <c r="BA151" s="30">
        <f t="shared" si="122"/>
        <v>0</v>
      </c>
      <c r="BB151" s="30">
        <f t="shared" si="122"/>
        <v>0</v>
      </c>
      <c r="BC151" s="30">
        <f t="shared" si="122"/>
        <v>0</v>
      </c>
      <c r="BD151" s="30">
        <f t="shared" si="122"/>
        <v>0</v>
      </c>
      <c r="BE151" s="30">
        <f t="shared" si="122"/>
        <v>0</v>
      </c>
      <c r="BF151" s="30">
        <f t="shared" si="122"/>
        <v>0</v>
      </c>
      <c r="BG151" s="30">
        <f t="shared" si="122"/>
        <v>0</v>
      </c>
      <c r="BH151" s="30">
        <f t="shared" si="122"/>
        <v>0</v>
      </c>
      <c r="BI151" s="30">
        <f t="shared" si="122"/>
        <v>0</v>
      </c>
      <c r="BJ151" s="30">
        <f t="shared" si="122"/>
        <v>0</v>
      </c>
      <c r="BK151" s="30">
        <f t="shared" si="122"/>
        <v>0</v>
      </c>
      <c r="BL151" s="30">
        <f t="shared" si="122"/>
        <v>0</v>
      </c>
      <c r="BM151" s="30">
        <f t="shared" si="122"/>
        <v>0</v>
      </c>
      <c r="BN151" s="30">
        <f t="shared" si="122"/>
        <v>0</v>
      </c>
      <c r="BO151" s="30">
        <f t="shared" si="122"/>
        <v>0</v>
      </c>
      <c r="BP151" s="30">
        <f t="shared" si="122"/>
        <v>0</v>
      </c>
      <c r="BQ151" s="30">
        <f t="shared" si="121"/>
        <v>0</v>
      </c>
      <c r="BR151" s="30">
        <f t="shared" si="121"/>
        <v>0</v>
      </c>
      <c r="BS151" s="30">
        <f t="shared" si="121"/>
        <v>0</v>
      </c>
      <c r="BT151" s="30">
        <f t="shared" si="121"/>
        <v>0</v>
      </c>
      <c r="BU151" s="30">
        <f t="shared" si="121"/>
        <v>0</v>
      </c>
      <c r="BV151" s="30">
        <f t="shared" si="121"/>
        <v>0</v>
      </c>
      <c r="BW151" s="30">
        <f t="shared" si="121"/>
        <v>0</v>
      </c>
      <c r="BX151" s="30">
        <f t="shared" si="121"/>
        <v>0</v>
      </c>
      <c r="BY151" s="30">
        <f t="shared" si="121"/>
        <v>0</v>
      </c>
      <c r="BZ151" s="30">
        <f t="shared" si="121"/>
        <v>0</v>
      </c>
      <c r="CA151" s="30">
        <f t="shared" si="121"/>
        <v>0</v>
      </c>
      <c r="CB151" s="30">
        <f t="shared" si="121"/>
        <v>0</v>
      </c>
      <c r="CC151" s="30">
        <f t="shared" si="121"/>
        <v>0</v>
      </c>
      <c r="CD151" s="30">
        <f t="shared" si="121"/>
        <v>0</v>
      </c>
      <c r="CE151" s="30">
        <f t="shared" si="121"/>
        <v>0</v>
      </c>
      <c r="CF151" s="30">
        <f t="shared" si="121"/>
        <v>0</v>
      </c>
      <c r="CG151" s="30">
        <f t="shared" si="121"/>
        <v>0</v>
      </c>
      <c r="CH151" s="33">
        <f t="shared" si="121"/>
        <v>0</v>
      </c>
    </row>
    <row r="152" spans="1:86" hidden="1" x14ac:dyDescent="0.35">
      <c r="A152" s="578"/>
      <c r="B152" s="94" t="s">
        <v>23</v>
      </c>
      <c r="C152" s="30">
        <f t="shared" si="114"/>
        <v>0</v>
      </c>
      <c r="D152" s="30">
        <f t="shared" si="115"/>
        <v>0</v>
      </c>
      <c r="E152" s="30">
        <f t="shared" si="115"/>
        <v>0</v>
      </c>
      <c r="F152" s="30">
        <f t="shared" si="122"/>
        <v>0</v>
      </c>
      <c r="G152" s="30">
        <f t="shared" si="122"/>
        <v>0</v>
      </c>
      <c r="H152" s="30">
        <f t="shared" si="122"/>
        <v>0</v>
      </c>
      <c r="I152" s="30">
        <f t="shared" si="122"/>
        <v>0</v>
      </c>
      <c r="J152" s="30">
        <f t="shared" si="122"/>
        <v>0</v>
      </c>
      <c r="K152" s="30">
        <f t="shared" si="122"/>
        <v>0</v>
      </c>
      <c r="L152" s="30">
        <f t="shared" si="122"/>
        <v>0</v>
      </c>
      <c r="M152" s="30">
        <f t="shared" si="122"/>
        <v>0</v>
      </c>
      <c r="N152" s="30">
        <f t="shared" si="122"/>
        <v>0</v>
      </c>
      <c r="O152" s="30">
        <f t="shared" si="117"/>
        <v>0</v>
      </c>
      <c r="P152" s="30">
        <f t="shared" si="117"/>
        <v>0</v>
      </c>
      <c r="Q152" s="30">
        <f t="shared" si="117"/>
        <v>0</v>
      </c>
      <c r="R152" s="30">
        <f t="shared" si="122"/>
        <v>0</v>
      </c>
      <c r="S152" s="30">
        <f t="shared" si="122"/>
        <v>0</v>
      </c>
      <c r="T152" s="30">
        <f t="shared" si="122"/>
        <v>0</v>
      </c>
      <c r="U152" s="30">
        <f t="shared" si="122"/>
        <v>0</v>
      </c>
      <c r="V152" s="30">
        <f t="shared" si="122"/>
        <v>0</v>
      </c>
      <c r="W152" s="30">
        <f t="shared" si="122"/>
        <v>0</v>
      </c>
      <c r="X152" s="30">
        <f t="shared" si="122"/>
        <v>0</v>
      </c>
      <c r="Y152" s="30">
        <f t="shared" si="122"/>
        <v>0</v>
      </c>
      <c r="Z152" s="30">
        <f t="shared" si="122"/>
        <v>0</v>
      </c>
      <c r="AA152" s="30">
        <f t="shared" si="122"/>
        <v>0</v>
      </c>
      <c r="AB152" s="30">
        <f t="shared" si="122"/>
        <v>0</v>
      </c>
      <c r="AC152" s="30">
        <f t="shared" si="122"/>
        <v>0</v>
      </c>
      <c r="AD152" s="30">
        <f t="shared" si="122"/>
        <v>0</v>
      </c>
      <c r="AE152" s="30">
        <f t="shared" si="122"/>
        <v>0</v>
      </c>
      <c r="AF152" s="30">
        <f t="shared" si="122"/>
        <v>0</v>
      </c>
      <c r="AG152" s="30">
        <f t="shared" si="122"/>
        <v>0</v>
      </c>
      <c r="AH152" s="30">
        <f t="shared" si="122"/>
        <v>0</v>
      </c>
      <c r="AI152" s="30">
        <f t="shared" si="122"/>
        <v>0</v>
      </c>
      <c r="AJ152" s="30">
        <f t="shared" si="122"/>
        <v>0</v>
      </c>
      <c r="AK152" s="30">
        <f t="shared" si="122"/>
        <v>0</v>
      </c>
      <c r="AL152" s="30">
        <f t="shared" si="122"/>
        <v>0</v>
      </c>
      <c r="AM152" s="30">
        <f t="shared" si="122"/>
        <v>0</v>
      </c>
      <c r="AN152" s="30">
        <f t="shared" si="122"/>
        <v>0</v>
      </c>
      <c r="AO152" s="30">
        <f t="shared" si="122"/>
        <v>0</v>
      </c>
      <c r="AP152" s="30">
        <f t="shared" si="122"/>
        <v>0</v>
      </c>
      <c r="AQ152" s="30">
        <f t="shared" si="122"/>
        <v>0</v>
      </c>
      <c r="AR152" s="30">
        <f t="shared" si="122"/>
        <v>0</v>
      </c>
      <c r="AS152" s="30">
        <f t="shared" si="122"/>
        <v>0</v>
      </c>
      <c r="AT152" s="30">
        <f t="shared" si="122"/>
        <v>0</v>
      </c>
      <c r="AU152" s="30">
        <f t="shared" si="122"/>
        <v>0</v>
      </c>
      <c r="AV152" s="30">
        <f t="shared" si="122"/>
        <v>0</v>
      </c>
      <c r="AW152" s="30">
        <f t="shared" si="122"/>
        <v>0</v>
      </c>
      <c r="AX152" s="30">
        <f t="shared" si="122"/>
        <v>0</v>
      </c>
      <c r="AY152" s="30">
        <f t="shared" si="122"/>
        <v>0</v>
      </c>
      <c r="AZ152" s="30">
        <f t="shared" si="122"/>
        <v>0</v>
      </c>
      <c r="BA152" s="30">
        <f t="shared" si="122"/>
        <v>0</v>
      </c>
      <c r="BB152" s="30">
        <f t="shared" si="122"/>
        <v>0</v>
      </c>
      <c r="BC152" s="30">
        <f t="shared" si="122"/>
        <v>0</v>
      </c>
      <c r="BD152" s="30">
        <f t="shared" si="122"/>
        <v>0</v>
      </c>
      <c r="BE152" s="30">
        <f t="shared" si="122"/>
        <v>0</v>
      </c>
      <c r="BF152" s="30">
        <f t="shared" si="122"/>
        <v>0</v>
      </c>
      <c r="BG152" s="30">
        <f t="shared" si="122"/>
        <v>0</v>
      </c>
      <c r="BH152" s="30">
        <f t="shared" si="122"/>
        <v>0</v>
      </c>
      <c r="BI152" s="30">
        <f t="shared" si="122"/>
        <v>0</v>
      </c>
      <c r="BJ152" s="30">
        <f t="shared" si="122"/>
        <v>0</v>
      </c>
      <c r="BK152" s="30">
        <f t="shared" si="122"/>
        <v>0</v>
      </c>
      <c r="BL152" s="30">
        <f t="shared" si="122"/>
        <v>0</v>
      </c>
      <c r="BM152" s="30">
        <f t="shared" si="122"/>
        <v>0</v>
      </c>
      <c r="BN152" s="30">
        <f t="shared" si="122"/>
        <v>0</v>
      </c>
      <c r="BO152" s="30">
        <f t="shared" si="122"/>
        <v>0</v>
      </c>
      <c r="BP152" s="30">
        <f t="shared" ref="BP152:CH155" si="123">IF(BP32=0,0,((BP14*0.5)+BO32-BP50)*BP87*BP119*BP$2)</f>
        <v>0</v>
      </c>
      <c r="BQ152" s="30">
        <f t="shared" si="123"/>
        <v>0</v>
      </c>
      <c r="BR152" s="30">
        <f t="shared" si="123"/>
        <v>0</v>
      </c>
      <c r="BS152" s="30">
        <f t="shared" si="123"/>
        <v>0</v>
      </c>
      <c r="BT152" s="30">
        <f t="shared" si="123"/>
        <v>0</v>
      </c>
      <c r="BU152" s="30">
        <f t="shared" si="123"/>
        <v>0</v>
      </c>
      <c r="BV152" s="30">
        <f t="shared" si="123"/>
        <v>0</v>
      </c>
      <c r="BW152" s="30">
        <f t="shared" si="123"/>
        <v>0</v>
      </c>
      <c r="BX152" s="30">
        <f t="shared" si="123"/>
        <v>0</v>
      </c>
      <c r="BY152" s="30">
        <f t="shared" si="123"/>
        <v>0</v>
      </c>
      <c r="BZ152" s="30">
        <f t="shared" si="123"/>
        <v>0</v>
      </c>
      <c r="CA152" s="30">
        <f t="shared" si="123"/>
        <v>0</v>
      </c>
      <c r="CB152" s="30">
        <f t="shared" si="123"/>
        <v>0</v>
      </c>
      <c r="CC152" s="30">
        <f t="shared" si="123"/>
        <v>0</v>
      </c>
      <c r="CD152" s="30">
        <f t="shared" si="123"/>
        <v>0</v>
      </c>
      <c r="CE152" s="30">
        <f t="shared" si="123"/>
        <v>0</v>
      </c>
      <c r="CF152" s="30">
        <f t="shared" si="123"/>
        <v>0</v>
      </c>
      <c r="CG152" s="30">
        <f t="shared" si="123"/>
        <v>0</v>
      </c>
      <c r="CH152" s="33">
        <f t="shared" si="123"/>
        <v>0</v>
      </c>
    </row>
    <row r="153" spans="1:86" hidden="1" x14ac:dyDescent="0.35">
      <c r="A153" s="578"/>
      <c r="B153" s="94" t="s">
        <v>24</v>
      </c>
      <c r="C153" s="30">
        <f t="shared" si="114"/>
        <v>0</v>
      </c>
      <c r="D153" s="30">
        <f t="shared" si="115"/>
        <v>0</v>
      </c>
      <c r="E153" s="30">
        <f t="shared" si="115"/>
        <v>0</v>
      </c>
      <c r="F153" s="30">
        <f t="shared" ref="F153:BP155" si="124">IF(F33=0,0,((F15*0.5)+E33-F51)*F88*F120*F$2)</f>
        <v>0</v>
      </c>
      <c r="G153" s="30">
        <f t="shared" si="124"/>
        <v>0</v>
      </c>
      <c r="H153" s="30">
        <f t="shared" si="124"/>
        <v>0</v>
      </c>
      <c r="I153" s="30">
        <f t="shared" si="124"/>
        <v>0</v>
      </c>
      <c r="J153" s="30">
        <f t="shared" si="124"/>
        <v>0</v>
      </c>
      <c r="K153" s="30">
        <f t="shared" si="124"/>
        <v>0</v>
      </c>
      <c r="L153" s="30">
        <f t="shared" si="124"/>
        <v>0</v>
      </c>
      <c r="M153" s="30">
        <f t="shared" si="124"/>
        <v>0</v>
      </c>
      <c r="N153" s="30">
        <f t="shared" si="124"/>
        <v>0</v>
      </c>
      <c r="O153" s="30">
        <f t="shared" si="117"/>
        <v>0</v>
      </c>
      <c r="P153" s="30">
        <f t="shared" si="117"/>
        <v>0</v>
      </c>
      <c r="Q153" s="30">
        <f t="shared" si="117"/>
        <v>0</v>
      </c>
      <c r="R153" s="30">
        <f t="shared" si="124"/>
        <v>0</v>
      </c>
      <c r="S153" s="30">
        <f t="shared" si="124"/>
        <v>0</v>
      </c>
      <c r="T153" s="30">
        <f t="shared" si="124"/>
        <v>0</v>
      </c>
      <c r="U153" s="30">
        <f t="shared" si="124"/>
        <v>0</v>
      </c>
      <c r="V153" s="30">
        <f t="shared" si="124"/>
        <v>0</v>
      </c>
      <c r="W153" s="30">
        <f t="shared" si="124"/>
        <v>0</v>
      </c>
      <c r="X153" s="30">
        <f t="shared" si="124"/>
        <v>0</v>
      </c>
      <c r="Y153" s="30">
        <f t="shared" si="124"/>
        <v>0</v>
      </c>
      <c r="Z153" s="30">
        <f t="shared" si="124"/>
        <v>0</v>
      </c>
      <c r="AA153" s="30">
        <f t="shared" si="124"/>
        <v>0</v>
      </c>
      <c r="AB153" s="30">
        <f t="shared" si="124"/>
        <v>0</v>
      </c>
      <c r="AC153" s="30">
        <f t="shared" si="124"/>
        <v>0</v>
      </c>
      <c r="AD153" s="30">
        <f t="shared" si="124"/>
        <v>0</v>
      </c>
      <c r="AE153" s="30">
        <f t="shared" si="124"/>
        <v>0</v>
      </c>
      <c r="AF153" s="30">
        <f t="shared" si="124"/>
        <v>0</v>
      </c>
      <c r="AG153" s="30">
        <f t="shared" si="124"/>
        <v>0</v>
      </c>
      <c r="AH153" s="30">
        <f t="shared" si="124"/>
        <v>0</v>
      </c>
      <c r="AI153" s="30">
        <f t="shared" si="124"/>
        <v>0</v>
      </c>
      <c r="AJ153" s="30">
        <f t="shared" si="124"/>
        <v>0</v>
      </c>
      <c r="AK153" s="30">
        <f t="shared" si="124"/>
        <v>0</v>
      </c>
      <c r="AL153" s="30">
        <f t="shared" si="124"/>
        <v>0</v>
      </c>
      <c r="AM153" s="30">
        <f t="shared" si="124"/>
        <v>0</v>
      </c>
      <c r="AN153" s="30">
        <f t="shared" si="124"/>
        <v>0</v>
      </c>
      <c r="AO153" s="30">
        <f t="shared" si="124"/>
        <v>0</v>
      </c>
      <c r="AP153" s="30">
        <f t="shared" si="124"/>
        <v>0</v>
      </c>
      <c r="AQ153" s="30">
        <f t="shared" si="124"/>
        <v>0</v>
      </c>
      <c r="AR153" s="30">
        <f t="shared" si="124"/>
        <v>0</v>
      </c>
      <c r="AS153" s="30">
        <f t="shared" si="124"/>
        <v>0</v>
      </c>
      <c r="AT153" s="30">
        <f t="shared" si="124"/>
        <v>0</v>
      </c>
      <c r="AU153" s="30">
        <f t="shared" si="124"/>
        <v>0</v>
      </c>
      <c r="AV153" s="30">
        <f t="shared" si="124"/>
        <v>0</v>
      </c>
      <c r="AW153" s="30">
        <f t="shared" si="124"/>
        <v>0</v>
      </c>
      <c r="AX153" s="30">
        <f t="shared" si="124"/>
        <v>0</v>
      </c>
      <c r="AY153" s="30">
        <f t="shared" si="124"/>
        <v>0</v>
      </c>
      <c r="AZ153" s="30">
        <f t="shared" si="124"/>
        <v>0</v>
      </c>
      <c r="BA153" s="30">
        <f t="shared" si="124"/>
        <v>0</v>
      </c>
      <c r="BB153" s="30">
        <f t="shared" si="124"/>
        <v>0</v>
      </c>
      <c r="BC153" s="30">
        <f t="shared" si="124"/>
        <v>0</v>
      </c>
      <c r="BD153" s="30">
        <f t="shared" si="124"/>
        <v>0</v>
      </c>
      <c r="BE153" s="30">
        <f t="shared" si="124"/>
        <v>0</v>
      </c>
      <c r="BF153" s="30">
        <f t="shared" si="124"/>
        <v>0</v>
      </c>
      <c r="BG153" s="30">
        <f t="shared" si="124"/>
        <v>0</v>
      </c>
      <c r="BH153" s="30">
        <f t="shared" si="124"/>
        <v>0</v>
      </c>
      <c r="BI153" s="30">
        <f t="shared" si="124"/>
        <v>0</v>
      </c>
      <c r="BJ153" s="30">
        <f t="shared" si="124"/>
        <v>0</v>
      </c>
      <c r="BK153" s="30">
        <f t="shared" si="124"/>
        <v>0</v>
      </c>
      <c r="BL153" s="30">
        <f t="shared" si="124"/>
        <v>0</v>
      </c>
      <c r="BM153" s="30">
        <f t="shared" si="124"/>
        <v>0</v>
      </c>
      <c r="BN153" s="30">
        <f t="shared" si="124"/>
        <v>0</v>
      </c>
      <c r="BO153" s="30">
        <f t="shared" si="124"/>
        <v>0</v>
      </c>
      <c r="BP153" s="30">
        <f t="shared" si="124"/>
        <v>0</v>
      </c>
      <c r="BQ153" s="30">
        <f t="shared" si="123"/>
        <v>0</v>
      </c>
      <c r="BR153" s="30">
        <f t="shared" si="123"/>
        <v>0</v>
      </c>
      <c r="BS153" s="30">
        <f t="shared" si="123"/>
        <v>0</v>
      </c>
      <c r="BT153" s="30">
        <f t="shared" si="123"/>
        <v>0</v>
      </c>
      <c r="BU153" s="30">
        <f t="shared" si="123"/>
        <v>0</v>
      </c>
      <c r="BV153" s="30">
        <f t="shared" si="123"/>
        <v>0</v>
      </c>
      <c r="BW153" s="30">
        <f t="shared" si="123"/>
        <v>0</v>
      </c>
      <c r="BX153" s="30">
        <f t="shared" si="123"/>
        <v>0</v>
      </c>
      <c r="BY153" s="30">
        <f t="shared" si="123"/>
        <v>0</v>
      </c>
      <c r="BZ153" s="30">
        <f t="shared" si="123"/>
        <v>0</v>
      </c>
      <c r="CA153" s="30">
        <f t="shared" si="123"/>
        <v>0</v>
      </c>
      <c r="CB153" s="30">
        <f t="shared" si="123"/>
        <v>0</v>
      </c>
      <c r="CC153" s="30">
        <f t="shared" si="123"/>
        <v>0</v>
      </c>
      <c r="CD153" s="30">
        <f t="shared" si="123"/>
        <v>0</v>
      </c>
      <c r="CE153" s="30">
        <f t="shared" si="123"/>
        <v>0</v>
      </c>
      <c r="CF153" s="30">
        <f t="shared" si="123"/>
        <v>0</v>
      </c>
      <c r="CG153" s="30">
        <f t="shared" si="123"/>
        <v>0</v>
      </c>
      <c r="CH153" s="33">
        <f t="shared" si="123"/>
        <v>0</v>
      </c>
    </row>
    <row r="154" spans="1:86" ht="15.75" hidden="1" customHeight="1" x14ac:dyDescent="0.35">
      <c r="A154" s="578"/>
      <c r="B154" s="94" t="s">
        <v>7</v>
      </c>
      <c r="C154" s="30">
        <f t="shared" si="114"/>
        <v>0</v>
      </c>
      <c r="D154" s="30">
        <f t="shared" si="115"/>
        <v>0</v>
      </c>
      <c r="E154" s="30">
        <f t="shared" si="115"/>
        <v>0</v>
      </c>
      <c r="F154" s="30">
        <f t="shared" si="124"/>
        <v>0</v>
      </c>
      <c r="G154" s="30">
        <f t="shared" si="124"/>
        <v>0</v>
      </c>
      <c r="H154" s="30">
        <f t="shared" si="124"/>
        <v>0</v>
      </c>
      <c r="I154" s="30">
        <f t="shared" si="124"/>
        <v>0</v>
      </c>
      <c r="J154" s="30">
        <f t="shared" si="124"/>
        <v>0</v>
      </c>
      <c r="K154" s="30">
        <f t="shared" si="124"/>
        <v>0</v>
      </c>
      <c r="L154" s="30">
        <f t="shared" si="124"/>
        <v>0</v>
      </c>
      <c r="M154" s="30">
        <f t="shared" si="124"/>
        <v>0</v>
      </c>
      <c r="N154" s="30">
        <f t="shared" si="124"/>
        <v>0</v>
      </c>
      <c r="O154" s="30">
        <f t="shared" si="117"/>
        <v>0</v>
      </c>
      <c r="P154" s="30">
        <f t="shared" si="117"/>
        <v>0</v>
      </c>
      <c r="Q154" s="30">
        <f t="shared" si="117"/>
        <v>0</v>
      </c>
      <c r="R154" s="30">
        <f t="shared" si="124"/>
        <v>0</v>
      </c>
      <c r="S154" s="30">
        <f t="shared" si="124"/>
        <v>0</v>
      </c>
      <c r="T154" s="30">
        <f t="shared" si="124"/>
        <v>0</v>
      </c>
      <c r="U154" s="30">
        <f t="shared" si="124"/>
        <v>0</v>
      </c>
      <c r="V154" s="30">
        <f t="shared" si="124"/>
        <v>0</v>
      </c>
      <c r="W154" s="30">
        <f t="shared" si="124"/>
        <v>0</v>
      </c>
      <c r="X154" s="30">
        <f t="shared" si="124"/>
        <v>0</v>
      </c>
      <c r="Y154" s="30">
        <f t="shared" si="124"/>
        <v>0</v>
      </c>
      <c r="Z154" s="30">
        <f t="shared" si="124"/>
        <v>0</v>
      </c>
      <c r="AA154" s="30">
        <f t="shared" si="124"/>
        <v>0</v>
      </c>
      <c r="AB154" s="30">
        <f t="shared" si="124"/>
        <v>0</v>
      </c>
      <c r="AC154" s="30">
        <f t="shared" si="124"/>
        <v>0</v>
      </c>
      <c r="AD154" s="30">
        <f t="shared" si="124"/>
        <v>0</v>
      </c>
      <c r="AE154" s="30">
        <f t="shared" si="124"/>
        <v>0</v>
      </c>
      <c r="AF154" s="30">
        <f t="shared" si="124"/>
        <v>0</v>
      </c>
      <c r="AG154" s="30">
        <f t="shared" si="124"/>
        <v>0</v>
      </c>
      <c r="AH154" s="30">
        <f t="shared" si="124"/>
        <v>0</v>
      </c>
      <c r="AI154" s="30">
        <f t="shared" si="124"/>
        <v>0</v>
      </c>
      <c r="AJ154" s="30">
        <f t="shared" si="124"/>
        <v>0</v>
      </c>
      <c r="AK154" s="30">
        <f t="shared" si="124"/>
        <v>0</v>
      </c>
      <c r="AL154" s="30">
        <f t="shared" si="124"/>
        <v>0</v>
      </c>
      <c r="AM154" s="30">
        <f t="shared" si="124"/>
        <v>0</v>
      </c>
      <c r="AN154" s="30">
        <f t="shared" si="124"/>
        <v>0</v>
      </c>
      <c r="AO154" s="30">
        <f t="shared" si="124"/>
        <v>0</v>
      </c>
      <c r="AP154" s="30">
        <f t="shared" si="124"/>
        <v>0</v>
      </c>
      <c r="AQ154" s="30">
        <f t="shared" si="124"/>
        <v>0</v>
      </c>
      <c r="AR154" s="30">
        <f t="shared" si="124"/>
        <v>0</v>
      </c>
      <c r="AS154" s="30">
        <f t="shared" si="124"/>
        <v>0</v>
      </c>
      <c r="AT154" s="30">
        <f t="shared" si="124"/>
        <v>0</v>
      </c>
      <c r="AU154" s="30">
        <f t="shared" si="124"/>
        <v>0</v>
      </c>
      <c r="AV154" s="30">
        <f t="shared" si="124"/>
        <v>0</v>
      </c>
      <c r="AW154" s="30">
        <f t="shared" si="124"/>
        <v>0</v>
      </c>
      <c r="AX154" s="30">
        <f t="shared" si="124"/>
        <v>0</v>
      </c>
      <c r="AY154" s="30">
        <f t="shared" si="124"/>
        <v>0</v>
      </c>
      <c r="AZ154" s="30">
        <f t="shared" si="124"/>
        <v>0</v>
      </c>
      <c r="BA154" s="30">
        <f t="shared" si="124"/>
        <v>0</v>
      </c>
      <c r="BB154" s="30">
        <f t="shared" si="124"/>
        <v>0</v>
      </c>
      <c r="BC154" s="30">
        <f t="shared" si="124"/>
        <v>0</v>
      </c>
      <c r="BD154" s="30">
        <f t="shared" si="124"/>
        <v>0</v>
      </c>
      <c r="BE154" s="30">
        <f t="shared" si="124"/>
        <v>0</v>
      </c>
      <c r="BF154" s="30">
        <f t="shared" si="124"/>
        <v>0</v>
      </c>
      <c r="BG154" s="30">
        <f t="shared" si="124"/>
        <v>0</v>
      </c>
      <c r="BH154" s="30">
        <f t="shared" si="124"/>
        <v>0</v>
      </c>
      <c r="BI154" s="30">
        <f t="shared" si="124"/>
        <v>0</v>
      </c>
      <c r="BJ154" s="30">
        <f t="shared" si="124"/>
        <v>0</v>
      </c>
      <c r="BK154" s="30">
        <f t="shared" si="124"/>
        <v>0</v>
      </c>
      <c r="BL154" s="30">
        <f t="shared" si="124"/>
        <v>0</v>
      </c>
      <c r="BM154" s="30">
        <f t="shared" si="124"/>
        <v>0</v>
      </c>
      <c r="BN154" s="30">
        <f t="shared" si="124"/>
        <v>0</v>
      </c>
      <c r="BO154" s="30">
        <f t="shared" si="124"/>
        <v>0</v>
      </c>
      <c r="BP154" s="30">
        <f t="shared" si="124"/>
        <v>0</v>
      </c>
      <c r="BQ154" s="30">
        <f t="shared" si="123"/>
        <v>0</v>
      </c>
      <c r="BR154" s="30">
        <f t="shared" si="123"/>
        <v>0</v>
      </c>
      <c r="BS154" s="30">
        <f t="shared" si="123"/>
        <v>0</v>
      </c>
      <c r="BT154" s="30">
        <f t="shared" si="123"/>
        <v>0</v>
      </c>
      <c r="BU154" s="30">
        <f t="shared" si="123"/>
        <v>0</v>
      </c>
      <c r="BV154" s="30">
        <f t="shared" si="123"/>
        <v>0</v>
      </c>
      <c r="BW154" s="30">
        <f t="shared" si="123"/>
        <v>0</v>
      </c>
      <c r="BX154" s="30">
        <f t="shared" si="123"/>
        <v>0</v>
      </c>
      <c r="BY154" s="30">
        <f t="shared" si="123"/>
        <v>0</v>
      </c>
      <c r="BZ154" s="30">
        <f t="shared" si="123"/>
        <v>0</v>
      </c>
      <c r="CA154" s="30">
        <f t="shared" si="123"/>
        <v>0</v>
      </c>
      <c r="CB154" s="30">
        <f t="shared" si="123"/>
        <v>0</v>
      </c>
      <c r="CC154" s="30">
        <f t="shared" si="123"/>
        <v>0</v>
      </c>
      <c r="CD154" s="30">
        <f t="shared" si="123"/>
        <v>0</v>
      </c>
      <c r="CE154" s="30">
        <f t="shared" si="123"/>
        <v>0</v>
      </c>
      <c r="CF154" s="30">
        <f t="shared" si="123"/>
        <v>0</v>
      </c>
      <c r="CG154" s="30">
        <f t="shared" si="123"/>
        <v>0</v>
      </c>
      <c r="CH154" s="33">
        <f t="shared" si="123"/>
        <v>0</v>
      </c>
    </row>
    <row r="155" spans="1:86" ht="15.75" hidden="1" customHeight="1" x14ac:dyDescent="0.35">
      <c r="A155" s="578"/>
      <c r="B155" s="94" t="s">
        <v>8</v>
      </c>
      <c r="C155" s="30">
        <f t="shared" si="114"/>
        <v>0</v>
      </c>
      <c r="D155" s="30">
        <f t="shared" si="115"/>
        <v>0</v>
      </c>
      <c r="E155" s="30">
        <f t="shared" si="115"/>
        <v>0</v>
      </c>
      <c r="F155" s="30">
        <f t="shared" si="124"/>
        <v>0</v>
      </c>
      <c r="G155" s="30">
        <f t="shared" si="124"/>
        <v>0</v>
      </c>
      <c r="H155" s="30">
        <f t="shared" si="124"/>
        <v>0</v>
      </c>
      <c r="I155" s="30">
        <f t="shared" si="124"/>
        <v>0</v>
      </c>
      <c r="J155" s="30">
        <f t="shared" si="124"/>
        <v>0</v>
      </c>
      <c r="K155" s="30">
        <f t="shared" si="124"/>
        <v>0</v>
      </c>
      <c r="L155" s="30">
        <f t="shared" si="124"/>
        <v>0</v>
      </c>
      <c r="M155" s="30">
        <f t="shared" si="124"/>
        <v>0</v>
      </c>
      <c r="N155" s="30">
        <f t="shared" si="124"/>
        <v>0</v>
      </c>
      <c r="O155" s="30">
        <f t="shared" si="117"/>
        <v>0</v>
      </c>
      <c r="P155" s="30">
        <f t="shared" si="117"/>
        <v>0</v>
      </c>
      <c r="Q155" s="30">
        <f t="shared" si="117"/>
        <v>0</v>
      </c>
      <c r="R155" s="30">
        <f t="shared" si="124"/>
        <v>0</v>
      </c>
      <c r="S155" s="30">
        <f t="shared" si="124"/>
        <v>0</v>
      </c>
      <c r="T155" s="30">
        <f t="shared" si="124"/>
        <v>0</v>
      </c>
      <c r="U155" s="30">
        <f t="shared" si="124"/>
        <v>0</v>
      </c>
      <c r="V155" s="30">
        <f t="shared" si="124"/>
        <v>0</v>
      </c>
      <c r="W155" s="30">
        <f t="shared" si="124"/>
        <v>0</v>
      </c>
      <c r="X155" s="30">
        <f t="shared" si="124"/>
        <v>0</v>
      </c>
      <c r="Y155" s="30">
        <f t="shared" si="124"/>
        <v>0</v>
      </c>
      <c r="Z155" s="30">
        <f t="shared" si="124"/>
        <v>0</v>
      </c>
      <c r="AA155" s="30">
        <f t="shared" si="124"/>
        <v>0</v>
      </c>
      <c r="AB155" s="30">
        <f t="shared" si="124"/>
        <v>0</v>
      </c>
      <c r="AC155" s="30">
        <f t="shared" si="124"/>
        <v>0</v>
      </c>
      <c r="AD155" s="30">
        <f t="shared" si="124"/>
        <v>0</v>
      </c>
      <c r="AE155" s="30">
        <f t="shared" si="124"/>
        <v>0</v>
      </c>
      <c r="AF155" s="30">
        <f t="shared" si="124"/>
        <v>0</v>
      </c>
      <c r="AG155" s="30">
        <f t="shared" si="124"/>
        <v>0</v>
      </c>
      <c r="AH155" s="30">
        <f t="shared" si="124"/>
        <v>0</v>
      </c>
      <c r="AI155" s="30">
        <f t="shared" si="124"/>
        <v>0</v>
      </c>
      <c r="AJ155" s="30">
        <f t="shared" si="124"/>
        <v>0</v>
      </c>
      <c r="AK155" s="30">
        <f t="shared" si="124"/>
        <v>0</v>
      </c>
      <c r="AL155" s="30">
        <f t="shared" si="124"/>
        <v>0</v>
      </c>
      <c r="AM155" s="30">
        <f t="shared" si="124"/>
        <v>0</v>
      </c>
      <c r="AN155" s="30">
        <f t="shared" si="124"/>
        <v>0</v>
      </c>
      <c r="AO155" s="30">
        <f t="shared" si="124"/>
        <v>0</v>
      </c>
      <c r="AP155" s="30">
        <f t="shared" si="124"/>
        <v>0</v>
      </c>
      <c r="AQ155" s="30">
        <f t="shared" si="124"/>
        <v>0</v>
      </c>
      <c r="AR155" s="30">
        <f t="shared" si="124"/>
        <v>0</v>
      </c>
      <c r="AS155" s="30">
        <f t="shared" si="124"/>
        <v>0</v>
      </c>
      <c r="AT155" s="30">
        <f t="shared" si="124"/>
        <v>0</v>
      </c>
      <c r="AU155" s="30">
        <f t="shared" si="124"/>
        <v>0</v>
      </c>
      <c r="AV155" s="30">
        <f t="shared" si="124"/>
        <v>0</v>
      </c>
      <c r="AW155" s="30">
        <f t="shared" si="124"/>
        <v>0</v>
      </c>
      <c r="AX155" s="30">
        <f t="shared" si="124"/>
        <v>0</v>
      </c>
      <c r="AY155" s="30">
        <f t="shared" si="124"/>
        <v>0</v>
      </c>
      <c r="AZ155" s="30">
        <f t="shared" si="124"/>
        <v>0</v>
      </c>
      <c r="BA155" s="30">
        <f t="shared" si="124"/>
        <v>0</v>
      </c>
      <c r="BB155" s="30">
        <f t="shared" si="124"/>
        <v>0</v>
      </c>
      <c r="BC155" s="30">
        <f t="shared" si="124"/>
        <v>0</v>
      </c>
      <c r="BD155" s="30">
        <f t="shared" si="124"/>
        <v>0</v>
      </c>
      <c r="BE155" s="30">
        <f t="shared" si="124"/>
        <v>0</v>
      </c>
      <c r="BF155" s="30">
        <f t="shared" si="124"/>
        <v>0</v>
      </c>
      <c r="BG155" s="30">
        <f t="shared" si="124"/>
        <v>0</v>
      </c>
      <c r="BH155" s="30">
        <f t="shared" si="124"/>
        <v>0</v>
      </c>
      <c r="BI155" s="30">
        <f t="shared" si="124"/>
        <v>0</v>
      </c>
      <c r="BJ155" s="30">
        <f t="shared" si="124"/>
        <v>0</v>
      </c>
      <c r="BK155" s="30">
        <f t="shared" si="124"/>
        <v>0</v>
      </c>
      <c r="BL155" s="30">
        <f t="shared" si="124"/>
        <v>0</v>
      </c>
      <c r="BM155" s="30">
        <f t="shared" si="124"/>
        <v>0</v>
      </c>
      <c r="BN155" s="30">
        <f t="shared" si="124"/>
        <v>0</v>
      </c>
      <c r="BO155" s="30">
        <f t="shared" si="124"/>
        <v>0</v>
      </c>
      <c r="BP155" s="30">
        <f t="shared" si="124"/>
        <v>0</v>
      </c>
      <c r="BQ155" s="30">
        <f t="shared" si="123"/>
        <v>0</v>
      </c>
      <c r="BR155" s="30">
        <f t="shared" si="123"/>
        <v>0</v>
      </c>
      <c r="BS155" s="30">
        <f t="shared" si="123"/>
        <v>0</v>
      </c>
      <c r="BT155" s="30">
        <f t="shared" si="123"/>
        <v>0</v>
      </c>
      <c r="BU155" s="30">
        <f t="shared" si="123"/>
        <v>0</v>
      </c>
      <c r="BV155" s="30">
        <f t="shared" si="123"/>
        <v>0</v>
      </c>
      <c r="BW155" s="30">
        <f t="shared" si="123"/>
        <v>0</v>
      </c>
      <c r="BX155" s="30">
        <f t="shared" si="123"/>
        <v>0</v>
      </c>
      <c r="BY155" s="30">
        <f t="shared" si="123"/>
        <v>0</v>
      </c>
      <c r="BZ155" s="30">
        <f t="shared" si="123"/>
        <v>0</v>
      </c>
      <c r="CA155" s="30">
        <f t="shared" si="123"/>
        <v>0</v>
      </c>
      <c r="CB155" s="30">
        <f t="shared" si="123"/>
        <v>0</v>
      </c>
      <c r="CC155" s="30">
        <f t="shared" si="123"/>
        <v>0</v>
      </c>
      <c r="CD155" s="30">
        <f t="shared" si="123"/>
        <v>0</v>
      </c>
      <c r="CE155" s="30">
        <f t="shared" si="123"/>
        <v>0</v>
      </c>
      <c r="CF155" s="30">
        <f t="shared" si="123"/>
        <v>0</v>
      </c>
      <c r="CG155" s="30">
        <f t="shared" si="123"/>
        <v>0</v>
      </c>
      <c r="CH155" s="33">
        <f t="shared" si="123"/>
        <v>0</v>
      </c>
    </row>
    <row r="156" spans="1:86" ht="15.75" hidden="1" customHeight="1" x14ac:dyDescent="0.35">
      <c r="A156" s="578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0</v>
      </c>
      <c r="E157" s="30">
        <f t="shared" ref="E157:BP157" si="125">SUM(E143:E156)</f>
        <v>0</v>
      </c>
      <c r="F157" s="30">
        <f t="shared" si="125"/>
        <v>0</v>
      </c>
      <c r="G157" s="30">
        <f t="shared" si="125"/>
        <v>0</v>
      </c>
      <c r="H157" s="30">
        <f t="shared" si="125"/>
        <v>0</v>
      </c>
      <c r="I157" s="30">
        <f t="shared" si="125"/>
        <v>0</v>
      </c>
      <c r="J157" s="30">
        <f t="shared" si="125"/>
        <v>0</v>
      </c>
      <c r="K157" s="30">
        <f t="shared" si="125"/>
        <v>0</v>
      </c>
      <c r="L157" s="30">
        <f t="shared" si="125"/>
        <v>0</v>
      </c>
      <c r="M157" s="30">
        <f t="shared" si="125"/>
        <v>0</v>
      </c>
      <c r="N157" s="30">
        <f t="shared" si="125"/>
        <v>0</v>
      </c>
      <c r="O157" s="30">
        <f t="shared" si="125"/>
        <v>0</v>
      </c>
      <c r="P157" s="30">
        <f t="shared" si="125"/>
        <v>0</v>
      </c>
      <c r="Q157" s="30">
        <f t="shared" si="125"/>
        <v>0</v>
      </c>
      <c r="R157" s="30">
        <f t="shared" si="125"/>
        <v>0</v>
      </c>
      <c r="S157" s="30">
        <f t="shared" si="125"/>
        <v>0</v>
      </c>
      <c r="T157" s="30">
        <f t="shared" si="125"/>
        <v>0</v>
      </c>
      <c r="U157" s="30">
        <f t="shared" si="125"/>
        <v>0</v>
      </c>
      <c r="V157" s="30">
        <f t="shared" si="125"/>
        <v>0</v>
      </c>
      <c r="W157" s="30">
        <f t="shared" si="125"/>
        <v>0</v>
      </c>
      <c r="X157" s="30">
        <f t="shared" si="125"/>
        <v>0</v>
      </c>
      <c r="Y157" s="30">
        <f t="shared" si="125"/>
        <v>0</v>
      </c>
      <c r="Z157" s="30">
        <f t="shared" si="125"/>
        <v>0</v>
      </c>
      <c r="AA157" s="30">
        <f t="shared" si="125"/>
        <v>0</v>
      </c>
      <c r="AB157" s="30">
        <f t="shared" si="125"/>
        <v>0</v>
      </c>
      <c r="AC157" s="30">
        <f t="shared" si="125"/>
        <v>0</v>
      </c>
      <c r="AD157" s="30">
        <f t="shared" si="125"/>
        <v>0</v>
      </c>
      <c r="AE157" s="30">
        <f t="shared" si="125"/>
        <v>0</v>
      </c>
      <c r="AF157" s="30">
        <f t="shared" si="125"/>
        <v>0</v>
      </c>
      <c r="AG157" s="30">
        <f t="shared" si="125"/>
        <v>0</v>
      </c>
      <c r="AH157" s="30">
        <f t="shared" si="125"/>
        <v>0</v>
      </c>
      <c r="AI157" s="30">
        <f t="shared" si="125"/>
        <v>0</v>
      </c>
      <c r="AJ157" s="30">
        <f t="shared" si="125"/>
        <v>0</v>
      </c>
      <c r="AK157" s="30">
        <f t="shared" si="125"/>
        <v>0</v>
      </c>
      <c r="AL157" s="30">
        <f t="shared" si="125"/>
        <v>0</v>
      </c>
      <c r="AM157" s="30">
        <f t="shared" si="125"/>
        <v>0</v>
      </c>
      <c r="AN157" s="30">
        <f t="shared" si="125"/>
        <v>0</v>
      </c>
      <c r="AO157" s="30">
        <f t="shared" si="125"/>
        <v>0</v>
      </c>
      <c r="AP157" s="30">
        <f t="shared" si="125"/>
        <v>0</v>
      </c>
      <c r="AQ157" s="30">
        <f t="shared" si="125"/>
        <v>0</v>
      </c>
      <c r="AR157" s="30">
        <f t="shared" si="125"/>
        <v>0</v>
      </c>
      <c r="AS157" s="30">
        <f t="shared" si="125"/>
        <v>0</v>
      </c>
      <c r="AT157" s="30">
        <f t="shared" si="125"/>
        <v>0</v>
      </c>
      <c r="AU157" s="30">
        <f t="shared" si="125"/>
        <v>0</v>
      </c>
      <c r="AV157" s="30">
        <f t="shared" si="125"/>
        <v>0</v>
      </c>
      <c r="AW157" s="30">
        <f t="shared" si="125"/>
        <v>0</v>
      </c>
      <c r="AX157" s="30">
        <f t="shared" si="125"/>
        <v>0</v>
      </c>
      <c r="AY157" s="30">
        <f t="shared" si="125"/>
        <v>0</v>
      </c>
      <c r="AZ157" s="30">
        <f t="shared" si="125"/>
        <v>0</v>
      </c>
      <c r="BA157" s="30">
        <f t="shared" si="125"/>
        <v>0</v>
      </c>
      <c r="BB157" s="30">
        <f t="shared" si="125"/>
        <v>0</v>
      </c>
      <c r="BC157" s="30">
        <f t="shared" si="125"/>
        <v>0</v>
      </c>
      <c r="BD157" s="30">
        <f t="shared" si="125"/>
        <v>0</v>
      </c>
      <c r="BE157" s="30">
        <f t="shared" si="125"/>
        <v>0</v>
      </c>
      <c r="BF157" s="30">
        <f t="shared" si="125"/>
        <v>0</v>
      </c>
      <c r="BG157" s="30">
        <f t="shared" si="125"/>
        <v>0</v>
      </c>
      <c r="BH157" s="30">
        <f t="shared" si="125"/>
        <v>0</v>
      </c>
      <c r="BI157" s="30">
        <f t="shared" si="125"/>
        <v>0</v>
      </c>
      <c r="BJ157" s="30">
        <f t="shared" si="125"/>
        <v>0</v>
      </c>
      <c r="BK157" s="30">
        <f t="shared" si="125"/>
        <v>0</v>
      </c>
      <c r="BL157" s="30">
        <f t="shared" si="125"/>
        <v>0</v>
      </c>
      <c r="BM157" s="30">
        <f t="shared" si="125"/>
        <v>0</v>
      </c>
      <c r="BN157" s="30">
        <f t="shared" si="125"/>
        <v>0</v>
      </c>
      <c r="BO157" s="30">
        <f t="shared" si="125"/>
        <v>0</v>
      </c>
      <c r="BP157" s="30">
        <f t="shared" si="125"/>
        <v>0</v>
      </c>
      <c r="BQ157" s="30">
        <f t="shared" ref="BQ157:CH157" si="126">SUM(BQ143:BQ156)</f>
        <v>0</v>
      </c>
      <c r="BR157" s="30">
        <f t="shared" si="126"/>
        <v>0</v>
      </c>
      <c r="BS157" s="30">
        <f t="shared" si="126"/>
        <v>0</v>
      </c>
      <c r="BT157" s="30">
        <f t="shared" si="126"/>
        <v>0</v>
      </c>
      <c r="BU157" s="30">
        <f t="shared" si="126"/>
        <v>0</v>
      </c>
      <c r="BV157" s="30">
        <f t="shared" si="126"/>
        <v>0</v>
      </c>
      <c r="BW157" s="30">
        <f t="shared" si="126"/>
        <v>0</v>
      </c>
      <c r="BX157" s="30">
        <f t="shared" si="126"/>
        <v>0</v>
      </c>
      <c r="BY157" s="30">
        <f t="shared" si="126"/>
        <v>0</v>
      </c>
      <c r="BZ157" s="30">
        <f t="shared" si="126"/>
        <v>0</v>
      </c>
      <c r="CA157" s="30">
        <f t="shared" si="126"/>
        <v>0</v>
      </c>
      <c r="CB157" s="30">
        <f t="shared" si="126"/>
        <v>0</v>
      </c>
      <c r="CC157" s="30">
        <f t="shared" si="126"/>
        <v>0</v>
      </c>
      <c r="CD157" s="30">
        <f t="shared" si="126"/>
        <v>0</v>
      </c>
      <c r="CE157" s="30">
        <f t="shared" si="126"/>
        <v>0</v>
      </c>
      <c r="CF157" s="30">
        <f t="shared" si="126"/>
        <v>0</v>
      </c>
      <c r="CG157" s="30">
        <f t="shared" si="126"/>
        <v>0</v>
      </c>
      <c r="CH157" s="33">
        <f t="shared" si="126"/>
        <v>0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0</v>
      </c>
      <c r="E158" s="31">
        <f t="shared" ref="E158:BP158" si="127">D158+E157</f>
        <v>0</v>
      </c>
      <c r="F158" s="31">
        <f t="shared" si="127"/>
        <v>0</v>
      </c>
      <c r="G158" s="31">
        <f t="shared" si="127"/>
        <v>0</v>
      </c>
      <c r="H158" s="31">
        <f t="shared" si="127"/>
        <v>0</v>
      </c>
      <c r="I158" s="31">
        <f t="shared" si="127"/>
        <v>0</v>
      </c>
      <c r="J158" s="31">
        <f t="shared" si="127"/>
        <v>0</v>
      </c>
      <c r="K158" s="31">
        <f t="shared" si="127"/>
        <v>0</v>
      </c>
      <c r="L158" s="31">
        <f t="shared" si="127"/>
        <v>0</v>
      </c>
      <c r="M158" s="31">
        <f t="shared" si="127"/>
        <v>0</v>
      </c>
      <c r="N158" s="31">
        <f t="shared" si="127"/>
        <v>0</v>
      </c>
      <c r="O158" s="31">
        <f t="shared" si="127"/>
        <v>0</v>
      </c>
      <c r="P158" s="31">
        <f t="shared" si="127"/>
        <v>0</v>
      </c>
      <c r="Q158" s="31">
        <f t="shared" si="127"/>
        <v>0</v>
      </c>
      <c r="R158" s="31">
        <f t="shared" si="127"/>
        <v>0</v>
      </c>
      <c r="S158" s="31">
        <f t="shared" si="127"/>
        <v>0</v>
      </c>
      <c r="T158" s="31">
        <f t="shared" si="127"/>
        <v>0</v>
      </c>
      <c r="U158" s="31">
        <f t="shared" si="127"/>
        <v>0</v>
      </c>
      <c r="V158" s="31">
        <f t="shared" si="127"/>
        <v>0</v>
      </c>
      <c r="W158" s="31">
        <f t="shared" si="127"/>
        <v>0</v>
      </c>
      <c r="X158" s="31">
        <f t="shared" si="127"/>
        <v>0</v>
      </c>
      <c r="Y158" s="31">
        <f t="shared" si="127"/>
        <v>0</v>
      </c>
      <c r="Z158" s="31">
        <f t="shared" si="127"/>
        <v>0</v>
      </c>
      <c r="AA158" s="31">
        <f t="shared" si="127"/>
        <v>0</v>
      </c>
      <c r="AB158" s="31">
        <f t="shared" si="127"/>
        <v>0</v>
      </c>
      <c r="AC158" s="31">
        <f t="shared" si="127"/>
        <v>0</v>
      </c>
      <c r="AD158" s="31">
        <f t="shared" si="127"/>
        <v>0</v>
      </c>
      <c r="AE158" s="31">
        <f t="shared" si="127"/>
        <v>0</v>
      </c>
      <c r="AF158" s="31">
        <f t="shared" si="127"/>
        <v>0</v>
      </c>
      <c r="AG158" s="31">
        <f t="shared" si="127"/>
        <v>0</v>
      </c>
      <c r="AH158" s="31">
        <f t="shared" si="127"/>
        <v>0</v>
      </c>
      <c r="AI158" s="31">
        <f t="shared" si="127"/>
        <v>0</v>
      </c>
      <c r="AJ158" s="31">
        <f t="shared" si="127"/>
        <v>0</v>
      </c>
      <c r="AK158" s="31">
        <f t="shared" si="127"/>
        <v>0</v>
      </c>
      <c r="AL158" s="31">
        <f t="shared" si="127"/>
        <v>0</v>
      </c>
      <c r="AM158" s="31">
        <f t="shared" si="127"/>
        <v>0</v>
      </c>
      <c r="AN158" s="31">
        <f t="shared" si="127"/>
        <v>0</v>
      </c>
      <c r="AO158" s="31">
        <f t="shared" si="127"/>
        <v>0</v>
      </c>
      <c r="AP158" s="31">
        <f t="shared" si="127"/>
        <v>0</v>
      </c>
      <c r="AQ158" s="31">
        <f t="shared" si="127"/>
        <v>0</v>
      </c>
      <c r="AR158" s="31">
        <f t="shared" si="127"/>
        <v>0</v>
      </c>
      <c r="AS158" s="31">
        <f t="shared" si="127"/>
        <v>0</v>
      </c>
      <c r="AT158" s="31">
        <f t="shared" si="127"/>
        <v>0</v>
      </c>
      <c r="AU158" s="31">
        <f t="shared" si="127"/>
        <v>0</v>
      </c>
      <c r="AV158" s="31">
        <f t="shared" si="127"/>
        <v>0</v>
      </c>
      <c r="AW158" s="31">
        <f t="shared" si="127"/>
        <v>0</v>
      </c>
      <c r="AX158" s="31">
        <f t="shared" si="127"/>
        <v>0</v>
      </c>
      <c r="AY158" s="31">
        <f t="shared" si="127"/>
        <v>0</v>
      </c>
      <c r="AZ158" s="31">
        <f t="shared" si="127"/>
        <v>0</v>
      </c>
      <c r="BA158" s="31">
        <f t="shared" si="127"/>
        <v>0</v>
      </c>
      <c r="BB158" s="31">
        <f t="shared" si="127"/>
        <v>0</v>
      </c>
      <c r="BC158" s="31">
        <f t="shared" si="127"/>
        <v>0</v>
      </c>
      <c r="BD158" s="31">
        <f t="shared" si="127"/>
        <v>0</v>
      </c>
      <c r="BE158" s="31">
        <f t="shared" si="127"/>
        <v>0</v>
      </c>
      <c r="BF158" s="31">
        <f t="shared" si="127"/>
        <v>0</v>
      </c>
      <c r="BG158" s="31">
        <f t="shared" si="127"/>
        <v>0</v>
      </c>
      <c r="BH158" s="31">
        <f t="shared" si="127"/>
        <v>0</v>
      </c>
      <c r="BI158" s="31">
        <f t="shared" si="127"/>
        <v>0</v>
      </c>
      <c r="BJ158" s="31">
        <f t="shared" si="127"/>
        <v>0</v>
      </c>
      <c r="BK158" s="31">
        <f t="shared" si="127"/>
        <v>0</v>
      </c>
      <c r="BL158" s="31">
        <f t="shared" si="127"/>
        <v>0</v>
      </c>
      <c r="BM158" s="31">
        <f t="shared" si="127"/>
        <v>0</v>
      </c>
      <c r="BN158" s="31">
        <f t="shared" si="127"/>
        <v>0</v>
      </c>
      <c r="BO158" s="31">
        <f t="shared" si="127"/>
        <v>0</v>
      </c>
      <c r="BP158" s="31">
        <f t="shared" si="127"/>
        <v>0</v>
      </c>
      <c r="BQ158" s="31">
        <f t="shared" ref="BQ158:CH158" si="128">BP158+BQ157</f>
        <v>0</v>
      </c>
      <c r="BR158" s="31">
        <f t="shared" si="128"/>
        <v>0</v>
      </c>
      <c r="BS158" s="31">
        <f t="shared" si="128"/>
        <v>0</v>
      </c>
      <c r="BT158" s="31">
        <f t="shared" si="128"/>
        <v>0</v>
      </c>
      <c r="BU158" s="31">
        <f t="shared" si="128"/>
        <v>0</v>
      </c>
      <c r="BV158" s="31">
        <f t="shared" si="128"/>
        <v>0</v>
      </c>
      <c r="BW158" s="31">
        <f t="shared" si="128"/>
        <v>0</v>
      </c>
      <c r="BX158" s="31">
        <f t="shared" si="128"/>
        <v>0</v>
      </c>
      <c r="BY158" s="31">
        <f t="shared" si="128"/>
        <v>0</v>
      </c>
      <c r="BZ158" s="31">
        <f t="shared" si="128"/>
        <v>0</v>
      </c>
      <c r="CA158" s="31">
        <f t="shared" si="128"/>
        <v>0</v>
      </c>
      <c r="CB158" s="31">
        <f t="shared" si="128"/>
        <v>0</v>
      </c>
      <c r="CC158" s="31">
        <f t="shared" si="128"/>
        <v>0</v>
      </c>
      <c r="CD158" s="31">
        <f t="shared" si="128"/>
        <v>0</v>
      </c>
      <c r="CE158" s="31">
        <f t="shared" si="128"/>
        <v>0</v>
      </c>
      <c r="CF158" s="31">
        <f t="shared" si="128"/>
        <v>0</v>
      </c>
      <c r="CG158" s="31">
        <f t="shared" si="128"/>
        <v>0</v>
      </c>
      <c r="CH158" s="34">
        <f t="shared" si="128"/>
        <v>0</v>
      </c>
    </row>
    <row r="159" spans="1:86" hidden="1" x14ac:dyDescent="0.35">
      <c r="A159" s="116"/>
      <c r="B159" s="116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6" hidden="1" thickBot="1" x14ac:dyDescent="0.4">
      <c r="A161" s="577" t="s">
        <v>128</v>
      </c>
      <c r="B161" s="310" t="s">
        <v>124</v>
      </c>
      <c r="C161" s="176">
        <f>C$4</f>
        <v>44562</v>
      </c>
      <c r="D161" s="176">
        <f t="shared" ref="D161:BO161" si="129">D$4</f>
        <v>44593</v>
      </c>
      <c r="E161" s="176">
        <f t="shared" si="129"/>
        <v>44621</v>
      </c>
      <c r="F161" s="176">
        <f t="shared" si="129"/>
        <v>44652</v>
      </c>
      <c r="G161" s="176">
        <f t="shared" si="129"/>
        <v>44682</v>
      </c>
      <c r="H161" s="176">
        <f t="shared" si="129"/>
        <v>44713</v>
      </c>
      <c r="I161" s="176">
        <f t="shared" si="129"/>
        <v>44743</v>
      </c>
      <c r="J161" s="176">
        <f t="shared" si="129"/>
        <v>44774</v>
      </c>
      <c r="K161" s="176">
        <f t="shared" si="129"/>
        <v>44805</v>
      </c>
      <c r="L161" s="176">
        <f t="shared" si="129"/>
        <v>44835</v>
      </c>
      <c r="M161" s="176">
        <f t="shared" si="129"/>
        <v>44866</v>
      </c>
      <c r="N161" s="176">
        <f t="shared" si="129"/>
        <v>44896</v>
      </c>
      <c r="O161" s="176">
        <f t="shared" si="129"/>
        <v>44927</v>
      </c>
      <c r="P161" s="176">
        <f t="shared" si="129"/>
        <v>44958</v>
      </c>
      <c r="Q161" s="176">
        <f t="shared" si="129"/>
        <v>44986</v>
      </c>
      <c r="R161" s="176">
        <f t="shared" si="129"/>
        <v>45017</v>
      </c>
      <c r="S161" s="176">
        <f t="shared" si="129"/>
        <v>45047</v>
      </c>
      <c r="T161" s="176">
        <f t="shared" si="129"/>
        <v>45078</v>
      </c>
      <c r="U161" s="176">
        <f t="shared" si="129"/>
        <v>45108</v>
      </c>
      <c r="V161" s="176">
        <f t="shared" si="129"/>
        <v>45139</v>
      </c>
      <c r="W161" s="176">
        <f t="shared" si="129"/>
        <v>45170</v>
      </c>
      <c r="X161" s="176">
        <f t="shared" si="129"/>
        <v>45200</v>
      </c>
      <c r="Y161" s="176">
        <f t="shared" si="129"/>
        <v>45231</v>
      </c>
      <c r="Z161" s="176">
        <f t="shared" si="129"/>
        <v>45261</v>
      </c>
      <c r="AA161" s="176">
        <f t="shared" si="129"/>
        <v>45292</v>
      </c>
      <c r="AB161" s="176">
        <f t="shared" si="129"/>
        <v>45323</v>
      </c>
      <c r="AC161" s="176">
        <f t="shared" si="129"/>
        <v>45352</v>
      </c>
      <c r="AD161" s="176">
        <f t="shared" si="129"/>
        <v>45383</v>
      </c>
      <c r="AE161" s="176">
        <f t="shared" si="129"/>
        <v>45413</v>
      </c>
      <c r="AF161" s="176">
        <f t="shared" si="129"/>
        <v>45444</v>
      </c>
      <c r="AG161" s="176">
        <f t="shared" si="129"/>
        <v>45474</v>
      </c>
      <c r="AH161" s="176">
        <f t="shared" si="129"/>
        <v>45505</v>
      </c>
      <c r="AI161" s="176">
        <f t="shared" si="129"/>
        <v>45536</v>
      </c>
      <c r="AJ161" s="176">
        <f t="shared" si="129"/>
        <v>45566</v>
      </c>
      <c r="AK161" s="176">
        <f t="shared" si="129"/>
        <v>45597</v>
      </c>
      <c r="AL161" s="176">
        <f t="shared" si="129"/>
        <v>45627</v>
      </c>
      <c r="AM161" s="176">
        <f t="shared" si="129"/>
        <v>45658</v>
      </c>
      <c r="AN161" s="176">
        <f t="shared" si="129"/>
        <v>45689</v>
      </c>
      <c r="AO161" s="176">
        <f t="shared" si="129"/>
        <v>45717</v>
      </c>
      <c r="AP161" s="176">
        <f t="shared" si="129"/>
        <v>45748</v>
      </c>
      <c r="AQ161" s="176">
        <f t="shared" si="129"/>
        <v>45778</v>
      </c>
      <c r="AR161" s="176">
        <f t="shared" si="129"/>
        <v>45809</v>
      </c>
      <c r="AS161" s="176">
        <f t="shared" si="129"/>
        <v>45839</v>
      </c>
      <c r="AT161" s="176">
        <f t="shared" si="129"/>
        <v>45870</v>
      </c>
      <c r="AU161" s="176">
        <f t="shared" si="129"/>
        <v>45901</v>
      </c>
      <c r="AV161" s="176">
        <f t="shared" si="129"/>
        <v>45931</v>
      </c>
      <c r="AW161" s="176">
        <f t="shared" si="129"/>
        <v>45962</v>
      </c>
      <c r="AX161" s="176">
        <f t="shared" si="129"/>
        <v>45992</v>
      </c>
      <c r="AY161" s="176">
        <f t="shared" si="129"/>
        <v>46023</v>
      </c>
      <c r="AZ161" s="176">
        <f t="shared" si="129"/>
        <v>46054</v>
      </c>
      <c r="BA161" s="176">
        <f t="shared" si="129"/>
        <v>46082</v>
      </c>
      <c r="BB161" s="176">
        <f t="shared" si="129"/>
        <v>46113</v>
      </c>
      <c r="BC161" s="176">
        <f t="shared" si="129"/>
        <v>46143</v>
      </c>
      <c r="BD161" s="176">
        <f t="shared" si="129"/>
        <v>46174</v>
      </c>
      <c r="BE161" s="176">
        <f t="shared" si="129"/>
        <v>46204</v>
      </c>
      <c r="BF161" s="176">
        <f t="shared" si="129"/>
        <v>46235</v>
      </c>
      <c r="BG161" s="176">
        <f t="shared" si="129"/>
        <v>46266</v>
      </c>
      <c r="BH161" s="176">
        <f t="shared" si="129"/>
        <v>46296</v>
      </c>
      <c r="BI161" s="176">
        <f t="shared" si="129"/>
        <v>46327</v>
      </c>
      <c r="BJ161" s="176">
        <f t="shared" si="129"/>
        <v>46357</v>
      </c>
      <c r="BK161" s="176">
        <f t="shared" si="129"/>
        <v>46388</v>
      </c>
      <c r="BL161" s="176">
        <f t="shared" si="129"/>
        <v>46419</v>
      </c>
      <c r="BM161" s="176">
        <f t="shared" si="129"/>
        <v>46447</v>
      </c>
      <c r="BN161" s="176">
        <f t="shared" si="129"/>
        <v>46478</v>
      </c>
      <c r="BO161" s="176">
        <f t="shared" si="129"/>
        <v>46508</v>
      </c>
      <c r="BP161" s="176">
        <f t="shared" ref="BP161:CH161" si="130">BP$4</f>
        <v>46539</v>
      </c>
      <c r="BQ161" s="176">
        <f t="shared" si="130"/>
        <v>46569</v>
      </c>
      <c r="BR161" s="176">
        <f t="shared" si="130"/>
        <v>46600</v>
      </c>
      <c r="BS161" s="176">
        <f t="shared" si="130"/>
        <v>46631</v>
      </c>
      <c r="BT161" s="176">
        <f t="shared" si="130"/>
        <v>46661</v>
      </c>
      <c r="BU161" s="176">
        <f t="shared" si="130"/>
        <v>46692</v>
      </c>
      <c r="BV161" s="176">
        <f t="shared" si="130"/>
        <v>46722</v>
      </c>
      <c r="BW161" s="176">
        <f t="shared" si="130"/>
        <v>46753</v>
      </c>
      <c r="BX161" s="176">
        <f t="shared" si="130"/>
        <v>46784</v>
      </c>
      <c r="BY161" s="176">
        <f t="shared" si="130"/>
        <v>46813</v>
      </c>
      <c r="BZ161" s="176">
        <f t="shared" si="130"/>
        <v>46844</v>
      </c>
      <c r="CA161" s="176">
        <f t="shared" si="130"/>
        <v>46874</v>
      </c>
      <c r="CB161" s="176">
        <f t="shared" si="130"/>
        <v>46905</v>
      </c>
      <c r="CC161" s="176">
        <f t="shared" si="130"/>
        <v>46935</v>
      </c>
      <c r="CD161" s="176">
        <f t="shared" si="130"/>
        <v>46966</v>
      </c>
      <c r="CE161" s="176">
        <f t="shared" si="130"/>
        <v>46997</v>
      </c>
      <c r="CF161" s="176">
        <f t="shared" si="130"/>
        <v>47027</v>
      </c>
      <c r="CG161" s="176">
        <f t="shared" si="130"/>
        <v>47058</v>
      </c>
      <c r="CH161" s="177">
        <f t="shared" si="130"/>
        <v>47088</v>
      </c>
    </row>
    <row r="162" spans="1:86" hidden="1" x14ac:dyDescent="0.35">
      <c r="A162" s="578"/>
      <c r="B162" s="287" t="s">
        <v>20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131">IF(E23=0,0,((E5*0.5)+D23-E41)*E78*E127*E$2)</f>
        <v>0</v>
      </c>
      <c r="F162" s="30">
        <f t="shared" si="131"/>
        <v>0</v>
      </c>
      <c r="G162" s="30">
        <f t="shared" si="131"/>
        <v>0</v>
      </c>
      <c r="H162" s="30">
        <f t="shared" si="131"/>
        <v>0</v>
      </c>
      <c r="I162" s="30">
        <f t="shared" si="131"/>
        <v>0</v>
      </c>
      <c r="J162" s="30">
        <f t="shared" si="131"/>
        <v>0</v>
      </c>
      <c r="K162" s="30">
        <f t="shared" si="131"/>
        <v>0</v>
      </c>
      <c r="L162" s="30">
        <f t="shared" si="131"/>
        <v>0</v>
      </c>
      <c r="M162" s="30">
        <f t="shared" si="131"/>
        <v>0</v>
      </c>
      <c r="N162" s="30">
        <f t="shared" si="131"/>
        <v>0</v>
      </c>
      <c r="O162" s="30">
        <f t="shared" si="131"/>
        <v>0</v>
      </c>
      <c r="P162" s="30">
        <f t="shared" si="131"/>
        <v>0</v>
      </c>
      <c r="Q162" s="30">
        <f t="shared" si="131"/>
        <v>0</v>
      </c>
      <c r="R162" s="30">
        <f t="shared" si="131"/>
        <v>0</v>
      </c>
      <c r="S162" s="30">
        <f t="shared" si="131"/>
        <v>0</v>
      </c>
      <c r="T162" s="30">
        <f t="shared" si="131"/>
        <v>0</v>
      </c>
      <c r="U162" s="30">
        <f t="shared" si="131"/>
        <v>0</v>
      </c>
      <c r="V162" s="30">
        <f t="shared" si="131"/>
        <v>0</v>
      </c>
      <c r="W162" s="30">
        <f t="shared" si="131"/>
        <v>0</v>
      </c>
      <c r="X162" s="30">
        <f t="shared" si="131"/>
        <v>0</v>
      </c>
      <c r="Y162" s="30">
        <f t="shared" si="131"/>
        <v>0</v>
      </c>
      <c r="Z162" s="30">
        <f t="shared" si="131"/>
        <v>0</v>
      </c>
      <c r="AA162" s="30">
        <f t="shared" si="131"/>
        <v>0</v>
      </c>
      <c r="AB162" s="30">
        <f t="shared" si="131"/>
        <v>0</v>
      </c>
      <c r="AC162" s="30">
        <f t="shared" si="131"/>
        <v>0</v>
      </c>
      <c r="AD162" s="30">
        <f t="shared" si="131"/>
        <v>0</v>
      </c>
      <c r="AE162" s="30">
        <f t="shared" si="131"/>
        <v>0</v>
      </c>
      <c r="AF162" s="30">
        <f t="shared" si="131"/>
        <v>0</v>
      </c>
      <c r="AG162" s="30">
        <f t="shared" si="131"/>
        <v>0</v>
      </c>
      <c r="AH162" s="30">
        <f t="shared" si="131"/>
        <v>0</v>
      </c>
      <c r="AI162" s="30">
        <f t="shared" si="131"/>
        <v>0</v>
      </c>
      <c r="AJ162" s="30">
        <f t="shared" si="131"/>
        <v>0</v>
      </c>
      <c r="AK162" s="30">
        <f t="shared" si="131"/>
        <v>0</v>
      </c>
      <c r="AL162" s="30">
        <f t="shared" si="131"/>
        <v>0</v>
      </c>
      <c r="AM162" s="30">
        <f t="shared" si="131"/>
        <v>0</v>
      </c>
      <c r="AN162" s="30">
        <f t="shared" si="131"/>
        <v>0</v>
      </c>
      <c r="AO162" s="30">
        <f t="shared" si="131"/>
        <v>0</v>
      </c>
      <c r="AP162" s="30">
        <f t="shared" si="131"/>
        <v>0</v>
      </c>
      <c r="AQ162" s="30">
        <f t="shared" si="131"/>
        <v>0</v>
      </c>
      <c r="AR162" s="30">
        <f t="shared" si="131"/>
        <v>0</v>
      </c>
      <c r="AS162" s="30">
        <f t="shared" si="131"/>
        <v>0</v>
      </c>
      <c r="AT162" s="30">
        <f t="shared" si="131"/>
        <v>0</v>
      </c>
      <c r="AU162" s="30">
        <f t="shared" si="131"/>
        <v>0</v>
      </c>
      <c r="AV162" s="30">
        <f t="shared" si="131"/>
        <v>0</v>
      </c>
      <c r="AW162" s="30">
        <f t="shared" si="131"/>
        <v>0</v>
      </c>
      <c r="AX162" s="30">
        <f t="shared" si="131"/>
        <v>0</v>
      </c>
      <c r="AY162" s="30">
        <f t="shared" si="131"/>
        <v>0</v>
      </c>
      <c r="AZ162" s="30">
        <f t="shared" si="131"/>
        <v>0</v>
      </c>
      <c r="BA162" s="30">
        <f t="shared" si="131"/>
        <v>0</v>
      </c>
      <c r="BB162" s="30">
        <f t="shared" si="131"/>
        <v>0</v>
      </c>
      <c r="BC162" s="30">
        <f t="shared" si="131"/>
        <v>0</v>
      </c>
      <c r="BD162" s="30">
        <f t="shared" si="131"/>
        <v>0</v>
      </c>
      <c r="BE162" s="30">
        <f t="shared" si="131"/>
        <v>0</v>
      </c>
      <c r="BF162" s="30">
        <f t="shared" si="131"/>
        <v>0</v>
      </c>
      <c r="BG162" s="30">
        <f t="shared" si="131"/>
        <v>0</v>
      </c>
      <c r="BH162" s="30">
        <f t="shared" si="131"/>
        <v>0</v>
      </c>
      <c r="BI162" s="30">
        <f t="shared" si="131"/>
        <v>0</v>
      </c>
      <c r="BJ162" s="30">
        <f t="shared" si="131"/>
        <v>0</v>
      </c>
      <c r="BK162" s="30">
        <f t="shared" si="131"/>
        <v>0</v>
      </c>
      <c r="BL162" s="30">
        <f t="shared" si="131"/>
        <v>0</v>
      </c>
      <c r="BM162" s="30">
        <f t="shared" si="131"/>
        <v>0</v>
      </c>
      <c r="BN162" s="30">
        <f t="shared" si="131"/>
        <v>0</v>
      </c>
      <c r="BO162" s="30">
        <f t="shared" si="131"/>
        <v>0</v>
      </c>
      <c r="BP162" s="30">
        <f t="shared" si="131"/>
        <v>0</v>
      </c>
      <c r="BQ162" s="30">
        <f t="shared" ref="BQ162:CH166" si="132">IF(BQ23=0,0,((BQ5*0.5)+BP23-BQ41)*BQ78*BQ127*BQ$2)</f>
        <v>0</v>
      </c>
      <c r="BR162" s="30">
        <f t="shared" si="132"/>
        <v>0</v>
      </c>
      <c r="BS162" s="30">
        <f t="shared" si="132"/>
        <v>0</v>
      </c>
      <c r="BT162" s="30">
        <f t="shared" si="132"/>
        <v>0</v>
      </c>
      <c r="BU162" s="30">
        <f t="shared" si="132"/>
        <v>0</v>
      </c>
      <c r="BV162" s="30">
        <f t="shared" si="132"/>
        <v>0</v>
      </c>
      <c r="BW162" s="30">
        <f t="shared" si="132"/>
        <v>0</v>
      </c>
      <c r="BX162" s="30">
        <f t="shared" si="132"/>
        <v>0</v>
      </c>
      <c r="BY162" s="30">
        <f t="shared" si="132"/>
        <v>0</v>
      </c>
      <c r="BZ162" s="30">
        <f t="shared" si="132"/>
        <v>0</v>
      </c>
      <c r="CA162" s="30">
        <f t="shared" si="132"/>
        <v>0</v>
      </c>
      <c r="CB162" s="30">
        <f t="shared" si="132"/>
        <v>0</v>
      </c>
      <c r="CC162" s="30">
        <f t="shared" si="132"/>
        <v>0</v>
      </c>
      <c r="CD162" s="30">
        <f t="shared" si="132"/>
        <v>0</v>
      </c>
      <c r="CE162" s="30">
        <f t="shared" si="132"/>
        <v>0</v>
      </c>
      <c r="CF162" s="30">
        <f t="shared" si="132"/>
        <v>0</v>
      </c>
      <c r="CG162" s="30">
        <f t="shared" si="132"/>
        <v>0</v>
      </c>
      <c r="CH162" s="33">
        <f t="shared" si="132"/>
        <v>0</v>
      </c>
    </row>
    <row r="163" spans="1:86" hidden="1" x14ac:dyDescent="0.35">
      <c r="A163" s="578"/>
      <c r="B163" s="287" t="s">
        <v>0</v>
      </c>
      <c r="C163" s="30">
        <f t="shared" ref="C163:C174" si="133">IF(C24=0,0,((C6*0.5)-C42)*C79*C128*C$2)</f>
        <v>0</v>
      </c>
      <c r="D163" s="30">
        <f t="shared" ref="D163:S174" si="134">IF(D24=0,0,((D6*0.5)+C24-D42)*D79*D128*D$2)</f>
        <v>0</v>
      </c>
      <c r="E163" s="30">
        <f t="shared" si="134"/>
        <v>0</v>
      </c>
      <c r="F163" s="30">
        <f t="shared" si="134"/>
        <v>0</v>
      </c>
      <c r="G163" s="30">
        <f t="shared" si="134"/>
        <v>0</v>
      </c>
      <c r="H163" s="30">
        <f t="shared" si="134"/>
        <v>0</v>
      </c>
      <c r="I163" s="30">
        <f t="shared" si="134"/>
        <v>0</v>
      </c>
      <c r="J163" s="30">
        <f t="shared" si="134"/>
        <v>0</v>
      </c>
      <c r="K163" s="30">
        <f t="shared" si="134"/>
        <v>0</v>
      </c>
      <c r="L163" s="30">
        <f t="shared" si="134"/>
        <v>0</v>
      </c>
      <c r="M163" s="30">
        <f t="shared" si="134"/>
        <v>0</v>
      </c>
      <c r="N163" s="30">
        <f t="shared" si="134"/>
        <v>0</v>
      </c>
      <c r="O163" s="30">
        <f t="shared" si="134"/>
        <v>0</v>
      </c>
      <c r="P163" s="30">
        <f t="shared" si="134"/>
        <v>0</v>
      </c>
      <c r="Q163" s="30">
        <f t="shared" si="134"/>
        <v>0</v>
      </c>
      <c r="R163" s="30">
        <f t="shared" si="134"/>
        <v>0</v>
      </c>
      <c r="S163" s="30">
        <f t="shared" si="134"/>
        <v>0</v>
      </c>
      <c r="T163" s="30">
        <f t="shared" si="131"/>
        <v>0</v>
      </c>
      <c r="U163" s="30">
        <f t="shared" si="131"/>
        <v>0</v>
      </c>
      <c r="V163" s="30">
        <f t="shared" si="131"/>
        <v>0</v>
      </c>
      <c r="W163" s="30">
        <f t="shared" si="131"/>
        <v>0</v>
      </c>
      <c r="X163" s="30">
        <f t="shared" si="131"/>
        <v>0</v>
      </c>
      <c r="Y163" s="30">
        <f t="shared" si="131"/>
        <v>0</v>
      </c>
      <c r="Z163" s="30">
        <f t="shared" si="131"/>
        <v>0</v>
      </c>
      <c r="AA163" s="30">
        <f t="shared" si="131"/>
        <v>0</v>
      </c>
      <c r="AB163" s="30">
        <f t="shared" si="131"/>
        <v>0</v>
      </c>
      <c r="AC163" s="30">
        <f t="shared" si="131"/>
        <v>0</v>
      </c>
      <c r="AD163" s="30">
        <f t="shared" si="131"/>
        <v>0</v>
      </c>
      <c r="AE163" s="30">
        <f t="shared" si="131"/>
        <v>0</v>
      </c>
      <c r="AF163" s="30">
        <f t="shared" si="131"/>
        <v>0</v>
      </c>
      <c r="AG163" s="30">
        <f t="shared" si="131"/>
        <v>0</v>
      </c>
      <c r="AH163" s="30">
        <f t="shared" si="131"/>
        <v>0</v>
      </c>
      <c r="AI163" s="30">
        <f t="shared" si="131"/>
        <v>0</v>
      </c>
      <c r="AJ163" s="30">
        <f t="shared" si="131"/>
        <v>0</v>
      </c>
      <c r="AK163" s="30">
        <f t="shared" si="131"/>
        <v>0</v>
      </c>
      <c r="AL163" s="30">
        <f t="shared" si="131"/>
        <v>0</v>
      </c>
      <c r="AM163" s="30">
        <f t="shared" si="131"/>
        <v>0</v>
      </c>
      <c r="AN163" s="30">
        <f t="shared" si="131"/>
        <v>0</v>
      </c>
      <c r="AO163" s="30">
        <f t="shared" si="131"/>
        <v>0</v>
      </c>
      <c r="AP163" s="30">
        <f t="shared" si="131"/>
        <v>0</v>
      </c>
      <c r="AQ163" s="30">
        <f t="shared" si="131"/>
        <v>0</v>
      </c>
      <c r="AR163" s="30">
        <f t="shared" si="131"/>
        <v>0</v>
      </c>
      <c r="AS163" s="30">
        <f t="shared" si="131"/>
        <v>0</v>
      </c>
      <c r="AT163" s="30">
        <f t="shared" si="131"/>
        <v>0</v>
      </c>
      <c r="AU163" s="30">
        <f t="shared" si="131"/>
        <v>0</v>
      </c>
      <c r="AV163" s="30">
        <f t="shared" si="131"/>
        <v>0</v>
      </c>
      <c r="AW163" s="30">
        <f t="shared" si="131"/>
        <v>0</v>
      </c>
      <c r="AX163" s="30">
        <f t="shared" si="131"/>
        <v>0</v>
      </c>
      <c r="AY163" s="30">
        <f t="shared" si="131"/>
        <v>0</v>
      </c>
      <c r="AZ163" s="30">
        <f t="shared" si="131"/>
        <v>0</v>
      </c>
      <c r="BA163" s="30">
        <f t="shared" si="131"/>
        <v>0</v>
      </c>
      <c r="BB163" s="30">
        <f t="shared" si="131"/>
        <v>0</v>
      </c>
      <c r="BC163" s="30">
        <f t="shared" si="131"/>
        <v>0</v>
      </c>
      <c r="BD163" s="30">
        <f t="shared" si="131"/>
        <v>0</v>
      </c>
      <c r="BE163" s="30">
        <f t="shared" si="131"/>
        <v>0</v>
      </c>
      <c r="BF163" s="30">
        <f t="shared" si="131"/>
        <v>0</v>
      </c>
      <c r="BG163" s="30">
        <f t="shared" si="131"/>
        <v>0</v>
      </c>
      <c r="BH163" s="30">
        <f t="shared" si="131"/>
        <v>0</v>
      </c>
      <c r="BI163" s="30">
        <f t="shared" si="131"/>
        <v>0</v>
      </c>
      <c r="BJ163" s="30">
        <f t="shared" si="131"/>
        <v>0</v>
      </c>
      <c r="BK163" s="30">
        <f t="shared" si="131"/>
        <v>0</v>
      </c>
      <c r="BL163" s="30">
        <f t="shared" si="131"/>
        <v>0</v>
      </c>
      <c r="BM163" s="30">
        <f t="shared" si="131"/>
        <v>0</v>
      </c>
      <c r="BN163" s="30">
        <f t="shared" si="131"/>
        <v>0</v>
      </c>
      <c r="BO163" s="30">
        <f t="shared" si="131"/>
        <v>0</v>
      </c>
      <c r="BP163" s="30">
        <f t="shared" si="131"/>
        <v>0</v>
      </c>
      <c r="BQ163" s="30">
        <f t="shared" si="132"/>
        <v>0</v>
      </c>
      <c r="BR163" s="30">
        <f t="shared" si="132"/>
        <v>0</v>
      </c>
      <c r="BS163" s="30">
        <f t="shared" si="132"/>
        <v>0</v>
      </c>
      <c r="BT163" s="30">
        <f t="shared" si="132"/>
        <v>0</v>
      </c>
      <c r="BU163" s="30">
        <f t="shared" si="132"/>
        <v>0</v>
      </c>
      <c r="BV163" s="30">
        <f t="shared" si="132"/>
        <v>0</v>
      </c>
      <c r="BW163" s="30">
        <f t="shared" si="132"/>
        <v>0</v>
      </c>
      <c r="BX163" s="30">
        <f t="shared" si="132"/>
        <v>0</v>
      </c>
      <c r="BY163" s="30">
        <f t="shared" si="132"/>
        <v>0</v>
      </c>
      <c r="BZ163" s="30">
        <f t="shared" si="132"/>
        <v>0</v>
      </c>
      <c r="CA163" s="30">
        <f t="shared" si="132"/>
        <v>0</v>
      </c>
      <c r="CB163" s="30">
        <f t="shared" si="132"/>
        <v>0</v>
      </c>
      <c r="CC163" s="30">
        <f t="shared" si="132"/>
        <v>0</v>
      </c>
      <c r="CD163" s="30">
        <f t="shared" si="132"/>
        <v>0</v>
      </c>
      <c r="CE163" s="30">
        <f t="shared" si="132"/>
        <v>0</v>
      </c>
      <c r="CF163" s="30">
        <f t="shared" si="132"/>
        <v>0</v>
      </c>
      <c r="CG163" s="30">
        <f t="shared" si="132"/>
        <v>0</v>
      </c>
      <c r="CH163" s="33">
        <f t="shared" si="132"/>
        <v>0</v>
      </c>
    </row>
    <row r="164" spans="1:86" hidden="1" x14ac:dyDescent="0.35">
      <c r="A164" s="578"/>
      <c r="B164" s="287" t="s">
        <v>21</v>
      </c>
      <c r="C164" s="30">
        <f t="shared" si="133"/>
        <v>0</v>
      </c>
      <c r="D164" s="30">
        <f t="shared" si="134"/>
        <v>0</v>
      </c>
      <c r="E164" s="30">
        <f t="shared" ref="E164:BP167" si="135">IF(E25=0,0,((E7*0.5)+D25-E43)*E80*E129*E$2)</f>
        <v>0</v>
      </c>
      <c r="F164" s="30">
        <f t="shared" si="135"/>
        <v>0</v>
      </c>
      <c r="G164" s="30">
        <f t="shared" si="135"/>
        <v>0</v>
      </c>
      <c r="H164" s="30">
        <f t="shared" si="135"/>
        <v>0</v>
      </c>
      <c r="I164" s="30">
        <f t="shared" si="135"/>
        <v>0</v>
      </c>
      <c r="J164" s="30">
        <f t="shared" si="135"/>
        <v>0</v>
      </c>
      <c r="K164" s="30">
        <f t="shared" si="135"/>
        <v>0</v>
      </c>
      <c r="L164" s="30">
        <f t="shared" si="135"/>
        <v>0</v>
      </c>
      <c r="M164" s="30">
        <f t="shared" si="135"/>
        <v>0</v>
      </c>
      <c r="N164" s="30">
        <f t="shared" si="135"/>
        <v>0</v>
      </c>
      <c r="O164" s="30">
        <f t="shared" si="135"/>
        <v>0</v>
      </c>
      <c r="P164" s="30">
        <f t="shared" si="135"/>
        <v>0</v>
      </c>
      <c r="Q164" s="30">
        <f t="shared" si="135"/>
        <v>0</v>
      </c>
      <c r="R164" s="30">
        <f t="shared" si="135"/>
        <v>0</v>
      </c>
      <c r="S164" s="30">
        <f t="shared" si="135"/>
        <v>0</v>
      </c>
      <c r="T164" s="30">
        <f t="shared" si="135"/>
        <v>0</v>
      </c>
      <c r="U164" s="30">
        <f t="shared" si="135"/>
        <v>0</v>
      </c>
      <c r="V164" s="30">
        <f t="shared" si="135"/>
        <v>0</v>
      </c>
      <c r="W164" s="30">
        <f t="shared" si="135"/>
        <v>0</v>
      </c>
      <c r="X164" s="30">
        <f t="shared" si="135"/>
        <v>0</v>
      </c>
      <c r="Y164" s="30">
        <f t="shared" si="135"/>
        <v>0</v>
      </c>
      <c r="Z164" s="30">
        <f t="shared" si="135"/>
        <v>0</v>
      </c>
      <c r="AA164" s="30">
        <f t="shared" si="135"/>
        <v>0</v>
      </c>
      <c r="AB164" s="30">
        <f t="shared" si="135"/>
        <v>0</v>
      </c>
      <c r="AC164" s="30">
        <f t="shared" si="135"/>
        <v>0</v>
      </c>
      <c r="AD164" s="30">
        <f t="shared" si="135"/>
        <v>0</v>
      </c>
      <c r="AE164" s="30">
        <f t="shared" si="135"/>
        <v>0</v>
      </c>
      <c r="AF164" s="30">
        <f t="shared" si="135"/>
        <v>0</v>
      </c>
      <c r="AG164" s="30">
        <f t="shared" si="135"/>
        <v>0</v>
      </c>
      <c r="AH164" s="30">
        <f t="shared" si="135"/>
        <v>0</v>
      </c>
      <c r="AI164" s="30">
        <f t="shared" si="135"/>
        <v>0</v>
      </c>
      <c r="AJ164" s="30">
        <f t="shared" si="135"/>
        <v>0</v>
      </c>
      <c r="AK164" s="30">
        <f t="shared" si="135"/>
        <v>0</v>
      </c>
      <c r="AL164" s="30">
        <f t="shared" si="135"/>
        <v>0</v>
      </c>
      <c r="AM164" s="30">
        <f t="shared" si="135"/>
        <v>0</v>
      </c>
      <c r="AN164" s="30">
        <f t="shared" si="135"/>
        <v>0</v>
      </c>
      <c r="AO164" s="30">
        <f t="shared" si="135"/>
        <v>0</v>
      </c>
      <c r="AP164" s="30">
        <f t="shared" si="135"/>
        <v>0</v>
      </c>
      <c r="AQ164" s="30">
        <f t="shared" si="135"/>
        <v>0</v>
      </c>
      <c r="AR164" s="30">
        <f t="shared" si="135"/>
        <v>0</v>
      </c>
      <c r="AS164" s="30">
        <f t="shared" si="135"/>
        <v>0</v>
      </c>
      <c r="AT164" s="30">
        <f t="shared" si="135"/>
        <v>0</v>
      </c>
      <c r="AU164" s="30">
        <f t="shared" si="135"/>
        <v>0</v>
      </c>
      <c r="AV164" s="30">
        <f t="shared" si="135"/>
        <v>0</v>
      </c>
      <c r="AW164" s="30">
        <f t="shared" si="135"/>
        <v>0</v>
      </c>
      <c r="AX164" s="30">
        <f t="shared" si="135"/>
        <v>0</v>
      </c>
      <c r="AY164" s="30">
        <f t="shared" si="135"/>
        <v>0</v>
      </c>
      <c r="AZ164" s="30">
        <f t="shared" si="135"/>
        <v>0</v>
      </c>
      <c r="BA164" s="30">
        <f t="shared" si="135"/>
        <v>0</v>
      </c>
      <c r="BB164" s="30">
        <f t="shared" si="135"/>
        <v>0</v>
      </c>
      <c r="BC164" s="30">
        <f t="shared" si="135"/>
        <v>0</v>
      </c>
      <c r="BD164" s="30">
        <f t="shared" si="135"/>
        <v>0</v>
      </c>
      <c r="BE164" s="30">
        <f t="shared" si="135"/>
        <v>0</v>
      </c>
      <c r="BF164" s="30">
        <f t="shared" si="135"/>
        <v>0</v>
      </c>
      <c r="BG164" s="30">
        <f t="shared" si="135"/>
        <v>0</v>
      </c>
      <c r="BH164" s="30">
        <f t="shared" si="135"/>
        <v>0</v>
      </c>
      <c r="BI164" s="30">
        <f t="shared" si="135"/>
        <v>0</v>
      </c>
      <c r="BJ164" s="30">
        <f t="shared" si="135"/>
        <v>0</v>
      </c>
      <c r="BK164" s="30">
        <f t="shared" si="135"/>
        <v>0</v>
      </c>
      <c r="BL164" s="30">
        <f t="shared" si="135"/>
        <v>0</v>
      </c>
      <c r="BM164" s="30">
        <f t="shared" si="135"/>
        <v>0</v>
      </c>
      <c r="BN164" s="30">
        <f t="shared" si="135"/>
        <v>0</v>
      </c>
      <c r="BO164" s="30">
        <f t="shared" si="135"/>
        <v>0</v>
      </c>
      <c r="BP164" s="30">
        <f t="shared" si="135"/>
        <v>0</v>
      </c>
      <c r="BQ164" s="30">
        <f t="shared" si="132"/>
        <v>0</v>
      </c>
      <c r="BR164" s="30">
        <f t="shared" si="132"/>
        <v>0</v>
      </c>
      <c r="BS164" s="30">
        <f t="shared" si="132"/>
        <v>0</v>
      </c>
      <c r="BT164" s="30">
        <f t="shared" si="132"/>
        <v>0</v>
      </c>
      <c r="BU164" s="30">
        <f t="shared" si="132"/>
        <v>0</v>
      </c>
      <c r="BV164" s="30">
        <f t="shared" si="132"/>
        <v>0</v>
      </c>
      <c r="BW164" s="30">
        <f t="shared" si="132"/>
        <v>0</v>
      </c>
      <c r="BX164" s="30">
        <f t="shared" si="132"/>
        <v>0</v>
      </c>
      <c r="BY164" s="30">
        <f t="shared" si="132"/>
        <v>0</v>
      </c>
      <c r="BZ164" s="30">
        <f t="shared" si="132"/>
        <v>0</v>
      </c>
      <c r="CA164" s="30">
        <f t="shared" si="132"/>
        <v>0</v>
      </c>
      <c r="CB164" s="30">
        <f t="shared" si="132"/>
        <v>0</v>
      </c>
      <c r="CC164" s="30">
        <f t="shared" si="132"/>
        <v>0</v>
      </c>
      <c r="CD164" s="30">
        <f t="shared" si="132"/>
        <v>0</v>
      </c>
      <c r="CE164" s="30">
        <f t="shared" si="132"/>
        <v>0</v>
      </c>
      <c r="CF164" s="30">
        <f t="shared" si="132"/>
        <v>0</v>
      </c>
      <c r="CG164" s="30">
        <f t="shared" si="132"/>
        <v>0</v>
      </c>
      <c r="CH164" s="33">
        <f t="shared" si="132"/>
        <v>0</v>
      </c>
    </row>
    <row r="165" spans="1:86" hidden="1" x14ac:dyDescent="0.35">
      <c r="A165" s="578"/>
      <c r="B165" s="287" t="s">
        <v>1</v>
      </c>
      <c r="C165" s="30">
        <f t="shared" si="133"/>
        <v>0</v>
      </c>
      <c r="D165" s="30">
        <f t="shared" si="134"/>
        <v>0</v>
      </c>
      <c r="E165" s="30">
        <f t="shared" si="135"/>
        <v>0</v>
      </c>
      <c r="F165" s="30">
        <f t="shared" si="135"/>
        <v>0</v>
      </c>
      <c r="G165" s="30">
        <f t="shared" si="135"/>
        <v>0</v>
      </c>
      <c r="H165" s="30">
        <f t="shared" si="135"/>
        <v>0</v>
      </c>
      <c r="I165" s="30">
        <f t="shared" si="135"/>
        <v>0</v>
      </c>
      <c r="J165" s="30">
        <f t="shared" si="135"/>
        <v>0</v>
      </c>
      <c r="K165" s="30">
        <f t="shared" si="135"/>
        <v>0</v>
      </c>
      <c r="L165" s="30">
        <f t="shared" si="135"/>
        <v>0</v>
      </c>
      <c r="M165" s="30">
        <f t="shared" si="135"/>
        <v>0</v>
      </c>
      <c r="N165" s="30">
        <f t="shared" si="135"/>
        <v>0</v>
      </c>
      <c r="O165" s="30">
        <f t="shared" si="135"/>
        <v>0</v>
      </c>
      <c r="P165" s="30">
        <f t="shared" si="135"/>
        <v>0</v>
      </c>
      <c r="Q165" s="30">
        <f t="shared" si="135"/>
        <v>0</v>
      </c>
      <c r="R165" s="30">
        <f t="shared" si="135"/>
        <v>0</v>
      </c>
      <c r="S165" s="30">
        <f t="shared" si="135"/>
        <v>0</v>
      </c>
      <c r="T165" s="30">
        <f t="shared" si="135"/>
        <v>0</v>
      </c>
      <c r="U165" s="30">
        <f t="shared" si="135"/>
        <v>0</v>
      </c>
      <c r="V165" s="30">
        <f t="shared" si="135"/>
        <v>0</v>
      </c>
      <c r="W165" s="30">
        <f t="shared" si="135"/>
        <v>0</v>
      </c>
      <c r="X165" s="30">
        <f t="shared" si="135"/>
        <v>0</v>
      </c>
      <c r="Y165" s="30">
        <f t="shared" si="135"/>
        <v>0</v>
      </c>
      <c r="Z165" s="30">
        <f t="shared" si="135"/>
        <v>0</v>
      </c>
      <c r="AA165" s="30">
        <f t="shared" si="135"/>
        <v>0</v>
      </c>
      <c r="AB165" s="30">
        <f t="shared" si="135"/>
        <v>0</v>
      </c>
      <c r="AC165" s="30">
        <f t="shared" si="135"/>
        <v>0</v>
      </c>
      <c r="AD165" s="30">
        <f t="shared" si="135"/>
        <v>0</v>
      </c>
      <c r="AE165" s="30">
        <f t="shared" si="135"/>
        <v>0</v>
      </c>
      <c r="AF165" s="30">
        <f t="shared" si="135"/>
        <v>0</v>
      </c>
      <c r="AG165" s="30">
        <f t="shared" si="135"/>
        <v>0</v>
      </c>
      <c r="AH165" s="30">
        <f t="shared" si="135"/>
        <v>0</v>
      </c>
      <c r="AI165" s="30">
        <f t="shared" si="135"/>
        <v>0</v>
      </c>
      <c r="AJ165" s="30">
        <f t="shared" si="135"/>
        <v>0</v>
      </c>
      <c r="AK165" s="30">
        <f t="shared" si="135"/>
        <v>0</v>
      </c>
      <c r="AL165" s="30">
        <f t="shared" si="135"/>
        <v>0</v>
      </c>
      <c r="AM165" s="30">
        <f t="shared" si="135"/>
        <v>0</v>
      </c>
      <c r="AN165" s="30">
        <f t="shared" si="135"/>
        <v>0</v>
      </c>
      <c r="AO165" s="30">
        <f t="shared" si="135"/>
        <v>0</v>
      </c>
      <c r="AP165" s="30">
        <f t="shared" si="135"/>
        <v>0</v>
      </c>
      <c r="AQ165" s="30">
        <f t="shared" si="135"/>
        <v>0</v>
      </c>
      <c r="AR165" s="30">
        <f t="shared" si="135"/>
        <v>0</v>
      </c>
      <c r="AS165" s="30">
        <f t="shared" si="135"/>
        <v>0</v>
      </c>
      <c r="AT165" s="30">
        <f t="shared" si="135"/>
        <v>0</v>
      </c>
      <c r="AU165" s="30">
        <f t="shared" si="135"/>
        <v>0</v>
      </c>
      <c r="AV165" s="30">
        <f t="shared" si="135"/>
        <v>0</v>
      </c>
      <c r="AW165" s="30">
        <f t="shared" si="135"/>
        <v>0</v>
      </c>
      <c r="AX165" s="30">
        <f t="shared" si="135"/>
        <v>0</v>
      </c>
      <c r="AY165" s="30">
        <f t="shared" si="135"/>
        <v>0</v>
      </c>
      <c r="AZ165" s="30">
        <f t="shared" si="135"/>
        <v>0</v>
      </c>
      <c r="BA165" s="30">
        <f t="shared" si="135"/>
        <v>0</v>
      </c>
      <c r="BB165" s="30">
        <f t="shared" si="135"/>
        <v>0</v>
      </c>
      <c r="BC165" s="30">
        <f t="shared" si="135"/>
        <v>0</v>
      </c>
      <c r="BD165" s="30">
        <f t="shared" si="135"/>
        <v>0</v>
      </c>
      <c r="BE165" s="30">
        <f t="shared" si="135"/>
        <v>0</v>
      </c>
      <c r="BF165" s="30">
        <f t="shared" si="135"/>
        <v>0</v>
      </c>
      <c r="BG165" s="30">
        <f t="shared" si="135"/>
        <v>0</v>
      </c>
      <c r="BH165" s="30">
        <f t="shared" si="135"/>
        <v>0</v>
      </c>
      <c r="BI165" s="30">
        <f t="shared" si="135"/>
        <v>0</v>
      </c>
      <c r="BJ165" s="30">
        <f t="shared" si="135"/>
        <v>0</v>
      </c>
      <c r="BK165" s="30">
        <f t="shared" si="135"/>
        <v>0</v>
      </c>
      <c r="BL165" s="30">
        <f t="shared" si="135"/>
        <v>0</v>
      </c>
      <c r="BM165" s="30">
        <f t="shared" si="135"/>
        <v>0</v>
      </c>
      <c r="BN165" s="30">
        <f t="shared" si="135"/>
        <v>0</v>
      </c>
      <c r="BO165" s="30">
        <f t="shared" si="135"/>
        <v>0</v>
      </c>
      <c r="BP165" s="30">
        <f t="shared" si="135"/>
        <v>0</v>
      </c>
      <c r="BQ165" s="30">
        <f t="shared" si="132"/>
        <v>0</v>
      </c>
      <c r="BR165" s="30">
        <f t="shared" si="132"/>
        <v>0</v>
      </c>
      <c r="BS165" s="30">
        <f t="shared" si="132"/>
        <v>0</v>
      </c>
      <c r="BT165" s="30">
        <f t="shared" si="132"/>
        <v>0</v>
      </c>
      <c r="BU165" s="30">
        <f t="shared" si="132"/>
        <v>0</v>
      </c>
      <c r="BV165" s="30">
        <f t="shared" si="132"/>
        <v>0</v>
      </c>
      <c r="BW165" s="30">
        <f t="shared" si="132"/>
        <v>0</v>
      </c>
      <c r="BX165" s="30">
        <f t="shared" si="132"/>
        <v>0</v>
      </c>
      <c r="BY165" s="30">
        <f t="shared" si="132"/>
        <v>0</v>
      </c>
      <c r="BZ165" s="30">
        <f t="shared" si="132"/>
        <v>0</v>
      </c>
      <c r="CA165" s="30">
        <f t="shared" si="132"/>
        <v>0</v>
      </c>
      <c r="CB165" s="30">
        <f t="shared" si="132"/>
        <v>0</v>
      </c>
      <c r="CC165" s="30">
        <f t="shared" si="132"/>
        <v>0</v>
      </c>
      <c r="CD165" s="30">
        <f t="shared" si="132"/>
        <v>0</v>
      </c>
      <c r="CE165" s="30">
        <f t="shared" si="132"/>
        <v>0</v>
      </c>
      <c r="CF165" s="30">
        <f t="shared" si="132"/>
        <v>0</v>
      </c>
      <c r="CG165" s="30">
        <f t="shared" si="132"/>
        <v>0</v>
      </c>
      <c r="CH165" s="33">
        <f t="shared" si="132"/>
        <v>0</v>
      </c>
    </row>
    <row r="166" spans="1:86" hidden="1" x14ac:dyDescent="0.35">
      <c r="A166" s="578"/>
      <c r="B166" s="287" t="s">
        <v>22</v>
      </c>
      <c r="C166" s="30">
        <f t="shared" si="133"/>
        <v>0</v>
      </c>
      <c r="D166" s="30">
        <f t="shared" si="134"/>
        <v>0</v>
      </c>
      <c r="E166" s="30">
        <f t="shared" si="135"/>
        <v>0</v>
      </c>
      <c r="F166" s="30">
        <f t="shared" si="135"/>
        <v>0</v>
      </c>
      <c r="G166" s="30">
        <f t="shared" si="135"/>
        <v>0</v>
      </c>
      <c r="H166" s="30">
        <f t="shared" si="135"/>
        <v>0</v>
      </c>
      <c r="I166" s="30">
        <f t="shared" si="135"/>
        <v>0</v>
      </c>
      <c r="J166" s="30">
        <f t="shared" si="135"/>
        <v>0</v>
      </c>
      <c r="K166" s="30">
        <f t="shared" si="135"/>
        <v>0</v>
      </c>
      <c r="L166" s="30">
        <f t="shared" si="135"/>
        <v>0</v>
      </c>
      <c r="M166" s="30">
        <f t="shared" si="135"/>
        <v>0</v>
      </c>
      <c r="N166" s="30">
        <f t="shared" si="135"/>
        <v>0</v>
      </c>
      <c r="O166" s="30">
        <f t="shared" si="135"/>
        <v>0</v>
      </c>
      <c r="P166" s="30">
        <f t="shared" si="135"/>
        <v>0</v>
      </c>
      <c r="Q166" s="30">
        <f t="shared" si="135"/>
        <v>0</v>
      </c>
      <c r="R166" s="30">
        <f t="shared" si="135"/>
        <v>0</v>
      </c>
      <c r="S166" s="30">
        <f t="shared" si="135"/>
        <v>0</v>
      </c>
      <c r="T166" s="30">
        <f t="shared" si="135"/>
        <v>0</v>
      </c>
      <c r="U166" s="30">
        <f t="shared" si="135"/>
        <v>0</v>
      </c>
      <c r="V166" s="30">
        <f t="shared" si="135"/>
        <v>0</v>
      </c>
      <c r="W166" s="30">
        <f t="shared" si="135"/>
        <v>0</v>
      </c>
      <c r="X166" s="30">
        <f t="shared" si="135"/>
        <v>0</v>
      </c>
      <c r="Y166" s="30">
        <f t="shared" si="135"/>
        <v>0</v>
      </c>
      <c r="Z166" s="30">
        <f t="shared" si="135"/>
        <v>0</v>
      </c>
      <c r="AA166" s="30">
        <f t="shared" si="135"/>
        <v>0</v>
      </c>
      <c r="AB166" s="30">
        <f t="shared" si="135"/>
        <v>0</v>
      </c>
      <c r="AC166" s="30">
        <f t="shared" si="135"/>
        <v>0</v>
      </c>
      <c r="AD166" s="30">
        <f t="shared" si="135"/>
        <v>0</v>
      </c>
      <c r="AE166" s="30">
        <f t="shared" si="135"/>
        <v>0</v>
      </c>
      <c r="AF166" s="30">
        <f t="shared" si="135"/>
        <v>0</v>
      </c>
      <c r="AG166" s="30">
        <f t="shared" si="135"/>
        <v>0</v>
      </c>
      <c r="AH166" s="30">
        <f t="shared" si="135"/>
        <v>0</v>
      </c>
      <c r="AI166" s="30">
        <f t="shared" si="135"/>
        <v>0</v>
      </c>
      <c r="AJ166" s="30">
        <f t="shared" si="135"/>
        <v>0</v>
      </c>
      <c r="AK166" s="30">
        <f t="shared" si="135"/>
        <v>0</v>
      </c>
      <c r="AL166" s="30">
        <f t="shared" si="135"/>
        <v>0</v>
      </c>
      <c r="AM166" s="30">
        <f t="shared" si="135"/>
        <v>0</v>
      </c>
      <c r="AN166" s="30">
        <f t="shared" si="135"/>
        <v>0</v>
      </c>
      <c r="AO166" s="30">
        <f t="shared" si="135"/>
        <v>0</v>
      </c>
      <c r="AP166" s="30">
        <f t="shared" si="135"/>
        <v>0</v>
      </c>
      <c r="AQ166" s="30">
        <f t="shared" si="135"/>
        <v>0</v>
      </c>
      <c r="AR166" s="30">
        <f t="shared" si="135"/>
        <v>0</v>
      </c>
      <c r="AS166" s="30">
        <f t="shared" si="135"/>
        <v>0</v>
      </c>
      <c r="AT166" s="30">
        <f t="shared" si="135"/>
        <v>0</v>
      </c>
      <c r="AU166" s="30">
        <f t="shared" si="135"/>
        <v>0</v>
      </c>
      <c r="AV166" s="30">
        <f t="shared" si="135"/>
        <v>0</v>
      </c>
      <c r="AW166" s="30">
        <f t="shared" si="135"/>
        <v>0</v>
      </c>
      <c r="AX166" s="30">
        <f t="shared" si="135"/>
        <v>0</v>
      </c>
      <c r="AY166" s="30">
        <f t="shared" si="135"/>
        <v>0</v>
      </c>
      <c r="AZ166" s="30">
        <f t="shared" si="135"/>
        <v>0</v>
      </c>
      <c r="BA166" s="30">
        <f t="shared" si="135"/>
        <v>0</v>
      </c>
      <c r="BB166" s="30">
        <f t="shared" si="135"/>
        <v>0</v>
      </c>
      <c r="BC166" s="30">
        <f t="shared" si="135"/>
        <v>0</v>
      </c>
      <c r="BD166" s="30">
        <f t="shared" si="135"/>
        <v>0</v>
      </c>
      <c r="BE166" s="30">
        <f t="shared" si="135"/>
        <v>0</v>
      </c>
      <c r="BF166" s="30">
        <f t="shared" si="135"/>
        <v>0</v>
      </c>
      <c r="BG166" s="30">
        <f t="shared" si="135"/>
        <v>0</v>
      </c>
      <c r="BH166" s="30">
        <f t="shared" si="135"/>
        <v>0</v>
      </c>
      <c r="BI166" s="30">
        <f t="shared" si="135"/>
        <v>0</v>
      </c>
      <c r="BJ166" s="30">
        <f t="shared" si="135"/>
        <v>0</v>
      </c>
      <c r="BK166" s="30">
        <f t="shared" si="135"/>
        <v>0</v>
      </c>
      <c r="BL166" s="30">
        <f t="shared" si="135"/>
        <v>0</v>
      </c>
      <c r="BM166" s="30">
        <f t="shared" si="135"/>
        <v>0</v>
      </c>
      <c r="BN166" s="30">
        <f t="shared" si="135"/>
        <v>0</v>
      </c>
      <c r="BO166" s="30">
        <f t="shared" si="135"/>
        <v>0</v>
      </c>
      <c r="BP166" s="30">
        <f t="shared" si="135"/>
        <v>0</v>
      </c>
      <c r="BQ166" s="30">
        <f t="shared" si="132"/>
        <v>0</v>
      </c>
      <c r="BR166" s="30">
        <f t="shared" si="132"/>
        <v>0</v>
      </c>
      <c r="BS166" s="30">
        <f t="shared" si="132"/>
        <v>0</v>
      </c>
      <c r="BT166" s="30">
        <f t="shared" si="132"/>
        <v>0</v>
      </c>
      <c r="BU166" s="30">
        <f t="shared" si="132"/>
        <v>0</v>
      </c>
      <c r="BV166" s="30">
        <f t="shared" si="132"/>
        <v>0</v>
      </c>
      <c r="BW166" s="30">
        <f t="shared" si="132"/>
        <v>0</v>
      </c>
      <c r="BX166" s="30">
        <f t="shared" si="132"/>
        <v>0</v>
      </c>
      <c r="BY166" s="30">
        <f t="shared" si="132"/>
        <v>0</v>
      </c>
      <c r="BZ166" s="30">
        <f t="shared" si="132"/>
        <v>0</v>
      </c>
      <c r="CA166" s="30">
        <f t="shared" si="132"/>
        <v>0</v>
      </c>
      <c r="CB166" s="30">
        <f t="shared" si="132"/>
        <v>0</v>
      </c>
      <c r="CC166" s="30">
        <f t="shared" si="132"/>
        <v>0</v>
      </c>
      <c r="CD166" s="30">
        <f t="shared" si="132"/>
        <v>0</v>
      </c>
      <c r="CE166" s="30">
        <f t="shared" si="132"/>
        <v>0</v>
      </c>
      <c r="CF166" s="30">
        <f t="shared" si="132"/>
        <v>0</v>
      </c>
      <c r="CG166" s="30">
        <f t="shared" si="132"/>
        <v>0</v>
      </c>
      <c r="CH166" s="33">
        <f t="shared" si="132"/>
        <v>0</v>
      </c>
    </row>
    <row r="167" spans="1:86" hidden="1" x14ac:dyDescent="0.35">
      <c r="A167" s="578"/>
      <c r="B167" s="94" t="s">
        <v>9</v>
      </c>
      <c r="C167" s="30">
        <f t="shared" si="133"/>
        <v>0</v>
      </c>
      <c r="D167" s="30">
        <f t="shared" si="134"/>
        <v>0</v>
      </c>
      <c r="E167" s="30">
        <f t="shared" si="135"/>
        <v>0</v>
      </c>
      <c r="F167" s="30">
        <f t="shared" si="135"/>
        <v>0</v>
      </c>
      <c r="G167" s="30">
        <f t="shared" si="135"/>
        <v>0</v>
      </c>
      <c r="H167" s="30">
        <f t="shared" si="135"/>
        <v>0</v>
      </c>
      <c r="I167" s="30">
        <f t="shared" si="135"/>
        <v>0</v>
      </c>
      <c r="J167" s="30">
        <f t="shared" si="135"/>
        <v>0</v>
      </c>
      <c r="K167" s="30">
        <f t="shared" si="135"/>
        <v>0</v>
      </c>
      <c r="L167" s="30">
        <f t="shared" si="135"/>
        <v>0</v>
      </c>
      <c r="M167" s="30">
        <f t="shared" si="135"/>
        <v>0</v>
      </c>
      <c r="N167" s="30">
        <f t="shared" si="135"/>
        <v>0</v>
      </c>
      <c r="O167" s="30">
        <f t="shared" si="135"/>
        <v>0</v>
      </c>
      <c r="P167" s="30">
        <f t="shared" si="135"/>
        <v>0</v>
      </c>
      <c r="Q167" s="30">
        <f t="shared" si="135"/>
        <v>0</v>
      </c>
      <c r="R167" s="30">
        <f t="shared" si="135"/>
        <v>0</v>
      </c>
      <c r="S167" s="30">
        <f t="shared" si="135"/>
        <v>0</v>
      </c>
      <c r="T167" s="30">
        <f t="shared" si="135"/>
        <v>0</v>
      </c>
      <c r="U167" s="30">
        <f t="shared" si="135"/>
        <v>0</v>
      </c>
      <c r="V167" s="30">
        <f t="shared" si="135"/>
        <v>0</v>
      </c>
      <c r="W167" s="30">
        <f t="shared" si="135"/>
        <v>0</v>
      </c>
      <c r="X167" s="30">
        <f t="shared" si="135"/>
        <v>0</v>
      </c>
      <c r="Y167" s="30">
        <f t="shared" si="135"/>
        <v>0</v>
      </c>
      <c r="Z167" s="30">
        <f t="shared" si="135"/>
        <v>0</v>
      </c>
      <c r="AA167" s="30">
        <f t="shared" si="135"/>
        <v>0</v>
      </c>
      <c r="AB167" s="30">
        <f t="shared" si="135"/>
        <v>0</v>
      </c>
      <c r="AC167" s="30">
        <f t="shared" si="135"/>
        <v>0</v>
      </c>
      <c r="AD167" s="30">
        <f t="shared" si="135"/>
        <v>0</v>
      </c>
      <c r="AE167" s="30">
        <f t="shared" si="135"/>
        <v>0</v>
      </c>
      <c r="AF167" s="30">
        <f t="shared" si="135"/>
        <v>0</v>
      </c>
      <c r="AG167" s="30">
        <f t="shared" si="135"/>
        <v>0</v>
      </c>
      <c r="AH167" s="30">
        <f t="shared" si="135"/>
        <v>0</v>
      </c>
      <c r="AI167" s="30">
        <f t="shared" si="135"/>
        <v>0</v>
      </c>
      <c r="AJ167" s="30">
        <f t="shared" si="135"/>
        <v>0</v>
      </c>
      <c r="AK167" s="30">
        <f t="shared" si="135"/>
        <v>0</v>
      </c>
      <c r="AL167" s="30">
        <f t="shared" si="135"/>
        <v>0</v>
      </c>
      <c r="AM167" s="30">
        <f t="shared" si="135"/>
        <v>0</v>
      </c>
      <c r="AN167" s="30">
        <f t="shared" si="135"/>
        <v>0</v>
      </c>
      <c r="AO167" s="30">
        <f t="shared" si="135"/>
        <v>0</v>
      </c>
      <c r="AP167" s="30">
        <f t="shared" si="135"/>
        <v>0</v>
      </c>
      <c r="AQ167" s="30">
        <f t="shared" si="135"/>
        <v>0</v>
      </c>
      <c r="AR167" s="30">
        <f t="shared" si="135"/>
        <v>0</v>
      </c>
      <c r="AS167" s="30">
        <f t="shared" si="135"/>
        <v>0</v>
      </c>
      <c r="AT167" s="30">
        <f t="shared" si="135"/>
        <v>0</v>
      </c>
      <c r="AU167" s="30">
        <f t="shared" si="135"/>
        <v>0</v>
      </c>
      <c r="AV167" s="30">
        <f t="shared" si="135"/>
        <v>0</v>
      </c>
      <c r="AW167" s="30">
        <f t="shared" si="135"/>
        <v>0</v>
      </c>
      <c r="AX167" s="30">
        <f t="shared" si="135"/>
        <v>0</v>
      </c>
      <c r="AY167" s="30">
        <f t="shared" si="135"/>
        <v>0</v>
      </c>
      <c r="AZ167" s="30">
        <f t="shared" si="135"/>
        <v>0</v>
      </c>
      <c r="BA167" s="30">
        <f t="shared" si="135"/>
        <v>0</v>
      </c>
      <c r="BB167" s="30">
        <f t="shared" si="135"/>
        <v>0</v>
      </c>
      <c r="BC167" s="30">
        <f t="shared" si="135"/>
        <v>0</v>
      </c>
      <c r="BD167" s="30">
        <f t="shared" si="135"/>
        <v>0</v>
      </c>
      <c r="BE167" s="30">
        <f t="shared" si="135"/>
        <v>0</v>
      </c>
      <c r="BF167" s="30">
        <f t="shared" si="135"/>
        <v>0</v>
      </c>
      <c r="BG167" s="30">
        <f t="shared" si="135"/>
        <v>0</v>
      </c>
      <c r="BH167" s="30">
        <f t="shared" si="135"/>
        <v>0</v>
      </c>
      <c r="BI167" s="30">
        <f t="shared" si="135"/>
        <v>0</v>
      </c>
      <c r="BJ167" s="30">
        <f t="shared" si="135"/>
        <v>0</v>
      </c>
      <c r="BK167" s="30">
        <f t="shared" si="135"/>
        <v>0</v>
      </c>
      <c r="BL167" s="30">
        <f t="shared" si="135"/>
        <v>0</v>
      </c>
      <c r="BM167" s="30">
        <f t="shared" si="135"/>
        <v>0</v>
      </c>
      <c r="BN167" s="30">
        <f t="shared" si="135"/>
        <v>0</v>
      </c>
      <c r="BO167" s="30">
        <f t="shared" si="135"/>
        <v>0</v>
      </c>
      <c r="BP167" s="30">
        <f t="shared" ref="BP167:CH170" si="136">IF(BP28=0,0,((BP10*0.5)+BO28-BP46)*BP83*BP132*BP$2)</f>
        <v>0</v>
      </c>
      <c r="BQ167" s="30">
        <f t="shared" si="136"/>
        <v>0</v>
      </c>
      <c r="BR167" s="30">
        <f t="shared" si="136"/>
        <v>0</v>
      </c>
      <c r="BS167" s="30">
        <f t="shared" si="136"/>
        <v>0</v>
      </c>
      <c r="BT167" s="30">
        <f t="shared" si="136"/>
        <v>0</v>
      </c>
      <c r="BU167" s="30">
        <f t="shared" si="136"/>
        <v>0</v>
      </c>
      <c r="BV167" s="30">
        <f t="shared" si="136"/>
        <v>0</v>
      </c>
      <c r="BW167" s="30">
        <f t="shared" si="136"/>
        <v>0</v>
      </c>
      <c r="BX167" s="30">
        <f t="shared" si="136"/>
        <v>0</v>
      </c>
      <c r="BY167" s="30">
        <f t="shared" si="136"/>
        <v>0</v>
      </c>
      <c r="BZ167" s="30">
        <f t="shared" si="136"/>
        <v>0</v>
      </c>
      <c r="CA167" s="30">
        <f t="shared" si="136"/>
        <v>0</v>
      </c>
      <c r="CB167" s="30">
        <f t="shared" si="136"/>
        <v>0</v>
      </c>
      <c r="CC167" s="30">
        <f t="shared" si="136"/>
        <v>0</v>
      </c>
      <c r="CD167" s="30">
        <f t="shared" si="136"/>
        <v>0</v>
      </c>
      <c r="CE167" s="30">
        <f t="shared" si="136"/>
        <v>0</v>
      </c>
      <c r="CF167" s="30">
        <f t="shared" si="136"/>
        <v>0</v>
      </c>
      <c r="CG167" s="30">
        <f t="shared" si="136"/>
        <v>0</v>
      </c>
      <c r="CH167" s="33">
        <f t="shared" si="136"/>
        <v>0</v>
      </c>
    </row>
    <row r="168" spans="1:86" hidden="1" x14ac:dyDescent="0.35">
      <c r="A168" s="578"/>
      <c r="B168" s="94" t="s">
        <v>3</v>
      </c>
      <c r="C168" s="30">
        <f t="shared" si="133"/>
        <v>0</v>
      </c>
      <c r="D168" s="30">
        <f t="shared" si="134"/>
        <v>0</v>
      </c>
      <c r="E168" s="30">
        <f t="shared" ref="E168:BP171" si="137">IF(E29=0,0,((E11*0.5)+D29-E47)*E84*E133*E$2)</f>
        <v>0</v>
      </c>
      <c r="F168" s="30">
        <f t="shared" si="137"/>
        <v>0</v>
      </c>
      <c r="G168" s="30">
        <f t="shared" si="137"/>
        <v>0</v>
      </c>
      <c r="H168" s="30">
        <f t="shared" si="137"/>
        <v>0</v>
      </c>
      <c r="I168" s="30">
        <f t="shared" si="137"/>
        <v>0</v>
      </c>
      <c r="J168" s="30">
        <f t="shared" si="137"/>
        <v>0</v>
      </c>
      <c r="K168" s="30">
        <f t="shared" si="137"/>
        <v>0</v>
      </c>
      <c r="L168" s="30">
        <f t="shared" si="137"/>
        <v>0</v>
      </c>
      <c r="M168" s="30">
        <f t="shared" si="137"/>
        <v>0</v>
      </c>
      <c r="N168" s="30">
        <f t="shared" si="137"/>
        <v>0</v>
      </c>
      <c r="O168" s="30">
        <f t="shared" si="137"/>
        <v>0</v>
      </c>
      <c r="P168" s="30">
        <f t="shared" si="137"/>
        <v>0</v>
      </c>
      <c r="Q168" s="30">
        <f t="shared" si="137"/>
        <v>0</v>
      </c>
      <c r="R168" s="30">
        <f t="shared" si="137"/>
        <v>0</v>
      </c>
      <c r="S168" s="30">
        <f t="shared" si="137"/>
        <v>0</v>
      </c>
      <c r="T168" s="30">
        <f t="shared" si="137"/>
        <v>0</v>
      </c>
      <c r="U168" s="30">
        <f t="shared" si="137"/>
        <v>0</v>
      </c>
      <c r="V168" s="30">
        <f t="shared" si="137"/>
        <v>0</v>
      </c>
      <c r="W168" s="30">
        <f t="shared" si="137"/>
        <v>0</v>
      </c>
      <c r="X168" s="30">
        <f t="shared" si="137"/>
        <v>0</v>
      </c>
      <c r="Y168" s="30">
        <f t="shared" si="137"/>
        <v>0</v>
      </c>
      <c r="Z168" s="30">
        <f t="shared" si="137"/>
        <v>0</v>
      </c>
      <c r="AA168" s="30">
        <f t="shared" si="137"/>
        <v>0</v>
      </c>
      <c r="AB168" s="30">
        <f t="shared" si="137"/>
        <v>0</v>
      </c>
      <c r="AC168" s="30">
        <f t="shared" si="137"/>
        <v>0</v>
      </c>
      <c r="AD168" s="30">
        <f t="shared" si="137"/>
        <v>0</v>
      </c>
      <c r="AE168" s="30">
        <f t="shared" si="137"/>
        <v>0</v>
      </c>
      <c r="AF168" s="30">
        <f t="shared" si="137"/>
        <v>0</v>
      </c>
      <c r="AG168" s="30">
        <f t="shared" si="137"/>
        <v>0</v>
      </c>
      <c r="AH168" s="30">
        <f t="shared" si="137"/>
        <v>0</v>
      </c>
      <c r="AI168" s="30">
        <f t="shared" si="137"/>
        <v>0</v>
      </c>
      <c r="AJ168" s="30">
        <f t="shared" si="137"/>
        <v>0</v>
      </c>
      <c r="AK168" s="30">
        <f t="shared" si="137"/>
        <v>0</v>
      </c>
      <c r="AL168" s="30">
        <f t="shared" si="137"/>
        <v>0</v>
      </c>
      <c r="AM168" s="30">
        <f t="shared" si="137"/>
        <v>0</v>
      </c>
      <c r="AN168" s="30">
        <f t="shared" si="137"/>
        <v>0</v>
      </c>
      <c r="AO168" s="30">
        <f t="shared" si="137"/>
        <v>0</v>
      </c>
      <c r="AP168" s="30">
        <f t="shared" si="137"/>
        <v>0</v>
      </c>
      <c r="AQ168" s="30">
        <f t="shared" si="137"/>
        <v>0</v>
      </c>
      <c r="AR168" s="30">
        <f t="shared" si="137"/>
        <v>0</v>
      </c>
      <c r="AS168" s="30">
        <f t="shared" si="137"/>
        <v>0</v>
      </c>
      <c r="AT168" s="30">
        <f t="shared" si="137"/>
        <v>0</v>
      </c>
      <c r="AU168" s="30">
        <f t="shared" si="137"/>
        <v>0</v>
      </c>
      <c r="AV168" s="30">
        <f t="shared" si="137"/>
        <v>0</v>
      </c>
      <c r="AW168" s="30">
        <f t="shared" si="137"/>
        <v>0</v>
      </c>
      <c r="AX168" s="30">
        <f t="shared" si="137"/>
        <v>0</v>
      </c>
      <c r="AY168" s="30">
        <f t="shared" si="137"/>
        <v>0</v>
      </c>
      <c r="AZ168" s="30">
        <f t="shared" si="137"/>
        <v>0</v>
      </c>
      <c r="BA168" s="30">
        <f t="shared" si="137"/>
        <v>0</v>
      </c>
      <c r="BB168" s="30">
        <f t="shared" si="137"/>
        <v>0</v>
      </c>
      <c r="BC168" s="30">
        <f t="shared" si="137"/>
        <v>0</v>
      </c>
      <c r="BD168" s="30">
        <f t="shared" si="137"/>
        <v>0</v>
      </c>
      <c r="BE168" s="30">
        <f t="shared" si="137"/>
        <v>0</v>
      </c>
      <c r="BF168" s="30">
        <f t="shared" si="137"/>
        <v>0</v>
      </c>
      <c r="BG168" s="30">
        <f t="shared" si="137"/>
        <v>0</v>
      </c>
      <c r="BH168" s="30">
        <f t="shared" si="137"/>
        <v>0</v>
      </c>
      <c r="BI168" s="30">
        <f t="shared" si="137"/>
        <v>0</v>
      </c>
      <c r="BJ168" s="30">
        <f t="shared" si="137"/>
        <v>0</v>
      </c>
      <c r="BK168" s="30">
        <f t="shared" si="137"/>
        <v>0</v>
      </c>
      <c r="BL168" s="30">
        <f t="shared" si="137"/>
        <v>0</v>
      </c>
      <c r="BM168" s="30">
        <f t="shared" si="137"/>
        <v>0</v>
      </c>
      <c r="BN168" s="30">
        <f t="shared" si="137"/>
        <v>0</v>
      </c>
      <c r="BO168" s="30">
        <f t="shared" si="137"/>
        <v>0</v>
      </c>
      <c r="BP168" s="30">
        <f t="shared" si="137"/>
        <v>0</v>
      </c>
      <c r="BQ168" s="30">
        <f t="shared" si="136"/>
        <v>0</v>
      </c>
      <c r="BR168" s="30">
        <f t="shared" si="136"/>
        <v>0</v>
      </c>
      <c r="BS168" s="30">
        <f t="shared" si="136"/>
        <v>0</v>
      </c>
      <c r="BT168" s="30">
        <f t="shared" si="136"/>
        <v>0</v>
      </c>
      <c r="BU168" s="30">
        <f t="shared" si="136"/>
        <v>0</v>
      </c>
      <c r="BV168" s="30">
        <f t="shared" si="136"/>
        <v>0</v>
      </c>
      <c r="BW168" s="30">
        <f t="shared" si="136"/>
        <v>0</v>
      </c>
      <c r="BX168" s="30">
        <f t="shared" si="136"/>
        <v>0</v>
      </c>
      <c r="BY168" s="30">
        <f t="shared" si="136"/>
        <v>0</v>
      </c>
      <c r="BZ168" s="30">
        <f t="shared" si="136"/>
        <v>0</v>
      </c>
      <c r="CA168" s="30">
        <f t="shared" si="136"/>
        <v>0</v>
      </c>
      <c r="CB168" s="30">
        <f t="shared" si="136"/>
        <v>0</v>
      </c>
      <c r="CC168" s="30">
        <f t="shared" si="136"/>
        <v>0</v>
      </c>
      <c r="CD168" s="30">
        <f t="shared" si="136"/>
        <v>0</v>
      </c>
      <c r="CE168" s="30">
        <f t="shared" si="136"/>
        <v>0</v>
      </c>
      <c r="CF168" s="30">
        <f t="shared" si="136"/>
        <v>0</v>
      </c>
      <c r="CG168" s="30">
        <f t="shared" si="136"/>
        <v>0</v>
      </c>
      <c r="CH168" s="33">
        <f t="shared" si="136"/>
        <v>0</v>
      </c>
    </row>
    <row r="169" spans="1:86" ht="15.75" hidden="1" customHeight="1" x14ac:dyDescent="0.35">
      <c r="A169" s="578"/>
      <c r="B169" s="94" t="s">
        <v>4</v>
      </c>
      <c r="C169" s="30">
        <f t="shared" si="133"/>
        <v>0</v>
      </c>
      <c r="D169" s="30">
        <f t="shared" si="134"/>
        <v>0</v>
      </c>
      <c r="E169" s="30">
        <f t="shared" si="137"/>
        <v>0</v>
      </c>
      <c r="F169" s="30">
        <f t="shared" si="137"/>
        <v>0</v>
      </c>
      <c r="G169" s="30">
        <f t="shared" si="137"/>
        <v>0</v>
      </c>
      <c r="H169" s="30">
        <f t="shared" si="137"/>
        <v>0</v>
      </c>
      <c r="I169" s="30">
        <f t="shared" si="137"/>
        <v>0</v>
      </c>
      <c r="J169" s="30">
        <f t="shared" si="137"/>
        <v>0</v>
      </c>
      <c r="K169" s="30">
        <f t="shared" si="137"/>
        <v>0</v>
      </c>
      <c r="L169" s="30">
        <f t="shared" si="137"/>
        <v>0</v>
      </c>
      <c r="M169" s="30">
        <f t="shared" si="137"/>
        <v>0</v>
      </c>
      <c r="N169" s="30">
        <f t="shared" si="137"/>
        <v>0</v>
      </c>
      <c r="O169" s="30">
        <f t="shared" si="137"/>
        <v>0</v>
      </c>
      <c r="P169" s="30">
        <f t="shared" si="137"/>
        <v>0</v>
      </c>
      <c r="Q169" s="30">
        <f t="shared" si="137"/>
        <v>0</v>
      </c>
      <c r="R169" s="30">
        <f t="shared" si="137"/>
        <v>0</v>
      </c>
      <c r="S169" s="30">
        <f t="shared" si="137"/>
        <v>0</v>
      </c>
      <c r="T169" s="30">
        <f t="shared" si="137"/>
        <v>0</v>
      </c>
      <c r="U169" s="30">
        <f t="shared" si="137"/>
        <v>0</v>
      </c>
      <c r="V169" s="30">
        <f t="shared" si="137"/>
        <v>0</v>
      </c>
      <c r="W169" s="30">
        <f t="shared" si="137"/>
        <v>0</v>
      </c>
      <c r="X169" s="30">
        <f t="shared" si="137"/>
        <v>0</v>
      </c>
      <c r="Y169" s="30">
        <f t="shared" si="137"/>
        <v>0</v>
      </c>
      <c r="Z169" s="30">
        <f t="shared" si="137"/>
        <v>0</v>
      </c>
      <c r="AA169" s="30">
        <f t="shared" si="137"/>
        <v>0</v>
      </c>
      <c r="AB169" s="30">
        <f t="shared" si="137"/>
        <v>0</v>
      </c>
      <c r="AC169" s="30">
        <f t="shared" si="137"/>
        <v>0</v>
      </c>
      <c r="AD169" s="30">
        <f t="shared" si="137"/>
        <v>0</v>
      </c>
      <c r="AE169" s="30">
        <f t="shared" si="137"/>
        <v>0</v>
      </c>
      <c r="AF169" s="30">
        <f t="shared" si="137"/>
        <v>0</v>
      </c>
      <c r="AG169" s="30">
        <f t="shared" si="137"/>
        <v>0</v>
      </c>
      <c r="AH169" s="30">
        <f t="shared" si="137"/>
        <v>0</v>
      </c>
      <c r="AI169" s="30">
        <f t="shared" si="137"/>
        <v>0</v>
      </c>
      <c r="AJ169" s="30">
        <f t="shared" si="137"/>
        <v>0</v>
      </c>
      <c r="AK169" s="30">
        <f t="shared" si="137"/>
        <v>0</v>
      </c>
      <c r="AL169" s="30">
        <f t="shared" si="137"/>
        <v>0</v>
      </c>
      <c r="AM169" s="30">
        <f t="shared" si="137"/>
        <v>0</v>
      </c>
      <c r="AN169" s="30">
        <f t="shared" si="137"/>
        <v>0</v>
      </c>
      <c r="AO169" s="30">
        <f t="shared" si="137"/>
        <v>0</v>
      </c>
      <c r="AP169" s="30">
        <f t="shared" si="137"/>
        <v>0</v>
      </c>
      <c r="AQ169" s="30">
        <f t="shared" si="137"/>
        <v>0</v>
      </c>
      <c r="AR169" s="30">
        <f t="shared" si="137"/>
        <v>0</v>
      </c>
      <c r="AS169" s="30">
        <f t="shared" si="137"/>
        <v>0</v>
      </c>
      <c r="AT169" s="30">
        <f t="shared" si="137"/>
        <v>0</v>
      </c>
      <c r="AU169" s="30">
        <f t="shared" si="137"/>
        <v>0</v>
      </c>
      <c r="AV169" s="30">
        <f t="shared" si="137"/>
        <v>0</v>
      </c>
      <c r="AW169" s="30">
        <f t="shared" si="137"/>
        <v>0</v>
      </c>
      <c r="AX169" s="30">
        <f t="shared" si="137"/>
        <v>0</v>
      </c>
      <c r="AY169" s="30">
        <f t="shared" si="137"/>
        <v>0</v>
      </c>
      <c r="AZ169" s="30">
        <f t="shared" si="137"/>
        <v>0</v>
      </c>
      <c r="BA169" s="30">
        <f t="shared" si="137"/>
        <v>0</v>
      </c>
      <c r="BB169" s="30">
        <f t="shared" si="137"/>
        <v>0</v>
      </c>
      <c r="BC169" s="30">
        <f t="shared" si="137"/>
        <v>0</v>
      </c>
      <c r="BD169" s="30">
        <f t="shared" si="137"/>
        <v>0</v>
      </c>
      <c r="BE169" s="30">
        <f t="shared" si="137"/>
        <v>0</v>
      </c>
      <c r="BF169" s="30">
        <f t="shared" si="137"/>
        <v>0</v>
      </c>
      <c r="BG169" s="30">
        <f t="shared" si="137"/>
        <v>0</v>
      </c>
      <c r="BH169" s="30">
        <f t="shared" si="137"/>
        <v>0</v>
      </c>
      <c r="BI169" s="30">
        <f t="shared" si="137"/>
        <v>0</v>
      </c>
      <c r="BJ169" s="30">
        <f t="shared" si="137"/>
        <v>0</v>
      </c>
      <c r="BK169" s="30">
        <f t="shared" si="137"/>
        <v>0</v>
      </c>
      <c r="BL169" s="30">
        <f t="shared" si="137"/>
        <v>0</v>
      </c>
      <c r="BM169" s="30">
        <f t="shared" si="137"/>
        <v>0</v>
      </c>
      <c r="BN169" s="30">
        <f t="shared" si="137"/>
        <v>0</v>
      </c>
      <c r="BO169" s="30">
        <f t="shared" si="137"/>
        <v>0</v>
      </c>
      <c r="BP169" s="30">
        <f t="shared" si="137"/>
        <v>0</v>
      </c>
      <c r="BQ169" s="30">
        <f t="shared" si="136"/>
        <v>0</v>
      </c>
      <c r="BR169" s="30">
        <f t="shared" si="136"/>
        <v>0</v>
      </c>
      <c r="BS169" s="30">
        <f t="shared" si="136"/>
        <v>0</v>
      </c>
      <c r="BT169" s="30">
        <f t="shared" si="136"/>
        <v>0</v>
      </c>
      <c r="BU169" s="30">
        <f t="shared" si="136"/>
        <v>0</v>
      </c>
      <c r="BV169" s="30">
        <f t="shared" si="136"/>
        <v>0</v>
      </c>
      <c r="BW169" s="30">
        <f t="shared" si="136"/>
        <v>0</v>
      </c>
      <c r="BX169" s="30">
        <f t="shared" si="136"/>
        <v>0</v>
      </c>
      <c r="BY169" s="30">
        <f t="shared" si="136"/>
        <v>0</v>
      </c>
      <c r="BZ169" s="30">
        <f t="shared" si="136"/>
        <v>0</v>
      </c>
      <c r="CA169" s="30">
        <f t="shared" si="136"/>
        <v>0</v>
      </c>
      <c r="CB169" s="30">
        <f t="shared" si="136"/>
        <v>0</v>
      </c>
      <c r="CC169" s="30">
        <f t="shared" si="136"/>
        <v>0</v>
      </c>
      <c r="CD169" s="30">
        <f t="shared" si="136"/>
        <v>0</v>
      </c>
      <c r="CE169" s="30">
        <f t="shared" si="136"/>
        <v>0</v>
      </c>
      <c r="CF169" s="30">
        <f t="shared" si="136"/>
        <v>0</v>
      </c>
      <c r="CG169" s="30">
        <f t="shared" si="136"/>
        <v>0</v>
      </c>
      <c r="CH169" s="33">
        <f t="shared" si="136"/>
        <v>0</v>
      </c>
    </row>
    <row r="170" spans="1:86" hidden="1" x14ac:dyDescent="0.35">
      <c r="A170" s="578"/>
      <c r="B170" s="94" t="s">
        <v>5</v>
      </c>
      <c r="C170" s="30">
        <f t="shared" si="133"/>
        <v>0</v>
      </c>
      <c r="D170" s="30">
        <f t="shared" si="134"/>
        <v>0</v>
      </c>
      <c r="E170" s="30">
        <f t="shared" si="137"/>
        <v>0</v>
      </c>
      <c r="F170" s="30">
        <f t="shared" si="137"/>
        <v>0</v>
      </c>
      <c r="G170" s="30">
        <f t="shared" si="137"/>
        <v>0</v>
      </c>
      <c r="H170" s="30">
        <f t="shared" si="137"/>
        <v>0</v>
      </c>
      <c r="I170" s="30">
        <f t="shared" si="137"/>
        <v>0</v>
      </c>
      <c r="J170" s="30">
        <f t="shared" si="137"/>
        <v>0</v>
      </c>
      <c r="K170" s="30">
        <f t="shared" si="137"/>
        <v>0</v>
      </c>
      <c r="L170" s="30">
        <f t="shared" si="137"/>
        <v>0</v>
      </c>
      <c r="M170" s="30">
        <f t="shared" si="137"/>
        <v>0</v>
      </c>
      <c r="N170" s="30">
        <f t="shared" si="137"/>
        <v>0</v>
      </c>
      <c r="O170" s="30">
        <f t="shared" si="137"/>
        <v>0</v>
      </c>
      <c r="P170" s="30">
        <f t="shared" si="137"/>
        <v>0</v>
      </c>
      <c r="Q170" s="30">
        <f t="shared" si="137"/>
        <v>0</v>
      </c>
      <c r="R170" s="30">
        <f t="shared" si="137"/>
        <v>0</v>
      </c>
      <c r="S170" s="30">
        <f t="shared" si="137"/>
        <v>0</v>
      </c>
      <c r="T170" s="30">
        <f t="shared" si="137"/>
        <v>0</v>
      </c>
      <c r="U170" s="30">
        <f t="shared" si="137"/>
        <v>0</v>
      </c>
      <c r="V170" s="30">
        <f t="shared" si="137"/>
        <v>0</v>
      </c>
      <c r="W170" s="30">
        <f t="shared" si="137"/>
        <v>0</v>
      </c>
      <c r="X170" s="30">
        <f t="shared" si="137"/>
        <v>0</v>
      </c>
      <c r="Y170" s="30">
        <f t="shared" si="137"/>
        <v>0</v>
      </c>
      <c r="Z170" s="30">
        <f t="shared" si="137"/>
        <v>0</v>
      </c>
      <c r="AA170" s="30">
        <f t="shared" si="137"/>
        <v>0</v>
      </c>
      <c r="AB170" s="30">
        <f t="shared" si="137"/>
        <v>0</v>
      </c>
      <c r="AC170" s="30">
        <f t="shared" si="137"/>
        <v>0</v>
      </c>
      <c r="AD170" s="30">
        <f t="shared" si="137"/>
        <v>0</v>
      </c>
      <c r="AE170" s="30">
        <f t="shared" si="137"/>
        <v>0</v>
      </c>
      <c r="AF170" s="30">
        <f t="shared" si="137"/>
        <v>0</v>
      </c>
      <c r="AG170" s="30">
        <f t="shared" si="137"/>
        <v>0</v>
      </c>
      <c r="AH170" s="30">
        <f t="shared" si="137"/>
        <v>0</v>
      </c>
      <c r="AI170" s="30">
        <f t="shared" si="137"/>
        <v>0</v>
      </c>
      <c r="AJ170" s="30">
        <f t="shared" si="137"/>
        <v>0</v>
      </c>
      <c r="AK170" s="30">
        <f t="shared" si="137"/>
        <v>0</v>
      </c>
      <c r="AL170" s="30">
        <f t="shared" si="137"/>
        <v>0</v>
      </c>
      <c r="AM170" s="30">
        <f t="shared" si="137"/>
        <v>0</v>
      </c>
      <c r="AN170" s="30">
        <f t="shared" si="137"/>
        <v>0</v>
      </c>
      <c r="AO170" s="30">
        <f t="shared" si="137"/>
        <v>0</v>
      </c>
      <c r="AP170" s="30">
        <f t="shared" si="137"/>
        <v>0</v>
      </c>
      <c r="AQ170" s="30">
        <f t="shared" si="137"/>
        <v>0</v>
      </c>
      <c r="AR170" s="30">
        <f t="shared" si="137"/>
        <v>0</v>
      </c>
      <c r="AS170" s="30">
        <f t="shared" si="137"/>
        <v>0</v>
      </c>
      <c r="AT170" s="30">
        <f t="shared" si="137"/>
        <v>0</v>
      </c>
      <c r="AU170" s="30">
        <f t="shared" si="137"/>
        <v>0</v>
      </c>
      <c r="AV170" s="30">
        <f t="shared" si="137"/>
        <v>0</v>
      </c>
      <c r="AW170" s="30">
        <f t="shared" si="137"/>
        <v>0</v>
      </c>
      <c r="AX170" s="30">
        <f t="shared" si="137"/>
        <v>0</v>
      </c>
      <c r="AY170" s="30">
        <f t="shared" si="137"/>
        <v>0</v>
      </c>
      <c r="AZ170" s="30">
        <f t="shared" si="137"/>
        <v>0</v>
      </c>
      <c r="BA170" s="30">
        <f t="shared" si="137"/>
        <v>0</v>
      </c>
      <c r="BB170" s="30">
        <f t="shared" si="137"/>
        <v>0</v>
      </c>
      <c r="BC170" s="30">
        <f t="shared" si="137"/>
        <v>0</v>
      </c>
      <c r="BD170" s="30">
        <f t="shared" si="137"/>
        <v>0</v>
      </c>
      <c r="BE170" s="30">
        <f t="shared" si="137"/>
        <v>0</v>
      </c>
      <c r="BF170" s="30">
        <f t="shared" si="137"/>
        <v>0</v>
      </c>
      <c r="BG170" s="30">
        <f t="shared" si="137"/>
        <v>0</v>
      </c>
      <c r="BH170" s="30">
        <f t="shared" si="137"/>
        <v>0</v>
      </c>
      <c r="BI170" s="30">
        <f t="shared" si="137"/>
        <v>0</v>
      </c>
      <c r="BJ170" s="30">
        <f t="shared" si="137"/>
        <v>0</v>
      </c>
      <c r="BK170" s="30">
        <f t="shared" si="137"/>
        <v>0</v>
      </c>
      <c r="BL170" s="30">
        <f t="shared" si="137"/>
        <v>0</v>
      </c>
      <c r="BM170" s="30">
        <f t="shared" si="137"/>
        <v>0</v>
      </c>
      <c r="BN170" s="30">
        <f t="shared" si="137"/>
        <v>0</v>
      </c>
      <c r="BO170" s="30">
        <f t="shared" si="137"/>
        <v>0</v>
      </c>
      <c r="BP170" s="30">
        <f t="shared" si="137"/>
        <v>0</v>
      </c>
      <c r="BQ170" s="30">
        <f t="shared" si="136"/>
        <v>0</v>
      </c>
      <c r="BR170" s="30">
        <f t="shared" si="136"/>
        <v>0</v>
      </c>
      <c r="BS170" s="30">
        <f t="shared" si="136"/>
        <v>0</v>
      </c>
      <c r="BT170" s="30">
        <f t="shared" si="136"/>
        <v>0</v>
      </c>
      <c r="BU170" s="30">
        <f t="shared" si="136"/>
        <v>0</v>
      </c>
      <c r="BV170" s="30">
        <f t="shared" si="136"/>
        <v>0</v>
      </c>
      <c r="BW170" s="30">
        <f t="shared" si="136"/>
        <v>0</v>
      </c>
      <c r="BX170" s="30">
        <f t="shared" si="136"/>
        <v>0</v>
      </c>
      <c r="BY170" s="30">
        <f t="shared" si="136"/>
        <v>0</v>
      </c>
      <c r="BZ170" s="30">
        <f t="shared" si="136"/>
        <v>0</v>
      </c>
      <c r="CA170" s="30">
        <f t="shared" si="136"/>
        <v>0</v>
      </c>
      <c r="CB170" s="30">
        <f t="shared" si="136"/>
        <v>0</v>
      </c>
      <c r="CC170" s="30">
        <f t="shared" si="136"/>
        <v>0</v>
      </c>
      <c r="CD170" s="30">
        <f t="shared" si="136"/>
        <v>0</v>
      </c>
      <c r="CE170" s="30">
        <f t="shared" si="136"/>
        <v>0</v>
      </c>
      <c r="CF170" s="30">
        <f t="shared" si="136"/>
        <v>0</v>
      </c>
      <c r="CG170" s="30">
        <f t="shared" si="136"/>
        <v>0</v>
      </c>
      <c r="CH170" s="33">
        <f t="shared" si="136"/>
        <v>0</v>
      </c>
    </row>
    <row r="171" spans="1:86" hidden="1" x14ac:dyDescent="0.35">
      <c r="A171" s="578"/>
      <c r="B171" s="94" t="s">
        <v>23</v>
      </c>
      <c r="C171" s="30">
        <f t="shared" si="133"/>
        <v>0</v>
      </c>
      <c r="D171" s="30">
        <f t="shared" si="134"/>
        <v>0</v>
      </c>
      <c r="E171" s="30">
        <f t="shared" si="137"/>
        <v>0</v>
      </c>
      <c r="F171" s="30">
        <f t="shared" si="137"/>
        <v>0</v>
      </c>
      <c r="G171" s="30">
        <f t="shared" si="137"/>
        <v>0</v>
      </c>
      <c r="H171" s="30">
        <f t="shared" si="137"/>
        <v>0</v>
      </c>
      <c r="I171" s="30">
        <f t="shared" si="137"/>
        <v>0</v>
      </c>
      <c r="J171" s="30">
        <f t="shared" si="137"/>
        <v>0</v>
      </c>
      <c r="K171" s="30">
        <f t="shared" si="137"/>
        <v>0</v>
      </c>
      <c r="L171" s="30">
        <f t="shared" si="137"/>
        <v>0</v>
      </c>
      <c r="M171" s="30">
        <f t="shared" si="137"/>
        <v>0</v>
      </c>
      <c r="N171" s="30">
        <f t="shared" si="137"/>
        <v>0</v>
      </c>
      <c r="O171" s="30">
        <f t="shared" si="137"/>
        <v>0</v>
      </c>
      <c r="P171" s="30">
        <f t="shared" si="137"/>
        <v>0</v>
      </c>
      <c r="Q171" s="30">
        <f t="shared" si="137"/>
        <v>0</v>
      </c>
      <c r="R171" s="30">
        <f t="shared" si="137"/>
        <v>0</v>
      </c>
      <c r="S171" s="30">
        <f t="shared" si="137"/>
        <v>0</v>
      </c>
      <c r="T171" s="30">
        <f t="shared" si="137"/>
        <v>0</v>
      </c>
      <c r="U171" s="30">
        <f t="shared" si="137"/>
        <v>0</v>
      </c>
      <c r="V171" s="30">
        <f t="shared" si="137"/>
        <v>0</v>
      </c>
      <c r="W171" s="30">
        <f t="shared" si="137"/>
        <v>0</v>
      </c>
      <c r="X171" s="30">
        <f t="shared" si="137"/>
        <v>0</v>
      </c>
      <c r="Y171" s="30">
        <f t="shared" si="137"/>
        <v>0</v>
      </c>
      <c r="Z171" s="30">
        <f t="shared" si="137"/>
        <v>0</v>
      </c>
      <c r="AA171" s="30">
        <f t="shared" si="137"/>
        <v>0</v>
      </c>
      <c r="AB171" s="30">
        <f t="shared" si="137"/>
        <v>0</v>
      </c>
      <c r="AC171" s="30">
        <f t="shared" si="137"/>
        <v>0</v>
      </c>
      <c r="AD171" s="30">
        <f t="shared" si="137"/>
        <v>0</v>
      </c>
      <c r="AE171" s="30">
        <f t="shared" si="137"/>
        <v>0</v>
      </c>
      <c r="AF171" s="30">
        <f t="shared" si="137"/>
        <v>0</v>
      </c>
      <c r="AG171" s="30">
        <f t="shared" si="137"/>
        <v>0</v>
      </c>
      <c r="AH171" s="30">
        <f t="shared" si="137"/>
        <v>0</v>
      </c>
      <c r="AI171" s="30">
        <f t="shared" si="137"/>
        <v>0</v>
      </c>
      <c r="AJ171" s="30">
        <f t="shared" si="137"/>
        <v>0</v>
      </c>
      <c r="AK171" s="30">
        <f t="shared" si="137"/>
        <v>0</v>
      </c>
      <c r="AL171" s="30">
        <f t="shared" si="137"/>
        <v>0</v>
      </c>
      <c r="AM171" s="30">
        <f t="shared" si="137"/>
        <v>0</v>
      </c>
      <c r="AN171" s="30">
        <f t="shared" si="137"/>
        <v>0</v>
      </c>
      <c r="AO171" s="30">
        <f t="shared" si="137"/>
        <v>0</v>
      </c>
      <c r="AP171" s="30">
        <f t="shared" si="137"/>
        <v>0</v>
      </c>
      <c r="AQ171" s="30">
        <f t="shared" si="137"/>
        <v>0</v>
      </c>
      <c r="AR171" s="30">
        <f t="shared" si="137"/>
        <v>0</v>
      </c>
      <c r="AS171" s="30">
        <f t="shared" si="137"/>
        <v>0</v>
      </c>
      <c r="AT171" s="30">
        <f t="shared" si="137"/>
        <v>0</v>
      </c>
      <c r="AU171" s="30">
        <f t="shared" si="137"/>
        <v>0</v>
      </c>
      <c r="AV171" s="30">
        <f t="shared" si="137"/>
        <v>0</v>
      </c>
      <c r="AW171" s="30">
        <f t="shared" si="137"/>
        <v>0</v>
      </c>
      <c r="AX171" s="30">
        <f t="shared" si="137"/>
        <v>0</v>
      </c>
      <c r="AY171" s="30">
        <f t="shared" si="137"/>
        <v>0</v>
      </c>
      <c r="AZ171" s="30">
        <f t="shared" si="137"/>
        <v>0</v>
      </c>
      <c r="BA171" s="30">
        <f t="shared" si="137"/>
        <v>0</v>
      </c>
      <c r="BB171" s="30">
        <f t="shared" si="137"/>
        <v>0</v>
      </c>
      <c r="BC171" s="30">
        <f t="shared" si="137"/>
        <v>0</v>
      </c>
      <c r="BD171" s="30">
        <f t="shared" si="137"/>
        <v>0</v>
      </c>
      <c r="BE171" s="30">
        <f t="shared" si="137"/>
        <v>0</v>
      </c>
      <c r="BF171" s="30">
        <f t="shared" si="137"/>
        <v>0</v>
      </c>
      <c r="BG171" s="30">
        <f t="shared" si="137"/>
        <v>0</v>
      </c>
      <c r="BH171" s="30">
        <f t="shared" si="137"/>
        <v>0</v>
      </c>
      <c r="BI171" s="30">
        <f t="shared" si="137"/>
        <v>0</v>
      </c>
      <c r="BJ171" s="30">
        <f t="shared" si="137"/>
        <v>0</v>
      </c>
      <c r="BK171" s="30">
        <f t="shared" si="137"/>
        <v>0</v>
      </c>
      <c r="BL171" s="30">
        <f t="shared" si="137"/>
        <v>0</v>
      </c>
      <c r="BM171" s="30">
        <f t="shared" si="137"/>
        <v>0</v>
      </c>
      <c r="BN171" s="30">
        <f t="shared" si="137"/>
        <v>0</v>
      </c>
      <c r="BO171" s="30">
        <f t="shared" si="137"/>
        <v>0</v>
      </c>
      <c r="BP171" s="30">
        <f t="shared" ref="BP171:CH174" si="138">IF(BP32=0,0,((BP14*0.5)+BO32-BP50)*BP87*BP136*BP$2)</f>
        <v>0</v>
      </c>
      <c r="BQ171" s="30">
        <f t="shared" si="138"/>
        <v>0</v>
      </c>
      <c r="BR171" s="30">
        <f t="shared" si="138"/>
        <v>0</v>
      </c>
      <c r="BS171" s="30">
        <f t="shared" si="138"/>
        <v>0</v>
      </c>
      <c r="BT171" s="30">
        <f t="shared" si="138"/>
        <v>0</v>
      </c>
      <c r="BU171" s="30">
        <f t="shared" si="138"/>
        <v>0</v>
      </c>
      <c r="BV171" s="30">
        <f t="shared" si="138"/>
        <v>0</v>
      </c>
      <c r="BW171" s="30">
        <f t="shared" si="138"/>
        <v>0</v>
      </c>
      <c r="BX171" s="30">
        <f t="shared" si="138"/>
        <v>0</v>
      </c>
      <c r="BY171" s="30">
        <f t="shared" si="138"/>
        <v>0</v>
      </c>
      <c r="BZ171" s="30">
        <f t="shared" si="138"/>
        <v>0</v>
      </c>
      <c r="CA171" s="30">
        <f t="shared" si="138"/>
        <v>0</v>
      </c>
      <c r="CB171" s="30">
        <f t="shared" si="138"/>
        <v>0</v>
      </c>
      <c r="CC171" s="30">
        <f t="shared" si="138"/>
        <v>0</v>
      </c>
      <c r="CD171" s="30">
        <f t="shared" si="138"/>
        <v>0</v>
      </c>
      <c r="CE171" s="30">
        <f t="shared" si="138"/>
        <v>0</v>
      </c>
      <c r="CF171" s="30">
        <f t="shared" si="138"/>
        <v>0</v>
      </c>
      <c r="CG171" s="30">
        <f t="shared" si="138"/>
        <v>0</v>
      </c>
      <c r="CH171" s="33">
        <f t="shared" si="138"/>
        <v>0</v>
      </c>
    </row>
    <row r="172" spans="1:86" hidden="1" x14ac:dyDescent="0.35">
      <c r="A172" s="578"/>
      <c r="B172" s="94" t="s">
        <v>24</v>
      </c>
      <c r="C172" s="30">
        <f t="shared" si="133"/>
        <v>0</v>
      </c>
      <c r="D172" s="30">
        <f t="shared" si="134"/>
        <v>0</v>
      </c>
      <c r="E172" s="30">
        <f t="shared" ref="E172:BP174" si="139">IF(E33=0,0,((E15*0.5)+D33-E51)*E88*E137*E$2)</f>
        <v>0</v>
      </c>
      <c r="F172" s="30">
        <f t="shared" si="139"/>
        <v>0</v>
      </c>
      <c r="G172" s="30">
        <f t="shared" si="139"/>
        <v>0</v>
      </c>
      <c r="H172" s="30">
        <f t="shared" si="139"/>
        <v>0</v>
      </c>
      <c r="I172" s="30">
        <f t="shared" si="139"/>
        <v>0</v>
      </c>
      <c r="J172" s="30">
        <f t="shared" si="139"/>
        <v>0</v>
      </c>
      <c r="K172" s="30">
        <f t="shared" si="139"/>
        <v>0</v>
      </c>
      <c r="L172" s="30">
        <f t="shared" si="139"/>
        <v>0</v>
      </c>
      <c r="M172" s="30">
        <f t="shared" si="139"/>
        <v>0</v>
      </c>
      <c r="N172" s="30">
        <f t="shared" si="139"/>
        <v>0</v>
      </c>
      <c r="O172" s="30">
        <f t="shared" si="139"/>
        <v>0</v>
      </c>
      <c r="P172" s="30">
        <f t="shared" si="139"/>
        <v>0</v>
      </c>
      <c r="Q172" s="30">
        <f t="shared" si="139"/>
        <v>0</v>
      </c>
      <c r="R172" s="30">
        <f t="shared" si="139"/>
        <v>0</v>
      </c>
      <c r="S172" s="30">
        <f t="shared" si="139"/>
        <v>0</v>
      </c>
      <c r="T172" s="30">
        <f t="shared" si="139"/>
        <v>0</v>
      </c>
      <c r="U172" s="30">
        <f t="shared" si="139"/>
        <v>0</v>
      </c>
      <c r="V172" s="30">
        <f t="shared" si="139"/>
        <v>0</v>
      </c>
      <c r="W172" s="30">
        <f t="shared" si="139"/>
        <v>0</v>
      </c>
      <c r="X172" s="30">
        <f t="shared" si="139"/>
        <v>0</v>
      </c>
      <c r="Y172" s="30">
        <f t="shared" si="139"/>
        <v>0</v>
      </c>
      <c r="Z172" s="30">
        <f t="shared" si="139"/>
        <v>0</v>
      </c>
      <c r="AA172" s="30">
        <f t="shared" si="139"/>
        <v>0</v>
      </c>
      <c r="AB172" s="30">
        <f t="shared" si="139"/>
        <v>0</v>
      </c>
      <c r="AC172" s="30">
        <f t="shared" si="139"/>
        <v>0</v>
      </c>
      <c r="AD172" s="30">
        <f t="shared" si="139"/>
        <v>0</v>
      </c>
      <c r="AE172" s="30">
        <f t="shared" si="139"/>
        <v>0</v>
      </c>
      <c r="AF172" s="30">
        <f t="shared" si="139"/>
        <v>0</v>
      </c>
      <c r="AG172" s="30">
        <f t="shared" si="139"/>
        <v>0</v>
      </c>
      <c r="AH172" s="30">
        <f t="shared" si="139"/>
        <v>0</v>
      </c>
      <c r="AI172" s="30">
        <f t="shared" si="139"/>
        <v>0</v>
      </c>
      <c r="AJ172" s="30">
        <f t="shared" si="139"/>
        <v>0</v>
      </c>
      <c r="AK172" s="30">
        <f t="shared" si="139"/>
        <v>0</v>
      </c>
      <c r="AL172" s="30">
        <f t="shared" si="139"/>
        <v>0</v>
      </c>
      <c r="AM172" s="30">
        <f t="shared" si="139"/>
        <v>0</v>
      </c>
      <c r="AN172" s="30">
        <f t="shared" si="139"/>
        <v>0</v>
      </c>
      <c r="AO172" s="30">
        <f t="shared" si="139"/>
        <v>0</v>
      </c>
      <c r="AP172" s="30">
        <f t="shared" si="139"/>
        <v>0</v>
      </c>
      <c r="AQ172" s="30">
        <f t="shared" si="139"/>
        <v>0</v>
      </c>
      <c r="AR172" s="30">
        <f t="shared" si="139"/>
        <v>0</v>
      </c>
      <c r="AS172" s="30">
        <f t="shared" si="139"/>
        <v>0</v>
      </c>
      <c r="AT172" s="30">
        <f t="shared" si="139"/>
        <v>0</v>
      </c>
      <c r="AU172" s="30">
        <f t="shared" si="139"/>
        <v>0</v>
      </c>
      <c r="AV172" s="30">
        <f t="shared" si="139"/>
        <v>0</v>
      </c>
      <c r="AW172" s="30">
        <f t="shared" si="139"/>
        <v>0</v>
      </c>
      <c r="AX172" s="30">
        <f t="shared" si="139"/>
        <v>0</v>
      </c>
      <c r="AY172" s="30">
        <f t="shared" si="139"/>
        <v>0</v>
      </c>
      <c r="AZ172" s="30">
        <f t="shared" si="139"/>
        <v>0</v>
      </c>
      <c r="BA172" s="30">
        <f t="shared" si="139"/>
        <v>0</v>
      </c>
      <c r="BB172" s="30">
        <f t="shared" si="139"/>
        <v>0</v>
      </c>
      <c r="BC172" s="30">
        <f t="shared" si="139"/>
        <v>0</v>
      </c>
      <c r="BD172" s="30">
        <f t="shared" si="139"/>
        <v>0</v>
      </c>
      <c r="BE172" s="30">
        <f t="shared" si="139"/>
        <v>0</v>
      </c>
      <c r="BF172" s="30">
        <f t="shared" si="139"/>
        <v>0</v>
      </c>
      <c r="BG172" s="30">
        <f t="shared" si="139"/>
        <v>0</v>
      </c>
      <c r="BH172" s="30">
        <f t="shared" si="139"/>
        <v>0</v>
      </c>
      <c r="BI172" s="30">
        <f t="shared" si="139"/>
        <v>0</v>
      </c>
      <c r="BJ172" s="30">
        <f t="shared" si="139"/>
        <v>0</v>
      </c>
      <c r="BK172" s="30">
        <f t="shared" si="139"/>
        <v>0</v>
      </c>
      <c r="BL172" s="30">
        <f t="shared" si="139"/>
        <v>0</v>
      </c>
      <c r="BM172" s="30">
        <f t="shared" si="139"/>
        <v>0</v>
      </c>
      <c r="BN172" s="30">
        <f t="shared" si="139"/>
        <v>0</v>
      </c>
      <c r="BO172" s="30">
        <f t="shared" si="139"/>
        <v>0</v>
      </c>
      <c r="BP172" s="30">
        <f t="shared" si="139"/>
        <v>0</v>
      </c>
      <c r="BQ172" s="30">
        <f t="shared" si="138"/>
        <v>0</v>
      </c>
      <c r="BR172" s="30">
        <f t="shared" si="138"/>
        <v>0</v>
      </c>
      <c r="BS172" s="30">
        <f t="shared" si="138"/>
        <v>0</v>
      </c>
      <c r="BT172" s="30">
        <f t="shared" si="138"/>
        <v>0</v>
      </c>
      <c r="BU172" s="30">
        <f t="shared" si="138"/>
        <v>0</v>
      </c>
      <c r="BV172" s="30">
        <f t="shared" si="138"/>
        <v>0</v>
      </c>
      <c r="BW172" s="30">
        <f t="shared" si="138"/>
        <v>0</v>
      </c>
      <c r="BX172" s="30">
        <f t="shared" si="138"/>
        <v>0</v>
      </c>
      <c r="BY172" s="30">
        <f t="shared" si="138"/>
        <v>0</v>
      </c>
      <c r="BZ172" s="30">
        <f t="shared" si="138"/>
        <v>0</v>
      </c>
      <c r="CA172" s="30">
        <f t="shared" si="138"/>
        <v>0</v>
      </c>
      <c r="CB172" s="30">
        <f t="shared" si="138"/>
        <v>0</v>
      </c>
      <c r="CC172" s="30">
        <f t="shared" si="138"/>
        <v>0</v>
      </c>
      <c r="CD172" s="30">
        <f t="shared" si="138"/>
        <v>0</v>
      </c>
      <c r="CE172" s="30">
        <f t="shared" si="138"/>
        <v>0</v>
      </c>
      <c r="CF172" s="30">
        <f t="shared" si="138"/>
        <v>0</v>
      </c>
      <c r="CG172" s="30">
        <f t="shared" si="138"/>
        <v>0</v>
      </c>
      <c r="CH172" s="33">
        <f t="shared" si="138"/>
        <v>0</v>
      </c>
    </row>
    <row r="173" spans="1:86" ht="15.75" hidden="1" customHeight="1" x14ac:dyDescent="0.35">
      <c r="A173" s="578"/>
      <c r="B173" s="94" t="s">
        <v>7</v>
      </c>
      <c r="C173" s="30">
        <f t="shared" si="133"/>
        <v>0</v>
      </c>
      <c r="D173" s="30">
        <f t="shared" si="134"/>
        <v>0</v>
      </c>
      <c r="E173" s="30">
        <f t="shared" si="139"/>
        <v>0</v>
      </c>
      <c r="F173" s="30">
        <f t="shared" si="139"/>
        <v>0</v>
      </c>
      <c r="G173" s="30">
        <f t="shared" si="139"/>
        <v>0</v>
      </c>
      <c r="H173" s="30">
        <f t="shared" si="139"/>
        <v>0</v>
      </c>
      <c r="I173" s="30">
        <f t="shared" si="139"/>
        <v>0</v>
      </c>
      <c r="J173" s="30">
        <f t="shared" si="139"/>
        <v>0</v>
      </c>
      <c r="K173" s="30">
        <f t="shared" si="139"/>
        <v>0</v>
      </c>
      <c r="L173" s="30">
        <f t="shared" si="139"/>
        <v>0</v>
      </c>
      <c r="M173" s="30">
        <f t="shared" si="139"/>
        <v>0</v>
      </c>
      <c r="N173" s="30">
        <f t="shared" si="139"/>
        <v>0</v>
      </c>
      <c r="O173" s="30">
        <f t="shared" si="139"/>
        <v>0</v>
      </c>
      <c r="P173" s="30">
        <f t="shared" si="139"/>
        <v>0</v>
      </c>
      <c r="Q173" s="30">
        <f t="shared" si="139"/>
        <v>0</v>
      </c>
      <c r="R173" s="30">
        <f t="shared" si="139"/>
        <v>0</v>
      </c>
      <c r="S173" s="30">
        <f t="shared" si="139"/>
        <v>0</v>
      </c>
      <c r="T173" s="30">
        <f t="shared" si="139"/>
        <v>0</v>
      </c>
      <c r="U173" s="30">
        <f t="shared" si="139"/>
        <v>0</v>
      </c>
      <c r="V173" s="30">
        <f t="shared" si="139"/>
        <v>0</v>
      </c>
      <c r="W173" s="30">
        <f t="shared" si="139"/>
        <v>0</v>
      </c>
      <c r="X173" s="30">
        <f t="shared" si="139"/>
        <v>0</v>
      </c>
      <c r="Y173" s="30">
        <f t="shared" si="139"/>
        <v>0</v>
      </c>
      <c r="Z173" s="30">
        <f t="shared" si="139"/>
        <v>0</v>
      </c>
      <c r="AA173" s="30">
        <f t="shared" si="139"/>
        <v>0</v>
      </c>
      <c r="AB173" s="30">
        <f t="shared" si="139"/>
        <v>0</v>
      </c>
      <c r="AC173" s="30">
        <f t="shared" si="139"/>
        <v>0</v>
      </c>
      <c r="AD173" s="30">
        <f t="shared" si="139"/>
        <v>0</v>
      </c>
      <c r="AE173" s="30">
        <f t="shared" si="139"/>
        <v>0</v>
      </c>
      <c r="AF173" s="30">
        <f t="shared" si="139"/>
        <v>0</v>
      </c>
      <c r="AG173" s="30">
        <f t="shared" si="139"/>
        <v>0</v>
      </c>
      <c r="AH173" s="30">
        <f t="shared" si="139"/>
        <v>0</v>
      </c>
      <c r="AI173" s="30">
        <f t="shared" si="139"/>
        <v>0</v>
      </c>
      <c r="AJ173" s="30">
        <f t="shared" si="139"/>
        <v>0</v>
      </c>
      <c r="AK173" s="30">
        <f t="shared" si="139"/>
        <v>0</v>
      </c>
      <c r="AL173" s="30">
        <f t="shared" si="139"/>
        <v>0</v>
      </c>
      <c r="AM173" s="30">
        <f t="shared" si="139"/>
        <v>0</v>
      </c>
      <c r="AN173" s="30">
        <f t="shared" si="139"/>
        <v>0</v>
      </c>
      <c r="AO173" s="30">
        <f t="shared" si="139"/>
        <v>0</v>
      </c>
      <c r="AP173" s="30">
        <f t="shared" si="139"/>
        <v>0</v>
      </c>
      <c r="AQ173" s="30">
        <f t="shared" si="139"/>
        <v>0</v>
      </c>
      <c r="AR173" s="30">
        <f t="shared" si="139"/>
        <v>0</v>
      </c>
      <c r="AS173" s="30">
        <f t="shared" si="139"/>
        <v>0</v>
      </c>
      <c r="AT173" s="30">
        <f t="shared" si="139"/>
        <v>0</v>
      </c>
      <c r="AU173" s="30">
        <f t="shared" si="139"/>
        <v>0</v>
      </c>
      <c r="AV173" s="30">
        <f t="shared" si="139"/>
        <v>0</v>
      </c>
      <c r="AW173" s="30">
        <f t="shared" si="139"/>
        <v>0</v>
      </c>
      <c r="AX173" s="30">
        <f t="shared" si="139"/>
        <v>0</v>
      </c>
      <c r="AY173" s="30">
        <f t="shared" si="139"/>
        <v>0</v>
      </c>
      <c r="AZ173" s="30">
        <f t="shared" si="139"/>
        <v>0</v>
      </c>
      <c r="BA173" s="30">
        <f t="shared" si="139"/>
        <v>0</v>
      </c>
      <c r="BB173" s="30">
        <f t="shared" si="139"/>
        <v>0</v>
      </c>
      <c r="BC173" s="30">
        <f t="shared" si="139"/>
        <v>0</v>
      </c>
      <c r="BD173" s="30">
        <f t="shared" si="139"/>
        <v>0</v>
      </c>
      <c r="BE173" s="30">
        <f t="shared" si="139"/>
        <v>0</v>
      </c>
      <c r="BF173" s="30">
        <f t="shared" si="139"/>
        <v>0</v>
      </c>
      <c r="BG173" s="30">
        <f t="shared" si="139"/>
        <v>0</v>
      </c>
      <c r="BH173" s="30">
        <f t="shared" si="139"/>
        <v>0</v>
      </c>
      <c r="BI173" s="30">
        <f t="shared" si="139"/>
        <v>0</v>
      </c>
      <c r="BJ173" s="30">
        <f t="shared" si="139"/>
        <v>0</v>
      </c>
      <c r="BK173" s="30">
        <f t="shared" si="139"/>
        <v>0</v>
      </c>
      <c r="BL173" s="30">
        <f t="shared" si="139"/>
        <v>0</v>
      </c>
      <c r="BM173" s="30">
        <f t="shared" si="139"/>
        <v>0</v>
      </c>
      <c r="BN173" s="30">
        <f t="shared" si="139"/>
        <v>0</v>
      </c>
      <c r="BO173" s="30">
        <f t="shared" si="139"/>
        <v>0</v>
      </c>
      <c r="BP173" s="30">
        <f t="shared" si="139"/>
        <v>0</v>
      </c>
      <c r="BQ173" s="30">
        <f t="shared" si="138"/>
        <v>0</v>
      </c>
      <c r="BR173" s="30">
        <f t="shared" si="138"/>
        <v>0</v>
      </c>
      <c r="BS173" s="30">
        <f t="shared" si="138"/>
        <v>0</v>
      </c>
      <c r="BT173" s="30">
        <f t="shared" si="138"/>
        <v>0</v>
      </c>
      <c r="BU173" s="30">
        <f t="shared" si="138"/>
        <v>0</v>
      </c>
      <c r="BV173" s="30">
        <f t="shared" si="138"/>
        <v>0</v>
      </c>
      <c r="BW173" s="30">
        <f t="shared" si="138"/>
        <v>0</v>
      </c>
      <c r="BX173" s="30">
        <f t="shared" si="138"/>
        <v>0</v>
      </c>
      <c r="BY173" s="30">
        <f t="shared" si="138"/>
        <v>0</v>
      </c>
      <c r="BZ173" s="30">
        <f t="shared" si="138"/>
        <v>0</v>
      </c>
      <c r="CA173" s="30">
        <f t="shared" si="138"/>
        <v>0</v>
      </c>
      <c r="CB173" s="30">
        <f t="shared" si="138"/>
        <v>0</v>
      </c>
      <c r="CC173" s="30">
        <f t="shared" si="138"/>
        <v>0</v>
      </c>
      <c r="CD173" s="30">
        <f t="shared" si="138"/>
        <v>0</v>
      </c>
      <c r="CE173" s="30">
        <f t="shared" si="138"/>
        <v>0</v>
      </c>
      <c r="CF173" s="30">
        <f t="shared" si="138"/>
        <v>0</v>
      </c>
      <c r="CG173" s="30">
        <f t="shared" si="138"/>
        <v>0</v>
      </c>
      <c r="CH173" s="33">
        <f t="shared" si="138"/>
        <v>0</v>
      </c>
    </row>
    <row r="174" spans="1:86" ht="15.75" hidden="1" customHeight="1" x14ac:dyDescent="0.35">
      <c r="A174" s="578"/>
      <c r="B174" s="94" t="s">
        <v>8</v>
      </c>
      <c r="C174" s="30">
        <f t="shared" si="133"/>
        <v>0</v>
      </c>
      <c r="D174" s="30">
        <f t="shared" si="134"/>
        <v>0</v>
      </c>
      <c r="E174" s="30">
        <f t="shared" si="139"/>
        <v>0</v>
      </c>
      <c r="F174" s="30">
        <f t="shared" si="139"/>
        <v>0</v>
      </c>
      <c r="G174" s="30">
        <f t="shared" si="139"/>
        <v>0</v>
      </c>
      <c r="H174" s="30">
        <f t="shared" si="139"/>
        <v>0</v>
      </c>
      <c r="I174" s="30">
        <f t="shared" si="139"/>
        <v>0</v>
      </c>
      <c r="J174" s="30">
        <f t="shared" si="139"/>
        <v>0</v>
      </c>
      <c r="K174" s="30">
        <f t="shared" si="139"/>
        <v>0</v>
      </c>
      <c r="L174" s="30">
        <f t="shared" si="139"/>
        <v>0</v>
      </c>
      <c r="M174" s="30">
        <f t="shared" si="139"/>
        <v>0</v>
      </c>
      <c r="N174" s="30">
        <f t="shared" si="139"/>
        <v>0</v>
      </c>
      <c r="O174" s="30">
        <f t="shared" si="139"/>
        <v>0</v>
      </c>
      <c r="P174" s="30">
        <f t="shared" si="139"/>
        <v>0</v>
      </c>
      <c r="Q174" s="30">
        <f t="shared" si="139"/>
        <v>0</v>
      </c>
      <c r="R174" s="30">
        <f t="shared" si="139"/>
        <v>0</v>
      </c>
      <c r="S174" s="30">
        <f t="shared" si="139"/>
        <v>0</v>
      </c>
      <c r="T174" s="30">
        <f t="shared" si="139"/>
        <v>0</v>
      </c>
      <c r="U174" s="30">
        <f t="shared" si="139"/>
        <v>0</v>
      </c>
      <c r="V174" s="30">
        <f t="shared" si="139"/>
        <v>0</v>
      </c>
      <c r="W174" s="30">
        <f t="shared" si="139"/>
        <v>0</v>
      </c>
      <c r="X174" s="30">
        <f t="shared" si="139"/>
        <v>0</v>
      </c>
      <c r="Y174" s="30">
        <f t="shared" si="139"/>
        <v>0</v>
      </c>
      <c r="Z174" s="30">
        <f t="shared" si="139"/>
        <v>0</v>
      </c>
      <c r="AA174" s="30">
        <f t="shared" si="139"/>
        <v>0</v>
      </c>
      <c r="AB174" s="30">
        <f t="shared" si="139"/>
        <v>0</v>
      </c>
      <c r="AC174" s="30">
        <f t="shared" si="139"/>
        <v>0</v>
      </c>
      <c r="AD174" s="30">
        <f t="shared" si="139"/>
        <v>0</v>
      </c>
      <c r="AE174" s="30">
        <f t="shared" si="139"/>
        <v>0</v>
      </c>
      <c r="AF174" s="30">
        <f t="shared" si="139"/>
        <v>0</v>
      </c>
      <c r="AG174" s="30">
        <f t="shared" si="139"/>
        <v>0</v>
      </c>
      <c r="AH174" s="30">
        <f t="shared" si="139"/>
        <v>0</v>
      </c>
      <c r="AI174" s="30">
        <f t="shared" si="139"/>
        <v>0</v>
      </c>
      <c r="AJ174" s="30">
        <f t="shared" si="139"/>
        <v>0</v>
      </c>
      <c r="AK174" s="30">
        <f t="shared" si="139"/>
        <v>0</v>
      </c>
      <c r="AL174" s="30">
        <f t="shared" si="139"/>
        <v>0</v>
      </c>
      <c r="AM174" s="30">
        <f t="shared" si="139"/>
        <v>0</v>
      </c>
      <c r="AN174" s="30">
        <f t="shared" si="139"/>
        <v>0</v>
      </c>
      <c r="AO174" s="30">
        <f t="shared" si="139"/>
        <v>0</v>
      </c>
      <c r="AP174" s="30">
        <f t="shared" si="139"/>
        <v>0</v>
      </c>
      <c r="AQ174" s="30">
        <f t="shared" si="139"/>
        <v>0</v>
      </c>
      <c r="AR174" s="30">
        <f t="shared" si="139"/>
        <v>0</v>
      </c>
      <c r="AS174" s="30">
        <f t="shared" si="139"/>
        <v>0</v>
      </c>
      <c r="AT174" s="30">
        <f t="shared" si="139"/>
        <v>0</v>
      </c>
      <c r="AU174" s="30">
        <f t="shared" si="139"/>
        <v>0</v>
      </c>
      <c r="AV174" s="30">
        <f t="shared" si="139"/>
        <v>0</v>
      </c>
      <c r="AW174" s="30">
        <f t="shared" si="139"/>
        <v>0</v>
      </c>
      <c r="AX174" s="30">
        <f t="shared" si="139"/>
        <v>0</v>
      </c>
      <c r="AY174" s="30">
        <f t="shared" si="139"/>
        <v>0</v>
      </c>
      <c r="AZ174" s="30">
        <f t="shared" si="139"/>
        <v>0</v>
      </c>
      <c r="BA174" s="30">
        <f t="shared" si="139"/>
        <v>0</v>
      </c>
      <c r="BB174" s="30">
        <f t="shared" si="139"/>
        <v>0</v>
      </c>
      <c r="BC174" s="30">
        <f t="shared" si="139"/>
        <v>0</v>
      </c>
      <c r="BD174" s="30">
        <f t="shared" si="139"/>
        <v>0</v>
      </c>
      <c r="BE174" s="30">
        <f t="shared" si="139"/>
        <v>0</v>
      </c>
      <c r="BF174" s="30">
        <f t="shared" si="139"/>
        <v>0</v>
      </c>
      <c r="BG174" s="30">
        <f t="shared" si="139"/>
        <v>0</v>
      </c>
      <c r="BH174" s="30">
        <f t="shared" si="139"/>
        <v>0</v>
      </c>
      <c r="BI174" s="30">
        <f t="shared" si="139"/>
        <v>0</v>
      </c>
      <c r="BJ174" s="30">
        <f t="shared" si="139"/>
        <v>0</v>
      </c>
      <c r="BK174" s="30">
        <f t="shared" si="139"/>
        <v>0</v>
      </c>
      <c r="BL174" s="30">
        <f t="shared" si="139"/>
        <v>0</v>
      </c>
      <c r="BM174" s="30">
        <f t="shared" si="139"/>
        <v>0</v>
      </c>
      <c r="BN174" s="30">
        <f t="shared" si="139"/>
        <v>0</v>
      </c>
      <c r="BO174" s="30">
        <f t="shared" si="139"/>
        <v>0</v>
      </c>
      <c r="BP174" s="30">
        <f t="shared" si="139"/>
        <v>0</v>
      </c>
      <c r="BQ174" s="30">
        <f t="shared" si="138"/>
        <v>0</v>
      </c>
      <c r="BR174" s="30">
        <f t="shared" si="138"/>
        <v>0</v>
      </c>
      <c r="BS174" s="30">
        <f t="shared" si="138"/>
        <v>0</v>
      </c>
      <c r="BT174" s="30">
        <f t="shared" si="138"/>
        <v>0</v>
      </c>
      <c r="BU174" s="30">
        <f t="shared" si="138"/>
        <v>0</v>
      </c>
      <c r="BV174" s="30">
        <f t="shared" si="138"/>
        <v>0</v>
      </c>
      <c r="BW174" s="30">
        <f t="shared" si="138"/>
        <v>0</v>
      </c>
      <c r="BX174" s="30">
        <f t="shared" si="138"/>
        <v>0</v>
      </c>
      <c r="BY174" s="30">
        <f t="shared" si="138"/>
        <v>0</v>
      </c>
      <c r="BZ174" s="30">
        <f t="shared" si="138"/>
        <v>0</v>
      </c>
      <c r="CA174" s="30">
        <f t="shared" si="138"/>
        <v>0</v>
      </c>
      <c r="CB174" s="30">
        <f t="shared" si="138"/>
        <v>0</v>
      </c>
      <c r="CC174" s="30">
        <f t="shared" si="138"/>
        <v>0</v>
      </c>
      <c r="CD174" s="30">
        <f t="shared" si="138"/>
        <v>0</v>
      </c>
      <c r="CE174" s="30">
        <f t="shared" si="138"/>
        <v>0</v>
      </c>
      <c r="CF174" s="30">
        <f t="shared" si="138"/>
        <v>0</v>
      </c>
      <c r="CG174" s="30">
        <f t="shared" si="138"/>
        <v>0</v>
      </c>
      <c r="CH174" s="33">
        <f t="shared" si="138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0</v>
      </c>
      <c r="E176" s="30">
        <f t="shared" ref="E176:BP176" si="140">SUM(E162:E175)</f>
        <v>0</v>
      </c>
      <c r="F176" s="30">
        <f t="shared" si="140"/>
        <v>0</v>
      </c>
      <c r="G176" s="30">
        <f t="shared" si="140"/>
        <v>0</v>
      </c>
      <c r="H176" s="30">
        <f t="shared" si="140"/>
        <v>0</v>
      </c>
      <c r="I176" s="30">
        <f t="shared" si="140"/>
        <v>0</v>
      </c>
      <c r="J176" s="30">
        <f t="shared" si="140"/>
        <v>0</v>
      </c>
      <c r="K176" s="30">
        <f t="shared" si="140"/>
        <v>0</v>
      </c>
      <c r="L176" s="30">
        <f t="shared" si="140"/>
        <v>0</v>
      </c>
      <c r="M176" s="30">
        <f t="shared" si="140"/>
        <v>0</v>
      </c>
      <c r="N176" s="30">
        <f t="shared" si="140"/>
        <v>0</v>
      </c>
      <c r="O176" s="30">
        <f t="shared" si="140"/>
        <v>0</v>
      </c>
      <c r="P176" s="30">
        <f t="shared" si="140"/>
        <v>0</v>
      </c>
      <c r="Q176" s="30">
        <f t="shared" si="140"/>
        <v>0</v>
      </c>
      <c r="R176" s="30">
        <f t="shared" si="140"/>
        <v>0</v>
      </c>
      <c r="S176" s="30">
        <f t="shared" si="140"/>
        <v>0</v>
      </c>
      <c r="T176" s="30">
        <f t="shared" si="140"/>
        <v>0</v>
      </c>
      <c r="U176" s="30">
        <f t="shared" si="140"/>
        <v>0</v>
      </c>
      <c r="V176" s="30">
        <f t="shared" si="140"/>
        <v>0</v>
      </c>
      <c r="W176" s="30">
        <f t="shared" si="140"/>
        <v>0</v>
      </c>
      <c r="X176" s="30">
        <f t="shared" si="140"/>
        <v>0</v>
      </c>
      <c r="Y176" s="30">
        <f t="shared" si="140"/>
        <v>0</v>
      </c>
      <c r="Z176" s="30">
        <f t="shared" si="140"/>
        <v>0</v>
      </c>
      <c r="AA176" s="30">
        <f t="shared" si="140"/>
        <v>0</v>
      </c>
      <c r="AB176" s="30">
        <f t="shared" si="140"/>
        <v>0</v>
      </c>
      <c r="AC176" s="30">
        <f t="shared" si="140"/>
        <v>0</v>
      </c>
      <c r="AD176" s="30">
        <f t="shared" si="140"/>
        <v>0</v>
      </c>
      <c r="AE176" s="30">
        <f t="shared" si="140"/>
        <v>0</v>
      </c>
      <c r="AF176" s="30">
        <f t="shared" si="140"/>
        <v>0</v>
      </c>
      <c r="AG176" s="30">
        <f t="shared" si="140"/>
        <v>0</v>
      </c>
      <c r="AH176" s="30">
        <f t="shared" si="140"/>
        <v>0</v>
      </c>
      <c r="AI176" s="30">
        <f t="shared" si="140"/>
        <v>0</v>
      </c>
      <c r="AJ176" s="30">
        <f t="shared" si="140"/>
        <v>0</v>
      </c>
      <c r="AK176" s="30">
        <f t="shared" si="140"/>
        <v>0</v>
      </c>
      <c r="AL176" s="30">
        <f t="shared" si="140"/>
        <v>0</v>
      </c>
      <c r="AM176" s="30">
        <f t="shared" si="140"/>
        <v>0</v>
      </c>
      <c r="AN176" s="30">
        <f t="shared" si="140"/>
        <v>0</v>
      </c>
      <c r="AO176" s="30">
        <f t="shared" si="140"/>
        <v>0</v>
      </c>
      <c r="AP176" s="30">
        <f t="shared" si="140"/>
        <v>0</v>
      </c>
      <c r="AQ176" s="30">
        <f t="shared" si="140"/>
        <v>0</v>
      </c>
      <c r="AR176" s="30">
        <f t="shared" si="140"/>
        <v>0</v>
      </c>
      <c r="AS176" s="30">
        <f t="shared" si="140"/>
        <v>0</v>
      </c>
      <c r="AT176" s="30">
        <f t="shared" si="140"/>
        <v>0</v>
      </c>
      <c r="AU176" s="30">
        <f t="shared" si="140"/>
        <v>0</v>
      </c>
      <c r="AV176" s="30">
        <f t="shared" si="140"/>
        <v>0</v>
      </c>
      <c r="AW176" s="30">
        <f t="shared" si="140"/>
        <v>0</v>
      </c>
      <c r="AX176" s="30">
        <f t="shared" si="140"/>
        <v>0</v>
      </c>
      <c r="AY176" s="30">
        <f t="shared" si="140"/>
        <v>0</v>
      </c>
      <c r="AZ176" s="30">
        <f t="shared" si="140"/>
        <v>0</v>
      </c>
      <c r="BA176" s="30">
        <f t="shared" si="140"/>
        <v>0</v>
      </c>
      <c r="BB176" s="30">
        <f t="shared" si="140"/>
        <v>0</v>
      </c>
      <c r="BC176" s="30">
        <f t="shared" si="140"/>
        <v>0</v>
      </c>
      <c r="BD176" s="30">
        <f t="shared" si="140"/>
        <v>0</v>
      </c>
      <c r="BE176" s="30">
        <f t="shared" si="140"/>
        <v>0</v>
      </c>
      <c r="BF176" s="30">
        <f t="shared" si="140"/>
        <v>0</v>
      </c>
      <c r="BG176" s="30">
        <f t="shared" si="140"/>
        <v>0</v>
      </c>
      <c r="BH176" s="30">
        <f t="shared" si="140"/>
        <v>0</v>
      </c>
      <c r="BI176" s="30">
        <f t="shared" si="140"/>
        <v>0</v>
      </c>
      <c r="BJ176" s="30">
        <f t="shared" si="140"/>
        <v>0</v>
      </c>
      <c r="BK176" s="30">
        <f t="shared" si="140"/>
        <v>0</v>
      </c>
      <c r="BL176" s="30">
        <f t="shared" si="140"/>
        <v>0</v>
      </c>
      <c r="BM176" s="30">
        <f t="shared" si="140"/>
        <v>0</v>
      </c>
      <c r="BN176" s="30">
        <f t="shared" si="140"/>
        <v>0</v>
      </c>
      <c r="BO176" s="30">
        <f t="shared" si="140"/>
        <v>0</v>
      </c>
      <c r="BP176" s="30">
        <f t="shared" si="140"/>
        <v>0</v>
      </c>
      <c r="BQ176" s="30">
        <f t="shared" ref="BQ176:CH176" si="141">SUM(BQ162:BQ175)</f>
        <v>0</v>
      </c>
      <c r="BR176" s="30">
        <f t="shared" si="141"/>
        <v>0</v>
      </c>
      <c r="BS176" s="30">
        <f t="shared" si="141"/>
        <v>0</v>
      </c>
      <c r="BT176" s="30">
        <f t="shared" si="141"/>
        <v>0</v>
      </c>
      <c r="BU176" s="30">
        <f t="shared" si="141"/>
        <v>0</v>
      </c>
      <c r="BV176" s="30">
        <f t="shared" si="141"/>
        <v>0</v>
      </c>
      <c r="BW176" s="30">
        <f t="shared" si="141"/>
        <v>0</v>
      </c>
      <c r="BX176" s="30">
        <f t="shared" si="141"/>
        <v>0</v>
      </c>
      <c r="BY176" s="30">
        <f t="shared" si="141"/>
        <v>0</v>
      </c>
      <c r="BZ176" s="30">
        <f t="shared" si="141"/>
        <v>0</v>
      </c>
      <c r="CA176" s="30">
        <f t="shared" si="141"/>
        <v>0</v>
      </c>
      <c r="CB176" s="30">
        <f t="shared" si="141"/>
        <v>0</v>
      </c>
      <c r="CC176" s="30">
        <f t="shared" si="141"/>
        <v>0</v>
      </c>
      <c r="CD176" s="30">
        <f t="shared" si="141"/>
        <v>0</v>
      </c>
      <c r="CE176" s="30">
        <f t="shared" si="141"/>
        <v>0</v>
      </c>
      <c r="CF176" s="30">
        <f t="shared" si="141"/>
        <v>0</v>
      </c>
      <c r="CG176" s="30">
        <f t="shared" si="141"/>
        <v>0</v>
      </c>
      <c r="CH176" s="33">
        <f t="shared" si="141"/>
        <v>0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0</v>
      </c>
      <c r="E177" s="31">
        <f t="shared" ref="E177:BP177" si="142">D177+E176</f>
        <v>0</v>
      </c>
      <c r="F177" s="31">
        <f t="shared" si="142"/>
        <v>0</v>
      </c>
      <c r="G177" s="31">
        <f t="shared" si="142"/>
        <v>0</v>
      </c>
      <c r="H177" s="31">
        <f t="shared" si="142"/>
        <v>0</v>
      </c>
      <c r="I177" s="31">
        <f t="shared" si="142"/>
        <v>0</v>
      </c>
      <c r="J177" s="31">
        <f t="shared" si="142"/>
        <v>0</v>
      </c>
      <c r="K177" s="31">
        <f t="shared" si="142"/>
        <v>0</v>
      </c>
      <c r="L177" s="31">
        <f t="shared" si="142"/>
        <v>0</v>
      </c>
      <c r="M177" s="31">
        <f t="shared" si="142"/>
        <v>0</v>
      </c>
      <c r="N177" s="31">
        <f t="shared" si="142"/>
        <v>0</v>
      </c>
      <c r="O177" s="31">
        <f t="shared" si="142"/>
        <v>0</v>
      </c>
      <c r="P177" s="31">
        <f t="shared" si="142"/>
        <v>0</v>
      </c>
      <c r="Q177" s="31">
        <f t="shared" si="142"/>
        <v>0</v>
      </c>
      <c r="R177" s="31">
        <f t="shared" si="142"/>
        <v>0</v>
      </c>
      <c r="S177" s="31">
        <f t="shared" si="142"/>
        <v>0</v>
      </c>
      <c r="T177" s="31">
        <f t="shared" si="142"/>
        <v>0</v>
      </c>
      <c r="U177" s="31">
        <f t="shared" si="142"/>
        <v>0</v>
      </c>
      <c r="V177" s="31">
        <f t="shared" si="142"/>
        <v>0</v>
      </c>
      <c r="W177" s="31">
        <f t="shared" si="142"/>
        <v>0</v>
      </c>
      <c r="X177" s="31">
        <f t="shared" si="142"/>
        <v>0</v>
      </c>
      <c r="Y177" s="31">
        <f t="shared" si="142"/>
        <v>0</v>
      </c>
      <c r="Z177" s="31">
        <f t="shared" si="142"/>
        <v>0</v>
      </c>
      <c r="AA177" s="31">
        <f t="shared" si="142"/>
        <v>0</v>
      </c>
      <c r="AB177" s="31">
        <f t="shared" si="142"/>
        <v>0</v>
      </c>
      <c r="AC177" s="31">
        <f t="shared" si="142"/>
        <v>0</v>
      </c>
      <c r="AD177" s="31">
        <f t="shared" si="142"/>
        <v>0</v>
      </c>
      <c r="AE177" s="31">
        <f t="shared" si="142"/>
        <v>0</v>
      </c>
      <c r="AF177" s="31">
        <f t="shared" si="142"/>
        <v>0</v>
      </c>
      <c r="AG177" s="31">
        <f t="shared" si="142"/>
        <v>0</v>
      </c>
      <c r="AH177" s="31">
        <f t="shared" si="142"/>
        <v>0</v>
      </c>
      <c r="AI177" s="31">
        <f t="shared" si="142"/>
        <v>0</v>
      </c>
      <c r="AJ177" s="31">
        <f t="shared" si="142"/>
        <v>0</v>
      </c>
      <c r="AK177" s="31">
        <f t="shared" si="142"/>
        <v>0</v>
      </c>
      <c r="AL177" s="31">
        <f t="shared" si="142"/>
        <v>0</v>
      </c>
      <c r="AM177" s="31">
        <f t="shared" si="142"/>
        <v>0</v>
      </c>
      <c r="AN177" s="31">
        <f t="shared" si="142"/>
        <v>0</v>
      </c>
      <c r="AO177" s="31">
        <f t="shared" si="142"/>
        <v>0</v>
      </c>
      <c r="AP177" s="31">
        <f t="shared" si="142"/>
        <v>0</v>
      </c>
      <c r="AQ177" s="31">
        <f t="shared" si="142"/>
        <v>0</v>
      </c>
      <c r="AR177" s="31">
        <f t="shared" si="142"/>
        <v>0</v>
      </c>
      <c r="AS177" s="31">
        <f t="shared" si="142"/>
        <v>0</v>
      </c>
      <c r="AT177" s="31">
        <f t="shared" si="142"/>
        <v>0</v>
      </c>
      <c r="AU177" s="31">
        <f t="shared" si="142"/>
        <v>0</v>
      </c>
      <c r="AV177" s="31">
        <f t="shared" si="142"/>
        <v>0</v>
      </c>
      <c r="AW177" s="31">
        <f t="shared" si="142"/>
        <v>0</v>
      </c>
      <c r="AX177" s="31">
        <f t="shared" si="142"/>
        <v>0</v>
      </c>
      <c r="AY177" s="31">
        <f t="shared" si="142"/>
        <v>0</v>
      </c>
      <c r="AZ177" s="31">
        <f t="shared" si="142"/>
        <v>0</v>
      </c>
      <c r="BA177" s="31">
        <f t="shared" si="142"/>
        <v>0</v>
      </c>
      <c r="BB177" s="31">
        <f t="shared" si="142"/>
        <v>0</v>
      </c>
      <c r="BC177" s="31">
        <f t="shared" si="142"/>
        <v>0</v>
      </c>
      <c r="BD177" s="31">
        <f t="shared" si="142"/>
        <v>0</v>
      </c>
      <c r="BE177" s="31">
        <f t="shared" si="142"/>
        <v>0</v>
      </c>
      <c r="BF177" s="31">
        <f t="shared" si="142"/>
        <v>0</v>
      </c>
      <c r="BG177" s="31">
        <f t="shared" si="142"/>
        <v>0</v>
      </c>
      <c r="BH177" s="31">
        <f t="shared" si="142"/>
        <v>0</v>
      </c>
      <c r="BI177" s="31">
        <f t="shared" si="142"/>
        <v>0</v>
      </c>
      <c r="BJ177" s="31">
        <f t="shared" si="142"/>
        <v>0</v>
      </c>
      <c r="BK177" s="31">
        <f t="shared" si="142"/>
        <v>0</v>
      </c>
      <c r="BL177" s="31">
        <f t="shared" si="142"/>
        <v>0</v>
      </c>
      <c r="BM177" s="31">
        <f t="shared" si="142"/>
        <v>0</v>
      </c>
      <c r="BN177" s="31">
        <f t="shared" si="142"/>
        <v>0</v>
      </c>
      <c r="BO177" s="31">
        <f t="shared" si="142"/>
        <v>0</v>
      </c>
      <c r="BP177" s="31">
        <f t="shared" si="142"/>
        <v>0</v>
      </c>
      <c r="BQ177" s="31">
        <f t="shared" ref="BQ177:CH177" si="143">BP177+BQ176</f>
        <v>0</v>
      </c>
      <c r="BR177" s="31">
        <f t="shared" si="143"/>
        <v>0</v>
      </c>
      <c r="BS177" s="31">
        <f t="shared" si="143"/>
        <v>0</v>
      </c>
      <c r="BT177" s="31">
        <f t="shared" si="143"/>
        <v>0</v>
      </c>
      <c r="BU177" s="31">
        <f t="shared" si="143"/>
        <v>0</v>
      </c>
      <c r="BV177" s="31">
        <f t="shared" si="143"/>
        <v>0</v>
      </c>
      <c r="BW177" s="31">
        <f t="shared" si="143"/>
        <v>0</v>
      </c>
      <c r="BX177" s="31">
        <f t="shared" si="143"/>
        <v>0</v>
      </c>
      <c r="BY177" s="31">
        <f t="shared" si="143"/>
        <v>0</v>
      </c>
      <c r="BZ177" s="31">
        <f t="shared" si="143"/>
        <v>0</v>
      </c>
      <c r="CA177" s="31">
        <f t="shared" si="143"/>
        <v>0</v>
      </c>
      <c r="CB177" s="31">
        <f t="shared" si="143"/>
        <v>0</v>
      </c>
      <c r="CC177" s="31">
        <f t="shared" si="143"/>
        <v>0</v>
      </c>
      <c r="CD177" s="31">
        <f t="shared" si="143"/>
        <v>0</v>
      </c>
      <c r="CE177" s="31">
        <f t="shared" si="143"/>
        <v>0</v>
      </c>
      <c r="CF177" s="31">
        <f t="shared" si="143"/>
        <v>0</v>
      </c>
      <c r="CG177" s="31">
        <f t="shared" si="143"/>
        <v>0</v>
      </c>
      <c r="CH177" s="34">
        <f t="shared" si="143"/>
        <v>0</v>
      </c>
    </row>
    <row r="178" spans="1:86" hidden="1" x14ac:dyDescent="0.35">
      <c r="A178" s="116"/>
      <c r="B178" s="116" t="s">
        <v>129</v>
      </c>
      <c r="C178" s="121">
        <f>C157+C176</f>
        <v>0</v>
      </c>
      <c r="D178" s="121">
        <f t="shared" ref="D178:BO178" si="144">D157+D176</f>
        <v>0</v>
      </c>
      <c r="E178" s="121">
        <f t="shared" si="144"/>
        <v>0</v>
      </c>
      <c r="F178" s="121">
        <f t="shared" si="144"/>
        <v>0</v>
      </c>
      <c r="G178" s="121">
        <f t="shared" si="144"/>
        <v>0</v>
      </c>
      <c r="H178" s="121">
        <f t="shared" si="144"/>
        <v>0</v>
      </c>
      <c r="I178" s="121">
        <f t="shared" si="144"/>
        <v>0</v>
      </c>
      <c r="J178" s="121">
        <f t="shared" si="144"/>
        <v>0</v>
      </c>
      <c r="K178" s="121">
        <f t="shared" si="144"/>
        <v>0</v>
      </c>
      <c r="L178" s="121">
        <f t="shared" si="144"/>
        <v>0</v>
      </c>
      <c r="M178" s="121">
        <f t="shared" si="144"/>
        <v>0</v>
      </c>
      <c r="N178" s="121">
        <f t="shared" si="144"/>
        <v>0</v>
      </c>
      <c r="O178" s="121">
        <f t="shared" si="144"/>
        <v>0</v>
      </c>
      <c r="P178" s="121">
        <f t="shared" si="144"/>
        <v>0</v>
      </c>
      <c r="Q178" s="121">
        <f t="shared" si="144"/>
        <v>0</v>
      </c>
      <c r="R178" s="121">
        <f t="shared" si="144"/>
        <v>0</v>
      </c>
      <c r="S178" s="121">
        <f t="shared" si="144"/>
        <v>0</v>
      </c>
      <c r="T178" s="121">
        <f t="shared" si="144"/>
        <v>0</v>
      </c>
      <c r="U178" s="121">
        <f t="shared" si="144"/>
        <v>0</v>
      </c>
      <c r="V178" s="121">
        <f t="shared" si="144"/>
        <v>0</v>
      </c>
      <c r="W178" s="121">
        <f t="shared" si="144"/>
        <v>0</v>
      </c>
      <c r="X178" s="121">
        <f t="shared" si="144"/>
        <v>0</v>
      </c>
      <c r="Y178" s="121">
        <f t="shared" si="144"/>
        <v>0</v>
      </c>
      <c r="Z178" s="121">
        <f t="shared" si="144"/>
        <v>0</v>
      </c>
      <c r="AA178" s="121">
        <f t="shared" si="144"/>
        <v>0</v>
      </c>
      <c r="AB178" s="121">
        <f t="shared" si="144"/>
        <v>0</v>
      </c>
      <c r="AC178" s="121">
        <f t="shared" si="144"/>
        <v>0</v>
      </c>
      <c r="AD178" s="121">
        <f t="shared" si="144"/>
        <v>0</v>
      </c>
      <c r="AE178" s="121">
        <f t="shared" si="144"/>
        <v>0</v>
      </c>
      <c r="AF178" s="121">
        <f t="shared" si="144"/>
        <v>0</v>
      </c>
      <c r="AG178" s="121">
        <f t="shared" si="144"/>
        <v>0</v>
      </c>
      <c r="AH178" s="121">
        <f t="shared" si="144"/>
        <v>0</v>
      </c>
      <c r="AI178" s="121">
        <f t="shared" si="144"/>
        <v>0</v>
      </c>
      <c r="AJ178" s="121">
        <f t="shared" si="144"/>
        <v>0</v>
      </c>
      <c r="AK178" s="121">
        <f t="shared" si="144"/>
        <v>0</v>
      </c>
      <c r="AL178" s="121">
        <f t="shared" si="144"/>
        <v>0</v>
      </c>
      <c r="AM178" s="121">
        <f t="shared" si="144"/>
        <v>0</v>
      </c>
      <c r="AN178" s="121">
        <f t="shared" si="144"/>
        <v>0</v>
      </c>
      <c r="AO178" s="121">
        <f t="shared" si="144"/>
        <v>0</v>
      </c>
      <c r="AP178" s="121">
        <f t="shared" si="144"/>
        <v>0</v>
      </c>
      <c r="AQ178" s="121">
        <f t="shared" si="144"/>
        <v>0</v>
      </c>
      <c r="AR178" s="121">
        <f t="shared" si="144"/>
        <v>0</v>
      </c>
      <c r="AS178" s="121">
        <f t="shared" si="144"/>
        <v>0</v>
      </c>
      <c r="AT178" s="121">
        <f t="shared" si="144"/>
        <v>0</v>
      </c>
      <c r="AU178" s="121">
        <f t="shared" si="144"/>
        <v>0</v>
      </c>
      <c r="AV178" s="121">
        <f t="shared" si="144"/>
        <v>0</v>
      </c>
      <c r="AW178" s="121">
        <f t="shared" si="144"/>
        <v>0</v>
      </c>
      <c r="AX178" s="121">
        <f t="shared" si="144"/>
        <v>0</v>
      </c>
      <c r="AY178" s="121">
        <f t="shared" si="144"/>
        <v>0</v>
      </c>
      <c r="AZ178" s="121">
        <f t="shared" si="144"/>
        <v>0</v>
      </c>
      <c r="BA178" s="121">
        <f t="shared" si="144"/>
        <v>0</v>
      </c>
      <c r="BB178" s="121">
        <f t="shared" si="144"/>
        <v>0</v>
      </c>
      <c r="BC178" s="121">
        <f t="shared" si="144"/>
        <v>0</v>
      </c>
      <c r="BD178" s="121">
        <f t="shared" si="144"/>
        <v>0</v>
      </c>
      <c r="BE178" s="121">
        <f t="shared" si="144"/>
        <v>0</v>
      </c>
      <c r="BF178" s="121">
        <f t="shared" si="144"/>
        <v>0</v>
      </c>
      <c r="BG178" s="121">
        <f t="shared" si="144"/>
        <v>0</v>
      </c>
      <c r="BH178" s="121">
        <f t="shared" si="144"/>
        <v>0</v>
      </c>
      <c r="BI178" s="121">
        <f t="shared" si="144"/>
        <v>0</v>
      </c>
      <c r="BJ178" s="121">
        <f t="shared" si="144"/>
        <v>0</v>
      </c>
      <c r="BK178" s="121">
        <f t="shared" si="144"/>
        <v>0</v>
      </c>
      <c r="BL178" s="121">
        <f t="shared" si="144"/>
        <v>0</v>
      </c>
      <c r="BM178" s="121">
        <f t="shared" si="144"/>
        <v>0</v>
      </c>
      <c r="BN178" s="121">
        <f t="shared" si="144"/>
        <v>0</v>
      </c>
      <c r="BO178" s="121">
        <f t="shared" si="144"/>
        <v>0</v>
      </c>
      <c r="BP178" s="121">
        <f t="shared" ref="BP178:CH178" si="145">BP157+BP176</f>
        <v>0</v>
      </c>
      <c r="BQ178" s="121">
        <f t="shared" si="145"/>
        <v>0</v>
      </c>
      <c r="BR178" s="121">
        <f t="shared" si="145"/>
        <v>0</v>
      </c>
      <c r="BS178" s="121">
        <f t="shared" si="145"/>
        <v>0</v>
      </c>
      <c r="BT178" s="121">
        <f t="shared" si="145"/>
        <v>0</v>
      </c>
      <c r="BU178" s="121">
        <f t="shared" si="145"/>
        <v>0</v>
      </c>
      <c r="BV178" s="121">
        <f t="shared" si="145"/>
        <v>0</v>
      </c>
      <c r="BW178" s="121">
        <f t="shared" si="145"/>
        <v>0</v>
      </c>
      <c r="BX178" s="121">
        <f t="shared" si="145"/>
        <v>0</v>
      </c>
      <c r="BY178" s="121">
        <f t="shared" si="145"/>
        <v>0</v>
      </c>
      <c r="BZ178" s="121">
        <f t="shared" si="145"/>
        <v>0</v>
      </c>
      <c r="CA178" s="121">
        <f t="shared" si="145"/>
        <v>0</v>
      </c>
      <c r="CB178" s="121">
        <f t="shared" si="145"/>
        <v>0</v>
      </c>
      <c r="CC178" s="121">
        <f t="shared" si="145"/>
        <v>0</v>
      </c>
      <c r="CD178" s="121">
        <f t="shared" si="145"/>
        <v>0</v>
      </c>
      <c r="CE178" s="121">
        <f t="shared" si="145"/>
        <v>0</v>
      </c>
      <c r="CF178" s="121">
        <f t="shared" si="145"/>
        <v>0</v>
      </c>
      <c r="CG178" s="121">
        <f t="shared" si="145"/>
        <v>0</v>
      </c>
      <c r="CH178" s="121">
        <f t="shared" si="145"/>
        <v>0</v>
      </c>
    </row>
    <row r="179" spans="1:86" hidden="1" x14ac:dyDescent="0.35">
      <c r="A179" s="116"/>
      <c r="B179" s="116" t="s">
        <v>188</v>
      </c>
      <c r="C179" s="119">
        <f>C178-C73</f>
        <v>0</v>
      </c>
      <c r="D179" s="119">
        <f t="shared" ref="D179:BO179" si="146">D178-D73</f>
        <v>0</v>
      </c>
      <c r="E179" s="119">
        <f t="shared" si="146"/>
        <v>0</v>
      </c>
      <c r="F179" s="119">
        <f t="shared" si="146"/>
        <v>0</v>
      </c>
      <c r="G179" s="119">
        <f t="shared" si="146"/>
        <v>0</v>
      </c>
      <c r="H179" s="119">
        <f t="shared" si="146"/>
        <v>0</v>
      </c>
      <c r="I179" s="119">
        <f t="shared" si="146"/>
        <v>0</v>
      </c>
      <c r="J179" s="119">
        <f t="shared" si="146"/>
        <v>0</v>
      </c>
      <c r="K179" s="119">
        <f t="shared" si="146"/>
        <v>0</v>
      </c>
      <c r="L179" s="119">
        <f t="shared" si="146"/>
        <v>0</v>
      </c>
      <c r="M179" s="119">
        <f t="shared" si="146"/>
        <v>0</v>
      </c>
      <c r="N179" s="119">
        <f t="shared" si="146"/>
        <v>0</v>
      </c>
      <c r="O179" s="119">
        <f t="shared" si="146"/>
        <v>0</v>
      </c>
      <c r="P179" s="119">
        <f t="shared" si="146"/>
        <v>0</v>
      </c>
      <c r="Q179" s="119">
        <f t="shared" si="146"/>
        <v>0</v>
      </c>
      <c r="R179" s="119">
        <f t="shared" si="146"/>
        <v>0</v>
      </c>
      <c r="S179" s="119">
        <f t="shared" si="146"/>
        <v>0</v>
      </c>
      <c r="T179" s="119">
        <f t="shared" si="146"/>
        <v>0</v>
      </c>
      <c r="U179" s="119">
        <f t="shared" si="146"/>
        <v>0</v>
      </c>
      <c r="V179" s="119">
        <f t="shared" si="146"/>
        <v>0</v>
      </c>
      <c r="W179" s="119">
        <f t="shared" si="146"/>
        <v>0</v>
      </c>
      <c r="X179" s="119">
        <f t="shared" si="146"/>
        <v>0</v>
      </c>
      <c r="Y179" s="119">
        <f t="shared" si="146"/>
        <v>0</v>
      </c>
      <c r="Z179" s="119">
        <f t="shared" si="146"/>
        <v>0</v>
      </c>
      <c r="AA179" s="119">
        <f t="shared" si="146"/>
        <v>0</v>
      </c>
      <c r="AB179" s="119">
        <f t="shared" si="146"/>
        <v>0</v>
      </c>
      <c r="AC179" s="119">
        <f t="shared" si="146"/>
        <v>0</v>
      </c>
      <c r="AD179" s="119">
        <f t="shared" si="146"/>
        <v>0</v>
      </c>
      <c r="AE179" s="119">
        <f t="shared" si="146"/>
        <v>0</v>
      </c>
      <c r="AF179" s="119">
        <f t="shared" si="146"/>
        <v>0</v>
      </c>
      <c r="AG179" s="119">
        <f t="shared" si="146"/>
        <v>0</v>
      </c>
      <c r="AH179" s="119">
        <f t="shared" si="146"/>
        <v>0</v>
      </c>
      <c r="AI179" s="119">
        <f t="shared" si="146"/>
        <v>0</v>
      </c>
      <c r="AJ179" s="119">
        <f t="shared" si="146"/>
        <v>0</v>
      </c>
      <c r="AK179" s="119">
        <f t="shared" si="146"/>
        <v>0</v>
      </c>
      <c r="AL179" s="119">
        <f t="shared" si="146"/>
        <v>0</v>
      </c>
      <c r="AM179" s="119">
        <f t="shared" si="146"/>
        <v>0</v>
      </c>
      <c r="AN179" s="119">
        <f t="shared" si="146"/>
        <v>0</v>
      </c>
      <c r="AO179" s="119">
        <f t="shared" si="146"/>
        <v>0</v>
      </c>
      <c r="AP179" s="119">
        <f t="shared" si="146"/>
        <v>0</v>
      </c>
      <c r="AQ179" s="119">
        <f t="shared" si="146"/>
        <v>0</v>
      </c>
      <c r="AR179" s="119">
        <f t="shared" si="146"/>
        <v>0</v>
      </c>
      <c r="AS179" s="119">
        <f t="shared" si="146"/>
        <v>0</v>
      </c>
      <c r="AT179" s="119">
        <f t="shared" si="146"/>
        <v>0</v>
      </c>
      <c r="AU179" s="119">
        <f t="shared" si="146"/>
        <v>0</v>
      </c>
      <c r="AV179" s="119">
        <f t="shared" si="146"/>
        <v>0</v>
      </c>
      <c r="AW179" s="119">
        <f t="shared" si="146"/>
        <v>0</v>
      </c>
      <c r="AX179" s="119">
        <f t="shared" si="146"/>
        <v>0</v>
      </c>
      <c r="AY179" s="119">
        <f t="shared" si="146"/>
        <v>0</v>
      </c>
      <c r="AZ179" s="119">
        <f t="shared" si="146"/>
        <v>0</v>
      </c>
      <c r="BA179" s="119">
        <f t="shared" si="146"/>
        <v>0</v>
      </c>
      <c r="BB179" s="119">
        <f t="shared" si="146"/>
        <v>0</v>
      </c>
      <c r="BC179" s="119">
        <f t="shared" si="146"/>
        <v>0</v>
      </c>
      <c r="BD179" s="119">
        <f t="shared" si="146"/>
        <v>0</v>
      </c>
      <c r="BE179" s="119">
        <f t="shared" si="146"/>
        <v>0</v>
      </c>
      <c r="BF179" s="119">
        <f t="shared" si="146"/>
        <v>0</v>
      </c>
      <c r="BG179" s="119">
        <f t="shared" si="146"/>
        <v>0</v>
      </c>
      <c r="BH179" s="119">
        <f t="shared" si="146"/>
        <v>0</v>
      </c>
      <c r="BI179" s="119">
        <f t="shared" si="146"/>
        <v>0</v>
      </c>
      <c r="BJ179" s="119">
        <f t="shared" si="146"/>
        <v>0</v>
      </c>
      <c r="BK179" s="119">
        <f t="shared" si="146"/>
        <v>0</v>
      </c>
      <c r="BL179" s="119">
        <f t="shared" si="146"/>
        <v>0</v>
      </c>
      <c r="BM179" s="119">
        <f t="shared" si="146"/>
        <v>0</v>
      </c>
      <c r="BN179" s="119">
        <f t="shared" si="146"/>
        <v>0</v>
      </c>
      <c r="BO179" s="119">
        <f t="shared" si="146"/>
        <v>0</v>
      </c>
      <c r="BP179" s="119">
        <f t="shared" ref="BP179:CH179" si="147">BP178-BP73</f>
        <v>0</v>
      </c>
      <c r="BQ179" s="119">
        <f t="shared" si="147"/>
        <v>0</v>
      </c>
      <c r="BR179" s="119">
        <f t="shared" si="147"/>
        <v>0</v>
      </c>
      <c r="BS179" s="119">
        <f t="shared" si="147"/>
        <v>0</v>
      </c>
      <c r="BT179" s="119">
        <f t="shared" si="147"/>
        <v>0</v>
      </c>
      <c r="BU179" s="119">
        <f t="shared" si="147"/>
        <v>0</v>
      </c>
      <c r="BV179" s="119">
        <f t="shared" si="147"/>
        <v>0</v>
      </c>
      <c r="BW179" s="119">
        <f t="shared" si="147"/>
        <v>0</v>
      </c>
      <c r="BX179" s="119">
        <f t="shared" si="147"/>
        <v>0</v>
      </c>
      <c r="BY179" s="119">
        <f t="shared" si="147"/>
        <v>0</v>
      </c>
      <c r="BZ179" s="119">
        <f t="shared" si="147"/>
        <v>0</v>
      </c>
      <c r="CA179" s="119">
        <f t="shared" si="147"/>
        <v>0</v>
      </c>
      <c r="CB179" s="119">
        <f t="shared" si="147"/>
        <v>0</v>
      </c>
      <c r="CC179" s="119">
        <f t="shared" si="147"/>
        <v>0</v>
      </c>
      <c r="CD179" s="119">
        <f t="shared" si="147"/>
        <v>0</v>
      </c>
      <c r="CE179" s="119">
        <f t="shared" si="147"/>
        <v>0</v>
      </c>
      <c r="CF179" s="119">
        <f t="shared" si="147"/>
        <v>0</v>
      </c>
      <c r="CG179" s="119">
        <f t="shared" si="147"/>
        <v>0</v>
      </c>
      <c r="CH179" s="119">
        <f t="shared" si="147"/>
        <v>0</v>
      </c>
    </row>
    <row r="180" spans="1:86" ht="15" hidden="1" thickBot="1" x14ac:dyDescent="0.4">
      <c r="A180" s="116"/>
      <c r="B180" s="116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</row>
    <row r="181" spans="1:86" ht="15" hidden="1" thickBot="1" x14ac:dyDescent="0.4">
      <c r="A181" s="116"/>
      <c r="B181" s="304" t="s">
        <v>39</v>
      </c>
      <c r="C181" s="176">
        <f>C$4</f>
        <v>44562</v>
      </c>
      <c r="D181" s="176">
        <f t="shared" ref="D181:BO181" si="148">D$4</f>
        <v>44593</v>
      </c>
      <c r="E181" s="176">
        <f t="shared" si="148"/>
        <v>44621</v>
      </c>
      <c r="F181" s="176">
        <f t="shared" si="148"/>
        <v>44652</v>
      </c>
      <c r="G181" s="176">
        <f t="shared" si="148"/>
        <v>44682</v>
      </c>
      <c r="H181" s="176">
        <f t="shared" si="148"/>
        <v>44713</v>
      </c>
      <c r="I181" s="176">
        <f t="shared" si="148"/>
        <v>44743</v>
      </c>
      <c r="J181" s="176">
        <f t="shared" si="148"/>
        <v>44774</v>
      </c>
      <c r="K181" s="176">
        <f t="shared" si="148"/>
        <v>44805</v>
      </c>
      <c r="L181" s="176">
        <f t="shared" si="148"/>
        <v>44835</v>
      </c>
      <c r="M181" s="176">
        <f t="shared" si="148"/>
        <v>44866</v>
      </c>
      <c r="N181" s="176">
        <f t="shared" si="148"/>
        <v>44896</v>
      </c>
      <c r="O181" s="176">
        <f t="shared" si="148"/>
        <v>44927</v>
      </c>
      <c r="P181" s="176">
        <f t="shared" si="148"/>
        <v>44958</v>
      </c>
      <c r="Q181" s="176">
        <f t="shared" si="148"/>
        <v>44986</v>
      </c>
      <c r="R181" s="176">
        <f t="shared" si="148"/>
        <v>45017</v>
      </c>
      <c r="S181" s="176">
        <f t="shared" si="148"/>
        <v>45047</v>
      </c>
      <c r="T181" s="176">
        <f t="shared" si="148"/>
        <v>45078</v>
      </c>
      <c r="U181" s="176">
        <f t="shared" si="148"/>
        <v>45108</v>
      </c>
      <c r="V181" s="176">
        <f t="shared" si="148"/>
        <v>45139</v>
      </c>
      <c r="W181" s="176">
        <f t="shared" si="148"/>
        <v>45170</v>
      </c>
      <c r="X181" s="176">
        <f t="shared" si="148"/>
        <v>45200</v>
      </c>
      <c r="Y181" s="176">
        <f t="shared" si="148"/>
        <v>45231</v>
      </c>
      <c r="Z181" s="176">
        <f t="shared" si="148"/>
        <v>45261</v>
      </c>
      <c r="AA181" s="176">
        <f t="shared" si="148"/>
        <v>45292</v>
      </c>
      <c r="AB181" s="176">
        <f t="shared" si="148"/>
        <v>45323</v>
      </c>
      <c r="AC181" s="176">
        <f t="shared" si="148"/>
        <v>45352</v>
      </c>
      <c r="AD181" s="176">
        <f t="shared" si="148"/>
        <v>45383</v>
      </c>
      <c r="AE181" s="176">
        <f t="shared" si="148"/>
        <v>45413</v>
      </c>
      <c r="AF181" s="176">
        <f t="shared" si="148"/>
        <v>45444</v>
      </c>
      <c r="AG181" s="176">
        <f t="shared" si="148"/>
        <v>45474</v>
      </c>
      <c r="AH181" s="176">
        <f t="shared" si="148"/>
        <v>45505</v>
      </c>
      <c r="AI181" s="176">
        <f t="shared" si="148"/>
        <v>45536</v>
      </c>
      <c r="AJ181" s="176">
        <f t="shared" si="148"/>
        <v>45566</v>
      </c>
      <c r="AK181" s="176">
        <f t="shared" si="148"/>
        <v>45597</v>
      </c>
      <c r="AL181" s="176">
        <f t="shared" si="148"/>
        <v>45627</v>
      </c>
      <c r="AM181" s="176">
        <f t="shared" si="148"/>
        <v>45658</v>
      </c>
      <c r="AN181" s="176">
        <f t="shared" si="148"/>
        <v>45689</v>
      </c>
      <c r="AO181" s="176">
        <f t="shared" si="148"/>
        <v>45717</v>
      </c>
      <c r="AP181" s="176">
        <f t="shared" si="148"/>
        <v>45748</v>
      </c>
      <c r="AQ181" s="176">
        <f t="shared" si="148"/>
        <v>45778</v>
      </c>
      <c r="AR181" s="176">
        <f t="shared" si="148"/>
        <v>45809</v>
      </c>
      <c r="AS181" s="176">
        <f t="shared" si="148"/>
        <v>45839</v>
      </c>
      <c r="AT181" s="176">
        <f t="shared" si="148"/>
        <v>45870</v>
      </c>
      <c r="AU181" s="176">
        <f t="shared" si="148"/>
        <v>45901</v>
      </c>
      <c r="AV181" s="176">
        <f t="shared" si="148"/>
        <v>45931</v>
      </c>
      <c r="AW181" s="176">
        <f t="shared" si="148"/>
        <v>45962</v>
      </c>
      <c r="AX181" s="176">
        <f t="shared" si="148"/>
        <v>45992</v>
      </c>
      <c r="AY181" s="176">
        <f t="shared" si="148"/>
        <v>46023</v>
      </c>
      <c r="AZ181" s="176">
        <f t="shared" si="148"/>
        <v>46054</v>
      </c>
      <c r="BA181" s="176">
        <f t="shared" si="148"/>
        <v>46082</v>
      </c>
      <c r="BB181" s="176">
        <f t="shared" si="148"/>
        <v>46113</v>
      </c>
      <c r="BC181" s="176">
        <f t="shared" si="148"/>
        <v>46143</v>
      </c>
      <c r="BD181" s="176">
        <f t="shared" si="148"/>
        <v>46174</v>
      </c>
      <c r="BE181" s="176">
        <f t="shared" si="148"/>
        <v>46204</v>
      </c>
      <c r="BF181" s="176">
        <f t="shared" si="148"/>
        <v>46235</v>
      </c>
      <c r="BG181" s="176">
        <f t="shared" si="148"/>
        <v>46266</v>
      </c>
      <c r="BH181" s="176">
        <f t="shared" si="148"/>
        <v>46296</v>
      </c>
      <c r="BI181" s="176">
        <f t="shared" si="148"/>
        <v>46327</v>
      </c>
      <c r="BJ181" s="176">
        <f t="shared" si="148"/>
        <v>46357</v>
      </c>
      <c r="BK181" s="176">
        <f t="shared" si="148"/>
        <v>46388</v>
      </c>
      <c r="BL181" s="176">
        <f t="shared" si="148"/>
        <v>46419</v>
      </c>
      <c r="BM181" s="176">
        <f t="shared" si="148"/>
        <v>46447</v>
      </c>
      <c r="BN181" s="176">
        <f t="shared" si="148"/>
        <v>46478</v>
      </c>
      <c r="BO181" s="176">
        <f t="shared" si="148"/>
        <v>46508</v>
      </c>
      <c r="BP181" s="176">
        <f t="shared" ref="BP181:CH181" si="149">BP$4</f>
        <v>46539</v>
      </c>
      <c r="BQ181" s="176">
        <f t="shared" si="149"/>
        <v>46569</v>
      </c>
      <c r="BR181" s="176">
        <f t="shared" si="149"/>
        <v>46600</v>
      </c>
      <c r="BS181" s="176">
        <f t="shared" si="149"/>
        <v>46631</v>
      </c>
      <c r="BT181" s="176">
        <f t="shared" si="149"/>
        <v>46661</v>
      </c>
      <c r="BU181" s="176">
        <f t="shared" si="149"/>
        <v>46692</v>
      </c>
      <c r="BV181" s="176">
        <f t="shared" si="149"/>
        <v>46722</v>
      </c>
      <c r="BW181" s="176">
        <f t="shared" si="149"/>
        <v>46753</v>
      </c>
      <c r="BX181" s="176">
        <f t="shared" si="149"/>
        <v>46784</v>
      </c>
      <c r="BY181" s="176">
        <f t="shared" si="149"/>
        <v>46813</v>
      </c>
      <c r="BZ181" s="176">
        <f t="shared" si="149"/>
        <v>46844</v>
      </c>
      <c r="CA181" s="176">
        <f t="shared" si="149"/>
        <v>46874</v>
      </c>
      <c r="CB181" s="176">
        <f t="shared" si="149"/>
        <v>46905</v>
      </c>
      <c r="CC181" s="176">
        <f t="shared" si="149"/>
        <v>46935</v>
      </c>
      <c r="CD181" s="176">
        <f t="shared" si="149"/>
        <v>46966</v>
      </c>
      <c r="CE181" s="176">
        <f t="shared" si="149"/>
        <v>46997</v>
      </c>
      <c r="CF181" s="176">
        <f t="shared" si="149"/>
        <v>47027</v>
      </c>
      <c r="CG181" s="176">
        <f t="shared" si="149"/>
        <v>47058</v>
      </c>
      <c r="CH181" s="177">
        <f t="shared" si="149"/>
        <v>47088</v>
      </c>
    </row>
    <row r="182" spans="1:86" hidden="1" x14ac:dyDescent="0.35">
      <c r="A182" s="116"/>
      <c r="B182" s="298" t="s">
        <v>130</v>
      </c>
      <c r="C182" s="129">
        <f>C157*'YTD PROGRAM SUMMARY'!C43</f>
        <v>0</v>
      </c>
      <c r="D182" s="129">
        <f>D157*'YTD PROGRAM SUMMARY'!D43</f>
        <v>0</v>
      </c>
      <c r="E182" s="129">
        <f>E157*'YTD PROGRAM SUMMARY'!E43</f>
        <v>0</v>
      </c>
      <c r="F182" s="129">
        <f>F157*'YTD PROGRAM SUMMARY'!F43</f>
        <v>0</v>
      </c>
      <c r="G182" s="129">
        <f>G157*'YTD PROGRAM SUMMARY'!G43</f>
        <v>0</v>
      </c>
      <c r="H182" s="129">
        <f>H157*'YTD PROGRAM SUMMARY'!H43</f>
        <v>0</v>
      </c>
      <c r="I182" s="129">
        <f>I157*'YTD PROGRAM SUMMARY'!I43</f>
        <v>0</v>
      </c>
      <c r="J182" s="129">
        <f>J157*'YTD PROGRAM SUMMARY'!J43</f>
        <v>0</v>
      </c>
      <c r="K182" s="129">
        <f>K157*'YTD PROGRAM SUMMARY'!K43</f>
        <v>0</v>
      </c>
      <c r="L182" s="129">
        <f>L157*'YTD PROGRAM SUMMARY'!L43</f>
        <v>0</v>
      </c>
      <c r="M182" s="129">
        <f>M157*'YTD PROGRAM SUMMARY'!M43</f>
        <v>0</v>
      </c>
      <c r="N182" s="129">
        <f>N157*'YTD PROGRAM SUMMARY'!N43</f>
        <v>0</v>
      </c>
      <c r="O182" s="261">
        <f>O157*'YTD PROGRAM SUMMARY'!O43</f>
        <v>0</v>
      </c>
      <c r="P182" s="261">
        <f>P157*'YTD PROGRAM SUMMARY'!P43</f>
        <v>0</v>
      </c>
      <c r="Q182" s="261">
        <f>Q157*'YTD PROGRAM SUMMARY'!Q43</f>
        <v>0</v>
      </c>
      <c r="R182" s="261">
        <f>R157*'YTD PROGRAM SUMMARY'!R43</f>
        <v>0</v>
      </c>
      <c r="S182" s="261">
        <f>S157*'YTD PROGRAM SUMMARY'!S43</f>
        <v>0</v>
      </c>
      <c r="T182" s="261">
        <f>T157*'YTD PROGRAM SUMMARY'!T43</f>
        <v>0</v>
      </c>
      <c r="U182" s="261">
        <f>U157*'YTD PROGRAM SUMMARY'!U43</f>
        <v>0</v>
      </c>
      <c r="V182" s="261">
        <f>V157*'YTD PROGRAM SUMMARY'!V43</f>
        <v>0</v>
      </c>
      <c r="W182" s="261">
        <f>W157*'YTD PROGRAM SUMMARY'!W43</f>
        <v>0</v>
      </c>
      <c r="X182" s="261">
        <f>X157*'YTD PROGRAM SUMMARY'!X43</f>
        <v>0</v>
      </c>
      <c r="Y182" s="261">
        <f>Y157*'YTD PROGRAM SUMMARY'!Y43</f>
        <v>0</v>
      </c>
      <c r="Z182" s="261">
        <f>Z157*'YTD PROGRAM SUMMARY'!Z43</f>
        <v>0</v>
      </c>
      <c r="AA182" s="261">
        <f>AA157*'YTD PROGRAM SUMMARY'!AA43</f>
        <v>0</v>
      </c>
      <c r="AB182" s="261">
        <f>AB157*'YTD PROGRAM SUMMARY'!AB43</f>
        <v>0</v>
      </c>
      <c r="AC182" s="261">
        <f>AC157*'YTD PROGRAM SUMMARY'!AC43</f>
        <v>0</v>
      </c>
      <c r="AD182" s="261">
        <f>AD157*'YTD PROGRAM SUMMARY'!AD43</f>
        <v>0</v>
      </c>
      <c r="AE182" s="261">
        <f>AE157*'YTD PROGRAM SUMMARY'!AE43</f>
        <v>0</v>
      </c>
      <c r="AF182" s="261">
        <f>AF157*'YTD PROGRAM SUMMARY'!AF43</f>
        <v>0</v>
      </c>
      <c r="AG182" s="261">
        <f>AG157*'YTD PROGRAM SUMMARY'!AG43</f>
        <v>0</v>
      </c>
      <c r="AH182" s="261">
        <f>AH157*'YTD PROGRAM SUMMARY'!AH43</f>
        <v>0</v>
      </c>
      <c r="AI182" s="261">
        <f>AI157*'YTD PROGRAM SUMMARY'!AI43</f>
        <v>0</v>
      </c>
      <c r="AJ182" s="261">
        <f>AJ157*'YTD PROGRAM SUMMARY'!AJ43</f>
        <v>0</v>
      </c>
      <c r="AK182" s="261">
        <f>AK157*'YTD PROGRAM SUMMARY'!AK43</f>
        <v>0</v>
      </c>
      <c r="AL182" s="261">
        <f>AL157*'YTD PROGRAM SUMMARY'!AL43</f>
        <v>0</v>
      </c>
      <c r="AM182" s="261">
        <f>AM157*'YTD PROGRAM SUMMARY'!AM43</f>
        <v>0</v>
      </c>
      <c r="AN182" s="261">
        <f>AN157*'YTD PROGRAM SUMMARY'!AN43</f>
        <v>0</v>
      </c>
      <c r="AO182" s="261">
        <f>AO157*'YTD PROGRAM SUMMARY'!AO43</f>
        <v>0</v>
      </c>
      <c r="AP182" s="261">
        <f>AP157*'YTD PROGRAM SUMMARY'!AP43</f>
        <v>0</v>
      </c>
      <c r="AQ182" s="261">
        <f>AQ157*'YTD PROGRAM SUMMARY'!AQ43</f>
        <v>0</v>
      </c>
      <c r="AR182" s="261">
        <f>AR157*'YTD PROGRAM SUMMARY'!AR43</f>
        <v>0</v>
      </c>
      <c r="AS182" s="261">
        <f>AS157*'YTD PROGRAM SUMMARY'!AS43</f>
        <v>0</v>
      </c>
      <c r="AT182" s="261">
        <f>AT157*'YTD PROGRAM SUMMARY'!AT43</f>
        <v>0</v>
      </c>
      <c r="AU182" s="261">
        <f>AU157*'YTD PROGRAM SUMMARY'!AU43</f>
        <v>0</v>
      </c>
      <c r="AV182" s="261">
        <f>AV157*'YTD PROGRAM SUMMARY'!AV43</f>
        <v>0</v>
      </c>
      <c r="AW182" s="261">
        <f>AW157*'YTD PROGRAM SUMMARY'!AW43</f>
        <v>0</v>
      </c>
      <c r="AX182" s="261">
        <f>AX157*'YTD PROGRAM SUMMARY'!AX43</f>
        <v>0</v>
      </c>
      <c r="AY182" s="261">
        <f>AY157*'YTD PROGRAM SUMMARY'!AY43</f>
        <v>0</v>
      </c>
      <c r="AZ182" s="261">
        <f>AZ157*'YTD PROGRAM SUMMARY'!AZ43</f>
        <v>0</v>
      </c>
      <c r="BA182" s="261">
        <f>BA157*'YTD PROGRAM SUMMARY'!BA43</f>
        <v>0</v>
      </c>
      <c r="BB182" s="261">
        <f>BB157*'YTD PROGRAM SUMMARY'!BB43</f>
        <v>0</v>
      </c>
      <c r="BC182" s="261">
        <f>BC157*'YTD PROGRAM SUMMARY'!BC43</f>
        <v>0</v>
      </c>
      <c r="BD182" s="261">
        <f>BD157*'YTD PROGRAM SUMMARY'!BD43</f>
        <v>0</v>
      </c>
      <c r="BE182" s="261">
        <f>BE157*'YTD PROGRAM SUMMARY'!BE43</f>
        <v>0</v>
      </c>
      <c r="BF182" s="261">
        <f>BF157*'YTD PROGRAM SUMMARY'!BF43</f>
        <v>0</v>
      </c>
      <c r="BG182" s="261">
        <f>BG157*'YTD PROGRAM SUMMARY'!BG43</f>
        <v>0</v>
      </c>
      <c r="BH182" s="261">
        <f>BH157*'YTD PROGRAM SUMMARY'!BH43</f>
        <v>0</v>
      </c>
      <c r="BI182" s="261">
        <f>BI157*'YTD PROGRAM SUMMARY'!BI43</f>
        <v>0</v>
      </c>
      <c r="BJ182" s="261">
        <f>BJ157*'YTD PROGRAM SUMMARY'!BJ43</f>
        <v>0</v>
      </c>
      <c r="BK182" s="261">
        <f>BK157*'YTD PROGRAM SUMMARY'!BK43</f>
        <v>0</v>
      </c>
      <c r="BL182" s="261">
        <f>BL157*'YTD PROGRAM SUMMARY'!BL43</f>
        <v>0</v>
      </c>
      <c r="BM182" s="261">
        <f>BM157*'YTD PROGRAM SUMMARY'!BM43</f>
        <v>0</v>
      </c>
      <c r="BN182" s="261">
        <f>BN157*'YTD PROGRAM SUMMARY'!BN43</f>
        <v>0</v>
      </c>
      <c r="BO182" s="261">
        <f>BO157*'YTD PROGRAM SUMMARY'!BO43</f>
        <v>0</v>
      </c>
      <c r="BP182" s="261">
        <f>BP157*'YTD PROGRAM SUMMARY'!BP43</f>
        <v>0</v>
      </c>
      <c r="BQ182" s="261">
        <f>BQ157*'YTD PROGRAM SUMMARY'!BQ43</f>
        <v>0</v>
      </c>
      <c r="BR182" s="261">
        <f>BR157*'YTD PROGRAM SUMMARY'!BR43</f>
        <v>0</v>
      </c>
      <c r="BS182" s="261">
        <f>BS157*'YTD PROGRAM SUMMARY'!BS43</f>
        <v>0</v>
      </c>
      <c r="BT182" s="261">
        <f>BT157*'YTD PROGRAM SUMMARY'!BT43</f>
        <v>0</v>
      </c>
      <c r="BU182" s="261">
        <f>BU157*'YTD PROGRAM SUMMARY'!BU43</f>
        <v>0</v>
      </c>
      <c r="BV182" s="261">
        <f>BV157*'YTD PROGRAM SUMMARY'!BV43</f>
        <v>0</v>
      </c>
      <c r="BW182" s="261">
        <f>BW157*'YTD PROGRAM SUMMARY'!BW43</f>
        <v>0</v>
      </c>
      <c r="BX182" s="261">
        <f>BX157*'YTD PROGRAM SUMMARY'!BX43</f>
        <v>0</v>
      </c>
      <c r="BY182" s="261">
        <f>BY157*'YTD PROGRAM SUMMARY'!BY43</f>
        <v>0</v>
      </c>
      <c r="BZ182" s="261">
        <f>BZ157*'YTD PROGRAM SUMMARY'!BZ43</f>
        <v>0</v>
      </c>
      <c r="CA182" s="261">
        <f>CA157*'YTD PROGRAM SUMMARY'!CA43</f>
        <v>0</v>
      </c>
      <c r="CB182" s="261">
        <f>CB157*'YTD PROGRAM SUMMARY'!CB43</f>
        <v>0</v>
      </c>
      <c r="CC182" s="261">
        <f>CC157*'YTD PROGRAM SUMMARY'!CC43</f>
        <v>0</v>
      </c>
      <c r="CD182" s="261">
        <f>CD157*'YTD PROGRAM SUMMARY'!CD43</f>
        <v>0</v>
      </c>
      <c r="CE182" s="261">
        <f>CE157*'YTD PROGRAM SUMMARY'!CE43</f>
        <v>0</v>
      </c>
      <c r="CF182" s="261">
        <f>CF157*'YTD PROGRAM SUMMARY'!CF43</f>
        <v>0</v>
      </c>
      <c r="CG182" s="261">
        <f>CG157*'YTD PROGRAM SUMMARY'!CG43</f>
        <v>0</v>
      </c>
      <c r="CH182" s="262">
        <f>CH157*'YTD PROGRAM SUMMARY'!CH43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SUMMARY'!C43</f>
        <v>0</v>
      </c>
      <c r="D183" s="122">
        <f>D176*'YTD PROGRAM SUMMARY'!D43</f>
        <v>0</v>
      </c>
      <c r="E183" s="122">
        <f>E176*'YTD PROGRAM SUMMARY'!E43</f>
        <v>0</v>
      </c>
      <c r="F183" s="122">
        <f>F176*'YTD PROGRAM SUMMARY'!F43</f>
        <v>0</v>
      </c>
      <c r="G183" s="122">
        <f>G176*'YTD PROGRAM SUMMARY'!G43</f>
        <v>0</v>
      </c>
      <c r="H183" s="122">
        <f>H176*'YTD PROGRAM SUMMARY'!H43</f>
        <v>0</v>
      </c>
      <c r="I183" s="122">
        <f>I176*'YTD PROGRAM SUMMARY'!I43</f>
        <v>0</v>
      </c>
      <c r="J183" s="122">
        <f>J176*'YTD PROGRAM SUMMARY'!J43</f>
        <v>0</v>
      </c>
      <c r="K183" s="122">
        <f>K176*'YTD PROGRAM SUMMARY'!K43</f>
        <v>0</v>
      </c>
      <c r="L183" s="122">
        <f>L176*'YTD PROGRAM SUMMARY'!L43</f>
        <v>0</v>
      </c>
      <c r="M183" s="122">
        <f>M176*'YTD PROGRAM SUMMARY'!M43</f>
        <v>0</v>
      </c>
      <c r="N183" s="122">
        <f>N176*'YTD PROGRAM SUMMARY'!N43</f>
        <v>0</v>
      </c>
      <c r="O183" s="253">
        <f>O176*'YTD PROGRAM SUMMARY'!O43</f>
        <v>0</v>
      </c>
      <c r="P183" s="253">
        <f>P176*'YTD PROGRAM SUMMARY'!P43</f>
        <v>0</v>
      </c>
      <c r="Q183" s="253">
        <f>Q176*'YTD PROGRAM SUMMARY'!Q43</f>
        <v>0</v>
      </c>
      <c r="R183" s="253">
        <f>R176*'YTD PROGRAM SUMMARY'!R43</f>
        <v>0</v>
      </c>
      <c r="S183" s="253">
        <f>S176*'YTD PROGRAM SUMMARY'!S43</f>
        <v>0</v>
      </c>
      <c r="T183" s="253">
        <f>T176*'YTD PROGRAM SUMMARY'!T43</f>
        <v>0</v>
      </c>
      <c r="U183" s="253">
        <f>U176*'YTD PROGRAM SUMMARY'!U43</f>
        <v>0</v>
      </c>
      <c r="V183" s="253">
        <f>V176*'YTD PROGRAM SUMMARY'!V43</f>
        <v>0</v>
      </c>
      <c r="W183" s="253">
        <f>W176*'YTD PROGRAM SUMMARY'!W43</f>
        <v>0</v>
      </c>
      <c r="X183" s="253">
        <f>X176*'YTD PROGRAM SUMMARY'!X43</f>
        <v>0</v>
      </c>
      <c r="Y183" s="253">
        <f>Y176*'YTD PROGRAM SUMMARY'!Y43</f>
        <v>0</v>
      </c>
      <c r="Z183" s="253">
        <f>Z176*'YTD PROGRAM SUMMARY'!Z43</f>
        <v>0</v>
      </c>
      <c r="AA183" s="253">
        <f>AA176*'YTD PROGRAM SUMMARY'!AA43</f>
        <v>0</v>
      </c>
      <c r="AB183" s="253">
        <f>AB176*'YTD PROGRAM SUMMARY'!AB43</f>
        <v>0</v>
      </c>
      <c r="AC183" s="253">
        <f>AC176*'YTD PROGRAM SUMMARY'!AC43</f>
        <v>0</v>
      </c>
      <c r="AD183" s="253">
        <f>AD176*'YTD PROGRAM SUMMARY'!AD43</f>
        <v>0</v>
      </c>
      <c r="AE183" s="253">
        <f>AE176*'YTD PROGRAM SUMMARY'!AE43</f>
        <v>0</v>
      </c>
      <c r="AF183" s="253">
        <f>AF176*'YTD PROGRAM SUMMARY'!AF43</f>
        <v>0</v>
      </c>
      <c r="AG183" s="253">
        <f>AG176*'YTD PROGRAM SUMMARY'!AG43</f>
        <v>0</v>
      </c>
      <c r="AH183" s="253">
        <f>AH176*'YTD PROGRAM SUMMARY'!AH43</f>
        <v>0</v>
      </c>
      <c r="AI183" s="253">
        <f>AI176*'YTD PROGRAM SUMMARY'!AI43</f>
        <v>0</v>
      </c>
      <c r="AJ183" s="253">
        <f>AJ176*'YTD PROGRAM SUMMARY'!AJ43</f>
        <v>0</v>
      </c>
      <c r="AK183" s="253">
        <f>AK176*'YTD PROGRAM SUMMARY'!AK43</f>
        <v>0</v>
      </c>
      <c r="AL183" s="253">
        <f>AL176*'YTD PROGRAM SUMMARY'!AL43</f>
        <v>0</v>
      </c>
      <c r="AM183" s="253">
        <f>AM176*'YTD PROGRAM SUMMARY'!AM43</f>
        <v>0</v>
      </c>
      <c r="AN183" s="253">
        <f>AN176*'YTD PROGRAM SUMMARY'!AN43</f>
        <v>0</v>
      </c>
      <c r="AO183" s="253">
        <f>AO176*'YTD PROGRAM SUMMARY'!AO43</f>
        <v>0</v>
      </c>
      <c r="AP183" s="253">
        <f>AP176*'YTD PROGRAM SUMMARY'!AP43</f>
        <v>0</v>
      </c>
      <c r="AQ183" s="253">
        <f>AQ176*'YTD PROGRAM SUMMARY'!AQ43</f>
        <v>0</v>
      </c>
      <c r="AR183" s="253">
        <f>AR176*'YTD PROGRAM SUMMARY'!AR43</f>
        <v>0</v>
      </c>
      <c r="AS183" s="253">
        <f>AS176*'YTD PROGRAM SUMMARY'!AS43</f>
        <v>0</v>
      </c>
      <c r="AT183" s="253">
        <f>AT176*'YTD PROGRAM SUMMARY'!AT43</f>
        <v>0</v>
      </c>
      <c r="AU183" s="253">
        <f>AU176*'YTD PROGRAM SUMMARY'!AU43</f>
        <v>0</v>
      </c>
      <c r="AV183" s="253">
        <f>AV176*'YTD PROGRAM SUMMARY'!AV43</f>
        <v>0</v>
      </c>
      <c r="AW183" s="253">
        <f>AW176*'YTD PROGRAM SUMMARY'!AW43</f>
        <v>0</v>
      </c>
      <c r="AX183" s="253">
        <f>AX176*'YTD PROGRAM SUMMARY'!AX43</f>
        <v>0</v>
      </c>
      <c r="AY183" s="253">
        <f>AY176*'YTD PROGRAM SUMMARY'!AY43</f>
        <v>0</v>
      </c>
      <c r="AZ183" s="253">
        <f>AZ176*'YTD PROGRAM SUMMARY'!AZ43</f>
        <v>0</v>
      </c>
      <c r="BA183" s="253">
        <f>BA176*'YTD PROGRAM SUMMARY'!BA43</f>
        <v>0</v>
      </c>
      <c r="BB183" s="253">
        <f>BB176*'YTD PROGRAM SUMMARY'!BB43</f>
        <v>0</v>
      </c>
      <c r="BC183" s="253">
        <f>BC176*'YTD PROGRAM SUMMARY'!BC43</f>
        <v>0</v>
      </c>
      <c r="BD183" s="253">
        <f>BD176*'YTD PROGRAM SUMMARY'!BD43</f>
        <v>0</v>
      </c>
      <c r="BE183" s="253">
        <f>BE176*'YTD PROGRAM SUMMARY'!BE43</f>
        <v>0</v>
      </c>
      <c r="BF183" s="253">
        <f>BF176*'YTD PROGRAM SUMMARY'!BF43</f>
        <v>0</v>
      </c>
      <c r="BG183" s="253">
        <f>BG176*'YTD PROGRAM SUMMARY'!BG43</f>
        <v>0</v>
      </c>
      <c r="BH183" s="253">
        <f>BH176*'YTD PROGRAM SUMMARY'!BH43</f>
        <v>0</v>
      </c>
      <c r="BI183" s="253">
        <f>BI176*'YTD PROGRAM SUMMARY'!BI43</f>
        <v>0</v>
      </c>
      <c r="BJ183" s="253">
        <f>BJ176*'YTD PROGRAM SUMMARY'!BJ43</f>
        <v>0</v>
      </c>
      <c r="BK183" s="253">
        <f>BK176*'YTD PROGRAM SUMMARY'!BK43</f>
        <v>0</v>
      </c>
      <c r="BL183" s="253">
        <f>BL176*'YTD PROGRAM SUMMARY'!BL43</f>
        <v>0</v>
      </c>
      <c r="BM183" s="253">
        <f>BM176*'YTD PROGRAM SUMMARY'!BM43</f>
        <v>0</v>
      </c>
      <c r="BN183" s="253">
        <f>BN176*'YTD PROGRAM SUMMARY'!BN43</f>
        <v>0</v>
      </c>
      <c r="BO183" s="253">
        <f>BO176*'YTD PROGRAM SUMMARY'!BO43</f>
        <v>0</v>
      </c>
      <c r="BP183" s="253">
        <f>BP176*'YTD PROGRAM SUMMARY'!BP43</f>
        <v>0</v>
      </c>
      <c r="BQ183" s="253">
        <f>BQ176*'YTD PROGRAM SUMMARY'!BQ43</f>
        <v>0</v>
      </c>
      <c r="BR183" s="253">
        <f>BR176*'YTD PROGRAM SUMMARY'!BR43</f>
        <v>0</v>
      </c>
      <c r="BS183" s="253">
        <f>BS176*'YTD PROGRAM SUMMARY'!BS43</f>
        <v>0</v>
      </c>
      <c r="BT183" s="253">
        <f>BT176*'YTD PROGRAM SUMMARY'!BT43</f>
        <v>0</v>
      </c>
      <c r="BU183" s="253">
        <f>BU176*'YTD PROGRAM SUMMARY'!BU43</f>
        <v>0</v>
      </c>
      <c r="BV183" s="253">
        <f>BV176*'YTD PROGRAM SUMMARY'!BV43</f>
        <v>0</v>
      </c>
      <c r="BW183" s="253">
        <f>BW176*'YTD PROGRAM SUMMARY'!BW43</f>
        <v>0</v>
      </c>
      <c r="BX183" s="253">
        <f>BX176*'YTD PROGRAM SUMMARY'!BX43</f>
        <v>0</v>
      </c>
      <c r="BY183" s="253">
        <f>BY176*'YTD PROGRAM SUMMARY'!BY43</f>
        <v>0</v>
      </c>
      <c r="BZ183" s="253">
        <f>BZ176*'YTD PROGRAM SUMMARY'!BZ43</f>
        <v>0</v>
      </c>
      <c r="CA183" s="253">
        <f>CA176*'YTD PROGRAM SUMMARY'!CA43</f>
        <v>0</v>
      </c>
      <c r="CB183" s="253">
        <f>CB176*'YTD PROGRAM SUMMARY'!CB43</f>
        <v>0</v>
      </c>
      <c r="CC183" s="253">
        <f>CC176*'YTD PROGRAM SUMMARY'!CC43</f>
        <v>0</v>
      </c>
      <c r="CD183" s="253">
        <f>CD176*'YTD PROGRAM SUMMARY'!CD43</f>
        <v>0</v>
      </c>
      <c r="CE183" s="253">
        <f>CE176*'YTD PROGRAM SUMMARY'!CE43</f>
        <v>0</v>
      </c>
      <c r="CF183" s="253">
        <f>CF176*'YTD PROGRAM SUMMARY'!CF43</f>
        <v>0</v>
      </c>
      <c r="CG183" s="253">
        <f>CG176*'YTD PROGRAM SUMMARY'!CG43</f>
        <v>0</v>
      </c>
      <c r="CH183" s="254">
        <f>CH176*'YTD PROGRAM SUMMARY'!CH43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BO184" si="150">IFERROR(D182/D73,0)</f>
        <v>0</v>
      </c>
      <c r="E184" s="123">
        <f t="shared" si="150"/>
        <v>0</v>
      </c>
      <c r="F184" s="123">
        <f t="shared" si="150"/>
        <v>0</v>
      </c>
      <c r="G184" s="123">
        <f t="shared" si="150"/>
        <v>0</v>
      </c>
      <c r="H184" s="123">
        <f t="shared" si="150"/>
        <v>0</v>
      </c>
      <c r="I184" s="123">
        <f t="shared" si="150"/>
        <v>0</v>
      </c>
      <c r="J184" s="123">
        <f t="shared" si="150"/>
        <v>0</v>
      </c>
      <c r="K184" s="123">
        <f t="shared" si="150"/>
        <v>0</v>
      </c>
      <c r="L184" s="123">
        <f t="shared" si="150"/>
        <v>0</v>
      </c>
      <c r="M184" s="123">
        <f t="shared" si="150"/>
        <v>0</v>
      </c>
      <c r="N184" s="123">
        <f t="shared" si="150"/>
        <v>0</v>
      </c>
      <c r="O184" s="255">
        <f t="shared" si="150"/>
        <v>0</v>
      </c>
      <c r="P184" s="255">
        <f t="shared" si="150"/>
        <v>0</v>
      </c>
      <c r="Q184" s="255">
        <f t="shared" si="150"/>
        <v>0</v>
      </c>
      <c r="R184" s="255">
        <f t="shared" si="150"/>
        <v>0</v>
      </c>
      <c r="S184" s="255">
        <f t="shared" si="150"/>
        <v>0</v>
      </c>
      <c r="T184" s="255">
        <f t="shared" si="150"/>
        <v>0</v>
      </c>
      <c r="U184" s="255">
        <f t="shared" si="150"/>
        <v>0</v>
      </c>
      <c r="V184" s="255">
        <f t="shared" si="150"/>
        <v>0</v>
      </c>
      <c r="W184" s="255">
        <f t="shared" si="150"/>
        <v>0</v>
      </c>
      <c r="X184" s="255">
        <f t="shared" si="150"/>
        <v>0</v>
      </c>
      <c r="Y184" s="255">
        <f t="shared" si="150"/>
        <v>0</v>
      </c>
      <c r="Z184" s="255">
        <f t="shared" si="150"/>
        <v>0</v>
      </c>
      <c r="AA184" s="255">
        <f t="shared" si="150"/>
        <v>0</v>
      </c>
      <c r="AB184" s="255">
        <f t="shared" si="150"/>
        <v>0</v>
      </c>
      <c r="AC184" s="255">
        <f t="shared" si="150"/>
        <v>0</v>
      </c>
      <c r="AD184" s="255">
        <f t="shared" si="150"/>
        <v>0</v>
      </c>
      <c r="AE184" s="255">
        <f t="shared" si="150"/>
        <v>0</v>
      </c>
      <c r="AF184" s="255">
        <f t="shared" si="150"/>
        <v>0</v>
      </c>
      <c r="AG184" s="255">
        <f t="shared" si="150"/>
        <v>0</v>
      </c>
      <c r="AH184" s="255">
        <f t="shared" si="150"/>
        <v>0</v>
      </c>
      <c r="AI184" s="255">
        <f t="shared" si="150"/>
        <v>0</v>
      </c>
      <c r="AJ184" s="255">
        <f t="shared" si="150"/>
        <v>0</v>
      </c>
      <c r="AK184" s="255">
        <f t="shared" si="150"/>
        <v>0</v>
      </c>
      <c r="AL184" s="255">
        <f t="shared" si="150"/>
        <v>0</v>
      </c>
      <c r="AM184" s="255">
        <f t="shared" si="150"/>
        <v>0</v>
      </c>
      <c r="AN184" s="255">
        <f t="shared" si="150"/>
        <v>0</v>
      </c>
      <c r="AO184" s="255">
        <f t="shared" si="150"/>
        <v>0</v>
      </c>
      <c r="AP184" s="255">
        <f t="shared" si="150"/>
        <v>0</v>
      </c>
      <c r="AQ184" s="255">
        <f t="shared" si="150"/>
        <v>0</v>
      </c>
      <c r="AR184" s="255">
        <f t="shared" si="150"/>
        <v>0</v>
      </c>
      <c r="AS184" s="255">
        <f t="shared" si="150"/>
        <v>0</v>
      </c>
      <c r="AT184" s="255">
        <f t="shared" si="150"/>
        <v>0</v>
      </c>
      <c r="AU184" s="255">
        <f t="shared" si="150"/>
        <v>0</v>
      </c>
      <c r="AV184" s="255">
        <f t="shared" si="150"/>
        <v>0</v>
      </c>
      <c r="AW184" s="255">
        <f t="shared" si="150"/>
        <v>0</v>
      </c>
      <c r="AX184" s="255">
        <f t="shared" si="150"/>
        <v>0</v>
      </c>
      <c r="AY184" s="255">
        <f t="shared" si="150"/>
        <v>0</v>
      </c>
      <c r="AZ184" s="255">
        <f t="shared" si="150"/>
        <v>0</v>
      </c>
      <c r="BA184" s="255">
        <f t="shared" si="150"/>
        <v>0</v>
      </c>
      <c r="BB184" s="255">
        <f t="shared" si="150"/>
        <v>0</v>
      </c>
      <c r="BC184" s="255">
        <f t="shared" si="150"/>
        <v>0</v>
      </c>
      <c r="BD184" s="255">
        <f t="shared" si="150"/>
        <v>0</v>
      </c>
      <c r="BE184" s="255">
        <f t="shared" si="150"/>
        <v>0</v>
      </c>
      <c r="BF184" s="255">
        <f t="shared" si="150"/>
        <v>0</v>
      </c>
      <c r="BG184" s="255">
        <f t="shared" si="150"/>
        <v>0</v>
      </c>
      <c r="BH184" s="255">
        <f t="shared" si="150"/>
        <v>0</v>
      </c>
      <c r="BI184" s="255">
        <f t="shared" si="150"/>
        <v>0</v>
      </c>
      <c r="BJ184" s="255">
        <f t="shared" si="150"/>
        <v>0</v>
      </c>
      <c r="BK184" s="255">
        <f t="shared" si="150"/>
        <v>0</v>
      </c>
      <c r="BL184" s="255">
        <f t="shared" si="150"/>
        <v>0</v>
      </c>
      <c r="BM184" s="255">
        <f t="shared" si="150"/>
        <v>0</v>
      </c>
      <c r="BN184" s="255">
        <f t="shared" si="150"/>
        <v>0</v>
      </c>
      <c r="BO184" s="255">
        <f t="shared" si="150"/>
        <v>0</v>
      </c>
      <c r="BP184" s="255">
        <f t="shared" ref="BP184:CH184" si="151">IFERROR(BP182/BP73,0)</f>
        <v>0</v>
      </c>
      <c r="BQ184" s="255">
        <f t="shared" si="151"/>
        <v>0</v>
      </c>
      <c r="BR184" s="255">
        <f t="shared" si="151"/>
        <v>0</v>
      </c>
      <c r="BS184" s="255">
        <f t="shared" si="151"/>
        <v>0</v>
      </c>
      <c r="BT184" s="255">
        <f t="shared" si="151"/>
        <v>0</v>
      </c>
      <c r="BU184" s="255">
        <f t="shared" si="151"/>
        <v>0</v>
      </c>
      <c r="BV184" s="255">
        <f t="shared" si="151"/>
        <v>0</v>
      </c>
      <c r="BW184" s="255">
        <f t="shared" si="151"/>
        <v>0</v>
      </c>
      <c r="BX184" s="255">
        <f t="shared" si="151"/>
        <v>0</v>
      </c>
      <c r="BY184" s="255">
        <f t="shared" si="151"/>
        <v>0</v>
      </c>
      <c r="BZ184" s="255">
        <f t="shared" si="151"/>
        <v>0</v>
      </c>
      <c r="CA184" s="255">
        <f t="shared" si="151"/>
        <v>0</v>
      </c>
      <c r="CB184" s="255">
        <f t="shared" si="151"/>
        <v>0</v>
      </c>
      <c r="CC184" s="255">
        <f t="shared" si="151"/>
        <v>0</v>
      </c>
      <c r="CD184" s="255">
        <f t="shared" si="151"/>
        <v>0</v>
      </c>
      <c r="CE184" s="255">
        <f t="shared" si="151"/>
        <v>0</v>
      </c>
      <c r="CF184" s="255">
        <f t="shared" si="151"/>
        <v>0</v>
      </c>
      <c r="CG184" s="255">
        <f t="shared" si="151"/>
        <v>0</v>
      </c>
      <c r="CH184" s="263">
        <f t="shared" si="151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BO185" si="152">IFERROR(D183/D73,0)</f>
        <v>0</v>
      </c>
      <c r="E185" s="124">
        <f t="shared" si="152"/>
        <v>0</v>
      </c>
      <c r="F185" s="124">
        <f t="shared" si="152"/>
        <v>0</v>
      </c>
      <c r="G185" s="124">
        <f t="shared" si="152"/>
        <v>0</v>
      </c>
      <c r="H185" s="124">
        <f t="shared" si="152"/>
        <v>0</v>
      </c>
      <c r="I185" s="124">
        <f t="shared" si="152"/>
        <v>0</v>
      </c>
      <c r="J185" s="124">
        <f t="shared" si="152"/>
        <v>0</v>
      </c>
      <c r="K185" s="124">
        <f t="shared" si="152"/>
        <v>0</v>
      </c>
      <c r="L185" s="124">
        <f t="shared" si="152"/>
        <v>0</v>
      </c>
      <c r="M185" s="124">
        <f t="shared" si="152"/>
        <v>0</v>
      </c>
      <c r="N185" s="124">
        <f t="shared" si="152"/>
        <v>0</v>
      </c>
      <c r="O185" s="256">
        <f t="shared" si="152"/>
        <v>0</v>
      </c>
      <c r="P185" s="256">
        <f t="shared" si="152"/>
        <v>0</v>
      </c>
      <c r="Q185" s="256">
        <f t="shared" si="152"/>
        <v>0</v>
      </c>
      <c r="R185" s="256">
        <f t="shared" si="152"/>
        <v>0</v>
      </c>
      <c r="S185" s="256">
        <f t="shared" si="152"/>
        <v>0</v>
      </c>
      <c r="T185" s="256">
        <f t="shared" si="152"/>
        <v>0</v>
      </c>
      <c r="U185" s="256">
        <f t="shared" si="152"/>
        <v>0</v>
      </c>
      <c r="V185" s="256">
        <f t="shared" si="152"/>
        <v>0</v>
      </c>
      <c r="W185" s="256">
        <f t="shared" si="152"/>
        <v>0</v>
      </c>
      <c r="X185" s="256">
        <f t="shared" si="152"/>
        <v>0</v>
      </c>
      <c r="Y185" s="256">
        <f t="shared" si="152"/>
        <v>0</v>
      </c>
      <c r="Z185" s="256">
        <f t="shared" si="152"/>
        <v>0</v>
      </c>
      <c r="AA185" s="256">
        <f t="shared" si="152"/>
        <v>0</v>
      </c>
      <c r="AB185" s="256">
        <f t="shared" si="152"/>
        <v>0</v>
      </c>
      <c r="AC185" s="256">
        <f t="shared" si="152"/>
        <v>0</v>
      </c>
      <c r="AD185" s="256">
        <f t="shared" si="152"/>
        <v>0</v>
      </c>
      <c r="AE185" s="256">
        <f t="shared" si="152"/>
        <v>0</v>
      </c>
      <c r="AF185" s="256">
        <f t="shared" si="152"/>
        <v>0</v>
      </c>
      <c r="AG185" s="256">
        <f t="shared" si="152"/>
        <v>0</v>
      </c>
      <c r="AH185" s="256">
        <f t="shared" si="152"/>
        <v>0</v>
      </c>
      <c r="AI185" s="256">
        <f t="shared" si="152"/>
        <v>0</v>
      </c>
      <c r="AJ185" s="256">
        <f t="shared" si="152"/>
        <v>0</v>
      </c>
      <c r="AK185" s="256">
        <f t="shared" si="152"/>
        <v>0</v>
      </c>
      <c r="AL185" s="256">
        <f t="shared" si="152"/>
        <v>0</v>
      </c>
      <c r="AM185" s="256">
        <f t="shared" si="152"/>
        <v>0</v>
      </c>
      <c r="AN185" s="256">
        <f t="shared" si="152"/>
        <v>0</v>
      </c>
      <c r="AO185" s="256">
        <f t="shared" si="152"/>
        <v>0</v>
      </c>
      <c r="AP185" s="256">
        <f t="shared" si="152"/>
        <v>0</v>
      </c>
      <c r="AQ185" s="256">
        <f t="shared" si="152"/>
        <v>0</v>
      </c>
      <c r="AR185" s="256">
        <f t="shared" si="152"/>
        <v>0</v>
      </c>
      <c r="AS185" s="256">
        <f t="shared" si="152"/>
        <v>0</v>
      </c>
      <c r="AT185" s="256">
        <f t="shared" si="152"/>
        <v>0</v>
      </c>
      <c r="AU185" s="256">
        <f t="shared" si="152"/>
        <v>0</v>
      </c>
      <c r="AV185" s="256">
        <f t="shared" si="152"/>
        <v>0</v>
      </c>
      <c r="AW185" s="256">
        <f t="shared" si="152"/>
        <v>0</v>
      </c>
      <c r="AX185" s="256">
        <f t="shared" si="152"/>
        <v>0</v>
      </c>
      <c r="AY185" s="256">
        <f t="shared" si="152"/>
        <v>0</v>
      </c>
      <c r="AZ185" s="256">
        <f t="shared" si="152"/>
        <v>0</v>
      </c>
      <c r="BA185" s="256">
        <f t="shared" si="152"/>
        <v>0</v>
      </c>
      <c r="BB185" s="256">
        <f t="shared" si="152"/>
        <v>0</v>
      </c>
      <c r="BC185" s="256">
        <f t="shared" si="152"/>
        <v>0</v>
      </c>
      <c r="BD185" s="256">
        <f t="shared" si="152"/>
        <v>0</v>
      </c>
      <c r="BE185" s="256">
        <f t="shared" si="152"/>
        <v>0</v>
      </c>
      <c r="BF185" s="256">
        <f t="shared" si="152"/>
        <v>0</v>
      </c>
      <c r="BG185" s="256">
        <f t="shared" si="152"/>
        <v>0</v>
      </c>
      <c r="BH185" s="256">
        <f t="shared" si="152"/>
        <v>0</v>
      </c>
      <c r="BI185" s="256">
        <f t="shared" si="152"/>
        <v>0</v>
      </c>
      <c r="BJ185" s="256">
        <f t="shared" si="152"/>
        <v>0</v>
      </c>
      <c r="BK185" s="256">
        <f t="shared" si="152"/>
        <v>0</v>
      </c>
      <c r="BL185" s="256">
        <f t="shared" si="152"/>
        <v>0</v>
      </c>
      <c r="BM185" s="256">
        <f t="shared" si="152"/>
        <v>0</v>
      </c>
      <c r="BN185" s="256">
        <f t="shared" si="152"/>
        <v>0</v>
      </c>
      <c r="BO185" s="256">
        <f t="shared" si="152"/>
        <v>0</v>
      </c>
      <c r="BP185" s="256">
        <f t="shared" ref="BP185:CH185" si="153">IFERROR(BP183/BP73,0)</f>
        <v>0</v>
      </c>
      <c r="BQ185" s="256">
        <f t="shared" si="153"/>
        <v>0</v>
      </c>
      <c r="BR185" s="256">
        <f t="shared" si="153"/>
        <v>0</v>
      </c>
      <c r="BS185" s="256">
        <f t="shared" si="153"/>
        <v>0</v>
      </c>
      <c r="BT185" s="256">
        <f t="shared" si="153"/>
        <v>0</v>
      </c>
      <c r="BU185" s="256">
        <f t="shared" si="153"/>
        <v>0</v>
      </c>
      <c r="BV185" s="256">
        <f t="shared" si="153"/>
        <v>0</v>
      </c>
      <c r="BW185" s="256">
        <f t="shared" si="153"/>
        <v>0</v>
      </c>
      <c r="BX185" s="256">
        <f t="shared" si="153"/>
        <v>0</v>
      </c>
      <c r="BY185" s="256">
        <f t="shared" si="153"/>
        <v>0</v>
      </c>
      <c r="BZ185" s="256">
        <f t="shared" si="153"/>
        <v>0</v>
      </c>
      <c r="CA185" s="256">
        <f t="shared" si="153"/>
        <v>0</v>
      </c>
      <c r="CB185" s="256">
        <f t="shared" si="153"/>
        <v>0</v>
      </c>
      <c r="CC185" s="256">
        <f t="shared" si="153"/>
        <v>0</v>
      </c>
      <c r="CD185" s="256">
        <f t="shared" si="153"/>
        <v>0</v>
      </c>
      <c r="CE185" s="256">
        <f t="shared" si="153"/>
        <v>0</v>
      </c>
      <c r="CF185" s="256">
        <f t="shared" si="153"/>
        <v>0</v>
      </c>
      <c r="CG185" s="256">
        <f t="shared" si="153"/>
        <v>0</v>
      </c>
      <c r="CH185" s="257">
        <f t="shared" si="153"/>
        <v>0</v>
      </c>
    </row>
    <row r="186" spans="1:86" ht="15" hidden="1" thickBot="1" x14ac:dyDescent="0.4">
      <c r="A186" s="116"/>
      <c r="B186" s="305" t="s">
        <v>134</v>
      </c>
      <c r="C186" s="126">
        <f>C184+C185</f>
        <v>0</v>
      </c>
      <c r="D186" s="126">
        <f t="shared" ref="D186:BO186" si="154">D184+D185</f>
        <v>0</v>
      </c>
      <c r="E186" s="127">
        <f t="shared" si="154"/>
        <v>0</v>
      </c>
      <c r="F186" s="127">
        <f t="shared" si="154"/>
        <v>0</v>
      </c>
      <c r="G186" s="127">
        <f t="shared" si="154"/>
        <v>0</v>
      </c>
      <c r="H186" s="127">
        <f t="shared" si="154"/>
        <v>0</v>
      </c>
      <c r="I186" s="127">
        <f t="shared" si="154"/>
        <v>0</v>
      </c>
      <c r="J186" s="127">
        <f t="shared" si="154"/>
        <v>0</v>
      </c>
      <c r="K186" s="127">
        <f t="shared" si="154"/>
        <v>0</v>
      </c>
      <c r="L186" s="127">
        <f t="shared" si="154"/>
        <v>0</v>
      </c>
      <c r="M186" s="128">
        <f t="shared" si="154"/>
        <v>0</v>
      </c>
      <c r="N186" s="137">
        <f t="shared" si="154"/>
        <v>0</v>
      </c>
      <c r="O186" s="258">
        <f t="shared" si="154"/>
        <v>0</v>
      </c>
      <c r="P186" s="258">
        <f t="shared" si="154"/>
        <v>0</v>
      </c>
      <c r="Q186" s="259">
        <f t="shared" si="154"/>
        <v>0</v>
      </c>
      <c r="R186" s="259">
        <f t="shared" si="154"/>
        <v>0</v>
      </c>
      <c r="S186" s="259">
        <f t="shared" si="154"/>
        <v>0</v>
      </c>
      <c r="T186" s="259">
        <f t="shared" si="154"/>
        <v>0</v>
      </c>
      <c r="U186" s="259">
        <f t="shared" si="154"/>
        <v>0</v>
      </c>
      <c r="V186" s="259">
        <f t="shared" si="154"/>
        <v>0</v>
      </c>
      <c r="W186" s="259">
        <f t="shared" si="154"/>
        <v>0</v>
      </c>
      <c r="X186" s="259">
        <f t="shared" si="154"/>
        <v>0</v>
      </c>
      <c r="Y186" s="276">
        <f t="shared" si="154"/>
        <v>0</v>
      </c>
      <c r="Z186" s="276">
        <f t="shared" si="154"/>
        <v>0</v>
      </c>
      <c r="AA186" s="258">
        <f t="shared" si="154"/>
        <v>0</v>
      </c>
      <c r="AB186" s="258">
        <f t="shared" si="154"/>
        <v>0</v>
      </c>
      <c r="AC186" s="259">
        <f t="shared" si="154"/>
        <v>0</v>
      </c>
      <c r="AD186" s="259">
        <f t="shared" si="154"/>
        <v>0</v>
      </c>
      <c r="AE186" s="259">
        <f t="shared" si="154"/>
        <v>0</v>
      </c>
      <c r="AF186" s="259">
        <f t="shared" si="154"/>
        <v>0</v>
      </c>
      <c r="AG186" s="259">
        <f t="shared" si="154"/>
        <v>0</v>
      </c>
      <c r="AH186" s="259">
        <f t="shared" si="154"/>
        <v>0</v>
      </c>
      <c r="AI186" s="259">
        <f t="shared" si="154"/>
        <v>0</v>
      </c>
      <c r="AJ186" s="259">
        <f t="shared" si="154"/>
        <v>0</v>
      </c>
      <c r="AK186" s="276">
        <f t="shared" si="154"/>
        <v>0</v>
      </c>
      <c r="AL186" s="276">
        <f t="shared" si="154"/>
        <v>0</v>
      </c>
      <c r="AM186" s="258">
        <f t="shared" si="154"/>
        <v>0</v>
      </c>
      <c r="AN186" s="258">
        <f t="shared" si="154"/>
        <v>0</v>
      </c>
      <c r="AO186" s="259">
        <f t="shared" si="154"/>
        <v>0</v>
      </c>
      <c r="AP186" s="259">
        <f t="shared" si="154"/>
        <v>0</v>
      </c>
      <c r="AQ186" s="259">
        <f t="shared" si="154"/>
        <v>0</v>
      </c>
      <c r="AR186" s="259">
        <f t="shared" si="154"/>
        <v>0</v>
      </c>
      <c r="AS186" s="259">
        <f t="shared" si="154"/>
        <v>0</v>
      </c>
      <c r="AT186" s="259">
        <f t="shared" si="154"/>
        <v>0</v>
      </c>
      <c r="AU186" s="259">
        <f t="shared" si="154"/>
        <v>0</v>
      </c>
      <c r="AV186" s="259">
        <f t="shared" si="154"/>
        <v>0</v>
      </c>
      <c r="AW186" s="276">
        <f t="shared" si="154"/>
        <v>0</v>
      </c>
      <c r="AX186" s="276">
        <f t="shared" si="154"/>
        <v>0</v>
      </c>
      <c r="AY186" s="258">
        <f t="shared" si="154"/>
        <v>0</v>
      </c>
      <c r="AZ186" s="258">
        <f t="shared" si="154"/>
        <v>0</v>
      </c>
      <c r="BA186" s="259">
        <f t="shared" si="154"/>
        <v>0</v>
      </c>
      <c r="BB186" s="259">
        <f t="shared" si="154"/>
        <v>0</v>
      </c>
      <c r="BC186" s="259">
        <f t="shared" si="154"/>
        <v>0</v>
      </c>
      <c r="BD186" s="259">
        <f t="shared" si="154"/>
        <v>0</v>
      </c>
      <c r="BE186" s="259">
        <f t="shared" si="154"/>
        <v>0</v>
      </c>
      <c r="BF186" s="259">
        <f t="shared" si="154"/>
        <v>0</v>
      </c>
      <c r="BG186" s="259">
        <f t="shared" si="154"/>
        <v>0</v>
      </c>
      <c r="BH186" s="259">
        <f t="shared" si="154"/>
        <v>0</v>
      </c>
      <c r="BI186" s="276">
        <f t="shared" si="154"/>
        <v>0</v>
      </c>
      <c r="BJ186" s="276">
        <f t="shared" si="154"/>
        <v>0</v>
      </c>
      <c r="BK186" s="258">
        <f t="shared" si="154"/>
        <v>0</v>
      </c>
      <c r="BL186" s="258">
        <f t="shared" si="154"/>
        <v>0</v>
      </c>
      <c r="BM186" s="259">
        <f t="shared" si="154"/>
        <v>0</v>
      </c>
      <c r="BN186" s="259">
        <f t="shared" si="154"/>
        <v>0</v>
      </c>
      <c r="BO186" s="259">
        <f t="shared" si="154"/>
        <v>0</v>
      </c>
      <c r="BP186" s="259">
        <f t="shared" ref="BP186:CH186" si="155">BP184+BP185</f>
        <v>0</v>
      </c>
      <c r="BQ186" s="259">
        <f t="shared" si="155"/>
        <v>0</v>
      </c>
      <c r="BR186" s="259">
        <f t="shared" si="155"/>
        <v>0</v>
      </c>
      <c r="BS186" s="259">
        <f t="shared" si="155"/>
        <v>0</v>
      </c>
      <c r="BT186" s="259">
        <f t="shared" si="155"/>
        <v>0</v>
      </c>
      <c r="BU186" s="276">
        <f t="shared" si="155"/>
        <v>0</v>
      </c>
      <c r="BV186" s="276">
        <f t="shared" si="155"/>
        <v>0</v>
      </c>
      <c r="BW186" s="258">
        <f t="shared" si="155"/>
        <v>0</v>
      </c>
      <c r="BX186" s="258">
        <f t="shared" si="155"/>
        <v>0</v>
      </c>
      <c r="BY186" s="259">
        <f t="shared" si="155"/>
        <v>0</v>
      </c>
      <c r="BZ186" s="259">
        <f t="shared" si="155"/>
        <v>0</v>
      </c>
      <c r="CA186" s="259">
        <f t="shared" si="155"/>
        <v>0</v>
      </c>
      <c r="CB186" s="259">
        <f t="shared" si="155"/>
        <v>0</v>
      </c>
      <c r="CC186" s="259">
        <f t="shared" si="155"/>
        <v>0</v>
      </c>
      <c r="CD186" s="259">
        <f t="shared" si="155"/>
        <v>0</v>
      </c>
      <c r="CE186" s="259">
        <f t="shared" si="155"/>
        <v>0</v>
      </c>
      <c r="CF186" s="259">
        <f t="shared" si="155"/>
        <v>0</v>
      </c>
      <c r="CG186" s="276">
        <f t="shared" si="155"/>
        <v>0</v>
      </c>
      <c r="CH186" s="311">
        <f t="shared" si="155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304" t="s">
        <v>37</v>
      </c>
      <c r="C188" s="176">
        <f>C$4</f>
        <v>44562</v>
      </c>
      <c r="D188" s="176">
        <f t="shared" ref="D188:BO188" si="156">D$4</f>
        <v>44593</v>
      </c>
      <c r="E188" s="176">
        <f t="shared" si="156"/>
        <v>44621</v>
      </c>
      <c r="F188" s="176">
        <f t="shared" si="156"/>
        <v>44652</v>
      </c>
      <c r="G188" s="176">
        <f t="shared" si="156"/>
        <v>44682</v>
      </c>
      <c r="H188" s="176">
        <f t="shared" si="156"/>
        <v>44713</v>
      </c>
      <c r="I188" s="176">
        <f t="shared" si="156"/>
        <v>44743</v>
      </c>
      <c r="J188" s="176">
        <f t="shared" si="156"/>
        <v>44774</v>
      </c>
      <c r="K188" s="176">
        <f t="shared" si="156"/>
        <v>44805</v>
      </c>
      <c r="L188" s="176">
        <f t="shared" si="156"/>
        <v>44835</v>
      </c>
      <c r="M188" s="176">
        <f t="shared" si="156"/>
        <v>44866</v>
      </c>
      <c r="N188" s="176">
        <f t="shared" si="156"/>
        <v>44896</v>
      </c>
      <c r="O188" s="176">
        <f t="shared" si="156"/>
        <v>44927</v>
      </c>
      <c r="P188" s="176">
        <f t="shared" si="156"/>
        <v>44958</v>
      </c>
      <c r="Q188" s="176">
        <f t="shared" si="156"/>
        <v>44986</v>
      </c>
      <c r="R188" s="176">
        <f t="shared" si="156"/>
        <v>45017</v>
      </c>
      <c r="S188" s="176">
        <f t="shared" si="156"/>
        <v>45047</v>
      </c>
      <c r="T188" s="176">
        <f t="shared" si="156"/>
        <v>45078</v>
      </c>
      <c r="U188" s="176">
        <f t="shared" si="156"/>
        <v>45108</v>
      </c>
      <c r="V188" s="176">
        <f t="shared" si="156"/>
        <v>45139</v>
      </c>
      <c r="W188" s="176">
        <f t="shared" si="156"/>
        <v>45170</v>
      </c>
      <c r="X188" s="176">
        <f t="shared" si="156"/>
        <v>45200</v>
      </c>
      <c r="Y188" s="176">
        <f t="shared" si="156"/>
        <v>45231</v>
      </c>
      <c r="Z188" s="176">
        <f t="shared" si="156"/>
        <v>45261</v>
      </c>
      <c r="AA188" s="176">
        <f t="shared" si="156"/>
        <v>45292</v>
      </c>
      <c r="AB188" s="176">
        <f t="shared" si="156"/>
        <v>45323</v>
      </c>
      <c r="AC188" s="176">
        <f t="shared" si="156"/>
        <v>45352</v>
      </c>
      <c r="AD188" s="176">
        <f t="shared" si="156"/>
        <v>45383</v>
      </c>
      <c r="AE188" s="176">
        <f t="shared" si="156"/>
        <v>45413</v>
      </c>
      <c r="AF188" s="176">
        <f t="shared" si="156"/>
        <v>45444</v>
      </c>
      <c r="AG188" s="176">
        <f t="shared" si="156"/>
        <v>45474</v>
      </c>
      <c r="AH188" s="176">
        <f t="shared" si="156"/>
        <v>45505</v>
      </c>
      <c r="AI188" s="176">
        <f t="shared" si="156"/>
        <v>45536</v>
      </c>
      <c r="AJ188" s="176">
        <f t="shared" si="156"/>
        <v>45566</v>
      </c>
      <c r="AK188" s="176">
        <f t="shared" si="156"/>
        <v>45597</v>
      </c>
      <c r="AL188" s="176">
        <f t="shared" si="156"/>
        <v>45627</v>
      </c>
      <c r="AM188" s="176">
        <f t="shared" si="156"/>
        <v>45658</v>
      </c>
      <c r="AN188" s="176">
        <f t="shared" si="156"/>
        <v>45689</v>
      </c>
      <c r="AO188" s="176">
        <f t="shared" si="156"/>
        <v>45717</v>
      </c>
      <c r="AP188" s="176">
        <f t="shared" si="156"/>
        <v>45748</v>
      </c>
      <c r="AQ188" s="176">
        <f t="shared" si="156"/>
        <v>45778</v>
      </c>
      <c r="AR188" s="176">
        <f t="shared" si="156"/>
        <v>45809</v>
      </c>
      <c r="AS188" s="176">
        <f t="shared" si="156"/>
        <v>45839</v>
      </c>
      <c r="AT188" s="176">
        <f t="shared" si="156"/>
        <v>45870</v>
      </c>
      <c r="AU188" s="176">
        <f t="shared" si="156"/>
        <v>45901</v>
      </c>
      <c r="AV188" s="176">
        <f t="shared" si="156"/>
        <v>45931</v>
      </c>
      <c r="AW188" s="176">
        <f t="shared" si="156"/>
        <v>45962</v>
      </c>
      <c r="AX188" s="176">
        <f t="shared" si="156"/>
        <v>45992</v>
      </c>
      <c r="AY188" s="176">
        <f t="shared" si="156"/>
        <v>46023</v>
      </c>
      <c r="AZ188" s="176">
        <f t="shared" si="156"/>
        <v>46054</v>
      </c>
      <c r="BA188" s="176">
        <f t="shared" si="156"/>
        <v>46082</v>
      </c>
      <c r="BB188" s="176">
        <f t="shared" si="156"/>
        <v>46113</v>
      </c>
      <c r="BC188" s="176">
        <f t="shared" si="156"/>
        <v>46143</v>
      </c>
      <c r="BD188" s="176">
        <f t="shared" si="156"/>
        <v>46174</v>
      </c>
      <c r="BE188" s="176">
        <f t="shared" si="156"/>
        <v>46204</v>
      </c>
      <c r="BF188" s="176">
        <f t="shared" si="156"/>
        <v>46235</v>
      </c>
      <c r="BG188" s="176">
        <f t="shared" si="156"/>
        <v>46266</v>
      </c>
      <c r="BH188" s="176">
        <f t="shared" si="156"/>
        <v>46296</v>
      </c>
      <c r="BI188" s="176">
        <f t="shared" si="156"/>
        <v>46327</v>
      </c>
      <c r="BJ188" s="176">
        <f t="shared" si="156"/>
        <v>46357</v>
      </c>
      <c r="BK188" s="176">
        <f t="shared" si="156"/>
        <v>46388</v>
      </c>
      <c r="BL188" s="176">
        <f t="shared" si="156"/>
        <v>46419</v>
      </c>
      <c r="BM188" s="176">
        <f t="shared" si="156"/>
        <v>46447</v>
      </c>
      <c r="BN188" s="176">
        <f t="shared" si="156"/>
        <v>46478</v>
      </c>
      <c r="BO188" s="176">
        <f t="shared" si="156"/>
        <v>46508</v>
      </c>
      <c r="BP188" s="176">
        <f t="shared" ref="BP188:CH188" si="157">BP$4</f>
        <v>46539</v>
      </c>
      <c r="BQ188" s="176">
        <f t="shared" si="157"/>
        <v>46569</v>
      </c>
      <c r="BR188" s="176">
        <f t="shared" si="157"/>
        <v>46600</v>
      </c>
      <c r="BS188" s="176">
        <f t="shared" si="157"/>
        <v>46631</v>
      </c>
      <c r="BT188" s="176">
        <f t="shared" si="157"/>
        <v>46661</v>
      </c>
      <c r="BU188" s="176">
        <f t="shared" si="157"/>
        <v>46692</v>
      </c>
      <c r="BV188" s="176">
        <f t="shared" si="157"/>
        <v>46722</v>
      </c>
      <c r="BW188" s="176">
        <f t="shared" si="157"/>
        <v>46753</v>
      </c>
      <c r="BX188" s="176">
        <f t="shared" si="157"/>
        <v>46784</v>
      </c>
      <c r="BY188" s="176">
        <f t="shared" si="157"/>
        <v>46813</v>
      </c>
      <c r="BZ188" s="176">
        <f t="shared" si="157"/>
        <v>46844</v>
      </c>
      <c r="CA188" s="176">
        <f t="shared" si="157"/>
        <v>46874</v>
      </c>
      <c r="CB188" s="176">
        <f t="shared" si="157"/>
        <v>46905</v>
      </c>
      <c r="CC188" s="176">
        <f t="shared" si="157"/>
        <v>46935</v>
      </c>
      <c r="CD188" s="176">
        <f t="shared" si="157"/>
        <v>46966</v>
      </c>
      <c r="CE188" s="176">
        <f t="shared" si="157"/>
        <v>46997</v>
      </c>
      <c r="CF188" s="176">
        <f t="shared" si="157"/>
        <v>47027</v>
      </c>
      <c r="CG188" s="176">
        <f t="shared" si="157"/>
        <v>47058</v>
      </c>
      <c r="CH188" s="177">
        <f t="shared" si="157"/>
        <v>47088</v>
      </c>
    </row>
    <row r="189" spans="1:86" hidden="1" x14ac:dyDescent="0.35">
      <c r="A189" s="116"/>
      <c r="B189" s="298" t="s">
        <v>135</v>
      </c>
      <c r="C189" s="129">
        <f>C157*'YTD PROGRAM SUMMARY'!C44</f>
        <v>0</v>
      </c>
      <c r="D189" s="129">
        <f>D157*'YTD PROGRAM SUMMARY'!D44</f>
        <v>0</v>
      </c>
      <c r="E189" s="129">
        <f>E157*'YTD PROGRAM SUMMARY'!E44</f>
        <v>0</v>
      </c>
      <c r="F189" s="129">
        <f>F157*'YTD PROGRAM SUMMARY'!F44</f>
        <v>0</v>
      </c>
      <c r="G189" s="129">
        <f>G157*'YTD PROGRAM SUMMARY'!G44</f>
        <v>0</v>
      </c>
      <c r="H189" s="129">
        <f>H157*'YTD PROGRAM SUMMARY'!H44</f>
        <v>0</v>
      </c>
      <c r="I189" s="129">
        <f>I157*'YTD PROGRAM SUMMARY'!I44</f>
        <v>0</v>
      </c>
      <c r="J189" s="129">
        <f>J157*'YTD PROGRAM SUMMARY'!J44</f>
        <v>0</v>
      </c>
      <c r="K189" s="129">
        <f>K157*'YTD PROGRAM SUMMARY'!K44</f>
        <v>0</v>
      </c>
      <c r="L189" s="129">
        <f>L157*'YTD PROGRAM SUMMARY'!L44</f>
        <v>0</v>
      </c>
      <c r="M189" s="129">
        <f>M157*'YTD PROGRAM SUMMARY'!M44</f>
        <v>0</v>
      </c>
      <c r="N189" s="129">
        <f>N157*'YTD PROGRAM SUMMARY'!N44</f>
        <v>0</v>
      </c>
      <c r="O189" s="261">
        <f>O157*'YTD PROGRAM SUMMARY'!O44</f>
        <v>0</v>
      </c>
      <c r="P189" s="261">
        <f>P157*'YTD PROGRAM SUMMARY'!P44</f>
        <v>0</v>
      </c>
      <c r="Q189" s="261">
        <f>Q157*'YTD PROGRAM SUMMARY'!Q44</f>
        <v>0</v>
      </c>
      <c r="R189" s="261">
        <f>R157*'YTD PROGRAM SUMMARY'!R44</f>
        <v>0</v>
      </c>
      <c r="S189" s="261">
        <f>S157*'YTD PROGRAM SUMMARY'!S44</f>
        <v>0</v>
      </c>
      <c r="T189" s="261">
        <f>T157*'YTD PROGRAM SUMMARY'!T44</f>
        <v>0</v>
      </c>
      <c r="U189" s="261">
        <f>U157*'YTD PROGRAM SUMMARY'!U44</f>
        <v>0</v>
      </c>
      <c r="V189" s="261">
        <f>V157*'YTD PROGRAM SUMMARY'!V44</f>
        <v>0</v>
      </c>
      <c r="W189" s="261">
        <f>W157*'YTD PROGRAM SUMMARY'!W44</f>
        <v>0</v>
      </c>
      <c r="X189" s="261">
        <f>X157*'YTD PROGRAM SUMMARY'!X44</f>
        <v>0</v>
      </c>
      <c r="Y189" s="261">
        <f>Y157*'YTD PROGRAM SUMMARY'!Y44</f>
        <v>0</v>
      </c>
      <c r="Z189" s="261">
        <f>Z157*'YTD PROGRAM SUMMARY'!Z44</f>
        <v>0</v>
      </c>
      <c r="AA189" s="261">
        <f>AA157*'YTD PROGRAM SUMMARY'!AA44</f>
        <v>0</v>
      </c>
      <c r="AB189" s="261">
        <f>AB157*'YTD PROGRAM SUMMARY'!AB44</f>
        <v>0</v>
      </c>
      <c r="AC189" s="261">
        <f>AC157*'YTD PROGRAM SUMMARY'!AC44</f>
        <v>0</v>
      </c>
      <c r="AD189" s="261">
        <f>AD157*'YTD PROGRAM SUMMARY'!AD44</f>
        <v>0</v>
      </c>
      <c r="AE189" s="261">
        <f>AE157*'YTD PROGRAM SUMMARY'!AE44</f>
        <v>0</v>
      </c>
      <c r="AF189" s="261">
        <f>AF157*'YTD PROGRAM SUMMARY'!AF44</f>
        <v>0</v>
      </c>
      <c r="AG189" s="261">
        <f>AG157*'YTD PROGRAM SUMMARY'!AG44</f>
        <v>0</v>
      </c>
      <c r="AH189" s="261">
        <f>AH157*'YTD PROGRAM SUMMARY'!AH44</f>
        <v>0</v>
      </c>
      <c r="AI189" s="261">
        <f>AI157*'YTD PROGRAM SUMMARY'!AI44</f>
        <v>0</v>
      </c>
      <c r="AJ189" s="261">
        <f>AJ157*'YTD PROGRAM SUMMARY'!AJ44</f>
        <v>0</v>
      </c>
      <c r="AK189" s="261">
        <f>AK157*'YTD PROGRAM SUMMARY'!AK44</f>
        <v>0</v>
      </c>
      <c r="AL189" s="261">
        <f>AL157*'YTD PROGRAM SUMMARY'!AL44</f>
        <v>0</v>
      </c>
      <c r="AM189" s="261">
        <f>AM157*'YTD PROGRAM SUMMARY'!AM44</f>
        <v>0</v>
      </c>
      <c r="AN189" s="261">
        <f>AN157*'YTD PROGRAM SUMMARY'!AN44</f>
        <v>0</v>
      </c>
      <c r="AO189" s="261">
        <f>AO157*'YTD PROGRAM SUMMARY'!AO44</f>
        <v>0</v>
      </c>
      <c r="AP189" s="261">
        <f>AP157*'YTD PROGRAM SUMMARY'!AP44</f>
        <v>0</v>
      </c>
      <c r="AQ189" s="261">
        <f>AQ157*'YTD PROGRAM SUMMARY'!AQ44</f>
        <v>0</v>
      </c>
      <c r="AR189" s="261">
        <f>AR157*'YTD PROGRAM SUMMARY'!AR44</f>
        <v>0</v>
      </c>
      <c r="AS189" s="261">
        <f>AS157*'YTD PROGRAM SUMMARY'!AS44</f>
        <v>0</v>
      </c>
      <c r="AT189" s="261">
        <f>AT157*'YTD PROGRAM SUMMARY'!AT44</f>
        <v>0</v>
      </c>
      <c r="AU189" s="261">
        <f>AU157*'YTD PROGRAM SUMMARY'!AU44</f>
        <v>0</v>
      </c>
      <c r="AV189" s="261">
        <f>AV157*'YTD PROGRAM SUMMARY'!AV44</f>
        <v>0</v>
      </c>
      <c r="AW189" s="261">
        <f>AW157*'YTD PROGRAM SUMMARY'!AW44</f>
        <v>0</v>
      </c>
      <c r="AX189" s="261">
        <f>AX157*'YTD PROGRAM SUMMARY'!AX44</f>
        <v>0</v>
      </c>
      <c r="AY189" s="261">
        <f>AY157*'YTD PROGRAM SUMMARY'!AY44</f>
        <v>0</v>
      </c>
      <c r="AZ189" s="261">
        <f>AZ157*'YTD PROGRAM SUMMARY'!AZ44</f>
        <v>0</v>
      </c>
      <c r="BA189" s="261">
        <f>BA157*'YTD PROGRAM SUMMARY'!BA44</f>
        <v>0</v>
      </c>
      <c r="BB189" s="261">
        <f>BB157*'YTD PROGRAM SUMMARY'!BB44</f>
        <v>0</v>
      </c>
      <c r="BC189" s="261">
        <f>BC157*'YTD PROGRAM SUMMARY'!BC44</f>
        <v>0</v>
      </c>
      <c r="BD189" s="261">
        <f>BD157*'YTD PROGRAM SUMMARY'!BD44</f>
        <v>0</v>
      </c>
      <c r="BE189" s="261">
        <f>BE157*'YTD PROGRAM SUMMARY'!BE44</f>
        <v>0</v>
      </c>
      <c r="BF189" s="261">
        <f>BF157*'YTD PROGRAM SUMMARY'!BF44</f>
        <v>0</v>
      </c>
      <c r="BG189" s="261">
        <f>BG157*'YTD PROGRAM SUMMARY'!BG44</f>
        <v>0</v>
      </c>
      <c r="BH189" s="261">
        <f>BH157*'YTD PROGRAM SUMMARY'!BH44</f>
        <v>0</v>
      </c>
      <c r="BI189" s="261">
        <f>BI157*'YTD PROGRAM SUMMARY'!BI44</f>
        <v>0</v>
      </c>
      <c r="BJ189" s="261">
        <f>BJ157*'YTD PROGRAM SUMMARY'!BJ44</f>
        <v>0</v>
      </c>
      <c r="BK189" s="261">
        <f>BK157*'YTD PROGRAM SUMMARY'!BK44</f>
        <v>0</v>
      </c>
      <c r="BL189" s="261">
        <f>BL157*'YTD PROGRAM SUMMARY'!BL44</f>
        <v>0</v>
      </c>
      <c r="BM189" s="261">
        <f>BM157*'YTD PROGRAM SUMMARY'!BM44</f>
        <v>0</v>
      </c>
      <c r="BN189" s="261">
        <f>BN157*'YTD PROGRAM SUMMARY'!BN44</f>
        <v>0</v>
      </c>
      <c r="BO189" s="261">
        <f>BO157*'YTD PROGRAM SUMMARY'!BO44</f>
        <v>0</v>
      </c>
      <c r="BP189" s="261">
        <f>BP157*'YTD PROGRAM SUMMARY'!BP44</f>
        <v>0</v>
      </c>
      <c r="BQ189" s="261">
        <f>BQ157*'YTD PROGRAM SUMMARY'!BQ44</f>
        <v>0</v>
      </c>
      <c r="BR189" s="261">
        <f>BR157*'YTD PROGRAM SUMMARY'!BR44</f>
        <v>0</v>
      </c>
      <c r="BS189" s="261">
        <f>BS157*'YTD PROGRAM SUMMARY'!BS44</f>
        <v>0</v>
      </c>
      <c r="BT189" s="261">
        <f>BT157*'YTD PROGRAM SUMMARY'!BT44</f>
        <v>0</v>
      </c>
      <c r="BU189" s="261">
        <f>BU157*'YTD PROGRAM SUMMARY'!BU44</f>
        <v>0</v>
      </c>
      <c r="BV189" s="261">
        <f>BV157*'YTD PROGRAM SUMMARY'!BV44</f>
        <v>0</v>
      </c>
      <c r="BW189" s="261">
        <f>BW157*'YTD PROGRAM SUMMARY'!BW44</f>
        <v>0</v>
      </c>
      <c r="BX189" s="261">
        <f>BX157*'YTD PROGRAM SUMMARY'!BX44</f>
        <v>0</v>
      </c>
      <c r="BY189" s="261">
        <f>BY157*'YTD PROGRAM SUMMARY'!BY44</f>
        <v>0</v>
      </c>
      <c r="BZ189" s="261">
        <f>BZ157*'YTD PROGRAM SUMMARY'!BZ44</f>
        <v>0</v>
      </c>
      <c r="CA189" s="261">
        <f>CA157*'YTD PROGRAM SUMMARY'!CA44</f>
        <v>0</v>
      </c>
      <c r="CB189" s="261">
        <f>CB157*'YTD PROGRAM SUMMARY'!CB44</f>
        <v>0</v>
      </c>
      <c r="CC189" s="261">
        <f>CC157*'YTD PROGRAM SUMMARY'!CC44</f>
        <v>0</v>
      </c>
      <c r="CD189" s="261">
        <f>CD157*'YTD PROGRAM SUMMARY'!CD44</f>
        <v>0</v>
      </c>
      <c r="CE189" s="261">
        <f>CE157*'YTD PROGRAM SUMMARY'!CE44</f>
        <v>0</v>
      </c>
      <c r="CF189" s="261">
        <f>CF157*'YTD PROGRAM SUMMARY'!CF44</f>
        <v>0</v>
      </c>
      <c r="CG189" s="261">
        <f>CG157*'YTD PROGRAM SUMMARY'!CG44</f>
        <v>0</v>
      </c>
      <c r="CH189" s="262">
        <f>CH157*'YTD PROGRAM SUMMARY'!CH44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SUMMARY'!C44</f>
        <v>0</v>
      </c>
      <c r="D190" s="122">
        <f>D176*'YTD PROGRAM SUMMARY'!D44</f>
        <v>0</v>
      </c>
      <c r="E190" s="122">
        <f>E176*'YTD PROGRAM SUMMARY'!E44</f>
        <v>0</v>
      </c>
      <c r="F190" s="122">
        <f>F176*'YTD PROGRAM SUMMARY'!F44</f>
        <v>0</v>
      </c>
      <c r="G190" s="122">
        <f>G176*'YTD PROGRAM SUMMARY'!G44</f>
        <v>0</v>
      </c>
      <c r="H190" s="122">
        <f>H176*'YTD PROGRAM SUMMARY'!H44</f>
        <v>0</v>
      </c>
      <c r="I190" s="122">
        <f>I176*'YTD PROGRAM SUMMARY'!I44</f>
        <v>0</v>
      </c>
      <c r="J190" s="122">
        <f>J176*'YTD PROGRAM SUMMARY'!J44</f>
        <v>0</v>
      </c>
      <c r="K190" s="122">
        <f>K176*'YTD PROGRAM SUMMARY'!K44</f>
        <v>0</v>
      </c>
      <c r="L190" s="122">
        <f>L176*'YTD PROGRAM SUMMARY'!L44</f>
        <v>0</v>
      </c>
      <c r="M190" s="122">
        <f>M176*'YTD PROGRAM SUMMARY'!M44</f>
        <v>0</v>
      </c>
      <c r="N190" s="122">
        <f>N176*'YTD PROGRAM SUMMARY'!N44</f>
        <v>0</v>
      </c>
      <c r="O190" s="253">
        <f>O176*'YTD PROGRAM SUMMARY'!O44</f>
        <v>0</v>
      </c>
      <c r="P190" s="253">
        <f>P176*'YTD PROGRAM SUMMARY'!P44</f>
        <v>0</v>
      </c>
      <c r="Q190" s="253">
        <f>Q176*'YTD PROGRAM SUMMARY'!Q44</f>
        <v>0</v>
      </c>
      <c r="R190" s="253">
        <f>R176*'YTD PROGRAM SUMMARY'!R44</f>
        <v>0</v>
      </c>
      <c r="S190" s="253">
        <f>S176*'YTD PROGRAM SUMMARY'!S44</f>
        <v>0</v>
      </c>
      <c r="T190" s="253">
        <f>T176*'YTD PROGRAM SUMMARY'!T44</f>
        <v>0</v>
      </c>
      <c r="U190" s="253">
        <f>U176*'YTD PROGRAM SUMMARY'!U44</f>
        <v>0</v>
      </c>
      <c r="V190" s="253">
        <f>V176*'YTD PROGRAM SUMMARY'!V44</f>
        <v>0</v>
      </c>
      <c r="W190" s="253">
        <f>W176*'YTD PROGRAM SUMMARY'!W44</f>
        <v>0</v>
      </c>
      <c r="X190" s="253">
        <f>X176*'YTD PROGRAM SUMMARY'!X44</f>
        <v>0</v>
      </c>
      <c r="Y190" s="253">
        <f>Y176*'YTD PROGRAM SUMMARY'!Y44</f>
        <v>0</v>
      </c>
      <c r="Z190" s="253">
        <f>Z176*'YTD PROGRAM SUMMARY'!Z44</f>
        <v>0</v>
      </c>
      <c r="AA190" s="253">
        <f>AA176*'YTD PROGRAM SUMMARY'!AA44</f>
        <v>0</v>
      </c>
      <c r="AB190" s="253">
        <f>AB176*'YTD PROGRAM SUMMARY'!AB44</f>
        <v>0</v>
      </c>
      <c r="AC190" s="253">
        <f>AC176*'YTD PROGRAM SUMMARY'!AC44</f>
        <v>0</v>
      </c>
      <c r="AD190" s="253">
        <f>AD176*'YTD PROGRAM SUMMARY'!AD44</f>
        <v>0</v>
      </c>
      <c r="AE190" s="253">
        <f>AE176*'YTD PROGRAM SUMMARY'!AE44</f>
        <v>0</v>
      </c>
      <c r="AF190" s="253">
        <f>AF176*'YTD PROGRAM SUMMARY'!AF44</f>
        <v>0</v>
      </c>
      <c r="AG190" s="253">
        <f>AG176*'YTD PROGRAM SUMMARY'!AG44</f>
        <v>0</v>
      </c>
      <c r="AH190" s="253">
        <f>AH176*'YTD PROGRAM SUMMARY'!AH44</f>
        <v>0</v>
      </c>
      <c r="AI190" s="253">
        <f>AI176*'YTD PROGRAM SUMMARY'!AI44</f>
        <v>0</v>
      </c>
      <c r="AJ190" s="253">
        <f>AJ176*'YTD PROGRAM SUMMARY'!AJ44</f>
        <v>0</v>
      </c>
      <c r="AK190" s="253">
        <f>AK176*'YTD PROGRAM SUMMARY'!AK44</f>
        <v>0</v>
      </c>
      <c r="AL190" s="253">
        <f>AL176*'YTD PROGRAM SUMMARY'!AL44</f>
        <v>0</v>
      </c>
      <c r="AM190" s="253">
        <f>AM176*'YTD PROGRAM SUMMARY'!AM44</f>
        <v>0</v>
      </c>
      <c r="AN190" s="253">
        <f>AN176*'YTD PROGRAM SUMMARY'!AN44</f>
        <v>0</v>
      </c>
      <c r="AO190" s="253">
        <f>AO176*'YTD PROGRAM SUMMARY'!AO44</f>
        <v>0</v>
      </c>
      <c r="AP190" s="253">
        <f>AP176*'YTD PROGRAM SUMMARY'!AP44</f>
        <v>0</v>
      </c>
      <c r="AQ190" s="253">
        <f>AQ176*'YTD PROGRAM SUMMARY'!AQ44</f>
        <v>0</v>
      </c>
      <c r="AR190" s="253">
        <f>AR176*'YTD PROGRAM SUMMARY'!AR44</f>
        <v>0</v>
      </c>
      <c r="AS190" s="253">
        <f>AS176*'YTD PROGRAM SUMMARY'!AS44</f>
        <v>0</v>
      </c>
      <c r="AT190" s="253">
        <f>AT176*'YTD PROGRAM SUMMARY'!AT44</f>
        <v>0</v>
      </c>
      <c r="AU190" s="253">
        <f>AU176*'YTD PROGRAM SUMMARY'!AU44</f>
        <v>0</v>
      </c>
      <c r="AV190" s="253">
        <f>AV176*'YTD PROGRAM SUMMARY'!AV44</f>
        <v>0</v>
      </c>
      <c r="AW190" s="253">
        <f>AW176*'YTD PROGRAM SUMMARY'!AW44</f>
        <v>0</v>
      </c>
      <c r="AX190" s="253">
        <f>AX176*'YTD PROGRAM SUMMARY'!AX44</f>
        <v>0</v>
      </c>
      <c r="AY190" s="253">
        <f>AY176*'YTD PROGRAM SUMMARY'!AY44</f>
        <v>0</v>
      </c>
      <c r="AZ190" s="253">
        <f>AZ176*'YTD PROGRAM SUMMARY'!AZ44</f>
        <v>0</v>
      </c>
      <c r="BA190" s="253">
        <f>BA176*'YTD PROGRAM SUMMARY'!BA44</f>
        <v>0</v>
      </c>
      <c r="BB190" s="253">
        <f>BB176*'YTD PROGRAM SUMMARY'!BB44</f>
        <v>0</v>
      </c>
      <c r="BC190" s="253">
        <f>BC176*'YTD PROGRAM SUMMARY'!BC44</f>
        <v>0</v>
      </c>
      <c r="BD190" s="253">
        <f>BD176*'YTD PROGRAM SUMMARY'!BD44</f>
        <v>0</v>
      </c>
      <c r="BE190" s="253">
        <f>BE176*'YTD PROGRAM SUMMARY'!BE44</f>
        <v>0</v>
      </c>
      <c r="BF190" s="253">
        <f>BF176*'YTD PROGRAM SUMMARY'!BF44</f>
        <v>0</v>
      </c>
      <c r="BG190" s="253">
        <f>BG176*'YTD PROGRAM SUMMARY'!BG44</f>
        <v>0</v>
      </c>
      <c r="BH190" s="253">
        <f>BH176*'YTD PROGRAM SUMMARY'!BH44</f>
        <v>0</v>
      </c>
      <c r="BI190" s="253">
        <f>BI176*'YTD PROGRAM SUMMARY'!BI44</f>
        <v>0</v>
      </c>
      <c r="BJ190" s="253">
        <f>BJ176*'YTD PROGRAM SUMMARY'!BJ44</f>
        <v>0</v>
      </c>
      <c r="BK190" s="253">
        <f>BK176*'YTD PROGRAM SUMMARY'!BK44</f>
        <v>0</v>
      </c>
      <c r="BL190" s="253">
        <f>BL176*'YTD PROGRAM SUMMARY'!BL44</f>
        <v>0</v>
      </c>
      <c r="BM190" s="253">
        <f>BM176*'YTD PROGRAM SUMMARY'!BM44</f>
        <v>0</v>
      </c>
      <c r="BN190" s="253">
        <f>BN176*'YTD PROGRAM SUMMARY'!BN44</f>
        <v>0</v>
      </c>
      <c r="BO190" s="253">
        <f>BO176*'YTD PROGRAM SUMMARY'!BO44</f>
        <v>0</v>
      </c>
      <c r="BP190" s="253">
        <f>BP176*'YTD PROGRAM SUMMARY'!BP44</f>
        <v>0</v>
      </c>
      <c r="BQ190" s="253">
        <f>BQ176*'YTD PROGRAM SUMMARY'!BQ44</f>
        <v>0</v>
      </c>
      <c r="BR190" s="253">
        <f>BR176*'YTD PROGRAM SUMMARY'!BR44</f>
        <v>0</v>
      </c>
      <c r="BS190" s="253">
        <f>BS176*'YTD PROGRAM SUMMARY'!BS44</f>
        <v>0</v>
      </c>
      <c r="BT190" s="253">
        <f>BT176*'YTD PROGRAM SUMMARY'!BT44</f>
        <v>0</v>
      </c>
      <c r="BU190" s="253">
        <f>BU176*'YTD PROGRAM SUMMARY'!BU44</f>
        <v>0</v>
      </c>
      <c r="BV190" s="253">
        <f>BV176*'YTD PROGRAM SUMMARY'!BV44</f>
        <v>0</v>
      </c>
      <c r="BW190" s="253">
        <f>BW176*'YTD PROGRAM SUMMARY'!BW44</f>
        <v>0</v>
      </c>
      <c r="BX190" s="253">
        <f>BX176*'YTD PROGRAM SUMMARY'!BX44</f>
        <v>0</v>
      </c>
      <c r="BY190" s="253">
        <f>BY176*'YTD PROGRAM SUMMARY'!BY44</f>
        <v>0</v>
      </c>
      <c r="BZ190" s="253">
        <f>BZ176*'YTD PROGRAM SUMMARY'!BZ44</f>
        <v>0</v>
      </c>
      <c r="CA190" s="253">
        <f>CA176*'YTD PROGRAM SUMMARY'!CA44</f>
        <v>0</v>
      </c>
      <c r="CB190" s="253">
        <f>CB176*'YTD PROGRAM SUMMARY'!CB44</f>
        <v>0</v>
      </c>
      <c r="CC190" s="253">
        <f>CC176*'YTD PROGRAM SUMMARY'!CC44</f>
        <v>0</v>
      </c>
      <c r="CD190" s="253">
        <f>CD176*'YTD PROGRAM SUMMARY'!CD44</f>
        <v>0</v>
      </c>
      <c r="CE190" s="253">
        <f>CE176*'YTD PROGRAM SUMMARY'!CE44</f>
        <v>0</v>
      </c>
      <c r="CF190" s="253">
        <f>CF176*'YTD PROGRAM SUMMARY'!CF44</f>
        <v>0</v>
      </c>
      <c r="CG190" s="253">
        <f>CG176*'YTD PROGRAM SUMMARY'!CG44</f>
        <v>0</v>
      </c>
      <c r="CH190" s="254">
        <f>CH176*'YTD PROGRAM SUMMARY'!CH44</f>
        <v>0</v>
      </c>
    </row>
    <row r="191" spans="1:86" hidden="1" x14ac:dyDescent="0.35">
      <c r="A191" s="116"/>
      <c r="B191" s="298" t="s">
        <v>137</v>
      </c>
      <c r="C191" s="123">
        <f t="shared" ref="C191" si="158">IFERROR(C189/C73,0)</f>
        <v>0</v>
      </c>
      <c r="D191" s="123">
        <f t="shared" ref="D191:BO191" si="159">IFERROR(D189/D73,0)</f>
        <v>0</v>
      </c>
      <c r="E191" s="123">
        <f t="shared" si="159"/>
        <v>0</v>
      </c>
      <c r="F191" s="123">
        <f t="shared" si="159"/>
        <v>0</v>
      </c>
      <c r="G191" s="123">
        <f t="shared" si="159"/>
        <v>0</v>
      </c>
      <c r="H191" s="123">
        <f t="shared" si="159"/>
        <v>0</v>
      </c>
      <c r="I191" s="123">
        <f t="shared" si="159"/>
        <v>0</v>
      </c>
      <c r="J191" s="123">
        <f t="shared" si="159"/>
        <v>0</v>
      </c>
      <c r="K191" s="123">
        <f t="shared" si="159"/>
        <v>0</v>
      </c>
      <c r="L191" s="123">
        <f t="shared" si="159"/>
        <v>0</v>
      </c>
      <c r="M191" s="123">
        <f t="shared" si="159"/>
        <v>0</v>
      </c>
      <c r="N191" s="123">
        <f t="shared" si="159"/>
        <v>0</v>
      </c>
      <c r="O191" s="255">
        <f t="shared" si="159"/>
        <v>0</v>
      </c>
      <c r="P191" s="255">
        <f t="shared" si="159"/>
        <v>0</v>
      </c>
      <c r="Q191" s="255">
        <f t="shared" si="159"/>
        <v>0</v>
      </c>
      <c r="R191" s="255">
        <f t="shared" si="159"/>
        <v>0</v>
      </c>
      <c r="S191" s="255">
        <f t="shared" si="159"/>
        <v>0</v>
      </c>
      <c r="T191" s="255">
        <f t="shared" si="159"/>
        <v>0</v>
      </c>
      <c r="U191" s="255">
        <f t="shared" si="159"/>
        <v>0</v>
      </c>
      <c r="V191" s="255">
        <f t="shared" si="159"/>
        <v>0</v>
      </c>
      <c r="W191" s="255">
        <f t="shared" si="159"/>
        <v>0</v>
      </c>
      <c r="X191" s="255">
        <f t="shared" si="159"/>
        <v>0</v>
      </c>
      <c r="Y191" s="255">
        <f t="shared" si="159"/>
        <v>0</v>
      </c>
      <c r="Z191" s="255">
        <f t="shared" si="159"/>
        <v>0</v>
      </c>
      <c r="AA191" s="255">
        <f t="shared" si="159"/>
        <v>0</v>
      </c>
      <c r="AB191" s="255">
        <f t="shared" si="159"/>
        <v>0</v>
      </c>
      <c r="AC191" s="255">
        <f t="shared" si="159"/>
        <v>0</v>
      </c>
      <c r="AD191" s="255">
        <f t="shared" si="159"/>
        <v>0</v>
      </c>
      <c r="AE191" s="255">
        <f t="shared" si="159"/>
        <v>0</v>
      </c>
      <c r="AF191" s="255">
        <f t="shared" si="159"/>
        <v>0</v>
      </c>
      <c r="AG191" s="255">
        <f t="shared" si="159"/>
        <v>0</v>
      </c>
      <c r="AH191" s="255">
        <f t="shared" si="159"/>
        <v>0</v>
      </c>
      <c r="AI191" s="255">
        <f t="shared" si="159"/>
        <v>0</v>
      </c>
      <c r="AJ191" s="255">
        <f t="shared" si="159"/>
        <v>0</v>
      </c>
      <c r="AK191" s="255">
        <f t="shared" si="159"/>
        <v>0</v>
      </c>
      <c r="AL191" s="255">
        <f t="shared" si="159"/>
        <v>0</v>
      </c>
      <c r="AM191" s="255">
        <f t="shared" si="159"/>
        <v>0</v>
      </c>
      <c r="AN191" s="255">
        <f t="shared" si="159"/>
        <v>0</v>
      </c>
      <c r="AO191" s="255">
        <f t="shared" si="159"/>
        <v>0</v>
      </c>
      <c r="AP191" s="255">
        <f t="shared" si="159"/>
        <v>0</v>
      </c>
      <c r="AQ191" s="255">
        <f t="shared" si="159"/>
        <v>0</v>
      </c>
      <c r="AR191" s="255">
        <f t="shared" si="159"/>
        <v>0</v>
      </c>
      <c r="AS191" s="255">
        <f t="shared" si="159"/>
        <v>0</v>
      </c>
      <c r="AT191" s="255">
        <f t="shared" si="159"/>
        <v>0</v>
      </c>
      <c r="AU191" s="255">
        <f t="shared" si="159"/>
        <v>0</v>
      </c>
      <c r="AV191" s="255">
        <f t="shared" si="159"/>
        <v>0</v>
      </c>
      <c r="AW191" s="255">
        <f t="shared" si="159"/>
        <v>0</v>
      </c>
      <c r="AX191" s="255">
        <f t="shared" si="159"/>
        <v>0</v>
      </c>
      <c r="AY191" s="255">
        <f t="shared" si="159"/>
        <v>0</v>
      </c>
      <c r="AZ191" s="255">
        <f t="shared" si="159"/>
        <v>0</v>
      </c>
      <c r="BA191" s="255">
        <f t="shared" si="159"/>
        <v>0</v>
      </c>
      <c r="BB191" s="255">
        <f t="shared" si="159"/>
        <v>0</v>
      </c>
      <c r="BC191" s="255">
        <f t="shared" si="159"/>
        <v>0</v>
      </c>
      <c r="BD191" s="255">
        <f t="shared" si="159"/>
        <v>0</v>
      </c>
      <c r="BE191" s="255">
        <f t="shared" si="159"/>
        <v>0</v>
      </c>
      <c r="BF191" s="255">
        <f t="shared" si="159"/>
        <v>0</v>
      </c>
      <c r="BG191" s="255">
        <f t="shared" si="159"/>
        <v>0</v>
      </c>
      <c r="BH191" s="255">
        <f t="shared" si="159"/>
        <v>0</v>
      </c>
      <c r="BI191" s="255">
        <f t="shared" si="159"/>
        <v>0</v>
      </c>
      <c r="BJ191" s="255">
        <f t="shared" si="159"/>
        <v>0</v>
      </c>
      <c r="BK191" s="255">
        <f t="shared" si="159"/>
        <v>0</v>
      </c>
      <c r="BL191" s="255">
        <f t="shared" si="159"/>
        <v>0</v>
      </c>
      <c r="BM191" s="255">
        <f t="shared" si="159"/>
        <v>0</v>
      </c>
      <c r="BN191" s="255">
        <f t="shared" si="159"/>
        <v>0</v>
      </c>
      <c r="BO191" s="255">
        <f t="shared" si="159"/>
        <v>0</v>
      </c>
      <c r="BP191" s="255">
        <f t="shared" ref="BP191:CH191" si="160">IFERROR(BP189/BP73,0)</f>
        <v>0</v>
      </c>
      <c r="BQ191" s="255">
        <f t="shared" si="160"/>
        <v>0</v>
      </c>
      <c r="BR191" s="255">
        <f t="shared" si="160"/>
        <v>0</v>
      </c>
      <c r="BS191" s="255">
        <f t="shared" si="160"/>
        <v>0</v>
      </c>
      <c r="BT191" s="255">
        <f t="shared" si="160"/>
        <v>0</v>
      </c>
      <c r="BU191" s="255">
        <f t="shared" si="160"/>
        <v>0</v>
      </c>
      <c r="BV191" s="255">
        <f t="shared" si="160"/>
        <v>0</v>
      </c>
      <c r="BW191" s="255">
        <f t="shared" si="160"/>
        <v>0</v>
      </c>
      <c r="BX191" s="255">
        <f t="shared" si="160"/>
        <v>0</v>
      </c>
      <c r="BY191" s="255">
        <f t="shared" si="160"/>
        <v>0</v>
      </c>
      <c r="BZ191" s="255">
        <f t="shared" si="160"/>
        <v>0</v>
      </c>
      <c r="CA191" s="255">
        <f t="shared" si="160"/>
        <v>0</v>
      </c>
      <c r="CB191" s="255">
        <f t="shared" si="160"/>
        <v>0</v>
      </c>
      <c r="CC191" s="255">
        <f t="shared" si="160"/>
        <v>0</v>
      </c>
      <c r="CD191" s="255">
        <f t="shared" si="160"/>
        <v>0</v>
      </c>
      <c r="CE191" s="255">
        <f t="shared" si="160"/>
        <v>0</v>
      </c>
      <c r="CF191" s="255">
        <f t="shared" si="160"/>
        <v>0</v>
      </c>
      <c r="CG191" s="255">
        <f t="shared" si="160"/>
        <v>0</v>
      </c>
      <c r="CH191" s="263">
        <f t="shared" si="160"/>
        <v>0</v>
      </c>
    </row>
    <row r="192" spans="1:86" ht="15" hidden="1" thickBot="1" x14ac:dyDescent="0.4">
      <c r="A192" s="116"/>
      <c r="B192" s="96" t="s">
        <v>138</v>
      </c>
      <c r="C192" s="124">
        <f>IFERROR(C190/C73,0)</f>
        <v>0</v>
      </c>
      <c r="D192" s="124">
        <f t="shared" ref="D192:BO192" si="161">IFERROR(D190/D73,0)</f>
        <v>0</v>
      </c>
      <c r="E192" s="124">
        <f t="shared" si="161"/>
        <v>0</v>
      </c>
      <c r="F192" s="124">
        <f t="shared" si="161"/>
        <v>0</v>
      </c>
      <c r="G192" s="124">
        <f t="shared" si="161"/>
        <v>0</v>
      </c>
      <c r="H192" s="124">
        <f t="shared" si="161"/>
        <v>0</v>
      </c>
      <c r="I192" s="124">
        <f t="shared" si="161"/>
        <v>0</v>
      </c>
      <c r="J192" s="124">
        <f t="shared" si="161"/>
        <v>0</v>
      </c>
      <c r="K192" s="124">
        <f t="shared" si="161"/>
        <v>0</v>
      </c>
      <c r="L192" s="124">
        <f t="shared" si="161"/>
        <v>0</v>
      </c>
      <c r="M192" s="124">
        <f t="shared" si="161"/>
        <v>0</v>
      </c>
      <c r="N192" s="124">
        <f t="shared" si="161"/>
        <v>0</v>
      </c>
      <c r="O192" s="256">
        <f t="shared" si="161"/>
        <v>0</v>
      </c>
      <c r="P192" s="256">
        <f t="shared" si="161"/>
        <v>0</v>
      </c>
      <c r="Q192" s="256">
        <f t="shared" si="161"/>
        <v>0</v>
      </c>
      <c r="R192" s="256">
        <f t="shared" si="161"/>
        <v>0</v>
      </c>
      <c r="S192" s="256">
        <f t="shared" si="161"/>
        <v>0</v>
      </c>
      <c r="T192" s="256">
        <f t="shared" si="161"/>
        <v>0</v>
      </c>
      <c r="U192" s="256">
        <f t="shared" si="161"/>
        <v>0</v>
      </c>
      <c r="V192" s="256">
        <f t="shared" si="161"/>
        <v>0</v>
      </c>
      <c r="W192" s="256">
        <f t="shared" si="161"/>
        <v>0</v>
      </c>
      <c r="X192" s="256">
        <f t="shared" si="161"/>
        <v>0</v>
      </c>
      <c r="Y192" s="256">
        <f t="shared" si="161"/>
        <v>0</v>
      </c>
      <c r="Z192" s="256">
        <f t="shared" si="161"/>
        <v>0</v>
      </c>
      <c r="AA192" s="256">
        <f t="shared" si="161"/>
        <v>0</v>
      </c>
      <c r="AB192" s="256">
        <f t="shared" si="161"/>
        <v>0</v>
      </c>
      <c r="AC192" s="256">
        <f t="shared" si="161"/>
        <v>0</v>
      </c>
      <c r="AD192" s="256">
        <f t="shared" si="161"/>
        <v>0</v>
      </c>
      <c r="AE192" s="256">
        <f t="shared" si="161"/>
        <v>0</v>
      </c>
      <c r="AF192" s="256">
        <f t="shared" si="161"/>
        <v>0</v>
      </c>
      <c r="AG192" s="256">
        <f t="shared" si="161"/>
        <v>0</v>
      </c>
      <c r="AH192" s="256">
        <f t="shared" si="161"/>
        <v>0</v>
      </c>
      <c r="AI192" s="256">
        <f t="shared" si="161"/>
        <v>0</v>
      </c>
      <c r="AJ192" s="256">
        <f t="shared" si="161"/>
        <v>0</v>
      </c>
      <c r="AK192" s="256">
        <f t="shared" si="161"/>
        <v>0</v>
      </c>
      <c r="AL192" s="256">
        <f t="shared" si="161"/>
        <v>0</v>
      </c>
      <c r="AM192" s="256">
        <f t="shared" si="161"/>
        <v>0</v>
      </c>
      <c r="AN192" s="256">
        <f t="shared" si="161"/>
        <v>0</v>
      </c>
      <c r="AO192" s="256">
        <f t="shared" si="161"/>
        <v>0</v>
      </c>
      <c r="AP192" s="256">
        <f t="shared" si="161"/>
        <v>0</v>
      </c>
      <c r="AQ192" s="256">
        <f t="shared" si="161"/>
        <v>0</v>
      </c>
      <c r="AR192" s="256">
        <f t="shared" si="161"/>
        <v>0</v>
      </c>
      <c r="AS192" s="256">
        <f t="shared" si="161"/>
        <v>0</v>
      </c>
      <c r="AT192" s="256">
        <f t="shared" si="161"/>
        <v>0</v>
      </c>
      <c r="AU192" s="256">
        <f t="shared" si="161"/>
        <v>0</v>
      </c>
      <c r="AV192" s="256">
        <f t="shared" si="161"/>
        <v>0</v>
      </c>
      <c r="AW192" s="256">
        <f t="shared" si="161"/>
        <v>0</v>
      </c>
      <c r="AX192" s="256">
        <f t="shared" si="161"/>
        <v>0</v>
      </c>
      <c r="AY192" s="256">
        <f t="shared" si="161"/>
        <v>0</v>
      </c>
      <c r="AZ192" s="256">
        <f t="shared" si="161"/>
        <v>0</v>
      </c>
      <c r="BA192" s="256">
        <f t="shared" si="161"/>
        <v>0</v>
      </c>
      <c r="BB192" s="256">
        <f t="shared" si="161"/>
        <v>0</v>
      </c>
      <c r="BC192" s="256">
        <f t="shared" si="161"/>
        <v>0</v>
      </c>
      <c r="BD192" s="256">
        <f t="shared" si="161"/>
        <v>0</v>
      </c>
      <c r="BE192" s="256">
        <f t="shared" si="161"/>
        <v>0</v>
      </c>
      <c r="BF192" s="256">
        <f t="shared" si="161"/>
        <v>0</v>
      </c>
      <c r="BG192" s="256">
        <f t="shared" si="161"/>
        <v>0</v>
      </c>
      <c r="BH192" s="256">
        <f t="shared" si="161"/>
        <v>0</v>
      </c>
      <c r="BI192" s="256">
        <f t="shared" si="161"/>
        <v>0</v>
      </c>
      <c r="BJ192" s="256">
        <f t="shared" si="161"/>
        <v>0</v>
      </c>
      <c r="BK192" s="256">
        <f t="shared" si="161"/>
        <v>0</v>
      </c>
      <c r="BL192" s="256">
        <f t="shared" si="161"/>
        <v>0</v>
      </c>
      <c r="BM192" s="256">
        <f t="shared" si="161"/>
        <v>0</v>
      </c>
      <c r="BN192" s="256">
        <f t="shared" si="161"/>
        <v>0</v>
      </c>
      <c r="BO192" s="256">
        <f t="shared" si="161"/>
        <v>0</v>
      </c>
      <c r="BP192" s="256">
        <f t="shared" ref="BP192:CH192" si="162">IFERROR(BP190/BP73,0)</f>
        <v>0</v>
      </c>
      <c r="BQ192" s="256">
        <f t="shared" si="162"/>
        <v>0</v>
      </c>
      <c r="BR192" s="256">
        <f t="shared" si="162"/>
        <v>0</v>
      </c>
      <c r="BS192" s="256">
        <f t="shared" si="162"/>
        <v>0</v>
      </c>
      <c r="BT192" s="256">
        <f t="shared" si="162"/>
        <v>0</v>
      </c>
      <c r="BU192" s="256">
        <f t="shared" si="162"/>
        <v>0</v>
      </c>
      <c r="BV192" s="256">
        <f t="shared" si="162"/>
        <v>0</v>
      </c>
      <c r="BW192" s="256">
        <f t="shared" si="162"/>
        <v>0</v>
      </c>
      <c r="BX192" s="256">
        <f t="shared" si="162"/>
        <v>0</v>
      </c>
      <c r="BY192" s="256">
        <f t="shared" si="162"/>
        <v>0</v>
      </c>
      <c r="BZ192" s="256">
        <f t="shared" si="162"/>
        <v>0</v>
      </c>
      <c r="CA192" s="256">
        <f t="shared" si="162"/>
        <v>0</v>
      </c>
      <c r="CB192" s="256">
        <f t="shared" si="162"/>
        <v>0</v>
      </c>
      <c r="CC192" s="256">
        <f t="shared" si="162"/>
        <v>0</v>
      </c>
      <c r="CD192" s="256">
        <f t="shared" si="162"/>
        <v>0</v>
      </c>
      <c r="CE192" s="256">
        <f t="shared" si="162"/>
        <v>0</v>
      </c>
      <c r="CF192" s="256">
        <f t="shared" si="162"/>
        <v>0</v>
      </c>
      <c r="CG192" s="256">
        <f t="shared" si="162"/>
        <v>0</v>
      </c>
      <c r="CH192" s="257">
        <f t="shared" si="162"/>
        <v>0</v>
      </c>
    </row>
    <row r="193" spans="1:86" ht="15" hidden="1" thickBot="1" x14ac:dyDescent="0.4">
      <c r="A193" s="116"/>
      <c r="B193" s="305" t="s">
        <v>139</v>
      </c>
      <c r="C193" s="126">
        <f>C191+C192</f>
        <v>0</v>
      </c>
      <c r="D193" s="126">
        <f t="shared" ref="D193:BO193" si="163">D191+D192</f>
        <v>0</v>
      </c>
      <c r="E193" s="127">
        <f t="shared" si="163"/>
        <v>0</v>
      </c>
      <c r="F193" s="127">
        <f t="shared" si="163"/>
        <v>0</v>
      </c>
      <c r="G193" s="127">
        <f t="shared" si="163"/>
        <v>0</v>
      </c>
      <c r="H193" s="127">
        <f t="shared" si="163"/>
        <v>0</v>
      </c>
      <c r="I193" s="127">
        <f t="shared" si="163"/>
        <v>0</v>
      </c>
      <c r="J193" s="127">
        <f t="shared" si="163"/>
        <v>0</v>
      </c>
      <c r="K193" s="127">
        <f t="shared" si="163"/>
        <v>0</v>
      </c>
      <c r="L193" s="127">
        <f t="shared" si="163"/>
        <v>0</v>
      </c>
      <c r="M193" s="128">
        <f t="shared" si="163"/>
        <v>0</v>
      </c>
      <c r="N193" s="137">
        <f t="shared" si="163"/>
        <v>0</v>
      </c>
      <c r="O193" s="258">
        <f t="shared" si="163"/>
        <v>0</v>
      </c>
      <c r="P193" s="258">
        <f t="shared" si="163"/>
        <v>0</v>
      </c>
      <c r="Q193" s="259">
        <f t="shared" si="163"/>
        <v>0</v>
      </c>
      <c r="R193" s="259">
        <f t="shared" si="163"/>
        <v>0</v>
      </c>
      <c r="S193" s="259">
        <f t="shared" si="163"/>
        <v>0</v>
      </c>
      <c r="T193" s="259">
        <f t="shared" si="163"/>
        <v>0</v>
      </c>
      <c r="U193" s="259">
        <f t="shared" si="163"/>
        <v>0</v>
      </c>
      <c r="V193" s="259">
        <f t="shared" si="163"/>
        <v>0</v>
      </c>
      <c r="W193" s="259">
        <f t="shared" si="163"/>
        <v>0</v>
      </c>
      <c r="X193" s="259">
        <f t="shared" si="163"/>
        <v>0</v>
      </c>
      <c r="Y193" s="276">
        <f t="shared" si="163"/>
        <v>0</v>
      </c>
      <c r="Z193" s="276">
        <f t="shared" si="163"/>
        <v>0</v>
      </c>
      <c r="AA193" s="258">
        <f t="shared" si="163"/>
        <v>0</v>
      </c>
      <c r="AB193" s="258">
        <f t="shared" si="163"/>
        <v>0</v>
      </c>
      <c r="AC193" s="259">
        <f t="shared" si="163"/>
        <v>0</v>
      </c>
      <c r="AD193" s="259">
        <f t="shared" si="163"/>
        <v>0</v>
      </c>
      <c r="AE193" s="259">
        <f t="shared" si="163"/>
        <v>0</v>
      </c>
      <c r="AF193" s="259">
        <f t="shared" si="163"/>
        <v>0</v>
      </c>
      <c r="AG193" s="259">
        <f t="shared" si="163"/>
        <v>0</v>
      </c>
      <c r="AH193" s="259">
        <f t="shared" si="163"/>
        <v>0</v>
      </c>
      <c r="AI193" s="259">
        <f t="shared" si="163"/>
        <v>0</v>
      </c>
      <c r="AJ193" s="259">
        <f t="shared" si="163"/>
        <v>0</v>
      </c>
      <c r="AK193" s="276">
        <f t="shared" si="163"/>
        <v>0</v>
      </c>
      <c r="AL193" s="276">
        <f t="shared" si="163"/>
        <v>0</v>
      </c>
      <c r="AM193" s="258">
        <f t="shared" si="163"/>
        <v>0</v>
      </c>
      <c r="AN193" s="258">
        <f t="shared" si="163"/>
        <v>0</v>
      </c>
      <c r="AO193" s="259">
        <f t="shared" si="163"/>
        <v>0</v>
      </c>
      <c r="AP193" s="259">
        <f t="shared" si="163"/>
        <v>0</v>
      </c>
      <c r="AQ193" s="259">
        <f t="shared" si="163"/>
        <v>0</v>
      </c>
      <c r="AR193" s="259">
        <f t="shared" si="163"/>
        <v>0</v>
      </c>
      <c r="AS193" s="259">
        <f t="shared" si="163"/>
        <v>0</v>
      </c>
      <c r="AT193" s="259">
        <f t="shared" si="163"/>
        <v>0</v>
      </c>
      <c r="AU193" s="259">
        <f t="shared" si="163"/>
        <v>0</v>
      </c>
      <c r="AV193" s="259">
        <f t="shared" si="163"/>
        <v>0</v>
      </c>
      <c r="AW193" s="276">
        <f t="shared" si="163"/>
        <v>0</v>
      </c>
      <c r="AX193" s="276">
        <f t="shared" si="163"/>
        <v>0</v>
      </c>
      <c r="AY193" s="258">
        <f t="shared" si="163"/>
        <v>0</v>
      </c>
      <c r="AZ193" s="258">
        <f t="shared" si="163"/>
        <v>0</v>
      </c>
      <c r="BA193" s="259">
        <f t="shared" si="163"/>
        <v>0</v>
      </c>
      <c r="BB193" s="259">
        <f t="shared" si="163"/>
        <v>0</v>
      </c>
      <c r="BC193" s="259">
        <f t="shared" si="163"/>
        <v>0</v>
      </c>
      <c r="BD193" s="259">
        <f t="shared" si="163"/>
        <v>0</v>
      </c>
      <c r="BE193" s="259">
        <f t="shared" si="163"/>
        <v>0</v>
      </c>
      <c r="BF193" s="259">
        <f t="shared" si="163"/>
        <v>0</v>
      </c>
      <c r="BG193" s="259">
        <f t="shared" si="163"/>
        <v>0</v>
      </c>
      <c r="BH193" s="259">
        <f t="shared" si="163"/>
        <v>0</v>
      </c>
      <c r="BI193" s="276">
        <f t="shared" si="163"/>
        <v>0</v>
      </c>
      <c r="BJ193" s="276">
        <f t="shared" si="163"/>
        <v>0</v>
      </c>
      <c r="BK193" s="258">
        <f t="shared" si="163"/>
        <v>0</v>
      </c>
      <c r="BL193" s="258">
        <f t="shared" si="163"/>
        <v>0</v>
      </c>
      <c r="BM193" s="259">
        <f t="shared" si="163"/>
        <v>0</v>
      </c>
      <c r="BN193" s="259">
        <f t="shared" si="163"/>
        <v>0</v>
      </c>
      <c r="BO193" s="259">
        <f t="shared" si="163"/>
        <v>0</v>
      </c>
      <c r="BP193" s="259">
        <f t="shared" ref="BP193:CH193" si="164">BP191+BP192</f>
        <v>0</v>
      </c>
      <c r="BQ193" s="259">
        <f t="shared" si="164"/>
        <v>0</v>
      </c>
      <c r="BR193" s="259">
        <f t="shared" si="164"/>
        <v>0</v>
      </c>
      <c r="BS193" s="259">
        <f t="shared" si="164"/>
        <v>0</v>
      </c>
      <c r="BT193" s="259">
        <f t="shared" si="164"/>
        <v>0</v>
      </c>
      <c r="BU193" s="276">
        <f t="shared" si="164"/>
        <v>0</v>
      </c>
      <c r="BV193" s="276">
        <f t="shared" si="164"/>
        <v>0</v>
      </c>
      <c r="BW193" s="258">
        <f t="shared" si="164"/>
        <v>0</v>
      </c>
      <c r="BX193" s="258">
        <f t="shared" si="164"/>
        <v>0</v>
      </c>
      <c r="BY193" s="259">
        <f t="shared" si="164"/>
        <v>0</v>
      </c>
      <c r="BZ193" s="259">
        <f t="shared" si="164"/>
        <v>0</v>
      </c>
      <c r="CA193" s="259">
        <f t="shared" si="164"/>
        <v>0</v>
      </c>
      <c r="CB193" s="259">
        <f t="shared" si="164"/>
        <v>0</v>
      </c>
      <c r="CC193" s="259">
        <f t="shared" si="164"/>
        <v>0</v>
      </c>
      <c r="CD193" s="259">
        <f t="shared" si="164"/>
        <v>0</v>
      </c>
      <c r="CE193" s="259">
        <f t="shared" si="164"/>
        <v>0</v>
      </c>
      <c r="CF193" s="259">
        <f t="shared" si="164"/>
        <v>0</v>
      </c>
      <c r="CG193" s="276">
        <f t="shared" si="164"/>
        <v>0</v>
      </c>
      <c r="CH193" s="311">
        <f t="shared" si="164"/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BO194" si="165">D186+D193</f>
        <v>0</v>
      </c>
      <c r="E194" s="130">
        <f t="shared" si="165"/>
        <v>0</v>
      </c>
      <c r="F194" s="130">
        <f t="shared" si="165"/>
        <v>0</v>
      </c>
      <c r="G194" s="130">
        <f t="shared" si="165"/>
        <v>0</v>
      </c>
      <c r="H194" s="130">
        <f t="shared" si="165"/>
        <v>0</v>
      </c>
      <c r="I194" s="130">
        <f t="shared" si="165"/>
        <v>0</v>
      </c>
      <c r="J194" s="130">
        <f t="shared" si="165"/>
        <v>0</v>
      </c>
      <c r="K194" s="130">
        <f t="shared" si="165"/>
        <v>0</v>
      </c>
      <c r="L194" s="130">
        <f t="shared" si="165"/>
        <v>0</v>
      </c>
      <c r="M194" s="130">
        <f t="shared" si="165"/>
        <v>0</v>
      </c>
      <c r="N194" s="130">
        <f t="shared" si="165"/>
        <v>0</v>
      </c>
      <c r="O194" s="265">
        <f t="shared" si="165"/>
        <v>0</v>
      </c>
      <c r="P194" s="265">
        <f t="shared" si="165"/>
        <v>0</v>
      </c>
      <c r="Q194" s="265">
        <f t="shared" si="165"/>
        <v>0</v>
      </c>
      <c r="R194" s="265">
        <f t="shared" si="165"/>
        <v>0</v>
      </c>
      <c r="S194" s="265">
        <f t="shared" si="165"/>
        <v>0</v>
      </c>
      <c r="T194" s="265">
        <f t="shared" si="165"/>
        <v>0</v>
      </c>
      <c r="U194" s="265">
        <f t="shared" si="165"/>
        <v>0</v>
      </c>
      <c r="V194" s="265">
        <f t="shared" si="165"/>
        <v>0</v>
      </c>
      <c r="W194" s="265">
        <f t="shared" si="165"/>
        <v>0</v>
      </c>
      <c r="X194" s="265">
        <f t="shared" si="165"/>
        <v>0</v>
      </c>
      <c r="Y194" s="265">
        <f t="shared" si="165"/>
        <v>0</v>
      </c>
      <c r="Z194" s="265">
        <f t="shared" si="165"/>
        <v>0</v>
      </c>
      <c r="AA194" s="265">
        <f t="shared" si="165"/>
        <v>0</v>
      </c>
      <c r="AB194" s="265">
        <f t="shared" si="165"/>
        <v>0</v>
      </c>
      <c r="AC194" s="265">
        <f t="shared" si="165"/>
        <v>0</v>
      </c>
      <c r="AD194" s="265">
        <f t="shared" si="165"/>
        <v>0</v>
      </c>
      <c r="AE194" s="265">
        <f t="shared" si="165"/>
        <v>0</v>
      </c>
      <c r="AF194" s="265">
        <f t="shared" si="165"/>
        <v>0</v>
      </c>
      <c r="AG194" s="265">
        <f t="shared" si="165"/>
        <v>0</v>
      </c>
      <c r="AH194" s="265">
        <f t="shared" si="165"/>
        <v>0</v>
      </c>
      <c r="AI194" s="265">
        <f t="shared" si="165"/>
        <v>0</v>
      </c>
      <c r="AJ194" s="265">
        <f t="shared" si="165"/>
        <v>0</v>
      </c>
      <c r="AK194" s="265">
        <f t="shared" si="165"/>
        <v>0</v>
      </c>
      <c r="AL194" s="265">
        <f t="shared" si="165"/>
        <v>0</v>
      </c>
      <c r="AM194" s="265">
        <f t="shared" si="165"/>
        <v>0</v>
      </c>
      <c r="AN194" s="265">
        <f t="shared" si="165"/>
        <v>0</v>
      </c>
      <c r="AO194" s="265">
        <f t="shared" si="165"/>
        <v>0</v>
      </c>
      <c r="AP194" s="265">
        <f t="shared" si="165"/>
        <v>0</v>
      </c>
      <c r="AQ194" s="265">
        <f t="shared" si="165"/>
        <v>0</v>
      </c>
      <c r="AR194" s="265">
        <f t="shared" si="165"/>
        <v>0</v>
      </c>
      <c r="AS194" s="265">
        <f t="shared" si="165"/>
        <v>0</v>
      </c>
      <c r="AT194" s="265">
        <f t="shared" si="165"/>
        <v>0</v>
      </c>
      <c r="AU194" s="265">
        <f t="shared" si="165"/>
        <v>0</v>
      </c>
      <c r="AV194" s="265">
        <f t="shared" si="165"/>
        <v>0</v>
      </c>
      <c r="AW194" s="265">
        <f t="shared" si="165"/>
        <v>0</v>
      </c>
      <c r="AX194" s="265">
        <f t="shared" si="165"/>
        <v>0</v>
      </c>
      <c r="AY194" s="265">
        <f t="shared" si="165"/>
        <v>0</v>
      </c>
      <c r="AZ194" s="265">
        <f t="shared" si="165"/>
        <v>0</v>
      </c>
      <c r="BA194" s="265">
        <f t="shared" si="165"/>
        <v>0</v>
      </c>
      <c r="BB194" s="265">
        <f t="shared" si="165"/>
        <v>0</v>
      </c>
      <c r="BC194" s="265">
        <f t="shared" si="165"/>
        <v>0</v>
      </c>
      <c r="BD194" s="265">
        <f t="shared" si="165"/>
        <v>0</v>
      </c>
      <c r="BE194" s="265">
        <f t="shared" si="165"/>
        <v>0</v>
      </c>
      <c r="BF194" s="265">
        <f t="shared" si="165"/>
        <v>0</v>
      </c>
      <c r="BG194" s="265">
        <f t="shared" si="165"/>
        <v>0</v>
      </c>
      <c r="BH194" s="265">
        <f t="shared" si="165"/>
        <v>0</v>
      </c>
      <c r="BI194" s="265">
        <f t="shared" si="165"/>
        <v>0</v>
      </c>
      <c r="BJ194" s="265">
        <f t="shared" si="165"/>
        <v>0</v>
      </c>
      <c r="BK194" s="265">
        <f t="shared" si="165"/>
        <v>0</v>
      </c>
      <c r="BL194" s="265">
        <f t="shared" si="165"/>
        <v>0</v>
      </c>
      <c r="BM194" s="265">
        <f t="shared" si="165"/>
        <v>0</v>
      </c>
      <c r="BN194" s="265">
        <f t="shared" si="165"/>
        <v>0</v>
      </c>
      <c r="BO194" s="265">
        <f t="shared" si="165"/>
        <v>0</v>
      </c>
      <c r="BP194" s="265">
        <f t="shared" ref="BP194:CH194" si="166">BP186+BP193</f>
        <v>0</v>
      </c>
      <c r="BQ194" s="265">
        <f t="shared" si="166"/>
        <v>0</v>
      </c>
      <c r="BR194" s="265">
        <f t="shared" si="166"/>
        <v>0</v>
      </c>
      <c r="BS194" s="265">
        <f t="shared" si="166"/>
        <v>0</v>
      </c>
      <c r="BT194" s="265">
        <f t="shared" si="166"/>
        <v>0</v>
      </c>
      <c r="BU194" s="265">
        <f t="shared" si="166"/>
        <v>0</v>
      </c>
      <c r="BV194" s="265">
        <f t="shared" si="166"/>
        <v>0</v>
      </c>
      <c r="BW194" s="265">
        <f t="shared" si="166"/>
        <v>0</v>
      </c>
      <c r="BX194" s="265">
        <f t="shared" si="166"/>
        <v>0</v>
      </c>
      <c r="BY194" s="265">
        <f t="shared" si="166"/>
        <v>0</v>
      </c>
      <c r="BZ194" s="265">
        <f t="shared" si="166"/>
        <v>0</v>
      </c>
      <c r="CA194" s="265">
        <f t="shared" si="166"/>
        <v>0</v>
      </c>
      <c r="CB194" s="265">
        <f t="shared" si="166"/>
        <v>0</v>
      </c>
      <c r="CC194" s="265">
        <f t="shared" si="166"/>
        <v>0</v>
      </c>
      <c r="CD194" s="265">
        <f t="shared" si="166"/>
        <v>0</v>
      </c>
      <c r="CE194" s="265">
        <f t="shared" si="166"/>
        <v>0</v>
      </c>
      <c r="CF194" s="265">
        <f t="shared" si="166"/>
        <v>0</v>
      </c>
      <c r="CG194" s="265">
        <f t="shared" si="166"/>
        <v>0</v>
      </c>
      <c r="CH194" s="265">
        <f t="shared" si="166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2">
        <f t="shared" ref="C196" si="167">SUM(C182:C183)</f>
        <v>0</v>
      </c>
      <c r="D196" s="132">
        <f t="shared" ref="D196:BO196" si="168">SUM(D182:D183)</f>
        <v>0</v>
      </c>
      <c r="E196" s="132">
        <f t="shared" si="168"/>
        <v>0</v>
      </c>
      <c r="F196" s="132">
        <f t="shared" si="168"/>
        <v>0</v>
      </c>
      <c r="G196" s="132">
        <f t="shared" si="168"/>
        <v>0</v>
      </c>
      <c r="H196" s="132">
        <f t="shared" si="168"/>
        <v>0</v>
      </c>
      <c r="I196" s="132">
        <f t="shared" si="168"/>
        <v>0</v>
      </c>
      <c r="J196" s="132">
        <f t="shared" si="168"/>
        <v>0</v>
      </c>
      <c r="K196" s="132">
        <f t="shared" si="168"/>
        <v>0</v>
      </c>
      <c r="L196" s="132">
        <f t="shared" si="168"/>
        <v>0</v>
      </c>
      <c r="M196" s="133">
        <f t="shared" si="168"/>
        <v>0</v>
      </c>
      <c r="N196" s="133">
        <f t="shared" si="168"/>
        <v>0</v>
      </c>
      <c r="O196" s="271">
        <f t="shared" si="168"/>
        <v>0</v>
      </c>
      <c r="P196" s="271">
        <f t="shared" si="168"/>
        <v>0</v>
      </c>
      <c r="Q196" s="272">
        <f t="shared" si="168"/>
        <v>0</v>
      </c>
      <c r="R196" s="272">
        <f t="shared" si="168"/>
        <v>0</v>
      </c>
      <c r="S196" s="272">
        <f t="shared" si="168"/>
        <v>0</v>
      </c>
      <c r="T196" s="272">
        <f t="shared" si="168"/>
        <v>0</v>
      </c>
      <c r="U196" s="272">
        <f t="shared" si="168"/>
        <v>0</v>
      </c>
      <c r="V196" s="272">
        <f t="shared" si="168"/>
        <v>0</v>
      </c>
      <c r="W196" s="272">
        <f t="shared" si="168"/>
        <v>0</v>
      </c>
      <c r="X196" s="272">
        <f t="shared" si="168"/>
        <v>0</v>
      </c>
      <c r="Y196" s="273">
        <f t="shared" si="168"/>
        <v>0</v>
      </c>
      <c r="Z196" s="273">
        <f t="shared" si="168"/>
        <v>0</v>
      </c>
      <c r="AA196" s="271">
        <f t="shared" si="168"/>
        <v>0</v>
      </c>
      <c r="AB196" s="271">
        <f t="shared" si="168"/>
        <v>0</v>
      </c>
      <c r="AC196" s="272">
        <f t="shared" si="168"/>
        <v>0</v>
      </c>
      <c r="AD196" s="272">
        <f t="shared" si="168"/>
        <v>0</v>
      </c>
      <c r="AE196" s="272">
        <f t="shared" si="168"/>
        <v>0</v>
      </c>
      <c r="AF196" s="272">
        <f t="shared" si="168"/>
        <v>0</v>
      </c>
      <c r="AG196" s="272">
        <f t="shared" si="168"/>
        <v>0</v>
      </c>
      <c r="AH196" s="272">
        <f t="shared" si="168"/>
        <v>0</v>
      </c>
      <c r="AI196" s="272">
        <f t="shared" si="168"/>
        <v>0</v>
      </c>
      <c r="AJ196" s="272">
        <f t="shared" si="168"/>
        <v>0</v>
      </c>
      <c r="AK196" s="273">
        <f t="shared" si="168"/>
        <v>0</v>
      </c>
      <c r="AL196" s="273">
        <f t="shared" si="168"/>
        <v>0</v>
      </c>
      <c r="AM196" s="271">
        <f t="shared" si="168"/>
        <v>0</v>
      </c>
      <c r="AN196" s="271">
        <f t="shared" si="168"/>
        <v>0</v>
      </c>
      <c r="AO196" s="272">
        <f t="shared" si="168"/>
        <v>0</v>
      </c>
      <c r="AP196" s="272">
        <f t="shared" si="168"/>
        <v>0</v>
      </c>
      <c r="AQ196" s="272">
        <f t="shared" si="168"/>
        <v>0</v>
      </c>
      <c r="AR196" s="272">
        <f t="shared" si="168"/>
        <v>0</v>
      </c>
      <c r="AS196" s="272">
        <f t="shared" si="168"/>
        <v>0</v>
      </c>
      <c r="AT196" s="272">
        <f t="shared" si="168"/>
        <v>0</v>
      </c>
      <c r="AU196" s="272">
        <f t="shared" si="168"/>
        <v>0</v>
      </c>
      <c r="AV196" s="272">
        <f t="shared" si="168"/>
        <v>0</v>
      </c>
      <c r="AW196" s="273">
        <f t="shared" si="168"/>
        <v>0</v>
      </c>
      <c r="AX196" s="273">
        <f t="shared" si="168"/>
        <v>0</v>
      </c>
      <c r="AY196" s="271">
        <f t="shared" si="168"/>
        <v>0</v>
      </c>
      <c r="AZ196" s="271">
        <f t="shared" si="168"/>
        <v>0</v>
      </c>
      <c r="BA196" s="272">
        <f t="shared" si="168"/>
        <v>0</v>
      </c>
      <c r="BB196" s="272">
        <f t="shared" si="168"/>
        <v>0</v>
      </c>
      <c r="BC196" s="272">
        <f t="shared" si="168"/>
        <v>0</v>
      </c>
      <c r="BD196" s="272">
        <f t="shared" si="168"/>
        <v>0</v>
      </c>
      <c r="BE196" s="272">
        <f t="shared" si="168"/>
        <v>0</v>
      </c>
      <c r="BF196" s="272">
        <f t="shared" si="168"/>
        <v>0</v>
      </c>
      <c r="BG196" s="272">
        <f t="shared" si="168"/>
        <v>0</v>
      </c>
      <c r="BH196" s="272">
        <f t="shared" si="168"/>
        <v>0</v>
      </c>
      <c r="BI196" s="273">
        <f t="shared" si="168"/>
        <v>0</v>
      </c>
      <c r="BJ196" s="273">
        <f t="shared" si="168"/>
        <v>0</v>
      </c>
      <c r="BK196" s="271">
        <f t="shared" si="168"/>
        <v>0</v>
      </c>
      <c r="BL196" s="271">
        <f t="shared" si="168"/>
        <v>0</v>
      </c>
      <c r="BM196" s="272">
        <f t="shared" si="168"/>
        <v>0</v>
      </c>
      <c r="BN196" s="272">
        <f t="shared" si="168"/>
        <v>0</v>
      </c>
      <c r="BO196" s="272">
        <f t="shared" si="168"/>
        <v>0</v>
      </c>
      <c r="BP196" s="272">
        <f t="shared" ref="BP196:CH196" si="169">SUM(BP182:BP183)</f>
        <v>0</v>
      </c>
      <c r="BQ196" s="272">
        <f t="shared" si="169"/>
        <v>0</v>
      </c>
      <c r="BR196" s="272">
        <f t="shared" si="169"/>
        <v>0</v>
      </c>
      <c r="BS196" s="272">
        <f t="shared" si="169"/>
        <v>0</v>
      </c>
      <c r="BT196" s="272">
        <f t="shared" si="169"/>
        <v>0</v>
      </c>
      <c r="BU196" s="273">
        <f t="shared" si="169"/>
        <v>0</v>
      </c>
      <c r="BV196" s="273">
        <f t="shared" si="169"/>
        <v>0</v>
      </c>
      <c r="BW196" s="271">
        <f t="shared" si="169"/>
        <v>0</v>
      </c>
      <c r="BX196" s="271">
        <f t="shared" si="169"/>
        <v>0</v>
      </c>
      <c r="BY196" s="272">
        <f t="shared" si="169"/>
        <v>0</v>
      </c>
      <c r="BZ196" s="272">
        <f t="shared" si="169"/>
        <v>0</v>
      </c>
      <c r="CA196" s="272">
        <f t="shared" si="169"/>
        <v>0</v>
      </c>
      <c r="CB196" s="272">
        <f t="shared" si="169"/>
        <v>0</v>
      </c>
      <c r="CC196" s="272">
        <f t="shared" si="169"/>
        <v>0</v>
      </c>
      <c r="CD196" s="272">
        <f t="shared" si="169"/>
        <v>0</v>
      </c>
      <c r="CE196" s="272">
        <f t="shared" si="169"/>
        <v>0</v>
      </c>
      <c r="CF196" s="272">
        <f t="shared" si="169"/>
        <v>0</v>
      </c>
      <c r="CG196" s="273">
        <f t="shared" si="169"/>
        <v>0</v>
      </c>
      <c r="CH196" s="273">
        <f t="shared" si="169"/>
        <v>0</v>
      </c>
    </row>
    <row r="197" spans="1:86" hidden="1" x14ac:dyDescent="0.35">
      <c r="A197" s="116"/>
      <c r="B197" s="116" t="s">
        <v>142</v>
      </c>
      <c r="C197" s="132">
        <f t="shared" ref="C197" si="170">SUM(C189:C190)</f>
        <v>0</v>
      </c>
      <c r="D197" s="132">
        <f t="shared" ref="D197:BO197" si="171">SUM(D189:D190)</f>
        <v>0</v>
      </c>
      <c r="E197" s="132">
        <f t="shared" si="171"/>
        <v>0</v>
      </c>
      <c r="F197" s="132">
        <f t="shared" si="171"/>
        <v>0</v>
      </c>
      <c r="G197" s="132">
        <f t="shared" si="171"/>
        <v>0</v>
      </c>
      <c r="H197" s="132">
        <f t="shared" si="171"/>
        <v>0</v>
      </c>
      <c r="I197" s="132">
        <f t="shared" si="171"/>
        <v>0</v>
      </c>
      <c r="J197" s="132">
        <f t="shared" si="171"/>
        <v>0</v>
      </c>
      <c r="K197" s="132">
        <f t="shared" si="171"/>
        <v>0</v>
      </c>
      <c r="L197" s="132">
        <f t="shared" si="171"/>
        <v>0</v>
      </c>
      <c r="M197" s="133">
        <f t="shared" si="171"/>
        <v>0</v>
      </c>
      <c r="N197" s="133">
        <f t="shared" si="171"/>
        <v>0</v>
      </c>
      <c r="O197" s="271">
        <f t="shared" si="171"/>
        <v>0</v>
      </c>
      <c r="P197" s="271">
        <f t="shared" si="171"/>
        <v>0</v>
      </c>
      <c r="Q197" s="272">
        <f t="shared" si="171"/>
        <v>0</v>
      </c>
      <c r="R197" s="272">
        <f t="shared" si="171"/>
        <v>0</v>
      </c>
      <c r="S197" s="272">
        <f t="shared" si="171"/>
        <v>0</v>
      </c>
      <c r="T197" s="272">
        <f t="shared" si="171"/>
        <v>0</v>
      </c>
      <c r="U197" s="272">
        <f t="shared" si="171"/>
        <v>0</v>
      </c>
      <c r="V197" s="272">
        <f t="shared" si="171"/>
        <v>0</v>
      </c>
      <c r="W197" s="272">
        <f t="shared" si="171"/>
        <v>0</v>
      </c>
      <c r="X197" s="272">
        <f t="shared" si="171"/>
        <v>0</v>
      </c>
      <c r="Y197" s="273">
        <f t="shared" si="171"/>
        <v>0</v>
      </c>
      <c r="Z197" s="273">
        <f t="shared" si="171"/>
        <v>0</v>
      </c>
      <c r="AA197" s="271">
        <f t="shared" si="171"/>
        <v>0</v>
      </c>
      <c r="AB197" s="271">
        <f t="shared" si="171"/>
        <v>0</v>
      </c>
      <c r="AC197" s="272">
        <f t="shared" si="171"/>
        <v>0</v>
      </c>
      <c r="AD197" s="272">
        <f t="shared" si="171"/>
        <v>0</v>
      </c>
      <c r="AE197" s="272">
        <f t="shared" si="171"/>
        <v>0</v>
      </c>
      <c r="AF197" s="272">
        <f t="shared" si="171"/>
        <v>0</v>
      </c>
      <c r="AG197" s="272">
        <f t="shared" si="171"/>
        <v>0</v>
      </c>
      <c r="AH197" s="272">
        <f t="shared" si="171"/>
        <v>0</v>
      </c>
      <c r="AI197" s="272">
        <f t="shared" si="171"/>
        <v>0</v>
      </c>
      <c r="AJ197" s="272">
        <f t="shared" si="171"/>
        <v>0</v>
      </c>
      <c r="AK197" s="273">
        <f t="shared" si="171"/>
        <v>0</v>
      </c>
      <c r="AL197" s="273">
        <f t="shared" si="171"/>
        <v>0</v>
      </c>
      <c r="AM197" s="271">
        <f t="shared" si="171"/>
        <v>0</v>
      </c>
      <c r="AN197" s="271">
        <f t="shared" si="171"/>
        <v>0</v>
      </c>
      <c r="AO197" s="272">
        <f t="shared" si="171"/>
        <v>0</v>
      </c>
      <c r="AP197" s="272">
        <f t="shared" si="171"/>
        <v>0</v>
      </c>
      <c r="AQ197" s="272">
        <f t="shared" si="171"/>
        <v>0</v>
      </c>
      <c r="AR197" s="272">
        <f t="shared" si="171"/>
        <v>0</v>
      </c>
      <c r="AS197" s="272">
        <f t="shared" si="171"/>
        <v>0</v>
      </c>
      <c r="AT197" s="272">
        <f t="shared" si="171"/>
        <v>0</v>
      </c>
      <c r="AU197" s="272">
        <f t="shared" si="171"/>
        <v>0</v>
      </c>
      <c r="AV197" s="272">
        <f t="shared" si="171"/>
        <v>0</v>
      </c>
      <c r="AW197" s="273">
        <f t="shared" si="171"/>
        <v>0</v>
      </c>
      <c r="AX197" s="273">
        <f t="shared" si="171"/>
        <v>0</v>
      </c>
      <c r="AY197" s="271">
        <f t="shared" si="171"/>
        <v>0</v>
      </c>
      <c r="AZ197" s="271">
        <f t="shared" si="171"/>
        <v>0</v>
      </c>
      <c r="BA197" s="272">
        <f t="shared" si="171"/>
        <v>0</v>
      </c>
      <c r="BB197" s="272">
        <f t="shared" si="171"/>
        <v>0</v>
      </c>
      <c r="BC197" s="272">
        <f t="shared" si="171"/>
        <v>0</v>
      </c>
      <c r="BD197" s="272">
        <f t="shared" si="171"/>
        <v>0</v>
      </c>
      <c r="BE197" s="272">
        <f t="shared" si="171"/>
        <v>0</v>
      </c>
      <c r="BF197" s="272">
        <f t="shared" si="171"/>
        <v>0</v>
      </c>
      <c r="BG197" s="272">
        <f t="shared" si="171"/>
        <v>0</v>
      </c>
      <c r="BH197" s="272">
        <f t="shared" si="171"/>
        <v>0</v>
      </c>
      <c r="BI197" s="273">
        <f t="shared" si="171"/>
        <v>0</v>
      </c>
      <c r="BJ197" s="273">
        <f t="shared" si="171"/>
        <v>0</v>
      </c>
      <c r="BK197" s="271">
        <f t="shared" si="171"/>
        <v>0</v>
      </c>
      <c r="BL197" s="271">
        <f t="shared" si="171"/>
        <v>0</v>
      </c>
      <c r="BM197" s="272">
        <f t="shared" si="171"/>
        <v>0</v>
      </c>
      <c r="BN197" s="272">
        <f t="shared" si="171"/>
        <v>0</v>
      </c>
      <c r="BO197" s="272">
        <f t="shared" si="171"/>
        <v>0</v>
      </c>
      <c r="BP197" s="272">
        <f t="shared" ref="BP197:CH197" si="172">SUM(BP189:BP190)</f>
        <v>0</v>
      </c>
      <c r="BQ197" s="272">
        <f t="shared" si="172"/>
        <v>0</v>
      </c>
      <c r="BR197" s="272">
        <f t="shared" si="172"/>
        <v>0</v>
      </c>
      <c r="BS197" s="272">
        <f t="shared" si="172"/>
        <v>0</v>
      </c>
      <c r="BT197" s="272">
        <f t="shared" si="172"/>
        <v>0</v>
      </c>
      <c r="BU197" s="273">
        <f t="shared" si="172"/>
        <v>0</v>
      </c>
      <c r="BV197" s="273">
        <f t="shared" si="172"/>
        <v>0</v>
      </c>
      <c r="BW197" s="271">
        <f t="shared" si="172"/>
        <v>0</v>
      </c>
      <c r="BX197" s="271">
        <f t="shared" si="172"/>
        <v>0</v>
      </c>
      <c r="BY197" s="272">
        <f t="shared" si="172"/>
        <v>0</v>
      </c>
      <c r="BZ197" s="272">
        <f t="shared" si="172"/>
        <v>0</v>
      </c>
      <c r="CA197" s="272">
        <f t="shared" si="172"/>
        <v>0</v>
      </c>
      <c r="CB197" s="272">
        <f t="shared" si="172"/>
        <v>0</v>
      </c>
      <c r="CC197" s="272">
        <f t="shared" si="172"/>
        <v>0</v>
      </c>
      <c r="CD197" s="272">
        <f t="shared" si="172"/>
        <v>0</v>
      </c>
      <c r="CE197" s="272">
        <f t="shared" si="172"/>
        <v>0</v>
      </c>
      <c r="CF197" s="272">
        <f t="shared" si="172"/>
        <v>0</v>
      </c>
      <c r="CG197" s="273">
        <f t="shared" si="172"/>
        <v>0</v>
      </c>
      <c r="CH197" s="273">
        <f t="shared" si="172"/>
        <v>0</v>
      </c>
    </row>
    <row r="198" spans="1:86" hidden="1" x14ac:dyDescent="0.35">
      <c r="A198" s="116"/>
      <c r="B198" s="116" t="s">
        <v>129</v>
      </c>
      <c r="C198" s="134">
        <f t="shared" ref="C198" si="173">SUM(C196:C197)</f>
        <v>0</v>
      </c>
      <c r="D198" s="134">
        <f t="shared" ref="D198:BO198" si="174">SUM(D196:D197)</f>
        <v>0</v>
      </c>
      <c r="E198" s="134">
        <f t="shared" si="174"/>
        <v>0</v>
      </c>
      <c r="F198" s="134">
        <f t="shared" si="174"/>
        <v>0</v>
      </c>
      <c r="G198" s="134">
        <f t="shared" si="174"/>
        <v>0</v>
      </c>
      <c r="H198" s="134">
        <f t="shared" si="174"/>
        <v>0</v>
      </c>
      <c r="I198" s="134">
        <f t="shared" si="174"/>
        <v>0</v>
      </c>
      <c r="J198" s="134">
        <f t="shared" si="174"/>
        <v>0</v>
      </c>
      <c r="K198" s="134">
        <f t="shared" si="174"/>
        <v>0</v>
      </c>
      <c r="L198" s="134">
        <f t="shared" si="174"/>
        <v>0</v>
      </c>
      <c r="M198" s="135">
        <f t="shared" si="174"/>
        <v>0</v>
      </c>
      <c r="N198" s="135">
        <f t="shared" si="174"/>
        <v>0</v>
      </c>
      <c r="O198" s="274">
        <f t="shared" si="174"/>
        <v>0</v>
      </c>
      <c r="P198" s="274">
        <f t="shared" si="174"/>
        <v>0</v>
      </c>
      <c r="Q198" s="274">
        <f t="shared" si="174"/>
        <v>0</v>
      </c>
      <c r="R198" s="274">
        <f t="shared" si="174"/>
        <v>0</v>
      </c>
      <c r="S198" s="274">
        <f t="shared" si="174"/>
        <v>0</v>
      </c>
      <c r="T198" s="274">
        <f t="shared" si="174"/>
        <v>0</v>
      </c>
      <c r="U198" s="274">
        <f t="shared" si="174"/>
        <v>0</v>
      </c>
      <c r="V198" s="274">
        <f t="shared" si="174"/>
        <v>0</v>
      </c>
      <c r="W198" s="274">
        <f t="shared" si="174"/>
        <v>0</v>
      </c>
      <c r="X198" s="274">
        <f t="shared" si="174"/>
        <v>0</v>
      </c>
      <c r="Y198" s="275">
        <f t="shared" si="174"/>
        <v>0</v>
      </c>
      <c r="Z198" s="275">
        <f t="shared" si="174"/>
        <v>0</v>
      </c>
      <c r="AA198" s="274">
        <f t="shared" si="174"/>
        <v>0</v>
      </c>
      <c r="AB198" s="274">
        <f t="shared" si="174"/>
        <v>0</v>
      </c>
      <c r="AC198" s="274">
        <f t="shared" si="174"/>
        <v>0</v>
      </c>
      <c r="AD198" s="274">
        <f t="shared" si="174"/>
        <v>0</v>
      </c>
      <c r="AE198" s="274">
        <f t="shared" si="174"/>
        <v>0</v>
      </c>
      <c r="AF198" s="274">
        <f t="shared" si="174"/>
        <v>0</v>
      </c>
      <c r="AG198" s="274">
        <f t="shared" si="174"/>
        <v>0</v>
      </c>
      <c r="AH198" s="274">
        <f t="shared" si="174"/>
        <v>0</v>
      </c>
      <c r="AI198" s="274">
        <f t="shared" si="174"/>
        <v>0</v>
      </c>
      <c r="AJ198" s="274">
        <f t="shared" si="174"/>
        <v>0</v>
      </c>
      <c r="AK198" s="275">
        <f t="shared" si="174"/>
        <v>0</v>
      </c>
      <c r="AL198" s="275">
        <f t="shared" si="174"/>
        <v>0</v>
      </c>
      <c r="AM198" s="274">
        <f t="shared" si="174"/>
        <v>0</v>
      </c>
      <c r="AN198" s="274">
        <f t="shared" si="174"/>
        <v>0</v>
      </c>
      <c r="AO198" s="274">
        <f t="shared" si="174"/>
        <v>0</v>
      </c>
      <c r="AP198" s="274">
        <f t="shared" si="174"/>
        <v>0</v>
      </c>
      <c r="AQ198" s="274">
        <f t="shared" si="174"/>
        <v>0</v>
      </c>
      <c r="AR198" s="274">
        <f t="shared" si="174"/>
        <v>0</v>
      </c>
      <c r="AS198" s="274">
        <f t="shared" si="174"/>
        <v>0</v>
      </c>
      <c r="AT198" s="274">
        <f t="shared" si="174"/>
        <v>0</v>
      </c>
      <c r="AU198" s="274">
        <f t="shared" si="174"/>
        <v>0</v>
      </c>
      <c r="AV198" s="274">
        <f t="shared" si="174"/>
        <v>0</v>
      </c>
      <c r="AW198" s="275">
        <f t="shared" si="174"/>
        <v>0</v>
      </c>
      <c r="AX198" s="275">
        <f t="shared" si="174"/>
        <v>0</v>
      </c>
      <c r="AY198" s="274">
        <f t="shared" si="174"/>
        <v>0</v>
      </c>
      <c r="AZ198" s="274">
        <f t="shared" si="174"/>
        <v>0</v>
      </c>
      <c r="BA198" s="274">
        <f t="shared" si="174"/>
        <v>0</v>
      </c>
      <c r="BB198" s="274">
        <f t="shared" si="174"/>
        <v>0</v>
      </c>
      <c r="BC198" s="274">
        <f t="shared" si="174"/>
        <v>0</v>
      </c>
      <c r="BD198" s="274">
        <f t="shared" si="174"/>
        <v>0</v>
      </c>
      <c r="BE198" s="274">
        <f t="shared" si="174"/>
        <v>0</v>
      </c>
      <c r="BF198" s="274">
        <f t="shared" si="174"/>
        <v>0</v>
      </c>
      <c r="BG198" s="274">
        <f t="shared" si="174"/>
        <v>0</v>
      </c>
      <c r="BH198" s="274">
        <f t="shared" si="174"/>
        <v>0</v>
      </c>
      <c r="BI198" s="275">
        <f t="shared" si="174"/>
        <v>0</v>
      </c>
      <c r="BJ198" s="275">
        <f t="shared" si="174"/>
        <v>0</v>
      </c>
      <c r="BK198" s="274">
        <f t="shared" si="174"/>
        <v>0</v>
      </c>
      <c r="BL198" s="274">
        <f t="shared" si="174"/>
        <v>0</v>
      </c>
      <c r="BM198" s="274">
        <f t="shared" si="174"/>
        <v>0</v>
      </c>
      <c r="BN198" s="274">
        <f t="shared" si="174"/>
        <v>0</v>
      </c>
      <c r="BO198" s="274">
        <f t="shared" si="174"/>
        <v>0</v>
      </c>
      <c r="BP198" s="274">
        <f t="shared" ref="BP198:CH198" si="175">SUM(BP196:BP197)</f>
        <v>0</v>
      </c>
      <c r="BQ198" s="274">
        <f t="shared" si="175"/>
        <v>0</v>
      </c>
      <c r="BR198" s="274">
        <f t="shared" si="175"/>
        <v>0</v>
      </c>
      <c r="BS198" s="274">
        <f t="shared" si="175"/>
        <v>0</v>
      </c>
      <c r="BT198" s="274">
        <f t="shared" si="175"/>
        <v>0</v>
      </c>
      <c r="BU198" s="275">
        <f t="shared" si="175"/>
        <v>0</v>
      </c>
      <c r="BV198" s="275">
        <f t="shared" si="175"/>
        <v>0</v>
      </c>
      <c r="BW198" s="274">
        <f t="shared" si="175"/>
        <v>0</v>
      </c>
      <c r="BX198" s="274">
        <f t="shared" si="175"/>
        <v>0</v>
      </c>
      <c r="BY198" s="274">
        <f t="shared" si="175"/>
        <v>0</v>
      </c>
      <c r="BZ198" s="274">
        <f t="shared" si="175"/>
        <v>0</v>
      </c>
      <c r="CA198" s="274">
        <f t="shared" si="175"/>
        <v>0</v>
      </c>
      <c r="CB198" s="274">
        <f t="shared" si="175"/>
        <v>0</v>
      </c>
      <c r="CC198" s="274">
        <f t="shared" si="175"/>
        <v>0</v>
      </c>
      <c r="CD198" s="274">
        <f t="shared" si="175"/>
        <v>0</v>
      </c>
      <c r="CE198" s="274">
        <f t="shared" si="175"/>
        <v>0</v>
      </c>
      <c r="CF198" s="274">
        <f t="shared" si="175"/>
        <v>0</v>
      </c>
      <c r="CG198" s="275">
        <f t="shared" si="175"/>
        <v>0</v>
      </c>
      <c r="CH198" s="275">
        <f t="shared" si="175"/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0</v>
      </c>
      <c r="E200" s="420">
        <f>IF('YTD PROGRAM SUMMARY'!E4=0,0,E198-E73)</f>
        <v>0</v>
      </c>
      <c r="F200" s="420">
        <f>IF('YTD PROGRAM SUMMARY'!F4=0,0,F198-F73)</f>
        <v>0</v>
      </c>
      <c r="G200" s="420">
        <f>IF('YTD PROGRAM SUMMARY'!G4=0,0,G198-G73)</f>
        <v>0</v>
      </c>
      <c r="H200" s="420">
        <f>IF('YTD PROGRAM SUMMARY'!H4=0,0,H198-H73)</f>
        <v>0</v>
      </c>
      <c r="I200" s="420">
        <f>IF('YTD PROGRAM SUMMARY'!I4=0,0,I198-I73)</f>
        <v>0</v>
      </c>
      <c r="J200" s="420">
        <f>IF('YTD PROGRAM SUMMARY'!J4=0,0,J198-J73)</f>
        <v>0</v>
      </c>
      <c r="K200" s="420">
        <f>IF('YTD PROGRAM SUMMARY'!K4=0,0,K198-K73)</f>
        <v>0</v>
      </c>
      <c r="L200" s="420">
        <f>IF('YTD PROGRAM SUMMARY'!L4=0,0,L198-L73)</f>
        <v>0</v>
      </c>
      <c r="M200" s="420">
        <f>IF('YTD PROGRAM SUMMARY'!M4=0,0,M198-M73)</f>
        <v>0</v>
      </c>
      <c r="N200" s="420">
        <f>IF('YTD PROGRAM SUMMARY'!N4=0,0,N198-N73)</f>
        <v>0</v>
      </c>
    </row>
    <row r="201" spans="1:86" x14ac:dyDescent="0.35"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</row>
    <row r="219" spans="3:86" s="345" customFormat="1" x14ac:dyDescent="0.35">
      <c r="C219" s="358"/>
      <c r="D219" s="358"/>
      <c r="E219" s="358"/>
      <c r="F219" s="358"/>
      <c r="G219" s="358"/>
      <c r="H219" s="358"/>
      <c r="I219" s="358"/>
      <c r="J219" s="358"/>
      <c r="K219" s="358"/>
      <c r="L219" s="358"/>
      <c r="M219" s="358"/>
      <c r="N219" s="358"/>
      <c r="O219" s="358"/>
      <c r="P219" s="358"/>
      <c r="Q219" s="358"/>
      <c r="R219" s="358"/>
      <c r="S219" s="358"/>
      <c r="T219" s="358"/>
      <c r="U219" s="358"/>
      <c r="V219" s="358"/>
      <c r="W219" s="358"/>
      <c r="X219" s="358"/>
      <c r="Y219" s="358"/>
      <c r="Z219" s="358"/>
      <c r="AA219" s="358"/>
      <c r="AB219" s="358"/>
      <c r="AC219" s="358"/>
      <c r="AD219" s="358"/>
      <c r="AE219" s="358"/>
      <c r="AF219" s="358"/>
      <c r="AG219" s="358"/>
      <c r="AH219" s="358"/>
      <c r="AI219" s="358"/>
      <c r="AJ219" s="358"/>
      <c r="AK219" s="358"/>
      <c r="AL219" s="358"/>
      <c r="AM219" s="358"/>
      <c r="AN219" s="358"/>
      <c r="AO219" s="358"/>
      <c r="AP219" s="358"/>
      <c r="AQ219" s="358"/>
      <c r="AR219" s="358"/>
      <c r="AS219" s="358"/>
      <c r="AT219" s="358"/>
      <c r="AU219" s="358"/>
      <c r="AV219" s="358"/>
      <c r="AW219" s="358"/>
      <c r="AX219" s="358"/>
      <c r="AY219" s="358"/>
      <c r="AZ219" s="358"/>
      <c r="BA219" s="358"/>
      <c r="BB219" s="358"/>
      <c r="BC219" s="358"/>
      <c r="BD219" s="358"/>
      <c r="BE219" s="358"/>
      <c r="BF219" s="358"/>
      <c r="BG219" s="358"/>
      <c r="BH219" s="358"/>
      <c r="BI219" s="358"/>
      <c r="BJ219" s="358"/>
      <c r="BK219" s="358"/>
      <c r="BL219" s="358"/>
      <c r="BM219" s="358"/>
      <c r="BN219" s="358"/>
      <c r="BO219" s="358"/>
      <c r="BP219" s="358"/>
      <c r="BQ219" s="358"/>
      <c r="BR219" s="358"/>
      <c r="BS219" s="358"/>
      <c r="BT219" s="358"/>
      <c r="BU219" s="358"/>
      <c r="BV219" s="358"/>
      <c r="BW219" s="358"/>
      <c r="BX219" s="358"/>
      <c r="BY219" s="358"/>
      <c r="BZ219" s="358"/>
      <c r="CA219" s="358"/>
      <c r="CB219" s="358"/>
      <c r="CC219" s="358"/>
      <c r="CD219" s="358"/>
      <c r="CE219" s="358"/>
      <c r="CF219" s="358"/>
      <c r="CG219" s="358"/>
      <c r="CH219" s="358"/>
    </row>
    <row r="220" spans="3:86" s="345" customFormat="1" x14ac:dyDescent="0.35">
      <c r="C220" s="358"/>
      <c r="D220" s="358"/>
      <c r="E220" s="358"/>
      <c r="F220" s="358"/>
      <c r="G220" s="358"/>
      <c r="H220" s="358"/>
      <c r="I220" s="358"/>
      <c r="J220" s="358"/>
      <c r="K220" s="358"/>
      <c r="L220" s="358"/>
      <c r="M220" s="358"/>
      <c r="N220" s="358"/>
      <c r="O220" s="358"/>
      <c r="P220" s="358"/>
      <c r="Q220" s="358"/>
      <c r="R220" s="358"/>
      <c r="S220" s="358"/>
      <c r="T220" s="358"/>
      <c r="U220" s="358"/>
      <c r="V220" s="358"/>
      <c r="W220" s="358"/>
      <c r="X220" s="358"/>
      <c r="Y220" s="358"/>
      <c r="Z220" s="358"/>
      <c r="AA220" s="358"/>
      <c r="AB220" s="358"/>
      <c r="AC220" s="358"/>
      <c r="AD220" s="358"/>
      <c r="AE220" s="358"/>
      <c r="AF220" s="358"/>
      <c r="AG220" s="358"/>
      <c r="AH220" s="358"/>
      <c r="AI220" s="358"/>
      <c r="AJ220" s="358"/>
      <c r="AK220" s="358"/>
      <c r="AL220" s="358"/>
      <c r="AM220" s="358"/>
      <c r="AN220" s="358"/>
      <c r="AO220" s="358"/>
      <c r="AP220" s="358"/>
      <c r="AQ220" s="358"/>
      <c r="AR220" s="358"/>
      <c r="AS220" s="358"/>
      <c r="AT220" s="358"/>
      <c r="AU220" s="358"/>
      <c r="AV220" s="358"/>
      <c r="AW220" s="358"/>
      <c r="AX220" s="358"/>
      <c r="AY220" s="358"/>
      <c r="AZ220" s="358"/>
      <c r="BA220" s="358"/>
      <c r="BB220" s="358"/>
      <c r="BC220" s="358"/>
      <c r="BD220" s="358"/>
      <c r="BE220" s="358"/>
      <c r="BF220" s="358"/>
      <c r="BG220" s="358"/>
      <c r="BH220" s="358"/>
      <c r="BI220" s="358"/>
      <c r="BJ220" s="358"/>
      <c r="BK220" s="358"/>
      <c r="BL220" s="358"/>
      <c r="BM220" s="358"/>
      <c r="BN220" s="358"/>
      <c r="BO220" s="358"/>
      <c r="BP220" s="358"/>
      <c r="BQ220" s="358"/>
      <c r="BR220" s="358"/>
      <c r="BS220" s="358"/>
      <c r="BT220" s="358"/>
      <c r="BU220" s="358"/>
      <c r="BV220" s="358"/>
      <c r="BW220" s="358"/>
      <c r="BX220" s="358"/>
      <c r="BY220" s="358"/>
      <c r="BZ220" s="358"/>
      <c r="CA220" s="358"/>
      <c r="CB220" s="358"/>
      <c r="CC220" s="358"/>
      <c r="CD220" s="358"/>
      <c r="CE220" s="358"/>
      <c r="CF220" s="358"/>
      <c r="CG220" s="358"/>
      <c r="CH220" s="358"/>
    </row>
    <row r="221" spans="3:86" s="345" customFormat="1" x14ac:dyDescent="0.35">
      <c r="C221" s="358"/>
      <c r="D221" s="358"/>
      <c r="E221" s="358"/>
      <c r="F221" s="35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  <c r="Q221" s="358"/>
      <c r="R221" s="358"/>
      <c r="S221" s="358"/>
      <c r="T221" s="358"/>
      <c r="U221" s="358"/>
      <c r="V221" s="358"/>
      <c r="W221" s="358"/>
      <c r="X221" s="358"/>
      <c r="Y221" s="358"/>
      <c r="Z221" s="358"/>
      <c r="AA221" s="358"/>
      <c r="AB221" s="358"/>
      <c r="AC221" s="358"/>
      <c r="AD221" s="358"/>
      <c r="AE221" s="358"/>
      <c r="AF221" s="358"/>
      <c r="AG221" s="358"/>
      <c r="AH221" s="358"/>
      <c r="AI221" s="358"/>
      <c r="AJ221" s="358"/>
      <c r="AK221" s="358"/>
      <c r="AL221" s="358"/>
      <c r="AM221" s="358"/>
      <c r="AN221" s="358"/>
      <c r="AO221" s="358"/>
      <c r="AP221" s="358"/>
      <c r="AQ221" s="358"/>
      <c r="AR221" s="358"/>
      <c r="AS221" s="358"/>
      <c r="AT221" s="358"/>
      <c r="AU221" s="358"/>
      <c r="AV221" s="358"/>
      <c r="AW221" s="358"/>
      <c r="AX221" s="358"/>
      <c r="AY221" s="358"/>
      <c r="AZ221" s="358"/>
      <c r="BA221" s="358"/>
      <c r="BB221" s="358"/>
      <c r="BC221" s="358"/>
      <c r="BD221" s="358"/>
      <c r="BE221" s="358"/>
      <c r="BF221" s="358"/>
      <c r="BG221" s="358"/>
      <c r="BH221" s="358"/>
      <c r="BI221" s="358"/>
      <c r="BJ221" s="358"/>
      <c r="BK221" s="358"/>
      <c r="BL221" s="358"/>
      <c r="BM221" s="358"/>
      <c r="BN221" s="358"/>
      <c r="BO221" s="358"/>
      <c r="BP221" s="358"/>
      <c r="BQ221" s="358"/>
      <c r="BR221" s="358"/>
      <c r="BS221" s="358"/>
      <c r="BT221" s="358"/>
      <c r="BU221" s="358"/>
      <c r="BV221" s="358"/>
      <c r="BW221" s="358"/>
      <c r="BX221" s="358"/>
      <c r="BY221" s="358"/>
      <c r="BZ221" s="358"/>
      <c r="CA221" s="358"/>
      <c r="CB221" s="358"/>
      <c r="CC221" s="358"/>
      <c r="CD221" s="358"/>
      <c r="CE221" s="358"/>
      <c r="CF221" s="358"/>
      <c r="CG221" s="358"/>
      <c r="CH221" s="358"/>
    </row>
    <row r="222" spans="3:86" s="345" customFormat="1" x14ac:dyDescent="0.35">
      <c r="C222" s="358"/>
      <c r="D222" s="358"/>
      <c r="E222" s="358"/>
      <c r="F222" s="358"/>
      <c r="G222" s="358"/>
      <c r="H222" s="358"/>
      <c r="I222" s="358"/>
      <c r="J222" s="358"/>
      <c r="K222" s="358"/>
      <c r="L222" s="358"/>
      <c r="M222" s="358"/>
      <c r="N222" s="358"/>
      <c r="O222" s="358"/>
      <c r="P222" s="358"/>
      <c r="Q222" s="358"/>
      <c r="R222" s="358"/>
      <c r="S222" s="358"/>
      <c r="T222" s="358"/>
      <c r="U222" s="358"/>
      <c r="V222" s="358"/>
      <c r="W222" s="358"/>
      <c r="X222" s="358"/>
      <c r="Y222" s="358"/>
      <c r="Z222" s="358"/>
      <c r="AA222" s="358"/>
      <c r="AB222" s="358"/>
      <c r="AC222" s="358"/>
      <c r="AD222" s="358"/>
      <c r="AE222" s="358"/>
      <c r="AF222" s="358"/>
      <c r="AG222" s="358"/>
      <c r="AH222" s="358"/>
      <c r="AI222" s="358"/>
      <c r="AJ222" s="358"/>
      <c r="AK222" s="358"/>
      <c r="AL222" s="358"/>
      <c r="AM222" s="358"/>
      <c r="AN222" s="358"/>
      <c r="AO222" s="358"/>
      <c r="AP222" s="358"/>
      <c r="AQ222" s="358"/>
      <c r="AR222" s="358"/>
      <c r="AS222" s="358"/>
      <c r="AT222" s="358"/>
      <c r="AU222" s="358"/>
      <c r="AV222" s="358"/>
      <c r="AW222" s="358"/>
      <c r="AX222" s="358"/>
      <c r="AY222" s="358"/>
      <c r="AZ222" s="358"/>
      <c r="BA222" s="358"/>
      <c r="BB222" s="358"/>
      <c r="BC222" s="358"/>
      <c r="BD222" s="358"/>
      <c r="BE222" s="358"/>
      <c r="BF222" s="358"/>
      <c r="BG222" s="358"/>
      <c r="BH222" s="358"/>
      <c r="BI222" s="358"/>
      <c r="BJ222" s="358"/>
      <c r="BK222" s="358"/>
      <c r="BL222" s="358"/>
      <c r="BM222" s="358"/>
      <c r="BN222" s="358"/>
      <c r="BO222" s="358"/>
      <c r="BP222" s="358"/>
      <c r="BQ222" s="358"/>
      <c r="BR222" s="358"/>
      <c r="BS222" s="358"/>
      <c r="BT222" s="358"/>
      <c r="BU222" s="358"/>
      <c r="BV222" s="358"/>
      <c r="BW222" s="358"/>
      <c r="BX222" s="358"/>
      <c r="BY222" s="358"/>
      <c r="BZ222" s="358"/>
      <c r="CA222" s="358"/>
      <c r="CB222" s="358"/>
      <c r="CC222" s="358"/>
      <c r="CD222" s="358"/>
      <c r="CE222" s="358"/>
      <c r="CF222" s="358"/>
      <c r="CG222" s="358"/>
      <c r="CH222" s="358"/>
    </row>
    <row r="223" spans="3:86" s="345" customFormat="1" x14ac:dyDescent="0.35">
      <c r="C223" s="358"/>
      <c r="D223" s="358"/>
      <c r="E223" s="358"/>
      <c r="F223" s="358"/>
      <c r="G223" s="358"/>
      <c r="H223" s="358"/>
      <c r="I223" s="358"/>
      <c r="J223" s="358"/>
      <c r="K223" s="358"/>
      <c r="L223" s="358"/>
      <c r="M223" s="358"/>
      <c r="N223" s="358"/>
      <c r="O223" s="358"/>
      <c r="P223" s="358"/>
      <c r="Q223" s="358"/>
      <c r="R223" s="358"/>
      <c r="S223" s="358"/>
      <c r="T223" s="358"/>
      <c r="U223" s="358"/>
      <c r="V223" s="358"/>
      <c r="W223" s="358"/>
      <c r="X223" s="358"/>
      <c r="Y223" s="358"/>
      <c r="Z223" s="358"/>
      <c r="AA223" s="358"/>
      <c r="AB223" s="358"/>
      <c r="AC223" s="358"/>
      <c r="AD223" s="358"/>
      <c r="AE223" s="358"/>
      <c r="AF223" s="358"/>
      <c r="AG223" s="358"/>
      <c r="AH223" s="358"/>
      <c r="AI223" s="358"/>
      <c r="AJ223" s="358"/>
      <c r="AK223" s="358"/>
      <c r="AL223" s="358"/>
      <c r="AM223" s="358"/>
      <c r="AN223" s="358"/>
      <c r="AO223" s="358"/>
      <c r="AP223" s="358"/>
      <c r="AQ223" s="358"/>
      <c r="AR223" s="358"/>
      <c r="AS223" s="358"/>
      <c r="AT223" s="358"/>
      <c r="AU223" s="358"/>
      <c r="AV223" s="358"/>
      <c r="AW223" s="358"/>
      <c r="AX223" s="358"/>
      <c r="AY223" s="358"/>
      <c r="AZ223" s="358"/>
      <c r="BA223" s="358"/>
      <c r="BB223" s="358"/>
      <c r="BC223" s="358"/>
      <c r="BD223" s="358"/>
      <c r="BE223" s="358"/>
      <c r="BF223" s="358"/>
      <c r="BG223" s="358"/>
      <c r="BH223" s="358"/>
      <c r="BI223" s="358"/>
      <c r="BJ223" s="358"/>
      <c r="BK223" s="358"/>
      <c r="BL223" s="358"/>
      <c r="BM223" s="358"/>
      <c r="BN223" s="358"/>
      <c r="BO223" s="358"/>
      <c r="BP223" s="358"/>
      <c r="BQ223" s="358"/>
      <c r="BR223" s="358"/>
      <c r="BS223" s="358"/>
      <c r="BT223" s="358"/>
      <c r="BU223" s="358"/>
      <c r="BV223" s="358"/>
      <c r="BW223" s="358"/>
      <c r="BX223" s="358"/>
      <c r="BY223" s="358"/>
      <c r="BZ223" s="358"/>
      <c r="CA223" s="358"/>
      <c r="CB223" s="358"/>
      <c r="CC223" s="358"/>
      <c r="CD223" s="358"/>
      <c r="CE223" s="358"/>
      <c r="CF223" s="358"/>
      <c r="CG223" s="358"/>
      <c r="CH223" s="358"/>
    </row>
    <row r="224" spans="3:86" s="345" customFormat="1" x14ac:dyDescent="0.35">
      <c r="C224" s="358"/>
      <c r="D224" s="358"/>
      <c r="E224" s="358"/>
      <c r="F224" s="358"/>
      <c r="G224" s="358"/>
      <c r="H224" s="358"/>
      <c r="I224" s="358"/>
      <c r="J224" s="358"/>
      <c r="K224" s="358"/>
      <c r="L224" s="358"/>
      <c r="M224" s="358"/>
      <c r="N224" s="358"/>
      <c r="O224" s="358"/>
      <c r="P224" s="358"/>
      <c r="Q224" s="358"/>
      <c r="R224" s="358"/>
      <c r="S224" s="358"/>
      <c r="T224" s="358"/>
      <c r="U224" s="358"/>
      <c r="V224" s="358"/>
      <c r="W224" s="358"/>
      <c r="X224" s="358"/>
      <c r="Y224" s="358"/>
      <c r="Z224" s="358"/>
      <c r="AA224" s="358"/>
      <c r="AB224" s="358"/>
      <c r="AC224" s="358"/>
      <c r="AD224" s="358"/>
      <c r="AE224" s="358"/>
      <c r="AF224" s="358"/>
      <c r="AG224" s="358"/>
      <c r="AH224" s="358"/>
      <c r="AI224" s="358"/>
      <c r="AJ224" s="358"/>
      <c r="AK224" s="358"/>
      <c r="AL224" s="358"/>
      <c r="AM224" s="358"/>
      <c r="AN224" s="358"/>
      <c r="AO224" s="358"/>
      <c r="AP224" s="358"/>
      <c r="AQ224" s="358"/>
      <c r="AR224" s="358"/>
      <c r="AS224" s="358"/>
      <c r="AT224" s="358"/>
      <c r="AU224" s="358"/>
      <c r="AV224" s="358"/>
      <c r="AW224" s="358"/>
      <c r="AX224" s="358"/>
      <c r="AY224" s="358"/>
      <c r="AZ224" s="358"/>
      <c r="BA224" s="358"/>
      <c r="BB224" s="358"/>
      <c r="BC224" s="358"/>
      <c r="BD224" s="358"/>
      <c r="BE224" s="358"/>
      <c r="BF224" s="358"/>
      <c r="BG224" s="358"/>
      <c r="BH224" s="358"/>
      <c r="BI224" s="358"/>
      <c r="BJ224" s="358"/>
      <c r="BK224" s="358"/>
      <c r="BL224" s="358"/>
      <c r="BM224" s="358"/>
      <c r="BN224" s="358"/>
      <c r="BO224" s="358"/>
      <c r="BP224" s="358"/>
      <c r="BQ224" s="358"/>
      <c r="BR224" s="358"/>
      <c r="BS224" s="358"/>
      <c r="BT224" s="358"/>
      <c r="BU224" s="358"/>
      <c r="BV224" s="358"/>
      <c r="BW224" s="358"/>
      <c r="BX224" s="358"/>
      <c r="BY224" s="358"/>
      <c r="BZ224" s="358"/>
      <c r="CA224" s="358"/>
      <c r="CB224" s="358"/>
      <c r="CC224" s="358"/>
      <c r="CD224" s="358"/>
      <c r="CE224" s="358"/>
      <c r="CF224" s="358"/>
      <c r="CG224" s="358"/>
      <c r="CH224" s="358"/>
    </row>
    <row r="225" spans="3:86" s="345" customFormat="1" x14ac:dyDescent="0.35">
      <c r="C225" s="358"/>
      <c r="D225" s="358"/>
      <c r="E225" s="358"/>
      <c r="F225" s="358"/>
      <c r="G225" s="358"/>
      <c r="H225" s="358"/>
      <c r="I225" s="358"/>
      <c r="J225" s="358"/>
      <c r="K225" s="358"/>
      <c r="L225" s="358"/>
      <c r="M225" s="358"/>
      <c r="N225" s="358"/>
      <c r="O225" s="358"/>
      <c r="P225" s="358"/>
      <c r="Q225" s="358"/>
      <c r="R225" s="358"/>
      <c r="S225" s="358"/>
      <c r="T225" s="358"/>
      <c r="U225" s="358"/>
      <c r="V225" s="358"/>
      <c r="W225" s="358"/>
      <c r="X225" s="358"/>
      <c r="Y225" s="358"/>
      <c r="Z225" s="358"/>
      <c r="AA225" s="358"/>
      <c r="AB225" s="358"/>
      <c r="AC225" s="358"/>
      <c r="AD225" s="358"/>
      <c r="AE225" s="358"/>
      <c r="AF225" s="358"/>
      <c r="AG225" s="358"/>
      <c r="AH225" s="358"/>
      <c r="AI225" s="358"/>
      <c r="AJ225" s="358"/>
      <c r="AK225" s="358"/>
      <c r="AL225" s="358"/>
      <c r="AM225" s="358"/>
      <c r="AN225" s="358"/>
      <c r="AO225" s="358"/>
      <c r="AP225" s="358"/>
      <c r="AQ225" s="358"/>
      <c r="AR225" s="358"/>
      <c r="AS225" s="358"/>
      <c r="AT225" s="358"/>
      <c r="AU225" s="358"/>
      <c r="AV225" s="358"/>
      <c r="AW225" s="358"/>
      <c r="AX225" s="358"/>
      <c r="AY225" s="358"/>
      <c r="AZ225" s="358"/>
      <c r="BA225" s="358"/>
      <c r="BB225" s="358"/>
      <c r="BC225" s="358"/>
      <c r="BD225" s="358"/>
      <c r="BE225" s="358"/>
      <c r="BF225" s="358"/>
      <c r="BG225" s="358"/>
      <c r="BH225" s="358"/>
      <c r="BI225" s="358"/>
      <c r="BJ225" s="358"/>
      <c r="BK225" s="358"/>
      <c r="BL225" s="358"/>
      <c r="BM225" s="358"/>
      <c r="BN225" s="358"/>
      <c r="BO225" s="358"/>
      <c r="BP225" s="358"/>
      <c r="BQ225" s="358"/>
      <c r="BR225" s="358"/>
      <c r="BS225" s="358"/>
      <c r="BT225" s="358"/>
      <c r="BU225" s="358"/>
      <c r="BV225" s="358"/>
      <c r="BW225" s="358"/>
      <c r="BX225" s="358"/>
      <c r="BY225" s="358"/>
      <c r="BZ225" s="358"/>
      <c r="CA225" s="358"/>
      <c r="CB225" s="358"/>
      <c r="CC225" s="358"/>
      <c r="CD225" s="358"/>
      <c r="CE225" s="358"/>
      <c r="CF225" s="358"/>
      <c r="CG225" s="358"/>
      <c r="CH225" s="358"/>
    </row>
    <row r="226" spans="3:86" s="345" customFormat="1" x14ac:dyDescent="0.35">
      <c r="C226" s="358"/>
      <c r="D226" s="358"/>
      <c r="E226" s="358"/>
      <c r="F226" s="358"/>
      <c r="G226" s="358"/>
      <c r="H226" s="358"/>
      <c r="I226" s="358"/>
      <c r="J226" s="358"/>
      <c r="K226" s="358"/>
      <c r="L226" s="358"/>
      <c r="M226" s="358"/>
      <c r="N226" s="358"/>
      <c r="O226" s="358"/>
      <c r="P226" s="358"/>
      <c r="Q226" s="358"/>
      <c r="R226" s="358"/>
      <c r="S226" s="358"/>
      <c r="T226" s="358"/>
      <c r="U226" s="358"/>
      <c r="V226" s="358"/>
      <c r="W226" s="358"/>
      <c r="X226" s="358"/>
      <c r="Y226" s="358"/>
      <c r="Z226" s="358"/>
      <c r="AA226" s="358"/>
      <c r="AB226" s="358"/>
      <c r="AC226" s="358"/>
      <c r="AD226" s="358"/>
      <c r="AE226" s="358"/>
      <c r="AF226" s="358"/>
      <c r="AG226" s="358"/>
      <c r="AH226" s="358"/>
      <c r="AI226" s="358"/>
      <c r="AJ226" s="358"/>
      <c r="AK226" s="358"/>
      <c r="AL226" s="358"/>
      <c r="AM226" s="358"/>
      <c r="AN226" s="358"/>
      <c r="AO226" s="358"/>
      <c r="AP226" s="358"/>
      <c r="AQ226" s="358"/>
      <c r="AR226" s="358"/>
      <c r="AS226" s="358"/>
      <c r="AT226" s="358"/>
      <c r="AU226" s="358"/>
      <c r="AV226" s="358"/>
      <c r="AW226" s="358"/>
      <c r="AX226" s="358"/>
      <c r="AY226" s="358"/>
      <c r="AZ226" s="358"/>
      <c r="BA226" s="358"/>
      <c r="BB226" s="358"/>
      <c r="BC226" s="358"/>
      <c r="BD226" s="358"/>
      <c r="BE226" s="358"/>
      <c r="BF226" s="358"/>
      <c r="BG226" s="358"/>
      <c r="BH226" s="358"/>
      <c r="BI226" s="358"/>
      <c r="BJ226" s="358"/>
      <c r="BK226" s="358"/>
      <c r="BL226" s="358"/>
      <c r="BM226" s="358"/>
      <c r="BN226" s="358"/>
      <c r="BO226" s="358"/>
      <c r="BP226" s="358"/>
      <c r="BQ226" s="358"/>
      <c r="BR226" s="358"/>
      <c r="BS226" s="358"/>
      <c r="BT226" s="358"/>
      <c r="BU226" s="358"/>
      <c r="BV226" s="358"/>
      <c r="BW226" s="358"/>
      <c r="BX226" s="358"/>
      <c r="BY226" s="358"/>
      <c r="BZ226" s="358"/>
      <c r="CA226" s="358"/>
      <c r="CB226" s="358"/>
      <c r="CC226" s="358"/>
      <c r="CD226" s="358"/>
      <c r="CE226" s="358"/>
      <c r="CF226" s="358"/>
      <c r="CG226" s="358"/>
      <c r="CH226" s="358"/>
    </row>
    <row r="227" spans="3:86" s="345" customFormat="1" x14ac:dyDescent="0.35">
      <c r="C227" s="358"/>
      <c r="D227" s="358"/>
      <c r="E227" s="358"/>
      <c r="F227" s="358"/>
      <c r="G227" s="358"/>
      <c r="H227" s="358"/>
      <c r="I227" s="358"/>
      <c r="J227" s="358"/>
      <c r="K227" s="358"/>
      <c r="L227" s="358"/>
      <c r="M227" s="358"/>
      <c r="N227" s="358"/>
      <c r="O227" s="358"/>
      <c r="P227" s="358"/>
      <c r="Q227" s="358"/>
      <c r="R227" s="358"/>
      <c r="S227" s="358"/>
      <c r="T227" s="358"/>
      <c r="U227" s="358"/>
      <c r="V227" s="358"/>
      <c r="W227" s="358"/>
      <c r="X227" s="358"/>
      <c r="Y227" s="358"/>
      <c r="Z227" s="358"/>
      <c r="AA227" s="358"/>
      <c r="AB227" s="358"/>
      <c r="AC227" s="358"/>
      <c r="AD227" s="358"/>
      <c r="AE227" s="358"/>
      <c r="AF227" s="358"/>
      <c r="AG227" s="358"/>
      <c r="AH227" s="358"/>
      <c r="AI227" s="358"/>
      <c r="AJ227" s="358"/>
      <c r="AK227" s="358"/>
      <c r="AL227" s="358"/>
      <c r="AM227" s="358"/>
      <c r="AN227" s="358"/>
      <c r="AO227" s="358"/>
      <c r="AP227" s="358"/>
      <c r="AQ227" s="358"/>
      <c r="AR227" s="358"/>
      <c r="AS227" s="358"/>
      <c r="AT227" s="358"/>
      <c r="AU227" s="358"/>
      <c r="AV227" s="358"/>
      <c r="AW227" s="358"/>
      <c r="AX227" s="358"/>
      <c r="AY227" s="358"/>
      <c r="AZ227" s="358"/>
      <c r="BA227" s="358"/>
      <c r="BB227" s="358"/>
      <c r="BC227" s="358"/>
      <c r="BD227" s="358"/>
      <c r="BE227" s="358"/>
      <c r="BF227" s="358"/>
      <c r="BG227" s="358"/>
      <c r="BH227" s="358"/>
      <c r="BI227" s="358"/>
      <c r="BJ227" s="358"/>
      <c r="BK227" s="358"/>
      <c r="BL227" s="358"/>
      <c r="BM227" s="358"/>
      <c r="BN227" s="358"/>
      <c r="BO227" s="358"/>
      <c r="BP227" s="358"/>
      <c r="BQ227" s="358"/>
      <c r="BR227" s="358"/>
      <c r="BS227" s="358"/>
      <c r="BT227" s="358"/>
      <c r="BU227" s="358"/>
      <c r="BV227" s="358"/>
      <c r="BW227" s="358"/>
      <c r="BX227" s="358"/>
      <c r="BY227" s="358"/>
      <c r="BZ227" s="358"/>
      <c r="CA227" s="358"/>
      <c r="CB227" s="358"/>
      <c r="CC227" s="358"/>
      <c r="CD227" s="358"/>
      <c r="CE227" s="358"/>
      <c r="CF227" s="358"/>
      <c r="CG227" s="358"/>
      <c r="CH227" s="358"/>
    </row>
    <row r="228" spans="3:86" s="345" customFormat="1" x14ac:dyDescent="0.35">
      <c r="C228" s="358"/>
      <c r="D228" s="358"/>
      <c r="E228" s="358"/>
      <c r="F228" s="358"/>
      <c r="G228" s="358"/>
      <c r="H228" s="358"/>
      <c r="I228" s="358"/>
      <c r="J228" s="358"/>
      <c r="K228" s="358"/>
      <c r="L228" s="358"/>
      <c r="M228" s="358"/>
      <c r="N228" s="358"/>
      <c r="O228" s="358"/>
      <c r="P228" s="358"/>
      <c r="Q228" s="358"/>
      <c r="R228" s="358"/>
      <c r="S228" s="358"/>
      <c r="T228" s="358"/>
      <c r="U228" s="358"/>
      <c r="V228" s="358"/>
      <c r="W228" s="358"/>
      <c r="X228" s="358"/>
      <c r="Y228" s="358"/>
      <c r="Z228" s="358"/>
      <c r="AA228" s="358"/>
      <c r="AB228" s="358"/>
      <c r="AC228" s="358"/>
      <c r="AD228" s="358"/>
      <c r="AE228" s="358"/>
      <c r="AF228" s="358"/>
      <c r="AG228" s="358"/>
      <c r="AH228" s="358"/>
      <c r="AI228" s="358"/>
      <c r="AJ228" s="358"/>
      <c r="AK228" s="358"/>
      <c r="AL228" s="358"/>
      <c r="AM228" s="358"/>
      <c r="AN228" s="358"/>
      <c r="AO228" s="358"/>
      <c r="AP228" s="358"/>
      <c r="AQ228" s="358"/>
      <c r="AR228" s="358"/>
      <c r="AS228" s="358"/>
      <c r="AT228" s="358"/>
      <c r="AU228" s="358"/>
      <c r="AV228" s="358"/>
      <c r="AW228" s="358"/>
      <c r="AX228" s="358"/>
      <c r="AY228" s="358"/>
      <c r="AZ228" s="358"/>
      <c r="BA228" s="358"/>
      <c r="BB228" s="358"/>
      <c r="BC228" s="358"/>
      <c r="BD228" s="358"/>
      <c r="BE228" s="358"/>
      <c r="BF228" s="358"/>
      <c r="BG228" s="358"/>
      <c r="BH228" s="358"/>
      <c r="BI228" s="358"/>
      <c r="BJ228" s="358"/>
      <c r="BK228" s="358"/>
      <c r="BL228" s="358"/>
      <c r="BM228" s="358"/>
      <c r="BN228" s="358"/>
      <c r="BO228" s="358"/>
      <c r="BP228" s="358"/>
      <c r="BQ228" s="358"/>
      <c r="BR228" s="358"/>
      <c r="BS228" s="358"/>
      <c r="BT228" s="358"/>
      <c r="BU228" s="358"/>
      <c r="BV228" s="358"/>
      <c r="BW228" s="358"/>
      <c r="BX228" s="358"/>
      <c r="BY228" s="358"/>
      <c r="BZ228" s="358"/>
      <c r="CA228" s="358"/>
      <c r="CB228" s="358"/>
      <c r="CC228" s="358"/>
      <c r="CD228" s="358"/>
      <c r="CE228" s="358"/>
      <c r="CF228" s="358"/>
      <c r="CG228" s="358"/>
      <c r="CH228" s="358"/>
    </row>
    <row r="229" spans="3:86" s="345" customFormat="1" x14ac:dyDescent="0.35">
      <c r="C229" s="358"/>
      <c r="D229" s="358"/>
      <c r="E229" s="358"/>
      <c r="F229" s="358"/>
      <c r="G229" s="358"/>
      <c r="H229" s="358"/>
      <c r="I229" s="358"/>
      <c r="J229" s="358"/>
      <c r="K229" s="358"/>
      <c r="L229" s="358"/>
      <c r="M229" s="358"/>
      <c r="N229" s="358"/>
      <c r="O229" s="358"/>
      <c r="P229" s="358"/>
      <c r="Q229" s="358"/>
      <c r="R229" s="358"/>
      <c r="S229" s="358"/>
      <c r="T229" s="358"/>
      <c r="U229" s="358"/>
      <c r="V229" s="358"/>
      <c r="W229" s="358"/>
      <c r="X229" s="358"/>
      <c r="Y229" s="358"/>
      <c r="Z229" s="358"/>
      <c r="AA229" s="358"/>
      <c r="AB229" s="358"/>
      <c r="AC229" s="358"/>
      <c r="AD229" s="358"/>
      <c r="AE229" s="358"/>
      <c r="AF229" s="358"/>
      <c r="AG229" s="358"/>
      <c r="AH229" s="358"/>
      <c r="AI229" s="358"/>
      <c r="AJ229" s="358"/>
      <c r="AK229" s="358"/>
      <c r="AL229" s="358"/>
      <c r="AM229" s="358"/>
      <c r="AN229" s="358"/>
      <c r="AO229" s="358"/>
      <c r="AP229" s="358"/>
      <c r="AQ229" s="358"/>
      <c r="AR229" s="358"/>
      <c r="AS229" s="358"/>
      <c r="AT229" s="358"/>
      <c r="AU229" s="358"/>
      <c r="AV229" s="358"/>
      <c r="AW229" s="358"/>
      <c r="AX229" s="358"/>
      <c r="AY229" s="358"/>
      <c r="AZ229" s="358"/>
      <c r="BA229" s="358"/>
      <c r="BB229" s="358"/>
      <c r="BC229" s="358"/>
      <c r="BD229" s="358"/>
      <c r="BE229" s="358"/>
      <c r="BF229" s="358"/>
      <c r="BG229" s="358"/>
      <c r="BH229" s="358"/>
      <c r="BI229" s="358"/>
      <c r="BJ229" s="358"/>
      <c r="BK229" s="358"/>
      <c r="BL229" s="358"/>
      <c r="BM229" s="358"/>
      <c r="BN229" s="358"/>
      <c r="BO229" s="358"/>
      <c r="BP229" s="358"/>
      <c r="BQ229" s="358"/>
      <c r="BR229" s="358"/>
      <c r="BS229" s="358"/>
      <c r="BT229" s="358"/>
      <c r="BU229" s="358"/>
      <c r="BV229" s="358"/>
      <c r="BW229" s="358"/>
      <c r="BX229" s="358"/>
      <c r="BY229" s="358"/>
      <c r="BZ229" s="358"/>
      <c r="CA229" s="358"/>
      <c r="CB229" s="358"/>
      <c r="CC229" s="358"/>
      <c r="CD229" s="358"/>
      <c r="CE229" s="358"/>
      <c r="CF229" s="358"/>
      <c r="CG229" s="358"/>
      <c r="CH229" s="358"/>
    </row>
    <row r="230" spans="3:86" s="345" customFormat="1" x14ac:dyDescent="0.35">
      <c r="C230" s="358"/>
      <c r="D230" s="358"/>
      <c r="E230" s="358"/>
      <c r="F230" s="358"/>
      <c r="G230" s="358"/>
      <c r="H230" s="358"/>
      <c r="I230" s="358"/>
      <c r="J230" s="358"/>
      <c r="K230" s="358"/>
      <c r="L230" s="358"/>
      <c r="M230" s="358"/>
      <c r="N230" s="358"/>
      <c r="O230" s="358"/>
      <c r="P230" s="358"/>
      <c r="Q230" s="358"/>
      <c r="R230" s="358"/>
      <c r="S230" s="358"/>
      <c r="T230" s="358"/>
      <c r="U230" s="358"/>
      <c r="V230" s="358"/>
      <c r="W230" s="358"/>
      <c r="X230" s="358"/>
      <c r="Y230" s="358"/>
      <c r="Z230" s="358"/>
      <c r="AA230" s="358"/>
      <c r="AB230" s="358"/>
      <c r="AC230" s="358"/>
      <c r="AD230" s="358"/>
      <c r="AE230" s="358"/>
      <c r="AF230" s="358"/>
      <c r="AG230" s="358"/>
      <c r="AH230" s="358"/>
      <c r="AI230" s="358"/>
      <c r="AJ230" s="358"/>
      <c r="AK230" s="358"/>
      <c r="AL230" s="358"/>
      <c r="AM230" s="358"/>
      <c r="AN230" s="358"/>
      <c r="AO230" s="358"/>
      <c r="AP230" s="358"/>
      <c r="AQ230" s="358"/>
      <c r="AR230" s="358"/>
      <c r="AS230" s="358"/>
      <c r="AT230" s="358"/>
      <c r="AU230" s="358"/>
      <c r="AV230" s="358"/>
      <c r="AW230" s="358"/>
      <c r="AX230" s="358"/>
      <c r="AY230" s="358"/>
      <c r="AZ230" s="358"/>
      <c r="BA230" s="358"/>
      <c r="BB230" s="358"/>
      <c r="BC230" s="358"/>
      <c r="BD230" s="358"/>
      <c r="BE230" s="358"/>
      <c r="BF230" s="358"/>
      <c r="BG230" s="358"/>
      <c r="BH230" s="358"/>
      <c r="BI230" s="358"/>
      <c r="BJ230" s="358"/>
      <c r="BK230" s="358"/>
      <c r="BL230" s="358"/>
      <c r="BM230" s="358"/>
      <c r="BN230" s="358"/>
      <c r="BO230" s="358"/>
      <c r="BP230" s="358"/>
      <c r="BQ230" s="358"/>
      <c r="BR230" s="358"/>
      <c r="BS230" s="358"/>
      <c r="BT230" s="358"/>
      <c r="BU230" s="358"/>
      <c r="BV230" s="358"/>
      <c r="BW230" s="358"/>
      <c r="BX230" s="358"/>
      <c r="BY230" s="358"/>
      <c r="BZ230" s="358"/>
      <c r="CA230" s="358"/>
      <c r="CB230" s="358"/>
      <c r="CC230" s="358"/>
      <c r="CD230" s="358"/>
      <c r="CE230" s="358"/>
      <c r="CF230" s="358"/>
      <c r="CG230" s="358"/>
      <c r="CH230" s="358"/>
    </row>
    <row r="231" spans="3:86" s="345" customFormat="1" x14ac:dyDescent="0.35">
      <c r="C231" s="358"/>
      <c r="D231" s="358"/>
      <c r="E231" s="358"/>
      <c r="F231" s="358"/>
      <c r="G231" s="358"/>
      <c r="H231" s="358"/>
      <c r="I231" s="358"/>
      <c r="J231" s="358"/>
      <c r="K231" s="358"/>
      <c r="L231" s="358"/>
      <c r="M231" s="358"/>
      <c r="N231" s="358"/>
      <c r="O231" s="358"/>
      <c r="P231" s="358"/>
      <c r="Q231" s="358"/>
      <c r="R231" s="358"/>
      <c r="S231" s="358"/>
      <c r="T231" s="358"/>
      <c r="U231" s="358"/>
      <c r="V231" s="358"/>
      <c r="W231" s="358"/>
      <c r="X231" s="358"/>
      <c r="Y231" s="358"/>
      <c r="Z231" s="358"/>
      <c r="AA231" s="358"/>
      <c r="AB231" s="358"/>
      <c r="AC231" s="358"/>
      <c r="AD231" s="358"/>
      <c r="AE231" s="358"/>
      <c r="AF231" s="358"/>
      <c r="AG231" s="358"/>
      <c r="AH231" s="358"/>
      <c r="AI231" s="358"/>
      <c r="AJ231" s="358"/>
      <c r="AK231" s="358"/>
      <c r="AL231" s="358"/>
      <c r="AM231" s="358"/>
      <c r="AN231" s="358"/>
      <c r="AO231" s="358"/>
      <c r="AP231" s="358"/>
      <c r="AQ231" s="358"/>
      <c r="AR231" s="358"/>
      <c r="AS231" s="358"/>
      <c r="AT231" s="358"/>
      <c r="AU231" s="358"/>
      <c r="AV231" s="358"/>
      <c r="AW231" s="358"/>
      <c r="AX231" s="358"/>
      <c r="AY231" s="358"/>
      <c r="AZ231" s="358"/>
      <c r="BA231" s="358"/>
      <c r="BB231" s="358"/>
      <c r="BC231" s="358"/>
      <c r="BD231" s="358"/>
      <c r="BE231" s="358"/>
      <c r="BF231" s="358"/>
      <c r="BG231" s="358"/>
      <c r="BH231" s="358"/>
      <c r="BI231" s="358"/>
      <c r="BJ231" s="358"/>
      <c r="BK231" s="358"/>
      <c r="BL231" s="358"/>
      <c r="BM231" s="358"/>
      <c r="BN231" s="358"/>
      <c r="BO231" s="358"/>
      <c r="BP231" s="358"/>
      <c r="BQ231" s="358"/>
      <c r="BR231" s="358"/>
      <c r="BS231" s="358"/>
      <c r="BT231" s="358"/>
      <c r="BU231" s="358"/>
      <c r="BV231" s="358"/>
      <c r="BW231" s="358"/>
      <c r="BX231" s="358"/>
      <c r="BY231" s="358"/>
      <c r="BZ231" s="358"/>
      <c r="CA231" s="358"/>
      <c r="CB231" s="358"/>
      <c r="CC231" s="358"/>
      <c r="CD231" s="358"/>
      <c r="CE231" s="358"/>
      <c r="CF231" s="358"/>
      <c r="CG231" s="358"/>
      <c r="CH231" s="358"/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7030A0"/>
  </sheetPr>
  <dimension ref="A1:CJ201"/>
  <sheetViews>
    <sheetView zoomScale="80" zoomScaleNormal="80" workbookViewId="0">
      <pane xSplit="2" topLeftCell="C1" activePane="topRight" state="frozen"/>
      <selection activeCell="B2" sqref="B2:B3"/>
      <selection pane="topRight" activeCell="C39" sqref="C39"/>
    </sheetView>
  </sheetViews>
  <sheetFormatPr defaultRowHeight="14.5" x14ac:dyDescent="0.35"/>
  <cols>
    <col min="1" max="1" width="7.90625" customWidth="1"/>
    <col min="2" max="2" width="24.90625" customWidth="1"/>
    <col min="3" max="15" width="14.54296875" customWidth="1"/>
    <col min="16" max="16" width="14.08984375" bestFit="1" customWidth="1"/>
    <col min="17" max="84" width="14.08984375" customWidth="1"/>
    <col min="85" max="86" width="14.08984375" bestFit="1" customWidth="1"/>
    <col min="87" max="88" width="10.54296875" bestFit="1" customWidth="1"/>
    <col min="99" max="99" width="9.08984375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0</v>
      </c>
      <c r="M8" s="3">
        <f>'BIZ kWh ENTRY'!BI167</f>
        <v>0</v>
      </c>
      <c r="N8" s="3">
        <f>'BIZ kWh ENTRY'!BJ167</f>
        <v>0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0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ENTRY'!AY171</f>
        <v>0</v>
      </c>
      <c r="D12" s="3">
        <f>'BIZ kWh ENTRY'!AZ171</f>
        <v>0</v>
      </c>
      <c r="E12" s="3">
        <f>'BIZ kWh ENTRY'!BA171</f>
        <v>0</v>
      </c>
      <c r="F12" s="3">
        <f>'BIZ kWh ENTRY'!BB171</f>
        <v>0</v>
      </c>
      <c r="G12" s="3">
        <f>'BIZ kWh ENTRY'!BC171</f>
        <v>0</v>
      </c>
      <c r="H12" s="3">
        <f>'BIZ kWh ENTRY'!BD171</f>
        <v>0</v>
      </c>
      <c r="I12" s="3">
        <f>'BIZ kWh ENTRY'!BE171</f>
        <v>0</v>
      </c>
      <c r="J12" s="3">
        <f>'BIZ kWh ENTRY'!BF171</f>
        <v>0</v>
      </c>
      <c r="K12" s="3">
        <f>'BIZ kWh ENTRY'!BG171</f>
        <v>0</v>
      </c>
      <c r="L12" s="3">
        <f>'BIZ kWh ENTRY'!BH171</f>
        <v>0</v>
      </c>
      <c r="M12" s="3">
        <f>'BIZ kWh ENTRY'!BI171</f>
        <v>0</v>
      </c>
      <c r="N12" s="3">
        <f>'BIZ kWh ENTRY'!BJ171</f>
        <v>0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LI 1M - RES'!B16</f>
        <v>Monthly kWh</v>
      </c>
      <c r="C19" s="279">
        <f>SUM(C5:C18)</f>
        <v>0</v>
      </c>
      <c r="D19" s="279">
        <f t="shared" ref="D19:BO19" si="2">SUM(D5:D18)</f>
        <v>0</v>
      </c>
      <c r="E19" s="279">
        <f t="shared" si="2"/>
        <v>0</v>
      </c>
      <c r="F19" s="279">
        <f t="shared" si="2"/>
        <v>0</v>
      </c>
      <c r="G19" s="279">
        <f t="shared" si="2"/>
        <v>0</v>
      </c>
      <c r="H19" s="279">
        <f t="shared" si="2"/>
        <v>0</v>
      </c>
      <c r="I19" s="279">
        <f t="shared" si="2"/>
        <v>0</v>
      </c>
      <c r="J19" s="279">
        <f t="shared" si="2"/>
        <v>0</v>
      </c>
      <c r="K19" s="279">
        <f t="shared" si="2"/>
        <v>0</v>
      </c>
      <c r="L19" s="279">
        <f t="shared" si="2"/>
        <v>0</v>
      </c>
      <c r="M19" s="279">
        <f t="shared" si="2"/>
        <v>0</v>
      </c>
      <c r="N19" s="279">
        <f t="shared" si="2"/>
        <v>0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9"/>
    </row>
    <row r="21" spans="1:86" ht="15" thickBot="1" x14ac:dyDescent="0.4"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</row>
    <row r="22" spans="1:86" ht="16" thickBot="1" x14ac:dyDescent="0.4">
      <c r="A22" s="571" t="s">
        <v>15</v>
      </c>
      <c r="B22" s="18" t="str">
        <f t="shared" ref="B22" si="4">B4</f>
        <v>End Use</v>
      </c>
      <c r="C22" s="176">
        <f>C$4</f>
        <v>44562</v>
      </c>
      <c r="D22" s="176">
        <f t="shared" ref="D22:BO22" si="5">D$4</f>
        <v>44593</v>
      </c>
      <c r="E22" s="176">
        <f t="shared" si="5"/>
        <v>44621</v>
      </c>
      <c r="F22" s="176">
        <f t="shared" si="5"/>
        <v>44652</v>
      </c>
      <c r="G22" s="176">
        <f t="shared" si="5"/>
        <v>44682</v>
      </c>
      <c r="H22" s="176">
        <f t="shared" si="5"/>
        <v>44713</v>
      </c>
      <c r="I22" s="176">
        <f t="shared" si="5"/>
        <v>44743</v>
      </c>
      <c r="J22" s="176">
        <f t="shared" si="5"/>
        <v>44774</v>
      </c>
      <c r="K22" s="176">
        <f t="shared" si="5"/>
        <v>44805</v>
      </c>
      <c r="L22" s="176">
        <f t="shared" si="5"/>
        <v>44835</v>
      </c>
      <c r="M22" s="176">
        <f t="shared" si="5"/>
        <v>44866</v>
      </c>
      <c r="N22" s="176">
        <f t="shared" si="5"/>
        <v>44896</v>
      </c>
      <c r="O22" s="176">
        <f t="shared" si="5"/>
        <v>44927</v>
      </c>
      <c r="P22" s="176">
        <f t="shared" si="5"/>
        <v>44958</v>
      </c>
      <c r="Q22" s="176">
        <f t="shared" si="5"/>
        <v>44986</v>
      </c>
      <c r="R22" s="176">
        <f t="shared" si="5"/>
        <v>45017</v>
      </c>
      <c r="S22" s="176">
        <f t="shared" si="5"/>
        <v>45047</v>
      </c>
      <c r="T22" s="176">
        <f t="shared" si="5"/>
        <v>45078</v>
      </c>
      <c r="U22" s="176">
        <f t="shared" si="5"/>
        <v>45108</v>
      </c>
      <c r="V22" s="176">
        <f t="shared" si="5"/>
        <v>45139</v>
      </c>
      <c r="W22" s="176">
        <f t="shared" si="5"/>
        <v>45170</v>
      </c>
      <c r="X22" s="176">
        <f t="shared" si="5"/>
        <v>45200</v>
      </c>
      <c r="Y22" s="176">
        <f t="shared" si="5"/>
        <v>45231</v>
      </c>
      <c r="Z22" s="176">
        <f t="shared" si="5"/>
        <v>45261</v>
      </c>
      <c r="AA22" s="176">
        <f t="shared" si="5"/>
        <v>45292</v>
      </c>
      <c r="AB22" s="176">
        <f t="shared" si="5"/>
        <v>45323</v>
      </c>
      <c r="AC22" s="176">
        <f t="shared" si="5"/>
        <v>45352</v>
      </c>
      <c r="AD22" s="176">
        <f t="shared" si="5"/>
        <v>45383</v>
      </c>
      <c r="AE22" s="176">
        <f t="shared" si="5"/>
        <v>45413</v>
      </c>
      <c r="AF22" s="176">
        <f t="shared" si="5"/>
        <v>45444</v>
      </c>
      <c r="AG22" s="176">
        <f t="shared" si="5"/>
        <v>45474</v>
      </c>
      <c r="AH22" s="176">
        <f t="shared" si="5"/>
        <v>45505</v>
      </c>
      <c r="AI22" s="176">
        <f t="shared" si="5"/>
        <v>45536</v>
      </c>
      <c r="AJ22" s="176">
        <f t="shared" si="5"/>
        <v>45566</v>
      </c>
      <c r="AK22" s="176">
        <f t="shared" si="5"/>
        <v>45597</v>
      </c>
      <c r="AL22" s="176">
        <f t="shared" si="5"/>
        <v>45627</v>
      </c>
      <c r="AM22" s="176">
        <f t="shared" si="5"/>
        <v>45658</v>
      </c>
      <c r="AN22" s="176">
        <f t="shared" si="5"/>
        <v>45689</v>
      </c>
      <c r="AO22" s="176">
        <f t="shared" si="5"/>
        <v>45717</v>
      </c>
      <c r="AP22" s="176">
        <f t="shared" si="5"/>
        <v>45748</v>
      </c>
      <c r="AQ22" s="176">
        <f t="shared" si="5"/>
        <v>45778</v>
      </c>
      <c r="AR22" s="176">
        <f t="shared" si="5"/>
        <v>45809</v>
      </c>
      <c r="AS22" s="176">
        <f t="shared" si="5"/>
        <v>45839</v>
      </c>
      <c r="AT22" s="176">
        <f t="shared" si="5"/>
        <v>45870</v>
      </c>
      <c r="AU22" s="176">
        <f t="shared" si="5"/>
        <v>45901</v>
      </c>
      <c r="AV22" s="176">
        <f t="shared" si="5"/>
        <v>45931</v>
      </c>
      <c r="AW22" s="176">
        <f t="shared" si="5"/>
        <v>45962</v>
      </c>
      <c r="AX22" s="176">
        <f t="shared" si="5"/>
        <v>45992</v>
      </c>
      <c r="AY22" s="176">
        <f t="shared" si="5"/>
        <v>46023</v>
      </c>
      <c r="AZ22" s="176">
        <f t="shared" si="5"/>
        <v>46054</v>
      </c>
      <c r="BA22" s="176">
        <f t="shared" si="5"/>
        <v>46082</v>
      </c>
      <c r="BB22" s="176">
        <f t="shared" si="5"/>
        <v>46113</v>
      </c>
      <c r="BC22" s="176">
        <f t="shared" si="5"/>
        <v>46143</v>
      </c>
      <c r="BD22" s="176">
        <f t="shared" si="5"/>
        <v>46174</v>
      </c>
      <c r="BE22" s="176">
        <f t="shared" si="5"/>
        <v>46204</v>
      </c>
      <c r="BF22" s="176">
        <f t="shared" si="5"/>
        <v>46235</v>
      </c>
      <c r="BG22" s="176">
        <f t="shared" si="5"/>
        <v>46266</v>
      </c>
      <c r="BH22" s="176">
        <f t="shared" si="5"/>
        <v>46296</v>
      </c>
      <c r="BI22" s="176">
        <f t="shared" si="5"/>
        <v>46327</v>
      </c>
      <c r="BJ22" s="176">
        <f t="shared" si="5"/>
        <v>46357</v>
      </c>
      <c r="BK22" s="176">
        <f t="shared" si="5"/>
        <v>46388</v>
      </c>
      <c r="BL22" s="176">
        <f t="shared" si="5"/>
        <v>46419</v>
      </c>
      <c r="BM22" s="176">
        <f t="shared" si="5"/>
        <v>46447</v>
      </c>
      <c r="BN22" s="176">
        <f t="shared" si="5"/>
        <v>46478</v>
      </c>
      <c r="BO22" s="176">
        <f t="shared" si="5"/>
        <v>46508</v>
      </c>
      <c r="BP22" s="176">
        <f t="shared" ref="BP22:CH22" si="6">BP$4</f>
        <v>46539</v>
      </c>
      <c r="BQ22" s="176">
        <f t="shared" si="6"/>
        <v>46569</v>
      </c>
      <c r="BR22" s="176">
        <f t="shared" si="6"/>
        <v>46600</v>
      </c>
      <c r="BS22" s="176">
        <f t="shared" si="6"/>
        <v>46631</v>
      </c>
      <c r="BT22" s="176">
        <f t="shared" si="6"/>
        <v>46661</v>
      </c>
      <c r="BU22" s="176">
        <f t="shared" si="6"/>
        <v>46692</v>
      </c>
      <c r="BV22" s="176">
        <f t="shared" si="6"/>
        <v>46722</v>
      </c>
      <c r="BW22" s="176">
        <f t="shared" si="6"/>
        <v>46753</v>
      </c>
      <c r="BX22" s="176">
        <f t="shared" si="6"/>
        <v>46784</v>
      </c>
      <c r="BY22" s="176">
        <f t="shared" si="6"/>
        <v>46813</v>
      </c>
      <c r="BZ22" s="176">
        <f t="shared" si="6"/>
        <v>46844</v>
      </c>
      <c r="CA22" s="176">
        <f t="shared" si="6"/>
        <v>46874</v>
      </c>
      <c r="CB22" s="176">
        <f t="shared" si="6"/>
        <v>46905</v>
      </c>
      <c r="CC22" s="176">
        <f t="shared" si="6"/>
        <v>46935</v>
      </c>
      <c r="CD22" s="176">
        <f t="shared" si="6"/>
        <v>46966</v>
      </c>
      <c r="CE22" s="176">
        <f t="shared" si="6"/>
        <v>46997</v>
      </c>
      <c r="CF22" s="176">
        <f t="shared" si="6"/>
        <v>47027</v>
      </c>
      <c r="CG22" s="176">
        <f t="shared" si="6"/>
        <v>47058</v>
      </c>
      <c r="CH22" s="177">
        <f t="shared" si="6"/>
        <v>47088</v>
      </c>
    </row>
    <row r="23" spans="1:86" ht="15" customHeight="1" x14ac:dyDescent="0.35">
      <c r="A23" s="572"/>
      <c r="B23" s="11" t="str">
        <f t="shared" ref="B23:C37" si="7">B5</f>
        <v>Air Comp</v>
      </c>
      <c r="C23" s="3">
        <f>C5</f>
        <v>0</v>
      </c>
      <c r="D23" s="3">
        <f>IF(SUM($C$19:$N$19)=0,0,C23+D5)</f>
        <v>0</v>
      </c>
      <c r="E23" s="3">
        <f t="shared" ref="E23:BP23" si="8">IF(SUM($C$19:$N$19)=0,0,D23+E5)</f>
        <v>0</v>
      </c>
      <c r="F23" s="3">
        <f t="shared" si="8"/>
        <v>0</v>
      </c>
      <c r="G23" s="3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 t="shared" si="8"/>
        <v>0</v>
      </c>
      <c r="R23" s="3">
        <f t="shared" si="8"/>
        <v>0</v>
      </c>
      <c r="S23" s="3">
        <f t="shared" si="8"/>
        <v>0</v>
      </c>
      <c r="T23" s="3">
        <f t="shared" si="8"/>
        <v>0</v>
      </c>
      <c r="U23" s="3">
        <f t="shared" si="8"/>
        <v>0</v>
      </c>
      <c r="V23" s="3">
        <f t="shared" si="8"/>
        <v>0</v>
      </c>
      <c r="W23" s="3">
        <f t="shared" si="8"/>
        <v>0</v>
      </c>
      <c r="X23" s="3">
        <f t="shared" si="8"/>
        <v>0</v>
      </c>
      <c r="Y23" s="3">
        <f t="shared" si="8"/>
        <v>0</v>
      </c>
      <c r="Z23" s="3">
        <f t="shared" si="8"/>
        <v>0</v>
      </c>
      <c r="AA23" s="3">
        <f t="shared" si="8"/>
        <v>0</v>
      </c>
      <c r="AB23" s="3">
        <f t="shared" si="8"/>
        <v>0</v>
      </c>
      <c r="AC23" s="3">
        <f t="shared" si="8"/>
        <v>0</v>
      </c>
      <c r="AD23" s="3">
        <f t="shared" si="8"/>
        <v>0</v>
      </c>
      <c r="AE23" s="3">
        <f t="shared" si="8"/>
        <v>0</v>
      </c>
      <c r="AF23" s="3">
        <f t="shared" si="8"/>
        <v>0</v>
      </c>
      <c r="AG23" s="3">
        <f t="shared" si="8"/>
        <v>0</v>
      </c>
      <c r="AH23" s="3">
        <f t="shared" si="8"/>
        <v>0</v>
      </c>
      <c r="AI23" s="3">
        <f t="shared" si="8"/>
        <v>0</v>
      </c>
      <c r="AJ23" s="3">
        <f t="shared" si="8"/>
        <v>0</v>
      </c>
      <c r="AK23" s="3">
        <f t="shared" si="8"/>
        <v>0</v>
      </c>
      <c r="AL23" s="3">
        <f t="shared" si="8"/>
        <v>0</v>
      </c>
      <c r="AM23" s="3">
        <f t="shared" si="8"/>
        <v>0</v>
      </c>
      <c r="AN23" s="3">
        <f t="shared" si="8"/>
        <v>0</v>
      </c>
      <c r="AO23" s="3">
        <f t="shared" si="8"/>
        <v>0</v>
      </c>
      <c r="AP23" s="3">
        <f t="shared" si="8"/>
        <v>0</v>
      </c>
      <c r="AQ23" s="3">
        <f t="shared" si="8"/>
        <v>0</v>
      </c>
      <c r="AR23" s="3">
        <f t="shared" si="8"/>
        <v>0</v>
      </c>
      <c r="AS23" s="3">
        <f t="shared" si="8"/>
        <v>0</v>
      </c>
      <c r="AT23" s="3">
        <f t="shared" si="8"/>
        <v>0</v>
      </c>
      <c r="AU23" s="3">
        <f t="shared" si="8"/>
        <v>0</v>
      </c>
      <c r="AV23" s="3">
        <f t="shared" si="8"/>
        <v>0</v>
      </c>
      <c r="AW23" s="3">
        <f t="shared" si="8"/>
        <v>0</v>
      </c>
      <c r="AX23" s="3">
        <f t="shared" si="8"/>
        <v>0</v>
      </c>
      <c r="AY23" s="3">
        <f t="shared" si="8"/>
        <v>0</v>
      </c>
      <c r="AZ23" s="3">
        <f t="shared" si="8"/>
        <v>0</v>
      </c>
      <c r="BA23" s="3">
        <f t="shared" si="8"/>
        <v>0</v>
      </c>
      <c r="BB23" s="3">
        <f t="shared" si="8"/>
        <v>0</v>
      </c>
      <c r="BC23" s="3">
        <f t="shared" si="8"/>
        <v>0</v>
      </c>
      <c r="BD23" s="3">
        <f t="shared" si="8"/>
        <v>0</v>
      </c>
      <c r="BE23" s="3">
        <f t="shared" si="8"/>
        <v>0</v>
      </c>
      <c r="BF23" s="3">
        <f t="shared" si="8"/>
        <v>0</v>
      </c>
      <c r="BG23" s="3">
        <f t="shared" si="8"/>
        <v>0</v>
      </c>
      <c r="BH23" s="3">
        <f t="shared" si="8"/>
        <v>0</v>
      </c>
      <c r="BI23" s="3">
        <f t="shared" si="8"/>
        <v>0</v>
      </c>
      <c r="BJ23" s="3">
        <f t="shared" si="8"/>
        <v>0</v>
      </c>
      <c r="BK23" s="3">
        <f t="shared" si="8"/>
        <v>0</v>
      </c>
      <c r="BL23" s="3">
        <f t="shared" si="8"/>
        <v>0</v>
      </c>
      <c r="BM23" s="3">
        <f t="shared" si="8"/>
        <v>0</v>
      </c>
      <c r="BN23" s="3">
        <f t="shared" si="8"/>
        <v>0</v>
      </c>
      <c r="BO23" s="3">
        <f t="shared" si="8"/>
        <v>0</v>
      </c>
      <c r="BP23" s="3">
        <f t="shared" si="8"/>
        <v>0</v>
      </c>
      <c r="BQ23" s="3">
        <f t="shared" ref="BQ23:CH23" si="9">IF(SUM($C$19:$N$19)=0,0,BP23+BQ5)</f>
        <v>0</v>
      </c>
      <c r="BR23" s="3">
        <f t="shared" si="9"/>
        <v>0</v>
      </c>
      <c r="BS23" s="3">
        <f t="shared" si="9"/>
        <v>0</v>
      </c>
      <c r="BT23" s="3">
        <f t="shared" si="9"/>
        <v>0</v>
      </c>
      <c r="BU23" s="3">
        <f t="shared" si="9"/>
        <v>0</v>
      </c>
      <c r="BV23" s="3">
        <f t="shared" si="9"/>
        <v>0</v>
      </c>
      <c r="BW23" s="3">
        <f t="shared" si="9"/>
        <v>0</v>
      </c>
      <c r="BX23" s="3">
        <f t="shared" si="9"/>
        <v>0</v>
      </c>
      <c r="BY23" s="3">
        <f t="shared" si="9"/>
        <v>0</v>
      </c>
      <c r="BZ23" s="3">
        <f t="shared" si="9"/>
        <v>0</v>
      </c>
      <c r="CA23" s="3">
        <f t="shared" si="9"/>
        <v>0</v>
      </c>
      <c r="CB23" s="3">
        <f t="shared" si="9"/>
        <v>0</v>
      </c>
      <c r="CC23" s="3">
        <f t="shared" si="9"/>
        <v>0</v>
      </c>
      <c r="CD23" s="3">
        <f t="shared" si="9"/>
        <v>0</v>
      </c>
      <c r="CE23" s="3">
        <f t="shared" si="9"/>
        <v>0</v>
      </c>
      <c r="CF23" s="3">
        <f t="shared" si="9"/>
        <v>0</v>
      </c>
      <c r="CG23" s="3">
        <f t="shared" si="9"/>
        <v>0</v>
      </c>
      <c r="CH23" s="12">
        <f t="shared" si="9"/>
        <v>0</v>
      </c>
    </row>
    <row r="24" spans="1:86" x14ac:dyDescent="0.35">
      <c r="A24" s="572"/>
      <c r="B24" s="13" t="str">
        <f t="shared" si="7"/>
        <v>Building Shell</v>
      </c>
      <c r="C24" s="3">
        <f t="shared" si="7"/>
        <v>0</v>
      </c>
      <c r="D24" s="3">
        <f t="shared" ref="D24:BO24" si="10">IF(SUM($C$19:$N$19)=0,0,C24+D6)</f>
        <v>0</v>
      </c>
      <c r="E24" s="3">
        <f t="shared" si="10"/>
        <v>0</v>
      </c>
      <c r="F24" s="3">
        <f t="shared" si="10"/>
        <v>0</v>
      </c>
      <c r="G24" s="3">
        <f t="shared" si="10"/>
        <v>0</v>
      </c>
      <c r="H24" s="3">
        <f t="shared" si="10"/>
        <v>0</v>
      </c>
      <c r="I24" s="3">
        <f t="shared" si="10"/>
        <v>0</v>
      </c>
      <c r="J24" s="3">
        <f t="shared" si="10"/>
        <v>0</v>
      </c>
      <c r="K24" s="3">
        <f t="shared" si="10"/>
        <v>0</v>
      </c>
      <c r="L24" s="3">
        <f t="shared" si="10"/>
        <v>0</v>
      </c>
      <c r="M24" s="3">
        <f t="shared" si="10"/>
        <v>0</v>
      </c>
      <c r="N24" s="3">
        <f t="shared" si="10"/>
        <v>0</v>
      </c>
      <c r="O24" s="3">
        <f t="shared" si="10"/>
        <v>0</v>
      </c>
      <c r="P24" s="3">
        <f t="shared" si="10"/>
        <v>0</v>
      </c>
      <c r="Q24" s="3">
        <f t="shared" si="10"/>
        <v>0</v>
      </c>
      <c r="R24" s="3">
        <f t="shared" si="10"/>
        <v>0</v>
      </c>
      <c r="S24" s="3">
        <f t="shared" si="10"/>
        <v>0</v>
      </c>
      <c r="T24" s="3">
        <f t="shared" si="10"/>
        <v>0</v>
      </c>
      <c r="U24" s="3">
        <f t="shared" si="10"/>
        <v>0</v>
      </c>
      <c r="V24" s="3">
        <f t="shared" si="10"/>
        <v>0</v>
      </c>
      <c r="W24" s="3">
        <f t="shared" si="10"/>
        <v>0</v>
      </c>
      <c r="X24" s="3">
        <f t="shared" si="10"/>
        <v>0</v>
      </c>
      <c r="Y24" s="3">
        <f t="shared" si="10"/>
        <v>0</v>
      </c>
      <c r="Z24" s="3">
        <f t="shared" si="10"/>
        <v>0</v>
      </c>
      <c r="AA24" s="3">
        <f t="shared" si="10"/>
        <v>0</v>
      </c>
      <c r="AB24" s="3">
        <f t="shared" si="10"/>
        <v>0</v>
      </c>
      <c r="AC24" s="3">
        <f t="shared" si="10"/>
        <v>0</v>
      </c>
      <c r="AD24" s="3">
        <f t="shared" si="10"/>
        <v>0</v>
      </c>
      <c r="AE24" s="3">
        <f t="shared" si="10"/>
        <v>0</v>
      </c>
      <c r="AF24" s="3">
        <f t="shared" si="10"/>
        <v>0</v>
      </c>
      <c r="AG24" s="3">
        <f t="shared" si="10"/>
        <v>0</v>
      </c>
      <c r="AH24" s="3">
        <f t="shared" si="10"/>
        <v>0</v>
      </c>
      <c r="AI24" s="3">
        <f t="shared" si="10"/>
        <v>0</v>
      </c>
      <c r="AJ24" s="3">
        <f t="shared" si="10"/>
        <v>0</v>
      </c>
      <c r="AK24" s="3">
        <f t="shared" si="10"/>
        <v>0</v>
      </c>
      <c r="AL24" s="3">
        <f t="shared" si="10"/>
        <v>0</v>
      </c>
      <c r="AM24" s="3">
        <f t="shared" si="10"/>
        <v>0</v>
      </c>
      <c r="AN24" s="3">
        <f t="shared" si="10"/>
        <v>0</v>
      </c>
      <c r="AO24" s="3">
        <f t="shared" si="10"/>
        <v>0</v>
      </c>
      <c r="AP24" s="3">
        <f t="shared" si="10"/>
        <v>0</v>
      </c>
      <c r="AQ24" s="3">
        <f t="shared" si="10"/>
        <v>0</v>
      </c>
      <c r="AR24" s="3">
        <f t="shared" si="10"/>
        <v>0</v>
      </c>
      <c r="AS24" s="3">
        <f t="shared" si="10"/>
        <v>0</v>
      </c>
      <c r="AT24" s="3">
        <f t="shared" si="10"/>
        <v>0</v>
      </c>
      <c r="AU24" s="3">
        <f t="shared" si="10"/>
        <v>0</v>
      </c>
      <c r="AV24" s="3">
        <f t="shared" si="10"/>
        <v>0</v>
      </c>
      <c r="AW24" s="3">
        <f t="shared" si="10"/>
        <v>0</v>
      </c>
      <c r="AX24" s="3">
        <f t="shared" si="10"/>
        <v>0</v>
      </c>
      <c r="AY24" s="3">
        <f t="shared" si="10"/>
        <v>0</v>
      </c>
      <c r="AZ24" s="3">
        <f t="shared" si="10"/>
        <v>0</v>
      </c>
      <c r="BA24" s="3">
        <f t="shared" si="10"/>
        <v>0</v>
      </c>
      <c r="BB24" s="3">
        <f t="shared" si="10"/>
        <v>0</v>
      </c>
      <c r="BC24" s="3">
        <f t="shared" si="10"/>
        <v>0</v>
      </c>
      <c r="BD24" s="3">
        <f t="shared" si="10"/>
        <v>0</v>
      </c>
      <c r="BE24" s="3">
        <f t="shared" si="10"/>
        <v>0</v>
      </c>
      <c r="BF24" s="3">
        <f t="shared" si="10"/>
        <v>0</v>
      </c>
      <c r="BG24" s="3">
        <f t="shared" si="10"/>
        <v>0</v>
      </c>
      <c r="BH24" s="3">
        <f t="shared" si="10"/>
        <v>0</v>
      </c>
      <c r="BI24" s="3">
        <f t="shared" si="10"/>
        <v>0</v>
      </c>
      <c r="BJ24" s="3">
        <f t="shared" si="10"/>
        <v>0</v>
      </c>
      <c r="BK24" s="3">
        <f t="shared" si="10"/>
        <v>0</v>
      </c>
      <c r="BL24" s="3">
        <f t="shared" si="10"/>
        <v>0</v>
      </c>
      <c r="BM24" s="3">
        <f t="shared" si="10"/>
        <v>0</v>
      </c>
      <c r="BN24" s="3">
        <f t="shared" si="10"/>
        <v>0</v>
      </c>
      <c r="BO24" s="3">
        <f t="shared" si="10"/>
        <v>0</v>
      </c>
      <c r="BP24" s="3">
        <f t="shared" ref="BP24:CH24" si="11">IF(SUM($C$19:$N$19)=0,0,BO24+BP6)</f>
        <v>0</v>
      </c>
      <c r="BQ24" s="3">
        <f t="shared" si="11"/>
        <v>0</v>
      </c>
      <c r="BR24" s="3">
        <f t="shared" si="11"/>
        <v>0</v>
      </c>
      <c r="BS24" s="3">
        <f t="shared" si="11"/>
        <v>0</v>
      </c>
      <c r="BT24" s="3">
        <f t="shared" si="11"/>
        <v>0</v>
      </c>
      <c r="BU24" s="3">
        <f t="shared" si="11"/>
        <v>0</v>
      </c>
      <c r="BV24" s="3">
        <f t="shared" si="11"/>
        <v>0</v>
      </c>
      <c r="BW24" s="3">
        <f t="shared" si="11"/>
        <v>0</v>
      </c>
      <c r="BX24" s="3">
        <f t="shared" si="11"/>
        <v>0</v>
      </c>
      <c r="BY24" s="3">
        <f t="shared" si="11"/>
        <v>0</v>
      </c>
      <c r="BZ24" s="3">
        <f t="shared" si="11"/>
        <v>0</v>
      </c>
      <c r="CA24" s="3">
        <f t="shared" si="11"/>
        <v>0</v>
      </c>
      <c r="CB24" s="3">
        <f t="shared" si="11"/>
        <v>0</v>
      </c>
      <c r="CC24" s="3">
        <f t="shared" si="11"/>
        <v>0</v>
      </c>
      <c r="CD24" s="3">
        <f t="shared" si="11"/>
        <v>0</v>
      </c>
      <c r="CE24" s="3">
        <f t="shared" si="11"/>
        <v>0</v>
      </c>
      <c r="CF24" s="3">
        <f t="shared" si="11"/>
        <v>0</v>
      </c>
      <c r="CG24" s="3">
        <f t="shared" si="11"/>
        <v>0</v>
      </c>
      <c r="CH24" s="12">
        <f t="shared" si="11"/>
        <v>0</v>
      </c>
    </row>
    <row r="25" spans="1:86" x14ac:dyDescent="0.35">
      <c r="A25" s="572"/>
      <c r="B25" s="11" t="str">
        <f t="shared" si="7"/>
        <v>Cooking</v>
      </c>
      <c r="C25" s="3">
        <f t="shared" si="7"/>
        <v>0</v>
      </c>
      <c r="D25" s="3">
        <f t="shared" ref="D25:BO25" si="12">IF(SUM($C$19:$N$19)=0,0,C25+D7)</f>
        <v>0</v>
      </c>
      <c r="E25" s="3">
        <f t="shared" si="12"/>
        <v>0</v>
      </c>
      <c r="F25" s="3">
        <f t="shared" si="12"/>
        <v>0</v>
      </c>
      <c r="G25" s="3">
        <f t="shared" si="12"/>
        <v>0</v>
      </c>
      <c r="H25" s="3">
        <f t="shared" si="12"/>
        <v>0</v>
      </c>
      <c r="I25" s="3">
        <f t="shared" si="12"/>
        <v>0</v>
      </c>
      <c r="J25" s="3">
        <f t="shared" si="12"/>
        <v>0</v>
      </c>
      <c r="K25" s="3">
        <f t="shared" si="12"/>
        <v>0</v>
      </c>
      <c r="L25" s="3">
        <f t="shared" si="12"/>
        <v>0</v>
      </c>
      <c r="M25" s="3">
        <f t="shared" si="12"/>
        <v>0</v>
      </c>
      <c r="N25" s="3">
        <f t="shared" si="12"/>
        <v>0</v>
      </c>
      <c r="O25" s="3">
        <f t="shared" si="12"/>
        <v>0</v>
      </c>
      <c r="P25" s="3">
        <f t="shared" si="12"/>
        <v>0</v>
      </c>
      <c r="Q25" s="3">
        <f t="shared" si="12"/>
        <v>0</v>
      </c>
      <c r="R25" s="3">
        <f t="shared" si="12"/>
        <v>0</v>
      </c>
      <c r="S25" s="3">
        <f t="shared" si="12"/>
        <v>0</v>
      </c>
      <c r="T25" s="3">
        <f t="shared" si="12"/>
        <v>0</v>
      </c>
      <c r="U25" s="3">
        <f t="shared" si="12"/>
        <v>0</v>
      </c>
      <c r="V25" s="3">
        <f t="shared" si="12"/>
        <v>0</v>
      </c>
      <c r="W25" s="3">
        <f t="shared" si="12"/>
        <v>0</v>
      </c>
      <c r="X25" s="3">
        <f t="shared" si="12"/>
        <v>0</v>
      </c>
      <c r="Y25" s="3">
        <f t="shared" si="12"/>
        <v>0</v>
      </c>
      <c r="Z25" s="3">
        <f t="shared" si="12"/>
        <v>0</v>
      </c>
      <c r="AA25" s="3">
        <f t="shared" si="12"/>
        <v>0</v>
      </c>
      <c r="AB25" s="3">
        <f t="shared" si="12"/>
        <v>0</v>
      </c>
      <c r="AC25" s="3">
        <f t="shared" si="12"/>
        <v>0</v>
      </c>
      <c r="AD25" s="3">
        <f t="shared" si="12"/>
        <v>0</v>
      </c>
      <c r="AE25" s="3">
        <f t="shared" si="12"/>
        <v>0</v>
      </c>
      <c r="AF25" s="3">
        <f t="shared" si="12"/>
        <v>0</v>
      </c>
      <c r="AG25" s="3">
        <f t="shared" si="12"/>
        <v>0</v>
      </c>
      <c r="AH25" s="3">
        <f t="shared" si="12"/>
        <v>0</v>
      </c>
      <c r="AI25" s="3">
        <f t="shared" si="12"/>
        <v>0</v>
      </c>
      <c r="AJ25" s="3">
        <f t="shared" si="12"/>
        <v>0</v>
      </c>
      <c r="AK25" s="3">
        <f t="shared" si="12"/>
        <v>0</v>
      </c>
      <c r="AL25" s="3">
        <f t="shared" si="12"/>
        <v>0</v>
      </c>
      <c r="AM25" s="3">
        <f t="shared" si="12"/>
        <v>0</v>
      </c>
      <c r="AN25" s="3">
        <f t="shared" si="12"/>
        <v>0</v>
      </c>
      <c r="AO25" s="3">
        <f t="shared" si="12"/>
        <v>0</v>
      </c>
      <c r="AP25" s="3">
        <f t="shared" si="12"/>
        <v>0</v>
      </c>
      <c r="AQ25" s="3">
        <f t="shared" si="12"/>
        <v>0</v>
      </c>
      <c r="AR25" s="3">
        <f t="shared" si="12"/>
        <v>0</v>
      </c>
      <c r="AS25" s="3">
        <f t="shared" si="12"/>
        <v>0</v>
      </c>
      <c r="AT25" s="3">
        <f t="shared" si="12"/>
        <v>0</v>
      </c>
      <c r="AU25" s="3">
        <f t="shared" si="12"/>
        <v>0</v>
      </c>
      <c r="AV25" s="3">
        <f t="shared" si="12"/>
        <v>0</v>
      </c>
      <c r="AW25" s="3">
        <f t="shared" si="12"/>
        <v>0</v>
      </c>
      <c r="AX25" s="3">
        <f t="shared" si="12"/>
        <v>0</v>
      </c>
      <c r="AY25" s="3">
        <f t="shared" si="12"/>
        <v>0</v>
      </c>
      <c r="AZ25" s="3">
        <f t="shared" si="12"/>
        <v>0</v>
      </c>
      <c r="BA25" s="3">
        <f t="shared" si="12"/>
        <v>0</v>
      </c>
      <c r="BB25" s="3">
        <f t="shared" si="12"/>
        <v>0</v>
      </c>
      <c r="BC25" s="3">
        <f t="shared" si="12"/>
        <v>0</v>
      </c>
      <c r="BD25" s="3">
        <f t="shared" si="12"/>
        <v>0</v>
      </c>
      <c r="BE25" s="3">
        <f t="shared" si="12"/>
        <v>0</v>
      </c>
      <c r="BF25" s="3">
        <f t="shared" si="12"/>
        <v>0</v>
      </c>
      <c r="BG25" s="3">
        <f t="shared" si="12"/>
        <v>0</v>
      </c>
      <c r="BH25" s="3">
        <f t="shared" si="12"/>
        <v>0</v>
      </c>
      <c r="BI25" s="3">
        <f t="shared" si="12"/>
        <v>0</v>
      </c>
      <c r="BJ25" s="3">
        <f t="shared" si="12"/>
        <v>0</v>
      </c>
      <c r="BK25" s="3">
        <f t="shared" si="12"/>
        <v>0</v>
      </c>
      <c r="BL25" s="3">
        <f t="shared" si="12"/>
        <v>0</v>
      </c>
      <c r="BM25" s="3">
        <f t="shared" si="12"/>
        <v>0</v>
      </c>
      <c r="BN25" s="3">
        <f t="shared" si="12"/>
        <v>0</v>
      </c>
      <c r="BO25" s="3">
        <f t="shared" si="12"/>
        <v>0</v>
      </c>
      <c r="BP25" s="3">
        <f t="shared" ref="BP25:CH25" si="13">IF(SUM($C$19:$N$19)=0,0,BO25+BP7)</f>
        <v>0</v>
      </c>
      <c r="BQ25" s="3">
        <f t="shared" si="13"/>
        <v>0</v>
      </c>
      <c r="BR25" s="3">
        <f t="shared" si="13"/>
        <v>0</v>
      </c>
      <c r="BS25" s="3">
        <f t="shared" si="13"/>
        <v>0</v>
      </c>
      <c r="BT25" s="3">
        <f t="shared" si="13"/>
        <v>0</v>
      </c>
      <c r="BU25" s="3">
        <f t="shared" si="13"/>
        <v>0</v>
      </c>
      <c r="BV25" s="3">
        <f t="shared" si="13"/>
        <v>0</v>
      </c>
      <c r="BW25" s="3">
        <f t="shared" si="13"/>
        <v>0</v>
      </c>
      <c r="BX25" s="3">
        <f t="shared" si="13"/>
        <v>0</v>
      </c>
      <c r="BY25" s="3">
        <f t="shared" si="13"/>
        <v>0</v>
      </c>
      <c r="BZ25" s="3">
        <f t="shared" si="13"/>
        <v>0</v>
      </c>
      <c r="CA25" s="3">
        <f t="shared" si="13"/>
        <v>0</v>
      </c>
      <c r="CB25" s="3">
        <f t="shared" si="13"/>
        <v>0</v>
      </c>
      <c r="CC25" s="3">
        <f t="shared" si="13"/>
        <v>0</v>
      </c>
      <c r="CD25" s="3">
        <f t="shared" si="13"/>
        <v>0</v>
      </c>
      <c r="CE25" s="3">
        <f t="shared" si="13"/>
        <v>0</v>
      </c>
      <c r="CF25" s="3">
        <f t="shared" si="13"/>
        <v>0</v>
      </c>
      <c r="CG25" s="3">
        <f t="shared" si="13"/>
        <v>0</v>
      </c>
      <c r="CH25" s="12">
        <f t="shared" si="13"/>
        <v>0</v>
      </c>
    </row>
    <row r="26" spans="1:86" x14ac:dyDescent="0.35">
      <c r="A26" s="572"/>
      <c r="B26" s="11" t="str">
        <f t="shared" si="7"/>
        <v>Cooling</v>
      </c>
      <c r="C26" s="3">
        <f t="shared" si="7"/>
        <v>0</v>
      </c>
      <c r="D26" s="3">
        <f t="shared" ref="D26:BO26" si="14">IF(SUM($C$19:$N$19)=0,0,C26+D8)</f>
        <v>0</v>
      </c>
      <c r="E26" s="3">
        <f t="shared" si="14"/>
        <v>0</v>
      </c>
      <c r="F26" s="3">
        <f t="shared" si="14"/>
        <v>0</v>
      </c>
      <c r="G26" s="3">
        <f t="shared" si="14"/>
        <v>0</v>
      </c>
      <c r="H26" s="3">
        <f t="shared" si="14"/>
        <v>0</v>
      </c>
      <c r="I26" s="3">
        <f t="shared" si="14"/>
        <v>0</v>
      </c>
      <c r="J26" s="3">
        <f t="shared" si="14"/>
        <v>0</v>
      </c>
      <c r="K26" s="3">
        <f t="shared" si="14"/>
        <v>0</v>
      </c>
      <c r="L26" s="3">
        <f t="shared" si="14"/>
        <v>0</v>
      </c>
      <c r="M26" s="3">
        <f t="shared" si="14"/>
        <v>0</v>
      </c>
      <c r="N26" s="3">
        <f t="shared" si="14"/>
        <v>0</v>
      </c>
      <c r="O26" s="3">
        <f t="shared" si="14"/>
        <v>0</v>
      </c>
      <c r="P26" s="3">
        <f t="shared" si="14"/>
        <v>0</v>
      </c>
      <c r="Q26" s="3">
        <f t="shared" si="14"/>
        <v>0</v>
      </c>
      <c r="R26" s="3">
        <f t="shared" si="14"/>
        <v>0</v>
      </c>
      <c r="S26" s="3">
        <f t="shared" si="14"/>
        <v>0</v>
      </c>
      <c r="T26" s="3">
        <f t="shared" si="14"/>
        <v>0</v>
      </c>
      <c r="U26" s="3">
        <f t="shared" si="14"/>
        <v>0</v>
      </c>
      <c r="V26" s="3">
        <f t="shared" si="14"/>
        <v>0</v>
      </c>
      <c r="W26" s="3">
        <f t="shared" si="14"/>
        <v>0</v>
      </c>
      <c r="X26" s="3">
        <f t="shared" si="14"/>
        <v>0</v>
      </c>
      <c r="Y26" s="3">
        <f t="shared" si="14"/>
        <v>0</v>
      </c>
      <c r="Z26" s="3">
        <f t="shared" si="14"/>
        <v>0</v>
      </c>
      <c r="AA26" s="3">
        <f t="shared" si="14"/>
        <v>0</v>
      </c>
      <c r="AB26" s="3">
        <f t="shared" si="14"/>
        <v>0</v>
      </c>
      <c r="AC26" s="3">
        <f t="shared" si="14"/>
        <v>0</v>
      </c>
      <c r="AD26" s="3">
        <f t="shared" si="14"/>
        <v>0</v>
      </c>
      <c r="AE26" s="3">
        <f t="shared" si="14"/>
        <v>0</v>
      </c>
      <c r="AF26" s="3">
        <f t="shared" si="14"/>
        <v>0</v>
      </c>
      <c r="AG26" s="3">
        <f t="shared" si="14"/>
        <v>0</v>
      </c>
      <c r="AH26" s="3">
        <f t="shared" si="14"/>
        <v>0</v>
      </c>
      <c r="AI26" s="3">
        <f t="shared" si="14"/>
        <v>0</v>
      </c>
      <c r="AJ26" s="3">
        <f t="shared" si="14"/>
        <v>0</v>
      </c>
      <c r="AK26" s="3">
        <f t="shared" si="14"/>
        <v>0</v>
      </c>
      <c r="AL26" s="3">
        <f t="shared" si="14"/>
        <v>0</v>
      </c>
      <c r="AM26" s="3">
        <f t="shared" si="14"/>
        <v>0</v>
      </c>
      <c r="AN26" s="3">
        <f t="shared" si="14"/>
        <v>0</v>
      </c>
      <c r="AO26" s="3">
        <f t="shared" si="14"/>
        <v>0</v>
      </c>
      <c r="AP26" s="3">
        <f t="shared" si="14"/>
        <v>0</v>
      </c>
      <c r="AQ26" s="3">
        <f t="shared" si="14"/>
        <v>0</v>
      </c>
      <c r="AR26" s="3">
        <f t="shared" si="14"/>
        <v>0</v>
      </c>
      <c r="AS26" s="3">
        <f t="shared" si="14"/>
        <v>0</v>
      </c>
      <c r="AT26" s="3">
        <f t="shared" si="14"/>
        <v>0</v>
      </c>
      <c r="AU26" s="3">
        <f t="shared" si="14"/>
        <v>0</v>
      </c>
      <c r="AV26" s="3">
        <f t="shared" si="14"/>
        <v>0</v>
      </c>
      <c r="AW26" s="3">
        <f t="shared" si="14"/>
        <v>0</v>
      </c>
      <c r="AX26" s="3">
        <f t="shared" si="14"/>
        <v>0</v>
      </c>
      <c r="AY26" s="3">
        <f t="shared" si="14"/>
        <v>0</v>
      </c>
      <c r="AZ26" s="3">
        <f t="shared" si="14"/>
        <v>0</v>
      </c>
      <c r="BA26" s="3">
        <f t="shared" si="14"/>
        <v>0</v>
      </c>
      <c r="BB26" s="3">
        <f t="shared" si="14"/>
        <v>0</v>
      </c>
      <c r="BC26" s="3">
        <f t="shared" si="14"/>
        <v>0</v>
      </c>
      <c r="BD26" s="3">
        <f t="shared" si="14"/>
        <v>0</v>
      </c>
      <c r="BE26" s="3">
        <f t="shared" si="14"/>
        <v>0</v>
      </c>
      <c r="BF26" s="3">
        <f t="shared" si="14"/>
        <v>0</v>
      </c>
      <c r="BG26" s="3">
        <f t="shared" si="14"/>
        <v>0</v>
      </c>
      <c r="BH26" s="3">
        <f t="shared" si="14"/>
        <v>0</v>
      </c>
      <c r="BI26" s="3">
        <f t="shared" si="14"/>
        <v>0</v>
      </c>
      <c r="BJ26" s="3">
        <f t="shared" si="14"/>
        <v>0</v>
      </c>
      <c r="BK26" s="3">
        <f t="shared" si="14"/>
        <v>0</v>
      </c>
      <c r="BL26" s="3">
        <f t="shared" si="14"/>
        <v>0</v>
      </c>
      <c r="BM26" s="3">
        <f t="shared" si="14"/>
        <v>0</v>
      </c>
      <c r="BN26" s="3">
        <f t="shared" si="14"/>
        <v>0</v>
      </c>
      <c r="BO26" s="3">
        <f t="shared" si="14"/>
        <v>0</v>
      </c>
      <c r="BP26" s="3">
        <f t="shared" ref="BP26:CH26" si="15">IF(SUM($C$19:$N$19)=0,0,BO26+BP8)</f>
        <v>0</v>
      </c>
      <c r="BQ26" s="3">
        <f t="shared" si="15"/>
        <v>0</v>
      </c>
      <c r="BR26" s="3">
        <f t="shared" si="15"/>
        <v>0</v>
      </c>
      <c r="BS26" s="3">
        <f t="shared" si="15"/>
        <v>0</v>
      </c>
      <c r="BT26" s="3">
        <f t="shared" si="15"/>
        <v>0</v>
      </c>
      <c r="BU26" s="3">
        <f t="shared" si="15"/>
        <v>0</v>
      </c>
      <c r="BV26" s="3">
        <f t="shared" si="15"/>
        <v>0</v>
      </c>
      <c r="BW26" s="3">
        <f t="shared" si="15"/>
        <v>0</v>
      </c>
      <c r="BX26" s="3">
        <f t="shared" si="15"/>
        <v>0</v>
      </c>
      <c r="BY26" s="3">
        <f t="shared" si="15"/>
        <v>0</v>
      </c>
      <c r="BZ26" s="3">
        <f t="shared" si="15"/>
        <v>0</v>
      </c>
      <c r="CA26" s="3">
        <f t="shared" si="15"/>
        <v>0</v>
      </c>
      <c r="CB26" s="3">
        <f t="shared" si="15"/>
        <v>0</v>
      </c>
      <c r="CC26" s="3">
        <f t="shared" si="15"/>
        <v>0</v>
      </c>
      <c r="CD26" s="3">
        <f t="shared" si="15"/>
        <v>0</v>
      </c>
      <c r="CE26" s="3">
        <f t="shared" si="15"/>
        <v>0</v>
      </c>
      <c r="CF26" s="3">
        <f t="shared" si="15"/>
        <v>0</v>
      </c>
      <c r="CG26" s="3">
        <f t="shared" si="15"/>
        <v>0</v>
      </c>
      <c r="CH26" s="12">
        <f t="shared" si="15"/>
        <v>0</v>
      </c>
    </row>
    <row r="27" spans="1:86" x14ac:dyDescent="0.35">
      <c r="A27" s="572"/>
      <c r="B27" s="13" t="str">
        <f t="shared" si="7"/>
        <v>Ext Lighting</v>
      </c>
      <c r="C27" s="3">
        <f t="shared" si="7"/>
        <v>0</v>
      </c>
      <c r="D27" s="3">
        <f t="shared" ref="D27:BO27" si="16">IF(SUM($C$19:$N$19)=0,0,C27+D9)</f>
        <v>0</v>
      </c>
      <c r="E27" s="3">
        <f t="shared" si="16"/>
        <v>0</v>
      </c>
      <c r="F27" s="3">
        <f t="shared" si="16"/>
        <v>0</v>
      </c>
      <c r="G27" s="3">
        <f t="shared" si="16"/>
        <v>0</v>
      </c>
      <c r="H27" s="3">
        <f t="shared" si="16"/>
        <v>0</v>
      </c>
      <c r="I27" s="3">
        <f t="shared" si="16"/>
        <v>0</v>
      </c>
      <c r="J27" s="3">
        <f t="shared" si="16"/>
        <v>0</v>
      </c>
      <c r="K27" s="3">
        <f t="shared" si="16"/>
        <v>0</v>
      </c>
      <c r="L27" s="3">
        <f t="shared" si="16"/>
        <v>0</v>
      </c>
      <c r="M27" s="3">
        <f t="shared" si="16"/>
        <v>0</v>
      </c>
      <c r="N27" s="3">
        <f t="shared" si="16"/>
        <v>0</v>
      </c>
      <c r="O27" s="3">
        <f t="shared" si="16"/>
        <v>0</v>
      </c>
      <c r="P27" s="3">
        <f t="shared" si="16"/>
        <v>0</v>
      </c>
      <c r="Q27" s="3">
        <f t="shared" si="16"/>
        <v>0</v>
      </c>
      <c r="R27" s="3">
        <f t="shared" si="16"/>
        <v>0</v>
      </c>
      <c r="S27" s="3">
        <f t="shared" si="16"/>
        <v>0</v>
      </c>
      <c r="T27" s="3">
        <f t="shared" si="16"/>
        <v>0</v>
      </c>
      <c r="U27" s="3">
        <f t="shared" si="16"/>
        <v>0</v>
      </c>
      <c r="V27" s="3">
        <f t="shared" si="16"/>
        <v>0</v>
      </c>
      <c r="W27" s="3">
        <f t="shared" si="16"/>
        <v>0</v>
      </c>
      <c r="X27" s="3">
        <f t="shared" si="16"/>
        <v>0</v>
      </c>
      <c r="Y27" s="3">
        <f t="shared" si="16"/>
        <v>0</v>
      </c>
      <c r="Z27" s="3">
        <f t="shared" si="16"/>
        <v>0</v>
      </c>
      <c r="AA27" s="3">
        <f t="shared" si="16"/>
        <v>0</v>
      </c>
      <c r="AB27" s="3">
        <f t="shared" si="16"/>
        <v>0</v>
      </c>
      <c r="AC27" s="3">
        <f t="shared" si="16"/>
        <v>0</v>
      </c>
      <c r="AD27" s="3">
        <f t="shared" si="16"/>
        <v>0</v>
      </c>
      <c r="AE27" s="3">
        <f t="shared" si="16"/>
        <v>0</v>
      </c>
      <c r="AF27" s="3">
        <f t="shared" si="16"/>
        <v>0</v>
      </c>
      <c r="AG27" s="3">
        <f t="shared" si="16"/>
        <v>0</v>
      </c>
      <c r="AH27" s="3">
        <f t="shared" si="16"/>
        <v>0</v>
      </c>
      <c r="AI27" s="3">
        <f t="shared" si="16"/>
        <v>0</v>
      </c>
      <c r="AJ27" s="3">
        <f t="shared" si="16"/>
        <v>0</v>
      </c>
      <c r="AK27" s="3">
        <f t="shared" si="16"/>
        <v>0</v>
      </c>
      <c r="AL27" s="3">
        <f t="shared" si="16"/>
        <v>0</v>
      </c>
      <c r="AM27" s="3">
        <f t="shared" si="16"/>
        <v>0</v>
      </c>
      <c r="AN27" s="3">
        <f t="shared" si="16"/>
        <v>0</v>
      </c>
      <c r="AO27" s="3">
        <f t="shared" si="16"/>
        <v>0</v>
      </c>
      <c r="AP27" s="3">
        <f t="shared" si="16"/>
        <v>0</v>
      </c>
      <c r="AQ27" s="3">
        <f t="shared" si="16"/>
        <v>0</v>
      </c>
      <c r="AR27" s="3">
        <f t="shared" si="16"/>
        <v>0</v>
      </c>
      <c r="AS27" s="3">
        <f t="shared" si="16"/>
        <v>0</v>
      </c>
      <c r="AT27" s="3">
        <f t="shared" si="16"/>
        <v>0</v>
      </c>
      <c r="AU27" s="3">
        <f t="shared" si="16"/>
        <v>0</v>
      </c>
      <c r="AV27" s="3">
        <f t="shared" si="16"/>
        <v>0</v>
      </c>
      <c r="AW27" s="3">
        <f t="shared" si="16"/>
        <v>0</v>
      </c>
      <c r="AX27" s="3">
        <f t="shared" si="16"/>
        <v>0</v>
      </c>
      <c r="AY27" s="3">
        <f t="shared" si="16"/>
        <v>0</v>
      </c>
      <c r="AZ27" s="3">
        <f t="shared" si="16"/>
        <v>0</v>
      </c>
      <c r="BA27" s="3">
        <f t="shared" si="16"/>
        <v>0</v>
      </c>
      <c r="BB27" s="3">
        <f t="shared" si="16"/>
        <v>0</v>
      </c>
      <c r="BC27" s="3">
        <f t="shared" si="16"/>
        <v>0</v>
      </c>
      <c r="BD27" s="3">
        <f t="shared" si="16"/>
        <v>0</v>
      </c>
      <c r="BE27" s="3">
        <f t="shared" si="16"/>
        <v>0</v>
      </c>
      <c r="BF27" s="3">
        <f t="shared" si="16"/>
        <v>0</v>
      </c>
      <c r="BG27" s="3">
        <f t="shared" si="16"/>
        <v>0</v>
      </c>
      <c r="BH27" s="3">
        <f t="shared" si="16"/>
        <v>0</v>
      </c>
      <c r="BI27" s="3">
        <f t="shared" si="16"/>
        <v>0</v>
      </c>
      <c r="BJ27" s="3">
        <f t="shared" si="16"/>
        <v>0</v>
      </c>
      <c r="BK27" s="3">
        <f t="shared" si="16"/>
        <v>0</v>
      </c>
      <c r="BL27" s="3">
        <f t="shared" si="16"/>
        <v>0</v>
      </c>
      <c r="BM27" s="3">
        <f t="shared" si="16"/>
        <v>0</v>
      </c>
      <c r="BN27" s="3">
        <f t="shared" si="16"/>
        <v>0</v>
      </c>
      <c r="BO27" s="3">
        <f t="shared" si="16"/>
        <v>0</v>
      </c>
      <c r="BP27" s="3">
        <f t="shared" ref="BP27:CH27" si="17">IF(SUM($C$19:$N$19)=0,0,BO27+BP9)</f>
        <v>0</v>
      </c>
      <c r="BQ27" s="3">
        <f t="shared" si="17"/>
        <v>0</v>
      </c>
      <c r="BR27" s="3">
        <f t="shared" si="17"/>
        <v>0</v>
      </c>
      <c r="BS27" s="3">
        <f t="shared" si="17"/>
        <v>0</v>
      </c>
      <c r="BT27" s="3">
        <f t="shared" si="17"/>
        <v>0</v>
      </c>
      <c r="BU27" s="3">
        <f t="shared" si="17"/>
        <v>0</v>
      </c>
      <c r="BV27" s="3">
        <f t="shared" si="17"/>
        <v>0</v>
      </c>
      <c r="BW27" s="3">
        <f t="shared" si="17"/>
        <v>0</v>
      </c>
      <c r="BX27" s="3">
        <f t="shared" si="17"/>
        <v>0</v>
      </c>
      <c r="BY27" s="3">
        <f t="shared" si="17"/>
        <v>0</v>
      </c>
      <c r="BZ27" s="3">
        <f t="shared" si="17"/>
        <v>0</v>
      </c>
      <c r="CA27" s="3">
        <f t="shared" si="17"/>
        <v>0</v>
      </c>
      <c r="CB27" s="3">
        <f t="shared" si="17"/>
        <v>0</v>
      </c>
      <c r="CC27" s="3">
        <f t="shared" si="17"/>
        <v>0</v>
      </c>
      <c r="CD27" s="3">
        <f t="shared" si="17"/>
        <v>0</v>
      </c>
      <c r="CE27" s="3">
        <f t="shared" si="17"/>
        <v>0</v>
      </c>
      <c r="CF27" s="3">
        <f t="shared" si="17"/>
        <v>0</v>
      </c>
      <c r="CG27" s="3">
        <f t="shared" si="17"/>
        <v>0</v>
      </c>
      <c r="CH27" s="12">
        <f t="shared" si="17"/>
        <v>0</v>
      </c>
    </row>
    <row r="28" spans="1:86" x14ac:dyDescent="0.35">
      <c r="A28" s="572"/>
      <c r="B28" s="11" t="str">
        <f t="shared" si="7"/>
        <v>Heating</v>
      </c>
      <c r="C28" s="3">
        <f t="shared" si="7"/>
        <v>0</v>
      </c>
      <c r="D28" s="3">
        <f t="shared" ref="D28:BO28" si="18">IF(SUM($C$19:$N$19)=0,0,C28+D10)</f>
        <v>0</v>
      </c>
      <c r="E28" s="3">
        <f t="shared" si="18"/>
        <v>0</v>
      </c>
      <c r="F28" s="3">
        <f t="shared" si="18"/>
        <v>0</v>
      </c>
      <c r="G28" s="3">
        <f t="shared" si="18"/>
        <v>0</v>
      </c>
      <c r="H28" s="3">
        <f t="shared" si="18"/>
        <v>0</v>
      </c>
      <c r="I28" s="3">
        <f t="shared" si="18"/>
        <v>0</v>
      </c>
      <c r="J28" s="3">
        <f t="shared" si="18"/>
        <v>0</v>
      </c>
      <c r="K28" s="3">
        <f t="shared" si="18"/>
        <v>0</v>
      </c>
      <c r="L28" s="3">
        <f t="shared" si="18"/>
        <v>0</v>
      </c>
      <c r="M28" s="3">
        <f t="shared" si="18"/>
        <v>0</v>
      </c>
      <c r="N28" s="3">
        <f t="shared" si="18"/>
        <v>0</v>
      </c>
      <c r="O28" s="3">
        <f t="shared" si="18"/>
        <v>0</v>
      </c>
      <c r="P28" s="3">
        <f t="shared" si="18"/>
        <v>0</v>
      </c>
      <c r="Q28" s="3">
        <f t="shared" si="18"/>
        <v>0</v>
      </c>
      <c r="R28" s="3">
        <f t="shared" si="18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8"/>
        <v>0</v>
      </c>
      <c r="AJ28" s="3">
        <f t="shared" si="18"/>
        <v>0</v>
      </c>
      <c r="AK28" s="3">
        <f t="shared" si="18"/>
        <v>0</v>
      </c>
      <c r="AL28" s="3">
        <f t="shared" si="18"/>
        <v>0</v>
      </c>
      <c r="AM28" s="3">
        <f t="shared" si="18"/>
        <v>0</v>
      </c>
      <c r="AN28" s="3">
        <f t="shared" si="18"/>
        <v>0</v>
      </c>
      <c r="AO28" s="3">
        <f t="shared" si="18"/>
        <v>0</v>
      </c>
      <c r="AP28" s="3">
        <f t="shared" si="18"/>
        <v>0</v>
      </c>
      <c r="AQ28" s="3">
        <f t="shared" si="18"/>
        <v>0</v>
      </c>
      <c r="AR28" s="3">
        <f t="shared" si="18"/>
        <v>0</v>
      </c>
      <c r="AS28" s="3">
        <f t="shared" si="18"/>
        <v>0</v>
      </c>
      <c r="AT28" s="3">
        <f t="shared" si="18"/>
        <v>0</v>
      </c>
      <c r="AU28" s="3">
        <f t="shared" si="18"/>
        <v>0</v>
      </c>
      <c r="AV28" s="3">
        <f t="shared" si="18"/>
        <v>0</v>
      </c>
      <c r="AW28" s="3">
        <f t="shared" si="18"/>
        <v>0</v>
      </c>
      <c r="AX28" s="3">
        <f t="shared" si="18"/>
        <v>0</v>
      </c>
      <c r="AY28" s="3">
        <f t="shared" si="18"/>
        <v>0</v>
      </c>
      <c r="AZ28" s="3">
        <f t="shared" si="18"/>
        <v>0</v>
      </c>
      <c r="BA28" s="3">
        <f t="shared" si="18"/>
        <v>0</v>
      </c>
      <c r="BB28" s="3">
        <f t="shared" si="18"/>
        <v>0</v>
      </c>
      <c r="BC28" s="3">
        <f t="shared" si="18"/>
        <v>0</v>
      </c>
      <c r="BD28" s="3">
        <f t="shared" si="18"/>
        <v>0</v>
      </c>
      <c r="BE28" s="3">
        <f t="shared" si="18"/>
        <v>0</v>
      </c>
      <c r="BF28" s="3">
        <f t="shared" si="18"/>
        <v>0</v>
      </c>
      <c r="BG28" s="3">
        <f t="shared" si="18"/>
        <v>0</v>
      </c>
      <c r="BH28" s="3">
        <f t="shared" si="18"/>
        <v>0</v>
      </c>
      <c r="BI28" s="3">
        <f t="shared" si="18"/>
        <v>0</v>
      </c>
      <c r="BJ28" s="3">
        <f t="shared" si="18"/>
        <v>0</v>
      </c>
      <c r="BK28" s="3">
        <f t="shared" si="18"/>
        <v>0</v>
      </c>
      <c r="BL28" s="3">
        <f t="shared" si="18"/>
        <v>0</v>
      </c>
      <c r="BM28" s="3">
        <f t="shared" si="18"/>
        <v>0</v>
      </c>
      <c r="BN28" s="3">
        <f t="shared" si="18"/>
        <v>0</v>
      </c>
      <c r="BO28" s="3">
        <f t="shared" si="18"/>
        <v>0</v>
      </c>
      <c r="BP28" s="3">
        <f t="shared" ref="BP28:CH28" si="19">IF(SUM($C$19:$N$19)=0,0,BO28+BP10)</f>
        <v>0</v>
      </c>
      <c r="BQ28" s="3">
        <f t="shared" si="19"/>
        <v>0</v>
      </c>
      <c r="BR28" s="3">
        <f t="shared" si="19"/>
        <v>0</v>
      </c>
      <c r="BS28" s="3">
        <f t="shared" si="19"/>
        <v>0</v>
      </c>
      <c r="BT28" s="3">
        <f t="shared" si="19"/>
        <v>0</v>
      </c>
      <c r="BU28" s="3">
        <f t="shared" si="19"/>
        <v>0</v>
      </c>
      <c r="BV28" s="3">
        <f t="shared" si="19"/>
        <v>0</v>
      </c>
      <c r="BW28" s="3">
        <f t="shared" si="19"/>
        <v>0</v>
      </c>
      <c r="BX28" s="3">
        <f t="shared" si="19"/>
        <v>0</v>
      </c>
      <c r="BY28" s="3">
        <f t="shared" si="19"/>
        <v>0</v>
      </c>
      <c r="BZ28" s="3">
        <f t="shared" si="19"/>
        <v>0</v>
      </c>
      <c r="CA28" s="3">
        <f t="shared" si="19"/>
        <v>0</v>
      </c>
      <c r="CB28" s="3">
        <f t="shared" si="19"/>
        <v>0</v>
      </c>
      <c r="CC28" s="3">
        <f t="shared" si="19"/>
        <v>0</v>
      </c>
      <c r="CD28" s="3">
        <f t="shared" si="19"/>
        <v>0</v>
      </c>
      <c r="CE28" s="3">
        <f t="shared" si="19"/>
        <v>0</v>
      </c>
      <c r="CF28" s="3">
        <f t="shared" si="19"/>
        <v>0</v>
      </c>
      <c r="CG28" s="3">
        <f t="shared" si="19"/>
        <v>0</v>
      </c>
      <c r="CH28" s="12">
        <f t="shared" si="19"/>
        <v>0</v>
      </c>
    </row>
    <row r="29" spans="1:86" x14ac:dyDescent="0.35">
      <c r="A29" s="572"/>
      <c r="B29" s="11" t="str">
        <f t="shared" si="7"/>
        <v>HVAC</v>
      </c>
      <c r="C29" s="3">
        <f t="shared" si="7"/>
        <v>0</v>
      </c>
      <c r="D29" s="3">
        <f t="shared" ref="D29:BO29" si="20">IF(SUM($C$19:$N$19)=0,0,C29+D11)</f>
        <v>0</v>
      </c>
      <c r="E29" s="3">
        <f t="shared" si="20"/>
        <v>0</v>
      </c>
      <c r="F29" s="3">
        <f t="shared" si="20"/>
        <v>0</v>
      </c>
      <c r="G29" s="3">
        <f t="shared" si="20"/>
        <v>0</v>
      </c>
      <c r="H29" s="3">
        <f t="shared" si="20"/>
        <v>0</v>
      </c>
      <c r="I29" s="3">
        <f t="shared" si="20"/>
        <v>0</v>
      </c>
      <c r="J29" s="3">
        <f t="shared" si="20"/>
        <v>0</v>
      </c>
      <c r="K29" s="3">
        <f t="shared" si="20"/>
        <v>0</v>
      </c>
      <c r="L29" s="3">
        <f t="shared" si="20"/>
        <v>0</v>
      </c>
      <c r="M29" s="3">
        <f t="shared" si="20"/>
        <v>0</v>
      </c>
      <c r="N29" s="3">
        <f t="shared" si="20"/>
        <v>0</v>
      </c>
      <c r="O29" s="3">
        <f t="shared" si="20"/>
        <v>0</v>
      </c>
      <c r="P29" s="3">
        <f t="shared" si="20"/>
        <v>0</v>
      </c>
      <c r="Q29" s="3">
        <f t="shared" si="20"/>
        <v>0</v>
      </c>
      <c r="R29" s="3">
        <f t="shared" si="20"/>
        <v>0</v>
      </c>
      <c r="S29" s="3">
        <f t="shared" si="20"/>
        <v>0</v>
      </c>
      <c r="T29" s="3">
        <f t="shared" si="20"/>
        <v>0</v>
      </c>
      <c r="U29" s="3">
        <f t="shared" si="20"/>
        <v>0</v>
      </c>
      <c r="V29" s="3">
        <f t="shared" si="20"/>
        <v>0</v>
      </c>
      <c r="W29" s="3">
        <f t="shared" si="20"/>
        <v>0</v>
      </c>
      <c r="X29" s="3">
        <f t="shared" si="20"/>
        <v>0</v>
      </c>
      <c r="Y29" s="3">
        <f t="shared" si="20"/>
        <v>0</v>
      </c>
      <c r="Z29" s="3">
        <f t="shared" si="20"/>
        <v>0</v>
      </c>
      <c r="AA29" s="3">
        <f t="shared" si="20"/>
        <v>0</v>
      </c>
      <c r="AB29" s="3">
        <f t="shared" si="20"/>
        <v>0</v>
      </c>
      <c r="AC29" s="3">
        <f t="shared" si="20"/>
        <v>0</v>
      </c>
      <c r="AD29" s="3">
        <f t="shared" si="20"/>
        <v>0</v>
      </c>
      <c r="AE29" s="3">
        <f t="shared" si="20"/>
        <v>0</v>
      </c>
      <c r="AF29" s="3">
        <f t="shared" si="20"/>
        <v>0</v>
      </c>
      <c r="AG29" s="3">
        <f t="shared" si="20"/>
        <v>0</v>
      </c>
      <c r="AH29" s="3">
        <f t="shared" si="20"/>
        <v>0</v>
      </c>
      <c r="AI29" s="3">
        <f t="shared" si="20"/>
        <v>0</v>
      </c>
      <c r="AJ29" s="3">
        <f t="shared" si="20"/>
        <v>0</v>
      </c>
      <c r="AK29" s="3">
        <f t="shared" si="20"/>
        <v>0</v>
      </c>
      <c r="AL29" s="3">
        <f t="shared" si="20"/>
        <v>0</v>
      </c>
      <c r="AM29" s="3">
        <f t="shared" si="20"/>
        <v>0</v>
      </c>
      <c r="AN29" s="3">
        <f t="shared" si="20"/>
        <v>0</v>
      </c>
      <c r="AO29" s="3">
        <f t="shared" si="20"/>
        <v>0</v>
      </c>
      <c r="AP29" s="3">
        <f t="shared" si="20"/>
        <v>0</v>
      </c>
      <c r="AQ29" s="3">
        <f t="shared" si="20"/>
        <v>0</v>
      </c>
      <c r="AR29" s="3">
        <f t="shared" si="20"/>
        <v>0</v>
      </c>
      <c r="AS29" s="3">
        <f t="shared" si="20"/>
        <v>0</v>
      </c>
      <c r="AT29" s="3">
        <f t="shared" si="20"/>
        <v>0</v>
      </c>
      <c r="AU29" s="3">
        <f t="shared" si="20"/>
        <v>0</v>
      </c>
      <c r="AV29" s="3">
        <f t="shared" si="20"/>
        <v>0</v>
      </c>
      <c r="AW29" s="3">
        <f t="shared" si="20"/>
        <v>0</v>
      </c>
      <c r="AX29" s="3">
        <f t="shared" si="20"/>
        <v>0</v>
      </c>
      <c r="AY29" s="3">
        <f t="shared" si="20"/>
        <v>0</v>
      </c>
      <c r="AZ29" s="3">
        <f t="shared" si="20"/>
        <v>0</v>
      </c>
      <c r="BA29" s="3">
        <f t="shared" si="20"/>
        <v>0</v>
      </c>
      <c r="BB29" s="3">
        <f t="shared" si="20"/>
        <v>0</v>
      </c>
      <c r="BC29" s="3">
        <f t="shared" si="20"/>
        <v>0</v>
      </c>
      <c r="BD29" s="3">
        <f t="shared" si="20"/>
        <v>0</v>
      </c>
      <c r="BE29" s="3">
        <f t="shared" si="20"/>
        <v>0</v>
      </c>
      <c r="BF29" s="3">
        <f t="shared" si="20"/>
        <v>0</v>
      </c>
      <c r="BG29" s="3">
        <f t="shared" si="20"/>
        <v>0</v>
      </c>
      <c r="BH29" s="3">
        <f t="shared" si="20"/>
        <v>0</v>
      </c>
      <c r="BI29" s="3">
        <f t="shared" si="20"/>
        <v>0</v>
      </c>
      <c r="BJ29" s="3">
        <f t="shared" si="20"/>
        <v>0</v>
      </c>
      <c r="BK29" s="3">
        <f t="shared" si="20"/>
        <v>0</v>
      </c>
      <c r="BL29" s="3">
        <f t="shared" si="20"/>
        <v>0</v>
      </c>
      <c r="BM29" s="3">
        <f t="shared" si="20"/>
        <v>0</v>
      </c>
      <c r="BN29" s="3">
        <f t="shared" si="20"/>
        <v>0</v>
      </c>
      <c r="BO29" s="3">
        <f t="shared" si="20"/>
        <v>0</v>
      </c>
      <c r="BP29" s="3">
        <f t="shared" ref="BP29:CH29" si="21">IF(SUM($C$19:$N$19)=0,0,BO29+BP11)</f>
        <v>0</v>
      </c>
      <c r="BQ29" s="3">
        <f t="shared" si="21"/>
        <v>0</v>
      </c>
      <c r="BR29" s="3">
        <f t="shared" si="21"/>
        <v>0</v>
      </c>
      <c r="BS29" s="3">
        <f t="shared" si="21"/>
        <v>0</v>
      </c>
      <c r="BT29" s="3">
        <f t="shared" si="21"/>
        <v>0</v>
      </c>
      <c r="BU29" s="3">
        <f t="shared" si="21"/>
        <v>0</v>
      </c>
      <c r="BV29" s="3">
        <f t="shared" si="21"/>
        <v>0</v>
      </c>
      <c r="BW29" s="3">
        <f t="shared" si="21"/>
        <v>0</v>
      </c>
      <c r="BX29" s="3">
        <f t="shared" si="21"/>
        <v>0</v>
      </c>
      <c r="BY29" s="3">
        <f t="shared" si="21"/>
        <v>0</v>
      </c>
      <c r="BZ29" s="3">
        <f t="shared" si="21"/>
        <v>0</v>
      </c>
      <c r="CA29" s="3">
        <f t="shared" si="21"/>
        <v>0</v>
      </c>
      <c r="CB29" s="3">
        <f t="shared" si="21"/>
        <v>0</v>
      </c>
      <c r="CC29" s="3">
        <f t="shared" si="21"/>
        <v>0</v>
      </c>
      <c r="CD29" s="3">
        <f t="shared" si="21"/>
        <v>0</v>
      </c>
      <c r="CE29" s="3">
        <f t="shared" si="21"/>
        <v>0</v>
      </c>
      <c r="CF29" s="3">
        <f t="shared" si="21"/>
        <v>0</v>
      </c>
      <c r="CG29" s="3">
        <f t="shared" si="21"/>
        <v>0</v>
      </c>
      <c r="CH29" s="12">
        <f t="shared" si="21"/>
        <v>0</v>
      </c>
    </row>
    <row r="30" spans="1:86" x14ac:dyDescent="0.35">
      <c r="A30" s="572"/>
      <c r="B30" s="11" t="str">
        <f t="shared" si="7"/>
        <v>Lighting</v>
      </c>
      <c r="C30" s="3">
        <f t="shared" si="7"/>
        <v>0</v>
      </c>
      <c r="D30" s="3">
        <f t="shared" ref="D30:BO30" si="22">IF(SUM($C$19:$N$19)=0,0,C30+D12)</f>
        <v>0</v>
      </c>
      <c r="E30" s="3">
        <f t="shared" si="22"/>
        <v>0</v>
      </c>
      <c r="F30" s="3">
        <f t="shared" si="22"/>
        <v>0</v>
      </c>
      <c r="G30" s="3">
        <f t="shared" si="22"/>
        <v>0</v>
      </c>
      <c r="H30" s="3">
        <f t="shared" si="22"/>
        <v>0</v>
      </c>
      <c r="I30" s="3">
        <f t="shared" si="22"/>
        <v>0</v>
      </c>
      <c r="J30" s="3">
        <f t="shared" si="22"/>
        <v>0</v>
      </c>
      <c r="K30" s="3">
        <f t="shared" si="22"/>
        <v>0</v>
      </c>
      <c r="L30" s="3">
        <f t="shared" si="22"/>
        <v>0</v>
      </c>
      <c r="M30" s="3">
        <f t="shared" si="22"/>
        <v>0</v>
      </c>
      <c r="N30" s="3">
        <f t="shared" si="22"/>
        <v>0</v>
      </c>
      <c r="O30" s="3">
        <f t="shared" si="22"/>
        <v>0</v>
      </c>
      <c r="P30" s="3">
        <f t="shared" si="22"/>
        <v>0</v>
      </c>
      <c r="Q30" s="3">
        <f t="shared" si="22"/>
        <v>0</v>
      </c>
      <c r="R30" s="3">
        <f t="shared" si="22"/>
        <v>0</v>
      </c>
      <c r="S30" s="3">
        <f t="shared" si="22"/>
        <v>0</v>
      </c>
      <c r="T30" s="3">
        <f t="shared" si="22"/>
        <v>0</v>
      </c>
      <c r="U30" s="3">
        <f t="shared" si="22"/>
        <v>0</v>
      </c>
      <c r="V30" s="3">
        <f t="shared" si="22"/>
        <v>0</v>
      </c>
      <c r="W30" s="3">
        <f t="shared" si="22"/>
        <v>0</v>
      </c>
      <c r="X30" s="3">
        <f t="shared" si="22"/>
        <v>0</v>
      </c>
      <c r="Y30" s="3">
        <f t="shared" si="22"/>
        <v>0</v>
      </c>
      <c r="Z30" s="3">
        <f t="shared" si="22"/>
        <v>0</v>
      </c>
      <c r="AA30" s="3">
        <f t="shared" si="22"/>
        <v>0</v>
      </c>
      <c r="AB30" s="3">
        <f t="shared" si="22"/>
        <v>0</v>
      </c>
      <c r="AC30" s="3">
        <f t="shared" si="22"/>
        <v>0</v>
      </c>
      <c r="AD30" s="3">
        <f t="shared" si="22"/>
        <v>0</v>
      </c>
      <c r="AE30" s="3">
        <f t="shared" si="22"/>
        <v>0</v>
      </c>
      <c r="AF30" s="3">
        <f t="shared" si="22"/>
        <v>0</v>
      </c>
      <c r="AG30" s="3">
        <f t="shared" si="22"/>
        <v>0</v>
      </c>
      <c r="AH30" s="3">
        <f t="shared" si="22"/>
        <v>0</v>
      </c>
      <c r="AI30" s="3">
        <f t="shared" si="22"/>
        <v>0</v>
      </c>
      <c r="AJ30" s="3">
        <f t="shared" si="22"/>
        <v>0</v>
      </c>
      <c r="AK30" s="3">
        <f t="shared" si="22"/>
        <v>0</v>
      </c>
      <c r="AL30" s="3">
        <f t="shared" si="22"/>
        <v>0</v>
      </c>
      <c r="AM30" s="3">
        <f t="shared" si="22"/>
        <v>0</v>
      </c>
      <c r="AN30" s="3">
        <f t="shared" si="22"/>
        <v>0</v>
      </c>
      <c r="AO30" s="3">
        <f t="shared" si="22"/>
        <v>0</v>
      </c>
      <c r="AP30" s="3">
        <f t="shared" si="22"/>
        <v>0</v>
      </c>
      <c r="AQ30" s="3">
        <f t="shared" si="22"/>
        <v>0</v>
      </c>
      <c r="AR30" s="3">
        <f t="shared" si="22"/>
        <v>0</v>
      </c>
      <c r="AS30" s="3">
        <f t="shared" si="22"/>
        <v>0</v>
      </c>
      <c r="AT30" s="3">
        <f t="shared" si="22"/>
        <v>0</v>
      </c>
      <c r="AU30" s="3">
        <f t="shared" si="22"/>
        <v>0</v>
      </c>
      <c r="AV30" s="3">
        <f t="shared" si="22"/>
        <v>0</v>
      </c>
      <c r="AW30" s="3">
        <f t="shared" si="22"/>
        <v>0</v>
      </c>
      <c r="AX30" s="3">
        <f t="shared" si="22"/>
        <v>0</v>
      </c>
      <c r="AY30" s="3">
        <f t="shared" si="22"/>
        <v>0</v>
      </c>
      <c r="AZ30" s="3">
        <f t="shared" si="22"/>
        <v>0</v>
      </c>
      <c r="BA30" s="3">
        <f t="shared" si="22"/>
        <v>0</v>
      </c>
      <c r="BB30" s="3">
        <f t="shared" si="22"/>
        <v>0</v>
      </c>
      <c r="BC30" s="3">
        <f t="shared" si="22"/>
        <v>0</v>
      </c>
      <c r="BD30" s="3">
        <f t="shared" si="22"/>
        <v>0</v>
      </c>
      <c r="BE30" s="3">
        <f t="shared" si="22"/>
        <v>0</v>
      </c>
      <c r="BF30" s="3">
        <f t="shared" si="22"/>
        <v>0</v>
      </c>
      <c r="BG30" s="3">
        <f t="shared" si="22"/>
        <v>0</v>
      </c>
      <c r="BH30" s="3">
        <f t="shared" si="22"/>
        <v>0</v>
      </c>
      <c r="BI30" s="3">
        <f t="shared" si="22"/>
        <v>0</v>
      </c>
      <c r="BJ30" s="3">
        <f t="shared" si="22"/>
        <v>0</v>
      </c>
      <c r="BK30" s="3">
        <f t="shared" si="22"/>
        <v>0</v>
      </c>
      <c r="BL30" s="3">
        <f t="shared" si="22"/>
        <v>0</v>
      </c>
      <c r="BM30" s="3">
        <f t="shared" si="22"/>
        <v>0</v>
      </c>
      <c r="BN30" s="3">
        <f t="shared" si="22"/>
        <v>0</v>
      </c>
      <c r="BO30" s="3">
        <f t="shared" si="22"/>
        <v>0</v>
      </c>
      <c r="BP30" s="3">
        <f t="shared" ref="BP30:CH30" si="23">IF(SUM($C$19:$N$19)=0,0,BO30+BP12)</f>
        <v>0</v>
      </c>
      <c r="BQ30" s="3">
        <f t="shared" si="23"/>
        <v>0</v>
      </c>
      <c r="BR30" s="3">
        <f t="shared" si="23"/>
        <v>0</v>
      </c>
      <c r="BS30" s="3">
        <f t="shared" si="23"/>
        <v>0</v>
      </c>
      <c r="BT30" s="3">
        <f t="shared" si="23"/>
        <v>0</v>
      </c>
      <c r="BU30" s="3">
        <f t="shared" si="23"/>
        <v>0</v>
      </c>
      <c r="BV30" s="3">
        <f t="shared" si="23"/>
        <v>0</v>
      </c>
      <c r="BW30" s="3">
        <f t="shared" si="23"/>
        <v>0</v>
      </c>
      <c r="BX30" s="3">
        <f t="shared" si="23"/>
        <v>0</v>
      </c>
      <c r="BY30" s="3">
        <f t="shared" si="23"/>
        <v>0</v>
      </c>
      <c r="BZ30" s="3">
        <f t="shared" si="23"/>
        <v>0</v>
      </c>
      <c r="CA30" s="3">
        <f t="shared" si="23"/>
        <v>0</v>
      </c>
      <c r="CB30" s="3">
        <f t="shared" si="23"/>
        <v>0</v>
      </c>
      <c r="CC30" s="3">
        <f t="shared" si="23"/>
        <v>0</v>
      </c>
      <c r="CD30" s="3">
        <f t="shared" si="23"/>
        <v>0</v>
      </c>
      <c r="CE30" s="3">
        <f t="shared" si="23"/>
        <v>0</v>
      </c>
      <c r="CF30" s="3">
        <f t="shared" si="23"/>
        <v>0</v>
      </c>
      <c r="CG30" s="3">
        <f t="shared" si="23"/>
        <v>0</v>
      </c>
      <c r="CH30" s="12">
        <f t="shared" si="23"/>
        <v>0</v>
      </c>
    </row>
    <row r="31" spans="1:86" x14ac:dyDescent="0.35">
      <c r="A31" s="572"/>
      <c r="B31" s="11" t="str">
        <f t="shared" si="7"/>
        <v>Miscellaneous</v>
      </c>
      <c r="C31" s="3">
        <f t="shared" si="7"/>
        <v>0</v>
      </c>
      <c r="D31" s="3">
        <f t="shared" ref="D31:BO31" si="24">IF(SUM($C$19:$N$19)=0,0,C31+D13)</f>
        <v>0</v>
      </c>
      <c r="E31" s="3">
        <f t="shared" si="24"/>
        <v>0</v>
      </c>
      <c r="F31" s="3">
        <f t="shared" si="24"/>
        <v>0</v>
      </c>
      <c r="G31" s="3">
        <f t="shared" si="24"/>
        <v>0</v>
      </c>
      <c r="H31" s="3">
        <f t="shared" si="24"/>
        <v>0</v>
      </c>
      <c r="I31" s="3">
        <f t="shared" si="24"/>
        <v>0</v>
      </c>
      <c r="J31" s="3">
        <f t="shared" si="24"/>
        <v>0</v>
      </c>
      <c r="K31" s="3">
        <f t="shared" si="24"/>
        <v>0</v>
      </c>
      <c r="L31" s="3">
        <f t="shared" si="24"/>
        <v>0</v>
      </c>
      <c r="M31" s="3">
        <f t="shared" si="24"/>
        <v>0</v>
      </c>
      <c r="N31" s="3">
        <f t="shared" si="24"/>
        <v>0</v>
      </c>
      <c r="O31" s="3">
        <f t="shared" si="24"/>
        <v>0</v>
      </c>
      <c r="P31" s="3">
        <f t="shared" si="24"/>
        <v>0</v>
      </c>
      <c r="Q31" s="3">
        <f t="shared" si="24"/>
        <v>0</v>
      </c>
      <c r="R31" s="3">
        <f t="shared" si="24"/>
        <v>0</v>
      </c>
      <c r="S31" s="3">
        <f t="shared" si="24"/>
        <v>0</v>
      </c>
      <c r="T31" s="3">
        <f t="shared" si="24"/>
        <v>0</v>
      </c>
      <c r="U31" s="3">
        <f t="shared" si="24"/>
        <v>0</v>
      </c>
      <c r="V31" s="3">
        <f t="shared" si="24"/>
        <v>0</v>
      </c>
      <c r="W31" s="3">
        <f t="shared" si="24"/>
        <v>0</v>
      </c>
      <c r="X31" s="3">
        <f t="shared" si="24"/>
        <v>0</v>
      </c>
      <c r="Y31" s="3">
        <f t="shared" si="24"/>
        <v>0</v>
      </c>
      <c r="Z31" s="3">
        <f t="shared" si="24"/>
        <v>0</v>
      </c>
      <c r="AA31" s="3">
        <f t="shared" si="24"/>
        <v>0</v>
      </c>
      <c r="AB31" s="3">
        <f t="shared" si="24"/>
        <v>0</v>
      </c>
      <c r="AC31" s="3">
        <f t="shared" si="24"/>
        <v>0</v>
      </c>
      <c r="AD31" s="3">
        <f t="shared" si="24"/>
        <v>0</v>
      </c>
      <c r="AE31" s="3">
        <f t="shared" si="24"/>
        <v>0</v>
      </c>
      <c r="AF31" s="3">
        <f t="shared" si="24"/>
        <v>0</v>
      </c>
      <c r="AG31" s="3">
        <f t="shared" si="24"/>
        <v>0</v>
      </c>
      <c r="AH31" s="3">
        <f t="shared" si="24"/>
        <v>0</v>
      </c>
      <c r="AI31" s="3">
        <f t="shared" si="24"/>
        <v>0</v>
      </c>
      <c r="AJ31" s="3">
        <f t="shared" si="24"/>
        <v>0</v>
      </c>
      <c r="AK31" s="3">
        <f t="shared" si="24"/>
        <v>0</v>
      </c>
      <c r="AL31" s="3">
        <f t="shared" si="24"/>
        <v>0</v>
      </c>
      <c r="AM31" s="3">
        <f t="shared" si="24"/>
        <v>0</v>
      </c>
      <c r="AN31" s="3">
        <f t="shared" si="24"/>
        <v>0</v>
      </c>
      <c r="AO31" s="3">
        <f t="shared" si="24"/>
        <v>0</v>
      </c>
      <c r="AP31" s="3">
        <f t="shared" si="24"/>
        <v>0</v>
      </c>
      <c r="AQ31" s="3">
        <f t="shared" si="24"/>
        <v>0</v>
      </c>
      <c r="AR31" s="3">
        <f t="shared" si="24"/>
        <v>0</v>
      </c>
      <c r="AS31" s="3">
        <f t="shared" si="24"/>
        <v>0</v>
      </c>
      <c r="AT31" s="3">
        <f t="shared" si="24"/>
        <v>0</v>
      </c>
      <c r="AU31" s="3">
        <f t="shared" si="24"/>
        <v>0</v>
      </c>
      <c r="AV31" s="3">
        <f t="shared" si="24"/>
        <v>0</v>
      </c>
      <c r="AW31" s="3">
        <f t="shared" si="24"/>
        <v>0</v>
      </c>
      <c r="AX31" s="3">
        <f t="shared" si="24"/>
        <v>0</v>
      </c>
      <c r="AY31" s="3">
        <f t="shared" si="24"/>
        <v>0</v>
      </c>
      <c r="AZ31" s="3">
        <f t="shared" si="24"/>
        <v>0</v>
      </c>
      <c r="BA31" s="3">
        <f t="shared" si="24"/>
        <v>0</v>
      </c>
      <c r="BB31" s="3">
        <f t="shared" si="24"/>
        <v>0</v>
      </c>
      <c r="BC31" s="3">
        <f t="shared" si="24"/>
        <v>0</v>
      </c>
      <c r="BD31" s="3">
        <f t="shared" si="24"/>
        <v>0</v>
      </c>
      <c r="BE31" s="3">
        <f t="shared" si="24"/>
        <v>0</v>
      </c>
      <c r="BF31" s="3">
        <f t="shared" si="24"/>
        <v>0</v>
      </c>
      <c r="BG31" s="3">
        <f t="shared" si="24"/>
        <v>0</v>
      </c>
      <c r="BH31" s="3">
        <f t="shared" si="24"/>
        <v>0</v>
      </c>
      <c r="BI31" s="3">
        <f t="shared" si="24"/>
        <v>0</v>
      </c>
      <c r="BJ31" s="3">
        <f t="shared" si="24"/>
        <v>0</v>
      </c>
      <c r="BK31" s="3">
        <f t="shared" si="24"/>
        <v>0</v>
      </c>
      <c r="BL31" s="3">
        <f t="shared" si="24"/>
        <v>0</v>
      </c>
      <c r="BM31" s="3">
        <f t="shared" si="24"/>
        <v>0</v>
      </c>
      <c r="BN31" s="3">
        <f t="shared" si="24"/>
        <v>0</v>
      </c>
      <c r="BO31" s="3">
        <f t="shared" si="24"/>
        <v>0</v>
      </c>
      <c r="BP31" s="3">
        <f t="shared" ref="BP31:CH31" si="25">IF(SUM($C$19:$N$19)=0,0,BO31+BP13)</f>
        <v>0</v>
      </c>
      <c r="BQ31" s="3">
        <f t="shared" si="25"/>
        <v>0</v>
      </c>
      <c r="BR31" s="3">
        <f t="shared" si="25"/>
        <v>0</v>
      </c>
      <c r="BS31" s="3">
        <f t="shared" si="25"/>
        <v>0</v>
      </c>
      <c r="BT31" s="3">
        <f t="shared" si="25"/>
        <v>0</v>
      </c>
      <c r="BU31" s="3">
        <f t="shared" si="25"/>
        <v>0</v>
      </c>
      <c r="BV31" s="3">
        <f t="shared" si="25"/>
        <v>0</v>
      </c>
      <c r="BW31" s="3">
        <f t="shared" si="25"/>
        <v>0</v>
      </c>
      <c r="BX31" s="3">
        <f t="shared" si="25"/>
        <v>0</v>
      </c>
      <c r="BY31" s="3">
        <f t="shared" si="25"/>
        <v>0</v>
      </c>
      <c r="BZ31" s="3">
        <f t="shared" si="25"/>
        <v>0</v>
      </c>
      <c r="CA31" s="3">
        <f t="shared" si="25"/>
        <v>0</v>
      </c>
      <c r="CB31" s="3">
        <f t="shared" si="25"/>
        <v>0</v>
      </c>
      <c r="CC31" s="3">
        <f t="shared" si="25"/>
        <v>0</v>
      </c>
      <c r="CD31" s="3">
        <f t="shared" si="25"/>
        <v>0</v>
      </c>
      <c r="CE31" s="3">
        <f t="shared" si="25"/>
        <v>0</v>
      </c>
      <c r="CF31" s="3">
        <f t="shared" si="25"/>
        <v>0</v>
      </c>
      <c r="CG31" s="3">
        <f t="shared" si="25"/>
        <v>0</v>
      </c>
      <c r="CH31" s="12">
        <f t="shared" si="25"/>
        <v>0</v>
      </c>
    </row>
    <row r="32" spans="1:86" ht="15" customHeight="1" x14ac:dyDescent="0.35">
      <c r="A32" s="572"/>
      <c r="B32" s="11" t="str">
        <f t="shared" si="7"/>
        <v>Motors</v>
      </c>
      <c r="C32" s="3">
        <f t="shared" si="7"/>
        <v>0</v>
      </c>
      <c r="D32" s="3">
        <f t="shared" ref="D32:BO32" si="26">IF(SUM($C$19:$N$19)=0,0,C32+D14)</f>
        <v>0</v>
      </c>
      <c r="E32" s="3">
        <f t="shared" si="26"/>
        <v>0</v>
      </c>
      <c r="F32" s="3">
        <f t="shared" si="26"/>
        <v>0</v>
      </c>
      <c r="G32" s="3">
        <f t="shared" si="26"/>
        <v>0</v>
      </c>
      <c r="H32" s="3">
        <f t="shared" si="26"/>
        <v>0</v>
      </c>
      <c r="I32" s="3">
        <f t="shared" si="26"/>
        <v>0</v>
      </c>
      <c r="J32" s="3">
        <f t="shared" si="26"/>
        <v>0</v>
      </c>
      <c r="K32" s="3">
        <f t="shared" si="26"/>
        <v>0</v>
      </c>
      <c r="L32" s="3">
        <f t="shared" si="26"/>
        <v>0</v>
      </c>
      <c r="M32" s="3">
        <f t="shared" si="26"/>
        <v>0</v>
      </c>
      <c r="N32" s="3">
        <f t="shared" si="26"/>
        <v>0</v>
      </c>
      <c r="O32" s="3">
        <f t="shared" si="26"/>
        <v>0</v>
      </c>
      <c r="P32" s="3">
        <f t="shared" si="26"/>
        <v>0</v>
      </c>
      <c r="Q32" s="3">
        <f t="shared" si="26"/>
        <v>0</v>
      </c>
      <c r="R32" s="3">
        <f t="shared" si="26"/>
        <v>0</v>
      </c>
      <c r="S32" s="3">
        <f t="shared" si="26"/>
        <v>0</v>
      </c>
      <c r="T32" s="3">
        <f t="shared" si="26"/>
        <v>0</v>
      </c>
      <c r="U32" s="3">
        <f t="shared" si="26"/>
        <v>0</v>
      </c>
      <c r="V32" s="3">
        <f t="shared" si="26"/>
        <v>0</v>
      </c>
      <c r="W32" s="3">
        <f t="shared" si="26"/>
        <v>0</v>
      </c>
      <c r="X32" s="3">
        <f t="shared" si="26"/>
        <v>0</v>
      </c>
      <c r="Y32" s="3">
        <f t="shared" si="26"/>
        <v>0</v>
      </c>
      <c r="Z32" s="3">
        <f t="shared" si="26"/>
        <v>0</v>
      </c>
      <c r="AA32" s="3">
        <f t="shared" si="26"/>
        <v>0</v>
      </c>
      <c r="AB32" s="3">
        <f t="shared" si="26"/>
        <v>0</v>
      </c>
      <c r="AC32" s="3">
        <f t="shared" si="26"/>
        <v>0</v>
      </c>
      <c r="AD32" s="3">
        <f t="shared" si="26"/>
        <v>0</v>
      </c>
      <c r="AE32" s="3">
        <f t="shared" si="26"/>
        <v>0</v>
      </c>
      <c r="AF32" s="3">
        <f t="shared" si="26"/>
        <v>0</v>
      </c>
      <c r="AG32" s="3">
        <f t="shared" si="26"/>
        <v>0</v>
      </c>
      <c r="AH32" s="3">
        <f t="shared" si="26"/>
        <v>0</v>
      </c>
      <c r="AI32" s="3">
        <f t="shared" si="26"/>
        <v>0</v>
      </c>
      <c r="AJ32" s="3">
        <f t="shared" si="26"/>
        <v>0</v>
      </c>
      <c r="AK32" s="3">
        <f t="shared" si="26"/>
        <v>0</v>
      </c>
      <c r="AL32" s="3">
        <f t="shared" si="26"/>
        <v>0</v>
      </c>
      <c r="AM32" s="3">
        <f t="shared" si="26"/>
        <v>0</v>
      </c>
      <c r="AN32" s="3">
        <f t="shared" si="26"/>
        <v>0</v>
      </c>
      <c r="AO32" s="3">
        <f t="shared" si="26"/>
        <v>0</v>
      </c>
      <c r="AP32" s="3">
        <f t="shared" si="26"/>
        <v>0</v>
      </c>
      <c r="AQ32" s="3">
        <f t="shared" si="26"/>
        <v>0</v>
      </c>
      <c r="AR32" s="3">
        <f t="shared" si="26"/>
        <v>0</v>
      </c>
      <c r="AS32" s="3">
        <f t="shared" si="26"/>
        <v>0</v>
      </c>
      <c r="AT32" s="3">
        <f t="shared" si="26"/>
        <v>0</v>
      </c>
      <c r="AU32" s="3">
        <f t="shared" si="26"/>
        <v>0</v>
      </c>
      <c r="AV32" s="3">
        <f t="shared" si="26"/>
        <v>0</v>
      </c>
      <c r="AW32" s="3">
        <f t="shared" si="26"/>
        <v>0</v>
      </c>
      <c r="AX32" s="3">
        <f t="shared" si="26"/>
        <v>0</v>
      </c>
      <c r="AY32" s="3">
        <f t="shared" si="26"/>
        <v>0</v>
      </c>
      <c r="AZ32" s="3">
        <f t="shared" si="26"/>
        <v>0</v>
      </c>
      <c r="BA32" s="3">
        <f t="shared" si="26"/>
        <v>0</v>
      </c>
      <c r="BB32" s="3">
        <f t="shared" si="26"/>
        <v>0</v>
      </c>
      <c r="BC32" s="3">
        <f t="shared" si="26"/>
        <v>0</v>
      </c>
      <c r="BD32" s="3">
        <f t="shared" si="26"/>
        <v>0</v>
      </c>
      <c r="BE32" s="3">
        <f t="shared" si="26"/>
        <v>0</v>
      </c>
      <c r="BF32" s="3">
        <f t="shared" si="26"/>
        <v>0</v>
      </c>
      <c r="BG32" s="3">
        <f t="shared" si="26"/>
        <v>0</v>
      </c>
      <c r="BH32" s="3">
        <f t="shared" si="26"/>
        <v>0</v>
      </c>
      <c r="BI32" s="3">
        <f t="shared" si="26"/>
        <v>0</v>
      </c>
      <c r="BJ32" s="3">
        <f t="shared" si="26"/>
        <v>0</v>
      </c>
      <c r="BK32" s="3">
        <f t="shared" si="26"/>
        <v>0</v>
      </c>
      <c r="BL32" s="3">
        <f t="shared" si="26"/>
        <v>0</v>
      </c>
      <c r="BM32" s="3">
        <f t="shared" si="26"/>
        <v>0</v>
      </c>
      <c r="BN32" s="3">
        <f t="shared" si="26"/>
        <v>0</v>
      </c>
      <c r="BO32" s="3">
        <f t="shared" si="26"/>
        <v>0</v>
      </c>
      <c r="BP32" s="3">
        <f t="shared" ref="BP32:CH32" si="27">IF(SUM($C$19:$N$19)=0,0,BO32+BP14)</f>
        <v>0</v>
      </c>
      <c r="BQ32" s="3">
        <f t="shared" si="27"/>
        <v>0</v>
      </c>
      <c r="BR32" s="3">
        <f t="shared" si="27"/>
        <v>0</v>
      </c>
      <c r="BS32" s="3">
        <f t="shared" si="27"/>
        <v>0</v>
      </c>
      <c r="BT32" s="3">
        <f t="shared" si="27"/>
        <v>0</v>
      </c>
      <c r="BU32" s="3">
        <f t="shared" si="27"/>
        <v>0</v>
      </c>
      <c r="BV32" s="3">
        <f t="shared" si="27"/>
        <v>0</v>
      </c>
      <c r="BW32" s="3">
        <f t="shared" si="27"/>
        <v>0</v>
      </c>
      <c r="BX32" s="3">
        <f t="shared" si="27"/>
        <v>0</v>
      </c>
      <c r="BY32" s="3">
        <f t="shared" si="27"/>
        <v>0</v>
      </c>
      <c r="BZ32" s="3">
        <f t="shared" si="27"/>
        <v>0</v>
      </c>
      <c r="CA32" s="3">
        <f t="shared" si="27"/>
        <v>0</v>
      </c>
      <c r="CB32" s="3">
        <f t="shared" si="27"/>
        <v>0</v>
      </c>
      <c r="CC32" s="3">
        <f t="shared" si="27"/>
        <v>0</v>
      </c>
      <c r="CD32" s="3">
        <f t="shared" si="27"/>
        <v>0</v>
      </c>
      <c r="CE32" s="3">
        <f t="shared" si="27"/>
        <v>0</v>
      </c>
      <c r="CF32" s="3">
        <f t="shared" si="27"/>
        <v>0</v>
      </c>
      <c r="CG32" s="3">
        <f t="shared" si="27"/>
        <v>0</v>
      </c>
      <c r="CH32" s="12">
        <f t="shared" si="27"/>
        <v>0</v>
      </c>
    </row>
    <row r="33" spans="1:86" x14ac:dyDescent="0.35">
      <c r="A33" s="572"/>
      <c r="B33" s="11" t="str">
        <f t="shared" si="7"/>
        <v>Process</v>
      </c>
      <c r="C33" s="3">
        <f t="shared" si="7"/>
        <v>0</v>
      </c>
      <c r="D33" s="3">
        <f t="shared" ref="D33:BO33" si="28">IF(SUM($C$19:$N$19)=0,0,C33+D15)</f>
        <v>0</v>
      </c>
      <c r="E33" s="3">
        <f t="shared" si="28"/>
        <v>0</v>
      </c>
      <c r="F33" s="3">
        <f t="shared" si="28"/>
        <v>0</v>
      </c>
      <c r="G33" s="3">
        <f t="shared" si="28"/>
        <v>0</v>
      </c>
      <c r="H33" s="3">
        <f t="shared" si="28"/>
        <v>0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0</v>
      </c>
      <c r="N33" s="3">
        <f t="shared" si="28"/>
        <v>0</v>
      </c>
      <c r="O33" s="3">
        <f t="shared" si="28"/>
        <v>0</v>
      </c>
      <c r="P33" s="3">
        <f t="shared" si="28"/>
        <v>0</v>
      </c>
      <c r="Q33" s="3">
        <f t="shared" si="28"/>
        <v>0</v>
      </c>
      <c r="R33" s="3">
        <f t="shared" si="28"/>
        <v>0</v>
      </c>
      <c r="S33" s="3">
        <f t="shared" si="28"/>
        <v>0</v>
      </c>
      <c r="T33" s="3">
        <f t="shared" si="28"/>
        <v>0</v>
      </c>
      <c r="U33" s="3">
        <f t="shared" si="28"/>
        <v>0</v>
      </c>
      <c r="V33" s="3">
        <f t="shared" si="28"/>
        <v>0</v>
      </c>
      <c r="W33" s="3">
        <f t="shared" si="28"/>
        <v>0</v>
      </c>
      <c r="X33" s="3">
        <f t="shared" si="28"/>
        <v>0</v>
      </c>
      <c r="Y33" s="3">
        <f t="shared" si="28"/>
        <v>0</v>
      </c>
      <c r="Z33" s="3">
        <f t="shared" si="28"/>
        <v>0</v>
      </c>
      <c r="AA33" s="3">
        <f t="shared" si="28"/>
        <v>0</v>
      </c>
      <c r="AB33" s="3">
        <f t="shared" si="28"/>
        <v>0</v>
      </c>
      <c r="AC33" s="3">
        <f t="shared" si="28"/>
        <v>0</v>
      </c>
      <c r="AD33" s="3">
        <f t="shared" si="28"/>
        <v>0</v>
      </c>
      <c r="AE33" s="3">
        <f t="shared" si="28"/>
        <v>0</v>
      </c>
      <c r="AF33" s="3">
        <f t="shared" si="28"/>
        <v>0</v>
      </c>
      <c r="AG33" s="3">
        <f t="shared" si="28"/>
        <v>0</v>
      </c>
      <c r="AH33" s="3">
        <f t="shared" si="28"/>
        <v>0</v>
      </c>
      <c r="AI33" s="3">
        <f t="shared" si="28"/>
        <v>0</v>
      </c>
      <c r="AJ33" s="3">
        <f t="shared" si="28"/>
        <v>0</v>
      </c>
      <c r="AK33" s="3">
        <f t="shared" si="28"/>
        <v>0</v>
      </c>
      <c r="AL33" s="3">
        <f t="shared" si="28"/>
        <v>0</v>
      </c>
      <c r="AM33" s="3">
        <f t="shared" si="28"/>
        <v>0</v>
      </c>
      <c r="AN33" s="3">
        <f t="shared" si="28"/>
        <v>0</v>
      </c>
      <c r="AO33" s="3">
        <f t="shared" si="28"/>
        <v>0</v>
      </c>
      <c r="AP33" s="3">
        <f t="shared" si="28"/>
        <v>0</v>
      </c>
      <c r="AQ33" s="3">
        <f t="shared" si="28"/>
        <v>0</v>
      </c>
      <c r="AR33" s="3">
        <f t="shared" si="28"/>
        <v>0</v>
      </c>
      <c r="AS33" s="3">
        <f t="shared" si="28"/>
        <v>0</v>
      </c>
      <c r="AT33" s="3">
        <f t="shared" si="28"/>
        <v>0</v>
      </c>
      <c r="AU33" s="3">
        <f t="shared" si="28"/>
        <v>0</v>
      </c>
      <c r="AV33" s="3">
        <f t="shared" si="28"/>
        <v>0</v>
      </c>
      <c r="AW33" s="3">
        <f t="shared" si="28"/>
        <v>0</v>
      </c>
      <c r="AX33" s="3">
        <f t="shared" si="28"/>
        <v>0</v>
      </c>
      <c r="AY33" s="3">
        <f t="shared" si="28"/>
        <v>0</v>
      </c>
      <c r="AZ33" s="3">
        <f t="shared" si="28"/>
        <v>0</v>
      </c>
      <c r="BA33" s="3">
        <f t="shared" si="28"/>
        <v>0</v>
      </c>
      <c r="BB33" s="3">
        <f t="shared" si="28"/>
        <v>0</v>
      </c>
      <c r="BC33" s="3">
        <f t="shared" si="28"/>
        <v>0</v>
      </c>
      <c r="BD33" s="3">
        <f t="shared" si="28"/>
        <v>0</v>
      </c>
      <c r="BE33" s="3">
        <f t="shared" si="28"/>
        <v>0</v>
      </c>
      <c r="BF33" s="3">
        <f t="shared" si="28"/>
        <v>0</v>
      </c>
      <c r="BG33" s="3">
        <f t="shared" si="28"/>
        <v>0</v>
      </c>
      <c r="BH33" s="3">
        <f t="shared" si="28"/>
        <v>0</v>
      </c>
      <c r="BI33" s="3">
        <f t="shared" si="28"/>
        <v>0</v>
      </c>
      <c r="BJ33" s="3">
        <f t="shared" si="28"/>
        <v>0</v>
      </c>
      <c r="BK33" s="3">
        <f t="shared" si="28"/>
        <v>0</v>
      </c>
      <c r="BL33" s="3">
        <f t="shared" si="28"/>
        <v>0</v>
      </c>
      <c r="BM33" s="3">
        <f t="shared" si="28"/>
        <v>0</v>
      </c>
      <c r="BN33" s="3">
        <f t="shared" si="28"/>
        <v>0</v>
      </c>
      <c r="BO33" s="3">
        <f t="shared" si="28"/>
        <v>0</v>
      </c>
      <c r="BP33" s="3">
        <f t="shared" ref="BP33:CH33" si="29">IF(SUM($C$19:$N$19)=0,0,BO33+BP15)</f>
        <v>0</v>
      </c>
      <c r="BQ33" s="3">
        <f t="shared" si="29"/>
        <v>0</v>
      </c>
      <c r="BR33" s="3">
        <f t="shared" si="29"/>
        <v>0</v>
      </c>
      <c r="BS33" s="3">
        <f t="shared" si="29"/>
        <v>0</v>
      </c>
      <c r="BT33" s="3">
        <f t="shared" si="29"/>
        <v>0</v>
      </c>
      <c r="BU33" s="3">
        <f t="shared" si="29"/>
        <v>0</v>
      </c>
      <c r="BV33" s="3">
        <f t="shared" si="29"/>
        <v>0</v>
      </c>
      <c r="BW33" s="3">
        <f t="shared" si="29"/>
        <v>0</v>
      </c>
      <c r="BX33" s="3">
        <f t="shared" si="29"/>
        <v>0</v>
      </c>
      <c r="BY33" s="3">
        <f t="shared" si="29"/>
        <v>0</v>
      </c>
      <c r="BZ33" s="3">
        <f t="shared" si="29"/>
        <v>0</v>
      </c>
      <c r="CA33" s="3">
        <f t="shared" si="29"/>
        <v>0</v>
      </c>
      <c r="CB33" s="3">
        <f t="shared" si="29"/>
        <v>0</v>
      </c>
      <c r="CC33" s="3">
        <f t="shared" si="29"/>
        <v>0</v>
      </c>
      <c r="CD33" s="3">
        <f t="shared" si="29"/>
        <v>0</v>
      </c>
      <c r="CE33" s="3">
        <f t="shared" si="29"/>
        <v>0</v>
      </c>
      <c r="CF33" s="3">
        <f t="shared" si="29"/>
        <v>0</v>
      </c>
      <c r="CG33" s="3">
        <f t="shared" si="29"/>
        <v>0</v>
      </c>
      <c r="CH33" s="12">
        <f t="shared" si="29"/>
        <v>0</v>
      </c>
    </row>
    <row r="34" spans="1:86" x14ac:dyDescent="0.35">
      <c r="A34" s="572"/>
      <c r="B34" s="11" t="str">
        <f t="shared" si="7"/>
        <v>Refrigeration</v>
      </c>
      <c r="C34" s="3">
        <f t="shared" si="7"/>
        <v>0</v>
      </c>
      <c r="D34" s="3">
        <f t="shared" ref="D34:BO34" si="30">IF(SUM($C$19:$N$19)=0,0,C34+D16)</f>
        <v>0</v>
      </c>
      <c r="E34" s="3">
        <f t="shared" si="30"/>
        <v>0</v>
      </c>
      <c r="F34" s="3">
        <f t="shared" si="30"/>
        <v>0</v>
      </c>
      <c r="G34" s="3">
        <f t="shared" si="30"/>
        <v>0</v>
      </c>
      <c r="H34" s="3">
        <f t="shared" si="30"/>
        <v>0</v>
      </c>
      <c r="I34" s="3">
        <f t="shared" si="30"/>
        <v>0</v>
      </c>
      <c r="J34" s="3">
        <f t="shared" si="30"/>
        <v>0</v>
      </c>
      <c r="K34" s="3">
        <f t="shared" si="30"/>
        <v>0</v>
      </c>
      <c r="L34" s="3">
        <f t="shared" si="30"/>
        <v>0</v>
      </c>
      <c r="M34" s="3">
        <f t="shared" si="30"/>
        <v>0</v>
      </c>
      <c r="N34" s="3">
        <f t="shared" si="30"/>
        <v>0</v>
      </c>
      <c r="O34" s="3">
        <f t="shared" si="30"/>
        <v>0</v>
      </c>
      <c r="P34" s="3">
        <f t="shared" si="30"/>
        <v>0</v>
      </c>
      <c r="Q34" s="3">
        <f t="shared" si="30"/>
        <v>0</v>
      </c>
      <c r="R34" s="3">
        <f t="shared" si="30"/>
        <v>0</v>
      </c>
      <c r="S34" s="3">
        <f t="shared" si="30"/>
        <v>0</v>
      </c>
      <c r="T34" s="3">
        <f t="shared" si="30"/>
        <v>0</v>
      </c>
      <c r="U34" s="3">
        <f t="shared" si="30"/>
        <v>0</v>
      </c>
      <c r="V34" s="3">
        <f t="shared" si="30"/>
        <v>0</v>
      </c>
      <c r="W34" s="3">
        <f t="shared" si="30"/>
        <v>0</v>
      </c>
      <c r="X34" s="3">
        <f t="shared" si="30"/>
        <v>0</v>
      </c>
      <c r="Y34" s="3">
        <f t="shared" si="30"/>
        <v>0</v>
      </c>
      <c r="Z34" s="3">
        <f t="shared" si="30"/>
        <v>0</v>
      </c>
      <c r="AA34" s="3">
        <f t="shared" si="30"/>
        <v>0</v>
      </c>
      <c r="AB34" s="3">
        <f t="shared" si="30"/>
        <v>0</v>
      </c>
      <c r="AC34" s="3">
        <f t="shared" si="30"/>
        <v>0</v>
      </c>
      <c r="AD34" s="3">
        <f t="shared" si="30"/>
        <v>0</v>
      </c>
      <c r="AE34" s="3">
        <f t="shared" si="30"/>
        <v>0</v>
      </c>
      <c r="AF34" s="3">
        <f t="shared" si="30"/>
        <v>0</v>
      </c>
      <c r="AG34" s="3">
        <f t="shared" si="30"/>
        <v>0</v>
      </c>
      <c r="AH34" s="3">
        <f t="shared" si="30"/>
        <v>0</v>
      </c>
      <c r="AI34" s="3">
        <f t="shared" si="30"/>
        <v>0</v>
      </c>
      <c r="AJ34" s="3">
        <f t="shared" si="30"/>
        <v>0</v>
      </c>
      <c r="AK34" s="3">
        <f t="shared" si="30"/>
        <v>0</v>
      </c>
      <c r="AL34" s="3">
        <f t="shared" si="30"/>
        <v>0</v>
      </c>
      <c r="AM34" s="3">
        <f t="shared" si="30"/>
        <v>0</v>
      </c>
      <c r="AN34" s="3">
        <f t="shared" si="30"/>
        <v>0</v>
      </c>
      <c r="AO34" s="3">
        <f t="shared" si="30"/>
        <v>0</v>
      </c>
      <c r="AP34" s="3">
        <f t="shared" si="30"/>
        <v>0</v>
      </c>
      <c r="AQ34" s="3">
        <f t="shared" si="30"/>
        <v>0</v>
      </c>
      <c r="AR34" s="3">
        <f t="shared" si="30"/>
        <v>0</v>
      </c>
      <c r="AS34" s="3">
        <f t="shared" si="30"/>
        <v>0</v>
      </c>
      <c r="AT34" s="3">
        <f t="shared" si="30"/>
        <v>0</v>
      </c>
      <c r="AU34" s="3">
        <f t="shared" si="30"/>
        <v>0</v>
      </c>
      <c r="AV34" s="3">
        <f t="shared" si="30"/>
        <v>0</v>
      </c>
      <c r="AW34" s="3">
        <f t="shared" si="30"/>
        <v>0</v>
      </c>
      <c r="AX34" s="3">
        <f t="shared" si="30"/>
        <v>0</v>
      </c>
      <c r="AY34" s="3">
        <f t="shared" si="30"/>
        <v>0</v>
      </c>
      <c r="AZ34" s="3">
        <f t="shared" si="30"/>
        <v>0</v>
      </c>
      <c r="BA34" s="3">
        <f t="shared" si="30"/>
        <v>0</v>
      </c>
      <c r="BB34" s="3">
        <f t="shared" si="30"/>
        <v>0</v>
      </c>
      <c r="BC34" s="3">
        <f t="shared" si="30"/>
        <v>0</v>
      </c>
      <c r="BD34" s="3">
        <f t="shared" si="30"/>
        <v>0</v>
      </c>
      <c r="BE34" s="3">
        <f t="shared" si="30"/>
        <v>0</v>
      </c>
      <c r="BF34" s="3">
        <f t="shared" si="30"/>
        <v>0</v>
      </c>
      <c r="BG34" s="3">
        <f t="shared" si="30"/>
        <v>0</v>
      </c>
      <c r="BH34" s="3">
        <f t="shared" si="30"/>
        <v>0</v>
      </c>
      <c r="BI34" s="3">
        <f t="shared" si="30"/>
        <v>0</v>
      </c>
      <c r="BJ34" s="3">
        <f t="shared" si="30"/>
        <v>0</v>
      </c>
      <c r="BK34" s="3">
        <f t="shared" si="30"/>
        <v>0</v>
      </c>
      <c r="BL34" s="3">
        <f t="shared" si="30"/>
        <v>0</v>
      </c>
      <c r="BM34" s="3">
        <f t="shared" si="30"/>
        <v>0</v>
      </c>
      <c r="BN34" s="3">
        <f t="shared" si="30"/>
        <v>0</v>
      </c>
      <c r="BO34" s="3">
        <f t="shared" si="30"/>
        <v>0</v>
      </c>
      <c r="BP34" s="3">
        <f t="shared" ref="BP34:CH34" si="31">IF(SUM($C$19:$N$19)=0,0,BO34+BP16)</f>
        <v>0</v>
      </c>
      <c r="BQ34" s="3">
        <f t="shared" si="31"/>
        <v>0</v>
      </c>
      <c r="BR34" s="3">
        <f t="shared" si="31"/>
        <v>0</v>
      </c>
      <c r="BS34" s="3">
        <f t="shared" si="31"/>
        <v>0</v>
      </c>
      <c r="BT34" s="3">
        <f t="shared" si="31"/>
        <v>0</v>
      </c>
      <c r="BU34" s="3">
        <f t="shared" si="31"/>
        <v>0</v>
      </c>
      <c r="BV34" s="3">
        <f t="shared" si="31"/>
        <v>0</v>
      </c>
      <c r="BW34" s="3">
        <f t="shared" si="31"/>
        <v>0</v>
      </c>
      <c r="BX34" s="3">
        <f t="shared" si="31"/>
        <v>0</v>
      </c>
      <c r="BY34" s="3">
        <f t="shared" si="31"/>
        <v>0</v>
      </c>
      <c r="BZ34" s="3">
        <f t="shared" si="31"/>
        <v>0</v>
      </c>
      <c r="CA34" s="3">
        <f t="shared" si="31"/>
        <v>0</v>
      </c>
      <c r="CB34" s="3">
        <f t="shared" si="31"/>
        <v>0</v>
      </c>
      <c r="CC34" s="3">
        <f t="shared" si="31"/>
        <v>0</v>
      </c>
      <c r="CD34" s="3">
        <f t="shared" si="31"/>
        <v>0</v>
      </c>
      <c r="CE34" s="3">
        <f t="shared" si="31"/>
        <v>0</v>
      </c>
      <c r="CF34" s="3">
        <f t="shared" si="31"/>
        <v>0</v>
      </c>
      <c r="CG34" s="3">
        <f t="shared" si="31"/>
        <v>0</v>
      </c>
      <c r="CH34" s="12">
        <f t="shared" si="31"/>
        <v>0</v>
      </c>
    </row>
    <row r="35" spans="1:86" x14ac:dyDescent="0.35">
      <c r="A35" s="572"/>
      <c r="B35" s="11" t="str">
        <f t="shared" si="7"/>
        <v>Water Heating</v>
      </c>
      <c r="C35" s="3">
        <f t="shared" si="7"/>
        <v>0</v>
      </c>
      <c r="D35" s="3">
        <f t="shared" ref="D35:BO35" si="32">IF(SUM($C$19:$N$19)=0,0,C35+D17)</f>
        <v>0</v>
      </c>
      <c r="E35" s="3">
        <f t="shared" si="32"/>
        <v>0</v>
      </c>
      <c r="F35" s="3">
        <f t="shared" si="32"/>
        <v>0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0</v>
      </c>
      <c r="K35" s="3">
        <f t="shared" si="32"/>
        <v>0</v>
      </c>
      <c r="L35" s="3">
        <f t="shared" si="32"/>
        <v>0</v>
      </c>
      <c r="M35" s="3">
        <f t="shared" si="32"/>
        <v>0</v>
      </c>
      <c r="N35" s="3">
        <f t="shared" si="32"/>
        <v>0</v>
      </c>
      <c r="O35" s="3">
        <f t="shared" si="32"/>
        <v>0</v>
      </c>
      <c r="P35" s="3">
        <f t="shared" si="32"/>
        <v>0</v>
      </c>
      <c r="Q35" s="3">
        <f t="shared" si="32"/>
        <v>0</v>
      </c>
      <c r="R35" s="3">
        <f t="shared" si="32"/>
        <v>0</v>
      </c>
      <c r="S35" s="3">
        <f t="shared" si="32"/>
        <v>0</v>
      </c>
      <c r="T35" s="3">
        <f t="shared" si="32"/>
        <v>0</v>
      </c>
      <c r="U35" s="3">
        <f t="shared" si="32"/>
        <v>0</v>
      </c>
      <c r="V35" s="3">
        <f t="shared" si="32"/>
        <v>0</v>
      </c>
      <c r="W35" s="3">
        <f t="shared" si="32"/>
        <v>0</v>
      </c>
      <c r="X35" s="3">
        <f t="shared" si="32"/>
        <v>0</v>
      </c>
      <c r="Y35" s="3">
        <f t="shared" si="32"/>
        <v>0</v>
      </c>
      <c r="Z35" s="3">
        <f t="shared" si="32"/>
        <v>0</v>
      </c>
      <c r="AA35" s="3">
        <f t="shared" si="32"/>
        <v>0</v>
      </c>
      <c r="AB35" s="3">
        <f t="shared" si="32"/>
        <v>0</v>
      </c>
      <c r="AC35" s="3">
        <f t="shared" si="32"/>
        <v>0</v>
      </c>
      <c r="AD35" s="3">
        <f t="shared" si="32"/>
        <v>0</v>
      </c>
      <c r="AE35" s="3">
        <f t="shared" si="32"/>
        <v>0</v>
      </c>
      <c r="AF35" s="3">
        <f t="shared" si="32"/>
        <v>0</v>
      </c>
      <c r="AG35" s="3">
        <f t="shared" si="32"/>
        <v>0</v>
      </c>
      <c r="AH35" s="3">
        <f t="shared" si="32"/>
        <v>0</v>
      </c>
      <c r="AI35" s="3">
        <f t="shared" si="32"/>
        <v>0</v>
      </c>
      <c r="AJ35" s="3">
        <f t="shared" si="32"/>
        <v>0</v>
      </c>
      <c r="AK35" s="3">
        <f t="shared" si="32"/>
        <v>0</v>
      </c>
      <c r="AL35" s="3">
        <f t="shared" si="32"/>
        <v>0</v>
      </c>
      <c r="AM35" s="3">
        <f t="shared" si="32"/>
        <v>0</v>
      </c>
      <c r="AN35" s="3">
        <f t="shared" si="32"/>
        <v>0</v>
      </c>
      <c r="AO35" s="3">
        <f t="shared" si="32"/>
        <v>0</v>
      </c>
      <c r="AP35" s="3">
        <f t="shared" si="32"/>
        <v>0</v>
      </c>
      <c r="AQ35" s="3">
        <f t="shared" si="32"/>
        <v>0</v>
      </c>
      <c r="AR35" s="3">
        <f t="shared" si="32"/>
        <v>0</v>
      </c>
      <c r="AS35" s="3">
        <f t="shared" si="32"/>
        <v>0</v>
      </c>
      <c r="AT35" s="3">
        <f t="shared" si="32"/>
        <v>0</v>
      </c>
      <c r="AU35" s="3">
        <f t="shared" si="32"/>
        <v>0</v>
      </c>
      <c r="AV35" s="3">
        <f t="shared" si="32"/>
        <v>0</v>
      </c>
      <c r="AW35" s="3">
        <f t="shared" si="32"/>
        <v>0</v>
      </c>
      <c r="AX35" s="3">
        <f t="shared" si="32"/>
        <v>0</v>
      </c>
      <c r="AY35" s="3">
        <f t="shared" si="32"/>
        <v>0</v>
      </c>
      <c r="AZ35" s="3">
        <f t="shared" si="32"/>
        <v>0</v>
      </c>
      <c r="BA35" s="3">
        <f t="shared" si="32"/>
        <v>0</v>
      </c>
      <c r="BB35" s="3">
        <f t="shared" si="32"/>
        <v>0</v>
      </c>
      <c r="BC35" s="3">
        <f t="shared" si="32"/>
        <v>0</v>
      </c>
      <c r="BD35" s="3">
        <f t="shared" si="32"/>
        <v>0</v>
      </c>
      <c r="BE35" s="3">
        <f t="shared" si="32"/>
        <v>0</v>
      </c>
      <c r="BF35" s="3">
        <f t="shared" si="32"/>
        <v>0</v>
      </c>
      <c r="BG35" s="3">
        <f t="shared" si="32"/>
        <v>0</v>
      </c>
      <c r="BH35" s="3">
        <f t="shared" si="32"/>
        <v>0</v>
      </c>
      <c r="BI35" s="3">
        <f t="shared" si="32"/>
        <v>0</v>
      </c>
      <c r="BJ35" s="3">
        <f t="shared" si="32"/>
        <v>0</v>
      </c>
      <c r="BK35" s="3">
        <f t="shared" si="32"/>
        <v>0</v>
      </c>
      <c r="BL35" s="3">
        <f t="shared" si="32"/>
        <v>0</v>
      </c>
      <c r="BM35" s="3">
        <f t="shared" si="32"/>
        <v>0</v>
      </c>
      <c r="BN35" s="3">
        <f t="shared" si="32"/>
        <v>0</v>
      </c>
      <c r="BO35" s="3">
        <f t="shared" si="32"/>
        <v>0</v>
      </c>
      <c r="BP35" s="3">
        <f t="shared" ref="BP35:CH35" si="33">IF(SUM($C$19:$N$19)=0,0,BO35+BP17)</f>
        <v>0</v>
      </c>
      <c r="BQ35" s="3">
        <f t="shared" si="33"/>
        <v>0</v>
      </c>
      <c r="BR35" s="3">
        <f t="shared" si="33"/>
        <v>0</v>
      </c>
      <c r="BS35" s="3">
        <f t="shared" si="33"/>
        <v>0</v>
      </c>
      <c r="BT35" s="3">
        <f t="shared" si="33"/>
        <v>0</v>
      </c>
      <c r="BU35" s="3">
        <f t="shared" si="33"/>
        <v>0</v>
      </c>
      <c r="BV35" s="3">
        <f t="shared" si="33"/>
        <v>0</v>
      </c>
      <c r="BW35" s="3">
        <f t="shared" si="33"/>
        <v>0</v>
      </c>
      <c r="BX35" s="3">
        <f t="shared" si="33"/>
        <v>0</v>
      </c>
      <c r="BY35" s="3">
        <f t="shared" si="33"/>
        <v>0</v>
      </c>
      <c r="BZ35" s="3">
        <f t="shared" si="33"/>
        <v>0</v>
      </c>
      <c r="CA35" s="3">
        <f t="shared" si="33"/>
        <v>0</v>
      </c>
      <c r="CB35" s="3">
        <f t="shared" si="33"/>
        <v>0</v>
      </c>
      <c r="CC35" s="3">
        <f t="shared" si="33"/>
        <v>0</v>
      </c>
      <c r="CD35" s="3">
        <f t="shared" si="33"/>
        <v>0</v>
      </c>
      <c r="CE35" s="3">
        <f t="shared" si="33"/>
        <v>0</v>
      </c>
      <c r="CF35" s="3">
        <f t="shared" si="33"/>
        <v>0</v>
      </c>
      <c r="CG35" s="3">
        <f t="shared" si="33"/>
        <v>0</v>
      </c>
      <c r="CH35" s="12">
        <f t="shared" si="33"/>
        <v>0</v>
      </c>
    </row>
    <row r="36" spans="1:86" ht="15" customHeight="1" x14ac:dyDescent="0.35">
      <c r="A36" s="572"/>
      <c r="B36" s="11" t="str">
        <f t="shared" si="7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7"/>
        <v>Monthly kWh</v>
      </c>
      <c r="C37" s="279">
        <f>SUM(C23:C36)</f>
        <v>0</v>
      </c>
      <c r="D37" s="279">
        <f t="shared" ref="D37:BO37" si="34">SUM(D23:D36)</f>
        <v>0</v>
      </c>
      <c r="E37" s="279">
        <f t="shared" si="34"/>
        <v>0</v>
      </c>
      <c r="F37" s="279">
        <f t="shared" si="34"/>
        <v>0</v>
      </c>
      <c r="G37" s="279">
        <f t="shared" si="34"/>
        <v>0</v>
      </c>
      <c r="H37" s="279">
        <f t="shared" si="34"/>
        <v>0</v>
      </c>
      <c r="I37" s="279">
        <f t="shared" si="34"/>
        <v>0</v>
      </c>
      <c r="J37" s="279">
        <f t="shared" si="34"/>
        <v>0</v>
      </c>
      <c r="K37" s="279">
        <f t="shared" si="34"/>
        <v>0</v>
      </c>
      <c r="L37" s="279">
        <f t="shared" si="34"/>
        <v>0</v>
      </c>
      <c r="M37" s="279">
        <f t="shared" si="34"/>
        <v>0</v>
      </c>
      <c r="N37" s="279">
        <f t="shared" si="34"/>
        <v>0</v>
      </c>
      <c r="O37" s="279">
        <f t="shared" si="34"/>
        <v>0</v>
      </c>
      <c r="P37" s="279">
        <f t="shared" si="34"/>
        <v>0</v>
      </c>
      <c r="Q37" s="279">
        <f t="shared" si="34"/>
        <v>0</v>
      </c>
      <c r="R37" s="279">
        <f t="shared" si="34"/>
        <v>0</v>
      </c>
      <c r="S37" s="279">
        <f t="shared" si="34"/>
        <v>0</v>
      </c>
      <c r="T37" s="279">
        <f t="shared" si="34"/>
        <v>0</v>
      </c>
      <c r="U37" s="279">
        <f t="shared" si="34"/>
        <v>0</v>
      </c>
      <c r="V37" s="279">
        <f t="shared" si="34"/>
        <v>0</v>
      </c>
      <c r="W37" s="279">
        <f t="shared" si="34"/>
        <v>0</v>
      </c>
      <c r="X37" s="279">
        <f t="shared" si="34"/>
        <v>0</v>
      </c>
      <c r="Y37" s="279">
        <f t="shared" si="34"/>
        <v>0</v>
      </c>
      <c r="Z37" s="279">
        <f t="shared" si="34"/>
        <v>0</v>
      </c>
      <c r="AA37" s="279">
        <f t="shared" si="34"/>
        <v>0</v>
      </c>
      <c r="AB37" s="279">
        <f t="shared" si="34"/>
        <v>0</v>
      </c>
      <c r="AC37" s="279">
        <f t="shared" si="34"/>
        <v>0</v>
      </c>
      <c r="AD37" s="279">
        <f t="shared" si="34"/>
        <v>0</v>
      </c>
      <c r="AE37" s="279">
        <f t="shared" si="34"/>
        <v>0</v>
      </c>
      <c r="AF37" s="279">
        <f t="shared" si="34"/>
        <v>0</v>
      </c>
      <c r="AG37" s="279">
        <f t="shared" si="34"/>
        <v>0</v>
      </c>
      <c r="AH37" s="279">
        <f t="shared" si="34"/>
        <v>0</v>
      </c>
      <c r="AI37" s="279">
        <f t="shared" si="34"/>
        <v>0</v>
      </c>
      <c r="AJ37" s="279">
        <f t="shared" si="34"/>
        <v>0</v>
      </c>
      <c r="AK37" s="279">
        <f t="shared" si="34"/>
        <v>0</v>
      </c>
      <c r="AL37" s="279">
        <f t="shared" si="34"/>
        <v>0</v>
      </c>
      <c r="AM37" s="279">
        <f t="shared" si="34"/>
        <v>0</v>
      </c>
      <c r="AN37" s="279">
        <f t="shared" si="34"/>
        <v>0</v>
      </c>
      <c r="AO37" s="279">
        <f t="shared" si="34"/>
        <v>0</v>
      </c>
      <c r="AP37" s="279">
        <f t="shared" si="34"/>
        <v>0</v>
      </c>
      <c r="AQ37" s="279">
        <f t="shared" si="34"/>
        <v>0</v>
      </c>
      <c r="AR37" s="279">
        <f t="shared" si="34"/>
        <v>0</v>
      </c>
      <c r="AS37" s="279">
        <f t="shared" si="34"/>
        <v>0</v>
      </c>
      <c r="AT37" s="279">
        <f t="shared" si="34"/>
        <v>0</v>
      </c>
      <c r="AU37" s="279">
        <f t="shared" si="34"/>
        <v>0</v>
      </c>
      <c r="AV37" s="279">
        <f t="shared" si="34"/>
        <v>0</v>
      </c>
      <c r="AW37" s="279">
        <f t="shared" si="34"/>
        <v>0</v>
      </c>
      <c r="AX37" s="279">
        <f t="shared" si="34"/>
        <v>0</v>
      </c>
      <c r="AY37" s="279">
        <f t="shared" si="34"/>
        <v>0</v>
      </c>
      <c r="AZ37" s="279">
        <f t="shared" si="34"/>
        <v>0</v>
      </c>
      <c r="BA37" s="279">
        <f t="shared" si="34"/>
        <v>0</v>
      </c>
      <c r="BB37" s="279">
        <f t="shared" si="34"/>
        <v>0</v>
      </c>
      <c r="BC37" s="279">
        <f t="shared" si="34"/>
        <v>0</v>
      </c>
      <c r="BD37" s="279">
        <f t="shared" si="34"/>
        <v>0</v>
      </c>
      <c r="BE37" s="279">
        <f t="shared" si="34"/>
        <v>0</v>
      </c>
      <c r="BF37" s="279">
        <f t="shared" si="34"/>
        <v>0</v>
      </c>
      <c r="BG37" s="279">
        <f t="shared" si="34"/>
        <v>0</v>
      </c>
      <c r="BH37" s="279">
        <f t="shared" si="34"/>
        <v>0</v>
      </c>
      <c r="BI37" s="279">
        <f t="shared" si="34"/>
        <v>0</v>
      </c>
      <c r="BJ37" s="279">
        <f t="shared" si="34"/>
        <v>0</v>
      </c>
      <c r="BK37" s="279">
        <f t="shared" si="34"/>
        <v>0</v>
      </c>
      <c r="BL37" s="279">
        <f t="shared" si="34"/>
        <v>0</v>
      </c>
      <c r="BM37" s="279">
        <f t="shared" si="34"/>
        <v>0</v>
      </c>
      <c r="BN37" s="279">
        <f t="shared" si="34"/>
        <v>0</v>
      </c>
      <c r="BO37" s="279">
        <f t="shared" si="34"/>
        <v>0</v>
      </c>
      <c r="BP37" s="279">
        <f t="shared" ref="BP37:CH37" si="35">SUM(BP23:BP36)</f>
        <v>0</v>
      </c>
      <c r="BQ37" s="279">
        <f t="shared" si="35"/>
        <v>0</v>
      </c>
      <c r="BR37" s="279">
        <f t="shared" si="35"/>
        <v>0</v>
      </c>
      <c r="BS37" s="279">
        <f t="shared" si="35"/>
        <v>0</v>
      </c>
      <c r="BT37" s="279">
        <f t="shared" si="35"/>
        <v>0</v>
      </c>
      <c r="BU37" s="279">
        <f t="shared" si="35"/>
        <v>0</v>
      </c>
      <c r="BV37" s="279">
        <f t="shared" si="35"/>
        <v>0</v>
      </c>
      <c r="BW37" s="279">
        <f t="shared" si="35"/>
        <v>0</v>
      </c>
      <c r="BX37" s="279">
        <f t="shared" si="35"/>
        <v>0</v>
      </c>
      <c r="BY37" s="279">
        <f t="shared" si="35"/>
        <v>0</v>
      </c>
      <c r="BZ37" s="279">
        <f t="shared" si="35"/>
        <v>0</v>
      </c>
      <c r="CA37" s="279">
        <f t="shared" si="35"/>
        <v>0</v>
      </c>
      <c r="CB37" s="279">
        <f t="shared" si="35"/>
        <v>0</v>
      </c>
      <c r="CC37" s="279">
        <f t="shared" si="35"/>
        <v>0</v>
      </c>
      <c r="CD37" s="279">
        <f t="shared" si="35"/>
        <v>0</v>
      </c>
      <c r="CE37" s="279">
        <f t="shared" si="35"/>
        <v>0</v>
      </c>
      <c r="CF37" s="279">
        <f t="shared" si="35"/>
        <v>0</v>
      </c>
      <c r="CG37" s="279">
        <f t="shared" si="35"/>
        <v>0</v>
      </c>
      <c r="CH37" s="282">
        <f t="shared" si="35"/>
        <v>0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0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9"/>
    </row>
    <row r="39" spans="1:86" ht="15" thickBot="1" x14ac:dyDescent="0.4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</row>
    <row r="40" spans="1:86" ht="16" thickBot="1" x14ac:dyDescent="0.4">
      <c r="A40" s="574" t="s">
        <v>16</v>
      </c>
      <c r="B40" s="18" t="str">
        <f t="shared" ref="B40:B55" si="36">B22</f>
        <v>End Use</v>
      </c>
      <c r="C40" s="176">
        <f>C$4</f>
        <v>44562</v>
      </c>
      <c r="D40" s="176">
        <f t="shared" ref="D40:BO40" si="37">D$4</f>
        <v>44593</v>
      </c>
      <c r="E40" s="176">
        <f t="shared" si="37"/>
        <v>44621</v>
      </c>
      <c r="F40" s="176">
        <f t="shared" si="37"/>
        <v>44652</v>
      </c>
      <c r="G40" s="176">
        <f t="shared" si="37"/>
        <v>44682</v>
      </c>
      <c r="H40" s="176">
        <f t="shared" si="37"/>
        <v>44713</v>
      </c>
      <c r="I40" s="176">
        <f t="shared" si="37"/>
        <v>44743</v>
      </c>
      <c r="J40" s="176">
        <f t="shared" si="37"/>
        <v>44774</v>
      </c>
      <c r="K40" s="176">
        <f t="shared" si="37"/>
        <v>44805</v>
      </c>
      <c r="L40" s="176">
        <f t="shared" si="37"/>
        <v>44835</v>
      </c>
      <c r="M40" s="176">
        <f t="shared" si="37"/>
        <v>44866</v>
      </c>
      <c r="N40" s="176">
        <f t="shared" si="37"/>
        <v>44896</v>
      </c>
      <c r="O40" s="176">
        <f t="shared" si="37"/>
        <v>44927</v>
      </c>
      <c r="P40" s="176">
        <f t="shared" si="37"/>
        <v>44958</v>
      </c>
      <c r="Q40" s="176">
        <f t="shared" si="37"/>
        <v>44986</v>
      </c>
      <c r="R40" s="176">
        <f t="shared" si="37"/>
        <v>45017</v>
      </c>
      <c r="S40" s="176">
        <f t="shared" si="37"/>
        <v>45047</v>
      </c>
      <c r="T40" s="176">
        <f t="shared" si="37"/>
        <v>45078</v>
      </c>
      <c r="U40" s="176">
        <f t="shared" si="37"/>
        <v>45108</v>
      </c>
      <c r="V40" s="176">
        <f t="shared" si="37"/>
        <v>45139</v>
      </c>
      <c r="W40" s="176">
        <f t="shared" si="37"/>
        <v>45170</v>
      </c>
      <c r="X40" s="176">
        <f t="shared" si="37"/>
        <v>45200</v>
      </c>
      <c r="Y40" s="176">
        <f t="shared" si="37"/>
        <v>45231</v>
      </c>
      <c r="Z40" s="176">
        <f t="shared" si="37"/>
        <v>45261</v>
      </c>
      <c r="AA40" s="176">
        <f t="shared" si="37"/>
        <v>45292</v>
      </c>
      <c r="AB40" s="176">
        <f t="shared" si="37"/>
        <v>45323</v>
      </c>
      <c r="AC40" s="176">
        <f t="shared" si="37"/>
        <v>45352</v>
      </c>
      <c r="AD40" s="176">
        <f t="shared" si="37"/>
        <v>45383</v>
      </c>
      <c r="AE40" s="176">
        <f t="shared" si="37"/>
        <v>45413</v>
      </c>
      <c r="AF40" s="176">
        <f t="shared" si="37"/>
        <v>45444</v>
      </c>
      <c r="AG40" s="176">
        <f t="shared" si="37"/>
        <v>45474</v>
      </c>
      <c r="AH40" s="176">
        <f t="shared" si="37"/>
        <v>45505</v>
      </c>
      <c r="AI40" s="176">
        <f t="shared" si="37"/>
        <v>45536</v>
      </c>
      <c r="AJ40" s="176">
        <f t="shared" si="37"/>
        <v>45566</v>
      </c>
      <c r="AK40" s="176">
        <f t="shared" si="37"/>
        <v>45597</v>
      </c>
      <c r="AL40" s="176">
        <f t="shared" si="37"/>
        <v>45627</v>
      </c>
      <c r="AM40" s="176">
        <f t="shared" si="37"/>
        <v>45658</v>
      </c>
      <c r="AN40" s="176">
        <f t="shared" si="37"/>
        <v>45689</v>
      </c>
      <c r="AO40" s="176">
        <f t="shared" si="37"/>
        <v>45717</v>
      </c>
      <c r="AP40" s="176">
        <f t="shared" si="37"/>
        <v>45748</v>
      </c>
      <c r="AQ40" s="176">
        <f t="shared" si="37"/>
        <v>45778</v>
      </c>
      <c r="AR40" s="176">
        <f t="shared" si="37"/>
        <v>45809</v>
      </c>
      <c r="AS40" s="176">
        <f t="shared" si="37"/>
        <v>45839</v>
      </c>
      <c r="AT40" s="176">
        <f t="shared" si="37"/>
        <v>45870</v>
      </c>
      <c r="AU40" s="176">
        <f t="shared" si="37"/>
        <v>45901</v>
      </c>
      <c r="AV40" s="176">
        <f t="shared" si="37"/>
        <v>45931</v>
      </c>
      <c r="AW40" s="176">
        <f t="shared" si="37"/>
        <v>45962</v>
      </c>
      <c r="AX40" s="176">
        <f t="shared" si="37"/>
        <v>45992</v>
      </c>
      <c r="AY40" s="176">
        <f t="shared" si="37"/>
        <v>46023</v>
      </c>
      <c r="AZ40" s="176">
        <f t="shared" si="37"/>
        <v>46054</v>
      </c>
      <c r="BA40" s="176">
        <f t="shared" si="37"/>
        <v>46082</v>
      </c>
      <c r="BB40" s="176">
        <f t="shared" si="37"/>
        <v>46113</v>
      </c>
      <c r="BC40" s="176">
        <f t="shared" si="37"/>
        <v>46143</v>
      </c>
      <c r="BD40" s="176">
        <f t="shared" si="37"/>
        <v>46174</v>
      </c>
      <c r="BE40" s="176">
        <f t="shared" si="37"/>
        <v>46204</v>
      </c>
      <c r="BF40" s="176">
        <f t="shared" si="37"/>
        <v>46235</v>
      </c>
      <c r="BG40" s="176">
        <f t="shared" si="37"/>
        <v>46266</v>
      </c>
      <c r="BH40" s="176">
        <f t="shared" si="37"/>
        <v>46296</v>
      </c>
      <c r="BI40" s="176">
        <f t="shared" si="37"/>
        <v>46327</v>
      </c>
      <c r="BJ40" s="176">
        <f t="shared" si="37"/>
        <v>46357</v>
      </c>
      <c r="BK40" s="176">
        <f t="shared" si="37"/>
        <v>46388</v>
      </c>
      <c r="BL40" s="176">
        <f t="shared" si="37"/>
        <v>46419</v>
      </c>
      <c r="BM40" s="176">
        <f t="shared" si="37"/>
        <v>46447</v>
      </c>
      <c r="BN40" s="176">
        <f t="shared" si="37"/>
        <v>46478</v>
      </c>
      <c r="BO40" s="176">
        <f t="shared" si="37"/>
        <v>46508</v>
      </c>
      <c r="BP40" s="176">
        <f t="shared" ref="BP40:CH40" si="38">BP$4</f>
        <v>46539</v>
      </c>
      <c r="BQ40" s="176">
        <f t="shared" si="38"/>
        <v>46569</v>
      </c>
      <c r="BR40" s="176">
        <f t="shared" si="38"/>
        <v>46600</v>
      </c>
      <c r="BS40" s="176">
        <f t="shared" si="38"/>
        <v>46631</v>
      </c>
      <c r="BT40" s="176">
        <f t="shared" si="38"/>
        <v>46661</v>
      </c>
      <c r="BU40" s="176">
        <f t="shared" si="38"/>
        <v>46692</v>
      </c>
      <c r="BV40" s="176">
        <f t="shared" si="38"/>
        <v>46722</v>
      </c>
      <c r="BW40" s="176">
        <f t="shared" si="38"/>
        <v>46753</v>
      </c>
      <c r="BX40" s="176">
        <f t="shared" si="38"/>
        <v>46784</v>
      </c>
      <c r="BY40" s="176">
        <f t="shared" si="38"/>
        <v>46813</v>
      </c>
      <c r="BZ40" s="176">
        <f t="shared" si="38"/>
        <v>46844</v>
      </c>
      <c r="CA40" s="176">
        <f t="shared" si="38"/>
        <v>46874</v>
      </c>
      <c r="CB40" s="176">
        <f t="shared" si="38"/>
        <v>46905</v>
      </c>
      <c r="CC40" s="176">
        <f t="shared" si="38"/>
        <v>46935</v>
      </c>
      <c r="CD40" s="176">
        <f t="shared" si="38"/>
        <v>46966</v>
      </c>
      <c r="CE40" s="176">
        <f t="shared" si="38"/>
        <v>46997</v>
      </c>
      <c r="CF40" s="176">
        <f t="shared" si="38"/>
        <v>47027</v>
      </c>
      <c r="CG40" s="176">
        <f t="shared" si="38"/>
        <v>47058</v>
      </c>
      <c r="CH40" s="177">
        <f t="shared" si="38"/>
        <v>47088</v>
      </c>
    </row>
    <row r="41" spans="1:86" ht="15" customHeight="1" x14ac:dyDescent="0.35">
      <c r="A41" s="575"/>
      <c r="B41" s="11" t="str">
        <f t="shared" si="36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39">H42</f>
        <v>0</v>
      </c>
      <c r="I41" s="3">
        <f t="shared" ref="I41:I53" si="40">I42</f>
        <v>0</v>
      </c>
      <c r="J41" s="3">
        <f t="shared" ref="J41:J53" si="41">J42</f>
        <v>0</v>
      </c>
      <c r="K41" s="3">
        <f t="shared" ref="K41:K53" si="42">K42</f>
        <v>0</v>
      </c>
      <c r="L41" s="3">
        <f t="shared" ref="L41:L53" si="43">L42</f>
        <v>0</v>
      </c>
      <c r="M41" s="3">
        <f t="shared" ref="M41:M53" si="44">M42</f>
        <v>0</v>
      </c>
      <c r="N41" s="3">
        <f t="shared" ref="N41:N53" si="45">N42</f>
        <v>0</v>
      </c>
      <c r="O41" s="3">
        <f t="shared" ref="O41:O53" si="46">O42</f>
        <v>0</v>
      </c>
      <c r="P41" s="3">
        <f t="shared" ref="P41:P53" si="47">P42</f>
        <v>0</v>
      </c>
      <c r="Q41" s="3">
        <f t="shared" ref="Q41:Q53" si="48">Q42</f>
        <v>0</v>
      </c>
      <c r="R41" s="3">
        <f t="shared" ref="R41:R53" si="49">R42</f>
        <v>0</v>
      </c>
      <c r="S41" s="3">
        <f t="shared" ref="S41:S53" si="50">S42</f>
        <v>0</v>
      </c>
      <c r="T41" s="3">
        <f t="shared" ref="T41:U53" si="51">T42</f>
        <v>0</v>
      </c>
      <c r="U41" s="3">
        <f t="shared" si="51"/>
        <v>0</v>
      </c>
      <c r="V41" s="3">
        <f t="shared" ref="V41:V53" si="52">V42</f>
        <v>0</v>
      </c>
      <c r="W41" s="3">
        <f t="shared" ref="W41:W53" si="53">W42</f>
        <v>0</v>
      </c>
      <c r="X41" s="3">
        <f t="shared" ref="X41:X53" si="54">X42</f>
        <v>0</v>
      </c>
      <c r="Y41" s="3">
        <f t="shared" ref="Y41:Y53" si="55">Y42</f>
        <v>0</v>
      </c>
      <c r="Z41" s="3">
        <f t="shared" ref="Z41:Z53" si="56">Z42</f>
        <v>0</v>
      </c>
      <c r="AA41" s="3">
        <f t="shared" ref="AA41:AA53" si="57">AA42</f>
        <v>0</v>
      </c>
      <c r="AB41" s="3">
        <f t="shared" ref="AB41:AB53" si="58">AB42</f>
        <v>0</v>
      </c>
      <c r="AC41" s="3">
        <f t="shared" ref="AC41:AC53" si="59">AC42</f>
        <v>0</v>
      </c>
      <c r="AD41" s="3">
        <f t="shared" ref="AD41:AD53" si="60">AD42</f>
        <v>0</v>
      </c>
      <c r="AE41" s="3">
        <f t="shared" ref="AE41:AE53" si="61">AE42</f>
        <v>0</v>
      </c>
      <c r="AF41" s="3">
        <f t="shared" ref="AF41:AF53" si="62">AF42</f>
        <v>0</v>
      </c>
      <c r="AG41" s="3">
        <f t="shared" ref="AG41:AG53" si="63">AG42</f>
        <v>0</v>
      </c>
      <c r="AH41" s="3">
        <f t="shared" ref="AH41:AH53" si="64">AH42</f>
        <v>0</v>
      </c>
      <c r="AI41" s="3">
        <f t="shared" ref="AI41:AI53" si="65">AI42</f>
        <v>0</v>
      </c>
      <c r="AJ41" s="3">
        <f t="shared" ref="AJ41:AJ53" si="66">AJ42</f>
        <v>0</v>
      </c>
      <c r="AK41" s="3">
        <f t="shared" ref="AK41:AK53" si="67">AK42</f>
        <v>0</v>
      </c>
      <c r="AL41" s="3">
        <f t="shared" ref="AL41:AL53" si="68">AL42</f>
        <v>0</v>
      </c>
      <c r="AM41" s="3">
        <f t="shared" ref="AM41:AM53" si="69">AM42</f>
        <v>0</v>
      </c>
      <c r="AN41" s="3">
        <f t="shared" ref="AN41:AN53" si="70">AN42</f>
        <v>0</v>
      </c>
      <c r="AO41" s="3">
        <f t="shared" ref="AO41:AO53" si="71">AO42</f>
        <v>0</v>
      </c>
      <c r="AP41" s="3">
        <f t="shared" ref="AP41:AP53" si="72">AP42</f>
        <v>0</v>
      </c>
      <c r="AQ41" s="3">
        <f t="shared" ref="AQ41:AQ53" si="73">AQ42</f>
        <v>0</v>
      </c>
      <c r="AR41" s="3">
        <f t="shared" ref="AR41:AR53" si="74">AR42</f>
        <v>0</v>
      </c>
      <c r="AS41" s="3">
        <f t="shared" ref="AS41:AS53" si="75">AS42</f>
        <v>0</v>
      </c>
      <c r="AT41" s="3">
        <f t="shared" ref="AT41:AT53" si="76">AT42</f>
        <v>0</v>
      </c>
      <c r="AU41" s="3">
        <f t="shared" ref="AU41:AU53" si="77">AU42</f>
        <v>0</v>
      </c>
      <c r="AV41" s="3">
        <f t="shared" ref="AV41:AV53" si="78">AV42</f>
        <v>0</v>
      </c>
      <c r="AW41" s="3">
        <f t="shared" ref="AW41:AW53" si="79">AW42</f>
        <v>0</v>
      </c>
      <c r="AX41" s="3">
        <f t="shared" ref="AX41:AX53" si="80">AX42</f>
        <v>0</v>
      </c>
      <c r="AY41" s="3">
        <f t="shared" ref="AY41:AY53" si="81">AY42</f>
        <v>0</v>
      </c>
      <c r="AZ41" s="3">
        <f t="shared" ref="AZ41:AZ53" si="82">AZ42</f>
        <v>0</v>
      </c>
      <c r="BA41" s="3">
        <f t="shared" ref="BA41:BA53" si="83">BA42</f>
        <v>0</v>
      </c>
      <c r="BB41" s="3">
        <f t="shared" ref="BB41:BB53" si="84">BB42</f>
        <v>0</v>
      </c>
      <c r="BC41" s="3">
        <f t="shared" ref="BC41:BC53" si="85">BC42</f>
        <v>0</v>
      </c>
      <c r="BD41" s="3">
        <f t="shared" ref="BD41:BD53" si="86">BD42</f>
        <v>0</v>
      </c>
      <c r="BE41" s="3">
        <f t="shared" ref="BE41:BE53" si="87">BE42</f>
        <v>0</v>
      </c>
      <c r="BF41" s="3">
        <f t="shared" ref="BF41:BF53" si="88">BF42</f>
        <v>0</v>
      </c>
      <c r="BG41" s="3">
        <f t="shared" ref="BG41:BG53" si="89">BG42</f>
        <v>0</v>
      </c>
      <c r="BH41" s="3">
        <f t="shared" ref="BH41:BH53" si="90">BH42</f>
        <v>0</v>
      </c>
      <c r="BI41" s="3">
        <f t="shared" ref="BI41:BI53" si="91">BI42</f>
        <v>0</v>
      </c>
      <c r="BJ41" s="3">
        <f t="shared" ref="BJ41:BJ53" si="92">BJ42</f>
        <v>0</v>
      </c>
      <c r="BK41" s="3">
        <f t="shared" ref="BK41:BK53" si="93">BK42</f>
        <v>0</v>
      </c>
      <c r="BL41" s="3">
        <f t="shared" ref="BL41:BL53" si="94">BL42</f>
        <v>0</v>
      </c>
      <c r="BM41" s="3">
        <f t="shared" ref="BM41:BM53" si="95">BM42</f>
        <v>0</v>
      </c>
      <c r="BN41" s="3">
        <f t="shared" ref="BN41:BN53" si="96">BN42</f>
        <v>0</v>
      </c>
      <c r="BO41" s="3">
        <f t="shared" ref="BO41:BO53" si="97">BO42</f>
        <v>0</v>
      </c>
      <c r="BP41" s="3">
        <f t="shared" ref="BP41:BP53" si="98">BP42</f>
        <v>0</v>
      </c>
      <c r="BQ41" s="3">
        <f t="shared" ref="BQ41:BQ53" si="99">BQ42</f>
        <v>0</v>
      </c>
      <c r="BR41" s="3">
        <f t="shared" ref="BR41:BR53" si="100">BR42</f>
        <v>0</v>
      </c>
      <c r="BS41" s="3">
        <f t="shared" ref="BS41:BS53" si="101">BS42</f>
        <v>0</v>
      </c>
      <c r="BT41" s="3">
        <f t="shared" ref="BT41:BT53" si="102">BT42</f>
        <v>0</v>
      </c>
      <c r="BU41" s="3">
        <f t="shared" ref="BU41:BU53" si="103">BU42</f>
        <v>0</v>
      </c>
      <c r="BV41" s="3">
        <f t="shared" ref="BV41:BV53" si="104">BV42</f>
        <v>0</v>
      </c>
      <c r="BW41" s="3">
        <f t="shared" ref="BW41:BW53" si="105">BW42</f>
        <v>0</v>
      </c>
      <c r="BX41" s="3">
        <f t="shared" ref="BX41:BX53" si="106">BX42</f>
        <v>0</v>
      </c>
      <c r="BY41" s="3">
        <f t="shared" ref="BY41:BY53" si="107">BY42</f>
        <v>0</v>
      </c>
      <c r="BZ41" s="3">
        <f t="shared" ref="BZ41:BZ53" si="108">BZ42</f>
        <v>0</v>
      </c>
      <c r="CA41" s="3">
        <f t="shared" ref="CA41:CA53" si="109">CA42</f>
        <v>0</v>
      </c>
      <c r="CB41" s="3">
        <f t="shared" ref="CB41:CB53" si="110">CB42</f>
        <v>0</v>
      </c>
      <c r="CC41" s="3">
        <f t="shared" ref="CC41:CC53" si="111">CC42</f>
        <v>0</v>
      </c>
      <c r="CD41" s="3">
        <f t="shared" ref="CD41:CD53" si="112">CD42</f>
        <v>0</v>
      </c>
      <c r="CE41" s="3">
        <f t="shared" ref="CE41:CE53" si="113">CE42</f>
        <v>0</v>
      </c>
      <c r="CF41" s="3">
        <f t="shared" ref="CF41:CF53" si="114">CF42</f>
        <v>0</v>
      </c>
      <c r="CG41" s="3">
        <f t="shared" ref="CG41:CG53" si="115">CG42</f>
        <v>0</v>
      </c>
      <c r="CH41" s="12">
        <f t="shared" ref="CH41:CH53" si="116">CH42</f>
        <v>0</v>
      </c>
    </row>
    <row r="42" spans="1:86" x14ac:dyDescent="0.35">
      <c r="A42" s="575"/>
      <c r="B42" s="13" t="str">
        <f t="shared" si="3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117">G43</f>
        <v>0</v>
      </c>
      <c r="H42" s="3">
        <f t="shared" si="39"/>
        <v>0</v>
      </c>
      <c r="I42" s="3">
        <f t="shared" si="40"/>
        <v>0</v>
      </c>
      <c r="J42" s="3">
        <f t="shared" si="41"/>
        <v>0</v>
      </c>
      <c r="K42" s="3">
        <f t="shared" si="42"/>
        <v>0</v>
      </c>
      <c r="L42" s="3">
        <f t="shared" si="43"/>
        <v>0</v>
      </c>
      <c r="M42" s="3">
        <f t="shared" si="44"/>
        <v>0</v>
      </c>
      <c r="N42" s="3">
        <f t="shared" si="45"/>
        <v>0</v>
      </c>
      <c r="O42" s="3">
        <f t="shared" si="46"/>
        <v>0</v>
      </c>
      <c r="P42" s="3">
        <f t="shared" si="47"/>
        <v>0</v>
      </c>
      <c r="Q42" s="3">
        <f t="shared" si="48"/>
        <v>0</v>
      </c>
      <c r="R42" s="3">
        <f t="shared" si="49"/>
        <v>0</v>
      </c>
      <c r="S42" s="3">
        <f t="shared" si="50"/>
        <v>0</v>
      </c>
      <c r="T42" s="3">
        <f t="shared" si="51"/>
        <v>0</v>
      </c>
      <c r="U42" s="3">
        <f t="shared" si="51"/>
        <v>0</v>
      </c>
      <c r="V42" s="3">
        <f t="shared" si="52"/>
        <v>0</v>
      </c>
      <c r="W42" s="3">
        <f t="shared" si="53"/>
        <v>0</v>
      </c>
      <c r="X42" s="3">
        <f t="shared" si="54"/>
        <v>0</v>
      </c>
      <c r="Y42" s="3">
        <f t="shared" si="55"/>
        <v>0</v>
      </c>
      <c r="Z42" s="3">
        <f t="shared" si="56"/>
        <v>0</v>
      </c>
      <c r="AA42" s="3">
        <f t="shared" si="57"/>
        <v>0</v>
      </c>
      <c r="AB42" s="3">
        <f t="shared" si="58"/>
        <v>0</v>
      </c>
      <c r="AC42" s="3">
        <f t="shared" si="59"/>
        <v>0</v>
      </c>
      <c r="AD42" s="3">
        <f t="shared" si="60"/>
        <v>0</v>
      </c>
      <c r="AE42" s="3">
        <f t="shared" si="61"/>
        <v>0</v>
      </c>
      <c r="AF42" s="3">
        <f t="shared" si="62"/>
        <v>0</v>
      </c>
      <c r="AG42" s="3">
        <f t="shared" si="63"/>
        <v>0</v>
      </c>
      <c r="AH42" s="3">
        <f t="shared" si="64"/>
        <v>0</v>
      </c>
      <c r="AI42" s="3">
        <f t="shared" si="65"/>
        <v>0</v>
      </c>
      <c r="AJ42" s="3">
        <f t="shared" si="66"/>
        <v>0</v>
      </c>
      <c r="AK42" s="3">
        <f t="shared" si="67"/>
        <v>0</v>
      </c>
      <c r="AL42" s="3">
        <f t="shared" si="68"/>
        <v>0</v>
      </c>
      <c r="AM42" s="3">
        <f t="shared" si="69"/>
        <v>0</v>
      </c>
      <c r="AN42" s="3">
        <f t="shared" si="70"/>
        <v>0</v>
      </c>
      <c r="AO42" s="3">
        <f t="shared" si="71"/>
        <v>0</v>
      </c>
      <c r="AP42" s="3">
        <f t="shared" si="72"/>
        <v>0</v>
      </c>
      <c r="AQ42" s="3">
        <f t="shared" si="73"/>
        <v>0</v>
      </c>
      <c r="AR42" s="3">
        <f t="shared" si="74"/>
        <v>0</v>
      </c>
      <c r="AS42" s="3">
        <f t="shared" si="75"/>
        <v>0</v>
      </c>
      <c r="AT42" s="3">
        <f t="shared" si="76"/>
        <v>0</v>
      </c>
      <c r="AU42" s="3">
        <f t="shared" si="77"/>
        <v>0</v>
      </c>
      <c r="AV42" s="3">
        <f t="shared" si="78"/>
        <v>0</v>
      </c>
      <c r="AW42" s="3">
        <f t="shared" si="79"/>
        <v>0</v>
      </c>
      <c r="AX42" s="3">
        <f t="shared" si="80"/>
        <v>0</v>
      </c>
      <c r="AY42" s="3">
        <f t="shared" si="81"/>
        <v>0</v>
      </c>
      <c r="AZ42" s="3">
        <f t="shared" si="82"/>
        <v>0</v>
      </c>
      <c r="BA42" s="3">
        <f t="shared" si="83"/>
        <v>0</v>
      </c>
      <c r="BB42" s="3">
        <f t="shared" si="84"/>
        <v>0</v>
      </c>
      <c r="BC42" s="3">
        <f t="shared" si="85"/>
        <v>0</v>
      </c>
      <c r="BD42" s="3">
        <f t="shared" si="86"/>
        <v>0</v>
      </c>
      <c r="BE42" s="3">
        <f t="shared" si="87"/>
        <v>0</v>
      </c>
      <c r="BF42" s="3">
        <f t="shared" si="88"/>
        <v>0</v>
      </c>
      <c r="BG42" s="3">
        <f t="shared" si="89"/>
        <v>0</v>
      </c>
      <c r="BH42" s="3">
        <f t="shared" si="90"/>
        <v>0</v>
      </c>
      <c r="BI42" s="3">
        <f t="shared" si="91"/>
        <v>0</v>
      </c>
      <c r="BJ42" s="3">
        <f t="shared" si="92"/>
        <v>0</v>
      </c>
      <c r="BK42" s="3">
        <f t="shared" si="93"/>
        <v>0</v>
      </c>
      <c r="BL42" s="3">
        <f t="shared" si="94"/>
        <v>0</v>
      </c>
      <c r="BM42" s="3">
        <f t="shared" si="95"/>
        <v>0</v>
      </c>
      <c r="BN42" s="3">
        <f t="shared" si="96"/>
        <v>0</v>
      </c>
      <c r="BO42" s="3">
        <f t="shared" si="97"/>
        <v>0</v>
      </c>
      <c r="BP42" s="3">
        <f t="shared" si="98"/>
        <v>0</v>
      </c>
      <c r="BQ42" s="3">
        <f t="shared" si="99"/>
        <v>0</v>
      </c>
      <c r="BR42" s="3">
        <f t="shared" si="100"/>
        <v>0</v>
      </c>
      <c r="BS42" s="3">
        <f t="shared" si="101"/>
        <v>0</v>
      </c>
      <c r="BT42" s="3">
        <f t="shared" si="102"/>
        <v>0</v>
      </c>
      <c r="BU42" s="3">
        <f t="shared" si="103"/>
        <v>0</v>
      </c>
      <c r="BV42" s="3">
        <f t="shared" si="104"/>
        <v>0</v>
      </c>
      <c r="BW42" s="3">
        <f t="shared" si="105"/>
        <v>0</v>
      </c>
      <c r="BX42" s="3">
        <f t="shared" si="106"/>
        <v>0</v>
      </c>
      <c r="BY42" s="3">
        <f t="shared" si="107"/>
        <v>0</v>
      </c>
      <c r="BZ42" s="3">
        <f t="shared" si="108"/>
        <v>0</v>
      </c>
      <c r="CA42" s="3">
        <f t="shared" si="109"/>
        <v>0</v>
      </c>
      <c r="CB42" s="3">
        <f t="shared" si="110"/>
        <v>0</v>
      </c>
      <c r="CC42" s="3">
        <f t="shared" si="111"/>
        <v>0</v>
      </c>
      <c r="CD42" s="3">
        <f t="shared" si="112"/>
        <v>0</v>
      </c>
      <c r="CE42" s="3">
        <f t="shared" si="113"/>
        <v>0</v>
      </c>
      <c r="CF42" s="3">
        <f t="shared" si="114"/>
        <v>0</v>
      </c>
      <c r="CG42" s="3">
        <f t="shared" si="115"/>
        <v>0</v>
      </c>
      <c r="CH42" s="12">
        <f t="shared" si="116"/>
        <v>0</v>
      </c>
    </row>
    <row r="43" spans="1:86" x14ac:dyDescent="0.35">
      <c r="A43" s="575"/>
      <c r="B43" s="11" t="str">
        <f t="shared" si="3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117"/>
        <v>0</v>
      </c>
      <c r="H43" s="3">
        <f t="shared" si="39"/>
        <v>0</v>
      </c>
      <c r="I43" s="3">
        <f t="shared" si="40"/>
        <v>0</v>
      </c>
      <c r="J43" s="3">
        <f t="shared" si="41"/>
        <v>0</v>
      </c>
      <c r="K43" s="3">
        <f t="shared" si="42"/>
        <v>0</v>
      </c>
      <c r="L43" s="3">
        <f t="shared" si="43"/>
        <v>0</v>
      </c>
      <c r="M43" s="3">
        <f t="shared" si="44"/>
        <v>0</v>
      </c>
      <c r="N43" s="3">
        <f t="shared" si="45"/>
        <v>0</v>
      </c>
      <c r="O43" s="3">
        <f t="shared" si="46"/>
        <v>0</v>
      </c>
      <c r="P43" s="3">
        <f t="shared" si="47"/>
        <v>0</v>
      </c>
      <c r="Q43" s="3">
        <f t="shared" si="48"/>
        <v>0</v>
      </c>
      <c r="R43" s="3">
        <f t="shared" si="49"/>
        <v>0</v>
      </c>
      <c r="S43" s="3">
        <f t="shared" si="50"/>
        <v>0</v>
      </c>
      <c r="T43" s="3">
        <f t="shared" si="51"/>
        <v>0</v>
      </c>
      <c r="U43" s="3">
        <f t="shared" si="51"/>
        <v>0</v>
      </c>
      <c r="V43" s="3">
        <f t="shared" si="52"/>
        <v>0</v>
      </c>
      <c r="W43" s="3">
        <f t="shared" si="53"/>
        <v>0</v>
      </c>
      <c r="X43" s="3">
        <f t="shared" si="54"/>
        <v>0</v>
      </c>
      <c r="Y43" s="3">
        <f t="shared" si="55"/>
        <v>0</v>
      </c>
      <c r="Z43" s="3">
        <f t="shared" si="56"/>
        <v>0</v>
      </c>
      <c r="AA43" s="3">
        <f t="shared" si="57"/>
        <v>0</v>
      </c>
      <c r="AB43" s="3">
        <f t="shared" si="58"/>
        <v>0</v>
      </c>
      <c r="AC43" s="3">
        <f t="shared" si="59"/>
        <v>0</v>
      </c>
      <c r="AD43" s="3">
        <f t="shared" si="60"/>
        <v>0</v>
      </c>
      <c r="AE43" s="3">
        <f t="shared" si="61"/>
        <v>0</v>
      </c>
      <c r="AF43" s="3">
        <f t="shared" si="62"/>
        <v>0</v>
      </c>
      <c r="AG43" s="3">
        <f t="shared" si="63"/>
        <v>0</v>
      </c>
      <c r="AH43" s="3">
        <f t="shared" si="64"/>
        <v>0</v>
      </c>
      <c r="AI43" s="3">
        <f t="shared" si="65"/>
        <v>0</v>
      </c>
      <c r="AJ43" s="3">
        <f t="shared" si="66"/>
        <v>0</v>
      </c>
      <c r="AK43" s="3">
        <f t="shared" si="67"/>
        <v>0</v>
      </c>
      <c r="AL43" s="3">
        <f t="shared" si="68"/>
        <v>0</v>
      </c>
      <c r="AM43" s="3">
        <f t="shared" si="69"/>
        <v>0</v>
      </c>
      <c r="AN43" s="3">
        <f t="shared" si="70"/>
        <v>0</v>
      </c>
      <c r="AO43" s="3">
        <f t="shared" si="71"/>
        <v>0</v>
      </c>
      <c r="AP43" s="3">
        <f t="shared" si="72"/>
        <v>0</v>
      </c>
      <c r="AQ43" s="3">
        <f t="shared" si="73"/>
        <v>0</v>
      </c>
      <c r="AR43" s="3">
        <f t="shared" si="74"/>
        <v>0</v>
      </c>
      <c r="AS43" s="3">
        <f t="shared" si="75"/>
        <v>0</v>
      </c>
      <c r="AT43" s="3">
        <f t="shared" si="76"/>
        <v>0</v>
      </c>
      <c r="AU43" s="3">
        <f t="shared" si="77"/>
        <v>0</v>
      </c>
      <c r="AV43" s="3">
        <f t="shared" si="78"/>
        <v>0</v>
      </c>
      <c r="AW43" s="3">
        <f t="shared" si="79"/>
        <v>0</v>
      </c>
      <c r="AX43" s="3">
        <f t="shared" si="80"/>
        <v>0</v>
      </c>
      <c r="AY43" s="3">
        <f t="shared" si="81"/>
        <v>0</v>
      </c>
      <c r="AZ43" s="3">
        <f t="shared" si="82"/>
        <v>0</v>
      </c>
      <c r="BA43" s="3">
        <f t="shared" si="83"/>
        <v>0</v>
      </c>
      <c r="BB43" s="3">
        <f t="shared" si="84"/>
        <v>0</v>
      </c>
      <c r="BC43" s="3">
        <f t="shared" si="85"/>
        <v>0</v>
      </c>
      <c r="BD43" s="3">
        <f t="shared" si="86"/>
        <v>0</v>
      </c>
      <c r="BE43" s="3">
        <f t="shared" si="87"/>
        <v>0</v>
      </c>
      <c r="BF43" s="3">
        <f t="shared" si="88"/>
        <v>0</v>
      </c>
      <c r="BG43" s="3">
        <f t="shared" si="89"/>
        <v>0</v>
      </c>
      <c r="BH43" s="3">
        <f t="shared" si="90"/>
        <v>0</v>
      </c>
      <c r="BI43" s="3">
        <f t="shared" si="91"/>
        <v>0</v>
      </c>
      <c r="BJ43" s="3">
        <f t="shared" si="92"/>
        <v>0</v>
      </c>
      <c r="BK43" s="3">
        <f t="shared" si="93"/>
        <v>0</v>
      </c>
      <c r="BL43" s="3">
        <f t="shared" si="94"/>
        <v>0</v>
      </c>
      <c r="BM43" s="3">
        <f t="shared" si="95"/>
        <v>0</v>
      </c>
      <c r="BN43" s="3">
        <f t="shared" si="96"/>
        <v>0</v>
      </c>
      <c r="BO43" s="3">
        <f t="shared" si="97"/>
        <v>0</v>
      </c>
      <c r="BP43" s="3">
        <f t="shared" si="98"/>
        <v>0</v>
      </c>
      <c r="BQ43" s="3">
        <f t="shared" si="99"/>
        <v>0</v>
      </c>
      <c r="BR43" s="3">
        <f t="shared" si="100"/>
        <v>0</v>
      </c>
      <c r="BS43" s="3">
        <f t="shared" si="101"/>
        <v>0</v>
      </c>
      <c r="BT43" s="3">
        <f t="shared" si="102"/>
        <v>0</v>
      </c>
      <c r="BU43" s="3">
        <f t="shared" si="103"/>
        <v>0</v>
      </c>
      <c r="BV43" s="3">
        <f t="shared" si="104"/>
        <v>0</v>
      </c>
      <c r="BW43" s="3">
        <f t="shared" si="105"/>
        <v>0</v>
      </c>
      <c r="BX43" s="3">
        <f t="shared" si="106"/>
        <v>0</v>
      </c>
      <c r="BY43" s="3">
        <f t="shared" si="107"/>
        <v>0</v>
      </c>
      <c r="BZ43" s="3">
        <f t="shared" si="108"/>
        <v>0</v>
      </c>
      <c r="CA43" s="3">
        <f t="shared" si="109"/>
        <v>0</v>
      </c>
      <c r="CB43" s="3">
        <f t="shared" si="110"/>
        <v>0</v>
      </c>
      <c r="CC43" s="3">
        <f t="shared" si="111"/>
        <v>0</v>
      </c>
      <c r="CD43" s="3">
        <f t="shared" si="112"/>
        <v>0</v>
      </c>
      <c r="CE43" s="3">
        <f t="shared" si="113"/>
        <v>0</v>
      </c>
      <c r="CF43" s="3">
        <f t="shared" si="114"/>
        <v>0</v>
      </c>
      <c r="CG43" s="3">
        <f t="shared" si="115"/>
        <v>0</v>
      </c>
      <c r="CH43" s="12">
        <f t="shared" si="116"/>
        <v>0</v>
      </c>
    </row>
    <row r="44" spans="1:86" x14ac:dyDescent="0.35">
      <c r="A44" s="575"/>
      <c r="B44" s="11" t="str">
        <f t="shared" si="3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117"/>
        <v>0</v>
      </c>
      <c r="H44" s="3">
        <f t="shared" si="39"/>
        <v>0</v>
      </c>
      <c r="I44" s="3">
        <f t="shared" si="40"/>
        <v>0</v>
      </c>
      <c r="J44" s="3">
        <f t="shared" si="41"/>
        <v>0</v>
      </c>
      <c r="K44" s="3">
        <f t="shared" si="42"/>
        <v>0</v>
      </c>
      <c r="L44" s="3">
        <f t="shared" si="43"/>
        <v>0</v>
      </c>
      <c r="M44" s="3">
        <f t="shared" si="44"/>
        <v>0</v>
      </c>
      <c r="N44" s="3">
        <f t="shared" si="45"/>
        <v>0</v>
      </c>
      <c r="O44" s="3">
        <f t="shared" si="46"/>
        <v>0</v>
      </c>
      <c r="P44" s="3">
        <f t="shared" si="47"/>
        <v>0</v>
      </c>
      <c r="Q44" s="3">
        <f t="shared" si="48"/>
        <v>0</v>
      </c>
      <c r="R44" s="3">
        <f t="shared" si="49"/>
        <v>0</v>
      </c>
      <c r="S44" s="3">
        <f t="shared" si="50"/>
        <v>0</v>
      </c>
      <c r="T44" s="3">
        <f t="shared" si="51"/>
        <v>0</v>
      </c>
      <c r="U44" s="3">
        <f t="shared" si="51"/>
        <v>0</v>
      </c>
      <c r="V44" s="3">
        <f t="shared" si="52"/>
        <v>0</v>
      </c>
      <c r="W44" s="3">
        <f t="shared" si="53"/>
        <v>0</v>
      </c>
      <c r="X44" s="3">
        <f t="shared" si="54"/>
        <v>0</v>
      </c>
      <c r="Y44" s="3">
        <f t="shared" si="55"/>
        <v>0</v>
      </c>
      <c r="Z44" s="3">
        <f t="shared" si="56"/>
        <v>0</v>
      </c>
      <c r="AA44" s="3">
        <f t="shared" si="57"/>
        <v>0</v>
      </c>
      <c r="AB44" s="3">
        <f t="shared" si="58"/>
        <v>0</v>
      </c>
      <c r="AC44" s="3">
        <f t="shared" si="59"/>
        <v>0</v>
      </c>
      <c r="AD44" s="3">
        <f t="shared" si="60"/>
        <v>0</v>
      </c>
      <c r="AE44" s="3">
        <f t="shared" si="61"/>
        <v>0</v>
      </c>
      <c r="AF44" s="3">
        <f t="shared" si="62"/>
        <v>0</v>
      </c>
      <c r="AG44" s="3">
        <f t="shared" si="63"/>
        <v>0</v>
      </c>
      <c r="AH44" s="3">
        <f t="shared" si="64"/>
        <v>0</v>
      </c>
      <c r="AI44" s="3">
        <f t="shared" si="65"/>
        <v>0</v>
      </c>
      <c r="AJ44" s="3">
        <f t="shared" si="66"/>
        <v>0</v>
      </c>
      <c r="AK44" s="3">
        <f t="shared" si="67"/>
        <v>0</v>
      </c>
      <c r="AL44" s="3">
        <f t="shared" si="68"/>
        <v>0</v>
      </c>
      <c r="AM44" s="3">
        <f t="shared" si="69"/>
        <v>0</v>
      </c>
      <c r="AN44" s="3">
        <f t="shared" si="70"/>
        <v>0</v>
      </c>
      <c r="AO44" s="3">
        <f t="shared" si="71"/>
        <v>0</v>
      </c>
      <c r="AP44" s="3">
        <f t="shared" si="72"/>
        <v>0</v>
      </c>
      <c r="AQ44" s="3">
        <f t="shared" si="73"/>
        <v>0</v>
      </c>
      <c r="AR44" s="3">
        <f t="shared" si="74"/>
        <v>0</v>
      </c>
      <c r="AS44" s="3">
        <f t="shared" si="75"/>
        <v>0</v>
      </c>
      <c r="AT44" s="3">
        <f t="shared" si="76"/>
        <v>0</v>
      </c>
      <c r="AU44" s="3">
        <f t="shared" si="77"/>
        <v>0</v>
      </c>
      <c r="AV44" s="3">
        <f t="shared" si="78"/>
        <v>0</v>
      </c>
      <c r="AW44" s="3">
        <f t="shared" si="79"/>
        <v>0</v>
      </c>
      <c r="AX44" s="3">
        <f t="shared" si="80"/>
        <v>0</v>
      </c>
      <c r="AY44" s="3">
        <f t="shared" si="81"/>
        <v>0</v>
      </c>
      <c r="AZ44" s="3">
        <f t="shared" si="82"/>
        <v>0</v>
      </c>
      <c r="BA44" s="3">
        <f t="shared" si="83"/>
        <v>0</v>
      </c>
      <c r="BB44" s="3">
        <f t="shared" si="84"/>
        <v>0</v>
      </c>
      <c r="BC44" s="3">
        <f t="shared" si="85"/>
        <v>0</v>
      </c>
      <c r="BD44" s="3">
        <f t="shared" si="86"/>
        <v>0</v>
      </c>
      <c r="BE44" s="3">
        <f t="shared" si="87"/>
        <v>0</v>
      </c>
      <c r="BF44" s="3">
        <f t="shared" si="88"/>
        <v>0</v>
      </c>
      <c r="BG44" s="3">
        <f t="shared" si="89"/>
        <v>0</v>
      </c>
      <c r="BH44" s="3">
        <f t="shared" si="90"/>
        <v>0</v>
      </c>
      <c r="BI44" s="3">
        <f t="shared" si="91"/>
        <v>0</v>
      </c>
      <c r="BJ44" s="3">
        <f t="shared" si="92"/>
        <v>0</v>
      </c>
      <c r="BK44" s="3">
        <f t="shared" si="93"/>
        <v>0</v>
      </c>
      <c r="BL44" s="3">
        <f t="shared" si="94"/>
        <v>0</v>
      </c>
      <c r="BM44" s="3">
        <f t="shared" si="95"/>
        <v>0</v>
      </c>
      <c r="BN44" s="3">
        <f t="shared" si="96"/>
        <v>0</v>
      </c>
      <c r="BO44" s="3">
        <f t="shared" si="97"/>
        <v>0</v>
      </c>
      <c r="BP44" s="3">
        <f t="shared" si="98"/>
        <v>0</v>
      </c>
      <c r="BQ44" s="3">
        <f t="shared" si="99"/>
        <v>0</v>
      </c>
      <c r="BR44" s="3">
        <f t="shared" si="100"/>
        <v>0</v>
      </c>
      <c r="BS44" s="3">
        <f t="shared" si="101"/>
        <v>0</v>
      </c>
      <c r="BT44" s="3">
        <f t="shared" si="102"/>
        <v>0</v>
      </c>
      <c r="BU44" s="3">
        <f t="shared" si="103"/>
        <v>0</v>
      </c>
      <c r="BV44" s="3">
        <f t="shared" si="104"/>
        <v>0</v>
      </c>
      <c r="BW44" s="3">
        <f t="shared" si="105"/>
        <v>0</v>
      </c>
      <c r="BX44" s="3">
        <f t="shared" si="106"/>
        <v>0</v>
      </c>
      <c r="BY44" s="3">
        <f t="shared" si="107"/>
        <v>0</v>
      </c>
      <c r="BZ44" s="3">
        <f t="shared" si="108"/>
        <v>0</v>
      </c>
      <c r="CA44" s="3">
        <f t="shared" si="109"/>
        <v>0</v>
      </c>
      <c r="CB44" s="3">
        <f t="shared" si="110"/>
        <v>0</v>
      </c>
      <c r="CC44" s="3">
        <f t="shared" si="111"/>
        <v>0</v>
      </c>
      <c r="CD44" s="3">
        <f t="shared" si="112"/>
        <v>0</v>
      </c>
      <c r="CE44" s="3">
        <f t="shared" si="113"/>
        <v>0</v>
      </c>
      <c r="CF44" s="3">
        <f t="shared" si="114"/>
        <v>0</v>
      </c>
      <c r="CG44" s="3">
        <f t="shared" si="115"/>
        <v>0</v>
      </c>
      <c r="CH44" s="12">
        <f t="shared" si="116"/>
        <v>0</v>
      </c>
    </row>
    <row r="45" spans="1:86" x14ac:dyDescent="0.35">
      <c r="A45" s="575"/>
      <c r="B45" s="13" t="str">
        <f t="shared" si="3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117"/>
        <v>0</v>
      </c>
      <c r="H45" s="3">
        <f t="shared" si="39"/>
        <v>0</v>
      </c>
      <c r="I45" s="3">
        <f t="shared" si="40"/>
        <v>0</v>
      </c>
      <c r="J45" s="3">
        <f t="shared" si="41"/>
        <v>0</v>
      </c>
      <c r="K45" s="3">
        <f t="shared" si="42"/>
        <v>0</v>
      </c>
      <c r="L45" s="3">
        <f t="shared" si="43"/>
        <v>0</v>
      </c>
      <c r="M45" s="3">
        <f t="shared" si="44"/>
        <v>0</v>
      </c>
      <c r="N45" s="3">
        <f t="shared" si="45"/>
        <v>0</v>
      </c>
      <c r="O45" s="3">
        <f t="shared" si="46"/>
        <v>0</v>
      </c>
      <c r="P45" s="3">
        <f t="shared" si="47"/>
        <v>0</v>
      </c>
      <c r="Q45" s="3">
        <f t="shared" si="48"/>
        <v>0</v>
      </c>
      <c r="R45" s="3">
        <f t="shared" si="49"/>
        <v>0</v>
      </c>
      <c r="S45" s="3">
        <f t="shared" si="50"/>
        <v>0</v>
      </c>
      <c r="T45" s="3">
        <f t="shared" si="51"/>
        <v>0</v>
      </c>
      <c r="U45" s="3">
        <f t="shared" si="51"/>
        <v>0</v>
      </c>
      <c r="V45" s="3">
        <f t="shared" si="52"/>
        <v>0</v>
      </c>
      <c r="W45" s="3">
        <f t="shared" si="53"/>
        <v>0</v>
      </c>
      <c r="X45" s="3">
        <f t="shared" si="54"/>
        <v>0</v>
      </c>
      <c r="Y45" s="3">
        <f t="shared" si="55"/>
        <v>0</v>
      </c>
      <c r="Z45" s="3">
        <f t="shared" si="56"/>
        <v>0</v>
      </c>
      <c r="AA45" s="3">
        <f t="shared" si="57"/>
        <v>0</v>
      </c>
      <c r="AB45" s="3">
        <f t="shared" si="58"/>
        <v>0</v>
      </c>
      <c r="AC45" s="3">
        <f t="shared" si="59"/>
        <v>0</v>
      </c>
      <c r="AD45" s="3">
        <f t="shared" si="60"/>
        <v>0</v>
      </c>
      <c r="AE45" s="3">
        <f t="shared" si="61"/>
        <v>0</v>
      </c>
      <c r="AF45" s="3">
        <f t="shared" si="62"/>
        <v>0</v>
      </c>
      <c r="AG45" s="3">
        <f t="shared" si="63"/>
        <v>0</v>
      </c>
      <c r="AH45" s="3">
        <f t="shared" si="64"/>
        <v>0</v>
      </c>
      <c r="AI45" s="3">
        <f t="shared" si="65"/>
        <v>0</v>
      </c>
      <c r="AJ45" s="3">
        <f t="shared" si="66"/>
        <v>0</v>
      </c>
      <c r="AK45" s="3">
        <f t="shared" si="67"/>
        <v>0</v>
      </c>
      <c r="AL45" s="3">
        <f t="shared" si="68"/>
        <v>0</v>
      </c>
      <c r="AM45" s="3">
        <f t="shared" si="69"/>
        <v>0</v>
      </c>
      <c r="AN45" s="3">
        <f t="shared" si="70"/>
        <v>0</v>
      </c>
      <c r="AO45" s="3">
        <f t="shared" si="71"/>
        <v>0</v>
      </c>
      <c r="AP45" s="3">
        <f t="shared" si="72"/>
        <v>0</v>
      </c>
      <c r="AQ45" s="3">
        <f t="shared" si="73"/>
        <v>0</v>
      </c>
      <c r="AR45" s="3">
        <f t="shared" si="74"/>
        <v>0</v>
      </c>
      <c r="AS45" s="3">
        <f t="shared" si="75"/>
        <v>0</v>
      </c>
      <c r="AT45" s="3">
        <f t="shared" si="76"/>
        <v>0</v>
      </c>
      <c r="AU45" s="3">
        <f t="shared" si="77"/>
        <v>0</v>
      </c>
      <c r="AV45" s="3">
        <f t="shared" si="78"/>
        <v>0</v>
      </c>
      <c r="AW45" s="3">
        <f t="shared" si="79"/>
        <v>0</v>
      </c>
      <c r="AX45" s="3">
        <f t="shared" si="80"/>
        <v>0</v>
      </c>
      <c r="AY45" s="3">
        <f t="shared" si="81"/>
        <v>0</v>
      </c>
      <c r="AZ45" s="3">
        <f t="shared" si="82"/>
        <v>0</v>
      </c>
      <c r="BA45" s="3">
        <f t="shared" si="83"/>
        <v>0</v>
      </c>
      <c r="BB45" s="3">
        <f t="shared" si="84"/>
        <v>0</v>
      </c>
      <c r="BC45" s="3">
        <f t="shared" si="85"/>
        <v>0</v>
      </c>
      <c r="BD45" s="3">
        <f t="shared" si="86"/>
        <v>0</v>
      </c>
      <c r="BE45" s="3">
        <f t="shared" si="87"/>
        <v>0</v>
      </c>
      <c r="BF45" s="3">
        <f t="shared" si="88"/>
        <v>0</v>
      </c>
      <c r="BG45" s="3">
        <f t="shared" si="89"/>
        <v>0</v>
      </c>
      <c r="BH45" s="3">
        <f t="shared" si="90"/>
        <v>0</v>
      </c>
      <c r="BI45" s="3">
        <f t="shared" si="91"/>
        <v>0</v>
      </c>
      <c r="BJ45" s="3">
        <f t="shared" si="92"/>
        <v>0</v>
      </c>
      <c r="BK45" s="3">
        <f t="shared" si="93"/>
        <v>0</v>
      </c>
      <c r="BL45" s="3">
        <f t="shared" si="94"/>
        <v>0</v>
      </c>
      <c r="BM45" s="3">
        <f t="shared" si="95"/>
        <v>0</v>
      </c>
      <c r="BN45" s="3">
        <f t="shared" si="96"/>
        <v>0</v>
      </c>
      <c r="BO45" s="3">
        <f t="shared" si="97"/>
        <v>0</v>
      </c>
      <c r="BP45" s="3">
        <f t="shared" si="98"/>
        <v>0</v>
      </c>
      <c r="BQ45" s="3">
        <f t="shared" si="99"/>
        <v>0</v>
      </c>
      <c r="BR45" s="3">
        <f t="shared" si="100"/>
        <v>0</v>
      </c>
      <c r="BS45" s="3">
        <f t="shared" si="101"/>
        <v>0</v>
      </c>
      <c r="BT45" s="3">
        <f t="shared" si="102"/>
        <v>0</v>
      </c>
      <c r="BU45" s="3">
        <f t="shared" si="103"/>
        <v>0</v>
      </c>
      <c r="BV45" s="3">
        <f t="shared" si="104"/>
        <v>0</v>
      </c>
      <c r="BW45" s="3">
        <f t="shared" si="105"/>
        <v>0</v>
      </c>
      <c r="BX45" s="3">
        <f t="shared" si="106"/>
        <v>0</v>
      </c>
      <c r="BY45" s="3">
        <f t="shared" si="107"/>
        <v>0</v>
      </c>
      <c r="BZ45" s="3">
        <f t="shared" si="108"/>
        <v>0</v>
      </c>
      <c r="CA45" s="3">
        <f t="shared" si="109"/>
        <v>0</v>
      </c>
      <c r="CB45" s="3">
        <f t="shared" si="110"/>
        <v>0</v>
      </c>
      <c r="CC45" s="3">
        <f t="shared" si="111"/>
        <v>0</v>
      </c>
      <c r="CD45" s="3">
        <f t="shared" si="112"/>
        <v>0</v>
      </c>
      <c r="CE45" s="3">
        <f t="shared" si="113"/>
        <v>0</v>
      </c>
      <c r="CF45" s="3">
        <f t="shared" si="114"/>
        <v>0</v>
      </c>
      <c r="CG45" s="3">
        <f t="shared" si="115"/>
        <v>0</v>
      </c>
      <c r="CH45" s="12">
        <f t="shared" si="116"/>
        <v>0</v>
      </c>
    </row>
    <row r="46" spans="1:86" x14ac:dyDescent="0.35">
      <c r="A46" s="575"/>
      <c r="B46" s="11" t="str">
        <f t="shared" si="3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117"/>
        <v>0</v>
      </c>
      <c r="H46" s="3">
        <f t="shared" si="39"/>
        <v>0</v>
      </c>
      <c r="I46" s="3">
        <f t="shared" si="40"/>
        <v>0</v>
      </c>
      <c r="J46" s="3">
        <f t="shared" si="41"/>
        <v>0</v>
      </c>
      <c r="K46" s="3">
        <f t="shared" si="42"/>
        <v>0</v>
      </c>
      <c r="L46" s="3">
        <f t="shared" si="43"/>
        <v>0</v>
      </c>
      <c r="M46" s="3">
        <f t="shared" si="44"/>
        <v>0</v>
      </c>
      <c r="N46" s="3">
        <f t="shared" si="45"/>
        <v>0</v>
      </c>
      <c r="O46" s="3">
        <f t="shared" si="46"/>
        <v>0</v>
      </c>
      <c r="P46" s="3">
        <f t="shared" si="47"/>
        <v>0</v>
      </c>
      <c r="Q46" s="3">
        <f t="shared" si="48"/>
        <v>0</v>
      </c>
      <c r="R46" s="3">
        <f t="shared" si="49"/>
        <v>0</v>
      </c>
      <c r="S46" s="3">
        <f t="shared" si="50"/>
        <v>0</v>
      </c>
      <c r="T46" s="3">
        <f t="shared" si="51"/>
        <v>0</v>
      </c>
      <c r="U46" s="3">
        <f t="shared" si="51"/>
        <v>0</v>
      </c>
      <c r="V46" s="3">
        <f t="shared" si="52"/>
        <v>0</v>
      </c>
      <c r="W46" s="3">
        <f t="shared" si="53"/>
        <v>0</v>
      </c>
      <c r="X46" s="3">
        <f t="shared" si="54"/>
        <v>0</v>
      </c>
      <c r="Y46" s="3">
        <f t="shared" si="55"/>
        <v>0</v>
      </c>
      <c r="Z46" s="3">
        <f t="shared" si="56"/>
        <v>0</v>
      </c>
      <c r="AA46" s="3">
        <f t="shared" si="57"/>
        <v>0</v>
      </c>
      <c r="AB46" s="3">
        <f t="shared" si="58"/>
        <v>0</v>
      </c>
      <c r="AC46" s="3">
        <f t="shared" si="59"/>
        <v>0</v>
      </c>
      <c r="AD46" s="3">
        <f t="shared" si="60"/>
        <v>0</v>
      </c>
      <c r="AE46" s="3">
        <f t="shared" si="61"/>
        <v>0</v>
      </c>
      <c r="AF46" s="3">
        <f t="shared" si="62"/>
        <v>0</v>
      </c>
      <c r="AG46" s="3">
        <f t="shared" si="63"/>
        <v>0</v>
      </c>
      <c r="AH46" s="3">
        <f t="shared" si="64"/>
        <v>0</v>
      </c>
      <c r="AI46" s="3">
        <f t="shared" si="65"/>
        <v>0</v>
      </c>
      <c r="AJ46" s="3">
        <f t="shared" si="66"/>
        <v>0</v>
      </c>
      <c r="AK46" s="3">
        <f t="shared" si="67"/>
        <v>0</v>
      </c>
      <c r="AL46" s="3">
        <f t="shared" si="68"/>
        <v>0</v>
      </c>
      <c r="AM46" s="3">
        <f t="shared" si="69"/>
        <v>0</v>
      </c>
      <c r="AN46" s="3">
        <f t="shared" si="70"/>
        <v>0</v>
      </c>
      <c r="AO46" s="3">
        <f t="shared" si="71"/>
        <v>0</v>
      </c>
      <c r="AP46" s="3">
        <f t="shared" si="72"/>
        <v>0</v>
      </c>
      <c r="AQ46" s="3">
        <f t="shared" si="73"/>
        <v>0</v>
      </c>
      <c r="AR46" s="3">
        <f t="shared" si="74"/>
        <v>0</v>
      </c>
      <c r="AS46" s="3">
        <f t="shared" si="75"/>
        <v>0</v>
      </c>
      <c r="AT46" s="3">
        <f t="shared" si="76"/>
        <v>0</v>
      </c>
      <c r="AU46" s="3">
        <f t="shared" si="77"/>
        <v>0</v>
      </c>
      <c r="AV46" s="3">
        <f t="shared" si="78"/>
        <v>0</v>
      </c>
      <c r="AW46" s="3">
        <f t="shared" si="79"/>
        <v>0</v>
      </c>
      <c r="AX46" s="3">
        <f t="shared" si="80"/>
        <v>0</v>
      </c>
      <c r="AY46" s="3">
        <f t="shared" si="81"/>
        <v>0</v>
      </c>
      <c r="AZ46" s="3">
        <f t="shared" si="82"/>
        <v>0</v>
      </c>
      <c r="BA46" s="3">
        <f t="shared" si="83"/>
        <v>0</v>
      </c>
      <c r="BB46" s="3">
        <f t="shared" si="84"/>
        <v>0</v>
      </c>
      <c r="BC46" s="3">
        <f t="shared" si="85"/>
        <v>0</v>
      </c>
      <c r="BD46" s="3">
        <f t="shared" si="86"/>
        <v>0</v>
      </c>
      <c r="BE46" s="3">
        <f t="shared" si="87"/>
        <v>0</v>
      </c>
      <c r="BF46" s="3">
        <f t="shared" si="88"/>
        <v>0</v>
      </c>
      <c r="BG46" s="3">
        <f t="shared" si="89"/>
        <v>0</v>
      </c>
      <c r="BH46" s="3">
        <f t="shared" si="90"/>
        <v>0</v>
      </c>
      <c r="BI46" s="3">
        <f t="shared" si="91"/>
        <v>0</v>
      </c>
      <c r="BJ46" s="3">
        <f t="shared" si="92"/>
        <v>0</v>
      </c>
      <c r="BK46" s="3">
        <f t="shared" si="93"/>
        <v>0</v>
      </c>
      <c r="BL46" s="3">
        <f t="shared" si="94"/>
        <v>0</v>
      </c>
      <c r="BM46" s="3">
        <f t="shared" si="95"/>
        <v>0</v>
      </c>
      <c r="BN46" s="3">
        <f t="shared" si="96"/>
        <v>0</v>
      </c>
      <c r="BO46" s="3">
        <f t="shared" si="97"/>
        <v>0</v>
      </c>
      <c r="BP46" s="3">
        <f t="shared" si="98"/>
        <v>0</v>
      </c>
      <c r="BQ46" s="3">
        <f t="shared" si="99"/>
        <v>0</v>
      </c>
      <c r="BR46" s="3">
        <f t="shared" si="100"/>
        <v>0</v>
      </c>
      <c r="BS46" s="3">
        <f t="shared" si="101"/>
        <v>0</v>
      </c>
      <c r="BT46" s="3">
        <f t="shared" si="102"/>
        <v>0</v>
      </c>
      <c r="BU46" s="3">
        <f t="shared" si="103"/>
        <v>0</v>
      </c>
      <c r="BV46" s="3">
        <f t="shared" si="104"/>
        <v>0</v>
      </c>
      <c r="BW46" s="3">
        <f t="shared" si="105"/>
        <v>0</v>
      </c>
      <c r="BX46" s="3">
        <f t="shared" si="106"/>
        <v>0</v>
      </c>
      <c r="BY46" s="3">
        <f t="shared" si="107"/>
        <v>0</v>
      </c>
      <c r="BZ46" s="3">
        <f t="shared" si="108"/>
        <v>0</v>
      </c>
      <c r="CA46" s="3">
        <f t="shared" si="109"/>
        <v>0</v>
      </c>
      <c r="CB46" s="3">
        <f t="shared" si="110"/>
        <v>0</v>
      </c>
      <c r="CC46" s="3">
        <f t="shared" si="111"/>
        <v>0</v>
      </c>
      <c r="CD46" s="3">
        <f t="shared" si="112"/>
        <v>0</v>
      </c>
      <c r="CE46" s="3">
        <f t="shared" si="113"/>
        <v>0</v>
      </c>
      <c r="CF46" s="3">
        <f t="shared" si="114"/>
        <v>0</v>
      </c>
      <c r="CG46" s="3">
        <f t="shared" si="115"/>
        <v>0</v>
      </c>
      <c r="CH46" s="12">
        <f t="shared" si="116"/>
        <v>0</v>
      </c>
    </row>
    <row r="47" spans="1:86" x14ac:dyDescent="0.35">
      <c r="A47" s="575"/>
      <c r="B47" s="11" t="str">
        <f t="shared" si="3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117"/>
        <v>0</v>
      </c>
      <c r="H47" s="3">
        <f t="shared" si="39"/>
        <v>0</v>
      </c>
      <c r="I47" s="3">
        <f t="shared" si="40"/>
        <v>0</v>
      </c>
      <c r="J47" s="3">
        <f t="shared" si="41"/>
        <v>0</v>
      </c>
      <c r="K47" s="3">
        <f t="shared" si="42"/>
        <v>0</v>
      </c>
      <c r="L47" s="3">
        <f t="shared" si="43"/>
        <v>0</v>
      </c>
      <c r="M47" s="3">
        <f t="shared" si="44"/>
        <v>0</v>
      </c>
      <c r="N47" s="3">
        <f t="shared" si="45"/>
        <v>0</v>
      </c>
      <c r="O47" s="3">
        <f t="shared" si="46"/>
        <v>0</v>
      </c>
      <c r="P47" s="3">
        <f t="shared" si="47"/>
        <v>0</v>
      </c>
      <c r="Q47" s="3">
        <f t="shared" si="48"/>
        <v>0</v>
      </c>
      <c r="R47" s="3">
        <f t="shared" si="49"/>
        <v>0</v>
      </c>
      <c r="S47" s="3">
        <f t="shared" si="50"/>
        <v>0</v>
      </c>
      <c r="T47" s="3">
        <f t="shared" si="51"/>
        <v>0</v>
      </c>
      <c r="U47" s="3">
        <f t="shared" si="51"/>
        <v>0</v>
      </c>
      <c r="V47" s="3">
        <f t="shared" si="52"/>
        <v>0</v>
      </c>
      <c r="W47" s="3">
        <f t="shared" si="53"/>
        <v>0</v>
      </c>
      <c r="X47" s="3">
        <f t="shared" si="54"/>
        <v>0</v>
      </c>
      <c r="Y47" s="3">
        <f t="shared" si="55"/>
        <v>0</v>
      </c>
      <c r="Z47" s="3">
        <f t="shared" si="56"/>
        <v>0</v>
      </c>
      <c r="AA47" s="3">
        <f t="shared" si="57"/>
        <v>0</v>
      </c>
      <c r="AB47" s="3">
        <f t="shared" si="58"/>
        <v>0</v>
      </c>
      <c r="AC47" s="3">
        <f t="shared" si="59"/>
        <v>0</v>
      </c>
      <c r="AD47" s="3">
        <f t="shared" si="60"/>
        <v>0</v>
      </c>
      <c r="AE47" s="3">
        <f t="shared" si="61"/>
        <v>0</v>
      </c>
      <c r="AF47" s="3">
        <f t="shared" si="62"/>
        <v>0</v>
      </c>
      <c r="AG47" s="3">
        <f t="shared" si="63"/>
        <v>0</v>
      </c>
      <c r="AH47" s="3">
        <f t="shared" si="64"/>
        <v>0</v>
      </c>
      <c r="AI47" s="3">
        <f t="shared" si="65"/>
        <v>0</v>
      </c>
      <c r="AJ47" s="3">
        <f t="shared" si="66"/>
        <v>0</v>
      </c>
      <c r="AK47" s="3">
        <f t="shared" si="67"/>
        <v>0</v>
      </c>
      <c r="AL47" s="3">
        <f t="shared" si="68"/>
        <v>0</v>
      </c>
      <c r="AM47" s="3">
        <f t="shared" si="69"/>
        <v>0</v>
      </c>
      <c r="AN47" s="3">
        <f t="shared" si="70"/>
        <v>0</v>
      </c>
      <c r="AO47" s="3">
        <f t="shared" si="71"/>
        <v>0</v>
      </c>
      <c r="AP47" s="3">
        <f t="shared" si="72"/>
        <v>0</v>
      </c>
      <c r="AQ47" s="3">
        <f t="shared" si="73"/>
        <v>0</v>
      </c>
      <c r="AR47" s="3">
        <f t="shared" si="74"/>
        <v>0</v>
      </c>
      <c r="AS47" s="3">
        <f t="shared" si="75"/>
        <v>0</v>
      </c>
      <c r="AT47" s="3">
        <f t="shared" si="76"/>
        <v>0</v>
      </c>
      <c r="AU47" s="3">
        <f t="shared" si="77"/>
        <v>0</v>
      </c>
      <c r="AV47" s="3">
        <f t="shared" si="78"/>
        <v>0</v>
      </c>
      <c r="AW47" s="3">
        <f t="shared" si="79"/>
        <v>0</v>
      </c>
      <c r="AX47" s="3">
        <f t="shared" si="80"/>
        <v>0</v>
      </c>
      <c r="AY47" s="3">
        <f t="shared" si="81"/>
        <v>0</v>
      </c>
      <c r="AZ47" s="3">
        <f t="shared" si="82"/>
        <v>0</v>
      </c>
      <c r="BA47" s="3">
        <f t="shared" si="83"/>
        <v>0</v>
      </c>
      <c r="BB47" s="3">
        <f t="shared" si="84"/>
        <v>0</v>
      </c>
      <c r="BC47" s="3">
        <f t="shared" si="85"/>
        <v>0</v>
      </c>
      <c r="BD47" s="3">
        <f t="shared" si="86"/>
        <v>0</v>
      </c>
      <c r="BE47" s="3">
        <f t="shared" si="87"/>
        <v>0</v>
      </c>
      <c r="BF47" s="3">
        <f t="shared" si="88"/>
        <v>0</v>
      </c>
      <c r="BG47" s="3">
        <f t="shared" si="89"/>
        <v>0</v>
      </c>
      <c r="BH47" s="3">
        <f t="shared" si="90"/>
        <v>0</v>
      </c>
      <c r="BI47" s="3">
        <f t="shared" si="91"/>
        <v>0</v>
      </c>
      <c r="BJ47" s="3">
        <f t="shared" si="92"/>
        <v>0</v>
      </c>
      <c r="BK47" s="3">
        <f t="shared" si="93"/>
        <v>0</v>
      </c>
      <c r="BL47" s="3">
        <f t="shared" si="94"/>
        <v>0</v>
      </c>
      <c r="BM47" s="3">
        <f t="shared" si="95"/>
        <v>0</v>
      </c>
      <c r="BN47" s="3">
        <f t="shared" si="96"/>
        <v>0</v>
      </c>
      <c r="BO47" s="3">
        <f t="shared" si="97"/>
        <v>0</v>
      </c>
      <c r="BP47" s="3">
        <f t="shared" si="98"/>
        <v>0</v>
      </c>
      <c r="BQ47" s="3">
        <f t="shared" si="99"/>
        <v>0</v>
      </c>
      <c r="BR47" s="3">
        <f t="shared" si="100"/>
        <v>0</v>
      </c>
      <c r="BS47" s="3">
        <f t="shared" si="101"/>
        <v>0</v>
      </c>
      <c r="BT47" s="3">
        <f t="shared" si="102"/>
        <v>0</v>
      </c>
      <c r="BU47" s="3">
        <f t="shared" si="103"/>
        <v>0</v>
      </c>
      <c r="BV47" s="3">
        <f t="shared" si="104"/>
        <v>0</v>
      </c>
      <c r="BW47" s="3">
        <f t="shared" si="105"/>
        <v>0</v>
      </c>
      <c r="BX47" s="3">
        <f t="shared" si="106"/>
        <v>0</v>
      </c>
      <c r="BY47" s="3">
        <f t="shared" si="107"/>
        <v>0</v>
      </c>
      <c r="BZ47" s="3">
        <f t="shared" si="108"/>
        <v>0</v>
      </c>
      <c r="CA47" s="3">
        <f t="shared" si="109"/>
        <v>0</v>
      </c>
      <c r="CB47" s="3">
        <f t="shared" si="110"/>
        <v>0</v>
      </c>
      <c r="CC47" s="3">
        <f t="shared" si="111"/>
        <v>0</v>
      </c>
      <c r="CD47" s="3">
        <f t="shared" si="112"/>
        <v>0</v>
      </c>
      <c r="CE47" s="3">
        <f t="shared" si="113"/>
        <v>0</v>
      </c>
      <c r="CF47" s="3">
        <f t="shared" si="114"/>
        <v>0</v>
      </c>
      <c r="CG47" s="3">
        <f t="shared" si="115"/>
        <v>0</v>
      </c>
      <c r="CH47" s="12">
        <f t="shared" si="116"/>
        <v>0</v>
      </c>
    </row>
    <row r="48" spans="1:86" x14ac:dyDescent="0.35">
      <c r="A48" s="575"/>
      <c r="B48" s="11" t="str">
        <f t="shared" si="3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117"/>
        <v>0</v>
      </c>
      <c r="H48" s="3">
        <f t="shared" si="39"/>
        <v>0</v>
      </c>
      <c r="I48" s="3">
        <f t="shared" si="40"/>
        <v>0</v>
      </c>
      <c r="J48" s="3">
        <f t="shared" si="41"/>
        <v>0</v>
      </c>
      <c r="K48" s="3">
        <f t="shared" si="42"/>
        <v>0</v>
      </c>
      <c r="L48" s="3">
        <f t="shared" si="43"/>
        <v>0</v>
      </c>
      <c r="M48" s="3">
        <f t="shared" si="44"/>
        <v>0</v>
      </c>
      <c r="N48" s="3">
        <f t="shared" si="45"/>
        <v>0</v>
      </c>
      <c r="O48" s="3">
        <f t="shared" si="46"/>
        <v>0</v>
      </c>
      <c r="P48" s="3">
        <f t="shared" si="47"/>
        <v>0</v>
      </c>
      <c r="Q48" s="3">
        <f t="shared" si="48"/>
        <v>0</v>
      </c>
      <c r="R48" s="3">
        <f t="shared" si="49"/>
        <v>0</v>
      </c>
      <c r="S48" s="3">
        <f t="shared" si="50"/>
        <v>0</v>
      </c>
      <c r="T48" s="3">
        <f t="shared" si="51"/>
        <v>0</v>
      </c>
      <c r="U48" s="3">
        <f t="shared" si="51"/>
        <v>0</v>
      </c>
      <c r="V48" s="3">
        <f t="shared" si="52"/>
        <v>0</v>
      </c>
      <c r="W48" s="3">
        <f t="shared" si="53"/>
        <v>0</v>
      </c>
      <c r="X48" s="3">
        <f t="shared" si="54"/>
        <v>0</v>
      </c>
      <c r="Y48" s="3">
        <f t="shared" si="55"/>
        <v>0</v>
      </c>
      <c r="Z48" s="3">
        <f t="shared" si="56"/>
        <v>0</v>
      </c>
      <c r="AA48" s="3">
        <f t="shared" si="57"/>
        <v>0</v>
      </c>
      <c r="AB48" s="3">
        <f t="shared" si="58"/>
        <v>0</v>
      </c>
      <c r="AC48" s="3">
        <f t="shared" si="59"/>
        <v>0</v>
      </c>
      <c r="AD48" s="3">
        <f t="shared" si="60"/>
        <v>0</v>
      </c>
      <c r="AE48" s="3">
        <f t="shared" si="61"/>
        <v>0</v>
      </c>
      <c r="AF48" s="3">
        <f t="shared" si="62"/>
        <v>0</v>
      </c>
      <c r="AG48" s="3">
        <f t="shared" si="63"/>
        <v>0</v>
      </c>
      <c r="AH48" s="3">
        <f t="shared" si="64"/>
        <v>0</v>
      </c>
      <c r="AI48" s="3">
        <f t="shared" si="65"/>
        <v>0</v>
      </c>
      <c r="AJ48" s="3">
        <f t="shared" si="66"/>
        <v>0</v>
      </c>
      <c r="AK48" s="3">
        <f t="shared" si="67"/>
        <v>0</v>
      </c>
      <c r="AL48" s="3">
        <f t="shared" si="68"/>
        <v>0</v>
      </c>
      <c r="AM48" s="3">
        <f t="shared" si="69"/>
        <v>0</v>
      </c>
      <c r="AN48" s="3">
        <f t="shared" si="70"/>
        <v>0</v>
      </c>
      <c r="AO48" s="3">
        <f t="shared" si="71"/>
        <v>0</v>
      </c>
      <c r="AP48" s="3">
        <f t="shared" si="72"/>
        <v>0</v>
      </c>
      <c r="AQ48" s="3">
        <f t="shared" si="73"/>
        <v>0</v>
      </c>
      <c r="AR48" s="3">
        <f t="shared" si="74"/>
        <v>0</v>
      </c>
      <c r="AS48" s="3">
        <f t="shared" si="75"/>
        <v>0</v>
      </c>
      <c r="AT48" s="3">
        <f t="shared" si="76"/>
        <v>0</v>
      </c>
      <c r="AU48" s="3">
        <f t="shared" si="77"/>
        <v>0</v>
      </c>
      <c r="AV48" s="3">
        <f t="shared" si="78"/>
        <v>0</v>
      </c>
      <c r="AW48" s="3">
        <f t="shared" si="79"/>
        <v>0</v>
      </c>
      <c r="AX48" s="3">
        <f t="shared" si="80"/>
        <v>0</v>
      </c>
      <c r="AY48" s="3">
        <f t="shared" si="81"/>
        <v>0</v>
      </c>
      <c r="AZ48" s="3">
        <f t="shared" si="82"/>
        <v>0</v>
      </c>
      <c r="BA48" s="3">
        <f t="shared" si="83"/>
        <v>0</v>
      </c>
      <c r="BB48" s="3">
        <f t="shared" si="84"/>
        <v>0</v>
      </c>
      <c r="BC48" s="3">
        <f t="shared" si="85"/>
        <v>0</v>
      </c>
      <c r="BD48" s="3">
        <f t="shared" si="86"/>
        <v>0</v>
      </c>
      <c r="BE48" s="3">
        <f t="shared" si="87"/>
        <v>0</v>
      </c>
      <c r="BF48" s="3">
        <f t="shared" si="88"/>
        <v>0</v>
      </c>
      <c r="BG48" s="3">
        <f t="shared" si="89"/>
        <v>0</v>
      </c>
      <c r="BH48" s="3">
        <f t="shared" si="90"/>
        <v>0</v>
      </c>
      <c r="BI48" s="3">
        <f t="shared" si="91"/>
        <v>0</v>
      </c>
      <c r="BJ48" s="3">
        <f t="shared" si="92"/>
        <v>0</v>
      </c>
      <c r="BK48" s="3">
        <f t="shared" si="93"/>
        <v>0</v>
      </c>
      <c r="BL48" s="3">
        <f t="shared" si="94"/>
        <v>0</v>
      </c>
      <c r="BM48" s="3">
        <f t="shared" si="95"/>
        <v>0</v>
      </c>
      <c r="BN48" s="3">
        <f t="shared" si="96"/>
        <v>0</v>
      </c>
      <c r="BO48" s="3">
        <f t="shared" si="97"/>
        <v>0</v>
      </c>
      <c r="BP48" s="3">
        <f t="shared" si="98"/>
        <v>0</v>
      </c>
      <c r="BQ48" s="3">
        <f t="shared" si="99"/>
        <v>0</v>
      </c>
      <c r="BR48" s="3">
        <f t="shared" si="100"/>
        <v>0</v>
      </c>
      <c r="BS48" s="3">
        <f t="shared" si="101"/>
        <v>0</v>
      </c>
      <c r="BT48" s="3">
        <f t="shared" si="102"/>
        <v>0</v>
      </c>
      <c r="BU48" s="3">
        <f t="shared" si="103"/>
        <v>0</v>
      </c>
      <c r="BV48" s="3">
        <f t="shared" si="104"/>
        <v>0</v>
      </c>
      <c r="BW48" s="3">
        <f t="shared" si="105"/>
        <v>0</v>
      </c>
      <c r="BX48" s="3">
        <f t="shared" si="106"/>
        <v>0</v>
      </c>
      <c r="BY48" s="3">
        <f t="shared" si="107"/>
        <v>0</v>
      </c>
      <c r="BZ48" s="3">
        <f t="shared" si="108"/>
        <v>0</v>
      </c>
      <c r="CA48" s="3">
        <f t="shared" si="109"/>
        <v>0</v>
      </c>
      <c r="CB48" s="3">
        <f t="shared" si="110"/>
        <v>0</v>
      </c>
      <c r="CC48" s="3">
        <f t="shared" si="111"/>
        <v>0</v>
      </c>
      <c r="CD48" s="3">
        <f t="shared" si="112"/>
        <v>0</v>
      </c>
      <c r="CE48" s="3">
        <f t="shared" si="113"/>
        <v>0</v>
      </c>
      <c r="CF48" s="3">
        <f t="shared" si="114"/>
        <v>0</v>
      </c>
      <c r="CG48" s="3">
        <f t="shared" si="115"/>
        <v>0</v>
      </c>
      <c r="CH48" s="12">
        <f t="shared" si="116"/>
        <v>0</v>
      </c>
    </row>
    <row r="49" spans="1:86" x14ac:dyDescent="0.35">
      <c r="A49" s="575"/>
      <c r="B49" s="11" t="str">
        <f t="shared" si="3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117"/>
        <v>0</v>
      </c>
      <c r="H49" s="3">
        <f t="shared" si="39"/>
        <v>0</v>
      </c>
      <c r="I49" s="3">
        <f t="shared" si="40"/>
        <v>0</v>
      </c>
      <c r="J49" s="3">
        <f t="shared" si="41"/>
        <v>0</v>
      </c>
      <c r="K49" s="3">
        <f t="shared" si="42"/>
        <v>0</v>
      </c>
      <c r="L49" s="3">
        <f t="shared" si="43"/>
        <v>0</v>
      </c>
      <c r="M49" s="3">
        <f t="shared" si="44"/>
        <v>0</v>
      </c>
      <c r="N49" s="3">
        <f t="shared" si="45"/>
        <v>0</v>
      </c>
      <c r="O49" s="3">
        <f t="shared" si="46"/>
        <v>0</v>
      </c>
      <c r="P49" s="3">
        <f t="shared" si="47"/>
        <v>0</v>
      </c>
      <c r="Q49" s="3">
        <f t="shared" si="48"/>
        <v>0</v>
      </c>
      <c r="R49" s="3">
        <f t="shared" si="49"/>
        <v>0</v>
      </c>
      <c r="S49" s="3">
        <f t="shared" si="50"/>
        <v>0</v>
      </c>
      <c r="T49" s="3">
        <f t="shared" si="51"/>
        <v>0</v>
      </c>
      <c r="U49" s="3">
        <f t="shared" si="51"/>
        <v>0</v>
      </c>
      <c r="V49" s="3">
        <f t="shared" si="52"/>
        <v>0</v>
      </c>
      <c r="W49" s="3">
        <f t="shared" si="53"/>
        <v>0</v>
      </c>
      <c r="X49" s="3">
        <f t="shared" si="54"/>
        <v>0</v>
      </c>
      <c r="Y49" s="3">
        <f t="shared" si="55"/>
        <v>0</v>
      </c>
      <c r="Z49" s="3">
        <f t="shared" si="56"/>
        <v>0</v>
      </c>
      <c r="AA49" s="3">
        <f t="shared" si="57"/>
        <v>0</v>
      </c>
      <c r="AB49" s="3">
        <f t="shared" si="58"/>
        <v>0</v>
      </c>
      <c r="AC49" s="3">
        <f t="shared" si="59"/>
        <v>0</v>
      </c>
      <c r="AD49" s="3">
        <f t="shared" si="60"/>
        <v>0</v>
      </c>
      <c r="AE49" s="3">
        <f t="shared" si="61"/>
        <v>0</v>
      </c>
      <c r="AF49" s="3">
        <f t="shared" si="62"/>
        <v>0</v>
      </c>
      <c r="AG49" s="3">
        <f t="shared" si="63"/>
        <v>0</v>
      </c>
      <c r="AH49" s="3">
        <f t="shared" si="64"/>
        <v>0</v>
      </c>
      <c r="AI49" s="3">
        <f t="shared" si="65"/>
        <v>0</v>
      </c>
      <c r="AJ49" s="3">
        <f t="shared" si="66"/>
        <v>0</v>
      </c>
      <c r="AK49" s="3">
        <f t="shared" si="67"/>
        <v>0</v>
      </c>
      <c r="AL49" s="3">
        <f t="shared" si="68"/>
        <v>0</v>
      </c>
      <c r="AM49" s="3">
        <f t="shared" si="69"/>
        <v>0</v>
      </c>
      <c r="AN49" s="3">
        <f t="shared" si="70"/>
        <v>0</v>
      </c>
      <c r="AO49" s="3">
        <f t="shared" si="71"/>
        <v>0</v>
      </c>
      <c r="AP49" s="3">
        <f t="shared" si="72"/>
        <v>0</v>
      </c>
      <c r="AQ49" s="3">
        <f t="shared" si="73"/>
        <v>0</v>
      </c>
      <c r="AR49" s="3">
        <f t="shared" si="74"/>
        <v>0</v>
      </c>
      <c r="AS49" s="3">
        <f t="shared" si="75"/>
        <v>0</v>
      </c>
      <c r="AT49" s="3">
        <f t="shared" si="76"/>
        <v>0</v>
      </c>
      <c r="AU49" s="3">
        <f t="shared" si="77"/>
        <v>0</v>
      </c>
      <c r="AV49" s="3">
        <f t="shared" si="78"/>
        <v>0</v>
      </c>
      <c r="AW49" s="3">
        <f t="shared" si="79"/>
        <v>0</v>
      </c>
      <c r="AX49" s="3">
        <f t="shared" si="80"/>
        <v>0</v>
      </c>
      <c r="AY49" s="3">
        <f t="shared" si="81"/>
        <v>0</v>
      </c>
      <c r="AZ49" s="3">
        <f t="shared" si="82"/>
        <v>0</v>
      </c>
      <c r="BA49" s="3">
        <f t="shared" si="83"/>
        <v>0</v>
      </c>
      <c r="BB49" s="3">
        <f t="shared" si="84"/>
        <v>0</v>
      </c>
      <c r="BC49" s="3">
        <f t="shared" si="85"/>
        <v>0</v>
      </c>
      <c r="BD49" s="3">
        <f t="shared" si="86"/>
        <v>0</v>
      </c>
      <c r="BE49" s="3">
        <f t="shared" si="87"/>
        <v>0</v>
      </c>
      <c r="BF49" s="3">
        <f t="shared" si="88"/>
        <v>0</v>
      </c>
      <c r="BG49" s="3">
        <f t="shared" si="89"/>
        <v>0</v>
      </c>
      <c r="BH49" s="3">
        <f t="shared" si="90"/>
        <v>0</v>
      </c>
      <c r="BI49" s="3">
        <f t="shared" si="91"/>
        <v>0</v>
      </c>
      <c r="BJ49" s="3">
        <f t="shared" si="92"/>
        <v>0</v>
      </c>
      <c r="BK49" s="3">
        <f t="shared" si="93"/>
        <v>0</v>
      </c>
      <c r="BL49" s="3">
        <f t="shared" si="94"/>
        <v>0</v>
      </c>
      <c r="BM49" s="3">
        <f t="shared" si="95"/>
        <v>0</v>
      </c>
      <c r="BN49" s="3">
        <f t="shared" si="96"/>
        <v>0</v>
      </c>
      <c r="BO49" s="3">
        <f t="shared" si="97"/>
        <v>0</v>
      </c>
      <c r="BP49" s="3">
        <f t="shared" si="98"/>
        <v>0</v>
      </c>
      <c r="BQ49" s="3">
        <f t="shared" si="99"/>
        <v>0</v>
      </c>
      <c r="BR49" s="3">
        <f t="shared" si="100"/>
        <v>0</v>
      </c>
      <c r="BS49" s="3">
        <f t="shared" si="101"/>
        <v>0</v>
      </c>
      <c r="BT49" s="3">
        <f t="shared" si="102"/>
        <v>0</v>
      </c>
      <c r="BU49" s="3">
        <f t="shared" si="103"/>
        <v>0</v>
      </c>
      <c r="BV49" s="3">
        <f t="shared" si="104"/>
        <v>0</v>
      </c>
      <c r="BW49" s="3">
        <f t="shared" si="105"/>
        <v>0</v>
      </c>
      <c r="BX49" s="3">
        <f t="shared" si="106"/>
        <v>0</v>
      </c>
      <c r="BY49" s="3">
        <f t="shared" si="107"/>
        <v>0</v>
      </c>
      <c r="BZ49" s="3">
        <f t="shared" si="108"/>
        <v>0</v>
      </c>
      <c r="CA49" s="3">
        <f t="shared" si="109"/>
        <v>0</v>
      </c>
      <c r="CB49" s="3">
        <f t="shared" si="110"/>
        <v>0</v>
      </c>
      <c r="CC49" s="3">
        <f t="shared" si="111"/>
        <v>0</v>
      </c>
      <c r="CD49" s="3">
        <f t="shared" si="112"/>
        <v>0</v>
      </c>
      <c r="CE49" s="3">
        <f t="shared" si="113"/>
        <v>0</v>
      </c>
      <c r="CF49" s="3">
        <f t="shared" si="114"/>
        <v>0</v>
      </c>
      <c r="CG49" s="3">
        <f t="shared" si="115"/>
        <v>0</v>
      </c>
      <c r="CH49" s="12">
        <f t="shared" si="116"/>
        <v>0</v>
      </c>
    </row>
    <row r="50" spans="1:86" ht="15" customHeight="1" x14ac:dyDescent="0.35">
      <c r="A50" s="575"/>
      <c r="B50" s="11" t="str">
        <f t="shared" si="3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117"/>
        <v>0</v>
      </c>
      <c r="H50" s="3">
        <f t="shared" si="39"/>
        <v>0</v>
      </c>
      <c r="I50" s="3">
        <f t="shared" si="40"/>
        <v>0</v>
      </c>
      <c r="J50" s="3">
        <f t="shared" si="41"/>
        <v>0</v>
      </c>
      <c r="K50" s="3">
        <f t="shared" si="42"/>
        <v>0</v>
      </c>
      <c r="L50" s="3">
        <f t="shared" si="43"/>
        <v>0</v>
      </c>
      <c r="M50" s="3">
        <f t="shared" si="44"/>
        <v>0</v>
      </c>
      <c r="N50" s="3">
        <f t="shared" si="45"/>
        <v>0</v>
      </c>
      <c r="O50" s="3">
        <f t="shared" si="46"/>
        <v>0</v>
      </c>
      <c r="P50" s="3">
        <f t="shared" si="47"/>
        <v>0</v>
      </c>
      <c r="Q50" s="3">
        <f t="shared" si="48"/>
        <v>0</v>
      </c>
      <c r="R50" s="3">
        <f t="shared" si="49"/>
        <v>0</v>
      </c>
      <c r="S50" s="3">
        <f t="shared" si="50"/>
        <v>0</v>
      </c>
      <c r="T50" s="3">
        <f t="shared" si="51"/>
        <v>0</v>
      </c>
      <c r="U50" s="3">
        <f t="shared" si="51"/>
        <v>0</v>
      </c>
      <c r="V50" s="3">
        <f t="shared" si="52"/>
        <v>0</v>
      </c>
      <c r="W50" s="3">
        <f t="shared" si="53"/>
        <v>0</v>
      </c>
      <c r="X50" s="3">
        <f t="shared" si="54"/>
        <v>0</v>
      </c>
      <c r="Y50" s="3">
        <f t="shared" si="55"/>
        <v>0</v>
      </c>
      <c r="Z50" s="3">
        <f t="shared" si="56"/>
        <v>0</v>
      </c>
      <c r="AA50" s="3">
        <f t="shared" si="57"/>
        <v>0</v>
      </c>
      <c r="AB50" s="3">
        <f t="shared" si="58"/>
        <v>0</v>
      </c>
      <c r="AC50" s="3">
        <f t="shared" si="59"/>
        <v>0</v>
      </c>
      <c r="AD50" s="3">
        <f t="shared" si="60"/>
        <v>0</v>
      </c>
      <c r="AE50" s="3">
        <f t="shared" si="61"/>
        <v>0</v>
      </c>
      <c r="AF50" s="3">
        <f t="shared" si="62"/>
        <v>0</v>
      </c>
      <c r="AG50" s="3">
        <f t="shared" si="63"/>
        <v>0</v>
      </c>
      <c r="AH50" s="3">
        <f t="shared" si="64"/>
        <v>0</v>
      </c>
      <c r="AI50" s="3">
        <f t="shared" si="65"/>
        <v>0</v>
      </c>
      <c r="AJ50" s="3">
        <f t="shared" si="66"/>
        <v>0</v>
      </c>
      <c r="AK50" s="3">
        <f t="shared" si="67"/>
        <v>0</v>
      </c>
      <c r="AL50" s="3">
        <f t="shared" si="68"/>
        <v>0</v>
      </c>
      <c r="AM50" s="3">
        <f t="shared" si="69"/>
        <v>0</v>
      </c>
      <c r="AN50" s="3">
        <f t="shared" si="70"/>
        <v>0</v>
      </c>
      <c r="AO50" s="3">
        <f t="shared" si="71"/>
        <v>0</v>
      </c>
      <c r="AP50" s="3">
        <f t="shared" si="72"/>
        <v>0</v>
      </c>
      <c r="AQ50" s="3">
        <f t="shared" si="73"/>
        <v>0</v>
      </c>
      <c r="AR50" s="3">
        <f t="shared" si="74"/>
        <v>0</v>
      </c>
      <c r="AS50" s="3">
        <f t="shared" si="75"/>
        <v>0</v>
      </c>
      <c r="AT50" s="3">
        <f t="shared" si="76"/>
        <v>0</v>
      </c>
      <c r="AU50" s="3">
        <f t="shared" si="77"/>
        <v>0</v>
      </c>
      <c r="AV50" s="3">
        <f t="shared" si="78"/>
        <v>0</v>
      </c>
      <c r="AW50" s="3">
        <f t="shared" si="79"/>
        <v>0</v>
      </c>
      <c r="AX50" s="3">
        <f t="shared" si="80"/>
        <v>0</v>
      </c>
      <c r="AY50" s="3">
        <f t="shared" si="81"/>
        <v>0</v>
      </c>
      <c r="AZ50" s="3">
        <f t="shared" si="82"/>
        <v>0</v>
      </c>
      <c r="BA50" s="3">
        <f t="shared" si="83"/>
        <v>0</v>
      </c>
      <c r="BB50" s="3">
        <f t="shared" si="84"/>
        <v>0</v>
      </c>
      <c r="BC50" s="3">
        <f t="shared" si="85"/>
        <v>0</v>
      </c>
      <c r="BD50" s="3">
        <f t="shared" si="86"/>
        <v>0</v>
      </c>
      <c r="BE50" s="3">
        <f t="shared" si="87"/>
        <v>0</v>
      </c>
      <c r="BF50" s="3">
        <f t="shared" si="88"/>
        <v>0</v>
      </c>
      <c r="BG50" s="3">
        <f t="shared" si="89"/>
        <v>0</v>
      </c>
      <c r="BH50" s="3">
        <f t="shared" si="90"/>
        <v>0</v>
      </c>
      <c r="BI50" s="3">
        <f t="shared" si="91"/>
        <v>0</v>
      </c>
      <c r="BJ50" s="3">
        <f t="shared" si="92"/>
        <v>0</v>
      </c>
      <c r="BK50" s="3">
        <f t="shared" si="93"/>
        <v>0</v>
      </c>
      <c r="BL50" s="3">
        <f t="shared" si="94"/>
        <v>0</v>
      </c>
      <c r="BM50" s="3">
        <f t="shared" si="95"/>
        <v>0</v>
      </c>
      <c r="BN50" s="3">
        <f t="shared" si="96"/>
        <v>0</v>
      </c>
      <c r="BO50" s="3">
        <f t="shared" si="97"/>
        <v>0</v>
      </c>
      <c r="BP50" s="3">
        <f t="shared" si="98"/>
        <v>0</v>
      </c>
      <c r="BQ50" s="3">
        <f t="shared" si="99"/>
        <v>0</v>
      </c>
      <c r="BR50" s="3">
        <f t="shared" si="100"/>
        <v>0</v>
      </c>
      <c r="BS50" s="3">
        <f t="shared" si="101"/>
        <v>0</v>
      </c>
      <c r="BT50" s="3">
        <f t="shared" si="102"/>
        <v>0</v>
      </c>
      <c r="BU50" s="3">
        <f t="shared" si="103"/>
        <v>0</v>
      </c>
      <c r="BV50" s="3">
        <f t="shared" si="104"/>
        <v>0</v>
      </c>
      <c r="BW50" s="3">
        <f t="shared" si="105"/>
        <v>0</v>
      </c>
      <c r="BX50" s="3">
        <f t="shared" si="106"/>
        <v>0</v>
      </c>
      <c r="BY50" s="3">
        <f t="shared" si="107"/>
        <v>0</v>
      </c>
      <c r="BZ50" s="3">
        <f t="shared" si="108"/>
        <v>0</v>
      </c>
      <c r="CA50" s="3">
        <f t="shared" si="109"/>
        <v>0</v>
      </c>
      <c r="CB50" s="3">
        <f t="shared" si="110"/>
        <v>0</v>
      </c>
      <c r="CC50" s="3">
        <f t="shared" si="111"/>
        <v>0</v>
      </c>
      <c r="CD50" s="3">
        <f t="shared" si="112"/>
        <v>0</v>
      </c>
      <c r="CE50" s="3">
        <f t="shared" si="113"/>
        <v>0</v>
      </c>
      <c r="CF50" s="3">
        <f t="shared" si="114"/>
        <v>0</v>
      </c>
      <c r="CG50" s="3">
        <f t="shared" si="115"/>
        <v>0</v>
      </c>
      <c r="CH50" s="12">
        <f t="shared" si="116"/>
        <v>0</v>
      </c>
    </row>
    <row r="51" spans="1:86" x14ac:dyDescent="0.35">
      <c r="A51" s="575"/>
      <c r="B51" s="11" t="str">
        <f t="shared" si="3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117"/>
        <v>0</v>
      </c>
      <c r="H51" s="3">
        <f t="shared" si="39"/>
        <v>0</v>
      </c>
      <c r="I51" s="3">
        <f t="shared" si="40"/>
        <v>0</v>
      </c>
      <c r="J51" s="3">
        <f t="shared" si="41"/>
        <v>0</v>
      </c>
      <c r="K51" s="3">
        <f t="shared" si="42"/>
        <v>0</v>
      </c>
      <c r="L51" s="3">
        <f t="shared" si="43"/>
        <v>0</v>
      </c>
      <c r="M51" s="3">
        <f t="shared" si="44"/>
        <v>0</v>
      </c>
      <c r="N51" s="3">
        <f t="shared" si="45"/>
        <v>0</v>
      </c>
      <c r="O51" s="3">
        <f t="shared" si="46"/>
        <v>0</v>
      </c>
      <c r="P51" s="3">
        <f t="shared" si="47"/>
        <v>0</v>
      </c>
      <c r="Q51" s="3">
        <f t="shared" si="48"/>
        <v>0</v>
      </c>
      <c r="R51" s="3">
        <f t="shared" si="49"/>
        <v>0</v>
      </c>
      <c r="S51" s="3">
        <f t="shared" si="50"/>
        <v>0</v>
      </c>
      <c r="T51" s="3">
        <f t="shared" si="51"/>
        <v>0</v>
      </c>
      <c r="U51" s="3">
        <f t="shared" si="51"/>
        <v>0</v>
      </c>
      <c r="V51" s="3">
        <f t="shared" si="52"/>
        <v>0</v>
      </c>
      <c r="W51" s="3">
        <f t="shared" si="53"/>
        <v>0</v>
      </c>
      <c r="X51" s="3">
        <f t="shared" si="54"/>
        <v>0</v>
      </c>
      <c r="Y51" s="3">
        <f t="shared" si="55"/>
        <v>0</v>
      </c>
      <c r="Z51" s="3">
        <f t="shared" si="56"/>
        <v>0</v>
      </c>
      <c r="AA51" s="3">
        <f t="shared" si="57"/>
        <v>0</v>
      </c>
      <c r="AB51" s="3">
        <f t="shared" si="58"/>
        <v>0</v>
      </c>
      <c r="AC51" s="3">
        <f t="shared" si="59"/>
        <v>0</v>
      </c>
      <c r="AD51" s="3">
        <f t="shared" si="60"/>
        <v>0</v>
      </c>
      <c r="AE51" s="3">
        <f t="shared" si="61"/>
        <v>0</v>
      </c>
      <c r="AF51" s="3">
        <f t="shared" si="62"/>
        <v>0</v>
      </c>
      <c r="AG51" s="3">
        <f t="shared" si="63"/>
        <v>0</v>
      </c>
      <c r="AH51" s="3">
        <f t="shared" si="64"/>
        <v>0</v>
      </c>
      <c r="AI51" s="3">
        <f t="shared" si="65"/>
        <v>0</v>
      </c>
      <c r="AJ51" s="3">
        <f t="shared" si="66"/>
        <v>0</v>
      </c>
      <c r="AK51" s="3">
        <f t="shared" si="67"/>
        <v>0</v>
      </c>
      <c r="AL51" s="3">
        <f t="shared" si="68"/>
        <v>0</v>
      </c>
      <c r="AM51" s="3">
        <f t="shared" si="69"/>
        <v>0</v>
      </c>
      <c r="AN51" s="3">
        <f t="shared" si="70"/>
        <v>0</v>
      </c>
      <c r="AO51" s="3">
        <f t="shared" si="71"/>
        <v>0</v>
      </c>
      <c r="AP51" s="3">
        <f t="shared" si="72"/>
        <v>0</v>
      </c>
      <c r="AQ51" s="3">
        <f t="shared" si="73"/>
        <v>0</v>
      </c>
      <c r="AR51" s="3">
        <f t="shared" si="74"/>
        <v>0</v>
      </c>
      <c r="AS51" s="3">
        <f t="shared" si="75"/>
        <v>0</v>
      </c>
      <c r="AT51" s="3">
        <f t="shared" si="76"/>
        <v>0</v>
      </c>
      <c r="AU51" s="3">
        <f t="shared" si="77"/>
        <v>0</v>
      </c>
      <c r="AV51" s="3">
        <f t="shared" si="78"/>
        <v>0</v>
      </c>
      <c r="AW51" s="3">
        <f t="shared" si="79"/>
        <v>0</v>
      </c>
      <c r="AX51" s="3">
        <f t="shared" si="80"/>
        <v>0</v>
      </c>
      <c r="AY51" s="3">
        <f t="shared" si="81"/>
        <v>0</v>
      </c>
      <c r="AZ51" s="3">
        <f t="shared" si="82"/>
        <v>0</v>
      </c>
      <c r="BA51" s="3">
        <f t="shared" si="83"/>
        <v>0</v>
      </c>
      <c r="BB51" s="3">
        <f t="shared" si="84"/>
        <v>0</v>
      </c>
      <c r="BC51" s="3">
        <f t="shared" si="85"/>
        <v>0</v>
      </c>
      <c r="BD51" s="3">
        <f t="shared" si="86"/>
        <v>0</v>
      </c>
      <c r="BE51" s="3">
        <f t="shared" si="87"/>
        <v>0</v>
      </c>
      <c r="BF51" s="3">
        <f t="shared" si="88"/>
        <v>0</v>
      </c>
      <c r="BG51" s="3">
        <f t="shared" si="89"/>
        <v>0</v>
      </c>
      <c r="BH51" s="3">
        <f t="shared" si="90"/>
        <v>0</v>
      </c>
      <c r="BI51" s="3">
        <f t="shared" si="91"/>
        <v>0</v>
      </c>
      <c r="BJ51" s="3">
        <f t="shared" si="92"/>
        <v>0</v>
      </c>
      <c r="BK51" s="3">
        <f t="shared" si="93"/>
        <v>0</v>
      </c>
      <c r="BL51" s="3">
        <f t="shared" si="94"/>
        <v>0</v>
      </c>
      <c r="BM51" s="3">
        <f t="shared" si="95"/>
        <v>0</v>
      </c>
      <c r="BN51" s="3">
        <f t="shared" si="96"/>
        <v>0</v>
      </c>
      <c r="BO51" s="3">
        <f t="shared" si="97"/>
        <v>0</v>
      </c>
      <c r="BP51" s="3">
        <f t="shared" si="98"/>
        <v>0</v>
      </c>
      <c r="BQ51" s="3">
        <f t="shared" si="99"/>
        <v>0</v>
      </c>
      <c r="BR51" s="3">
        <f t="shared" si="100"/>
        <v>0</v>
      </c>
      <c r="BS51" s="3">
        <f t="shared" si="101"/>
        <v>0</v>
      </c>
      <c r="BT51" s="3">
        <f t="shared" si="102"/>
        <v>0</v>
      </c>
      <c r="BU51" s="3">
        <f t="shared" si="103"/>
        <v>0</v>
      </c>
      <c r="BV51" s="3">
        <f t="shared" si="104"/>
        <v>0</v>
      </c>
      <c r="BW51" s="3">
        <f t="shared" si="105"/>
        <v>0</v>
      </c>
      <c r="BX51" s="3">
        <f t="shared" si="106"/>
        <v>0</v>
      </c>
      <c r="BY51" s="3">
        <f t="shared" si="107"/>
        <v>0</v>
      </c>
      <c r="BZ51" s="3">
        <f t="shared" si="108"/>
        <v>0</v>
      </c>
      <c r="CA51" s="3">
        <f t="shared" si="109"/>
        <v>0</v>
      </c>
      <c r="CB51" s="3">
        <f t="shared" si="110"/>
        <v>0</v>
      </c>
      <c r="CC51" s="3">
        <f t="shared" si="111"/>
        <v>0</v>
      </c>
      <c r="CD51" s="3">
        <f t="shared" si="112"/>
        <v>0</v>
      </c>
      <c r="CE51" s="3">
        <f t="shared" si="113"/>
        <v>0</v>
      </c>
      <c r="CF51" s="3">
        <f t="shared" si="114"/>
        <v>0</v>
      </c>
      <c r="CG51" s="3">
        <f t="shared" si="115"/>
        <v>0</v>
      </c>
      <c r="CH51" s="12">
        <f t="shared" si="116"/>
        <v>0</v>
      </c>
    </row>
    <row r="52" spans="1:86" x14ac:dyDescent="0.35">
      <c r="A52" s="575"/>
      <c r="B52" s="11" t="str">
        <f t="shared" si="3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117"/>
        <v>0</v>
      </c>
      <c r="H52" s="3">
        <f t="shared" si="39"/>
        <v>0</v>
      </c>
      <c r="I52" s="3">
        <f t="shared" si="40"/>
        <v>0</v>
      </c>
      <c r="J52" s="3">
        <f t="shared" si="41"/>
        <v>0</v>
      </c>
      <c r="K52" s="3">
        <f t="shared" si="42"/>
        <v>0</v>
      </c>
      <c r="L52" s="3">
        <f t="shared" si="43"/>
        <v>0</v>
      </c>
      <c r="M52" s="3">
        <f t="shared" si="44"/>
        <v>0</v>
      </c>
      <c r="N52" s="3">
        <f t="shared" si="45"/>
        <v>0</v>
      </c>
      <c r="O52" s="3">
        <f t="shared" si="46"/>
        <v>0</v>
      </c>
      <c r="P52" s="3">
        <f t="shared" si="47"/>
        <v>0</v>
      </c>
      <c r="Q52" s="3">
        <f t="shared" si="48"/>
        <v>0</v>
      </c>
      <c r="R52" s="3">
        <f t="shared" si="49"/>
        <v>0</v>
      </c>
      <c r="S52" s="3">
        <f t="shared" si="50"/>
        <v>0</v>
      </c>
      <c r="T52" s="3">
        <f t="shared" si="51"/>
        <v>0</v>
      </c>
      <c r="U52" s="3">
        <f t="shared" si="51"/>
        <v>0</v>
      </c>
      <c r="V52" s="3">
        <f t="shared" si="52"/>
        <v>0</v>
      </c>
      <c r="W52" s="3">
        <f t="shared" si="53"/>
        <v>0</v>
      </c>
      <c r="X52" s="3">
        <f t="shared" si="54"/>
        <v>0</v>
      </c>
      <c r="Y52" s="3">
        <f t="shared" si="55"/>
        <v>0</v>
      </c>
      <c r="Z52" s="3">
        <f t="shared" si="56"/>
        <v>0</v>
      </c>
      <c r="AA52" s="3">
        <f t="shared" si="57"/>
        <v>0</v>
      </c>
      <c r="AB52" s="3">
        <f t="shared" si="58"/>
        <v>0</v>
      </c>
      <c r="AC52" s="3">
        <f t="shared" si="59"/>
        <v>0</v>
      </c>
      <c r="AD52" s="3">
        <f t="shared" si="60"/>
        <v>0</v>
      </c>
      <c r="AE52" s="3">
        <f t="shared" si="61"/>
        <v>0</v>
      </c>
      <c r="AF52" s="3">
        <f t="shared" si="62"/>
        <v>0</v>
      </c>
      <c r="AG52" s="3">
        <f t="shared" si="63"/>
        <v>0</v>
      </c>
      <c r="AH52" s="3">
        <f t="shared" si="64"/>
        <v>0</v>
      </c>
      <c r="AI52" s="3">
        <f t="shared" si="65"/>
        <v>0</v>
      </c>
      <c r="AJ52" s="3">
        <f t="shared" si="66"/>
        <v>0</v>
      </c>
      <c r="AK52" s="3">
        <f t="shared" si="67"/>
        <v>0</v>
      </c>
      <c r="AL52" s="3">
        <f t="shared" si="68"/>
        <v>0</v>
      </c>
      <c r="AM52" s="3">
        <f t="shared" si="69"/>
        <v>0</v>
      </c>
      <c r="AN52" s="3">
        <f t="shared" si="70"/>
        <v>0</v>
      </c>
      <c r="AO52" s="3">
        <f t="shared" si="71"/>
        <v>0</v>
      </c>
      <c r="AP52" s="3">
        <f t="shared" si="72"/>
        <v>0</v>
      </c>
      <c r="AQ52" s="3">
        <f t="shared" si="73"/>
        <v>0</v>
      </c>
      <c r="AR52" s="3">
        <f t="shared" si="74"/>
        <v>0</v>
      </c>
      <c r="AS52" s="3">
        <f t="shared" si="75"/>
        <v>0</v>
      </c>
      <c r="AT52" s="3">
        <f t="shared" si="76"/>
        <v>0</v>
      </c>
      <c r="AU52" s="3">
        <f t="shared" si="77"/>
        <v>0</v>
      </c>
      <c r="AV52" s="3">
        <f t="shared" si="78"/>
        <v>0</v>
      </c>
      <c r="AW52" s="3">
        <f t="shared" si="79"/>
        <v>0</v>
      </c>
      <c r="AX52" s="3">
        <f t="shared" si="80"/>
        <v>0</v>
      </c>
      <c r="AY52" s="3">
        <f t="shared" si="81"/>
        <v>0</v>
      </c>
      <c r="AZ52" s="3">
        <f t="shared" si="82"/>
        <v>0</v>
      </c>
      <c r="BA52" s="3">
        <f t="shared" si="83"/>
        <v>0</v>
      </c>
      <c r="BB52" s="3">
        <f t="shared" si="84"/>
        <v>0</v>
      </c>
      <c r="BC52" s="3">
        <f t="shared" si="85"/>
        <v>0</v>
      </c>
      <c r="BD52" s="3">
        <f t="shared" si="86"/>
        <v>0</v>
      </c>
      <c r="BE52" s="3">
        <f t="shared" si="87"/>
        <v>0</v>
      </c>
      <c r="BF52" s="3">
        <f t="shared" si="88"/>
        <v>0</v>
      </c>
      <c r="BG52" s="3">
        <f t="shared" si="89"/>
        <v>0</v>
      </c>
      <c r="BH52" s="3">
        <f t="shared" si="90"/>
        <v>0</v>
      </c>
      <c r="BI52" s="3">
        <f t="shared" si="91"/>
        <v>0</v>
      </c>
      <c r="BJ52" s="3">
        <f t="shared" si="92"/>
        <v>0</v>
      </c>
      <c r="BK52" s="3">
        <f t="shared" si="93"/>
        <v>0</v>
      </c>
      <c r="BL52" s="3">
        <f t="shared" si="94"/>
        <v>0</v>
      </c>
      <c r="BM52" s="3">
        <f t="shared" si="95"/>
        <v>0</v>
      </c>
      <c r="BN52" s="3">
        <f t="shared" si="96"/>
        <v>0</v>
      </c>
      <c r="BO52" s="3">
        <f t="shared" si="97"/>
        <v>0</v>
      </c>
      <c r="BP52" s="3">
        <f t="shared" si="98"/>
        <v>0</v>
      </c>
      <c r="BQ52" s="3">
        <f t="shared" si="99"/>
        <v>0</v>
      </c>
      <c r="BR52" s="3">
        <f t="shared" si="100"/>
        <v>0</v>
      </c>
      <c r="BS52" s="3">
        <f t="shared" si="101"/>
        <v>0</v>
      </c>
      <c r="BT52" s="3">
        <f t="shared" si="102"/>
        <v>0</v>
      </c>
      <c r="BU52" s="3">
        <f t="shared" si="103"/>
        <v>0</v>
      </c>
      <c r="BV52" s="3">
        <f t="shared" si="104"/>
        <v>0</v>
      </c>
      <c r="BW52" s="3">
        <f t="shared" si="105"/>
        <v>0</v>
      </c>
      <c r="BX52" s="3">
        <f t="shared" si="106"/>
        <v>0</v>
      </c>
      <c r="BY52" s="3">
        <f t="shared" si="107"/>
        <v>0</v>
      </c>
      <c r="BZ52" s="3">
        <f t="shared" si="108"/>
        <v>0</v>
      </c>
      <c r="CA52" s="3">
        <f t="shared" si="109"/>
        <v>0</v>
      </c>
      <c r="CB52" s="3">
        <f t="shared" si="110"/>
        <v>0</v>
      </c>
      <c r="CC52" s="3">
        <f t="shared" si="111"/>
        <v>0</v>
      </c>
      <c r="CD52" s="3">
        <f t="shared" si="112"/>
        <v>0</v>
      </c>
      <c r="CE52" s="3">
        <f t="shared" si="113"/>
        <v>0</v>
      </c>
      <c r="CF52" s="3">
        <f t="shared" si="114"/>
        <v>0</v>
      </c>
      <c r="CG52" s="3">
        <f t="shared" si="115"/>
        <v>0</v>
      </c>
      <c r="CH52" s="12">
        <f t="shared" si="116"/>
        <v>0</v>
      </c>
    </row>
    <row r="53" spans="1:86" x14ac:dyDescent="0.35">
      <c r="A53" s="575"/>
      <c r="B53" s="11" t="str">
        <f t="shared" si="3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117"/>
        <v>0</v>
      </c>
      <c r="H53" s="3">
        <f t="shared" si="39"/>
        <v>0</v>
      </c>
      <c r="I53" s="3">
        <f t="shared" si="40"/>
        <v>0</v>
      </c>
      <c r="J53" s="3">
        <f t="shared" si="41"/>
        <v>0</v>
      </c>
      <c r="K53" s="3">
        <f t="shared" si="42"/>
        <v>0</v>
      </c>
      <c r="L53" s="3">
        <f t="shared" si="43"/>
        <v>0</v>
      </c>
      <c r="M53" s="3">
        <f t="shared" si="44"/>
        <v>0</v>
      </c>
      <c r="N53" s="3">
        <f t="shared" si="45"/>
        <v>0</v>
      </c>
      <c r="O53" s="3">
        <f t="shared" si="46"/>
        <v>0</v>
      </c>
      <c r="P53" s="3">
        <f t="shared" si="47"/>
        <v>0</v>
      </c>
      <c r="Q53" s="3">
        <f t="shared" si="48"/>
        <v>0</v>
      </c>
      <c r="R53" s="3">
        <f t="shared" si="49"/>
        <v>0</v>
      </c>
      <c r="S53" s="3">
        <f t="shared" si="50"/>
        <v>0</v>
      </c>
      <c r="T53" s="3">
        <f t="shared" si="51"/>
        <v>0</v>
      </c>
      <c r="U53" s="3">
        <f t="shared" si="51"/>
        <v>0</v>
      </c>
      <c r="V53" s="3">
        <f t="shared" si="52"/>
        <v>0</v>
      </c>
      <c r="W53" s="3">
        <f t="shared" si="53"/>
        <v>0</v>
      </c>
      <c r="X53" s="3">
        <f t="shared" si="54"/>
        <v>0</v>
      </c>
      <c r="Y53" s="3">
        <f t="shared" si="55"/>
        <v>0</v>
      </c>
      <c r="Z53" s="3">
        <f t="shared" si="56"/>
        <v>0</v>
      </c>
      <c r="AA53" s="3">
        <f t="shared" si="57"/>
        <v>0</v>
      </c>
      <c r="AB53" s="3">
        <f t="shared" si="58"/>
        <v>0</v>
      </c>
      <c r="AC53" s="3">
        <f t="shared" si="59"/>
        <v>0</v>
      </c>
      <c r="AD53" s="3">
        <f t="shared" si="60"/>
        <v>0</v>
      </c>
      <c r="AE53" s="3">
        <f t="shared" si="61"/>
        <v>0</v>
      </c>
      <c r="AF53" s="3">
        <f t="shared" si="62"/>
        <v>0</v>
      </c>
      <c r="AG53" s="3">
        <f t="shared" si="63"/>
        <v>0</v>
      </c>
      <c r="AH53" s="3">
        <f t="shared" si="64"/>
        <v>0</v>
      </c>
      <c r="AI53" s="3">
        <f t="shared" si="65"/>
        <v>0</v>
      </c>
      <c r="AJ53" s="3">
        <f t="shared" si="66"/>
        <v>0</v>
      </c>
      <c r="AK53" s="3">
        <f t="shared" si="67"/>
        <v>0</v>
      </c>
      <c r="AL53" s="3">
        <f t="shared" si="68"/>
        <v>0</v>
      </c>
      <c r="AM53" s="3">
        <f t="shared" si="69"/>
        <v>0</v>
      </c>
      <c r="AN53" s="3">
        <f t="shared" si="70"/>
        <v>0</v>
      </c>
      <c r="AO53" s="3">
        <f t="shared" si="71"/>
        <v>0</v>
      </c>
      <c r="AP53" s="3">
        <f t="shared" si="72"/>
        <v>0</v>
      </c>
      <c r="AQ53" s="3">
        <f t="shared" si="73"/>
        <v>0</v>
      </c>
      <c r="AR53" s="3">
        <f t="shared" si="74"/>
        <v>0</v>
      </c>
      <c r="AS53" s="3">
        <f t="shared" si="75"/>
        <v>0</v>
      </c>
      <c r="AT53" s="3">
        <f t="shared" si="76"/>
        <v>0</v>
      </c>
      <c r="AU53" s="3">
        <f t="shared" si="77"/>
        <v>0</v>
      </c>
      <c r="AV53" s="3">
        <f t="shared" si="78"/>
        <v>0</v>
      </c>
      <c r="AW53" s="3">
        <f t="shared" si="79"/>
        <v>0</v>
      </c>
      <c r="AX53" s="3">
        <f t="shared" si="80"/>
        <v>0</v>
      </c>
      <c r="AY53" s="3">
        <f t="shared" si="81"/>
        <v>0</v>
      </c>
      <c r="AZ53" s="3">
        <f t="shared" si="82"/>
        <v>0</v>
      </c>
      <c r="BA53" s="3">
        <f t="shared" si="83"/>
        <v>0</v>
      </c>
      <c r="BB53" s="3">
        <f t="shared" si="84"/>
        <v>0</v>
      </c>
      <c r="BC53" s="3">
        <f t="shared" si="85"/>
        <v>0</v>
      </c>
      <c r="BD53" s="3">
        <f t="shared" si="86"/>
        <v>0</v>
      </c>
      <c r="BE53" s="3">
        <f t="shared" si="87"/>
        <v>0</v>
      </c>
      <c r="BF53" s="3">
        <f t="shared" si="88"/>
        <v>0</v>
      </c>
      <c r="BG53" s="3">
        <f t="shared" si="89"/>
        <v>0</v>
      </c>
      <c r="BH53" s="3">
        <f t="shared" si="90"/>
        <v>0</v>
      </c>
      <c r="BI53" s="3">
        <f t="shared" si="91"/>
        <v>0</v>
      </c>
      <c r="BJ53" s="3">
        <f t="shared" si="92"/>
        <v>0</v>
      </c>
      <c r="BK53" s="3">
        <f t="shared" si="93"/>
        <v>0</v>
      </c>
      <c r="BL53" s="3">
        <f t="shared" si="94"/>
        <v>0</v>
      </c>
      <c r="BM53" s="3">
        <f t="shared" si="95"/>
        <v>0</v>
      </c>
      <c r="BN53" s="3">
        <f t="shared" si="96"/>
        <v>0</v>
      </c>
      <c r="BO53" s="3">
        <f t="shared" si="97"/>
        <v>0</v>
      </c>
      <c r="BP53" s="3">
        <f t="shared" si="98"/>
        <v>0</v>
      </c>
      <c r="BQ53" s="3">
        <f t="shared" si="99"/>
        <v>0</v>
      </c>
      <c r="BR53" s="3">
        <f t="shared" si="100"/>
        <v>0</v>
      </c>
      <c r="BS53" s="3">
        <f t="shared" si="101"/>
        <v>0</v>
      </c>
      <c r="BT53" s="3">
        <f t="shared" si="102"/>
        <v>0</v>
      </c>
      <c r="BU53" s="3">
        <f t="shared" si="103"/>
        <v>0</v>
      </c>
      <c r="BV53" s="3">
        <f t="shared" si="104"/>
        <v>0</v>
      </c>
      <c r="BW53" s="3">
        <f t="shared" si="105"/>
        <v>0</v>
      </c>
      <c r="BX53" s="3">
        <f t="shared" si="106"/>
        <v>0</v>
      </c>
      <c r="BY53" s="3">
        <f t="shared" si="107"/>
        <v>0</v>
      </c>
      <c r="BZ53" s="3">
        <f t="shared" si="108"/>
        <v>0</v>
      </c>
      <c r="CA53" s="3">
        <f t="shared" si="109"/>
        <v>0</v>
      </c>
      <c r="CB53" s="3">
        <f t="shared" si="110"/>
        <v>0</v>
      </c>
      <c r="CC53" s="3">
        <f t="shared" si="111"/>
        <v>0</v>
      </c>
      <c r="CD53" s="3">
        <f t="shared" si="112"/>
        <v>0</v>
      </c>
      <c r="CE53" s="3">
        <f t="shared" si="113"/>
        <v>0</v>
      </c>
      <c r="CF53" s="3">
        <f t="shared" si="114"/>
        <v>0</v>
      </c>
      <c r="CG53" s="3">
        <f t="shared" si="115"/>
        <v>0</v>
      </c>
      <c r="CH53" s="12">
        <f t="shared" si="116"/>
        <v>0</v>
      </c>
    </row>
    <row r="54" spans="1:86" ht="15" customHeight="1" x14ac:dyDescent="0.35">
      <c r="A54" s="575"/>
      <c r="B54" s="11" t="str">
        <f t="shared" si="3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36"/>
        <v>Monthly kWh</v>
      </c>
      <c r="C55" s="279">
        <f>SUM(C41:C54)</f>
        <v>0</v>
      </c>
      <c r="D55" s="279">
        <f t="shared" ref="D55:BO55" si="118">SUM(D41:D54)</f>
        <v>0</v>
      </c>
      <c r="E55" s="279">
        <f t="shared" si="118"/>
        <v>0</v>
      </c>
      <c r="F55" s="279">
        <f t="shared" si="118"/>
        <v>0</v>
      </c>
      <c r="G55" s="279">
        <f t="shared" si="118"/>
        <v>0</v>
      </c>
      <c r="H55" s="279">
        <f t="shared" si="118"/>
        <v>0</v>
      </c>
      <c r="I55" s="279">
        <f t="shared" si="118"/>
        <v>0</v>
      </c>
      <c r="J55" s="279">
        <f t="shared" si="118"/>
        <v>0</v>
      </c>
      <c r="K55" s="279">
        <f t="shared" si="118"/>
        <v>0</v>
      </c>
      <c r="L55" s="279">
        <f t="shared" si="118"/>
        <v>0</v>
      </c>
      <c r="M55" s="279">
        <f t="shared" si="118"/>
        <v>0</v>
      </c>
      <c r="N55" s="279">
        <f t="shared" si="118"/>
        <v>0</v>
      </c>
      <c r="O55" s="279">
        <f t="shared" si="118"/>
        <v>0</v>
      </c>
      <c r="P55" s="279">
        <f t="shared" si="118"/>
        <v>0</v>
      </c>
      <c r="Q55" s="279">
        <f t="shared" si="118"/>
        <v>0</v>
      </c>
      <c r="R55" s="279">
        <f t="shared" si="118"/>
        <v>0</v>
      </c>
      <c r="S55" s="279">
        <f t="shared" si="118"/>
        <v>0</v>
      </c>
      <c r="T55" s="279">
        <f t="shared" si="118"/>
        <v>0</v>
      </c>
      <c r="U55" s="279">
        <f t="shared" si="118"/>
        <v>0</v>
      </c>
      <c r="V55" s="279">
        <f t="shared" si="118"/>
        <v>0</v>
      </c>
      <c r="W55" s="279">
        <f t="shared" si="118"/>
        <v>0</v>
      </c>
      <c r="X55" s="279">
        <f t="shared" si="118"/>
        <v>0</v>
      </c>
      <c r="Y55" s="279">
        <f t="shared" si="118"/>
        <v>0</v>
      </c>
      <c r="Z55" s="279">
        <f t="shared" si="118"/>
        <v>0</v>
      </c>
      <c r="AA55" s="279">
        <f t="shared" si="118"/>
        <v>0</v>
      </c>
      <c r="AB55" s="279">
        <f t="shared" si="118"/>
        <v>0</v>
      </c>
      <c r="AC55" s="279">
        <f t="shared" si="118"/>
        <v>0</v>
      </c>
      <c r="AD55" s="279">
        <f t="shared" si="118"/>
        <v>0</v>
      </c>
      <c r="AE55" s="279">
        <f t="shared" si="118"/>
        <v>0</v>
      </c>
      <c r="AF55" s="279">
        <f t="shared" si="118"/>
        <v>0</v>
      </c>
      <c r="AG55" s="279">
        <f t="shared" si="118"/>
        <v>0</v>
      </c>
      <c r="AH55" s="279">
        <f t="shared" si="118"/>
        <v>0</v>
      </c>
      <c r="AI55" s="279">
        <f t="shared" si="118"/>
        <v>0</v>
      </c>
      <c r="AJ55" s="279">
        <f t="shared" si="118"/>
        <v>0</v>
      </c>
      <c r="AK55" s="279">
        <f t="shared" si="118"/>
        <v>0</v>
      </c>
      <c r="AL55" s="279">
        <f t="shared" si="118"/>
        <v>0</v>
      </c>
      <c r="AM55" s="279">
        <f t="shared" si="118"/>
        <v>0</v>
      </c>
      <c r="AN55" s="279">
        <f t="shared" si="118"/>
        <v>0</v>
      </c>
      <c r="AO55" s="279">
        <f t="shared" si="118"/>
        <v>0</v>
      </c>
      <c r="AP55" s="279">
        <f t="shared" si="118"/>
        <v>0</v>
      </c>
      <c r="AQ55" s="279">
        <f t="shared" si="118"/>
        <v>0</v>
      </c>
      <c r="AR55" s="279">
        <f t="shared" si="118"/>
        <v>0</v>
      </c>
      <c r="AS55" s="279">
        <f t="shared" si="118"/>
        <v>0</v>
      </c>
      <c r="AT55" s="279">
        <f t="shared" si="118"/>
        <v>0</v>
      </c>
      <c r="AU55" s="279">
        <f t="shared" si="118"/>
        <v>0</v>
      </c>
      <c r="AV55" s="279">
        <f t="shared" si="118"/>
        <v>0</v>
      </c>
      <c r="AW55" s="279">
        <f t="shared" si="118"/>
        <v>0</v>
      </c>
      <c r="AX55" s="279">
        <f t="shared" si="118"/>
        <v>0</v>
      </c>
      <c r="AY55" s="279">
        <f t="shared" si="118"/>
        <v>0</v>
      </c>
      <c r="AZ55" s="279">
        <f t="shared" si="118"/>
        <v>0</v>
      </c>
      <c r="BA55" s="279">
        <f t="shared" si="118"/>
        <v>0</v>
      </c>
      <c r="BB55" s="279">
        <f t="shared" si="118"/>
        <v>0</v>
      </c>
      <c r="BC55" s="279">
        <f t="shared" si="118"/>
        <v>0</v>
      </c>
      <c r="BD55" s="279">
        <f t="shared" si="118"/>
        <v>0</v>
      </c>
      <c r="BE55" s="279">
        <f t="shared" si="118"/>
        <v>0</v>
      </c>
      <c r="BF55" s="279">
        <f t="shared" si="118"/>
        <v>0</v>
      </c>
      <c r="BG55" s="279">
        <f t="shared" si="118"/>
        <v>0</v>
      </c>
      <c r="BH55" s="279">
        <f t="shared" si="118"/>
        <v>0</v>
      </c>
      <c r="BI55" s="279">
        <f t="shared" si="118"/>
        <v>0</v>
      </c>
      <c r="BJ55" s="279">
        <f t="shared" si="118"/>
        <v>0</v>
      </c>
      <c r="BK55" s="279">
        <f t="shared" si="118"/>
        <v>0</v>
      </c>
      <c r="BL55" s="279">
        <f t="shared" si="118"/>
        <v>0</v>
      </c>
      <c r="BM55" s="279">
        <f t="shared" si="118"/>
        <v>0</v>
      </c>
      <c r="BN55" s="279">
        <f t="shared" si="118"/>
        <v>0</v>
      </c>
      <c r="BO55" s="279">
        <f t="shared" si="118"/>
        <v>0</v>
      </c>
      <c r="BP55" s="279">
        <f t="shared" ref="BP55:CH55" si="119">SUM(BP41:BP54)</f>
        <v>0</v>
      </c>
      <c r="BQ55" s="279">
        <f t="shared" si="119"/>
        <v>0</v>
      </c>
      <c r="BR55" s="279">
        <f t="shared" si="119"/>
        <v>0</v>
      </c>
      <c r="BS55" s="279">
        <f t="shared" si="119"/>
        <v>0</v>
      </c>
      <c r="BT55" s="279">
        <f t="shared" si="119"/>
        <v>0</v>
      </c>
      <c r="BU55" s="279">
        <f t="shared" si="119"/>
        <v>0</v>
      </c>
      <c r="BV55" s="279">
        <f t="shared" si="119"/>
        <v>0</v>
      </c>
      <c r="BW55" s="279">
        <f t="shared" si="119"/>
        <v>0</v>
      </c>
      <c r="BX55" s="279">
        <f t="shared" si="119"/>
        <v>0</v>
      </c>
      <c r="BY55" s="279">
        <f t="shared" si="119"/>
        <v>0</v>
      </c>
      <c r="BZ55" s="279">
        <f t="shared" si="119"/>
        <v>0</v>
      </c>
      <c r="CA55" s="279">
        <f t="shared" si="119"/>
        <v>0</v>
      </c>
      <c r="CB55" s="279">
        <f t="shared" si="119"/>
        <v>0</v>
      </c>
      <c r="CC55" s="279">
        <f t="shared" si="119"/>
        <v>0</v>
      </c>
      <c r="CD55" s="279">
        <f t="shared" si="119"/>
        <v>0</v>
      </c>
      <c r="CE55" s="279">
        <f t="shared" si="119"/>
        <v>0</v>
      </c>
      <c r="CF55" s="279">
        <f t="shared" si="119"/>
        <v>0</v>
      </c>
      <c r="CG55" s="279">
        <f t="shared" si="119"/>
        <v>0</v>
      </c>
      <c r="CH55" s="282">
        <f t="shared" si="119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9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243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</row>
    <row r="58" spans="1:86" ht="16" thickBot="1" x14ac:dyDescent="0.4">
      <c r="A58" s="577" t="s">
        <v>17</v>
      </c>
      <c r="B58" s="18" t="s">
        <v>10</v>
      </c>
      <c r="C58" s="176">
        <f>C$4</f>
        <v>44562</v>
      </c>
      <c r="D58" s="176">
        <f t="shared" ref="D58:BO58" si="120">D$4</f>
        <v>44593</v>
      </c>
      <c r="E58" s="176">
        <f t="shared" si="120"/>
        <v>44621</v>
      </c>
      <c r="F58" s="176">
        <f t="shared" si="120"/>
        <v>44652</v>
      </c>
      <c r="G58" s="176">
        <f t="shared" si="120"/>
        <v>44682</v>
      </c>
      <c r="H58" s="176">
        <f t="shared" si="120"/>
        <v>44713</v>
      </c>
      <c r="I58" s="176">
        <f t="shared" si="120"/>
        <v>44743</v>
      </c>
      <c r="J58" s="176">
        <f t="shared" si="120"/>
        <v>44774</v>
      </c>
      <c r="K58" s="176">
        <f t="shared" si="120"/>
        <v>44805</v>
      </c>
      <c r="L58" s="176">
        <f t="shared" si="120"/>
        <v>44835</v>
      </c>
      <c r="M58" s="176">
        <f t="shared" si="120"/>
        <v>44866</v>
      </c>
      <c r="N58" s="176">
        <f t="shared" si="120"/>
        <v>44896</v>
      </c>
      <c r="O58" s="176">
        <f t="shared" si="120"/>
        <v>44927</v>
      </c>
      <c r="P58" s="176">
        <f t="shared" si="120"/>
        <v>44958</v>
      </c>
      <c r="Q58" s="176">
        <f t="shared" si="120"/>
        <v>44986</v>
      </c>
      <c r="R58" s="176">
        <f t="shared" si="120"/>
        <v>45017</v>
      </c>
      <c r="S58" s="176">
        <f t="shared" si="120"/>
        <v>45047</v>
      </c>
      <c r="T58" s="176">
        <f t="shared" si="120"/>
        <v>45078</v>
      </c>
      <c r="U58" s="176">
        <f t="shared" si="120"/>
        <v>45108</v>
      </c>
      <c r="V58" s="176">
        <f t="shared" si="120"/>
        <v>45139</v>
      </c>
      <c r="W58" s="176">
        <f t="shared" si="120"/>
        <v>45170</v>
      </c>
      <c r="X58" s="176">
        <f t="shared" si="120"/>
        <v>45200</v>
      </c>
      <c r="Y58" s="176">
        <f t="shared" si="120"/>
        <v>45231</v>
      </c>
      <c r="Z58" s="176">
        <f t="shared" si="120"/>
        <v>45261</v>
      </c>
      <c r="AA58" s="176">
        <f t="shared" si="120"/>
        <v>45292</v>
      </c>
      <c r="AB58" s="176">
        <f t="shared" si="120"/>
        <v>45323</v>
      </c>
      <c r="AC58" s="176">
        <f t="shared" si="120"/>
        <v>45352</v>
      </c>
      <c r="AD58" s="176">
        <f t="shared" si="120"/>
        <v>45383</v>
      </c>
      <c r="AE58" s="176">
        <f t="shared" si="120"/>
        <v>45413</v>
      </c>
      <c r="AF58" s="176">
        <f t="shared" si="120"/>
        <v>45444</v>
      </c>
      <c r="AG58" s="176">
        <f t="shared" si="120"/>
        <v>45474</v>
      </c>
      <c r="AH58" s="176">
        <f t="shared" si="120"/>
        <v>45505</v>
      </c>
      <c r="AI58" s="176">
        <f t="shared" si="120"/>
        <v>45536</v>
      </c>
      <c r="AJ58" s="176">
        <f t="shared" si="120"/>
        <v>45566</v>
      </c>
      <c r="AK58" s="176">
        <f t="shared" si="120"/>
        <v>45597</v>
      </c>
      <c r="AL58" s="176">
        <f t="shared" si="120"/>
        <v>45627</v>
      </c>
      <c r="AM58" s="176">
        <f t="shared" si="120"/>
        <v>45658</v>
      </c>
      <c r="AN58" s="176">
        <f t="shared" si="120"/>
        <v>45689</v>
      </c>
      <c r="AO58" s="176">
        <f t="shared" si="120"/>
        <v>45717</v>
      </c>
      <c r="AP58" s="176">
        <f t="shared" si="120"/>
        <v>45748</v>
      </c>
      <c r="AQ58" s="176">
        <f t="shared" si="120"/>
        <v>45778</v>
      </c>
      <c r="AR58" s="176">
        <f t="shared" si="120"/>
        <v>45809</v>
      </c>
      <c r="AS58" s="176">
        <f t="shared" si="120"/>
        <v>45839</v>
      </c>
      <c r="AT58" s="176">
        <f t="shared" si="120"/>
        <v>45870</v>
      </c>
      <c r="AU58" s="176">
        <f t="shared" si="120"/>
        <v>45901</v>
      </c>
      <c r="AV58" s="176">
        <f t="shared" si="120"/>
        <v>45931</v>
      </c>
      <c r="AW58" s="176">
        <f t="shared" si="120"/>
        <v>45962</v>
      </c>
      <c r="AX58" s="176">
        <f t="shared" si="120"/>
        <v>45992</v>
      </c>
      <c r="AY58" s="176">
        <f t="shared" si="120"/>
        <v>46023</v>
      </c>
      <c r="AZ58" s="176">
        <f t="shared" si="120"/>
        <v>46054</v>
      </c>
      <c r="BA58" s="176">
        <f t="shared" si="120"/>
        <v>46082</v>
      </c>
      <c r="BB58" s="176">
        <f t="shared" si="120"/>
        <v>46113</v>
      </c>
      <c r="BC58" s="176">
        <f t="shared" si="120"/>
        <v>46143</v>
      </c>
      <c r="BD58" s="176">
        <f t="shared" si="120"/>
        <v>46174</v>
      </c>
      <c r="BE58" s="176">
        <f t="shared" si="120"/>
        <v>46204</v>
      </c>
      <c r="BF58" s="176">
        <f t="shared" si="120"/>
        <v>46235</v>
      </c>
      <c r="BG58" s="176">
        <f t="shared" si="120"/>
        <v>46266</v>
      </c>
      <c r="BH58" s="176">
        <f t="shared" si="120"/>
        <v>46296</v>
      </c>
      <c r="BI58" s="176">
        <f t="shared" si="120"/>
        <v>46327</v>
      </c>
      <c r="BJ58" s="176">
        <f t="shared" si="120"/>
        <v>46357</v>
      </c>
      <c r="BK58" s="176">
        <f t="shared" si="120"/>
        <v>46388</v>
      </c>
      <c r="BL58" s="176">
        <f t="shared" si="120"/>
        <v>46419</v>
      </c>
      <c r="BM58" s="176">
        <f t="shared" si="120"/>
        <v>46447</v>
      </c>
      <c r="BN58" s="176">
        <f t="shared" si="120"/>
        <v>46478</v>
      </c>
      <c r="BO58" s="176">
        <f t="shared" si="120"/>
        <v>46508</v>
      </c>
      <c r="BP58" s="176">
        <f t="shared" ref="BP58:CH58" si="121">BP$4</f>
        <v>46539</v>
      </c>
      <c r="BQ58" s="176">
        <f t="shared" si="121"/>
        <v>46569</v>
      </c>
      <c r="BR58" s="176">
        <f t="shared" si="121"/>
        <v>46600</v>
      </c>
      <c r="BS58" s="176">
        <f t="shared" si="121"/>
        <v>46631</v>
      </c>
      <c r="BT58" s="176">
        <f t="shared" si="121"/>
        <v>46661</v>
      </c>
      <c r="BU58" s="176">
        <f t="shared" si="121"/>
        <v>46692</v>
      </c>
      <c r="BV58" s="176">
        <f t="shared" si="121"/>
        <v>46722</v>
      </c>
      <c r="BW58" s="176">
        <f t="shared" si="121"/>
        <v>46753</v>
      </c>
      <c r="BX58" s="176">
        <f t="shared" si="121"/>
        <v>46784</v>
      </c>
      <c r="BY58" s="176">
        <f t="shared" si="121"/>
        <v>46813</v>
      </c>
      <c r="BZ58" s="176">
        <f t="shared" si="121"/>
        <v>46844</v>
      </c>
      <c r="CA58" s="176">
        <f t="shared" si="121"/>
        <v>46874</v>
      </c>
      <c r="CB58" s="176">
        <f t="shared" si="121"/>
        <v>46905</v>
      </c>
      <c r="CC58" s="176">
        <f t="shared" si="121"/>
        <v>46935</v>
      </c>
      <c r="CD58" s="176">
        <f t="shared" si="121"/>
        <v>46966</v>
      </c>
      <c r="CE58" s="176">
        <f t="shared" si="121"/>
        <v>46997</v>
      </c>
      <c r="CF58" s="176">
        <f t="shared" si="121"/>
        <v>47027</v>
      </c>
      <c r="CG58" s="176">
        <f t="shared" si="121"/>
        <v>47058</v>
      </c>
      <c r="CH58" s="177">
        <f t="shared" si="121"/>
        <v>47088</v>
      </c>
    </row>
    <row r="59" spans="1:86" ht="15" customHeight="1" x14ac:dyDescent="0.35">
      <c r="A59" s="578"/>
      <c r="B59" s="14" t="str">
        <f t="shared" ref="B59:B72" si="122">B41</f>
        <v>Air Comp</v>
      </c>
      <c r="C59" s="30">
        <f>((C5*0.5)-C41)*C78*C93*C$2</f>
        <v>0</v>
      </c>
      <c r="D59" s="30">
        <f>((D5*0.5)+C23-D41)*D78*D93*D$2</f>
        <v>0</v>
      </c>
      <c r="E59" s="30">
        <f t="shared" ref="E59:BP59" si="123">((E5*0.5)+D23-E41)*E78*E93*E$2</f>
        <v>0</v>
      </c>
      <c r="F59" s="30">
        <f t="shared" si="123"/>
        <v>0</v>
      </c>
      <c r="G59" s="30">
        <f t="shared" si="123"/>
        <v>0</v>
      </c>
      <c r="H59" s="30">
        <f t="shared" si="123"/>
        <v>0</v>
      </c>
      <c r="I59" s="30">
        <f t="shared" si="123"/>
        <v>0</v>
      </c>
      <c r="J59" s="30">
        <f t="shared" si="123"/>
        <v>0</v>
      </c>
      <c r="K59" s="30">
        <f t="shared" si="123"/>
        <v>0</v>
      </c>
      <c r="L59" s="30">
        <f t="shared" si="123"/>
        <v>0</v>
      </c>
      <c r="M59" s="30">
        <f t="shared" si="123"/>
        <v>0</v>
      </c>
      <c r="N59" s="30">
        <f t="shared" si="123"/>
        <v>0</v>
      </c>
      <c r="O59" s="30">
        <f t="shared" si="123"/>
        <v>0</v>
      </c>
      <c r="P59" s="30">
        <f t="shared" si="123"/>
        <v>0</v>
      </c>
      <c r="Q59" s="30">
        <f t="shared" si="123"/>
        <v>0</v>
      </c>
      <c r="R59" s="30">
        <f t="shared" si="123"/>
        <v>0</v>
      </c>
      <c r="S59" s="30">
        <f t="shared" si="123"/>
        <v>0</v>
      </c>
      <c r="T59" s="30">
        <f t="shared" si="123"/>
        <v>0</v>
      </c>
      <c r="U59" s="30">
        <f t="shared" si="123"/>
        <v>0</v>
      </c>
      <c r="V59" s="30">
        <f t="shared" si="123"/>
        <v>0</v>
      </c>
      <c r="W59" s="30">
        <f t="shared" si="123"/>
        <v>0</v>
      </c>
      <c r="X59" s="30">
        <f t="shared" si="123"/>
        <v>0</v>
      </c>
      <c r="Y59" s="30">
        <f t="shared" si="123"/>
        <v>0</v>
      </c>
      <c r="Z59" s="30">
        <f t="shared" si="123"/>
        <v>0</v>
      </c>
      <c r="AA59" s="30">
        <f t="shared" si="123"/>
        <v>0</v>
      </c>
      <c r="AB59" s="30">
        <f t="shared" si="123"/>
        <v>0</v>
      </c>
      <c r="AC59" s="30">
        <f t="shared" si="123"/>
        <v>0</v>
      </c>
      <c r="AD59" s="30">
        <f t="shared" si="123"/>
        <v>0</v>
      </c>
      <c r="AE59" s="30">
        <f t="shared" si="123"/>
        <v>0</v>
      </c>
      <c r="AF59" s="30">
        <f t="shared" si="123"/>
        <v>0</v>
      </c>
      <c r="AG59" s="30">
        <f t="shared" si="123"/>
        <v>0</v>
      </c>
      <c r="AH59" s="30">
        <f t="shared" si="123"/>
        <v>0</v>
      </c>
      <c r="AI59" s="30">
        <f t="shared" si="123"/>
        <v>0</v>
      </c>
      <c r="AJ59" s="30">
        <f t="shared" si="123"/>
        <v>0</v>
      </c>
      <c r="AK59" s="30">
        <f t="shared" si="123"/>
        <v>0</v>
      </c>
      <c r="AL59" s="30">
        <f t="shared" si="123"/>
        <v>0</v>
      </c>
      <c r="AM59" s="30">
        <f t="shared" si="123"/>
        <v>0</v>
      </c>
      <c r="AN59" s="30">
        <f t="shared" si="123"/>
        <v>0</v>
      </c>
      <c r="AO59" s="30">
        <f t="shared" si="123"/>
        <v>0</v>
      </c>
      <c r="AP59" s="30">
        <f t="shared" si="123"/>
        <v>0</v>
      </c>
      <c r="AQ59" s="30">
        <f t="shared" si="123"/>
        <v>0</v>
      </c>
      <c r="AR59" s="30">
        <f t="shared" si="123"/>
        <v>0</v>
      </c>
      <c r="AS59" s="30">
        <f t="shared" si="123"/>
        <v>0</v>
      </c>
      <c r="AT59" s="30">
        <f t="shared" si="123"/>
        <v>0</v>
      </c>
      <c r="AU59" s="30">
        <f t="shared" si="123"/>
        <v>0</v>
      </c>
      <c r="AV59" s="30">
        <f t="shared" si="123"/>
        <v>0</v>
      </c>
      <c r="AW59" s="30">
        <f t="shared" si="123"/>
        <v>0</v>
      </c>
      <c r="AX59" s="30">
        <f t="shared" si="123"/>
        <v>0</v>
      </c>
      <c r="AY59" s="30">
        <f t="shared" si="123"/>
        <v>0</v>
      </c>
      <c r="AZ59" s="30">
        <f t="shared" si="123"/>
        <v>0</v>
      </c>
      <c r="BA59" s="30">
        <f t="shared" si="123"/>
        <v>0</v>
      </c>
      <c r="BB59" s="30">
        <f t="shared" si="123"/>
        <v>0</v>
      </c>
      <c r="BC59" s="30">
        <f t="shared" si="123"/>
        <v>0</v>
      </c>
      <c r="BD59" s="30">
        <f t="shared" si="123"/>
        <v>0</v>
      </c>
      <c r="BE59" s="30">
        <f t="shared" si="123"/>
        <v>0</v>
      </c>
      <c r="BF59" s="30">
        <f t="shared" si="123"/>
        <v>0</v>
      </c>
      <c r="BG59" s="30">
        <f t="shared" si="123"/>
        <v>0</v>
      </c>
      <c r="BH59" s="30">
        <f t="shared" si="123"/>
        <v>0</v>
      </c>
      <c r="BI59" s="30">
        <f t="shared" si="123"/>
        <v>0</v>
      </c>
      <c r="BJ59" s="30">
        <f t="shared" si="123"/>
        <v>0</v>
      </c>
      <c r="BK59" s="30">
        <f t="shared" si="123"/>
        <v>0</v>
      </c>
      <c r="BL59" s="30">
        <f t="shared" si="123"/>
        <v>0</v>
      </c>
      <c r="BM59" s="30">
        <f t="shared" si="123"/>
        <v>0</v>
      </c>
      <c r="BN59" s="30">
        <f t="shared" si="123"/>
        <v>0</v>
      </c>
      <c r="BO59" s="30">
        <f t="shared" si="123"/>
        <v>0</v>
      </c>
      <c r="BP59" s="30">
        <f t="shared" si="123"/>
        <v>0</v>
      </c>
      <c r="BQ59" s="30">
        <f t="shared" ref="BQ59:CH59" si="124">((BQ5*0.5)+BP23-BQ41)*BQ78*BQ93*BQ$2</f>
        <v>0</v>
      </c>
      <c r="BR59" s="30">
        <f t="shared" si="124"/>
        <v>0</v>
      </c>
      <c r="BS59" s="30">
        <f t="shared" si="124"/>
        <v>0</v>
      </c>
      <c r="BT59" s="30">
        <f t="shared" si="124"/>
        <v>0</v>
      </c>
      <c r="BU59" s="30">
        <f t="shared" si="124"/>
        <v>0</v>
      </c>
      <c r="BV59" s="30">
        <f t="shared" si="124"/>
        <v>0</v>
      </c>
      <c r="BW59" s="30">
        <f t="shared" si="124"/>
        <v>0</v>
      </c>
      <c r="BX59" s="30">
        <f t="shared" si="124"/>
        <v>0</v>
      </c>
      <c r="BY59" s="30">
        <f t="shared" si="124"/>
        <v>0</v>
      </c>
      <c r="BZ59" s="30">
        <f t="shared" si="124"/>
        <v>0</v>
      </c>
      <c r="CA59" s="30">
        <f t="shared" si="124"/>
        <v>0</v>
      </c>
      <c r="CB59" s="30">
        <f t="shared" si="124"/>
        <v>0</v>
      </c>
      <c r="CC59" s="30">
        <f t="shared" si="124"/>
        <v>0</v>
      </c>
      <c r="CD59" s="30">
        <f t="shared" si="124"/>
        <v>0</v>
      </c>
      <c r="CE59" s="30">
        <f t="shared" si="124"/>
        <v>0</v>
      </c>
      <c r="CF59" s="30">
        <f t="shared" si="124"/>
        <v>0</v>
      </c>
      <c r="CG59" s="30">
        <f t="shared" si="124"/>
        <v>0</v>
      </c>
      <c r="CH59" s="33">
        <f t="shared" si="124"/>
        <v>0</v>
      </c>
    </row>
    <row r="60" spans="1:86" ht="15.5" x14ac:dyDescent="0.35">
      <c r="A60" s="578"/>
      <c r="B60" s="14" t="str">
        <f t="shared" si="122"/>
        <v>Building Shell</v>
      </c>
      <c r="C60" s="30">
        <f t="shared" ref="C60:C71" si="125">((C6*0.5)-C42)*C79*C94*C$2</f>
        <v>0</v>
      </c>
      <c r="D60" s="30">
        <f t="shared" ref="D60:BO60" si="126">((D6*0.5)+C24-D42)*D79*D94*D$2</f>
        <v>0</v>
      </c>
      <c r="E60" s="30">
        <f t="shared" si="126"/>
        <v>0</v>
      </c>
      <c r="F60" s="30">
        <f t="shared" si="126"/>
        <v>0</v>
      </c>
      <c r="G60" s="30">
        <f t="shared" si="126"/>
        <v>0</v>
      </c>
      <c r="H60" s="30">
        <f t="shared" si="126"/>
        <v>0</v>
      </c>
      <c r="I60" s="30">
        <f t="shared" si="126"/>
        <v>0</v>
      </c>
      <c r="J60" s="30">
        <f t="shared" si="126"/>
        <v>0</v>
      </c>
      <c r="K60" s="30">
        <f t="shared" si="126"/>
        <v>0</v>
      </c>
      <c r="L60" s="30">
        <f t="shared" si="126"/>
        <v>0</v>
      </c>
      <c r="M60" s="30">
        <f t="shared" si="126"/>
        <v>0</v>
      </c>
      <c r="N60" s="30">
        <f t="shared" si="126"/>
        <v>0</v>
      </c>
      <c r="O60" s="30">
        <f t="shared" si="126"/>
        <v>0</v>
      </c>
      <c r="P60" s="30">
        <f t="shared" si="126"/>
        <v>0</v>
      </c>
      <c r="Q60" s="30">
        <f t="shared" si="126"/>
        <v>0</v>
      </c>
      <c r="R60" s="30">
        <f t="shared" si="126"/>
        <v>0</v>
      </c>
      <c r="S60" s="30">
        <f t="shared" si="126"/>
        <v>0</v>
      </c>
      <c r="T60" s="30">
        <f t="shared" si="126"/>
        <v>0</v>
      </c>
      <c r="U60" s="30">
        <f t="shared" si="126"/>
        <v>0</v>
      </c>
      <c r="V60" s="30">
        <f t="shared" si="126"/>
        <v>0</v>
      </c>
      <c r="W60" s="30">
        <f t="shared" si="126"/>
        <v>0</v>
      </c>
      <c r="X60" s="30">
        <f t="shared" si="126"/>
        <v>0</v>
      </c>
      <c r="Y60" s="30">
        <f t="shared" si="126"/>
        <v>0</v>
      </c>
      <c r="Z60" s="30">
        <f t="shared" si="126"/>
        <v>0</v>
      </c>
      <c r="AA60" s="30">
        <f t="shared" si="126"/>
        <v>0</v>
      </c>
      <c r="AB60" s="30">
        <f t="shared" si="126"/>
        <v>0</v>
      </c>
      <c r="AC60" s="30">
        <f t="shared" si="126"/>
        <v>0</v>
      </c>
      <c r="AD60" s="30">
        <f t="shared" si="126"/>
        <v>0</v>
      </c>
      <c r="AE60" s="30">
        <f t="shared" si="126"/>
        <v>0</v>
      </c>
      <c r="AF60" s="30">
        <f t="shared" si="126"/>
        <v>0</v>
      </c>
      <c r="AG60" s="30">
        <f t="shared" si="126"/>
        <v>0</v>
      </c>
      <c r="AH60" s="30">
        <f t="shared" si="126"/>
        <v>0</v>
      </c>
      <c r="AI60" s="30">
        <f t="shared" si="126"/>
        <v>0</v>
      </c>
      <c r="AJ60" s="30">
        <f t="shared" si="126"/>
        <v>0</v>
      </c>
      <c r="AK60" s="30">
        <f t="shared" si="126"/>
        <v>0</v>
      </c>
      <c r="AL60" s="30">
        <f t="shared" si="126"/>
        <v>0</v>
      </c>
      <c r="AM60" s="30">
        <f t="shared" si="126"/>
        <v>0</v>
      </c>
      <c r="AN60" s="30">
        <f t="shared" si="126"/>
        <v>0</v>
      </c>
      <c r="AO60" s="30">
        <f t="shared" si="126"/>
        <v>0</v>
      </c>
      <c r="AP60" s="30">
        <f t="shared" si="126"/>
        <v>0</v>
      </c>
      <c r="AQ60" s="30">
        <f t="shared" si="126"/>
        <v>0</v>
      </c>
      <c r="AR60" s="30">
        <f t="shared" si="126"/>
        <v>0</v>
      </c>
      <c r="AS60" s="30">
        <f t="shared" si="126"/>
        <v>0</v>
      </c>
      <c r="AT60" s="30">
        <f t="shared" si="126"/>
        <v>0</v>
      </c>
      <c r="AU60" s="30">
        <f t="shared" si="126"/>
        <v>0</v>
      </c>
      <c r="AV60" s="30">
        <f t="shared" si="126"/>
        <v>0</v>
      </c>
      <c r="AW60" s="30">
        <f t="shared" si="126"/>
        <v>0</v>
      </c>
      <c r="AX60" s="30">
        <f t="shared" si="126"/>
        <v>0</v>
      </c>
      <c r="AY60" s="30">
        <f t="shared" si="126"/>
        <v>0</v>
      </c>
      <c r="AZ60" s="30">
        <f t="shared" si="126"/>
        <v>0</v>
      </c>
      <c r="BA60" s="30">
        <f t="shared" si="126"/>
        <v>0</v>
      </c>
      <c r="BB60" s="30">
        <f t="shared" si="126"/>
        <v>0</v>
      </c>
      <c r="BC60" s="30">
        <f t="shared" si="126"/>
        <v>0</v>
      </c>
      <c r="BD60" s="30">
        <f t="shared" si="126"/>
        <v>0</v>
      </c>
      <c r="BE60" s="30">
        <f t="shared" si="126"/>
        <v>0</v>
      </c>
      <c r="BF60" s="30">
        <f t="shared" si="126"/>
        <v>0</v>
      </c>
      <c r="BG60" s="30">
        <f t="shared" si="126"/>
        <v>0</v>
      </c>
      <c r="BH60" s="30">
        <f t="shared" si="126"/>
        <v>0</v>
      </c>
      <c r="BI60" s="30">
        <f t="shared" si="126"/>
        <v>0</v>
      </c>
      <c r="BJ60" s="30">
        <f t="shared" si="126"/>
        <v>0</v>
      </c>
      <c r="BK60" s="30">
        <f t="shared" si="126"/>
        <v>0</v>
      </c>
      <c r="BL60" s="30">
        <f t="shared" si="126"/>
        <v>0</v>
      </c>
      <c r="BM60" s="30">
        <f t="shared" si="126"/>
        <v>0</v>
      </c>
      <c r="BN60" s="30">
        <f t="shared" si="126"/>
        <v>0</v>
      </c>
      <c r="BO60" s="30">
        <f t="shared" si="126"/>
        <v>0</v>
      </c>
      <c r="BP60" s="30">
        <f t="shared" ref="BP60:CH60" si="127">((BP6*0.5)+BO24-BP42)*BP79*BP94*BP$2</f>
        <v>0</v>
      </c>
      <c r="BQ60" s="30">
        <f t="shared" si="127"/>
        <v>0</v>
      </c>
      <c r="BR60" s="30">
        <f t="shared" si="127"/>
        <v>0</v>
      </c>
      <c r="BS60" s="30">
        <f t="shared" si="127"/>
        <v>0</v>
      </c>
      <c r="BT60" s="30">
        <f t="shared" si="127"/>
        <v>0</v>
      </c>
      <c r="BU60" s="30">
        <f t="shared" si="127"/>
        <v>0</v>
      </c>
      <c r="BV60" s="30">
        <f t="shared" si="127"/>
        <v>0</v>
      </c>
      <c r="BW60" s="30">
        <f t="shared" si="127"/>
        <v>0</v>
      </c>
      <c r="BX60" s="30">
        <f t="shared" si="127"/>
        <v>0</v>
      </c>
      <c r="BY60" s="30">
        <f t="shared" si="127"/>
        <v>0</v>
      </c>
      <c r="BZ60" s="30">
        <f t="shared" si="127"/>
        <v>0</v>
      </c>
      <c r="CA60" s="30">
        <f t="shared" si="127"/>
        <v>0</v>
      </c>
      <c r="CB60" s="30">
        <f t="shared" si="127"/>
        <v>0</v>
      </c>
      <c r="CC60" s="30">
        <f t="shared" si="127"/>
        <v>0</v>
      </c>
      <c r="CD60" s="30">
        <f t="shared" si="127"/>
        <v>0</v>
      </c>
      <c r="CE60" s="30">
        <f t="shared" si="127"/>
        <v>0</v>
      </c>
      <c r="CF60" s="30">
        <f t="shared" si="127"/>
        <v>0</v>
      </c>
      <c r="CG60" s="30">
        <f t="shared" si="127"/>
        <v>0</v>
      </c>
      <c r="CH60" s="33">
        <f t="shared" si="127"/>
        <v>0</v>
      </c>
    </row>
    <row r="61" spans="1:86" ht="15.5" x14ac:dyDescent="0.35">
      <c r="A61" s="578"/>
      <c r="B61" s="14" t="str">
        <f t="shared" si="122"/>
        <v>Cooking</v>
      </c>
      <c r="C61" s="30">
        <f t="shared" si="125"/>
        <v>0</v>
      </c>
      <c r="D61" s="30">
        <f t="shared" ref="D61:BO61" si="128">((D7*0.5)+C25-D43)*D80*D95*D$2</f>
        <v>0</v>
      </c>
      <c r="E61" s="30">
        <f t="shared" si="128"/>
        <v>0</v>
      </c>
      <c r="F61" s="30">
        <f t="shared" si="128"/>
        <v>0</v>
      </c>
      <c r="G61" s="30">
        <f t="shared" si="128"/>
        <v>0</v>
      </c>
      <c r="H61" s="30">
        <f t="shared" si="128"/>
        <v>0</v>
      </c>
      <c r="I61" s="30">
        <f t="shared" si="128"/>
        <v>0</v>
      </c>
      <c r="J61" s="30">
        <f t="shared" si="128"/>
        <v>0</v>
      </c>
      <c r="K61" s="30">
        <f t="shared" si="128"/>
        <v>0</v>
      </c>
      <c r="L61" s="30">
        <f t="shared" si="128"/>
        <v>0</v>
      </c>
      <c r="M61" s="30">
        <f t="shared" si="128"/>
        <v>0</v>
      </c>
      <c r="N61" s="30">
        <f t="shared" si="128"/>
        <v>0</v>
      </c>
      <c r="O61" s="30">
        <f t="shared" si="128"/>
        <v>0</v>
      </c>
      <c r="P61" s="30">
        <f t="shared" si="128"/>
        <v>0</v>
      </c>
      <c r="Q61" s="30">
        <f t="shared" si="128"/>
        <v>0</v>
      </c>
      <c r="R61" s="30">
        <f t="shared" si="128"/>
        <v>0</v>
      </c>
      <c r="S61" s="30">
        <f t="shared" si="128"/>
        <v>0</v>
      </c>
      <c r="T61" s="30">
        <f t="shared" si="128"/>
        <v>0</v>
      </c>
      <c r="U61" s="30">
        <f t="shared" si="128"/>
        <v>0</v>
      </c>
      <c r="V61" s="30">
        <f t="shared" si="128"/>
        <v>0</v>
      </c>
      <c r="W61" s="30">
        <f t="shared" si="128"/>
        <v>0</v>
      </c>
      <c r="X61" s="30">
        <f t="shared" si="128"/>
        <v>0</v>
      </c>
      <c r="Y61" s="30">
        <f t="shared" si="128"/>
        <v>0</v>
      </c>
      <c r="Z61" s="30">
        <f t="shared" si="128"/>
        <v>0</v>
      </c>
      <c r="AA61" s="30">
        <f t="shared" si="128"/>
        <v>0</v>
      </c>
      <c r="AB61" s="30">
        <f t="shared" si="128"/>
        <v>0</v>
      </c>
      <c r="AC61" s="30">
        <f t="shared" si="128"/>
        <v>0</v>
      </c>
      <c r="AD61" s="30">
        <f t="shared" si="128"/>
        <v>0</v>
      </c>
      <c r="AE61" s="30">
        <f t="shared" si="128"/>
        <v>0</v>
      </c>
      <c r="AF61" s="30">
        <f t="shared" si="128"/>
        <v>0</v>
      </c>
      <c r="AG61" s="30">
        <f t="shared" si="128"/>
        <v>0</v>
      </c>
      <c r="AH61" s="30">
        <f t="shared" si="128"/>
        <v>0</v>
      </c>
      <c r="AI61" s="30">
        <f t="shared" si="128"/>
        <v>0</v>
      </c>
      <c r="AJ61" s="30">
        <f t="shared" si="128"/>
        <v>0</v>
      </c>
      <c r="AK61" s="30">
        <f t="shared" si="128"/>
        <v>0</v>
      </c>
      <c r="AL61" s="30">
        <f t="shared" si="128"/>
        <v>0</v>
      </c>
      <c r="AM61" s="30">
        <f t="shared" si="128"/>
        <v>0</v>
      </c>
      <c r="AN61" s="30">
        <f t="shared" si="128"/>
        <v>0</v>
      </c>
      <c r="AO61" s="30">
        <f t="shared" si="128"/>
        <v>0</v>
      </c>
      <c r="AP61" s="30">
        <f t="shared" si="128"/>
        <v>0</v>
      </c>
      <c r="AQ61" s="30">
        <f t="shared" si="128"/>
        <v>0</v>
      </c>
      <c r="AR61" s="30">
        <f t="shared" si="128"/>
        <v>0</v>
      </c>
      <c r="AS61" s="30">
        <f t="shared" si="128"/>
        <v>0</v>
      </c>
      <c r="AT61" s="30">
        <f t="shared" si="128"/>
        <v>0</v>
      </c>
      <c r="AU61" s="30">
        <f t="shared" si="128"/>
        <v>0</v>
      </c>
      <c r="AV61" s="30">
        <f t="shared" si="128"/>
        <v>0</v>
      </c>
      <c r="AW61" s="30">
        <f t="shared" si="128"/>
        <v>0</v>
      </c>
      <c r="AX61" s="30">
        <f t="shared" si="128"/>
        <v>0</v>
      </c>
      <c r="AY61" s="30">
        <f t="shared" si="128"/>
        <v>0</v>
      </c>
      <c r="AZ61" s="30">
        <f t="shared" si="128"/>
        <v>0</v>
      </c>
      <c r="BA61" s="30">
        <f t="shared" si="128"/>
        <v>0</v>
      </c>
      <c r="BB61" s="30">
        <f t="shared" si="128"/>
        <v>0</v>
      </c>
      <c r="BC61" s="30">
        <f t="shared" si="128"/>
        <v>0</v>
      </c>
      <c r="BD61" s="30">
        <f t="shared" si="128"/>
        <v>0</v>
      </c>
      <c r="BE61" s="30">
        <f t="shared" si="128"/>
        <v>0</v>
      </c>
      <c r="BF61" s="30">
        <f t="shared" si="128"/>
        <v>0</v>
      </c>
      <c r="BG61" s="30">
        <f t="shared" si="128"/>
        <v>0</v>
      </c>
      <c r="BH61" s="30">
        <f t="shared" si="128"/>
        <v>0</v>
      </c>
      <c r="BI61" s="30">
        <f t="shared" si="128"/>
        <v>0</v>
      </c>
      <c r="BJ61" s="30">
        <f t="shared" si="128"/>
        <v>0</v>
      </c>
      <c r="BK61" s="30">
        <f t="shared" si="128"/>
        <v>0</v>
      </c>
      <c r="BL61" s="30">
        <f t="shared" si="128"/>
        <v>0</v>
      </c>
      <c r="BM61" s="30">
        <f t="shared" si="128"/>
        <v>0</v>
      </c>
      <c r="BN61" s="30">
        <f t="shared" si="128"/>
        <v>0</v>
      </c>
      <c r="BO61" s="30">
        <f t="shared" si="128"/>
        <v>0</v>
      </c>
      <c r="BP61" s="30">
        <f t="shared" ref="BP61:CH61" si="129">((BP7*0.5)+BO25-BP43)*BP80*BP95*BP$2</f>
        <v>0</v>
      </c>
      <c r="BQ61" s="30">
        <f t="shared" si="129"/>
        <v>0</v>
      </c>
      <c r="BR61" s="30">
        <f t="shared" si="129"/>
        <v>0</v>
      </c>
      <c r="BS61" s="30">
        <f t="shared" si="129"/>
        <v>0</v>
      </c>
      <c r="BT61" s="30">
        <f t="shared" si="129"/>
        <v>0</v>
      </c>
      <c r="BU61" s="30">
        <f t="shared" si="129"/>
        <v>0</v>
      </c>
      <c r="BV61" s="30">
        <f t="shared" si="129"/>
        <v>0</v>
      </c>
      <c r="BW61" s="30">
        <f t="shared" si="129"/>
        <v>0</v>
      </c>
      <c r="BX61" s="30">
        <f t="shared" si="129"/>
        <v>0</v>
      </c>
      <c r="BY61" s="30">
        <f t="shared" si="129"/>
        <v>0</v>
      </c>
      <c r="BZ61" s="30">
        <f t="shared" si="129"/>
        <v>0</v>
      </c>
      <c r="CA61" s="30">
        <f t="shared" si="129"/>
        <v>0</v>
      </c>
      <c r="CB61" s="30">
        <f t="shared" si="129"/>
        <v>0</v>
      </c>
      <c r="CC61" s="30">
        <f t="shared" si="129"/>
        <v>0</v>
      </c>
      <c r="CD61" s="30">
        <f t="shared" si="129"/>
        <v>0</v>
      </c>
      <c r="CE61" s="30">
        <f t="shared" si="129"/>
        <v>0</v>
      </c>
      <c r="CF61" s="30">
        <f t="shared" si="129"/>
        <v>0</v>
      </c>
      <c r="CG61" s="30">
        <f t="shared" si="129"/>
        <v>0</v>
      </c>
      <c r="CH61" s="33">
        <f t="shared" si="129"/>
        <v>0</v>
      </c>
    </row>
    <row r="62" spans="1:86" ht="15.5" x14ac:dyDescent="0.35">
      <c r="A62" s="578"/>
      <c r="B62" s="14" t="str">
        <f t="shared" si="122"/>
        <v>Cooling</v>
      </c>
      <c r="C62" s="30">
        <f t="shared" si="125"/>
        <v>0</v>
      </c>
      <c r="D62" s="30">
        <f t="shared" ref="D62:BO62" si="130">((D8*0.5)+C26-D44)*D81*D96*D$2</f>
        <v>0</v>
      </c>
      <c r="E62" s="30">
        <f t="shared" si="130"/>
        <v>0</v>
      </c>
      <c r="F62" s="30">
        <f t="shared" si="130"/>
        <v>0</v>
      </c>
      <c r="G62" s="30">
        <f t="shared" si="130"/>
        <v>0</v>
      </c>
      <c r="H62" s="30">
        <f t="shared" si="130"/>
        <v>0</v>
      </c>
      <c r="I62" s="30">
        <f t="shared" si="130"/>
        <v>0</v>
      </c>
      <c r="J62" s="30">
        <f t="shared" si="130"/>
        <v>0</v>
      </c>
      <c r="K62" s="30">
        <f t="shared" si="130"/>
        <v>0</v>
      </c>
      <c r="L62" s="30">
        <f t="shared" si="130"/>
        <v>0</v>
      </c>
      <c r="M62" s="30">
        <f t="shared" si="130"/>
        <v>0</v>
      </c>
      <c r="N62" s="30">
        <f t="shared" si="130"/>
        <v>0</v>
      </c>
      <c r="O62" s="30">
        <f t="shared" si="130"/>
        <v>0</v>
      </c>
      <c r="P62" s="30">
        <f t="shared" si="130"/>
        <v>0</v>
      </c>
      <c r="Q62" s="30">
        <f t="shared" si="130"/>
        <v>0</v>
      </c>
      <c r="R62" s="30">
        <f t="shared" si="130"/>
        <v>0</v>
      </c>
      <c r="S62" s="30">
        <f t="shared" si="130"/>
        <v>0</v>
      </c>
      <c r="T62" s="30">
        <f t="shared" si="130"/>
        <v>0</v>
      </c>
      <c r="U62" s="30">
        <f t="shared" si="130"/>
        <v>0</v>
      </c>
      <c r="V62" s="30">
        <f t="shared" si="130"/>
        <v>0</v>
      </c>
      <c r="W62" s="30">
        <f t="shared" si="130"/>
        <v>0</v>
      </c>
      <c r="X62" s="30">
        <f t="shared" si="130"/>
        <v>0</v>
      </c>
      <c r="Y62" s="30">
        <f t="shared" si="130"/>
        <v>0</v>
      </c>
      <c r="Z62" s="30">
        <f t="shared" si="130"/>
        <v>0</v>
      </c>
      <c r="AA62" s="30">
        <f t="shared" si="130"/>
        <v>0</v>
      </c>
      <c r="AB62" s="30">
        <f t="shared" si="130"/>
        <v>0</v>
      </c>
      <c r="AC62" s="30">
        <f t="shared" si="130"/>
        <v>0</v>
      </c>
      <c r="AD62" s="30">
        <f t="shared" si="130"/>
        <v>0</v>
      </c>
      <c r="AE62" s="30">
        <f t="shared" si="130"/>
        <v>0</v>
      </c>
      <c r="AF62" s="30">
        <f t="shared" si="130"/>
        <v>0</v>
      </c>
      <c r="AG62" s="30">
        <f t="shared" si="130"/>
        <v>0</v>
      </c>
      <c r="AH62" s="30">
        <f t="shared" si="130"/>
        <v>0</v>
      </c>
      <c r="AI62" s="30">
        <f t="shared" si="130"/>
        <v>0</v>
      </c>
      <c r="AJ62" s="30">
        <f t="shared" si="130"/>
        <v>0</v>
      </c>
      <c r="AK62" s="30">
        <f t="shared" si="130"/>
        <v>0</v>
      </c>
      <c r="AL62" s="30">
        <f t="shared" si="130"/>
        <v>0</v>
      </c>
      <c r="AM62" s="30">
        <f t="shared" si="130"/>
        <v>0</v>
      </c>
      <c r="AN62" s="30">
        <f t="shared" si="130"/>
        <v>0</v>
      </c>
      <c r="AO62" s="30">
        <f t="shared" si="130"/>
        <v>0</v>
      </c>
      <c r="AP62" s="30">
        <f t="shared" si="130"/>
        <v>0</v>
      </c>
      <c r="AQ62" s="30">
        <f t="shared" si="130"/>
        <v>0</v>
      </c>
      <c r="AR62" s="30">
        <f t="shared" si="130"/>
        <v>0</v>
      </c>
      <c r="AS62" s="30">
        <f t="shared" si="130"/>
        <v>0</v>
      </c>
      <c r="AT62" s="30">
        <f t="shared" si="130"/>
        <v>0</v>
      </c>
      <c r="AU62" s="30">
        <f t="shared" si="130"/>
        <v>0</v>
      </c>
      <c r="AV62" s="30">
        <f t="shared" si="130"/>
        <v>0</v>
      </c>
      <c r="AW62" s="30">
        <f t="shared" si="130"/>
        <v>0</v>
      </c>
      <c r="AX62" s="30">
        <f t="shared" si="130"/>
        <v>0</v>
      </c>
      <c r="AY62" s="30">
        <f t="shared" si="130"/>
        <v>0</v>
      </c>
      <c r="AZ62" s="30">
        <f t="shared" si="130"/>
        <v>0</v>
      </c>
      <c r="BA62" s="30">
        <f t="shared" si="130"/>
        <v>0</v>
      </c>
      <c r="BB62" s="30">
        <f t="shared" si="130"/>
        <v>0</v>
      </c>
      <c r="BC62" s="30">
        <f t="shared" si="130"/>
        <v>0</v>
      </c>
      <c r="BD62" s="30">
        <f t="shared" si="130"/>
        <v>0</v>
      </c>
      <c r="BE62" s="30">
        <f t="shared" si="130"/>
        <v>0</v>
      </c>
      <c r="BF62" s="30">
        <f t="shared" si="130"/>
        <v>0</v>
      </c>
      <c r="BG62" s="30">
        <f t="shared" si="130"/>
        <v>0</v>
      </c>
      <c r="BH62" s="30">
        <f t="shared" si="130"/>
        <v>0</v>
      </c>
      <c r="BI62" s="30">
        <f t="shared" si="130"/>
        <v>0</v>
      </c>
      <c r="BJ62" s="30">
        <f t="shared" si="130"/>
        <v>0</v>
      </c>
      <c r="BK62" s="30">
        <f t="shared" si="130"/>
        <v>0</v>
      </c>
      <c r="BL62" s="30">
        <f t="shared" si="130"/>
        <v>0</v>
      </c>
      <c r="BM62" s="30">
        <f t="shared" si="130"/>
        <v>0</v>
      </c>
      <c r="BN62" s="30">
        <f t="shared" si="130"/>
        <v>0</v>
      </c>
      <c r="BO62" s="30">
        <f t="shared" si="130"/>
        <v>0</v>
      </c>
      <c r="BP62" s="30">
        <f t="shared" ref="BP62:CH62" si="131">((BP8*0.5)+BO26-BP44)*BP81*BP96*BP$2</f>
        <v>0</v>
      </c>
      <c r="BQ62" s="30">
        <f t="shared" si="131"/>
        <v>0</v>
      </c>
      <c r="BR62" s="30">
        <f t="shared" si="131"/>
        <v>0</v>
      </c>
      <c r="BS62" s="30">
        <f t="shared" si="131"/>
        <v>0</v>
      </c>
      <c r="BT62" s="30">
        <f t="shared" si="131"/>
        <v>0</v>
      </c>
      <c r="BU62" s="30">
        <f t="shared" si="131"/>
        <v>0</v>
      </c>
      <c r="BV62" s="30">
        <f t="shared" si="131"/>
        <v>0</v>
      </c>
      <c r="BW62" s="30">
        <f t="shared" si="131"/>
        <v>0</v>
      </c>
      <c r="BX62" s="30">
        <f t="shared" si="131"/>
        <v>0</v>
      </c>
      <c r="BY62" s="30">
        <f t="shared" si="131"/>
        <v>0</v>
      </c>
      <c r="BZ62" s="30">
        <f t="shared" si="131"/>
        <v>0</v>
      </c>
      <c r="CA62" s="30">
        <f t="shared" si="131"/>
        <v>0</v>
      </c>
      <c r="CB62" s="30">
        <f t="shared" si="131"/>
        <v>0</v>
      </c>
      <c r="CC62" s="30">
        <f t="shared" si="131"/>
        <v>0</v>
      </c>
      <c r="CD62" s="30">
        <f t="shared" si="131"/>
        <v>0</v>
      </c>
      <c r="CE62" s="30">
        <f t="shared" si="131"/>
        <v>0</v>
      </c>
      <c r="CF62" s="30">
        <f t="shared" si="131"/>
        <v>0</v>
      </c>
      <c r="CG62" s="30">
        <f t="shared" si="131"/>
        <v>0</v>
      </c>
      <c r="CH62" s="33">
        <f t="shared" si="131"/>
        <v>0</v>
      </c>
    </row>
    <row r="63" spans="1:86" ht="15.5" x14ac:dyDescent="0.35">
      <c r="A63" s="578"/>
      <c r="B63" s="14" t="str">
        <f t="shared" si="122"/>
        <v>Ext Lighting</v>
      </c>
      <c r="C63" s="30">
        <f t="shared" si="125"/>
        <v>0</v>
      </c>
      <c r="D63" s="30">
        <f t="shared" ref="D63:BO63" si="132">((D9*0.5)+C27-D45)*D82*D97*D$2</f>
        <v>0</v>
      </c>
      <c r="E63" s="30">
        <f t="shared" si="132"/>
        <v>0</v>
      </c>
      <c r="F63" s="30">
        <f t="shared" si="132"/>
        <v>0</v>
      </c>
      <c r="G63" s="30">
        <f t="shared" si="132"/>
        <v>0</v>
      </c>
      <c r="H63" s="30">
        <f t="shared" si="132"/>
        <v>0</v>
      </c>
      <c r="I63" s="30">
        <f t="shared" si="132"/>
        <v>0</v>
      </c>
      <c r="J63" s="30">
        <f t="shared" si="132"/>
        <v>0</v>
      </c>
      <c r="K63" s="30">
        <f t="shared" si="132"/>
        <v>0</v>
      </c>
      <c r="L63" s="30">
        <f t="shared" si="132"/>
        <v>0</v>
      </c>
      <c r="M63" s="30">
        <f t="shared" si="132"/>
        <v>0</v>
      </c>
      <c r="N63" s="30">
        <f t="shared" si="132"/>
        <v>0</v>
      </c>
      <c r="O63" s="30">
        <f t="shared" si="132"/>
        <v>0</v>
      </c>
      <c r="P63" s="30">
        <f t="shared" si="132"/>
        <v>0</v>
      </c>
      <c r="Q63" s="30">
        <f t="shared" si="132"/>
        <v>0</v>
      </c>
      <c r="R63" s="30">
        <f t="shared" si="132"/>
        <v>0</v>
      </c>
      <c r="S63" s="30">
        <f t="shared" si="132"/>
        <v>0</v>
      </c>
      <c r="T63" s="30">
        <f t="shared" si="132"/>
        <v>0</v>
      </c>
      <c r="U63" s="30">
        <f t="shared" si="132"/>
        <v>0</v>
      </c>
      <c r="V63" s="30">
        <f t="shared" si="132"/>
        <v>0</v>
      </c>
      <c r="W63" s="30">
        <f t="shared" si="132"/>
        <v>0</v>
      </c>
      <c r="X63" s="30">
        <f t="shared" si="132"/>
        <v>0</v>
      </c>
      <c r="Y63" s="30">
        <f t="shared" si="132"/>
        <v>0</v>
      </c>
      <c r="Z63" s="30">
        <f t="shared" si="132"/>
        <v>0</v>
      </c>
      <c r="AA63" s="30">
        <f t="shared" si="132"/>
        <v>0</v>
      </c>
      <c r="AB63" s="30">
        <f t="shared" si="132"/>
        <v>0</v>
      </c>
      <c r="AC63" s="30">
        <f t="shared" si="132"/>
        <v>0</v>
      </c>
      <c r="AD63" s="30">
        <f t="shared" si="132"/>
        <v>0</v>
      </c>
      <c r="AE63" s="30">
        <f t="shared" si="132"/>
        <v>0</v>
      </c>
      <c r="AF63" s="30">
        <f t="shared" si="132"/>
        <v>0</v>
      </c>
      <c r="AG63" s="30">
        <f t="shared" si="132"/>
        <v>0</v>
      </c>
      <c r="AH63" s="30">
        <f t="shared" si="132"/>
        <v>0</v>
      </c>
      <c r="AI63" s="30">
        <f t="shared" si="132"/>
        <v>0</v>
      </c>
      <c r="AJ63" s="30">
        <f t="shared" si="132"/>
        <v>0</v>
      </c>
      <c r="AK63" s="30">
        <f t="shared" si="132"/>
        <v>0</v>
      </c>
      <c r="AL63" s="30">
        <f t="shared" si="132"/>
        <v>0</v>
      </c>
      <c r="AM63" s="30">
        <f t="shared" si="132"/>
        <v>0</v>
      </c>
      <c r="AN63" s="30">
        <f t="shared" si="132"/>
        <v>0</v>
      </c>
      <c r="AO63" s="30">
        <f t="shared" si="132"/>
        <v>0</v>
      </c>
      <c r="AP63" s="30">
        <f t="shared" si="132"/>
        <v>0</v>
      </c>
      <c r="AQ63" s="30">
        <f t="shared" si="132"/>
        <v>0</v>
      </c>
      <c r="AR63" s="30">
        <f t="shared" si="132"/>
        <v>0</v>
      </c>
      <c r="AS63" s="30">
        <f t="shared" si="132"/>
        <v>0</v>
      </c>
      <c r="AT63" s="30">
        <f t="shared" si="132"/>
        <v>0</v>
      </c>
      <c r="AU63" s="30">
        <f t="shared" si="132"/>
        <v>0</v>
      </c>
      <c r="AV63" s="30">
        <f t="shared" si="132"/>
        <v>0</v>
      </c>
      <c r="AW63" s="30">
        <f t="shared" si="132"/>
        <v>0</v>
      </c>
      <c r="AX63" s="30">
        <f t="shared" si="132"/>
        <v>0</v>
      </c>
      <c r="AY63" s="30">
        <f t="shared" si="132"/>
        <v>0</v>
      </c>
      <c r="AZ63" s="30">
        <f t="shared" si="132"/>
        <v>0</v>
      </c>
      <c r="BA63" s="30">
        <f t="shared" si="132"/>
        <v>0</v>
      </c>
      <c r="BB63" s="30">
        <f t="shared" si="132"/>
        <v>0</v>
      </c>
      <c r="BC63" s="30">
        <f t="shared" si="132"/>
        <v>0</v>
      </c>
      <c r="BD63" s="30">
        <f t="shared" si="132"/>
        <v>0</v>
      </c>
      <c r="BE63" s="30">
        <f t="shared" si="132"/>
        <v>0</v>
      </c>
      <c r="BF63" s="30">
        <f t="shared" si="132"/>
        <v>0</v>
      </c>
      <c r="BG63" s="30">
        <f t="shared" si="132"/>
        <v>0</v>
      </c>
      <c r="BH63" s="30">
        <f t="shared" si="132"/>
        <v>0</v>
      </c>
      <c r="BI63" s="30">
        <f t="shared" si="132"/>
        <v>0</v>
      </c>
      <c r="BJ63" s="30">
        <f t="shared" si="132"/>
        <v>0</v>
      </c>
      <c r="BK63" s="30">
        <f t="shared" si="132"/>
        <v>0</v>
      </c>
      <c r="BL63" s="30">
        <f t="shared" si="132"/>
        <v>0</v>
      </c>
      <c r="BM63" s="30">
        <f t="shared" si="132"/>
        <v>0</v>
      </c>
      <c r="BN63" s="30">
        <f t="shared" si="132"/>
        <v>0</v>
      </c>
      <c r="BO63" s="30">
        <f t="shared" si="132"/>
        <v>0</v>
      </c>
      <c r="BP63" s="30">
        <f t="shared" ref="BP63:CH63" si="133">((BP9*0.5)+BO27-BP45)*BP82*BP97*BP$2</f>
        <v>0</v>
      </c>
      <c r="BQ63" s="30">
        <f t="shared" si="133"/>
        <v>0</v>
      </c>
      <c r="BR63" s="30">
        <f t="shared" si="133"/>
        <v>0</v>
      </c>
      <c r="BS63" s="30">
        <f t="shared" si="133"/>
        <v>0</v>
      </c>
      <c r="BT63" s="30">
        <f t="shared" si="133"/>
        <v>0</v>
      </c>
      <c r="BU63" s="30">
        <f t="shared" si="133"/>
        <v>0</v>
      </c>
      <c r="BV63" s="30">
        <f t="shared" si="133"/>
        <v>0</v>
      </c>
      <c r="BW63" s="30">
        <f t="shared" si="133"/>
        <v>0</v>
      </c>
      <c r="BX63" s="30">
        <f t="shared" si="133"/>
        <v>0</v>
      </c>
      <c r="BY63" s="30">
        <f t="shared" si="133"/>
        <v>0</v>
      </c>
      <c r="BZ63" s="30">
        <f t="shared" si="133"/>
        <v>0</v>
      </c>
      <c r="CA63" s="30">
        <f t="shared" si="133"/>
        <v>0</v>
      </c>
      <c r="CB63" s="30">
        <f t="shared" si="133"/>
        <v>0</v>
      </c>
      <c r="CC63" s="30">
        <f t="shared" si="133"/>
        <v>0</v>
      </c>
      <c r="CD63" s="30">
        <f t="shared" si="133"/>
        <v>0</v>
      </c>
      <c r="CE63" s="30">
        <f t="shared" si="133"/>
        <v>0</v>
      </c>
      <c r="CF63" s="30">
        <f t="shared" si="133"/>
        <v>0</v>
      </c>
      <c r="CG63" s="30">
        <f t="shared" si="133"/>
        <v>0</v>
      </c>
      <c r="CH63" s="33">
        <f t="shared" si="133"/>
        <v>0</v>
      </c>
    </row>
    <row r="64" spans="1:86" ht="15.5" x14ac:dyDescent="0.35">
      <c r="A64" s="578"/>
      <c r="B64" s="14" t="str">
        <f t="shared" si="122"/>
        <v>Heating</v>
      </c>
      <c r="C64" s="30">
        <f t="shared" si="125"/>
        <v>0</v>
      </c>
      <c r="D64" s="30">
        <f t="shared" ref="D64:BO64" si="134">((D10*0.5)+C28-D46)*D83*D98*D$2</f>
        <v>0</v>
      </c>
      <c r="E64" s="30">
        <f t="shared" si="134"/>
        <v>0</v>
      </c>
      <c r="F64" s="30">
        <f t="shared" si="134"/>
        <v>0</v>
      </c>
      <c r="G64" s="30">
        <f t="shared" si="134"/>
        <v>0</v>
      </c>
      <c r="H64" s="30">
        <f t="shared" si="134"/>
        <v>0</v>
      </c>
      <c r="I64" s="30">
        <f t="shared" si="134"/>
        <v>0</v>
      </c>
      <c r="J64" s="30">
        <f t="shared" si="134"/>
        <v>0</v>
      </c>
      <c r="K64" s="30">
        <f t="shared" si="134"/>
        <v>0</v>
      </c>
      <c r="L64" s="30">
        <f t="shared" si="134"/>
        <v>0</v>
      </c>
      <c r="M64" s="30">
        <f t="shared" si="134"/>
        <v>0</v>
      </c>
      <c r="N64" s="30">
        <f t="shared" si="134"/>
        <v>0</v>
      </c>
      <c r="O64" s="30">
        <f t="shared" si="134"/>
        <v>0</v>
      </c>
      <c r="P64" s="30">
        <f t="shared" si="134"/>
        <v>0</v>
      </c>
      <c r="Q64" s="30">
        <f t="shared" si="134"/>
        <v>0</v>
      </c>
      <c r="R64" s="30">
        <f t="shared" si="134"/>
        <v>0</v>
      </c>
      <c r="S64" s="30">
        <f t="shared" si="134"/>
        <v>0</v>
      </c>
      <c r="T64" s="30">
        <f t="shared" si="134"/>
        <v>0</v>
      </c>
      <c r="U64" s="30">
        <f t="shared" si="134"/>
        <v>0</v>
      </c>
      <c r="V64" s="30">
        <f t="shared" si="134"/>
        <v>0</v>
      </c>
      <c r="W64" s="30">
        <f t="shared" si="134"/>
        <v>0</v>
      </c>
      <c r="X64" s="30">
        <f t="shared" si="134"/>
        <v>0</v>
      </c>
      <c r="Y64" s="30">
        <f t="shared" si="134"/>
        <v>0</v>
      </c>
      <c r="Z64" s="30">
        <f t="shared" si="134"/>
        <v>0</v>
      </c>
      <c r="AA64" s="30">
        <f t="shared" si="134"/>
        <v>0</v>
      </c>
      <c r="AB64" s="30">
        <f t="shared" si="134"/>
        <v>0</v>
      </c>
      <c r="AC64" s="30">
        <f t="shared" si="134"/>
        <v>0</v>
      </c>
      <c r="AD64" s="30">
        <f t="shared" si="134"/>
        <v>0</v>
      </c>
      <c r="AE64" s="30">
        <f t="shared" si="134"/>
        <v>0</v>
      </c>
      <c r="AF64" s="30">
        <f t="shared" si="134"/>
        <v>0</v>
      </c>
      <c r="AG64" s="30">
        <f t="shared" si="134"/>
        <v>0</v>
      </c>
      <c r="AH64" s="30">
        <f t="shared" si="134"/>
        <v>0</v>
      </c>
      <c r="AI64" s="30">
        <f t="shared" si="134"/>
        <v>0</v>
      </c>
      <c r="AJ64" s="30">
        <f t="shared" si="134"/>
        <v>0</v>
      </c>
      <c r="AK64" s="30">
        <f t="shared" si="134"/>
        <v>0</v>
      </c>
      <c r="AL64" s="30">
        <f t="shared" si="134"/>
        <v>0</v>
      </c>
      <c r="AM64" s="30">
        <f t="shared" si="134"/>
        <v>0</v>
      </c>
      <c r="AN64" s="30">
        <f t="shared" si="134"/>
        <v>0</v>
      </c>
      <c r="AO64" s="30">
        <f t="shared" si="134"/>
        <v>0</v>
      </c>
      <c r="AP64" s="30">
        <f t="shared" si="134"/>
        <v>0</v>
      </c>
      <c r="AQ64" s="30">
        <f t="shared" si="134"/>
        <v>0</v>
      </c>
      <c r="AR64" s="30">
        <f t="shared" si="134"/>
        <v>0</v>
      </c>
      <c r="AS64" s="30">
        <f t="shared" si="134"/>
        <v>0</v>
      </c>
      <c r="AT64" s="30">
        <f t="shared" si="134"/>
        <v>0</v>
      </c>
      <c r="AU64" s="30">
        <f t="shared" si="134"/>
        <v>0</v>
      </c>
      <c r="AV64" s="30">
        <f t="shared" si="134"/>
        <v>0</v>
      </c>
      <c r="AW64" s="30">
        <f t="shared" si="134"/>
        <v>0</v>
      </c>
      <c r="AX64" s="30">
        <f t="shared" si="134"/>
        <v>0</v>
      </c>
      <c r="AY64" s="30">
        <f t="shared" si="134"/>
        <v>0</v>
      </c>
      <c r="AZ64" s="30">
        <f t="shared" si="134"/>
        <v>0</v>
      </c>
      <c r="BA64" s="30">
        <f t="shared" si="134"/>
        <v>0</v>
      </c>
      <c r="BB64" s="30">
        <f t="shared" si="134"/>
        <v>0</v>
      </c>
      <c r="BC64" s="30">
        <f t="shared" si="134"/>
        <v>0</v>
      </c>
      <c r="BD64" s="30">
        <f t="shared" si="134"/>
        <v>0</v>
      </c>
      <c r="BE64" s="30">
        <f t="shared" si="134"/>
        <v>0</v>
      </c>
      <c r="BF64" s="30">
        <f t="shared" si="134"/>
        <v>0</v>
      </c>
      <c r="BG64" s="30">
        <f t="shared" si="134"/>
        <v>0</v>
      </c>
      <c r="BH64" s="30">
        <f t="shared" si="134"/>
        <v>0</v>
      </c>
      <c r="BI64" s="30">
        <f t="shared" si="134"/>
        <v>0</v>
      </c>
      <c r="BJ64" s="30">
        <f t="shared" si="134"/>
        <v>0</v>
      </c>
      <c r="BK64" s="30">
        <f t="shared" si="134"/>
        <v>0</v>
      </c>
      <c r="BL64" s="30">
        <f t="shared" si="134"/>
        <v>0</v>
      </c>
      <c r="BM64" s="30">
        <f t="shared" si="134"/>
        <v>0</v>
      </c>
      <c r="BN64" s="30">
        <f t="shared" si="134"/>
        <v>0</v>
      </c>
      <c r="BO64" s="30">
        <f t="shared" si="134"/>
        <v>0</v>
      </c>
      <c r="BP64" s="30">
        <f t="shared" ref="BP64:CH64" si="135">((BP10*0.5)+BO28-BP46)*BP83*BP98*BP$2</f>
        <v>0</v>
      </c>
      <c r="BQ64" s="30">
        <f t="shared" si="135"/>
        <v>0</v>
      </c>
      <c r="BR64" s="30">
        <f t="shared" si="135"/>
        <v>0</v>
      </c>
      <c r="BS64" s="30">
        <f t="shared" si="135"/>
        <v>0</v>
      </c>
      <c r="BT64" s="30">
        <f t="shared" si="135"/>
        <v>0</v>
      </c>
      <c r="BU64" s="30">
        <f t="shared" si="135"/>
        <v>0</v>
      </c>
      <c r="BV64" s="30">
        <f t="shared" si="135"/>
        <v>0</v>
      </c>
      <c r="BW64" s="30">
        <f t="shared" si="135"/>
        <v>0</v>
      </c>
      <c r="BX64" s="30">
        <f t="shared" si="135"/>
        <v>0</v>
      </c>
      <c r="BY64" s="30">
        <f t="shared" si="135"/>
        <v>0</v>
      </c>
      <c r="BZ64" s="30">
        <f t="shared" si="135"/>
        <v>0</v>
      </c>
      <c r="CA64" s="30">
        <f t="shared" si="135"/>
        <v>0</v>
      </c>
      <c r="CB64" s="30">
        <f t="shared" si="135"/>
        <v>0</v>
      </c>
      <c r="CC64" s="30">
        <f t="shared" si="135"/>
        <v>0</v>
      </c>
      <c r="CD64" s="30">
        <f t="shared" si="135"/>
        <v>0</v>
      </c>
      <c r="CE64" s="30">
        <f t="shared" si="135"/>
        <v>0</v>
      </c>
      <c r="CF64" s="30">
        <f t="shared" si="135"/>
        <v>0</v>
      </c>
      <c r="CG64" s="30">
        <f t="shared" si="135"/>
        <v>0</v>
      </c>
      <c r="CH64" s="33">
        <f t="shared" si="135"/>
        <v>0</v>
      </c>
    </row>
    <row r="65" spans="1:88" ht="15.5" x14ac:dyDescent="0.35">
      <c r="A65" s="578"/>
      <c r="B65" s="14" t="str">
        <f t="shared" si="122"/>
        <v>HVAC</v>
      </c>
      <c r="C65" s="30">
        <f t="shared" si="125"/>
        <v>0</v>
      </c>
      <c r="D65" s="30">
        <f t="shared" ref="D65:BO65" si="136">((D11*0.5)+C29-D47)*D84*D99*D$2</f>
        <v>0</v>
      </c>
      <c r="E65" s="30">
        <f t="shared" si="136"/>
        <v>0</v>
      </c>
      <c r="F65" s="30">
        <f t="shared" si="136"/>
        <v>0</v>
      </c>
      <c r="G65" s="30">
        <f t="shared" si="136"/>
        <v>0</v>
      </c>
      <c r="H65" s="30">
        <f t="shared" si="136"/>
        <v>0</v>
      </c>
      <c r="I65" s="30">
        <f t="shared" si="136"/>
        <v>0</v>
      </c>
      <c r="J65" s="30">
        <f t="shared" si="136"/>
        <v>0</v>
      </c>
      <c r="K65" s="30">
        <f t="shared" si="136"/>
        <v>0</v>
      </c>
      <c r="L65" s="30">
        <f t="shared" si="136"/>
        <v>0</v>
      </c>
      <c r="M65" s="30">
        <f t="shared" si="136"/>
        <v>0</v>
      </c>
      <c r="N65" s="30">
        <f t="shared" si="136"/>
        <v>0</v>
      </c>
      <c r="O65" s="30">
        <f t="shared" si="136"/>
        <v>0</v>
      </c>
      <c r="P65" s="30">
        <f t="shared" si="136"/>
        <v>0</v>
      </c>
      <c r="Q65" s="30">
        <f t="shared" si="136"/>
        <v>0</v>
      </c>
      <c r="R65" s="30">
        <f t="shared" si="136"/>
        <v>0</v>
      </c>
      <c r="S65" s="30">
        <f t="shared" si="136"/>
        <v>0</v>
      </c>
      <c r="T65" s="30">
        <f t="shared" si="136"/>
        <v>0</v>
      </c>
      <c r="U65" s="30">
        <f t="shared" si="136"/>
        <v>0</v>
      </c>
      <c r="V65" s="30">
        <f t="shared" si="136"/>
        <v>0</v>
      </c>
      <c r="W65" s="30">
        <f t="shared" si="136"/>
        <v>0</v>
      </c>
      <c r="X65" s="30">
        <f t="shared" si="136"/>
        <v>0</v>
      </c>
      <c r="Y65" s="30">
        <f t="shared" si="136"/>
        <v>0</v>
      </c>
      <c r="Z65" s="30">
        <f t="shared" si="136"/>
        <v>0</v>
      </c>
      <c r="AA65" s="30">
        <f t="shared" si="136"/>
        <v>0</v>
      </c>
      <c r="AB65" s="30">
        <f t="shared" si="136"/>
        <v>0</v>
      </c>
      <c r="AC65" s="30">
        <f t="shared" si="136"/>
        <v>0</v>
      </c>
      <c r="AD65" s="30">
        <f t="shared" si="136"/>
        <v>0</v>
      </c>
      <c r="AE65" s="30">
        <f t="shared" si="136"/>
        <v>0</v>
      </c>
      <c r="AF65" s="30">
        <f t="shared" si="136"/>
        <v>0</v>
      </c>
      <c r="AG65" s="30">
        <f t="shared" si="136"/>
        <v>0</v>
      </c>
      <c r="AH65" s="30">
        <f t="shared" si="136"/>
        <v>0</v>
      </c>
      <c r="AI65" s="30">
        <f t="shared" si="136"/>
        <v>0</v>
      </c>
      <c r="AJ65" s="30">
        <f t="shared" si="136"/>
        <v>0</v>
      </c>
      <c r="AK65" s="30">
        <f t="shared" si="136"/>
        <v>0</v>
      </c>
      <c r="AL65" s="30">
        <f t="shared" si="136"/>
        <v>0</v>
      </c>
      <c r="AM65" s="30">
        <f t="shared" si="136"/>
        <v>0</v>
      </c>
      <c r="AN65" s="30">
        <f t="shared" si="136"/>
        <v>0</v>
      </c>
      <c r="AO65" s="30">
        <f t="shared" si="136"/>
        <v>0</v>
      </c>
      <c r="AP65" s="30">
        <f t="shared" si="136"/>
        <v>0</v>
      </c>
      <c r="AQ65" s="30">
        <f t="shared" si="136"/>
        <v>0</v>
      </c>
      <c r="AR65" s="30">
        <f t="shared" si="136"/>
        <v>0</v>
      </c>
      <c r="AS65" s="30">
        <f t="shared" si="136"/>
        <v>0</v>
      </c>
      <c r="AT65" s="30">
        <f t="shared" si="136"/>
        <v>0</v>
      </c>
      <c r="AU65" s="30">
        <f t="shared" si="136"/>
        <v>0</v>
      </c>
      <c r="AV65" s="30">
        <f t="shared" si="136"/>
        <v>0</v>
      </c>
      <c r="AW65" s="30">
        <f t="shared" si="136"/>
        <v>0</v>
      </c>
      <c r="AX65" s="30">
        <f t="shared" si="136"/>
        <v>0</v>
      </c>
      <c r="AY65" s="30">
        <f t="shared" si="136"/>
        <v>0</v>
      </c>
      <c r="AZ65" s="30">
        <f t="shared" si="136"/>
        <v>0</v>
      </c>
      <c r="BA65" s="30">
        <f t="shared" si="136"/>
        <v>0</v>
      </c>
      <c r="BB65" s="30">
        <f t="shared" si="136"/>
        <v>0</v>
      </c>
      <c r="BC65" s="30">
        <f t="shared" si="136"/>
        <v>0</v>
      </c>
      <c r="BD65" s="30">
        <f t="shared" si="136"/>
        <v>0</v>
      </c>
      <c r="BE65" s="30">
        <f t="shared" si="136"/>
        <v>0</v>
      </c>
      <c r="BF65" s="30">
        <f t="shared" si="136"/>
        <v>0</v>
      </c>
      <c r="BG65" s="30">
        <f t="shared" si="136"/>
        <v>0</v>
      </c>
      <c r="BH65" s="30">
        <f t="shared" si="136"/>
        <v>0</v>
      </c>
      <c r="BI65" s="30">
        <f t="shared" si="136"/>
        <v>0</v>
      </c>
      <c r="BJ65" s="30">
        <f t="shared" si="136"/>
        <v>0</v>
      </c>
      <c r="BK65" s="30">
        <f t="shared" si="136"/>
        <v>0</v>
      </c>
      <c r="BL65" s="30">
        <f t="shared" si="136"/>
        <v>0</v>
      </c>
      <c r="BM65" s="30">
        <f t="shared" si="136"/>
        <v>0</v>
      </c>
      <c r="BN65" s="30">
        <f t="shared" si="136"/>
        <v>0</v>
      </c>
      <c r="BO65" s="30">
        <f t="shared" si="136"/>
        <v>0</v>
      </c>
      <c r="BP65" s="30">
        <f t="shared" ref="BP65:CH65" si="137">((BP11*0.5)+BO29-BP47)*BP84*BP99*BP$2</f>
        <v>0</v>
      </c>
      <c r="BQ65" s="30">
        <f t="shared" si="137"/>
        <v>0</v>
      </c>
      <c r="BR65" s="30">
        <f t="shared" si="137"/>
        <v>0</v>
      </c>
      <c r="BS65" s="30">
        <f t="shared" si="137"/>
        <v>0</v>
      </c>
      <c r="BT65" s="30">
        <f t="shared" si="137"/>
        <v>0</v>
      </c>
      <c r="BU65" s="30">
        <f t="shared" si="137"/>
        <v>0</v>
      </c>
      <c r="BV65" s="30">
        <f t="shared" si="137"/>
        <v>0</v>
      </c>
      <c r="BW65" s="30">
        <f t="shared" si="137"/>
        <v>0</v>
      </c>
      <c r="BX65" s="30">
        <f t="shared" si="137"/>
        <v>0</v>
      </c>
      <c r="BY65" s="30">
        <f t="shared" si="137"/>
        <v>0</v>
      </c>
      <c r="BZ65" s="30">
        <f t="shared" si="137"/>
        <v>0</v>
      </c>
      <c r="CA65" s="30">
        <f t="shared" si="137"/>
        <v>0</v>
      </c>
      <c r="CB65" s="30">
        <f t="shared" si="137"/>
        <v>0</v>
      </c>
      <c r="CC65" s="30">
        <f t="shared" si="137"/>
        <v>0</v>
      </c>
      <c r="CD65" s="30">
        <f t="shared" si="137"/>
        <v>0</v>
      </c>
      <c r="CE65" s="30">
        <f t="shared" si="137"/>
        <v>0</v>
      </c>
      <c r="CF65" s="30">
        <f t="shared" si="137"/>
        <v>0</v>
      </c>
      <c r="CG65" s="30">
        <f t="shared" si="137"/>
        <v>0</v>
      </c>
      <c r="CH65" s="33">
        <f t="shared" si="137"/>
        <v>0</v>
      </c>
    </row>
    <row r="66" spans="1:88" ht="15.5" x14ac:dyDescent="0.35">
      <c r="A66" s="578"/>
      <c r="B66" s="14" t="str">
        <f t="shared" si="122"/>
        <v>Lighting</v>
      </c>
      <c r="C66" s="30">
        <f t="shared" si="125"/>
        <v>0</v>
      </c>
      <c r="D66" s="30">
        <f t="shared" ref="D66:BO66" si="138">((D12*0.5)+C30-D48)*D85*D100*D$2</f>
        <v>0</v>
      </c>
      <c r="E66" s="30">
        <f t="shared" si="138"/>
        <v>0</v>
      </c>
      <c r="F66" s="30">
        <f t="shared" si="138"/>
        <v>0</v>
      </c>
      <c r="G66" s="30">
        <f t="shared" si="138"/>
        <v>0</v>
      </c>
      <c r="H66" s="30">
        <f t="shared" si="138"/>
        <v>0</v>
      </c>
      <c r="I66" s="30">
        <f t="shared" si="138"/>
        <v>0</v>
      </c>
      <c r="J66" s="30">
        <f t="shared" si="138"/>
        <v>0</v>
      </c>
      <c r="K66" s="30">
        <f t="shared" si="138"/>
        <v>0</v>
      </c>
      <c r="L66" s="30">
        <f t="shared" si="138"/>
        <v>0</v>
      </c>
      <c r="M66" s="30">
        <f t="shared" si="138"/>
        <v>0</v>
      </c>
      <c r="N66" s="30">
        <f t="shared" si="138"/>
        <v>0</v>
      </c>
      <c r="O66" s="30">
        <f t="shared" si="138"/>
        <v>0</v>
      </c>
      <c r="P66" s="30">
        <f t="shared" si="138"/>
        <v>0</v>
      </c>
      <c r="Q66" s="30">
        <f t="shared" si="138"/>
        <v>0</v>
      </c>
      <c r="R66" s="30">
        <f t="shared" si="138"/>
        <v>0</v>
      </c>
      <c r="S66" s="30">
        <f t="shared" si="138"/>
        <v>0</v>
      </c>
      <c r="T66" s="30">
        <f t="shared" si="138"/>
        <v>0</v>
      </c>
      <c r="U66" s="30">
        <f t="shared" si="138"/>
        <v>0</v>
      </c>
      <c r="V66" s="30">
        <f t="shared" si="138"/>
        <v>0</v>
      </c>
      <c r="W66" s="30">
        <f t="shared" si="138"/>
        <v>0</v>
      </c>
      <c r="X66" s="30">
        <f t="shared" si="138"/>
        <v>0</v>
      </c>
      <c r="Y66" s="30">
        <f t="shared" si="138"/>
        <v>0</v>
      </c>
      <c r="Z66" s="30">
        <f t="shared" si="138"/>
        <v>0</v>
      </c>
      <c r="AA66" s="30">
        <f t="shared" si="138"/>
        <v>0</v>
      </c>
      <c r="AB66" s="30">
        <f t="shared" si="138"/>
        <v>0</v>
      </c>
      <c r="AC66" s="30">
        <f t="shared" si="138"/>
        <v>0</v>
      </c>
      <c r="AD66" s="30">
        <f t="shared" si="138"/>
        <v>0</v>
      </c>
      <c r="AE66" s="30">
        <f t="shared" si="138"/>
        <v>0</v>
      </c>
      <c r="AF66" s="30">
        <f t="shared" si="138"/>
        <v>0</v>
      </c>
      <c r="AG66" s="30">
        <f t="shared" si="138"/>
        <v>0</v>
      </c>
      <c r="AH66" s="30">
        <f t="shared" si="138"/>
        <v>0</v>
      </c>
      <c r="AI66" s="30">
        <f t="shared" si="138"/>
        <v>0</v>
      </c>
      <c r="AJ66" s="30">
        <f t="shared" si="138"/>
        <v>0</v>
      </c>
      <c r="AK66" s="30">
        <f t="shared" si="138"/>
        <v>0</v>
      </c>
      <c r="AL66" s="30">
        <f t="shared" si="138"/>
        <v>0</v>
      </c>
      <c r="AM66" s="30">
        <f t="shared" si="138"/>
        <v>0</v>
      </c>
      <c r="AN66" s="30">
        <f t="shared" si="138"/>
        <v>0</v>
      </c>
      <c r="AO66" s="30">
        <f t="shared" si="138"/>
        <v>0</v>
      </c>
      <c r="AP66" s="30">
        <f t="shared" si="138"/>
        <v>0</v>
      </c>
      <c r="AQ66" s="30">
        <f t="shared" si="138"/>
        <v>0</v>
      </c>
      <c r="AR66" s="30">
        <f t="shared" si="138"/>
        <v>0</v>
      </c>
      <c r="AS66" s="30">
        <f t="shared" si="138"/>
        <v>0</v>
      </c>
      <c r="AT66" s="30">
        <f t="shared" si="138"/>
        <v>0</v>
      </c>
      <c r="AU66" s="30">
        <f t="shared" si="138"/>
        <v>0</v>
      </c>
      <c r="AV66" s="30">
        <f t="shared" si="138"/>
        <v>0</v>
      </c>
      <c r="AW66" s="30">
        <f t="shared" si="138"/>
        <v>0</v>
      </c>
      <c r="AX66" s="30">
        <f t="shared" si="138"/>
        <v>0</v>
      </c>
      <c r="AY66" s="30">
        <f t="shared" si="138"/>
        <v>0</v>
      </c>
      <c r="AZ66" s="30">
        <f t="shared" si="138"/>
        <v>0</v>
      </c>
      <c r="BA66" s="30">
        <f t="shared" si="138"/>
        <v>0</v>
      </c>
      <c r="BB66" s="30">
        <f t="shared" si="138"/>
        <v>0</v>
      </c>
      <c r="BC66" s="30">
        <f t="shared" si="138"/>
        <v>0</v>
      </c>
      <c r="BD66" s="30">
        <f t="shared" si="138"/>
        <v>0</v>
      </c>
      <c r="BE66" s="30">
        <f t="shared" si="138"/>
        <v>0</v>
      </c>
      <c r="BF66" s="30">
        <f t="shared" si="138"/>
        <v>0</v>
      </c>
      <c r="BG66" s="30">
        <f t="shared" si="138"/>
        <v>0</v>
      </c>
      <c r="BH66" s="30">
        <f t="shared" si="138"/>
        <v>0</v>
      </c>
      <c r="BI66" s="30">
        <f t="shared" si="138"/>
        <v>0</v>
      </c>
      <c r="BJ66" s="30">
        <f t="shared" si="138"/>
        <v>0</v>
      </c>
      <c r="BK66" s="30">
        <f t="shared" si="138"/>
        <v>0</v>
      </c>
      <c r="BL66" s="30">
        <f t="shared" si="138"/>
        <v>0</v>
      </c>
      <c r="BM66" s="30">
        <f t="shared" si="138"/>
        <v>0</v>
      </c>
      <c r="BN66" s="30">
        <f t="shared" si="138"/>
        <v>0</v>
      </c>
      <c r="BO66" s="30">
        <f t="shared" si="138"/>
        <v>0</v>
      </c>
      <c r="BP66" s="30">
        <f t="shared" ref="BP66:CH66" si="139">((BP12*0.5)+BO30-BP48)*BP85*BP100*BP$2</f>
        <v>0</v>
      </c>
      <c r="BQ66" s="30">
        <f t="shared" si="139"/>
        <v>0</v>
      </c>
      <c r="BR66" s="30">
        <f t="shared" si="139"/>
        <v>0</v>
      </c>
      <c r="BS66" s="30">
        <f t="shared" si="139"/>
        <v>0</v>
      </c>
      <c r="BT66" s="30">
        <f t="shared" si="139"/>
        <v>0</v>
      </c>
      <c r="BU66" s="30">
        <f t="shared" si="139"/>
        <v>0</v>
      </c>
      <c r="BV66" s="30">
        <f t="shared" si="139"/>
        <v>0</v>
      </c>
      <c r="BW66" s="30">
        <f t="shared" si="139"/>
        <v>0</v>
      </c>
      <c r="BX66" s="30">
        <f t="shared" si="139"/>
        <v>0</v>
      </c>
      <c r="BY66" s="30">
        <f t="shared" si="139"/>
        <v>0</v>
      </c>
      <c r="BZ66" s="30">
        <f t="shared" si="139"/>
        <v>0</v>
      </c>
      <c r="CA66" s="30">
        <f t="shared" si="139"/>
        <v>0</v>
      </c>
      <c r="CB66" s="30">
        <f t="shared" si="139"/>
        <v>0</v>
      </c>
      <c r="CC66" s="30">
        <f t="shared" si="139"/>
        <v>0</v>
      </c>
      <c r="CD66" s="30">
        <f t="shared" si="139"/>
        <v>0</v>
      </c>
      <c r="CE66" s="30">
        <f t="shared" si="139"/>
        <v>0</v>
      </c>
      <c r="CF66" s="30">
        <f t="shared" si="139"/>
        <v>0</v>
      </c>
      <c r="CG66" s="30">
        <f t="shared" si="139"/>
        <v>0</v>
      </c>
      <c r="CH66" s="33">
        <f t="shared" si="139"/>
        <v>0</v>
      </c>
    </row>
    <row r="67" spans="1:88" ht="15.5" x14ac:dyDescent="0.35">
      <c r="A67" s="578"/>
      <c r="B67" s="14" t="str">
        <f t="shared" si="122"/>
        <v>Miscellaneous</v>
      </c>
      <c r="C67" s="30">
        <f t="shared" si="125"/>
        <v>0</v>
      </c>
      <c r="D67" s="30">
        <f t="shared" ref="D67:BO67" si="140">((D13*0.5)+C31-D49)*D86*D101*D$2</f>
        <v>0</v>
      </c>
      <c r="E67" s="30">
        <f t="shared" si="140"/>
        <v>0</v>
      </c>
      <c r="F67" s="30">
        <f t="shared" si="140"/>
        <v>0</v>
      </c>
      <c r="G67" s="30">
        <f t="shared" si="140"/>
        <v>0</v>
      </c>
      <c r="H67" s="30">
        <f t="shared" si="140"/>
        <v>0</v>
      </c>
      <c r="I67" s="30">
        <f t="shared" si="140"/>
        <v>0</v>
      </c>
      <c r="J67" s="30">
        <f t="shared" si="140"/>
        <v>0</v>
      </c>
      <c r="K67" s="30">
        <f t="shared" si="140"/>
        <v>0</v>
      </c>
      <c r="L67" s="30">
        <f t="shared" si="140"/>
        <v>0</v>
      </c>
      <c r="M67" s="30">
        <f t="shared" si="140"/>
        <v>0</v>
      </c>
      <c r="N67" s="30">
        <f t="shared" si="140"/>
        <v>0</v>
      </c>
      <c r="O67" s="30">
        <f t="shared" si="140"/>
        <v>0</v>
      </c>
      <c r="P67" s="30">
        <f t="shared" si="140"/>
        <v>0</v>
      </c>
      <c r="Q67" s="30">
        <f t="shared" si="140"/>
        <v>0</v>
      </c>
      <c r="R67" s="30">
        <f t="shared" si="140"/>
        <v>0</v>
      </c>
      <c r="S67" s="30">
        <f t="shared" si="140"/>
        <v>0</v>
      </c>
      <c r="T67" s="30">
        <f t="shared" si="140"/>
        <v>0</v>
      </c>
      <c r="U67" s="30">
        <f t="shared" si="140"/>
        <v>0</v>
      </c>
      <c r="V67" s="30">
        <f t="shared" si="140"/>
        <v>0</v>
      </c>
      <c r="W67" s="30">
        <f t="shared" si="140"/>
        <v>0</v>
      </c>
      <c r="X67" s="30">
        <f t="shared" si="140"/>
        <v>0</v>
      </c>
      <c r="Y67" s="30">
        <f t="shared" si="140"/>
        <v>0</v>
      </c>
      <c r="Z67" s="30">
        <f t="shared" si="140"/>
        <v>0</v>
      </c>
      <c r="AA67" s="30">
        <f t="shared" si="140"/>
        <v>0</v>
      </c>
      <c r="AB67" s="30">
        <f t="shared" si="140"/>
        <v>0</v>
      </c>
      <c r="AC67" s="30">
        <f t="shared" si="140"/>
        <v>0</v>
      </c>
      <c r="AD67" s="30">
        <f t="shared" si="140"/>
        <v>0</v>
      </c>
      <c r="AE67" s="30">
        <f t="shared" si="140"/>
        <v>0</v>
      </c>
      <c r="AF67" s="30">
        <f t="shared" si="140"/>
        <v>0</v>
      </c>
      <c r="AG67" s="30">
        <f t="shared" si="140"/>
        <v>0</v>
      </c>
      <c r="AH67" s="30">
        <f t="shared" si="140"/>
        <v>0</v>
      </c>
      <c r="AI67" s="30">
        <f t="shared" si="140"/>
        <v>0</v>
      </c>
      <c r="AJ67" s="30">
        <f t="shared" si="140"/>
        <v>0</v>
      </c>
      <c r="AK67" s="30">
        <f t="shared" si="140"/>
        <v>0</v>
      </c>
      <c r="AL67" s="30">
        <f t="shared" si="140"/>
        <v>0</v>
      </c>
      <c r="AM67" s="30">
        <f t="shared" si="140"/>
        <v>0</v>
      </c>
      <c r="AN67" s="30">
        <f t="shared" si="140"/>
        <v>0</v>
      </c>
      <c r="AO67" s="30">
        <f t="shared" si="140"/>
        <v>0</v>
      </c>
      <c r="AP67" s="30">
        <f t="shared" si="140"/>
        <v>0</v>
      </c>
      <c r="AQ67" s="30">
        <f t="shared" si="140"/>
        <v>0</v>
      </c>
      <c r="AR67" s="30">
        <f t="shared" si="140"/>
        <v>0</v>
      </c>
      <c r="AS67" s="30">
        <f t="shared" si="140"/>
        <v>0</v>
      </c>
      <c r="AT67" s="30">
        <f t="shared" si="140"/>
        <v>0</v>
      </c>
      <c r="AU67" s="30">
        <f t="shared" si="140"/>
        <v>0</v>
      </c>
      <c r="AV67" s="30">
        <f t="shared" si="140"/>
        <v>0</v>
      </c>
      <c r="AW67" s="30">
        <f t="shared" si="140"/>
        <v>0</v>
      </c>
      <c r="AX67" s="30">
        <f t="shared" si="140"/>
        <v>0</v>
      </c>
      <c r="AY67" s="30">
        <f t="shared" si="140"/>
        <v>0</v>
      </c>
      <c r="AZ67" s="30">
        <f t="shared" si="140"/>
        <v>0</v>
      </c>
      <c r="BA67" s="30">
        <f t="shared" si="140"/>
        <v>0</v>
      </c>
      <c r="BB67" s="30">
        <f t="shared" si="140"/>
        <v>0</v>
      </c>
      <c r="BC67" s="30">
        <f t="shared" si="140"/>
        <v>0</v>
      </c>
      <c r="BD67" s="30">
        <f t="shared" si="140"/>
        <v>0</v>
      </c>
      <c r="BE67" s="30">
        <f t="shared" si="140"/>
        <v>0</v>
      </c>
      <c r="BF67" s="30">
        <f t="shared" si="140"/>
        <v>0</v>
      </c>
      <c r="BG67" s="30">
        <f t="shared" si="140"/>
        <v>0</v>
      </c>
      <c r="BH67" s="30">
        <f t="shared" si="140"/>
        <v>0</v>
      </c>
      <c r="BI67" s="30">
        <f t="shared" si="140"/>
        <v>0</v>
      </c>
      <c r="BJ67" s="30">
        <f t="shared" si="140"/>
        <v>0</v>
      </c>
      <c r="BK67" s="30">
        <f t="shared" si="140"/>
        <v>0</v>
      </c>
      <c r="BL67" s="30">
        <f t="shared" si="140"/>
        <v>0</v>
      </c>
      <c r="BM67" s="30">
        <f t="shared" si="140"/>
        <v>0</v>
      </c>
      <c r="BN67" s="30">
        <f t="shared" si="140"/>
        <v>0</v>
      </c>
      <c r="BO67" s="30">
        <f t="shared" si="140"/>
        <v>0</v>
      </c>
      <c r="BP67" s="30">
        <f t="shared" ref="BP67:CH67" si="141">((BP13*0.5)+BO31-BP49)*BP86*BP101*BP$2</f>
        <v>0</v>
      </c>
      <c r="BQ67" s="30">
        <f t="shared" si="141"/>
        <v>0</v>
      </c>
      <c r="BR67" s="30">
        <f t="shared" si="141"/>
        <v>0</v>
      </c>
      <c r="BS67" s="30">
        <f t="shared" si="141"/>
        <v>0</v>
      </c>
      <c r="BT67" s="30">
        <f t="shared" si="141"/>
        <v>0</v>
      </c>
      <c r="BU67" s="30">
        <f t="shared" si="141"/>
        <v>0</v>
      </c>
      <c r="BV67" s="30">
        <f t="shared" si="141"/>
        <v>0</v>
      </c>
      <c r="BW67" s="30">
        <f t="shared" si="141"/>
        <v>0</v>
      </c>
      <c r="BX67" s="30">
        <f t="shared" si="141"/>
        <v>0</v>
      </c>
      <c r="BY67" s="30">
        <f t="shared" si="141"/>
        <v>0</v>
      </c>
      <c r="BZ67" s="30">
        <f t="shared" si="141"/>
        <v>0</v>
      </c>
      <c r="CA67" s="30">
        <f t="shared" si="141"/>
        <v>0</v>
      </c>
      <c r="CB67" s="30">
        <f t="shared" si="141"/>
        <v>0</v>
      </c>
      <c r="CC67" s="30">
        <f t="shared" si="141"/>
        <v>0</v>
      </c>
      <c r="CD67" s="30">
        <f t="shared" si="141"/>
        <v>0</v>
      </c>
      <c r="CE67" s="30">
        <f t="shared" si="141"/>
        <v>0</v>
      </c>
      <c r="CF67" s="30">
        <f t="shared" si="141"/>
        <v>0</v>
      </c>
      <c r="CG67" s="30">
        <f t="shared" si="141"/>
        <v>0</v>
      </c>
      <c r="CH67" s="33">
        <f t="shared" si="141"/>
        <v>0</v>
      </c>
    </row>
    <row r="68" spans="1:88" ht="15.75" customHeight="1" x14ac:dyDescent="0.35">
      <c r="A68" s="578"/>
      <c r="B68" s="14" t="str">
        <f t="shared" si="122"/>
        <v>Motors</v>
      </c>
      <c r="C68" s="30">
        <f t="shared" si="125"/>
        <v>0</v>
      </c>
      <c r="D68" s="30">
        <f t="shared" ref="D68:BO68" si="142">((D14*0.5)+C32-D50)*D87*D102*D$2</f>
        <v>0</v>
      </c>
      <c r="E68" s="30">
        <f t="shared" si="142"/>
        <v>0</v>
      </c>
      <c r="F68" s="30">
        <f t="shared" si="142"/>
        <v>0</v>
      </c>
      <c r="G68" s="30">
        <f t="shared" si="142"/>
        <v>0</v>
      </c>
      <c r="H68" s="30">
        <f t="shared" si="142"/>
        <v>0</v>
      </c>
      <c r="I68" s="30">
        <f t="shared" si="142"/>
        <v>0</v>
      </c>
      <c r="J68" s="30">
        <f t="shared" si="142"/>
        <v>0</v>
      </c>
      <c r="K68" s="30">
        <f t="shared" si="142"/>
        <v>0</v>
      </c>
      <c r="L68" s="30">
        <f t="shared" si="142"/>
        <v>0</v>
      </c>
      <c r="M68" s="30">
        <f t="shared" si="142"/>
        <v>0</v>
      </c>
      <c r="N68" s="30">
        <f t="shared" si="142"/>
        <v>0</v>
      </c>
      <c r="O68" s="30">
        <f t="shared" si="142"/>
        <v>0</v>
      </c>
      <c r="P68" s="30">
        <f t="shared" si="142"/>
        <v>0</v>
      </c>
      <c r="Q68" s="30">
        <f t="shared" si="142"/>
        <v>0</v>
      </c>
      <c r="R68" s="30">
        <f t="shared" si="142"/>
        <v>0</v>
      </c>
      <c r="S68" s="30">
        <f t="shared" si="142"/>
        <v>0</v>
      </c>
      <c r="T68" s="30">
        <f t="shared" si="142"/>
        <v>0</v>
      </c>
      <c r="U68" s="30">
        <f t="shared" si="142"/>
        <v>0</v>
      </c>
      <c r="V68" s="30">
        <f t="shared" si="142"/>
        <v>0</v>
      </c>
      <c r="W68" s="30">
        <f t="shared" si="142"/>
        <v>0</v>
      </c>
      <c r="X68" s="30">
        <f t="shared" si="142"/>
        <v>0</v>
      </c>
      <c r="Y68" s="30">
        <f t="shared" si="142"/>
        <v>0</v>
      </c>
      <c r="Z68" s="30">
        <f t="shared" si="142"/>
        <v>0</v>
      </c>
      <c r="AA68" s="30">
        <f t="shared" si="142"/>
        <v>0</v>
      </c>
      <c r="AB68" s="30">
        <f t="shared" si="142"/>
        <v>0</v>
      </c>
      <c r="AC68" s="30">
        <f t="shared" si="142"/>
        <v>0</v>
      </c>
      <c r="AD68" s="30">
        <f t="shared" si="142"/>
        <v>0</v>
      </c>
      <c r="AE68" s="30">
        <f t="shared" si="142"/>
        <v>0</v>
      </c>
      <c r="AF68" s="30">
        <f t="shared" si="142"/>
        <v>0</v>
      </c>
      <c r="AG68" s="30">
        <f t="shared" si="142"/>
        <v>0</v>
      </c>
      <c r="AH68" s="30">
        <f t="shared" si="142"/>
        <v>0</v>
      </c>
      <c r="AI68" s="30">
        <f t="shared" si="142"/>
        <v>0</v>
      </c>
      <c r="AJ68" s="30">
        <f t="shared" si="142"/>
        <v>0</v>
      </c>
      <c r="AK68" s="30">
        <f t="shared" si="142"/>
        <v>0</v>
      </c>
      <c r="AL68" s="30">
        <f t="shared" si="142"/>
        <v>0</v>
      </c>
      <c r="AM68" s="30">
        <f t="shared" si="142"/>
        <v>0</v>
      </c>
      <c r="AN68" s="30">
        <f t="shared" si="142"/>
        <v>0</v>
      </c>
      <c r="AO68" s="30">
        <f t="shared" si="142"/>
        <v>0</v>
      </c>
      <c r="AP68" s="30">
        <f t="shared" si="142"/>
        <v>0</v>
      </c>
      <c r="AQ68" s="30">
        <f t="shared" si="142"/>
        <v>0</v>
      </c>
      <c r="AR68" s="30">
        <f t="shared" si="142"/>
        <v>0</v>
      </c>
      <c r="AS68" s="30">
        <f t="shared" si="142"/>
        <v>0</v>
      </c>
      <c r="AT68" s="30">
        <f t="shared" si="142"/>
        <v>0</v>
      </c>
      <c r="AU68" s="30">
        <f t="shared" si="142"/>
        <v>0</v>
      </c>
      <c r="AV68" s="30">
        <f t="shared" si="142"/>
        <v>0</v>
      </c>
      <c r="AW68" s="30">
        <f t="shared" si="142"/>
        <v>0</v>
      </c>
      <c r="AX68" s="30">
        <f t="shared" si="142"/>
        <v>0</v>
      </c>
      <c r="AY68" s="30">
        <f t="shared" si="142"/>
        <v>0</v>
      </c>
      <c r="AZ68" s="30">
        <f t="shared" si="142"/>
        <v>0</v>
      </c>
      <c r="BA68" s="30">
        <f t="shared" si="142"/>
        <v>0</v>
      </c>
      <c r="BB68" s="30">
        <f t="shared" si="142"/>
        <v>0</v>
      </c>
      <c r="BC68" s="30">
        <f t="shared" si="142"/>
        <v>0</v>
      </c>
      <c r="BD68" s="30">
        <f t="shared" si="142"/>
        <v>0</v>
      </c>
      <c r="BE68" s="30">
        <f t="shared" si="142"/>
        <v>0</v>
      </c>
      <c r="BF68" s="30">
        <f t="shared" si="142"/>
        <v>0</v>
      </c>
      <c r="BG68" s="30">
        <f t="shared" si="142"/>
        <v>0</v>
      </c>
      <c r="BH68" s="30">
        <f t="shared" si="142"/>
        <v>0</v>
      </c>
      <c r="BI68" s="30">
        <f t="shared" si="142"/>
        <v>0</v>
      </c>
      <c r="BJ68" s="30">
        <f t="shared" si="142"/>
        <v>0</v>
      </c>
      <c r="BK68" s="30">
        <f t="shared" si="142"/>
        <v>0</v>
      </c>
      <c r="BL68" s="30">
        <f t="shared" si="142"/>
        <v>0</v>
      </c>
      <c r="BM68" s="30">
        <f t="shared" si="142"/>
        <v>0</v>
      </c>
      <c r="BN68" s="30">
        <f t="shared" si="142"/>
        <v>0</v>
      </c>
      <c r="BO68" s="30">
        <f t="shared" si="142"/>
        <v>0</v>
      </c>
      <c r="BP68" s="30">
        <f t="shared" ref="BP68:CH68" si="143">((BP14*0.5)+BO32-BP50)*BP87*BP102*BP$2</f>
        <v>0</v>
      </c>
      <c r="BQ68" s="30">
        <f t="shared" si="143"/>
        <v>0</v>
      </c>
      <c r="BR68" s="30">
        <f t="shared" si="143"/>
        <v>0</v>
      </c>
      <c r="BS68" s="30">
        <f t="shared" si="143"/>
        <v>0</v>
      </c>
      <c r="BT68" s="30">
        <f t="shared" si="143"/>
        <v>0</v>
      </c>
      <c r="BU68" s="30">
        <f t="shared" si="143"/>
        <v>0</v>
      </c>
      <c r="BV68" s="30">
        <f t="shared" si="143"/>
        <v>0</v>
      </c>
      <c r="BW68" s="30">
        <f t="shared" si="143"/>
        <v>0</v>
      </c>
      <c r="BX68" s="30">
        <f t="shared" si="143"/>
        <v>0</v>
      </c>
      <c r="BY68" s="30">
        <f t="shared" si="143"/>
        <v>0</v>
      </c>
      <c r="BZ68" s="30">
        <f t="shared" si="143"/>
        <v>0</v>
      </c>
      <c r="CA68" s="30">
        <f t="shared" si="143"/>
        <v>0</v>
      </c>
      <c r="CB68" s="30">
        <f t="shared" si="143"/>
        <v>0</v>
      </c>
      <c r="CC68" s="30">
        <f t="shared" si="143"/>
        <v>0</v>
      </c>
      <c r="CD68" s="30">
        <f t="shared" si="143"/>
        <v>0</v>
      </c>
      <c r="CE68" s="30">
        <f t="shared" si="143"/>
        <v>0</v>
      </c>
      <c r="CF68" s="30">
        <f t="shared" si="143"/>
        <v>0</v>
      </c>
      <c r="CG68" s="30">
        <f t="shared" si="143"/>
        <v>0</v>
      </c>
      <c r="CH68" s="33">
        <f t="shared" si="143"/>
        <v>0</v>
      </c>
    </row>
    <row r="69" spans="1:88" ht="15.5" x14ac:dyDescent="0.35">
      <c r="A69" s="578"/>
      <c r="B69" s="14" t="str">
        <f t="shared" si="122"/>
        <v>Process</v>
      </c>
      <c r="C69" s="30">
        <f t="shared" si="125"/>
        <v>0</v>
      </c>
      <c r="D69" s="30">
        <f t="shared" ref="D69:BO69" si="144">((D15*0.5)+C33-D51)*D88*D103*D$2</f>
        <v>0</v>
      </c>
      <c r="E69" s="30">
        <f t="shared" si="144"/>
        <v>0</v>
      </c>
      <c r="F69" s="30">
        <f t="shared" si="144"/>
        <v>0</v>
      </c>
      <c r="G69" s="30">
        <f t="shared" si="144"/>
        <v>0</v>
      </c>
      <c r="H69" s="30">
        <f t="shared" si="144"/>
        <v>0</v>
      </c>
      <c r="I69" s="30">
        <f t="shared" si="144"/>
        <v>0</v>
      </c>
      <c r="J69" s="30">
        <f t="shared" si="144"/>
        <v>0</v>
      </c>
      <c r="K69" s="30">
        <f t="shared" si="144"/>
        <v>0</v>
      </c>
      <c r="L69" s="30">
        <f t="shared" si="144"/>
        <v>0</v>
      </c>
      <c r="M69" s="30">
        <f t="shared" si="144"/>
        <v>0</v>
      </c>
      <c r="N69" s="30">
        <f t="shared" si="144"/>
        <v>0</v>
      </c>
      <c r="O69" s="30">
        <f t="shared" si="144"/>
        <v>0</v>
      </c>
      <c r="P69" s="30">
        <f t="shared" si="144"/>
        <v>0</v>
      </c>
      <c r="Q69" s="30">
        <f t="shared" si="144"/>
        <v>0</v>
      </c>
      <c r="R69" s="30">
        <f t="shared" si="144"/>
        <v>0</v>
      </c>
      <c r="S69" s="30">
        <f t="shared" si="144"/>
        <v>0</v>
      </c>
      <c r="T69" s="30">
        <f t="shared" si="144"/>
        <v>0</v>
      </c>
      <c r="U69" s="30">
        <f t="shared" si="144"/>
        <v>0</v>
      </c>
      <c r="V69" s="30">
        <f t="shared" si="144"/>
        <v>0</v>
      </c>
      <c r="W69" s="30">
        <f t="shared" si="144"/>
        <v>0</v>
      </c>
      <c r="X69" s="30">
        <f t="shared" si="144"/>
        <v>0</v>
      </c>
      <c r="Y69" s="30">
        <f t="shared" si="144"/>
        <v>0</v>
      </c>
      <c r="Z69" s="30">
        <f t="shared" si="144"/>
        <v>0</v>
      </c>
      <c r="AA69" s="30">
        <f t="shared" si="144"/>
        <v>0</v>
      </c>
      <c r="AB69" s="30">
        <f t="shared" si="144"/>
        <v>0</v>
      </c>
      <c r="AC69" s="30">
        <f t="shared" si="144"/>
        <v>0</v>
      </c>
      <c r="AD69" s="30">
        <f t="shared" si="144"/>
        <v>0</v>
      </c>
      <c r="AE69" s="30">
        <f t="shared" si="144"/>
        <v>0</v>
      </c>
      <c r="AF69" s="30">
        <f t="shared" si="144"/>
        <v>0</v>
      </c>
      <c r="AG69" s="30">
        <f t="shared" si="144"/>
        <v>0</v>
      </c>
      <c r="AH69" s="30">
        <f t="shared" si="144"/>
        <v>0</v>
      </c>
      <c r="AI69" s="30">
        <f t="shared" si="144"/>
        <v>0</v>
      </c>
      <c r="AJ69" s="30">
        <f t="shared" si="144"/>
        <v>0</v>
      </c>
      <c r="AK69" s="30">
        <f t="shared" si="144"/>
        <v>0</v>
      </c>
      <c r="AL69" s="30">
        <f t="shared" si="144"/>
        <v>0</v>
      </c>
      <c r="AM69" s="30">
        <f t="shared" si="144"/>
        <v>0</v>
      </c>
      <c r="AN69" s="30">
        <f t="shared" si="144"/>
        <v>0</v>
      </c>
      <c r="AO69" s="30">
        <f t="shared" si="144"/>
        <v>0</v>
      </c>
      <c r="AP69" s="30">
        <f t="shared" si="144"/>
        <v>0</v>
      </c>
      <c r="AQ69" s="30">
        <f t="shared" si="144"/>
        <v>0</v>
      </c>
      <c r="AR69" s="30">
        <f t="shared" si="144"/>
        <v>0</v>
      </c>
      <c r="AS69" s="30">
        <f t="shared" si="144"/>
        <v>0</v>
      </c>
      <c r="AT69" s="30">
        <f t="shared" si="144"/>
        <v>0</v>
      </c>
      <c r="AU69" s="30">
        <f t="shared" si="144"/>
        <v>0</v>
      </c>
      <c r="AV69" s="30">
        <f t="shared" si="144"/>
        <v>0</v>
      </c>
      <c r="AW69" s="30">
        <f t="shared" si="144"/>
        <v>0</v>
      </c>
      <c r="AX69" s="30">
        <f t="shared" si="144"/>
        <v>0</v>
      </c>
      <c r="AY69" s="30">
        <f t="shared" si="144"/>
        <v>0</v>
      </c>
      <c r="AZ69" s="30">
        <f t="shared" si="144"/>
        <v>0</v>
      </c>
      <c r="BA69" s="30">
        <f t="shared" si="144"/>
        <v>0</v>
      </c>
      <c r="BB69" s="30">
        <f t="shared" si="144"/>
        <v>0</v>
      </c>
      <c r="BC69" s="30">
        <f t="shared" si="144"/>
        <v>0</v>
      </c>
      <c r="BD69" s="30">
        <f t="shared" si="144"/>
        <v>0</v>
      </c>
      <c r="BE69" s="30">
        <f t="shared" si="144"/>
        <v>0</v>
      </c>
      <c r="BF69" s="30">
        <f t="shared" si="144"/>
        <v>0</v>
      </c>
      <c r="BG69" s="30">
        <f t="shared" si="144"/>
        <v>0</v>
      </c>
      <c r="BH69" s="30">
        <f t="shared" si="144"/>
        <v>0</v>
      </c>
      <c r="BI69" s="30">
        <f t="shared" si="144"/>
        <v>0</v>
      </c>
      <c r="BJ69" s="30">
        <f t="shared" si="144"/>
        <v>0</v>
      </c>
      <c r="BK69" s="30">
        <f t="shared" si="144"/>
        <v>0</v>
      </c>
      <c r="BL69" s="30">
        <f t="shared" si="144"/>
        <v>0</v>
      </c>
      <c r="BM69" s="30">
        <f t="shared" si="144"/>
        <v>0</v>
      </c>
      <c r="BN69" s="30">
        <f t="shared" si="144"/>
        <v>0</v>
      </c>
      <c r="BO69" s="30">
        <f t="shared" si="144"/>
        <v>0</v>
      </c>
      <c r="BP69" s="30">
        <f t="shared" ref="BP69:CH69" si="145">((BP15*0.5)+BO33-BP51)*BP88*BP103*BP$2</f>
        <v>0</v>
      </c>
      <c r="BQ69" s="30">
        <f t="shared" si="145"/>
        <v>0</v>
      </c>
      <c r="BR69" s="30">
        <f t="shared" si="145"/>
        <v>0</v>
      </c>
      <c r="BS69" s="30">
        <f t="shared" si="145"/>
        <v>0</v>
      </c>
      <c r="BT69" s="30">
        <f t="shared" si="145"/>
        <v>0</v>
      </c>
      <c r="BU69" s="30">
        <f t="shared" si="145"/>
        <v>0</v>
      </c>
      <c r="BV69" s="30">
        <f t="shared" si="145"/>
        <v>0</v>
      </c>
      <c r="BW69" s="30">
        <f t="shared" si="145"/>
        <v>0</v>
      </c>
      <c r="BX69" s="30">
        <f t="shared" si="145"/>
        <v>0</v>
      </c>
      <c r="BY69" s="30">
        <f t="shared" si="145"/>
        <v>0</v>
      </c>
      <c r="BZ69" s="30">
        <f t="shared" si="145"/>
        <v>0</v>
      </c>
      <c r="CA69" s="30">
        <f t="shared" si="145"/>
        <v>0</v>
      </c>
      <c r="CB69" s="30">
        <f t="shared" si="145"/>
        <v>0</v>
      </c>
      <c r="CC69" s="30">
        <f t="shared" si="145"/>
        <v>0</v>
      </c>
      <c r="CD69" s="30">
        <f t="shared" si="145"/>
        <v>0</v>
      </c>
      <c r="CE69" s="30">
        <f t="shared" si="145"/>
        <v>0</v>
      </c>
      <c r="CF69" s="30">
        <f t="shared" si="145"/>
        <v>0</v>
      </c>
      <c r="CG69" s="30">
        <f t="shared" si="145"/>
        <v>0</v>
      </c>
      <c r="CH69" s="33">
        <f t="shared" si="145"/>
        <v>0</v>
      </c>
    </row>
    <row r="70" spans="1:88" ht="15.5" x14ac:dyDescent="0.35">
      <c r="A70" s="578"/>
      <c r="B70" s="14" t="str">
        <f t="shared" si="122"/>
        <v>Refrigeration</v>
      </c>
      <c r="C70" s="30">
        <f t="shared" si="125"/>
        <v>0</v>
      </c>
      <c r="D70" s="30">
        <f t="shared" ref="D70:BO70" si="146">((D16*0.5)+C34-D52)*D89*D104*D$2</f>
        <v>0</v>
      </c>
      <c r="E70" s="30">
        <f t="shared" si="146"/>
        <v>0</v>
      </c>
      <c r="F70" s="30">
        <f t="shared" si="146"/>
        <v>0</v>
      </c>
      <c r="G70" s="30">
        <f t="shared" si="146"/>
        <v>0</v>
      </c>
      <c r="H70" s="30">
        <f t="shared" si="146"/>
        <v>0</v>
      </c>
      <c r="I70" s="30">
        <f t="shared" si="146"/>
        <v>0</v>
      </c>
      <c r="J70" s="30">
        <f t="shared" si="146"/>
        <v>0</v>
      </c>
      <c r="K70" s="30">
        <f t="shared" si="146"/>
        <v>0</v>
      </c>
      <c r="L70" s="30">
        <f t="shared" si="146"/>
        <v>0</v>
      </c>
      <c r="M70" s="30">
        <f t="shared" si="146"/>
        <v>0</v>
      </c>
      <c r="N70" s="30">
        <f t="shared" si="146"/>
        <v>0</v>
      </c>
      <c r="O70" s="30">
        <f t="shared" si="146"/>
        <v>0</v>
      </c>
      <c r="P70" s="30">
        <f t="shared" si="146"/>
        <v>0</v>
      </c>
      <c r="Q70" s="30">
        <f t="shared" si="146"/>
        <v>0</v>
      </c>
      <c r="R70" s="30">
        <f t="shared" si="146"/>
        <v>0</v>
      </c>
      <c r="S70" s="30">
        <f t="shared" si="146"/>
        <v>0</v>
      </c>
      <c r="T70" s="30">
        <f t="shared" si="146"/>
        <v>0</v>
      </c>
      <c r="U70" s="30">
        <f t="shared" si="146"/>
        <v>0</v>
      </c>
      <c r="V70" s="30">
        <f t="shared" si="146"/>
        <v>0</v>
      </c>
      <c r="W70" s="30">
        <f t="shared" si="146"/>
        <v>0</v>
      </c>
      <c r="X70" s="30">
        <f t="shared" si="146"/>
        <v>0</v>
      </c>
      <c r="Y70" s="30">
        <f t="shared" si="146"/>
        <v>0</v>
      </c>
      <c r="Z70" s="30">
        <f t="shared" si="146"/>
        <v>0</v>
      </c>
      <c r="AA70" s="30">
        <f t="shared" si="146"/>
        <v>0</v>
      </c>
      <c r="AB70" s="30">
        <f t="shared" si="146"/>
        <v>0</v>
      </c>
      <c r="AC70" s="30">
        <f t="shared" si="146"/>
        <v>0</v>
      </c>
      <c r="AD70" s="30">
        <f t="shared" si="146"/>
        <v>0</v>
      </c>
      <c r="AE70" s="30">
        <f t="shared" si="146"/>
        <v>0</v>
      </c>
      <c r="AF70" s="30">
        <f t="shared" si="146"/>
        <v>0</v>
      </c>
      <c r="AG70" s="30">
        <f t="shared" si="146"/>
        <v>0</v>
      </c>
      <c r="AH70" s="30">
        <f t="shared" si="146"/>
        <v>0</v>
      </c>
      <c r="AI70" s="30">
        <f t="shared" si="146"/>
        <v>0</v>
      </c>
      <c r="AJ70" s="30">
        <f t="shared" si="146"/>
        <v>0</v>
      </c>
      <c r="AK70" s="30">
        <f t="shared" si="146"/>
        <v>0</v>
      </c>
      <c r="AL70" s="30">
        <f t="shared" si="146"/>
        <v>0</v>
      </c>
      <c r="AM70" s="30">
        <f t="shared" si="146"/>
        <v>0</v>
      </c>
      <c r="AN70" s="30">
        <f t="shared" si="146"/>
        <v>0</v>
      </c>
      <c r="AO70" s="30">
        <f t="shared" si="146"/>
        <v>0</v>
      </c>
      <c r="AP70" s="30">
        <f t="shared" si="146"/>
        <v>0</v>
      </c>
      <c r="AQ70" s="30">
        <f t="shared" si="146"/>
        <v>0</v>
      </c>
      <c r="AR70" s="30">
        <f t="shared" si="146"/>
        <v>0</v>
      </c>
      <c r="AS70" s="30">
        <f t="shared" si="146"/>
        <v>0</v>
      </c>
      <c r="AT70" s="30">
        <f t="shared" si="146"/>
        <v>0</v>
      </c>
      <c r="AU70" s="30">
        <f t="shared" si="146"/>
        <v>0</v>
      </c>
      <c r="AV70" s="30">
        <f t="shared" si="146"/>
        <v>0</v>
      </c>
      <c r="AW70" s="30">
        <f t="shared" si="146"/>
        <v>0</v>
      </c>
      <c r="AX70" s="30">
        <f t="shared" si="146"/>
        <v>0</v>
      </c>
      <c r="AY70" s="30">
        <f t="shared" si="146"/>
        <v>0</v>
      </c>
      <c r="AZ70" s="30">
        <f t="shared" si="146"/>
        <v>0</v>
      </c>
      <c r="BA70" s="30">
        <f t="shared" si="146"/>
        <v>0</v>
      </c>
      <c r="BB70" s="30">
        <f t="shared" si="146"/>
        <v>0</v>
      </c>
      <c r="BC70" s="30">
        <f t="shared" si="146"/>
        <v>0</v>
      </c>
      <c r="BD70" s="30">
        <f t="shared" si="146"/>
        <v>0</v>
      </c>
      <c r="BE70" s="30">
        <f t="shared" si="146"/>
        <v>0</v>
      </c>
      <c r="BF70" s="30">
        <f t="shared" si="146"/>
        <v>0</v>
      </c>
      <c r="BG70" s="30">
        <f t="shared" si="146"/>
        <v>0</v>
      </c>
      <c r="BH70" s="30">
        <f t="shared" si="146"/>
        <v>0</v>
      </c>
      <c r="BI70" s="30">
        <f t="shared" si="146"/>
        <v>0</v>
      </c>
      <c r="BJ70" s="30">
        <f t="shared" si="146"/>
        <v>0</v>
      </c>
      <c r="BK70" s="30">
        <f t="shared" si="146"/>
        <v>0</v>
      </c>
      <c r="BL70" s="30">
        <f t="shared" si="146"/>
        <v>0</v>
      </c>
      <c r="BM70" s="30">
        <f t="shared" si="146"/>
        <v>0</v>
      </c>
      <c r="BN70" s="30">
        <f t="shared" si="146"/>
        <v>0</v>
      </c>
      <c r="BO70" s="30">
        <f t="shared" si="146"/>
        <v>0</v>
      </c>
      <c r="BP70" s="30">
        <f t="shared" ref="BP70:CH70" si="147">((BP16*0.5)+BO34-BP52)*BP89*BP104*BP$2</f>
        <v>0</v>
      </c>
      <c r="BQ70" s="30">
        <f t="shared" si="147"/>
        <v>0</v>
      </c>
      <c r="BR70" s="30">
        <f t="shared" si="147"/>
        <v>0</v>
      </c>
      <c r="BS70" s="30">
        <f t="shared" si="147"/>
        <v>0</v>
      </c>
      <c r="BT70" s="30">
        <f t="shared" si="147"/>
        <v>0</v>
      </c>
      <c r="BU70" s="30">
        <f t="shared" si="147"/>
        <v>0</v>
      </c>
      <c r="BV70" s="30">
        <f t="shared" si="147"/>
        <v>0</v>
      </c>
      <c r="BW70" s="30">
        <f t="shared" si="147"/>
        <v>0</v>
      </c>
      <c r="BX70" s="30">
        <f t="shared" si="147"/>
        <v>0</v>
      </c>
      <c r="BY70" s="30">
        <f t="shared" si="147"/>
        <v>0</v>
      </c>
      <c r="BZ70" s="30">
        <f t="shared" si="147"/>
        <v>0</v>
      </c>
      <c r="CA70" s="30">
        <f t="shared" si="147"/>
        <v>0</v>
      </c>
      <c r="CB70" s="30">
        <f t="shared" si="147"/>
        <v>0</v>
      </c>
      <c r="CC70" s="30">
        <f t="shared" si="147"/>
        <v>0</v>
      </c>
      <c r="CD70" s="30">
        <f t="shared" si="147"/>
        <v>0</v>
      </c>
      <c r="CE70" s="30">
        <f t="shared" si="147"/>
        <v>0</v>
      </c>
      <c r="CF70" s="30">
        <f t="shared" si="147"/>
        <v>0</v>
      </c>
      <c r="CG70" s="30">
        <f t="shared" si="147"/>
        <v>0</v>
      </c>
      <c r="CH70" s="33">
        <f t="shared" si="147"/>
        <v>0</v>
      </c>
    </row>
    <row r="71" spans="1:88" ht="15.5" x14ac:dyDescent="0.35">
      <c r="A71" s="578"/>
      <c r="B71" s="14" t="str">
        <f t="shared" si="122"/>
        <v>Water Heating</v>
      </c>
      <c r="C71" s="30">
        <f t="shared" si="125"/>
        <v>0</v>
      </c>
      <c r="D71" s="30">
        <f t="shared" ref="D71:BO71" si="148">((D17*0.5)+C35-D53)*D90*D105*D$2</f>
        <v>0</v>
      </c>
      <c r="E71" s="30">
        <f t="shared" si="148"/>
        <v>0</v>
      </c>
      <c r="F71" s="30">
        <f t="shared" si="148"/>
        <v>0</v>
      </c>
      <c r="G71" s="30">
        <f t="shared" si="148"/>
        <v>0</v>
      </c>
      <c r="H71" s="30">
        <f t="shared" si="148"/>
        <v>0</v>
      </c>
      <c r="I71" s="30">
        <f t="shared" si="148"/>
        <v>0</v>
      </c>
      <c r="J71" s="30">
        <f t="shared" si="148"/>
        <v>0</v>
      </c>
      <c r="K71" s="30">
        <f t="shared" si="148"/>
        <v>0</v>
      </c>
      <c r="L71" s="30">
        <f t="shared" si="148"/>
        <v>0</v>
      </c>
      <c r="M71" s="30">
        <f t="shared" si="148"/>
        <v>0</v>
      </c>
      <c r="N71" s="30">
        <f t="shared" si="148"/>
        <v>0</v>
      </c>
      <c r="O71" s="30">
        <f t="shared" si="148"/>
        <v>0</v>
      </c>
      <c r="P71" s="30">
        <f t="shared" si="148"/>
        <v>0</v>
      </c>
      <c r="Q71" s="30">
        <f t="shared" si="148"/>
        <v>0</v>
      </c>
      <c r="R71" s="30">
        <f t="shared" si="148"/>
        <v>0</v>
      </c>
      <c r="S71" s="30">
        <f t="shared" si="148"/>
        <v>0</v>
      </c>
      <c r="T71" s="30">
        <f t="shared" si="148"/>
        <v>0</v>
      </c>
      <c r="U71" s="30">
        <f t="shared" si="148"/>
        <v>0</v>
      </c>
      <c r="V71" s="30">
        <f t="shared" si="148"/>
        <v>0</v>
      </c>
      <c r="W71" s="30">
        <f t="shared" si="148"/>
        <v>0</v>
      </c>
      <c r="X71" s="30">
        <f t="shared" si="148"/>
        <v>0</v>
      </c>
      <c r="Y71" s="30">
        <f t="shared" si="148"/>
        <v>0</v>
      </c>
      <c r="Z71" s="30">
        <f t="shared" si="148"/>
        <v>0</v>
      </c>
      <c r="AA71" s="30">
        <f t="shared" si="148"/>
        <v>0</v>
      </c>
      <c r="AB71" s="30">
        <f t="shared" si="148"/>
        <v>0</v>
      </c>
      <c r="AC71" s="30">
        <f t="shared" si="148"/>
        <v>0</v>
      </c>
      <c r="AD71" s="30">
        <f t="shared" si="148"/>
        <v>0</v>
      </c>
      <c r="AE71" s="30">
        <f t="shared" si="148"/>
        <v>0</v>
      </c>
      <c r="AF71" s="30">
        <f t="shared" si="148"/>
        <v>0</v>
      </c>
      <c r="AG71" s="30">
        <f t="shared" si="148"/>
        <v>0</v>
      </c>
      <c r="AH71" s="30">
        <f t="shared" si="148"/>
        <v>0</v>
      </c>
      <c r="AI71" s="30">
        <f t="shared" si="148"/>
        <v>0</v>
      </c>
      <c r="AJ71" s="30">
        <f t="shared" si="148"/>
        <v>0</v>
      </c>
      <c r="AK71" s="30">
        <f t="shared" si="148"/>
        <v>0</v>
      </c>
      <c r="AL71" s="30">
        <f t="shared" si="148"/>
        <v>0</v>
      </c>
      <c r="AM71" s="30">
        <f t="shared" si="148"/>
        <v>0</v>
      </c>
      <c r="AN71" s="30">
        <f t="shared" si="148"/>
        <v>0</v>
      </c>
      <c r="AO71" s="30">
        <f t="shared" si="148"/>
        <v>0</v>
      </c>
      <c r="AP71" s="30">
        <f t="shared" si="148"/>
        <v>0</v>
      </c>
      <c r="AQ71" s="30">
        <f t="shared" si="148"/>
        <v>0</v>
      </c>
      <c r="AR71" s="30">
        <f t="shared" si="148"/>
        <v>0</v>
      </c>
      <c r="AS71" s="30">
        <f t="shared" si="148"/>
        <v>0</v>
      </c>
      <c r="AT71" s="30">
        <f t="shared" si="148"/>
        <v>0</v>
      </c>
      <c r="AU71" s="30">
        <f t="shared" si="148"/>
        <v>0</v>
      </c>
      <c r="AV71" s="30">
        <f t="shared" si="148"/>
        <v>0</v>
      </c>
      <c r="AW71" s="30">
        <f t="shared" si="148"/>
        <v>0</v>
      </c>
      <c r="AX71" s="30">
        <f t="shared" si="148"/>
        <v>0</v>
      </c>
      <c r="AY71" s="30">
        <f t="shared" si="148"/>
        <v>0</v>
      </c>
      <c r="AZ71" s="30">
        <f t="shared" si="148"/>
        <v>0</v>
      </c>
      <c r="BA71" s="30">
        <f t="shared" si="148"/>
        <v>0</v>
      </c>
      <c r="BB71" s="30">
        <f t="shared" si="148"/>
        <v>0</v>
      </c>
      <c r="BC71" s="30">
        <f t="shared" si="148"/>
        <v>0</v>
      </c>
      <c r="BD71" s="30">
        <f t="shared" si="148"/>
        <v>0</v>
      </c>
      <c r="BE71" s="30">
        <f t="shared" si="148"/>
        <v>0</v>
      </c>
      <c r="BF71" s="30">
        <f t="shared" si="148"/>
        <v>0</v>
      </c>
      <c r="BG71" s="30">
        <f t="shared" si="148"/>
        <v>0</v>
      </c>
      <c r="BH71" s="30">
        <f t="shared" si="148"/>
        <v>0</v>
      </c>
      <c r="BI71" s="30">
        <f t="shared" si="148"/>
        <v>0</v>
      </c>
      <c r="BJ71" s="30">
        <f t="shared" si="148"/>
        <v>0</v>
      </c>
      <c r="BK71" s="30">
        <f t="shared" si="148"/>
        <v>0</v>
      </c>
      <c r="BL71" s="30">
        <f t="shared" si="148"/>
        <v>0</v>
      </c>
      <c r="BM71" s="30">
        <f t="shared" si="148"/>
        <v>0</v>
      </c>
      <c r="BN71" s="30">
        <f t="shared" si="148"/>
        <v>0</v>
      </c>
      <c r="BO71" s="30">
        <f t="shared" si="148"/>
        <v>0</v>
      </c>
      <c r="BP71" s="30">
        <f t="shared" ref="BP71:CH71" si="149">((BP17*0.5)+BO35-BP53)*BP90*BP105*BP$2</f>
        <v>0</v>
      </c>
      <c r="BQ71" s="30">
        <f t="shared" si="149"/>
        <v>0</v>
      </c>
      <c r="BR71" s="30">
        <f t="shared" si="149"/>
        <v>0</v>
      </c>
      <c r="BS71" s="30">
        <f t="shared" si="149"/>
        <v>0</v>
      </c>
      <c r="BT71" s="30">
        <f t="shared" si="149"/>
        <v>0</v>
      </c>
      <c r="BU71" s="30">
        <f t="shared" si="149"/>
        <v>0</v>
      </c>
      <c r="BV71" s="30">
        <f t="shared" si="149"/>
        <v>0</v>
      </c>
      <c r="BW71" s="30">
        <f t="shared" si="149"/>
        <v>0</v>
      </c>
      <c r="BX71" s="30">
        <f t="shared" si="149"/>
        <v>0</v>
      </c>
      <c r="BY71" s="30">
        <f t="shared" si="149"/>
        <v>0</v>
      </c>
      <c r="BZ71" s="30">
        <f t="shared" si="149"/>
        <v>0</v>
      </c>
      <c r="CA71" s="30">
        <f t="shared" si="149"/>
        <v>0</v>
      </c>
      <c r="CB71" s="30">
        <f t="shared" si="149"/>
        <v>0</v>
      </c>
      <c r="CC71" s="30">
        <f t="shared" si="149"/>
        <v>0</v>
      </c>
      <c r="CD71" s="30">
        <f t="shared" si="149"/>
        <v>0</v>
      </c>
      <c r="CE71" s="30">
        <f t="shared" si="149"/>
        <v>0</v>
      </c>
      <c r="CF71" s="30">
        <f t="shared" si="149"/>
        <v>0</v>
      </c>
      <c r="CG71" s="30">
        <f t="shared" si="149"/>
        <v>0</v>
      </c>
      <c r="CH71" s="33">
        <f t="shared" si="149"/>
        <v>0</v>
      </c>
    </row>
    <row r="72" spans="1:88" ht="15.75" customHeight="1" x14ac:dyDescent="0.35">
      <c r="A72" s="578"/>
      <c r="B72" s="14" t="str">
        <f t="shared" si="12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0</v>
      </c>
      <c r="E73" s="30">
        <f t="shared" ref="E73:BP73" si="150">SUM(E59:E72)</f>
        <v>0</v>
      </c>
      <c r="F73" s="30">
        <f t="shared" si="150"/>
        <v>0</v>
      </c>
      <c r="G73" s="30">
        <f t="shared" si="150"/>
        <v>0</v>
      </c>
      <c r="H73" s="30">
        <f t="shared" si="150"/>
        <v>0</v>
      </c>
      <c r="I73" s="30">
        <f t="shared" si="150"/>
        <v>0</v>
      </c>
      <c r="J73" s="30">
        <f t="shared" si="150"/>
        <v>0</v>
      </c>
      <c r="K73" s="30">
        <f t="shared" si="150"/>
        <v>0</v>
      </c>
      <c r="L73" s="30">
        <f t="shared" si="150"/>
        <v>0</v>
      </c>
      <c r="M73" s="30">
        <f t="shared" si="150"/>
        <v>0</v>
      </c>
      <c r="N73" s="30">
        <f t="shared" si="150"/>
        <v>0</v>
      </c>
      <c r="O73" s="30">
        <f t="shared" si="150"/>
        <v>0</v>
      </c>
      <c r="P73" s="30">
        <f t="shared" si="150"/>
        <v>0</v>
      </c>
      <c r="Q73" s="30">
        <f t="shared" si="150"/>
        <v>0</v>
      </c>
      <c r="R73" s="30">
        <f t="shared" si="150"/>
        <v>0</v>
      </c>
      <c r="S73" s="30">
        <f t="shared" si="150"/>
        <v>0</v>
      </c>
      <c r="T73" s="30">
        <f t="shared" si="150"/>
        <v>0</v>
      </c>
      <c r="U73" s="30">
        <f t="shared" si="150"/>
        <v>0</v>
      </c>
      <c r="V73" s="30">
        <f t="shared" si="150"/>
        <v>0</v>
      </c>
      <c r="W73" s="30">
        <f t="shared" si="150"/>
        <v>0</v>
      </c>
      <c r="X73" s="30">
        <f t="shared" si="150"/>
        <v>0</v>
      </c>
      <c r="Y73" s="30">
        <f t="shared" si="150"/>
        <v>0</v>
      </c>
      <c r="Z73" s="30">
        <f t="shared" si="150"/>
        <v>0</v>
      </c>
      <c r="AA73" s="30">
        <f t="shared" si="150"/>
        <v>0</v>
      </c>
      <c r="AB73" s="30">
        <f t="shared" si="150"/>
        <v>0</v>
      </c>
      <c r="AC73" s="30">
        <f t="shared" si="150"/>
        <v>0</v>
      </c>
      <c r="AD73" s="30">
        <f t="shared" si="150"/>
        <v>0</v>
      </c>
      <c r="AE73" s="30">
        <f t="shared" si="150"/>
        <v>0</v>
      </c>
      <c r="AF73" s="30">
        <f t="shared" si="150"/>
        <v>0</v>
      </c>
      <c r="AG73" s="30">
        <f t="shared" si="150"/>
        <v>0</v>
      </c>
      <c r="AH73" s="30">
        <f t="shared" si="150"/>
        <v>0</v>
      </c>
      <c r="AI73" s="30">
        <f t="shared" si="150"/>
        <v>0</v>
      </c>
      <c r="AJ73" s="30">
        <f t="shared" si="150"/>
        <v>0</v>
      </c>
      <c r="AK73" s="30">
        <f t="shared" si="150"/>
        <v>0</v>
      </c>
      <c r="AL73" s="30">
        <f t="shared" si="150"/>
        <v>0</v>
      </c>
      <c r="AM73" s="30">
        <f t="shared" si="150"/>
        <v>0</v>
      </c>
      <c r="AN73" s="30">
        <f t="shared" si="150"/>
        <v>0</v>
      </c>
      <c r="AO73" s="30">
        <f t="shared" si="150"/>
        <v>0</v>
      </c>
      <c r="AP73" s="30">
        <f t="shared" si="150"/>
        <v>0</v>
      </c>
      <c r="AQ73" s="30">
        <f t="shared" si="150"/>
        <v>0</v>
      </c>
      <c r="AR73" s="30">
        <f t="shared" si="150"/>
        <v>0</v>
      </c>
      <c r="AS73" s="30">
        <f t="shared" si="150"/>
        <v>0</v>
      </c>
      <c r="AT73" s="30">
        <f t="shared" si="150"/>
        <v>0</v>
      </c>
      <c r="AU73" s="30">
        <f t="shared" si="150"/>
        <v>0</v>
      </c>
      <c r="AV73" s="30">
        <f t="shared" si="150"/>
        <v>0</v>
      </c>
      <c r="AW73" s="30">
        <f t="shared" si="150"/>
        <v>0</v>
      </c>
      <c r="AX73" s="30">
        <f t="shared" si="150"/>
        <v>0</v>
      </c>
      <c r="AY73" s="30">
        <f t="shared" si="150"/>
        <v>0</v>
      </c>
      <c r="AZ73" s="30">
        <f t="shared" si="150"/>
        <v>0</v>
      </c>
      <c r="BA73" s="30">
        <f t="shared" si="150"/>
        <v>0</v>
      </c>
      <c r="BB73" s="30">
        <f t="shared" si="150"/>
        <v>0</v>
      </c>
      <c r="BC73" s="30">
        <f t="shared" si="150"/>
        <v>0</v>
      </c>
      <c r="BD73" s="30">
        <f t="shared" si="150"/>
        <v>0</v>
      </c>
      <c r="BE73" s="30">
        <f t="shared" si="150"/>
        <v>0</v>
      </c>
      <c r="BF73" s="30">
        <f t="shared" si="150"/>
        <v>0</v>
      </c>
      <c r="BG73" s="30">
        <f t="shared" si="150"/>
        <v>0</v>
      </c>
      <c r="BH73" s="30">
        <f t="shared" si="150"/>
        <v>0</v>
      </c>
      <c r="BI73" s="30">
        <f t="shared" si="150"/>
        <v>0</v>
      </c>
      <c r="BJ73" s="30">
        <f t="shared" si="150"/>
        <v>0</v>
      </c>
      <c r="BK73" s="30">
        <f t="shared" si="150"/>
        <v>0</v>
      </c>
      <c r="BL73" s="30">
        <f t="shared" si="150"/>
        <v>0</v>
      </c>
      <c r="BM73" s="30">
        <f t="shared" si="150"/>
        <v>0</v>
      </c>
      <c r="BN73" s="30">
        <f t="shared" si="150"/>
        <v>0</v>
      </c>
      <c r="BO73" s="30">
        <f t="shared" si="150"/>
        <v>0</v>
      </c>
      <c r="BP73" s="30">
        <f t="shared" si="150"/>
        <v>0</v>
      </c>
      <c r="BQ73" s="30">
        <f t="shared" ref="BQ73:CH73" si="151">SUM(BQ59:BQ72)</f>
        <v>0</v>
      </c>
      <c r="BR73" s="30">
        <f t="shared" si="151"/>
        <v>0</v>
      </c>
      <c r="BS73" s="30">
        <f t="shared" si="151"/>
        <v>0</v>
      </c>
      <c r="BT73" s="30">
        <f t="shared" si="151"/>
        <v>0</v>
      </c>
      <c r="BU73" s="30">
        <f t="shared" si="151"/>
        <v>0</v>
      </c>
      <c r="BV73" s="30">
        <f t="shared" si="151"/>
        <v>0</v>
      </c>
      <c r="BW73" s="30">
        <f t="shared" si="151"/>
        <v>0</v>
      </c>
      <c r="BX73" s="30">
        <f t="shared" si="151"/>
        <v>0</v>
      </c>
      <c r="BY73" s="30">
        <f t="shared" si="151"/>
        <v>0</v>
      </c>
      <c r="BZ73" s="30">
        <f t="shared" si="151"/>
        <v>0</v>
      </c>
      <c r="CA73" s="30">
        <f t="shared" si="151"/>
        <v>0</v>
      </c>
      <c r="CB73" s="30">
        <f t="shared" si="151"/>
        <v>0</v>
      </c>
      <c r="CC73" s="30">
        <f t="shared" si="151"/>
        <v>0</v>
      </c>
      <c r="CD73" s="30">
        <f t="shared" si="151"/>
        <v>0</v>
      </c>
      <c r="CE73" s="30">
        <f t="shared" si="151"/>
        <v>0</v>
      </c>
      <c r="CF73" s="30">
        <f t="shared" si="151"/>
        <v>0</v>
      </c>
      <c r="CG73" s="30">
        <f t="shared" si="151"/>
        <v>0</v>
      </c>
      <c r="CH73" s="33">
        <f t="shared" si="151"/>
        <v>0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0</v>
      </c>
      <c r="E74" s="31">
        <f t="shared" ref="E74:BP74" si="152">D74+E73</f>
        <v>0</v>
      </c>
      <c r="F74" s="31">
        <f t="shared" si="152"/>
        <v>0</v>
      </c>
      <c r="G74" s="31">
        <f t="shared" si="152"/>
        <v>0</v>
      </c>
      <c r="H74" s="31">
        <f t="shared" si="152"/>
        <v>0</v>
      </c>
      <c r="I74" s="31">
        <f t="shared" si="152"/>
        <v>0</v>
      </c>
      <c r="J74" s="31">
        <f t="shared" si="152"/>
        <v>0</v>
      </c>
      <c r="K74" s="31">
        <f t="shared" si="152"/>
        <v>0</v>
      </c>
      <c r="L74" s="31">
        <f t="shared" si="152"/>
        <v>0</v>
      </c>
      <c r="M74" s="31">
        <f t="shared" si="152"/>
        <v>0</v>
      </c>
      <c r="N74" s="31">
        <f t="shared" si="152"/>
        <v>0</v>
      </c>
      <c r="O74" s="31">
        <f t="shared" si="152"/>
        <v>0</v>
      </c>
      <c r="P74" s="31">
        <f t="shared" si="152"/>
        <v>0</v>
      </c>
      <c r="Q74" s="31">
        <f t="shared" si="152"/>
        <v>0</v>
      </c>
      <c r="R74" s="31">
        <f t="shared" si="152"/>
        <v>0</v>
      </c>
      <c r="S74" s="31">
        <f t="shared" si="152"/>
        <v>0</v>
      </c>
      <c r="T74" s="31">
        <f t="shared" si="152"/>
        <v>0</v>
      </c>
      <c r="U74" s="31">
        <f t="shared" si="152"/>
        <v>0</v>
      </c>
      <c r="V74" s="31">
        <f t="shared" si="152"/>
        <v>0</v>
      </c>
      <c r="W74" s="31">
        <f t="shared" si="152"/>
        <v>0</v>
      </c>
      <c r="X74" s="31">
        <f t="shared" si="152"/>
        <v>0</v>
      </c>
      <c r="Y74" s="31">
        <f t="shared" si="152"/>
        <v>0</v>
      </c>
      <c r="Z74" s="31">
        <f t="shared" si="152"/>
        <v>0</v>
      </c>
      <c r="AA74" s="31">
        <f t="shared" si="152"/>
        <v>0</v>
      </c>
      <c r="AB74" s="31">
        <f t="shared" si="152"/>
        <v>0</v>
      </c>
      <c r="AC74" s="31">
        <f t="shared" si="152"/>
        <v>0</v>
      </c>
      <c r="AD74" s="31">
        <f t="shared" si="152"/>
        <v>0</v>
      </c>
      <c r="AE74" s="31">
        <f t="shared" si="152"/>
        <v>0</v>
      </c>
      <c r="AF74" s="31">
        <f t="shared" si="152"/>
        <v>0</v>
      </c>
      <c r="AG74" s="31">
        <f t="shared" si="152"/>
        <v>0</v>
      </c>
      <c r="AH74" s="31">
        <f t="shared" si="152"/>
        <v>0</v>
      </c>
      <c r="AI74" s="31">
        <f t="shared" si="152"/>
        <v>0</v>
      </c>
      <c r="AJ74" s="31">
        <f t="shared" si="152"/>
        <v>0</v>
      </c>
      <c r="AK74" s="31">
        <f t="shared" si="152"/>
        <v>0</v>
      </c>
      <c r="AL74" s="31">
        <f t="shared" si="152"/>
        <v>0</v>
      </c>
      <c r="AM74" s="31">
        <f t="shared" si="152"/>
        <v>0</v>
      </c>
      <c r="AN74" s="31">
        <f t="shared" si="152"/>
        <v>0</v>
      </c>
      <c r="AO74" s="31">
        <f t="shared" si="152"/>
        <v>0</v>
      </c>
      <c r="AP74" s="31">
        <f t="shared" si="152"/>
        <v>0</v>
      </c>
      <c r="AQ74" s="31">
        <f t="shared" si="152"/>
        <v>0</v>
      </c>
      <c r="AR74" s="31">
        <f t="shared" si="152"/>
        <v>0</v>
      </c>
      <c r="AS74" s="31">
        <f t="shared" si="152"/>
        <v>0</v>
      </c>
      <c r="AT74" s="31">
        <f t="shared" si="152"/>
        <v>0</v>
      </c>
      <c r="AU74" s="31">
        <f t="shared" si="152"/>
        <v>0</v>
      </c>
      <c r="AV74" s="31">
        <f t="shared" si="152"/>
        <v>0</v>
      </c>
      <c r="AW74" s="31">
        <f t="shared" si="152"/>
        <v>0</v>
      </c>
      <c r="AX74" s="31">
        <f t="shared" si="152"/>
        <v>0</v>
      </c>
      <c r="AY74" s="31">
        <f t="shared" si="152"/>
        <v>0</v>
      </c>
      <c r="AZ74" s="31">
        <f t="shared" si="152"/>
        <v>0</v>
      </c>
      <c r="BA74" s="31">
        <f t="shared" si="152"/>
        <v>0</v>
      </c>
      <c r="BB74" s="31">
        <f t="shared" si="152"/>
        <v>0</v>
      </c>
      <c r="BC74" s="31">
        <f t="shared" si="152"/>
        <v>0</v>
      </c>
      <c r="BD74" s="31">
        <f t="shared" si="152"/>
        <v>0</v>
      </c>
      <c r="BE74" s="31">
        <f t="shared" si="152"/>
        <v>0</v>
      </c>
      <c r="BF74" s="31">
        <f t="shared" si="152"/>
        <v>0</v>
      </c>
      <c r="BG74" s="31">
        <f t="shared" si="152"/>
        <v>0</v>
      </c>
      <c r="BH74" s="31">
        <f t="shared" si="152"/>
        <v>0</v>
      </c>
      <c r="BI74" s="31">
        <f t="shared" si="152"/>
        <v>0</v>
      </c>
      <c r="BJ74" s="31">
        <f t="shared" si="152"/>
        <v>0</v>
      </c>
      <c r="BK74" s="31">
        <f t="shared" si="152"/>
        <v>0</v>
      </c>
      <c r="BL74" s="31">
        <f t="shared" si="152"/>
        <v>0</v>
      </c>
      <c r="BM74" s="31">
        <f t="shared" si="152"/>
        <v>0</v>
      </c>
      <c r="BN74" s="31">
        <f t="shared" si="152"/>
        <v>0</v>
      </c>
      <c r="BO74" s="31">
        <f t="shared" si="152"/>
        <v>0</v>
      </c>
      <c r="BP74" s="31">
        <f t="shared" si="152"/>
        <v>0</v>
      </c>
      <c r="BQ74" s="31">
        <f t="shared" ref="BQ74:CH74" si="153">BP74+BQ73</f>
        <v>0</v>
      </c>
      <c r="BR74" s="31">
        <f t="shared" si="153"/>
        <v>0</v>
      </c>
      <c r="BS74" s="31">
        <f t="shared" si="153"/>
        <v>0</v>
      </c>
      <c r="BT74" s="31">
        <f t="shared" si="153"/>
        <v>0</v>
      </c>
      <c r="BU74" s="31">
        <f t="shared" si="153"/>
        <v>0</v>
      </c>
      <c r="BV74" s="31">
        <f t="shared" si="153"/>
        <v>0</v>
      </c>
      <c r="BW74" s="31">
        <f t="shared" si="153"/>
        <v>0</v>
      </c>
      <c r="BX74" s="31">
        <f t="shared" si="153"/>
        <v>0</v>
      </c>
      <c r="BY74" s="31">
        <f t="shared" si="153"/>
        <v>0</v>
      </c>
      <c r="BZ74" s="31">
        <f t="shared" si="153"/>
        <v>0</v>
      </c>
      <c r="CA74" s="31">
        <f t="shared" si="153"/>
        <v>0</v>
      </c>
      <c r="CB74" s="31">
        <f t="shared" si="153"/>
        <v>0</v>
      </c>
      <c r="CC74" s="31">
        <f t="shared" si="153"/>
        <v>0</v>
      </c>
      <c r="CD74" s="31">
        <f t="shared" si="153"/>
        <v>0</v>
      </c>
      <c r="CE74" s="31">
        <f t="shared" si="153"/>
        <v>0</v>
      </c>
      <c r="CF74" s="31">
        <f t="shared" si="153"/>
        <v>0</v>
      </c>
      <c r="CG74" s="31">
        <f t="shared" si="153"/>
        <v>0</v>
      </c>
      <c r="CH74" s="34">
        <f t="shared" si="153"/>
        <v>0</v>
      </c>
    </row>
    <row r="75" spans="1:88" x14ac:dyDescent="0.35">
      <c r="A75" s="8"/>
      <c r="B75" s="40"/>
      <c r="C75" s="37"/>
      <c r="D75" s="42"/>
      <c r="E75" s="37"/>
      <c r="F75" s="42"/>
      <c r="G75" s="37"/>
      <c r="H75" s="42"/>
      <c r="I75" s="37"/>
      <c r="J75" s="42"/>
      <c r="K75" s="37"/>
      <c r="L75" s="42"/>
      <c r="M75" s="37"/>
      <c r="N75" s="42"/>
      <c r="O75" s="37"/>
      <c r="P75" s="42"/>
      <c r="Q75" s="37"/>
      <c r="R75" s="42"/>
      <c r="S75" s="37"/>
      <c r="T75" s="42"/>
      <c r="U75" s="37"/>
      <c r="V75" s="42"/>
      <c r="W75" s="37"/>
      <c r="X75" s="42"/>
      <c r="Y75" s="37"/>
      <c r="Z75" s="42"/>
      <c r="AA75" s="37"/>
      <c r="AB75" s="42"/>
      <c r="AC75" s="37"/>
      <c r="AD75" s="42"/>
      <c r="AE75" s="37"/>
      <c r="AF75" s="42"/>
      <c r="AG75" s="37"/>
      <c r="AH75" s="42"/>
      <c r="AI75" s="37"/>
      <c r="AJ75" s="42"/>
      <c r="AK75" s="37"/>
      <c r="AL75" s="42"/>
      <c r="AM75" s="37"/>
      <c r="AN75" s="42"/>
      <c r="AO75" s="37"/>
      <c r="AP75" s="42"/>
      <c r="AQ75" s="37"/>
      <c r="AR75" s="42"/>
      <c r="AS75" s="37"/>
      <c r="AT75" s="42"/>
      <c r="AU75" s="37"/>
      <c r="AV75" s="42"/>
      <c r="AW75" s="37"/>
      <c r="AX75" s="42"/>
      <c r="AY75" s="37"/>
      <c r="AZ75" s="42"/>
      <c r="BA75" s="37"/>
      <c r="BB75" s="42"/>
      <c r="BC75" s="37"/>
      <c r="BD75" s="42"/>
      <c r="BE75" s="37"/>
      <c r="BF75" s="42"/>
      <c r="BG75" s="37"/>
      <c r="BH75" s="42"/>
      <c r="BI75" s="37"/>
      <c r="BJ75" s="42"/>
      <c r="BK75" s="37"/>
      <c r="BL75" s="42"/>
      <c r="BM75" s="37"/>
      <c r="BN75" s="42"/>
      <c r="BO75" s="37"/>
      <c r="BP75" s="42"/>
      <c r="BQ75" s="37"/>
      <c r="BR75" s="42"/>
      <c r="BS75" s="37"/>
      <c r="BT75" s="42"/>
      <c r="BU75" s="37"/>
      <c r="BV75" s="42"/>
      <c r="BW75" s="37"/>
      <c r="BX75" s="42"/>
      <c r="BY75" s="37"/>
      <c r="BZ75" s="42"/>
      <c r="CA75" s="37"/>
      <c r="CB75" s="42"/>
      <c r="CC75" s="37"/>
      <c r="CD75" s="42"/>
      <c r="CE75" s="37"/>
      <c r="CF75" s="42"/>
      <c r="CG75" s="37"/>
      <c r="CH75" s="42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614" t="s">
        <v>12</v>
      </c>
      <c r="B77" s="18" t="s">
        <v>12</v>
      </c>
      <c r="C77" s="176">
        <f>C$4</f>
        <v>44562</v>
      </c>
      <c r="D77" s="176">
        <f t="shared" ref="D77:BO77" si="154">D$4</f>
        <v>44593</v>
      </c>
      <c r="E77" s="176">
        <f t="shared" si="154"/>
        <v>44621</v>
      </c>
      <c r="F77" s="176">
        <f t="shared" si="154"/>
        <v>44652</v>
      </c>
      <c r="G77" s="176">
        <f t="shared" si="154"/>
        <v>44682</v>
      </c>
      <c r="H77" s="176">
        <f t="shared" si="154"/>
        <v>44713</v>
      </c>
      <c r="I77" s="176">
        <f t="shared" si="154"/>
        <v>44743</v>
      </c>
      <c r="J77" s="176">
        <f t="shared" si="154"/>
        <v>44774</v>
      </c>
      <c r="K77" s="176">
        <f t="shared" si="154"/>
        <v>44805</v>
      </c>
      <c r="L77" s="176">
        <f t="shared" si="154"/>
        <v>44835</v>
      </c>
      <c r="M77" s="176">
        <f t="shared" si="154"/>
        <v>44866</v>
      </c>
      <c r="N77" s="176">
        <f t="shared" si="154"/>
        <v>44896</v>
      </c>
      <c r="O77" s="176">
        <f t="shared" si="154"/>
        <v>44927</v>
      </c>
      <c r="P77" s="176">
        <f t="shared" si="154"/>
        <v>44958</v>
      </c>
      <c r="Q77" s="176">
        <f t="shared" si="154"/>
        <v>44986</v>
      </c>
      <c r="R77" s="176">
        <f t="shared" si="154"/>
        <v>45017</v>
      </c>
      <c r="S77" s="176">
        <f t="shared" si="154"/>
        <v>45047</v>
      </c>
      <c r="T77" s="176">
        <f t="shared" si="154"/>
        <v>45078</v>
      </c>
      <c r="U77" s="176">
        <f t="shared" si="154"/>
        <v>45108</v>
      </c>
      <c r="V77" s="176">
        <f t="shared" si="154"/>
        <v>45139</v>
      </c>
      <c r="W77" s="176">
        <f t="shared" si="154"/>
        <v>45170</v>
      </c>
      <c r="X77" s="176">
        <f t="shared" si="154"/>
        <v>45200</v>
      </c>
      <c r="Y77" s="176">
        <f t="shared" si="154"/>
        <v>45231</v>
      </c>
      <c r="Z77" s="176">
        <f t="shared" si="154"/>
        <v>45261</v>
      </c>
      <c r="AA77" s="176">
        <f t="shared" si="154"/>
        <v>45292</v>
      </c>
      <c r="AB77" s="176">
        <f t="shared" si="154"/>
        <v>45323</v>
      </c>
      <c r="AC77" s="176">
        <f t="shared" si="154"/>
        <v>45352</v>
      </c>
      <c r="AD77" s="176">
        <f t="shared" si="154"/>
        <v>45383</v>
      </c>
      <c r="AE77" s="176">
        <f t="shared" si="154"/>
        <v>45413</v>
      </c>
      <c r="AF77" s="176">
        <f t="shared" si="154"/>
        <v>45444</v>
      </c>
      <c r="AG77" s="176">
        <f t="shared" si="154"/>
        <v>45474</v>
      </c>
      <c r="AH77" s="176">
        <f t="shared" si="154"/>
        <v>45505</v>
      </c>
      <c r="AI77" s="176">
        <f t="shared" si="154"/>
        <v>45536</v>
      </c>
      <c r="AJ77" s="176">
        <f t="shared" si="154"/>
        <v>45566</v>
      </c>
      <c r="AK77" s="176">
        <f t="shared" si="154"/>
        <v>45597</v>
      </c>
      <c r="AL77" s="176">
        <f t="shared" si="154"/>
        <v>45627</v>
      </c>
      <c r="AM77" s="176">
        <f t="shared" si="154"/>
        <v>45658</v>
      </c>
      <c r="AN77" s="176">
        <f t="shared" si="154"/>
        <v>45689</v>
      </c>
      <c r="AO77" s="176">
        <f t="shared" si="154"/>
        <v>45717</v>
      </c>
      <c r="AP77" s="176">
        <f t="shared" si="154"/>
        <v>45748</v>
      </c>
      <c r="AQ77" s="176">
        <f t="shared" si="154"/>
        <v>45778</v>
      </c>
      <c r="AR77" s="176">
        <f t="shared" si="154"/>
        <v>45809</v>
      </c>
      <c r="AS77" s="176">
        <f t="shared" si="154"/>
        <v>45839</v>
      </c>
      <c r="AT77" s="176">
        <f t="shared" si="154"/>
        <v>45870</v>
      </c>
      <c r="AU77" s="176">
        <f t="shared" si="154"/>
        <v>45901</v>
      </c>
      <c r="AV77" s="176">
        <f t="shared" si="154"/>
        <v>45931</v>
      </c>
      <c r="AW77" s="176">
        <f t="shared" si="154"/>
        <v>45962</v>
      </c>
      <c r="AX77" s="176">
        <f t="shared" si="154"/>
        <v>45992</v>
      </c>
      <c r="AY77" s="176">
        <f t="shared" si="154"/>
        <v>46023</v>
      </c>
      <c r="AZ77" s="176">
        <f t="shared" si="154"/>
        <v>46054</v>
      </c>
      <c r="BA77" s="176">
        <f t="shared" si="154"/>
        <v>46082</v>
      </c>
      <c r="BB77" s="176">
        <f t="shared" si="154"/>
        <v>46113</v>
      </c>
      <c r="BC77" s="176">
        <f t="shared" si="154"/>
        <v>46143</v>
      </c>
      <c r="BD77" s="176">
        <f t="shared" si="154"/>
        <v>46174</v>
      </c>
      <c r="BE77" s="176">
        <f t="shared" si="154"/>
        <v>46204</v>
      </c>
      <c r="BF77" s="176">
        <f t="shared" si="154"/>
        <v>46235</v>
      </c>
      <c r="BG77" s="176">
        <f t="shared" si="154"/>
        <v>46266</v>
      </c>
      <c r="BH77" s="176">
        <f t="shared" si="154"/>
        <v>46296</v>
      </c>
      <c r="BI77" s="176">
        <f t="shared" si="154"/>
        <v>46327</v>
      </c>
      <c r="BJ77" s="176">
        <f t="shared" si="154"/>
        <v>46357</v>
      </c>
      <c r="BK77" s="176">
        <f t="shared" si="154"/>
        <v>46388</v>
      </c>
      <c r="BL77" s="176">
        <f t="shared" si="154"/>
        <v>46419</v>
      </c>
      <c r="BM77" s="176">
        <f t="shared" si="154"/>
        <v>46447</v>
      </c>
      <c r="BN77" s="176">
        <f t="shared" si="154"/>
        <v>46478</v>
      </c>
      <c r="BO77" s="176">
        <f t="shared" si="154"/>
        <v>46508</v>
      </c>
      <c r="BP77" s="176">
        <f t="shared" ref="BP77:CH77" si="155">BP$4</f>
        <v>46539</v>
      </c>
      <c r="BQ77" s="176">
        <f t="shared" si="155"/>
        <v>46569</v>
      </c>
      <c r="BR77" s="176">
        <f t="shared" si="155"/>
        <v>46600</v>
      </c>
      <c r="BS77" s="176">
        <f t="shared" si="155"/>
        <v>46631</v>
      </c>
      <c r="BT77" s="176">
        <f t="shared" si="155"/>
        <v>46661</v>
      </c>
      <c r="BU77" s="176">
        <f t="shared" si="155"/>
        <v>46692</v>
      </c>
      <c r="BV77" s="176">
        <f t="shared" si="155"/>
        <v>46722</v>
      </c>
      <c r="BW77" s="176">
        <f t="shared" si="155"/>
        <v>46753</v>
      </c>
      <c r="BX77" s="176">
        <f t="shared" si="155"/>
        <v>46784</v>
      </c>
      <c r="BY77" s="176">
        <f t="shared" si="155"/>
        <v>46813</v>
      </c>
      <c r="BZ77" s="176">
        <f t="shared" si="155"/>
        <v>46844</v>
      </c>
      <c r="CA77" s="176">
        <f t="shared" si="155"/>
        <v>46874</v>
      </c>
      <c r="CB77" s="176">
        <f t="shared" si="155"/>
        <v>46905</v>
      </c>
      <c r="CC77" s="176">
        <f t="shared" si="155"/>
        <v>46935</v>
      </c>
      <c r="CD77" s="176">
        <f t="shared" si="155"/>
        <v>46966</v>
      </c>
      <c r="CE77" s="176">
        <f t="shared" si="155"/>
        <v>46997</v>
      </c>
      <c r="CF77" s="176">
        <f t="shared" si="155"/>
        <v>47027</v>
      </c>
      <c r="CG77" s="176">
        <f t="shared" si="155"/>
        <v>47058</v>
      </c>
      <c r="CH77" s="177">
        <f t="shared" si="155"/>
        <v>47088</v>
      </c>
      <c r="CJ77" s="231" t="s">
        <v>182</v>
      </c>
    </row>
    <row r="78" spans="1:88" ht="15.75" customHeight="1" x14ac:dyDescent="0.35">
      <c r="A78" s="615"/>
      <c r="B78" s="14" t="str">
        <f>B59</f>
        <v>Air Comp</v>
      </c>
      <c r="C78" s="348">
        <f>'2M - SGS'!C78</f>
        <v>8.5109000000000004E-2</v>
      </c>
      <c r="D78" s="348">
        <f>'2M - SGS'!D78</f>
        <v>7.7715000000000006E-2</v>
      </c>
      <c r="E78" s="348">
        <f>'2M - SGS'!E78</f>
        <v>8.6136000000000004E-2</v>
      </c>
      <c r="F78" s="348">
        <f>'2M - SGS'!F78</f>
        <v>7.9796000000000006E-2</v>
      </c>
      <c r="G78" s="348">
        <f>'2M - SGS'!G78</f>
        <v>8.5334999999999994E-2</v>
      </c>
      <c r="H78" s="348">
        <f>'2M - SGS'!H78</f>
        <v>8.1994999999999998E-2</v>
      </c>
      <c r="I78" s="348">
        <f>'2M - SGS'!I78</f>
        <v>8.4098999999999993E-2</v>
      </c>
      <c r="J78" s="348">
        <f>'2M - SGS'!J78</f>
        <v>8.4198999999999996E-2</v>
      </c>
      <c r="K78" s="348">
        <f>'2M - SGS'!K78</f>
        <v>8.2512000000000002E-2</v>
      </c>
      <c r="L78" s="348">
        <f>'2M - SGS'!L78</f>
        <v>8.5277000000000006E-2</v>
      </c>
      <c r="M78" s="348">
        <f>'2M - SGS'!M78</f>
        <v>8.2588999999999996E-2</v>
      </c>
      <c r="N78" s="348">
        <f>'2M - SGS'!N78</f>
        <v>8.5237999999999994E-2</v>
      </c>
      <c r="O78" s="348">
        <f>'2M - SGS'!O78</f>
        <v>8.5109000000000004E-2</v>
      </c>
      <c r="P78" s="348">
        <f>'2M - SGS'!P78</f>
        <v>7.7715000000000006E-2</v>
      </c>
      <c r="Q78" s="348">
        <f>'2M - SGS'!Q78</f>
        <v>8.6136000000000004E-2</v>
      </c>
      <c r="R78" s="348">
        <f>'2M - SGS'!R78</f>
        <v>7.9796000000000006E-2</v>
      </c>
      <c r="S78" s="348">
        <f>'2M - SGS'!S78</f>
        <v>8.5334999999999994E-2</v>
      </c>
      <c r="T78" s="348">
        <f>'2M - SGS'!T78</f>
        <v>8.1994999999999998E-2</v>
      </c>
      <c r="U78" s="348">
        <f>'2M - SGS'!U78</f>
        <v>8.4098999999999993E-2</v>
      </c>
      <c r="V78" s="348">
        <f>'2M - SGS'!V78</f>
        <v>8.4198999999999996E-2</v>
      </c>
      <c r="W78" s="348">
        <f>'2M - SGS'!W78</f>
        <v>8.2512000000000002E-2</v>
      </c>
      <c r="X78" s="348">
        <f>'2M - SGS'!X78</f>
        <v>8.5277000000000006E-2</v>
      </c>
      <c r="Y78" s="348">
        <f>'2M - SGS'!Y78</f>
        <v>8.2588999999999996E-2</v>
      </c>
      <c r="Z78" s="348">
        <f>'2M - SGS'!Z78</f>
        <v>8.5237999999999994E-2</v>
      </c>
      <c r="AA78" s="348">
        <f>'2M - SGS'!AA78</f>
        <v>8.5109000000000004E-2</v>
      </c>
      <c r="AB78" s="348">
        <f>'2M - SGS'!AB78</f>
        <v>7.7715000000000006E-2</v>
      </c>
      <c r="AC78" s="348">
        <f>'2M - SGS'!AC78</f>
        <v>8.6136000000000004E-2</v>
      </c>
      <c r="AD78" s="348">
        <f>'2M - SGS'!AD78</f>
        <v>7.9796000000000006E-2</v>
      </c>
      <c r="AE78" s="348">
        <f>'2M - SGS'!AE78</f>
        <v>8.5334999999999994E-2</v>
      </c>
      <c r="AF78" s="348">
        <f>'2M - SGS'!AF78</f>
        <v>8.1994999999999998E-2</v>
      </c>
      <c r="AG78" s="348">
        <f>'2M - SGS'!AG78</f>
        <v>8.4098999999999993E-2</v>
      </c>
      <c r="AH78" s="348">
        <f>'2M - SGS'!AH78</f>
        <v>8.4198999999999996E-2</v>
      </c>
      <c r="AI78" s="348">
        <f>'2M - SGS'!AI78</f>
        <v>8.2512000000000002E-2</v>
      </c>
      <c r="AJ78" s="348">
        <f>'2M - SGS'!AJ78</f>
        <v>8.5277000000000006E-2</v>
      </c>
      <c r="AK78" s="348">
        <f>'2M - SGS'!AK78</f>
        <v>8.2588999999999996E-2</v>
      </c>
      <c r="AL78" s="348">
        <f>'2M - SGS'!AL78</f>
        <v>8.5237999999999994E-2</v>
      </c>
      <c r="AM78" s="348">
        <f>'2M - SGS'!AM78</f>
        <v>8.5109000000000004E-2</v>
      </c>
      <c r="AN78" s="348">
        <f>'2M - SGS'!AN78</f>
        <v>7.7715000000000006E-2</v>
      </c>
      <c r="AO78" s="348">
        <f>'2M - SGS'!AO78</f>
        <v>8.6136000000000004E-2</v>
      </c>
      <c r="AP78" s="348">
        <f>'2M - SGS'!AP78</f>
        <v>7.9796000000000006E-2</v>
      </c>
      <c r="AQ78" s="348">
        <f>'2M - SGS'!AQ78</f>
        <v>8.5334999999999994E-2</v>
      </c>
      <c r="AR78" s="348">
        <f>'2M - SGS'!AR78</f>
        <v>8.1994999999999998E-2</v>
      </c>
      <c r="AS78" s="348">
        <f>'2M - SGS'!AS78</f>
        <v>8.4098999999999993E-2</v>
      </c>
      <c r="AT78" s="348">
        <f>'2M - SGS'!AT78</f>
        <v>8.4198999999999996E-2</v>
      </c>
      <c r="AU78" s="348">
        <f>'2M - SGS'!AU78</f>
        <v>8.2512000000000002E-2</v>
      </c>
      <c r="AV78" s="348">
        <f>'2M - SGS'!AV78</f>
        <v>8.5277000000000006E-2</v>
      </c>
      <c r="AW78" s="348">
        <f>'2M - SGS'!AW78</f>
        <v>8.2588999999999996E-2</v>
      </c>
      <c r="AX78" s="348">
        <f>'2M - SGS'!AX78</f>
        <v>8.5237999999999994E-2</v>
      </c>
      <c r="AY78" s="348">
        <f>'2M - SGS'!AY78</f>
        <v>8.5109000000000004E-2</v>
      </c>
      <c r="AZ78" s="348">
        <f>'2M - SGS'!AZ78</f>
        <v>7.7715000000000006E-2</v>
      </c>
      <c r="BA78" s="348">
        <f>'2M - SGS'!BA78</f>
        <v>8.6136000000000004E-2</v>
      </c>
      <c r="BB78" s="348">
        <f>'2M - SGS'!BB78</f>
        <v>7.9796000000000006E-2</v>
      </c>
      <c r="BC78" s="348">
        <f>'2M - SGS'!BC78</f>
        <v>8.5334999999999994E-2</v>
      </c>
      <c r="BD78" s="348">
        <f>'2M - SGS'!BD78</f>
        <v>8.1994999999999998E-2</v>
      </c>
      <c r="BE78" s="348">
        <f>'2M - SGS'!BE78</f>
        <v>8.4098999999999993E-2</v>
      </c>
      <c r="BF78" s="348">
        <f>'2M - SGS'!BF78</f>
        <v>8.4198999999999996E-2</v>
      </c>
      <c r="BG78" s="348">
        <f>'2M - SGS'!BG78</f>
        <v>8.2512000000000002E-2</v>
      </c>
      <c r="BH78" s="348">
        <f>'2M - SGS'!BH78</f>
        <v>8.5277000000000006E-2</v>
      </c>
      <c r="BI78" s="348">
        <f>'2M - SGS'!BI78</f>
        <v>8.2588999999999996E-2</v>
      </c>
      <c r="BJ78" s="348">
        <f>'2M - SGS'!BJ78</f>
        <v>8.5237999999999994E-2</v>
      </c>
      <c r="BK78" s="348">
        <f>'2M - SGS'!BK78</f>
        <v>8.5109000000000004E-2</v>
      </c>
      <c r="BL78" s="348">
        <f>'2M - SGS'!BL78</f>
        <v>7.7715000000000006E-2</v>
      </c>
      <c r="BM78" s="348">
        <f>'2M - SGS'!BM78</f>
        <v>8.6136000000000004E-2</v>
      </c>
      <c r="BN78" s="348">
        <f>'2M - SGS'!BN78</f>
        <v>7.9796000000000006E-2</v>
      </c>
      <c r="BO78" s="348">
        <f>'2M - SGS'!BO78</f>
        <v>8.5334999999999994E-2</v>
      </c>
      <c r="BP78" s="348">
        <f>'2M - SGS'!BP78</f>
        <v>8.1994999999999998E-2</v>
      </c>
      <c r="BQ78" s="348">
        <f>'2M - SGS'!BQ78</f>
        <v>8.4098999999999993E-2</v>
      </c>
      <c r="BR78" s="348">
        <f>'2M - SGS'!BR78</f>
        <v>8.4198999999999996E-2</v>
      </c>
      <c r="BS78" s="348">
        <f>'2M - SGS'!BS78</f>
        <v>8.2512000000000002E-2</v>
      </c>
      <c r="BT78" s="348">
        <f>'2M - SGS'!BT78</f>
        <v>8.5277000000000006E-2</v>
      </c>
      <c r="BU78" s="348">
        <f>'2M - SGS'!BU78</f>
        <v>8.2588999999999996E-2</v>
      </c>
      <c r="BV78" s="348">
        <f>'2M - SGS'!BV78</f>
        <v>8.5237999999999994E-2</v>
      </c>
      <c r="BW78" s="348">
        <f>'2M - SGS'!BW78</f>
        <v>8.5109000000000004E-2</v>
      </c>
      <c r="BX78" s="348">
        <f>'2M - SGS'!BX78</f>
        <v>7.7715000000000006E-2</v>
      </c>
      <c r="BY78" s="348">
        <f>'2M - SGS'!BY78</f>
        <v>8.6136000000000004E-2</v>
      </c>
      <c r="BZ78" s="348">
        <f>'2M - SGS'!BZ78</f>
        <v>7.9796000000000006E-2</v>
      </c>
      <c r="CA78" s="348">
        <f>'2M - SGS'!CA78</f>
        <v>8.5334999999999994E-2</v>
      </c>
      <c r="CB78" s="348">
        <f>'2M - SGS'!CB78</f>
        <v>8.1994999999999998E-2</v>
      </c>
      <c r="CC78" s="348">
        <f>'2M - SGS'!CC78</f>
        <v>8.4098999999999993E-2</v>
      </c>
      <c r="CD78" s="348">
        <f>'2M - SGS'!CD78</f>
        <v>8.4198999999999996E-2</v>
      </c>
      <c r="CE78" s="348">
        <f>'2M - SGS'!CE78</f>
        <v>8.2512000000000002E-2</v>
      </c>
      <c r="CF78" s="348">
        <f>'2M - SGS'!CF78</f>
        <v>8.5277000000000006E-2</v>
      </c>
      <c r="CG78" s="348">
        <f>'2M - SGS'!CG78</f>
        <v>8.2588999999999996E-2</v>
      </c>
      <c r="CH78" s="349">
        <f>'2M - SGS'!CH78</f>
        <v>8.5237999999999994E-2</v>
      </c>
      <c r="CJ78" s="248">
        <f>SUM(C78:N78)</f>
        <v>1.0000000000000002</v>
      </c>
    </row>
    <row r="79" spans="1:88" ht="15.5" x14ac:dyDescent="0.35">
      <c r="A79" s="615"/>
      <c r="B79" s="14" t="str">
        <f t="shared" ref="B79:B90" si="156">B60</f>
        <v>Building Shell</v>
      </c>
      <c r="C79" s="348">
        <f>'2M - SGS'!C79</f>
        <v>0.107824</v>
      </c>
      <c r="D79" s="348">
        <f>'2M - SGS'!D79</f>
        <v>9.1051999999999994E-2</v>
      </c>
      <c r="E79" s="348">
        <f>'2M - SGS'!E79</f>
        <v>7.1135000000000004E-2</v>
      </c>
      <c r="F79" s="348">
        <f>'2M - SGS'!F79</f>
        <v>4.1179E-2</v>
      </c>
      <c r="G79" s="348">
        <f>'2M - SGS'!G79</f>
        <v>4.4423999999999998E-2</v>
      </c>
      <c r="H79" s="348">
        <f>'2M - SGS'!H79</f>
        <v>0.106128</v>
      </c>
      <c r="I79" s="348">
        <f>'2M - SGS'!I79</f>
        <v>0.14288100000000001</v>
      </c>
      <c r="J79" s="348">
        <f>'2M - SGS'!J79</f>
        <v>0.133494</v>
      </c>
      <c r="K79" s="348">
        <f>'2M - SGS'!K79</f>
        <v>5.781E-2</v>
      </c>
      <c r="L79" s="348">
        <f>'2M - SGS'!L79</f>
        <v>3.8018000000000003E-2</v>
      </c>
      <c r="M79" s="348">
        <f>'2M - SGS'!M79</f>
        <v>6.2103999999999999E-2</v>
      </c>
      <c r="N79" s="348">
        <f>'2M - SGS'!N79</f>
        <v>0.10395</v>
      </c>
      <c r="O79" s="348">
        <f>'2M - SGS'!O79</f>
        <v>0.107824</v>
      </c>
      <c r="P79" s="348">
        <f>'2M - SGS'!P79</f>
        <v>9.1051999999999994E-2</v>
      </c>
      <c r="Q79" s="348">
        <f>'2M - SGS'!Q79</f>
        <v>7.1135000000000004E-2</v>
      </c>
      <c r="R79" s="348">
        <f>'2M - SGS'!R79</f>
        <v>4.1179E-2</v>
      </c>
      <c r="S79" s="348">
        <f>'2M - SGS'!S79</f>
        <v>4.4423999999999998E-2</v>
      </c>
      <c r="T79" s="348">
        <f>'2M - SGS'!T79</f>
        <v>0.106128</v>
      </c>
      <c r="U79" s="348">
        <f>'2M - SGS'!U79</f>
        <v>0.14288100000000001</v>
      </c>
      <c r="V79" s="348">
        <f>'2M - SGS'!V79</f>
        <v>0.133494</v>
      </c>
      <c r="W79" s="348">
        <f>'2M - SGS'!W79</f>
        <v>5.781E-2</v>
      </c>
      <c r="X79" s="348">
        <f>'2M - SGS'!X79</f>
        <v>3.8018000000000003E-2</v>
      </c>
      <c r="Y79" s="348">
        <f>'2M - SGS'!Y79</f>
        <v>6.2103999999999999E-2</v>
      </c>
      <c r="Z79" s="348">
        <f>'2M - SGS'!Z79</f>
        <v>0.10395</v>
      </c>
      <c r="AA79" s="348">
        <f>'2M - SGS'!AA79</f>
        <v>0.107824</v>
      </c>
      <c r="AB79" s="348">
        <f>'2M - SGS'!AB79</f>
        <v>9.1051999999999994E-2</v>
      </c>
      <c r="AC79" s="348">
        <f>'2M - SGS'!AC79</f>
        <v>7.1135000000000004E-2</v>
      </c>
      <c r="AD79" s="348">
        <f>'2M - SGS'!AD79</f>
        <v>4.1179E-2</v>
      </c>
      <c r="AE79" s="348">
        <f>'2M - SGS'!AE79</f>
        <v>4.4423999999999998E-2</v>
      </c>
      <c r="AF79" s="348">
        <f>'2M - SGS'!AF79</f>
        <v>0.106128</v>
      </c>
      <c r="AG79" s="348">
        <f>'2M - SGS'!AG79</f>
        <v>0.14288100000000001</v>
      </c>
      <c r="AH79" s="348">
        <f>'2M - SGS'!AH79</f>
        <v>0.133494</v>
      </c>
      <c r="AI79" s="348">
        <f>'2M - SGS'!AI79</f>
        <v>5.781E-2</v>
      </c>
      <c r="AJ79" s="348">
        <f>'2M - SGS'!AJ79</f>
        <v>3.8018000000000003E-2</v>
      </c>
      <c r="AK79" s="348">
        <f>'2M - SGS'!AK79</f>
        <v>6.2103999999999999E-2</v>
      </c>
      <c r="AL79" s="348">
        <f>'2M - SGS'!AL79</f>
        <v>0.10395</v>
      </c>
      <c r="AM79" s="348">
        <f>'2M - SGS'!AM79</f>
        <v>0.107824</v>
      </c>
      <c r="AN79" s="348">
        <f>'2M - SGS'!AN79</f>
        <v>9.1051999999999994E-2</v>
      </c>
      <c r="AO79" s="348">
        <f>'2M - SGS'!AO79</f>
        <v>7.1135000000000004E-2</v>
      </c>
      <c r="AP79" s="348">
        <f>'2M - SGS'!AP79</f>
        <v>4.1179E-2</v>
      </c>
      <c r="AQ79" s="348">
        <f>'2M - SGS'!AQ79</f>
        <v>4.4423999999999998E-2</v>
      </c>
      <c r="AR79" s="348">
        <f>'2M - SGS'!AR79</f>
        <v>0.106128</v>
      </c>
      <c r="AS79" s="348">
        <f>'2M - SGS'!AS79</f>
        <v>0.14288100000000001</v>
      </c>
      <c r="AT79" s="348">
        <f>'2M - SGS'!AT79</f>
        <v>0.133494</v>
      </c>
      <c r="AU79" s="348">
        <f>'2M - SGS'!AU79</f>
        <v>5.781E-2</v>
      </c>
      <c r="AV79" s="348">
        <f>'2M - SGS'!AV79</f>
        <v>3.8018000000000003E-2</v>
      </c>
      <c r="AW79" s="348">
        <f>'2M - SGS'!AW79</f>
        <v>6.2103999999999999E-2</v>
      </c>
      <c r="AX79" s="348">
        <f>'2M - SGS'!AX79</f>
        <v>0.10395</v>
      </c>
      <c r="AY79" s="348">
        <f>'2M - SGS'!AY79</f>
        <v>0.107824</v>
      </c>
      <c r="AZ79" s="348">
        <f>'2M - SGS'!AZ79</f>
        <v>9.1051999999999994E-2</v>
      </c>
      <c r="BA79" s="348">
        <f>'2M - SGS'!BA79</f>
        <v>7.1135000000000004E-2</v>
      </c>
      <c r="BB79" s="348">
        <f>'2M - SGS'!BB79</f>
        <v>4.1179E-2</v>
      </c>
      <c r="BC79" s="348">
        <f>'2M - SGS'!BC79</f>
        <v>4.4423999999999998E-2</v>
      </c>
      <c r="BD79" s="348">
        <f>'2M - SGS'!BD79</f>
        <v>0.106128</v>
      </c>
      <c r="BE79" s="348">
        <f>'2M - SGS'!BE79</f>
        <v>0.14288100000000001</v>
      </c>
      <c r="BF79" s="348">
        <f>'2M - SGS'!BF79</f>
        <v>0.133494</v>
      </c>
      <c r="BG79" s="348">
        <f>'2M - SGS'!BG79</f>
        <v>5.781E-2</v>
      </c>
      <c r="BH79" s="348">
        <f>'2M - SGS'!BH79</f>
        <v>3.8018000000000003E-2</v>
      </c>
      <c r="BI79" s="348">
        <f>'2M - SGS'!BI79</f>
        <v>6.2103999999999999E-2</v>
      </c>
      <c r="BJ79" s="348">
        <f>'2M - SGS'!BJ79</f>
        <v>0.10395</v>
      </c>
      <c r="BK79" s="348">
        <f>'2M - SGS'!BK79</f>
        <v>0.107824</v>
      </c>
      <c r="BL79" s="348">
        <f>'2M - SGS'!BL79</f>
        <v>9.1051999999999994E-2</v>
      </c>
      <c r="BM79" s="348">
        <f>'2M - SGS'!BM79</f>
        <v>7.1135000000000004E-2</v>
      </c>
      <c r="BN79" s="348">
        <f>'2M - SGS'!BN79</f>
        <v>4.1179E-2</v>
      </c>
      <c r="BO79" s="348">
        <f>'2M - SGS'!BO79</f>
        <v>4.4423999999999998E-2</v>
      </c>
      <c r="BP79" s="348">
        <f>'2M - SGS'!BP79</f>
        <v>0.106128</v>
      </c>
      <c r="BQ79" s="348">
        <f>'2M - SGS'!BQ79</f>
        <v>0.14288100000000001</v>
      </c>
      <c r="BR79" s="348">
        <f>'2M - SGS'!BR79</f>
        <v>0.133494</v>
      </c>
      <c r="BS79" s="348">
        <f>'2M - SGS'!BS79</f>
        <v>5.781E-2</v>
      </c>
      <c r="BT79" s="348">
        <f>'2M - SGS'!BT79</f>
        <v>3.8018000000000003E-2</v>
      </c>
      <c r="BU79" s="348">
        <f>'2M - SGS'!BU79</f>
        <v>6.2103999999999999E-2</v>
      </c>
      <c r="BV79" s="348">
        <f>'2M - SGS'!BV79</f>
        <v>0.10395</v>
      </c>
      <c r="BW79" s="348">
        <f>'2M - SGS'!BW79</f>
        <v>0.107824</v>
      </c>
      <c r="BX79" s="348">
        <f>'2M - SGS'!BX79</f>
        <v>9.1051999999999994E-2</v>
      </c>
      <c r="BY79" s="348">
        <f>'2M - SGS'!BY79</f>
        <v>7.1135000000000004E-2</v>
      </c>
      <c r="BZ79" s="348">
        <f>'2M - SGS'!BZ79</f>
        <v>4.1179E-2</v>
      </c>
      <c r="CA79" s="348">
        <f>'2M - SGS'!CA79</f>
        <v>4.4423999999999998E-2</v>
      </c>
      <c r="CB79" s="348">
        <f>'2M - SGS'!CB79</f>
        <v>0.106128</v>
      </c>
      <c r="CC79" s="348">
        <f>'2M - SGS'!CC79</f>
        <v>0.14288100000000001</v>
      </c>
      <c r="CD79" s="348">
        <f>'2M - SGS'!CD79</f>
        <v>0.133494</v>
      </c>
      <c r="CE79" s="348">
        <f>'2M - SGS'!CE79</f>
        <v>5.781E-2</v>
      </c>
      <c r="CF79" s="348">
        <f>'2M - SGS'!CF79</f>
        <v>3.8018000000000003E-2</v>
      </c>
      <c r="CG79" s="348">
        <f>'2M - SGS'!CG79</f>
        <v>6.2103999999999999E-2</v>
      </c>
      <c r="CH79" s="349">
        <f>'2M - SGS'!CH79</f>
        <v>0.10395</v>
      </c>
      <c r="CJ79" s="248">
        <f t="shared" ref="CJ79:CJ90" si="157">SUM(C79:N79)</f>
        <v>0.99999900000000008</v>
      </c>
    </row>
    <row r="80" spans="1:88" ht="15.5" x14ac:dyDescent="0.35">
      <c r="A80" s="615"/>
      <c r="B80" s="14" t="str">
        <f t="shared" si="156"/>
        <v>Cooking</v>
      </c>
      <c r="C80" s="348">
        <f>'2M - SGS'!C80</f>
        <v>8.6096000000000006E-2</v>
      </c>
      <c r="D80" s="348">
        <f>'2M - SGS'!D80</f>
        <v>7.8608999999999998E-2</v>
      </c>
      <c r="E80" s="348">
        <f>'2M - SGS'!E80</f>
        <v>8.1547999999999995E-2</v>
      </c>
      <c r="F80" s="348">
        <f>'2M - SGS'!F80</f>
        <v>7.2947999999999999E-2</v>
      </c>
      <c r="G80" s="348">
        <f>'2M - SGS'!G80</f>
        <v>8.6277000000000006E-2</v>
      </c>
      <c r="H80" s="348">
        <f>'2M - SGS'!H80</f>
        <v>8.3294000000000007E-2</v>
      </c>
      <c r="I80" s="348">
        <f>'2M - SGS'!I80</f>
        <v>8.5859000000000005E-2</v>
      </c>
      <c r="J80" s="348">
        <f>'2M - SGS'!J80</f>
        <v>8.5885000000000003E-2</v>
      </c>
      <c r="K80" s="348">
        <f>'2M - SGS'!K80</f>
        <v>8.3474999999999994E-2</v>
      </c>
      <c r="L80" s="348">
        <f>'2M - SGS'!L80</f>
        <v>8.6262000000000005E-2</v>
      </c>
      <c r="M80" s="348">
        <f>'2M - SGS'!M80</f>
        <v>8.3496000000000001E-2</v>
      </c>
      <c r="N80" s="348">
        <f>'2M - SGS'!N80</f>
        <v>8.6250999999999994E-2</v>
      </c>
      <c r="O80" s="348">
        <f>'2M - SGS'!O80</f>
        <v>8.6096000000000006E-2</v>
      </c>
      <c r="P80" s="348">
        <f>'2M - SGS'!P80</f>
        <v>7.8608999999999998E-2</v>
      </c>
      <c r="Q80" s="348">
        <f>'2M - SGS'!Q80</f>
        <v>8.1547999999999995E-2</v>
      </c>
      <c r="R80" s="348">
        <f>'2M - SGS'!R80</f>
        <v>7.2947999999999999E-2</v>
      </c>
      <c r="S80" s="348">
        <f>'2M - SGS'!S80</f>
        <v>8.6277000000000006E-2</v>
      </c>
      <c r="T80" s="348">
        <f>'2M - SGS'!T80</f>
        <v>8.3294000000000007E-2</v>
      </c>
      <c r="U80" s="348">
        <f>'2M - SGS'!U80</f>
        <v>8.5859000000000005E-2</v>
      </c>
      <c r="V80" s="348">
        <f>'2M - SGS'!V80</f>
        <v>8.5885000000000003E-2</v>
      </c>
      <c r="W80" s="348">
        <f>'2M - SGS'!W80</f>
        <v>8.3474999999999994E-2</v>
      </c>
      <c r="X80" s="348">
        <f>'2M - SGS'!X80</f>
        <v>8.6262000000000005E-2</v>
      </c>
      <c r="Y80" s="348">
        <f>'2M - SGS'!Y80</f>
        <v>8.3496000000000001E-2</v>
      </c>
      <c r="Z80" s="348">
        <f>'2M - SGS'!Z80</f>
        <v>8.6250999999999994E-2</v>
      </c>
      <c r="AA80" s="348">
        <f>'2M - SGS'!AA80</f>
        <v>8.6096000000000006E-2</v>
      </c>
      <c r="AB80" s="348">
        <f>'2M - SGS'!AB80</f>
        <v>7.8608999999999998E-2</v>
      </c>
      <c r="AC80" s="348">
        <f>'2M - SGS'!AC80</f>
        <v>8.1547999999999995E-2</v>
      </c>
      <c r="AD80" s="348">
        <f>'2M - SGS'!AD80</f>
        <v>7.2947999999999999E-2</v>
      </c>
      <c r="AE80" s="348">
        <f>'2M - SGS'!AE80</f>
        <v>8.6277000000000006E-2</v>
      </c>
      <c r="AF80" s="348">
        <f>'2M - SGS'!AF80</f>
        <v>8.3294000000000007E-2</v>
      </c>
      <c r="AG80" s="348">
        <f>'2M - SGS'!AG80</f>
        <v>8.5859000000000005E-2</v>
      </c>
      <c r="AH80" s="348">
        <f>'2M - SGS'!AH80</f>
        <v>8.5885000000000003E-2</v>
      </c>
      <c r="AI80" s="348">
        <f>'2M - SGS'!AI80</f>
        <v>8.3474999999999994E-2</v>
      </c>
      <c r="AJ80" s="348">
        <f>'2M - SGS'!AJ80</f>
        <v>8.6262000000000005E-2</v>
      </c>
      <c r="AK80" s="348">
        <f>'2M - SGS'!AK80</f>
        <v>8.3496000000000001E-2</v>
      </c>
      <c r="AL80" s="348">
        <f>'2M - SGS'!AL80</f>
        <v>8.6250999999999994E-2</v>
      </c>
      <c r="AM80" s="348">
        <f>'2M - SGS'!AM80</f>
        <v>8.6096000000000006E-2</v>
      </c>
      <c r="AN80" s="348">
        <f>'2M - SGS'!AN80</f>
        <v>7.8608999999999998E-2</v>
      </c>
      <c r="AO80" s="348">
        <f>'2M - SGS'!AO80</f>
        <v>8.1547999999999995E-2</v>
      </c>
      <c r="AP80" s="348">
        <f>'2M - SGS'!AP80</f>
        <v>7.2947999999999999E-2</v>
      </c>
      <c r="AQ80" s="348">
        <f>'2M - SGS'!AQ80</f>
        <v>8.6277000000000006E-2</v>
      </c>
      <c r="AR80" s="348">
        <f>'2M - SGS'!AR80</f>
        <v>8.3294000000000007E-2</v>
      </c>
      <c r="AS80" s="348">
        <f>'2M - SGS'!AS80</f>
        <v>8.5859000000000005E-2</v>
      </c>
      <c r="AT80" s="348">
        <f>'2M - SGS'!AT80</f>
        <v>8.5885000000000003E-2</v>
      </c>
      <c r="AU80" s="348">
        <f>'2M - SGS'!AU80</f>
        <v>8.3474999999999994E-2</v>
      </c>
      <c r="AV80" s="348">
        <f>'2M - SGS'!AV80</f>
        <v>8.6262000000000005E-2</v>
      </c>
      <c r="AW80" s="348">
        <f>'2M - SGS'!AW80</f>
        <v>8.3496000000000001E-2</v>
      </c>
      <c r="AX80" s="348">
        <f>'2M - SGS'!AX80</f>
        <v>8.6250999999999994E-2</v>
      </c>
      <c r="AY80" s="348">
        <f>'2M - SGS'!AY80</f>
        <v>8.6096000000000006E-2</v>
      </c>
      <c r="AZ80" s="348">
        <f>'2M - SGS'!AZ80</f>
        <v>7.8608999999999998E-2</v>
      </c>
      <c r="BA80" s="348">
        <f>'2M - SGS'!BA80</f>
        <v>8.1547999999999995E-2</v>
      </c>
      <c r="BB80" s="348">
        <f>'2M - SGS'!BB80</f>
        <v>7.2947999999999999E-2</v>
      </c>
      <c r="BC80" s="348">
        <f>'2M - SGS'!BC80</f>
        <v>8.6277000000000006E-2</v>
      </c>
      <c r="BD80" s="348">
        <f>'2M - SGS'!BD80</f>
        <v>8.3294000000000007E-2</v>
      </c>
      <c r="BE80" s="348">
        <f>'2M - SGS'!BE80</f>
        <v>8.5859000000000005E-2</v>
      </c>
      <c r="BF80" s="348">
        <f>'2M - SGS'!BF80</f>
        <v>8.5885000000000003E-2</v>
      </c>
      <c r="BG80" s="348">
        <f>'2M - SGS'!BG80</f>
        <v>8.3474999999999994E-2</v>
      </c>
      <c r="BH80" s="348">
        <f>'2M - SGS'!BH80</f>
        <v>8.6262000000000005E-2</v>
      </c>
      <c r="BI80" s="348">
        <f>'2M - SGS'!BI80</f>
        <v>8.3496000000000001E-2</v>
      </c>
      <c r="BJ80" s="348">
        <f>'2M - SGS'!BJ80</f>
        <v>8.6250999999999994E-2</v>
      </c>
      <c r="BK80" s="348">
        <f>'2M - SGS'!BK80</f>
        <v>8.6096000000000006E-2</v>
      </c>
      <c r="BL80" s="348">
        <f>'2M - SGS'!BL80</f>
        <v>7.8608999999999998E-2</v>
      </c>
      <c r="BM80" s="348">
        <f>'2M - SGS'!BM80</f>
        <v>8.1547999999999995E-2</v>
      </c>
      <c r="BN80" s="348">
        <f>'2M - SGS'!BN80</f>
        <v>7.2947999999999999E-2</v>
      </c>
      <c r="BO80" s="348">
        <f>'2M - SGS'!BO80</f>
        <v>8.6277000000000006E-2</v>
      </c>
      <c r="BP80" s="348">
        <f>'2M - SGS'!BP80</f>
        <v>8.3294000000000007E-2</v>
      </c>
      <c r="BQ80" s="348">
        <f>'2M - SGS'!BQ80</f>
        <v>8.5859000000000005E-2</v>
      </c>
      <c r="BR80" s="348">
        <f>'2M - SGS'!BR80</f>
        <v>8.5885000000000003E-2</v>
      </c>
      <c r="BS80" s="348">
        <f>'2M - SGS'!BS80</f>
        <v>8.3474999999999994E-2</v>
      </c>
      <c r="BT80" s="348">
        <f>'2M - SGS'!BT80</f>
        <v>8.6262000000000005E-2</v>
      </c>
      <c r="BU80" s="348">
        <f>'2M - SGS'!BU80</f>
        <v>8.3496000000000001E-2</v>
      </c>
      <c r="BV80" s="348">
        <f>'2M - SGS'!BV80</f>
        <v>8.6250999999999994E-2</v>
      </c>
      <c r="BW80" s="348">
        <f>'2M - SGS'!BW80</f>
        <v>8.6096000000000006E-2</v>
      </c>
      <c r="BX80" s="348">
        <f>'2M - SGS'!BX80</f>
        <v>7.8608999999999998E-2</v>
      </c>
      <c r="BY80" s="348">
        <f>'2M - SGS'!BY80</f>
        <v>8.1547999999999995E-2</v>
      </c>
      <c r="BZ80" s="348">
        <f>'2M - SGS'!BZ80</f>
        <v>7.2947999999999999E-2</v>
      </c>
      <c r="CA80" s="348">
        <f>'2M - SGS'!CA80</f>
        <v>8.6277000000000006E-2</v>
      </c>
      <c r="CB80" s="348">
        <f>'2M - SGS'!CB80</f>
        <v>8.3294000000000007E-2</v>
      </c>
      <c r="CC80" s="348">
        <f>'2M - SGS'!CC80</f>
        <v>8.5859000000000005E-2</v>
      </c>
      <c r="CD80" s="348">
        <f>'2M - SGS'!CD80</f>
        <v>8.5885000000000003E-2</v>
      </c>
      <c r="CE80" s="348">
        <f>'2M - SGS'!CE80</f>
        <v>8.3474999999999994E-2</v>
      </c>
      <c r="CF80" s="348">
        <f>'2M - SGS'!CF80</f>
        <v>8.6262000000000005E-2</v>
      </c>
      <c r="CG80" s="348">
        <f>'2M - SGS'!CG80</f>
        <v>8.3496000000000001E-2</v>
      </c>
      <c r="CH80" s="349">
        <f>'2M - SGS'!CH80</f>
        <v>8.6250999999999994E-2</v>
      </c>
      <c r="CJ80" s="248">
        <f t="shared" si="157"/>
        <v>0.99999999999999989</v>
      </c>
    </row>
    <row r="81" spans="1:88" ht="15.5" x14ac:dyDescent="0.35">
      <c r="A81" s="615"/>
      <c r="B81" s="14" t="str">
        <f t="shared" si="156"/>
        <v>Cooling</v>
      </c>
      <c r="C81" s="348">
        <f>'2M - SGS'!C81</f>
        <v>6.0000000000000002E-6</v>
      </c>
      <c r="D81" s="348">
        <f>'2M - SGS'!D81</f>
        <v>2.4699999999999999E-4</v>
      </c>
      <c r="E81" s="348">
        <f>'2M - SGS'!E81</f>
        <v>7.2360000000000002E-3</v>
      </c>
      <c r="F81" s="348">
        <f>'2M - SGS'!F81</f>
        <v>2.1690999999999998E-2</v>
      </c>
      <c r="G81" s="348">
        <f>'2M - SGS'!G81</f>
        <v>6.2979999999999994E-2</v>
      </c>
      <c r="H81" s="348">
        <f>'2M - SGS'!H81</f>
        <v>0.21317</v>
      </c>
      <c r="I81" s="348">
        <f>'2M - SGS'!I81</f>
        <v>0.29002899999999998</v>
      </c>
      <c r="J81" s="348">
        <f>'2M - SGS'!J81</f>
        <v>0.270206</v>
      </c>
      <c r="K81" s="348">
        <f>'2M - SGS'!K81</f>
        <v>0.108695</v>
      </c>
      <c r="L81" s="348">
        <f>'2M - SGS'!L81</f>
        <v>1.9643000000000001E-2</v>
      </c>
      <c r="M81" s="348">
        <f>'2M - SGS'!M81</f>
        <v>6.0299999999999998E-3</v>
      </c>
      <c r="N81" s="348">
        <f>'2M - SGS'!N81</f>
        <v>6.3999999999999997E-5</v>
      </c>
      <c r="O81" s="348">
        <f>'2M - SGS'!O81</f>
        <v>6.0000000000000002E-6</v>
      </c>
      <c r="P81" s="348">
        <f>'2M - SGS'!P81</f>
        <v>2.4699999999999999E-4</v>
      </c>
      <c r="Q81" s="348">
        <f>'2M - SGS'!Q81</f>
        <v>7.2360000000000002E-3</v>
      </c>
      <c r="R81" s="348">
        <f>'2M - SGS'!R81</f>
        <v>2.1690999999999998E-2</v>
      </c>
      <c r="S81" s="348">
        <f>'2M - SGS'!S81</f>
        <v>6.2979999999999994E-2</v>
      </c>
      <c r="T81" s="348">
        <f>'2M - SGS'!T81</f>
        <v>0.21317</v>
      </c>
      <c r="U81" s="348">
        <f>'2M - SGS'!U81</f>
        <v>0.29002899999999998</v>
      </c>
      <c r="V81" s="348">
        <f>'2M - SGS'!V81</f>
        <v>0.270206</v>
      </c>
      <c r="W81" s="348">
        <f>'2M - SGS'!W81</f>
        <v>0.108695</v>
      </c>
      <c r="X81" s="348">
        <f>'2M - SGS'!X81</f>
        <v>1.9643000000000001E-2</v>
      </c>
      <c r="Y81" s="348">
        <f>'2M - SGS'!Y81</f>
        <v>6.0299999999999998E-3</v>
      </c>
      <c r="Z81" s="348">
        <f>'2M - SGS'!Z81</f>
        <v>6.3999999999999997E-5</v>
      </c>
      <c r="AA81" s="348">
        <f>'2M - SGS'!AA81</f>
        <v>6.0000000000000002E-6</v>
      </c>
      <c r="AB81" s="348">
        <f>'2M - SGS'!AB81</f>
        <v>2.4699999999999999E-4</v>
      </c>
      <c r="AC81" s="348">
        <f>'2M - SGS'!AC81</f>
        <v>7.2360000000000002E-3</v>
      </c>
      <c r="AD81" s="348">
        <f>'2M - SGS'!AD81</f>
        <v>2.1690999999999998E-2</v>
      </c>
      <c r="AE81" s="348">
        <f>'2M - SGS'!AE81</f>
        <v>6.2979999999999994E-2</v>
      </c>
      <c r="AF81" s="348">
        <f>'2M - SGS'!AF81</f>
        <v>0.21317</v>
      </c>
      <c r="AG81" s="348">
        <f>'2M - SGS'!AG81</f>
        <v>0.29002899999999998</v>
      </c>
      <c r="AH81" s="348">
        <f>'2M - SGS'!AH81</f>
        <v>0.270206</v>
      </c>
      <c r="AI81" s="348">
        <f>'2M - SGS'!AI81</f>
        <v>0.108695</v>
      </c>
      <c r="AJ81" s="348">
        <f>'2M - SGS'!AJ81</f>
        <v>1.9643000000000001E-2</v>
      </c>
      <c r="AK81" s="348">
        <f>'2M - SGS'!AK81</f>
        <v>6.0299999999999998E-3</v>
      </c>
      <c r="AL81" s="348">
        <f>'2M - SGS'!AL81</f>
        <v>6.3999999999999997E-5</v>
      </c>
      <c r="AM81" s="348">
        <f>'2M - SGS'!AM81</f>
        <v>6.0000000000000002E-6</v>
      </c>
      <c r="AN81" s="348">
        <f>'2M - SGS'!AN81</f>
        <v>2.4699999999999999E-4</v>
      </c>
      <c r="AO81" s="348">
        <f>'2M - SGS'!AO81</f>
        <v>7.2360000000000002E-3</v>
      </c>
      <c r="AP81" s="348">
        <f>'2M - SGS'!AP81</f>
        <v>2.1690999999999998E-2</v>
      </c>
      <c r="AQ81" s="348">
        <f>'2M - SGS'!AQ81</f>
        <v>6.2979999999999994E-2</v>
      </c>
      <c r="AR81" s="348">
        <f>'2M - SGS'!AR81</f>
        <v>0.21317</v>
      </c>
      <c r="AS81" s="348">
        <f>'2M - SGS'!AS81</f>
        <v>0.29002899999999998</v>
      </c>
      <c r="AT81" s="348">
        <f>'2M - SGS'!AT81</f>
        <v>0.270206</v>
      </c>
      <c r="AU81" s="348">
        <f>'2M - SGS'!AU81</f>
        <v>0.108695</v>
      </c>
      <c r="AV81" s="348">
        <f>'2M - SGS'!AV81</f>
        <v>1.9643000000000001E-2</v>
      </c>
      <c r="AW81" s="348">
        <f>'2M - SGS'!AW81</f>
        <v>6.0299999999999998E-3</v>
      </c>
      <c r="AX81" s="348">
        <f>'2M - SGS'!AX81</f>
        <v>6.3999999999999997E-5</v>
      </c>
      <c r="AY81" s="348">
        <f>'2M - SGS'!AY81</f>
        <v>6.0000000000000002E-6</v>
      </c>
      <c r="AZ81" s="348">
        <f>'2M - SGS'!AZ81</f>
        <v>2.4699999999999999E-4</v>
      </c>
      <c r="BA81" s="348">
        <f>'2M - SGS'!BA81</f>
        <v>7.2360000000000002E-3</v>
      </c>
      <c r="BB81" s="348">
        <f>'2M - SGS'!BB81</f>
        <v>2.1690999999999998E-2</v>
      </c>
      <c r="BC81" s="348">
        <f>'2M - SGS'!BC81</f>
        <v>6.2979999999999994E-2</v>
      </c>
      <c r="BD81" s="348">
        <f>'2M - SGS'!BD81</f>
        <v>0.21317</v>
      </c>
      <c r="BE81" s="348">
        <f>'2M - SGS'!BE81</f>
        <v>0.29002899999999998</v>
      </c>
      <c r="BF81" s="348">
        <f>'2M - SGS'!BF81</f>
        <v>0.270206</v>
      </c>
      <c r="BG81" s="348">
        <f>'2M - SGS'!BG81</f>
        <v>0.108695</v>
      </c>
      <c r="BH81" s="348">
        <f>'2M - SGS'!BH81</f>
        <v>1.9643000000000001E-2</v>
      </c>
      <c r="BI81" s="348">
        <f>'2M - SGS'!BI81</f>
        <v>6.0299999999999998E-3</v>
      </c>
      <c r="BJ81" s="348">
        <f>'2M - SGS'!BJ81</f>
        <v>6.3999999999999997E-5</v>
      </c>
      <c r="BK81" s="348">
        <f>'2M - SGS'!BK81</f>
        <v>6.0000000000000002E-6</v>
      </c>
      <c r="BL81" s="348">
        <f>'2M - SGS'!BL81</f>
        <v>2.4699999999999999E-4</v>
      </c>
      <c r="BM81" s="348">
        <f>'2M - SGS'!BM81</f>
        <v>7.2360000000000002E-3</v>
      </c>
      <c r="BN81" s="348">
        <f>'2M - SGS'!BN81</f>
        <v>2.1690999999999998E-2</v>
      </c>
      <c r="BO81" s="348">
        <f>'2M - SGS'!BO81</f>
        <v>6.2979999999999994E-2</v>
      </c>
      <c r="BP81" s="348">
        <f>'2M - SGS'!BP81</f>
        <v>0.21317</v>
      </c>
      <c r="BQ81" s="348">
        <f>'2M - SGS'!BQ81</f>
        <v>0.29002899999999998</v>
      </c>
      <c r="BR81" s="348">
        <f>'2M - SGS'!BR81</f>
        <v>0.270206</v>
      </c>
      <c r="BS81" s="348">
        <f>'2M - SGS'!BS81</f>
        <v>0.108695</v>
      </c>
      <c r="BT81" s="348">
        <f>'2M - SGS'!BT81</f>
        <v>1.9643000000000001E-2</v>
      </c>
      <c r="BU81" s="348">
        <f>'2M - SGS'!BU81</f>
        <v>6.0299999999999998E-3</v>
      </c>
      <c r="BV81" s="348">
        <f>'2M - SGS'!BV81</f>
        <v>6.3999999999999997E-5</v>
      </c>
      <c r="BW81" s="348">
        <f>'2M - SGS'!BW81</f>
        <v>6.0000000000000002E-6</v>
      </c>
      <c r="BX81" s="348">
        <f>'2M - SGS'!BX81</f>
        <v>2.4699999999999999E-4</v>
      </c>
      <c r="BY81" s="348">
        <f>'2M - SGS'!BY81</f>
        <v>7.2360000000000002E-3</v>
      </c>
      <c r="BZ81" s="348">
        <f>'2M - SGS'!BZ81</f>
        <v>2.1690999999999998E-2</v>
      </c>
      <c r="CA81" s="348">
        <f>'2M - SGS'!CA81</f>
        <v>6.2979999999999994E-2</v>
      </c>
      <c r="CB81" s="348">
        <f>'2M - SGS'!CB81</f>
        <v>0.21317</v>
      </c>
      <c r="CC81" s="348">
        <f>'2M - SGS'!CC81</f>
        <v>0.29002899999999998</v>
      </c>
      <c r="CD81" s="348">
        <f>'2M - SGS'!CD81</f>
        <v>0.270206</v>
      </c>
      <c r="CE81" s="348">
        <f>'2M - SGS'!CE81</f>
        <v>0.108695</v>
      </c>
      <c r="CF81" s="348">
        <f>'2M - SGS'!CF81</f>
        <v>1.9643000000000001E-2</v>
      </c>
      <c r="CG81" s="348">
        <f>'2M - SGS'!CG81</f>
        <v>6.0299999999999998E-3</v>
      </c>
      <c r="CH81" s="349">
        <f>'2M - SGS'!CH81</f>
        <v>6.3999999999999997E-5</v>
      </c>
      <c r="CJ81" s="248">
        <f t="shared" si="157"/>
        <v>0.9999969999999998</v>
      </c>
    </row>
    <row r="82" spans="1:88" ht="15.5" x14ac:dyDescent="0.35">
      <c r="A82" s="615"/>
      <c r="B82" s="14" t="str">
        <f t="shared" si="156"/>
        <v>Ext Lighting</v>
      </c>
      <c r="C82" s="348">
        <f>'2M - SGS'!C82</f>
        <v>0.106265</v>
      </c>
      <c r="D82" s="348">
        <f>'2M - SGS'!D82</f>
        <v>8.2161999999999999E-2</v>
      </c>
      <c r="E82" s="348">
        <f>'2M - SGS'!E82</f>
        <v>7.0887000000000006E-2</v>
      </c>
      <c r="F82" s="348">
        <f>'2M - SGS'!F82</f>
        <v>6.8145999999999998E-2</v>
      </c>
      <c r="G82" s="348">
        <f>'2M - SGS'!G82</f>
        <v>8.1852999999999995E-2</v>
      </c>
      <c r="H82" s="348">
        <f>'2M - SGS'!H82</f>
        <v>6.7163E-2</v>
      </c>
      <c r="I82" s="348">
        <f>'2M - SGS'!I82</f>
        <v>8.6751999999999996E-2</v>
      </c>
      <c r="J82" s="348">
        <f>'2M - SGS'!J82</f>
        <v>6.9401000000000004E-2</v>
      </c>
      <c r="K82" s="348">
        <f>'2M - SGS'!K82</f>
        <v>8.2907999999999996E-2</v>
      </c>
      <c r="L82" s="348">
        <f>'2M - SGS'!L82</f>
        <v>0.100507</v>
      </c>
      <c r="M82" s="348">
        <f>'2M - SGS'!M82</f>
        <v>8.7251999999999996E-2</v>
      </c>
      <c r="N82" s="348">
        <f>'2M - SGS'!N82</f>
        <v>9.6703999999999998E-2</v>
      </c>
      <c r="O82" s="348">
        <f>'2M - SGS'!O82</f>
        <v>0.106265</v>
      </c>
      <c r="P82" s="348">
        <f>'2M - SGS'!P82</f>
        <v>8.2161999999999999E-2</v>
      </c>
      <c r="Q82" s="348">
        <f>'2M - SGS'!Q82</f>
        <v>7.0887000000000006E-2</v>
      </c>
      <c r="R82" s="348">
        <f>'2M - SGS'!R82</f>
        <v>6.8145999999999998E-2</v>
      </c>
      <c r="S82" s="348">
        <f>'2M - SGS'!S82</f>
        <v>8.1852999999999995E-2</v>
      </c>
      <c r="T82" s="348">
        <f>'2M - SGS'!T82</f>
        <v>6.7163E-2</v>
      </c>
      <c r="U82" s="348">
        <f>'2M - SGS'!U82</f>
        <v>8.6751999999999996E-2</v>
      </c>
      <c r="V82" s="348">
        <f>'2M - SGS'!V82</f>
        <v>6.9401000000000004E-2</v>
      </c>
      <c r="W82" s="348">
        <f>'2M - SGS'!W82</f>
        <v>8.2907999999999996E-2</v>
      </c>
      <c r="X82" s="348">
        <f>'2M - SGS'!X82</f>
        <v>0.100507</v>
      </c>
      <c r="Y82" s="348">
        <f>'2M - SGS'!Y82</f>
        <v>8.7251999999999996E-2</v>
      </c>
      <c r="Z82" s="348">
        <f>'2M - SGS'!Z82</f>
        <v>9.6703999999999998E-2</v>
      </c>
      <c r="AA82" s="348">
        <f>'2M - SGS'!AA82</f>
        <v>0.106265</v>
      </c>
      <c r="AB82" s="348">
        <f>'2M - SGS'!AB82</f>
        <v>8.2161999999999999E-2</v>
      </c>
      <c r="AC82" s="348">
        <f>'2M - SGS'!AC82</f>
        <v>7.0887000000000006E-2</v>
      </c>
      <c r="AD82" s="348">
        <f>'2M - SGS'!AD82</f>
        <v>6.8145999999999998E-2</v>
      </c>
      <c r="AE82" s="348">
        <f>'2M - SGS'!AE82</f>
        <v>8.1852999999999995E-2</v>
      </c>
      <c r="AF82" s="348">
        <f>'2M - SGS'!AF82</f>
        <v>6.7163E-2</v>
      </c>
      <c r="AG82" s="348">
        <f>'2M - SGS'!AG82</f>
        <v>8.6751999999999996E-2</v>
      </c>
      <c r="AH82" s="348">
        <f>'2M - SGS'!AH82</f>
        <v>6.9401000000000004E-2</v>
      </c>
      <c r="AI82" s="348">
        <f>'2M - SGS'!AI82</f>
        <v>8.2907999999999996E-2</v>
      </c>
      <c r="AJ82" s="348">
        <f>'2M - SGS'!AJ82</f>
        <v>0.100507</v>
      </c>
      <c r="AK82" s="348">
        <f>'2M - SGS'!AK82</f>
        <v>8.7251999999999996E-2</v>
      </c>
      <c r="AL82" s="348">
        <f>'2M - SGS'!AL82</f>
        <v>9.6703999999999998E-2</v>
      </c>
      <c r="AM82" s="348">
        <f>'2M - SGS'!AM82</f>
        <v>0.106265</v>
      </c>
      <c r="AN82" s="348">
        <f>'2M - SGS'!AN82</f>
        <v>8.2161999999999999E-2</v>
      </c>
      <c r="AO82" s="348">
        <f>'2M - SGS'!AO82</f>
        <v>7.0887000000000006E-2</v>
      </c>
      <c r="AP82" s="348">
        <f>'2M - SGS'!AP82</f>
        <v>6.8145999999999998E-2</v>
      </c>
      <c r="AQ82" s="348">
        <f>'2M - SGS'!AQ82</f>
        <v>8.1852999999999995E-2</v>
      </c>
      <c r="AR82" s="348">
        <f>'2M - SGS'!AR82</f>
        <v>6.7163E-2</v>
      </c>
      <c r="AS82" s="348">
        <f>'2M - SGS'!AS82</f>
        <v>8.6751999999999996E-2</v>
      </c>
      <c r="AT82" s="348">
        <f>'2M - SGS'!AT82</f>
        <v>6.9401000000000004E-2</v>
      </c>
      <c r="AU82" s="348">
        <f>'2M - SGS'!AU82</f>
        <v>8.2907999999999996E-2</v>
      </c>
      <c r="AV82" s="348">
        <f>'2M - SGS'!AV82</f>
        <v>0.100507</v>
      </c>
      <c r="AW82" s="348">
        <f>'2M - SGS'!AW82</f>
        <v>8.7251999999999996E-2</v>
      </c>
      <c r="AX82" s="348">
        <f>'2M - SGS'!AX82</f>
        <v>9.6703999999999998E-2</v>
      </c>
      <c r="AY82" s="348">
        <f>'2M - SGS'!AY82</f>
        <v>0.106265</v>
      </c>
      <c r="AZ82" s="348">
        <f>'2M - SGS'!AZ82</f>
        <v>8.2161999999999999E-2</v>
      </c>
      <c r="BA82" s="348">
        <f>'2M - SGS'!BA82</f>
        <v>7.0887000000000006E-2</v>
      </c>
      <c r="BB82" s="348">
        <f>'2M - SGS'!BB82</f>
        <v>6.8145999999999998E-2</v>
      </c>
      <c r="BC82" s="348">
        <f>'2M - SGS'!BC82</f>
        <v>8.1852999999999995E-2</v>
      </c>
      <c r="BD82" s="348">
        <f>'2M - SGS'!BD82</f>
        <v>6.7163E-2</v>
      </c>
      <c r="BE82" s="348">
        <f>'2M - SGS'!BE82</f>
        <v>8.6751999999999996E-2</v>
      </c>
      <c r="BF82" s="348">
        <f>'2M - SGS'!BF82</f>
        <v>6.9401000000000004E-2</v>
      </c>
      <c r="BG82" s="348">
        <f>'2M - SGS'!BG82</f>
        <v>8.2907999999999996E-2</v>
      </c>
      <c r="BH82" s="348">
        <f>'2M - SGS'!BH82</f>
        <v>0.100507</v>
      </c>
      <c r="BI82" s="348">
        <f>'2M - SGS'!BI82</f>
        <v>8.7251999999999996E-2</v>
      </c>
      <c r="BJ82" s="348">
        <f>'2M - SGS'!BJ82</f>
        <v>9.6703999999999998E-2</v>
      </c>
      <c r="BK82" s="348">
        <f>'2M - SGS'!BK82</f>
        <v>0.106265</v>
      </c>
      <c r="BL82" s="348">
        <f>'2M - SGS'!BL82</f>
        <v>8.2161999999999999E-2</v>
      </c>
      <c r="BM82" s="348">
        <f>'2M - SGS'!BM82</f>
        <v>7.0887000000000006E-2</v>
      </c>
      <c r="BN82" s="348">
        <f>'2M - SGS'!BN82</f>
        <v>6.8145999999999998E-2</v>
      </c>
      <c r="BO82" s="348">
        <f>'2M - SGS'!BO82</f>
        <v>8.1852999999999995E-2</v>
      </c>
      <c r="BP82" s="348">
        <f>'2M - SGS'!BP82</f>
        <v>6.7163E-2</v>
      </c>
      <c r="BQ82" s="348">
        <f>'2M - SGS'!BQ82</f>
        <v>8.6751999999999996E-2</v>
      </c>
      <c r="BR82" s="348">
        <f>'2M - SGS'!BR82</f>
        <v>6.9401000000000004E-2</v>
      </c>
      <c r="BS82" s="348">
        <f>'2M - SGS'!BS82</f>
        <v>8.2907999999999996E-2</v>
      </c>
      <c r="BT82" s="348">
        <f>'2M - SGS'!BT82</f>
        <v>0.100507</v>
      </c>
      <c r="BU82" s="348">
        <f>'2M - SGS'!BU82</f>
        <v>8.7251999999999996E-2</v>
      </c>
      <c r="BV82" s="348">
        <f>'2M - SGS'!BV82</f>
        <v>9.6703999999999998E-2</v>
      </c>
      <c r="BW82" s="348">
        <f>'2M - SGS'!BW82</f>
        <v>0.106265</v>
      </c>
      <c r="BX82" s="348">
        <f>'2M - SGS'!BX82</f>
        <v>8.2161999999999999E-2</v>
      </c>
      <c r="BY82" s="348">
        <f>'2M - SGS'!BY82</f>
        <v>7.0887000000000006E-2</v>
      </c>
      <c r="BZ82" s="348">
        <f>'2M - SGS'!BZ82</f>
        <v>6.8145999999999998E-2</v>
      </c>
      <c r="CA82" s="348">
        <f>'2M - SGS'!CA82</f>
        <v>8.1852999999999995E-2</v>
      </c>
      <c r="CB82" s="348">
        <f>'2M - SGS'!CB82</f>
        <v>6.7163E-2</v>
      </c>
      <c r="CC82" s="348">
        <f>'2M - SGS'!CC82</f>
        <v>8.6751999999999996E-2</v>
      </c>
      <c r="CD82" s="348">
        <f>'2M - SGS'!CD82</f>
        <v>6.9401000000000004E-2</v>
      </c>
      <c r="CE82" s="348">
        <f>'2M - SGS'!CE82</f>
        <v>8.2907999999999996E-2</v>
      </c>
      <c r="CF82" s="348">
        <f>'2M - SGS'!CF82</f>
        <v>0.100507</v>
      </c>
      <c r="CG82" s="348">
        <f>'2M - SGS'!CG82</f>
        <v>8.7251999999999996E-2</v>
      </c>
      <c r="CH82" s="349">
        <f>'2M - SGS'!CH82</f>
        <v>9.6703999999999998E-2</v>
      </c>
      <c r="CJ82" s="248">
        <f t="shared" si="157"/>
        <v>1</v>
      </c>
    </row>
    <row r="83" spans="1:88" ht="15.5" x14ac:dyDescent="0.35">
      <c r="A83" s="615"/>
      <c r="B83" s="14" t="str">
        <f t="shared" si="156"/>
        <v>Heating</v>
      </c>
      <c r="C83" s="348">
        <f>'2M - SGS'!C83</f>
        <v>0.210397</v>
      </c>
      <c r="D83" s="348">
        <f>'2M - SGS'!D83</f>
        <v>0.17743600000000001</v>
      </c>
      <c r="E83" s="348">
        <f>'2M - SGS'!E83</f>
        <v>0.13192400000000001</v>
      </c>
      <c r="F83" s="348">
        <f>'2M - SGS'!F83</f>
        <v>5.9718E-2</v>
      </c>
      <c r="G83" s="348">
        <f>'2M - SGS'!G83</f>
        <v>2.6769000000000001E-2</v>
      </c>
      <c r="H83" s="348">
        <f>'2M - SGS'!H83</f>
        <v>4.2950000000000002E-3</v>
      </c>
      <c r="I83" s="348">
        <f>'2M - SGS'!I83</f>
        <v>2.895E-3</v>
      </c>
      <c r="J83" s="348">
        <f>'2M - SGS'!J83</f>
        <v>3.4320000000000002E-3</v>
      </c>
      <c r="K83" s="348">
        <f>'2M - SGS'!K83</f>
        <v>9.4020000000000006E-3</v>
      </c>
      <c r="L83" s="348">
        <f>'2M - SGS'!L83</f>
        <v>5.5496999999999998E-2</v>
      </c>
      <c r="M83" s="348">
        <f>'2M - SGS'!M83</f>
        <v>0.115452</v>
      </c>
      <c r="N83" s="348">
        <f>'2M - SGS'!N83</f>
        <v>0.20278099999999999</v>
      </c>
      <c r="O83" s="348">
        <f>'2M - SGS'!O83</f>
        <v>0.210397</v>
      </c>
      <c r="P83" s="348">
        <f>'2M - SGS'!P83</f>
        <v>0.17743600000000001</v>
      </c>
      <c r="Q83" s="348">
        <f>'2M - SGS'!Q83</f>
        <v>0.13192400000000001</v>
      </c>
      <c r="R83" s="348">
        <f>'2M - SGS'!R83</f>
        <v>5.9718E-2</v>
      </c>
      <c r="S83" s="348">
        <f>'2M - SGS'!S83</f>
        <v>2.6769000000000001E-2</v>
      </c>
      <c r="T83" s="348">
        <f>'2M - SGS'!T83</f>
        <v>4.2950000000000002E-3</v>
      </c>
      <c r="U83" s="348">
        <f>'2M - SGS'!U83</f>
        <v>2.895E-3</v>
      </c>
      <c r="V83" s="348">
        <f>'2M - SGS'!V83</f>
        <v>3.4320000000000002E-3</v>
      </c>
      <c r="W83" s="348">
        <f>'2M - SGS'!W83</f>
        <v>9.4020000000000006E-3</v>
      </c>
      <c r="X83" s="348">
        <f>'2M - SGS'!X83</f>
        <v>5.5496999999999998E-2</v>
      </c>
      <c r="Y83" s="348">
        <f>'2M - SGS'!Y83</f>
        <v>0.115452</v>
      </c>
      <c r="Z83" s="348">
        <f>'2M - SGS'!Z83</f>
        <v>0.20278099999999999</v>
      </c>
      <c r="AA83" s="348">
        <f>'2M - SGS'!AA83</f>
        <v>0.210397</v>
      </c>
      <c r="AB83" s="348">
        <f>'2M - SGS'!AB83</f>
        <v>0.17743600000000001</v>
      </c>
      <c r="AC83" s="348">
        <f>'2M - SGS'!AC83</f>
        <v>0.13192400000000001</v>
      </c>
      <c r="AD83" s="348">
        <f>'2M - SGS'!AD83</f>
        <v>5.9718E-2</v>
      </c>
      <c r="AE83" s="348">
        <f>'2M - SGS'!AE83</f>
        <v>2.6769000000000001E-2</v>
      </c>
      <c r="AF83" s="348">
        <f>'2M - SGS'!AF83</f>
        <v>4.2950000000000002E-3</v>
      </c>
      <c r="AG83" s="348">
        <f>'2M - SGS'!AG83</f>
        <v>2.895E-3</v>
      </c>
      <c r="AH83" s="348">
        <f>'2M - SGS'!AH83</f>
        <v>3.4320000000000002E-3</v>
      </c>
      <c r="AI83" s="348">
        <f>'2M - SGS'!AI83</f>
        <v>9.4020000000000006E-3</v>
      </c>
      <c r="AJ83" s="348">
        <f>'2M - SGS'!AJ83</f>
        <v>5.5496999999999998E-2</v>
      </c>
      <c r="AK83" s="348">
        <f>'2M - SGS'!AK83</f>
        <v>0.115452</v>
      </c>
      <c r="AL83" s="348">
        <f>'2M - SGS'!AL83</f>
        <v>0.20278099999999999</v>
      </c>
      <c r="AM83" s="348">
        <f>'2M - SGS'!AM83</f>
        <v>0.210397</v>
      </c>
      <c r="AN83" s="348">
        <f>'2M - SGS'!AN83</f>
        <v>0.17743600000000001</v>
      </c>
      <c r="AO83" s="348">
        <f>'2M - SGS'!AO83</f>
        <v>0.13192400000000001</v>
      </c>
      <c r="AP83" s="348">
        <f>'2M - SGS'!AP83</f>
        <v>5.9718E-2</v>
      </c>
      <c r="AQ83" s="348">
        <f>'2M - SGS'!AQ83</f>
        <v>2.6769000000000001E-2</v>
      </c>
      <c r="AR83" s="348">
        <f>'2M - SGS'!AR83</f>
        <v>4.2950000000000002E-3</v>
      </c>
      <c r="AS83" s="348">
        <f>'2M - SGS'!AS83</f>
        <v>2.895E-3</v>
      </c>
      <c r="AT83" s="348">
        <f>'2M - SGS'!AT83</f>
        <v>3.4320000000000002E-3</v>
      </c>
      <c r="AU83" s="348">
        <f>'2M - SGS'!AU83</f>
        <v>9.4020000000000006E-3</v>
      </c>
      <c r="AV83" s="348">
        <f>'2M - SGS'!AV83</f>
        <v>5.5496999999999998E-2</v>
      </c>
      <c r="AW83" s="348">
        <f>'2M - SGS'!AW83</f>
        <v>0.115452</v>
      </c>
      <c r="AX83" s="348">
        <f>'2M - SGS'!AX83</f>
        <v>0.20278099999999999</v>
      </c>
      <c r="AY83" s="348">
        <f>'2M - SGS'!AY83</f>
        <v>0.210397</v>
      </c>
      <c r="AZ83" s="348">
        <f>'2M - SGS'!AZ83</f>
        <v>0.17743600000000001</v>
      </c>
      <c r="BA83" s="348">
        <f>'2M - SGS'!BA83</f>
        <v>0.13192400000000001</v>
      </c>
      <c r="BB83" s="348">
        <f>'2M - SGS'!BB83</f>
        <v>5.9718E-2</v>
      </c>
      <c r="BC83" s="348">
        <f>'2M - SGS'!BC83</f>
        <v>2.6769000000000001E-2</v>
      </c>
      <c r="BD83" s="348">
        <f>'2M - SGS'!BD83</f>
        <v>4.2950000000000002E-3</v>
      </c>
      <c r="BE83" s="348">
        <f>'2M - SGS'!BE83</f>
        <v>2.895E-3</v>
      </c>
      <c r="BF83" s="348">
        <f>'2M - SGS'!BF83</f>
        <v>3.4320000000000002E-3</v>
      </c>
      <c r="BG83" s="348">
        <f>'2M - SGS'!BG83</f>
        <v>9.4020000000000006E-3</v>
      </c>
      <c r="BH83" s="348">
        <f>'2M - SGS'!BH83</f>
        <v>5.5496999999999998E-2</v>
      </c>
      <c r="BI83" s="348">
        <f>'2M - SGS'!BI83</f>
        <v>0.115452</v>
      </c>
      <c r="BJ83" s="348">
        <f>'2M - SGS'!BJ83</f>
        <v>0.20278099999999999</v>
      </c>
      <c r="BK83" s="348">
        <f>'2M - SGS'!BK83</f>
        <v>0.210397</v>
      </c>
      <c r="BL83" s="348">
        <f>'2M - SGS'!BL83</f>
        <v>0.17743600000000001</v>
      </c>
      <c r="BM83" s="348">
        <f>'2M - SGS'!BM83</f>
        <v>0.13192400000000001</v>
      </c>
      <c r="BN83" s="348">
        <f>'2M - SGS'!BN83</f>
        <v>5.9718E-2</v>
      </c>
      <c r="BO83" s="348">
        <f>'2M - SGS'!BO83</f>
        <v>2.6769000000000001E-2</v>
      </c>
      <c r="BP83" s="348">
        <f>'2M - SGS'!BP83</f>
        <v>4.2950000000000002E-3</v>
      </c>
      <c r="BQ83" s="348">
        <f>'2M - SGS'!BQ83</f>
        <v>2.895E-3</v>
      </c>
      <c r="BR83" s="348">
        <f>'2M - SGS'!BR83</f>
        <v>3.4320000000000002E-3</v>
      </c>
      <c r="BS83" s="348">
        <f>'2M - SGS'!BS83</f>
        <v>9.4020000000000006E-3</v>
      </c>
      <c r="BT83" s="348">
        <f>'2M - SGS'!BT83</f>
        <v>5.5496999999999998E-2</v>
      </c>
      <c r="BU83" s="348">
        <f>'2M - SGS'!BU83</f>
        <v>0.115452</v>
      </c>
      <c r="BV83" s="348">
        <f>'2M - SGS'!BV83</f>
        <v>0.20278099999999999</v>
      </c>
      <c r="BW83" s="348">
        <f>'2M - SGS'!BW83</f>
        <v>0.210397</v>
      </c>
      <c r="BX83" s="348">
        <f>'2M - SGS'!BX83</f>
        <v>0.17743600000000001</v>
      </c>
      <c r="BY83" s="348">
        <f>'2M - SGS'!BY83</f>
        <v>0.13192400000000001</v>
      </c>
      <c r="BZ83" s="348">
        <f>'2M - SGS'!BZ83</f>
        <v>5.9718E-2</v>
      </c>
      <c r="CA83" s="348">
        <f>'2M - SGS'!CA83</f>
        <v>2.6769000000000001E-2</v>
      </c>
      <c r="CB83" s="348">
        <f>'2M - SGS'!CB83</f>
        <v>4.2950000000000002E-3</v>
      </c>
      <c r="CC83" s="348">
        <f>'2M - SGS'!CC83</f>
        <v>2.895E-3</v>
      </c>
      <c r="CD83" s="348">
        <f>'2M - SGS'!CD83</f>
        <v>3.4320000000000002E-3</v>
      </c>
      <c r="CE83" s="348">
        <f>'2M - SGS'!CE83</f>
        <v>9.4020000000000006E-3</v>
      </c>
      <c r="CF83" s="348">
        <f>'2M - SGS'!CF83</f>
        <v>5.5496999999999998E-2</v>
      </c>
      <c r="CG83" s="348">
        <f>'2M - SGS'!CG83</f>
        <v>0.115452</v>
      </c>
      <c r="CH83" s="349">
        <f>'2M - SGS'!CH83</f>
        <v>0.20278099999999999</v>
      </c>
      <c r="CJ83" s="248">
        <f t="shared" si="157"/>
        <v>0.99999800000000016</v>
      </c>
    </row>
    <row r="84" spans="1:88" ht="15.5" x14ac:dyDescent="0.35">
      <c r="A84" s="615"/>
      <c r="B84" s="14" t="str">
        <f t="shared" si="156"/>
        <v>HVAC</v>
      </c>
      <c r="C84" s="348">
        <f>'2M - SGS'!C84</f>
        <v>0.107824</v>
      </c>
      <c r="D84" s="348">
        <f>'2M - SGS'!D84</f>
        <v>9.1051999999999994E-2</v>
      </c>
      <c r="E84" s="348">
        <f>'2M - SGS'!E84</f>
        <v>7.1135000000000004E-2</v>
      </c>
      <c r="F84" s="348">
        <f>'2M - SGS'!F84</f>
        <v>4.1179E-2</v>
      </c>
      <c r="G84" s="348">
        <f>'2M - SGS'!G84</f>
        <v>4.4423999999999998E-2</v>
      </c>
      <c r="H84" s="348">
        <f>'2M - SGS'!H84</f>
        <v>0.106128</v>
      </c>
      <c r="I84" s="348">
        <f>'2M - SGS'!I84</f>
        <v>0.14288100000000001</v>
      </c>
      <c r="J84" s="348">
        <f>'2M - SGS'!J84</f>
        <v>0.133494</v>
      </c>
      <c r="K84" s="348">
        <f>'2M - SGS'!K84</f>
        <v>5.781E-2</v>
      </c>
      <c r="L84" s="348">
        <f>'2M - SGS'!L84</f>
        <v>3.8018000000000003E-2</v>
      </c>
      <c r="M84" s="348">
        <f>'2M - SGS'!M84</f>
        <v>6.2103999999999999E-2</v>
      </c>
      <c r="N84" s="348">
        <f>'2M - SGS'!N84</f>
        <v>0.10395</v>
      </c>
      <c r="O84" s="348">
        <f>'2M - SGS'!O84</f>
        <v>0.107824</v>
      </c>
      <c r="P84" s="348">
        <f>'2M - SGS'!P84</f>
        <v>9.1051999999999994E-2</v>
      </c>
      <c r="Q84" s="348">
        <f>'2M - SGS'!Q84</f>
        <v>7.1135000000000004E-2</v>
      </c>
      <c r="R84" s="348">
        <f>'2M - SGS'!R84</f>
        <v>4.1179E-2</v>
      </c>
      <c r="S84" s="348">
        <f>'2M - SGS'!S84</f>
        <v>4.4423999999999998E-2</v>
      </c>
      <c r="T84" s="348">
        <f>'2M - SGS'!T84</f>
        <v>0.106128</v>
      </c>
      <c r="U84" s="348">
        <f>'2M - SGS'!U84</f>
        <v>0.14288100000000001</v>
      </c>
      <c r="V84" s="348">
        <f>'2M - SGS'!V84</f>
        <v>0.133494</v>
      </c>
      <c r="W84" s="348">
        <f>'2M - SGS'!W84</f>
        <v>5.781E-2</v>
      </c>
      <c r="X84" s="348">
        <f>'2M - SGS'!X84</f>
        <v>3.8018000000000003E-2</v>
      </c>
      <c r="Y84" s="348">
        <f>'2M - SGS'!Y84</f>
        <v>6.2103999999999999E-2</v>
      </c>
      <c r="Z84" s="348">
        <f>'2M - SGS'!Z84</f>
        <v>0.10395</v>
      </c>
      <c r="AA84" s="348">
        <f>'2M - SGS'!AA84</f>
        <v>0.107824</v>
      </c>
      <c r="AB84" s="348">
        <f>'2M - SGS'!AB84</f>
        <v>9.1051999999999994E-2</v>
      </c>
      <c r="AC84" s="348">
        <f>'2M - SGS'!AC84</f>
        <v>7.1135000000000004E-2</v>
      </c>
      <c r="AD84" s="348">
        <f>'2M - SGS'!AD84</f>
        <v>4.1179E-2</v>
      </c>
      <c r="AE84" s="348">
        <f>'2M - SGS'!AE84</f>
        <v>4.4423999999999998E-2</v>
      </c>
      <c r="AF84" s="348">
        <f>'2M - SGS'!AF84</f>
        <v>0.106128</v>
      </c>
      <c r="AG84" s="348">
        <f>'2M - SGS'!AG84</f>
        <v>0.14288100000000001</v>
      </c>
      <c r="AH84" s="348">
        <f>'2M - SGS'!AH84</f>
        <v>0.133494</v>
      </c>
      <c r="AI84" s="348">
        <f>'2M - SGS'!AI84</f>
        <v>5.781E-2</v>
      </c>
      <c r="AJ84" s="348">
        <f>'2M - SGS'!AJ84</f>
        <v>3.8018000000000003E-2</v>
      </c>
      <c r="AK84" s="348">
        <f>'2M - SGS'!AK84</f>
        <v>6.2103999999999999E-2</v>
      </c>
      <c r="AL84" s="348">
        <f>'2M - SGS'!AL84</f>
        <v>0.10395</v>
      </c>
      <c r="AM84" s="348">
        <f>'2M - SGS'!AM84</f>
        <v>0.107824</v>
      </c>
      <c r="AN84" s="348">
        <f>'2M - SGS'!AN84</f>
        <v>9.1051999999999994E-2</v>
      </c>
      <c r="AO84" s="348">
        <f>'2M - SGS'!AO84</f>
        <v>7.1135000000000004E-2</v>
      </c>
      <c r="AP84" s="348">
        <f>'2M - SGS'!AP84</f>
        <v>4.1179E-2</v>
      </c>
      <c r="AQ84" s="348">
        <f>'2M - SGS'!AQ84</f>
        <v>4.4423999999999998E-2</v>
      </c>
      <c r="AR84" s="348">
        <f>'2M - SGS'!AR84</f>
        <v>0.106128</v>
      </c>
      <c r="AS84" s="348">
        <f>'2M - SGS'!AS84</f>
        <v>0.14288100000000001</v>
      </c>
      <c r="AT84" s="348">
        <f>'2M - SGS'!AT84</f>
        <v>0.133494</v>
      </c>
      <c r="AU84" s="348">
        <f>'2M - SGS'!AU84</f>
        <v>5.781E-2</v>
      </c>
      <c r="AV84" s="348">
        <f>'2M - SGS'!AV84</f>
        <v>3.8018000000000003E-2</v>
      </c>
      <c r="AW84" s="348">
        <f>'2M - SGS'!AW84</f>
        <v>6.2103999999999999E-2</v>
      </c>
      <c r="AX84" s="348">
        <f>'2M - SGS'!AX84</f>
        <v>0.10395</v>
      </c>
      <c r="AY84" s="348">
        <f>'2M - SGS'!AY84</f>
        <v>0.107824</v>
      </c>
      <c r="AZ84" s="348">
        <f>'2M - SGS'!AZ84</f>
        <v>9.1051999999999994E-2</v>
      </c>
      <c r="BA84" s="348">
        <f>'2M - SGS'!BA84</f>
        <v>7.1135000000000004E-2</v>
      </c>
      <c r="BB84" s="348">
        <f>'2M - SGS'!BB84</f>
        <v>4.1179E-2</v>
      </c>
      <c r="BC84" s="348">
        <f>'2M - SGS'!BC84</f>
        <v>4.4423999999999998E-2</v>
      </c>
      <c r="BD84" s="348">
        <f>'2M - SGS'!BD84</f>
        <v>0.106128</v>
      </c>
      <c r="BE84" s="348">
        <f>'2M - SGS'!BE84</f>
        <v>0.14288100000000001</v>
      </c>
      <c r="BF84" s="348">
        <f>'2M - SGS'!BF84</f>
        <v>0.133494</v>
      </c>
      <c r="BG84" s="348">
        <f>'2M - SGS'!BG84</f>
        <v>5.781E-2</v>
      </c>
      <c r="BH84" s="348">
        <f>'2M - SGS'!BH84</f>
        <v>3.8018000000000003E-2</v>
      </c>
      <c r="BI84" s="348">
        <f>'2M - SGS'!BI84</f>
        <v>6.2103999999999999E-2</v>
      </c>
      <c r="BJ84" s="348">
        <f>'2M - SGS'!BJ84</f>
        <v>0.10395</v>
      </c>
      <c r="BK84" s="348">
        <f>'2M - SGS'!BK84</f>
        <v>0.107824</v>
      </c>
      <c r="BL84" s="348">
        <f>'2M - SGS'!BL84</f>
        <v>9.1051999999999994E-2</v>
      </c>
      <c r="BM84" s="348">
        <f>'2M - SGS'!BM84</f>
        <v>7.1135000000000004E-2</v>
      </c>
      <c r="BN84" s="348">
        <f>'2M - SGS'!BN84</f>
        <v>4.1179E-2</v>
      </c>
      <c r="BO84" s="348">
        <f>'2M - SGS'!BO84</f>
        <v>4.4423999999999998E-2</v>
      </c>
      <c r="BP84" s="348">
        <f>'2M - SGS'!BP84</f>
        <v>0.106128</v>
      </c>
      <c r="BQ84" s="348">
        <f>'2M - SGS'!BQ84</f>
        <v>0.14288100000000001</v>
      </c>
      <c r="BR84" s="348">
        <f>'2M - SGS'!BR84</f>
        <v>0.133494</v>
      </c>
      <c r="BS84" s="348">
        <f>'2M - SGS'!BS84</f>
        <v>5.781E-2</v>
      </c>
      <c r="BT84" s="348">
        <f>'2M - SGS'!BT84</f>
        <v>3.8018000000000003E-2</v>
      </c>
      <c r="BU84" s="348">
        <f>'2M - SGS'!BU84</f>
        <v>6.2103999999999999E-2</v>
      </c>
      <c r="BV84" s="348">
        <f>'2M - SGS'!BV84</f>
        <v>0.10395</v>
      </c>
      <c r="BW84" s="348">
        <f>'2M - SGS'!BW84</f>
        <v>0.107824</v>
      </c>
      <c r="BX84" s="348">
        <f>'2M - SGS'!BX84</f>
        <v>9.1051999999999994E-2</v>
      </c>
      <c r="BY84" s="348">
        <f>'2M - SGS'!BY84</f>
        <v>7.1135000000000004E-2</v>
      </c>
      <c r="BZ84" s="348">
        <f>'2M - SGS'!BZ84</f>
        <v>4.1179E-2</v>
      </c>
      <c r="CA84" s="348">
        <f>'2M - SGS'!CA84</f>
        <v>4.4423999999999998E-2</v>
      </c>
      <c r="CB84" s="348">
        <f>'2M - SGS'!CB84</f>
        <v>0.106128</v>
      </c>
      <c r="CC84" s="348">
        <f>'2M - SGS'!CC84</f>
        <v>0.14288100000000001</v>
      </c>
      <c r="CD84" s="348">
        <f>'2M - SGS'!CD84</f>
        <v>0.133494</v>
      </c>
      <c r="CE84" s="348">
        <f>'2M - SGS'!CE84</f>
        <v>5.781E-2</v>
      </c>
      <c r="CF84" s="348">
        <f>'2M - SGS'!CF84</f>
        <v>3.8018000000000003E-2</v>
      </c>
      <c r="CG84" s="348">
        <f>'2M - SGS'!CG84</f>
        <v>6.2103999999999999E-2</v>
      </c>
      <c r="CH84" s="349">
        <f>'2M - SGS'!CH84</f>
        <v>0.10395</v>
      </c>
      <c r="CJ84" s="248">
        <f t="shared" si="157"/>
        <v>0.99999900000000008</v>
      </c>
    </row>
    <row r="85" spans="1:88" ht="15.5" x14ac:dyDescent="0.35">
      <c r="A85" s="615"/>
      <c r="B85" s="14" t="str">
        <f t="shared" si="156"/>
        <v>Lighting</v>
      </c>
      <c r="C85" s="348">
        <f>'2M - SGS'!C85</f>
        <v>9.3563999999999994E-2</v>
      </c>
      <c r="D85" s="348">
        <f>'2M - SGS'!D85</f>
        <v>7.2162000000000004E-2</v>
      </c>
      <c r="E85" s="348">
        <f>'2M - SGS'!E85</f>
        <v>7.8372999999999998E-2</v>
      </c>
      <c r="F85" s="348">
        <f>'2M - SGS'!F85</f>
        <v>7.6534000000000005E-2</v>
      </c>
      <c r="G85" s="348">
        <f>'2M - SGS'!G85</f>
        <v>9.4246999999999997E-2</v>
      </c>
      <c r="H85" s="348">
        <f>'2M - SGS'!H85</f>
        <v>7.5599E-2</v>
      </c>
      <c r="I85" s="348">
        <f>'2M - SGS'!I85</f>
        <v>9.6199999999999994E-2</v>
      </c>
      <c r="J85" s="348">
        <f>'2M - SGS'!J85</f>
        <v>7.7077999999999994E-2</v>
      </c>
      <c r="K85" s="348">
        <f>'2M - SGS'!K85</f>
        <v>8.1374000000000002E-2</v>
      </c>
      <c r="L85" s="348">
        <f>'2M - SGS'!L85</f>
        <v>9.4072000000000003E-2</v>
      </c>
      <c r="M85" s="348">
        <f>'2M - SGS'!M85</f>
        <v>7.6706999999999997E-2</v>
      </c>
      <c r="N85" s="348">
        <f>'2M - SGS'!N85</f>
        <v>8.4089999999999998E-2</v>
      </c>
      <c r="O85" s="348">
        <f>'2M - SGS'!O85</f>
        <v>9.3563999999999994E-2</v>
      </c>
      <c r="P85" s="348">
        <f>'2M - SGS'!P85</f>
        <v>7.2162000000000004E-2</v>
      </c>
      <c r="Q85" s="348">
        <f>'2M - SGS'!Q85</f>
        <v>7.8372999999999998E-2</v>
      </c>
      <c r="R85" s="348">
        <f>'2M - SGS'!R85</f>
        <v>7.6534000000000005E-2</v>
      </c>
      <c r="S85" s="348">
        <f>'2M - SGS'!S85</f>
        <v>9.4246999999999997E-2</v>
      </c>
      <c r="T85" s="348">
        <f>'2M - SGS'!T85</f>
        <v>7.5599E-2</v>
      </c>
      <c r="U85" s="348">
        <f>'2M - SGS'!U85</f>
        <v>9.6199999999999994E-2</v>
      </c>
      <c r="V85" s="348">
        <f>'2M - SGS'!V85</f>
        <v>7.7077999999999994E-2</v>
      </c>
      <c r="W85" s="348">
        <f>'2M - SGS'!W85</f>
        <v>8.1374000000000002E-2</v>
      </c>
      <c r="X85" s="348">
        <f>'2M - SGS'!X85</f>
        <v>9.4072000000000003E-2</v>
      </c>
      <c r="Y85" s="348">
        <f>'2M - SGS'!Y85</f>
        <v>7.6706999999999997E-2</v>
      </c>
      <c r="Z85" s="348">
        <f>'2M - SGS'!Z85</f>
        <v>8.4089999999999998E-2</v>
      </c>
      <c r="AA85" s="348">
        <f>'2M - SGS'!AA85</f>
        <v>9.3563999999999994E-2</v>
      </c>
      <c r="AB85" s="348">
        <f>'2M - SGS'!AB85</f>
        <v>7.2162000000000004E-2</v>
      </c>
      <c r="AC85" s="348">
        <f>'2M - SGS'!AC85</f>
        <v>7.8372999999999998E-2</v>
      </c>
      <c r="AD85" s="348">
        <f>'2M - SGS'!AD85</f>
        <v>7.6534000000000005E-2</v>
      </c>
      <c r="AE85" s="348">
        <f>'2M - SGS'!AE85</f>
        <v>9.4246999999999997E-2</v>
      </c>
      <c r="AF85" s="348">
        <f>'2M - SGS'!AF85</f>
        <v>7.5599E-2</v>
      </c>
      <c r="AG85" s="348">
        <f>'2M - SGS'!AG85</f>
        <v>9.6199999999999994E-2</v>
      </c>
      <c r="AH85" s="348">
        <f>'2M - SGS'!AH85</f>
        <v>7.7077999999999994E-2</v>
      </c>
      <c r="AI85" s="348">
        <f>'2M - SGS'!AI85</f>
        <v>8.1374000000000002E-2</v>
      </c>
      <c r="AJ85" s="348">
        <f>'2M - SGS'!AJ85</f>
        <v>9.4072000000000003E-2</v>
      </c>
      <c r="AK85" s="348">
        <f>'2M - SGS'!AK85</f>
        <v>7.6706999999999997E-2</v>
      </c>
      <c r="AL85" s="348">
        <f>'2M - SGS'!AL85</f>
        <v>8.4089999999999998E-2</v>
      </c>
      <c r="AM85" s="348">
        <f>'2M - SGS'!AM85</f>
        <v>9.3563999999999994E-2</v>
      </c>
      <c r="AN85" s="348">
        <f>'2M - SGS'!AN85</f>
        <v>7.2162000000000004E-2</v>
      </c>
      <c r="AO85" s="348">
        <f>'2M - SGS'!AO85</f>
        <v>7.8372999999999998E-2</v>
      </c>
      <c r="AP85" s="348">
        <f>'2M - SGS'!AP85</f>
        <v>7.6534000000000005E-2</v>
      </c>
      <c r="AQ85" s="348">
        <f>'2M - SGS'!AQ85</f>
        <v>9.4246999999999997E-2</v>
      </c>
      <c r="AR85" s="348">
        <f>'2M - SGS'!AR85</f>
        <v>7.5599E-2</v>
      </c>
      <c r="AS85" s="348">
        <f>'2M - SGS'!AS85</f>
        <v>9.6199999999999994E-2</v>
      </c>
      <c r="AT85" s="348">
        <f>'2M - SGS'!AT85</f>
        <v>7.7077999999999994E-2</v>
      </c>
      <c r="AU85" s="348">
        <f>'2M - SGS'!AU85</f>
        <v>8.1374000000000002E-2</v>
      </c>
      <c r="AV85" s="348">
        <f>'2M - SGS'!AV85</f>
        <v>9.4072000000000003E-2</v>
      </c>
      <c r="AW85" s="348">
        <f>'2M - SGS'!AW85</f>
        <v>7.6706999999999997E-2</v>
      </c>
      <c r="AX85" s="348">
        <f>'2M - SGS'!AX85</f>
        <v>8.4089999999999998E-2</v>
      </c>
      <c r="AY85" s="348">
        <f>'2M - SGS'!AY85</f>
        <v>9.3563999999999994E-2</v>
      </c>
      <c r="AZ85" s="348">
        <f>'2M - SGS'!AZ85</f>
        <v>7.2162000000000004E-2</v>
      </c>
      <c r="BA85" s="348">
        <f>'2M - SGS'!BA85</f>
        <v>7.8372999999999998E-2</v>
      </c>
      <c r="BB85" s="348">
        <f>'2M - SGS'!BB85</f>
        <v>7.6534000000000005E-2</v>
      </c>
      <c r="BC85" s="348">
        <f>'2M - SGS'!BC85</f>
        <v>9.4246999999999997E-2</v>
      </c>
      <c r="BD85" s="348">
        <f>'2M - SGS'!BD85</f>
        <v>7.5599E-2</v>
      </c>
      <c r="BE85" s="348">
        <f>'2M - SGS'!BE85</f>
        <v>9.6199999999999994E-2</v>
      </c>
      <c r="BF85" s="348">
        <f>'2M - SGS'!BF85</f>
        <v>7.7077999999999994E-2</v>
      </c>
      <c r="BG85" s="348">
        <f>'2M - SGS'!BG85</f>
        <v>8.1374000000000002E-2</v>
      </c>
      <c r="BH85" s="348">
        <f>'2M - SGS'!BH85</f>
        <v>9.4072000000000003E-2</v>
      </c>
      <c r="BI85" s="348">
        <f>'2M - SGS'!BI85</f>
        <v>7.6706999999999997E-2</v>
      </c>
      <c r="BJ85" s="348">
        <f>'2M - SGS'!BJ85</f>
        <v>8.4089999999999998E-2</v>
      </c>
      <c r="BK85" s="348">
        <f>'2M - SGS'!BK85</f>
        <v>9.3563999999999994E-2</v>
      </c>
      <c r="BL85" s="348">
        <f>'2M - SGS'!BL85</f>
        <v>7.2162000000000004E-2</v>
      </c>
      <c r="BM85" s="348">
        <f>'2M - SGS'!BM85</f>
        <v>7.8372999999999998E-2</v>
      </c>
      <c r="BN85" s="348">
        <f>'2M - SGS'!BN85</f>
        <v>7.6534000000000005E-2</v>
      </c>
      <c r="BO85" s="348">
        <f>'2M - SGS'!BO85</f>
        <v>9.4246999999999997E-2</v>
      </c>
      <c r="BP85" s="348">
        <f>'2M - SGS'!BP85</f>
        <v>7.5599E-2</v>
      </c>
      <c r="BQ85" s="348">
        <f>'2M - SGS'!BQ85</f>
        <v>9.6199999999999994E-2</v>
      </c>
      <c r="BR85" s="348">
        <f>'2M - SGS'!BR85</f>
        <v>7.7077999999999994E-2</v>
      </c>
      <c r="BS85" s="348">
        <f>'2M - SGS'!BS85</f>
        <v>8.1374000000000002E-2</v>
      </c>
      <c r="BT85" s="348">
        <f>'2M - SGS'!BT85</f>
        <v>9.4072000000000003E-2</v>
      </c>
      <c r="BU85" s="348">
        <f>'2M - SGS'!BU85</f>
        <v>7.6706999999999997E-2</v>
      </c>
      <c r="BV85" s="348">
        <f>'2M - SGS'!BV85</f>
        <v>8.4089999999999998E-2</v>
      </c>
      <c r="BW85" s="348">
        <f>'2M - SGS'!BW85</f>
        <v>9.3563999999999994E-2</v>
      </c>
      <c r="BX85" s="348">
        <f>'2M - SGS'!BX85</f>
        <v>7.2162000000000004E-2</v>
      </c>
      <c r="BY85" s="348">
        <f>'2M - SGS'!BY85</f>
        <v>7.8372999999999998E-2</v>
      </c>
      <c r="BZ85" s="348">
        <f>'2M - SGS'!BZ85</f>
        <v>7.6534000000000005E-2</v>
      </c>
      <c r="CA85" s="348">
        <f>'2M - SGS'!CA85</f>
        <v>9.4246999999999997E-2</v>
      </c>
      <c r="CB85" s="348">
        <f>'2M - SGS'!CB85</f>
        <v>7.5599E-2</v>
      </c>
      <c r="CC85" s="348">
        <f>'2M - SGS'!CC85</f>
        <v>9.6199999999999994E-2</v>
      </c>
      <c r="CD85" s="348">
        <f>'2M - SGS'!CD85</f>
        <v>7.7077999999999994E-2</v>
      </c>
      <c r="CE85" s="348">
        <f>'2M - SGS'!CE85</f>
        <v>8.1374000000000002E-2</v>
      </c>
      <c r="CF85" s="348">
        <f>'2M - SGS'!CF85</f>
        <v>9.4072000000000003E-2</v>
      </c>
      <c r="CG85" s="348">
        <f>'2M - SGS'!CG85</f>
        <v>7.6706999999999997E-2</v>
      </c>
      <c r="CH85" s="349">
        <f>'2M - SGS'!CH85</f>
        <v>8.4089999999999998E-2</v>
      </c>
      <c r="CJ85" s="248">
        <f t="shared" si="157"/>
        <v>1</v>
      </c>
    </row>
    <row r="86" spans="1:88" ht="15.5" x14ac:dyDescent="0.35">
      <c r="A86" s="615"/>
      <c r="B86" s="14" t="str">
        <f t="shared" si="156"/>
        <v>Miscellaneous</v>
      </c>
      <c r="C86" s="348">
        <f>'2M - SGS'!C86</f>
        <v>8.5109000000000004E-2</v>
      </c>
      <c r="D86" s="348">
        <f>'2M - SGS'!D86</f>
        <v>7.7715000000000006E-2</v>
      </c>
      <c r="E86" s="348">
        <f>'2M - SGS'!E86</f>
        <v>8.6136000000000004E-2</v>
      </c>
      <c r="F86" s="348">
        <f>'2M - SGS'!F86</f>
        <v>7.9796000000000006E-2</v>
      </c>
      <c r="G86" s="348">
        <f>'2M - SGS'!G86</f>
        <v>8.5334999999999994E-2</v>
      </c>
      <c r="H86" s="348">
        <f>'2M - SGS'!H86</f>
        <v>8.1994999999999998E-2</v>
      </c>
      <c r="I86" s="348">
        <f>'2M - SGS'!I86</f>
        <v>8.4098999999999993E-2</v>
      </c>
      <c r="J86" s="348">
        <f>'2M - SGS'!J86</f>
        <v>8.4198999999999996E-2</v>
      </c>
      <c r="K86" s="348">
        <f>'2M - SGS'!K86</f>
        <v>8.2512000000000002E-2</v>
      </c>
      <c r="L86" s="348">
        <f>'2M - SGS'!L86</f>
        <v>8.5277000000000006E-2</v>
      </c>
      <c r="M86" s="348">
        <f>'2M - SGS'!M86</f>
        <v>8.2588999999999996E-2</v>
      </c>
      <c r="N86" s="348">
        <f>'2M - SGS'!N86</f>
        <v>8.5237999999999994E-2</v>
      </c>
      <c r="O86" s="348">
        <f>'2M - SGS'!O86</f>
        <v>8.5109000000000004E-2</v>
      </c>
      <c r="P86" s="348">
        <f>'2M - SGS'!P86</f>
        <v>7.7715000000000006E-2</v>
      </c>
      <c r="Q86" s="348">
        <f>'2M - SGS'!Q86</f>
        <v>8.6136000000000004E-2</v>
      </c>
      <c r="R86" s="348">
        <f>'2M - SGS'!R86</f>
        <v>7.9796000000000006E-2</v>
      </c>
      <c r="S86" s="348">
        <f>'2M - SGS'!S86</f>
        <v>8.5334999999999994E-2</v>
      </c>
      <c r="T86" s="348">
        <f>'2M - SGS'!T86</f>
        <v>8.1994999999999998E-2</v>
      </c>
      <c r="U86" s="348">
        <f>'2M - SGS'!U86</f>
        <v>8.4098999999999993E-2</v>
      </c>
      <c r="V86" s="348">
        <f>'2M - SGS'!V86</f>
        <v>8.4198999999999996E-2</v>
      </c>
      <c r="W86" s="348">
        <f>'2M - SGS'!W86</f>
        <v>8.2512000000000002E-2</v>
      </c>
      <c r="X86" s="348">
        <f>'2M - SGS'!X86</f>
        <v>8.5277000000000006E-2</v>
      </c>
      <c r="Y86" s="348">
        <f>'2M - SGS'!Y86</f>
        <v>8.2588999999999996E-2</v>
      </c>
      <c r="Z86" s="348">
        <f>'2M - SGS'!Z86</f>
        <v>8.5237999999999994E-2</v>
      </c>
      <c r="AA86" s="348">
        <f>'2M - SGS'!AA86</f>
        <v>8.5109000000000004E-2</v>
      </c>
      <c r="AB86" s="348">
        <f>'2M - SGS'!AB86</f>
        <v>7.7715000000000006E-2</v>
      </c>
      <c r="AC86" s="348">
        <f>'2M - SGS'!AC86</f>
        <v>8.6136000000000004E-2</v>
      </c>
      <c r="AD86" s="348">
        <f>'2M - SGS'!AD86</f>
        <v>7.9796000000000006E-2</v>
      </c>
      <c r="AE86" s="348">
        <f>'2M - SGS'!AE86</f>
        <v>8.5334999999999994E-2</v>
      </c>
      <c r="AF86" s="348">
        <f>'2M - SGS'!AF86</f>
        <v>8.1994999999999998E-2</v>
      </c>
      <c r="AG86" s="348">
        <f>'2M - SGS'!AG86</f>
        <v>8.4098999999999993E-2</v>
      </c>
      <c r="AH86" s="348">
        <f>'2M - SGS'!AH86</f>
        <v>8.4198999999999996E-2</v>
      </c>
      <c r="AI86" s="348">
        <f>'2M - SGS'!AI86</f>
        <v>8.2512000000000002E-2</v>
      </c>
      <c r="AJ86" s="348">
        <f>'2M - SGS'!AJ86</f>
        <v>8.5277000000000006E-2</v>
      </c>
      <c r="AK86" s="348">
        <f>'2M - SGS'!AK86</f>
        <v>8.2588999999999996E-2</v>
      </c>
      <c r="AL86" s="348">
        <f>'2M - SGS'!AL86</f>
        <v>8.5237999999999994E-2</v>
      </c>
      <c r="AM86" s="348">
        <f>'2M - SGS'!AM86</f>
        <v>8.5109000000000004E-2</v>
      </c>
      <c r="AN86" s="348">
        <f>'2M - SGS'!AN86</f>
        <v>7.7715000000000006E-2</v>
      </c>
      <c r="AO86" s="348">
        <f>'2M - SGS'!AO86</f>
        <v>8.6136000000000004E-2</v>
      </c>
      <c r="AP86" s="348">
        <f>'2M - SGS'!AP86</f>
        <v>7.9796000000000006E-2</v>
      </c>
      <c r="AQ86" s="348">
        <f>'2M - SGS'!AQ86</f>
        <v>8.5334999999999994E-2</v>
      </c>
      <c r="AR86" s="348">
        <f>'2M - SGS'!AR86</f>
        <v>8.1994999999999998E-2</v>
      </c>
      <c r="AS86" s="348">
        <f>'2M - SGS'!AS86</f>
        <v>8.4098999999999993E-2</v>
      </c>
      <c r="AT86" s="348">
        <f>'2M - SGS'!AT86</f>
        <v>8.4198999999999996E-2</v>
      </c>
      <c r="AU86" s="348">
        <f>'2M - SGS'!AU86</f>
        <v>8.2512000000000002E-2</v>
      </c>
      <c r="AV86" s="348">
        <f>'2M - SGS'!AV86</f>
        <v>8.5277000000000006E-2</v>
      </c>
      <c r="AW86" s="348">
        <f>'2M - SGS'!AW86</f>
        <v>8.2588999999999996E-2</v>
      </c>
      <c r="AX86" s="348">
        <f>'2M - SGS'!AX86</f>
        <v>8.5237999999999994E-2</v>
      </c>
      <c r="AY86" s="348">
        <f>'2M - SGS'!AY86</f>
        <v>8.5109000000000004E-2</v>
      </c>
      <c r="AZ86" s="348">
        <f>'2M - SGS'!AZ86</f>
        <v>7.7715000000000006E-2</v>
      </c>
      <c r="BA86" s="348">
        <f>'2M - SGS'!BA86</f>
        <v>8.6136000000000004E-2</v>
      </c>
      <c r="BB86" s="348">
        <f>'2M - SGS'!BB86</f>
        <v>7.9796000000000006E-2</v>
      </c>
      <c r="BC86" s="348">
        <f>'2M - SGS'!BC86</f>
        <v>8.5334999999999994E-2</v>
      </c>
      <c r="BD86" s="348">
        <f>'2M - SGS'!BD86</f>
        <v>8.1994999999999998E-2</v>
      </c>
      <c r="BE86" s="348">
        <f>'2M - SGS'!BE86</f>
        <v>8.4098999999999993E-2</v>
      </c>
      <c r="BF86" s="348">
        <f>'2M - SGS'!BF86</f>
        <v>8.4198999999999996E-2</v>
      </c>
      <c r="BG86" s="348">
        <f>'2M - SGS'!BG86</f>
        <v>8.2512000000000002E-2</v>
      </c>
      <c r="BH86" s="348">
        <f>'2M - SGS'!BH86</f>
        <v>8.5277000000000006E-2</v>
      </c>
      <c r="BI86" s="348">
        <f>'2M - SGS'!BI86</f>
        <v>8.2588999999999996E-2</v>
      </c>
      <c r="BJ86" s="348">
        <f>'2M - SGS'!BJ86</f>
        <v>8.5237999999999994E-2</v>
      </c>
      <c r="BK86" s="348">
        <f>'2M - SGS'!BK86</f>
        <v>8.5109000000000004E-2</v>
      </c>
      <c r="BL86" s="348">
        <f>'2M - SGS'!BL86</f>
        <v>7.7715000000000006E-2</v>
      </c>
      <c r="BM86" s="348">
        <f>'2M - SGS'!BM86</f>
        <v>8.6136000000000004E-2</v>
      </c>
      <c r="BN86" s="348">
        <f>'2M - SGS'!BN86</f>
        <v>7.9796000000000006E-2</v>
      </c>
      <c r="BO86" s="348">
        <f>'2M - SGS'!BO86</f>
        <v>8.5334999999999994E-2</v>
      </c>
      <c r="BP86" s="348">
        <f>'2M - SGS'!BP86</f>
        <v>8.1994999999999998E-2</v>
      </c>
      <c r="BQ86" s="348">
        <f>'2M - SGS'!BQ86</f>
        <v>8.4098999999999993E-2</v>
      </c>
      <c r="BR86" s="348">
        <f>'2M - SGS'!BR86</f>
        <v>8.4198999999999996E-2</v>
      </c>
      <c r="BS86" s="348">
        <f>'2M - SGS'!BS86</f>
        <v>8.2512000000000002E-2</v>
      </c>
      <c r="BT86" s="348">
        <f>'2M - SGS'!BT86</f>
        <v>8.5277000000000006E-2</v>
      </c>
      <c r="BU86" s="348">
        <f>'2M - SGS'!BU86</f>
        <v>8.2588999999999996E-2</v>
      </c>
      <c r="BV86" s="348">
        <f>'2M - SGS'!BV86</f>
        <v>8.5237999999999994E-2</v>
      </c>
      <c r="BW86" s="348">
        <f>'2M - SGS'!BW86</f>
        <v>8.5109000000000004E-2</v>
      </c>
      <c r="BX86" s="348">
        <f>'2M - SGS'!BX86</f>
        <v>7.7715000000000006E-2</v>
      </c>
      <c r="BY86" s="348">
        <f>'2M - SGS'!BY86</f>
        <v>8.6136000000000004E-2</v>
      </c>
      <c r="BZ86" s="348">
        <f>'2M - SGS'!BZ86</f>
        <v>7.9796000000000006E-2</v>
      </c>
      <c r="CA86" s="348">
        <f>'2M - SGS'!CA86</f>
        <v>8.5334999999999994E-2</v>
      </c>
      <c r="CB86" s="348">
        <f>'2M - SGS'!CB86</f>
        <v>8.1994999999999998E-2</v>
      </c>
      <c r="CC86" s="348">
        <f>'2M - SGS'!CC86</f>
        <v>8.4098999999999993E-2</v>
      </c>
      <c r="CD86" s="348">
        <f>'2M - SGS'!CD86</f>
        <v>8.4198999999999996E-2</v>
      </c>
      <c r="CE86" s="348">
        <f>'2M - SGS'!CE86</f>
        <v>8.2512000000000002E-2</v>
      </c>
      <c r="CF86" s="348">
        <f>'2M - SGS'!CF86</f>
        <v>8.5277000000000006E-2</v>
      </c>
      <c r="CG86" s="348">
        <f>'2M - SGS'!CG86</f>
        <v>8.2588999999999996E-2</v>
      </c>
      <c r="CH86" s="349">
        <f>'2M - SGS'!CH86</f>
        <v>8.5237999999999994E-2</v>
      </c>
      <c r="CJ86" s="248">
        <f t="shared" si="157"/>
        <v>1.0000000000000002</v>
      </c>
    </row>
    <row r="87" spans="1:88" ht="15.5" x14ac:dyDescent="0.35">
      <c r="A87" s="615"/>
      <c r="B87" s="14" t="str">
        <f t="shared" si="156"/>
        <v>Motors</v>
      </c>
      <c r="C87" s="348">
        <f>'2M - SGS'!C87</f>
        <v>8.5109000000000004E-2</v>
      </c>
      <c r="D87" s="348">
        <f>'2M - SGS'!D87</f>
        <v>7.7715000000000006E-2</v>
      </c>
      <c r="E87" s="348">
        <f>'2M - SGS'!E87</f>
        <v>8.6136000000000004E-2</v>
      </c>
      <c r="F87" s="348">
        <f>'2M - SGS'!F87</f>
        <v>7.9796000000000006E-2</v>
      </c>
      <c r="G87" s="348">
        <f>'2M - SGS'!G87</f>
        <v>8.5334999999999994E-2</v>
      </c>
      <c r="H87" s="348">
        <f>'2M - SGS'!H87</f>
        <v>8.1994999999999998E-2</v>
      </c>
      <c r="I87" s="348">
        <f>'2M - SGS'!I87</f>
        <v>8.4098999999999993E-2</v>
      </c>
      <c r="J87" s="348">
        <f>'2M - SGS'!J87</f>
        <v>8.4198999999999996E-2</v>
      </c>
      <c r="K87" s="348">
        <f>'2M - SGS'!K87</f>
        <v>8.2512000000000002E-2</v>
      </c>
      <c r="L87" s="348">
        <f>'2M - SGS'!L87</f>
        <v>8.5277000000000006E-2</v>
      </c>
      <c r="M87" s="348">
        <f>'2M - SGS'!M87</f>
        <v>8.2588999999999996E-2</v>
      </c>
      <c r="N87" s="348">
        <f>'2M - SGS'!N87</f>
        <v>8.5237999999999994E-2</v>
      </c>
      <c r="O87" s="348">
        <f>'2M - SGS'!O87</f>
        <v>8.5109000000000004E-2</v>
      </c>
      <c r="P87" s="348">
        <f>'2M - SGS'!P87</f>
        <v>7.7715000000000006E-2</v>
      </c>
      <c r="Q87" s="348">
        <f>'2M - SGS'!Q87</f>
        <v>8.6136000000000004E-2</v>
      </c>
      <c r="R87" s="348">
        <f>'2M - SGS'!R87</f>
        <v>7.9796000000000006E-2</v>
      </c>
      <c r="S87" s="348">
        <f>'2M - SGS'!S87</f>
        <v>8.5334999999999994E-2</v>
      </c>
      <c r="T87" s="348">
        <f>'2M - SGS'!T87</f>
        <v>8.1994999999999998E-2</v>
      </c>
      <c r="U87" s="348">
        <f>'2M - SGS'!U87</f>
        <v>8.4098999999999993E-2</v>
      </c>
      <c r="V87" s="348">
        <f>'2M - SGS'!V87</f>
        <v>8.4198999999999996E-2</v>
      </c>
      <c r="W87" s="348">
        <f>'2M - SGS'!W87</f>
        <v>8.2512000000000002E-2</v>
      </c>
      <c r="X87" s="348">
        <f>'2M - SGS'!X87</f>
        <v>8.5277000000000006E-2</v>
      </c>
      <c r="Y87" s="348">
        <f>'2M - SGS'!Y87</f>
        <v>8.2588999999999996E-2</v>
      </c>
      <c r="Z87" s="348">
        <f>'2M - SGS'!Z87</f>
        <v>8.5237999999999994E-2</v>
      </c>
      <c r="AA87" s="348">
        <f>'2M - SGS'!AA87</f>
        <v>8.5109000000000004E-2</v>
      </c>
      <c r="AB87" s="348">
        <f>'2M - SGS'!AB87</f>
        <v>7.7715000000000006E-2</v>
      </c>
      <c r="AC87" s="348">
        <f>'2M - SGS'!AC87</f>
        <v>8.6136000000000004E-2</v>
      </c>
      <c r="AD87" s="348">
        <f>'2M - SGS'!AD87</f>
        <v>7.9796000000000006E-2</v>
      </c>
      <c r="AE87" s="348">
        <f>'2M - SGS'!AE87</f>
        <v>8.5334999999999994E-2</v>
      </c>
      <c r="AF87" s="348">
        <f>'2M - SGS'!AF87</f>
        <v>8.1994999999999998E-2</v>
      </c>
      <c r="AG87" s="348">
        <f>'2M - SGS'!AG87</f>
        <v>8.4098999999999993E-2</v>
      </c>
      <c r="AH87" s="348">
        <f>'2M - SGS'!AH87</f>
        <v>8.4198999999999996E-2</v>
      </c>
      <c r="AI87" s="348">
        <f>'2M - SGS'!AI87</f>
        <v>8.2512000000000002E-2</v>
      </c>
      <c r="AJ87" s="348">
        <f>'2M - SGS'!AJ87</f>
        <v>8.5277000000000006E-2</v>
      </c>
      <c r="AK87" s="348">
        <f>'2M - SGS'!AK87</f>
        <v>8.2588999999999996E-2</v>
      </c>
      <c r="AL87" s="348">
        <f>'2M - SGS'!AL87</f>
        <v>8.5237999999999994E-2</v>
      </c>
      <c r="AM87" s="348">
        <f>'2M - SGS'!AM87</f>
        <v>8.5109000000000004E-2</v>
      </c>
      <c r="AN87" s="348">
        <f>'2M - SGS'!AN87</f>
        <v>7.7715000000000006E-2</v>
      </c>
      <c r="AO87" s="348">
        <f>'2M - SGS'!AO87</f>
        <v>8.6136000000000004E-2</v>
      </c>
      <c r="AP87" s="348">
        <f>'2M - SGS'!AP87</f>
        <v>7.9796000000000006E-2</v>
      </c>
      <c r="AQ87" s="348">
        <f>'2M - SGS'!AQ87</f>
        <v>8.5334999999999994E-2</v>
      </c>
      <c r="AR87" s="348">
        <f>'2M - SGS'!AR87</f>
        <v>8.1994999999999998E-2</v>
      </c>
      <c r="AS87" s="348">
        <f>'2M - SGS'!AS87</f>
        <v>8.4098999999999993E-2</v>
      </c>
      <c r="AT87" s="348">
        <f>'2M - SGS'!AT87</f>
        <v>8.4198999999999996E-2</v>
      </c>
      <c r="AU87" s="348">
        <f>'2M - SGS'!AU87</f>
        <v>8.2512000000000002E-2</v>
      </c>
      <c r="AV87" s="348">
        <f>'2M - SGS'!AV87</f>
        <v>8.5277000000000006E-2</v>
      </c>
      <c r="AW87" s="348">
        <f>'2M - SGS'!AW87</f>
        <v>8.2588999999999996E-2</v>
      </c>
      <c r="AX87" s="348">
        <f>'2M - SGS'!AX87</f>
        <v>8.5237999999999994E-2</v>
      </c>
      <c r="AY87" s="348">
        <f>'2M - SGS'!AY87</f>
        <v>8.5109000000000004E-2</v>
      </c>
      <c r="AZ87" s="348">
        <f>'2M - SGS'!AZ87</f>
        <v>7.7715000000000006E-2</v>
      </c>
      <c r="BA87" s="348">
        <f>'2M - SGS'!BA87</f>
        <v>8.6136000000000004E-2</v>
      </c>
      <c r="BB87" s="348">
        <f>'2M - SGS'!BB87</f>
        <v>7.9796000000000006E-2</v>
      </c>
      <c r="BC87" s="348">
        <f>'2M - SGS'!BC87</f>
        <v>8.5334999999999994E-2</v>
      </c>
      <c r="BD87" s="348">
        <f>'2M - SGS'!BD87</f>
        <v>8.1994999999999998E-2</v>
      </c>
      <c r="BE87" s="348">
        <f>'2M - SGS'!BE87</f>
        <v>8.4098999999999993E-2</v>
      </c>
      <c r="BF87" s="348">
        <f>'2M - SGS'!BF87</f>
        <v>8.4198999999999996E-2</v>
      </c>
      <c r="BG87" s="348">
        <f>'2M - SGS'!BG87</f>
        <v>8.2512000000000002E-2</v>
      </c>
      <c r="BH87" s="348">
        <f>'2M - SGS'!BH87</f>
        <v>8.5277000000000006E-2</v>
      </c>
      <c r="BI87" s="348">
        <f>'2M - SGS'!BI87</f>
        <v>8.2588999999999996E-2</v>
      </c>
      <c r="BJ87" s="348">
        <f>'2M - SGS'!BJ87</f>
        <v>8.5237999999999994E-2</v>
      </c>
      <c r="BK87" s="348">
        <f>'2M - SGS'!BK87</f>
        <v>8.5109000000000004E-2</v>
      </c>
      <c r="BL87" s="348">
        <f>'2M - SGS'!BL87</f>
        <v>7.7715000000000006E-2</v>
      </c>
      <c r="BM87" s="348">
        <f>'2M - SGS'!BM87</f>
        <v>8.6136000000000004E-2</v>
      </c>
      <c r="BN87" s="348">
        <f>'2M - SGS'!BN87</f>
        <v>7.9796000000000006E-2</v>
      </c>
      <c r="BO87" s="348">
        <f>'2M - SGS'!BO87</f>
        <v>8.5334999999999994E-2</v>
      </c>
      <c r="BP87" s="348">
        <f>'2M - SGS'!BP87</f>
        <v>8.1994999999999998E-2</v>
      </c>
      <c r="BQ87" s="348">
        <f>'2M - SGS'!BQ87</f>
        <v>8.4098999999999993E-2</v>
      </c>
      <c r="BR87" s="348">
        <f>'2M - SGS'!BR87</f>
        <v>8.4198999999999996E-2</v>
      </c>
      <c r="BS87" s="348">
        <f>'2M - SGS'!BS87</f>
        <v>8.2512000000000002E-2</v>
      </c>
      <c r="BT87" s="348">
        <f>'2M - SGS'!BT87</f>
        <v>8.5277000000000006E-2</v>
      </c>
      <c r="BU87" s="348">
        <f>'2M - SGS'!BU87</f>
        <v>8.2588999999999996E-2</v>
      </c>
      <c r="BV87" s="348">
        <f>'2M - SGS'!BV87</f>
        <v>8.5237999999999994E-2</v>
      </c>
      <c r="BW87" s="348">
        <f>'2M - SGS'!BW87</f>
        <v>8.5109000000000004E-2</v>
      </c>
      <c r="BX87" s="348">
        <f>'2M - SGS'!BX87</f>
        <v>7.7715000000000006E-2</v>
      </c>
      <c r="BY87" s="348">
        <f>'2M - SGS'!BY87</f>
        <v>8.6136000000000004E-2</v>
      </c>
      <c r="BZ87" s="348">
        <f>'2M - SGS'!BZ87</f>
        <v>7.9796000000000006E-2</v>
      </c>
      <c r="CA87" s="348">
        <f>'2M - SGS'!CA87</f>
        <v>8.5334999999999994E-2</v>
      </c>
      <c r="CB87" s="348">
        <f>'2M - SGS'!CB87</f>
        <v>8.1994999999999998E-2</v>
      </c>
      <c r="CC87" s="348">
        <f>'2M - SGS'!CC87</f>
        <v>8.4098999999999993E-2</v>
      </c>
      <c r="CD87" s="348">
        <f>'2M - SGS'!CD87</f>
        <v>8.4198999999999996E-2</v>
      </c>
      <c r="CE87" s="348">
        <f>'2M - SGS'!CE87</f>
        <v>8.2512000000000002E-2</v>
      </c>
      <c r="CF87" s="348">
        <f>'2M - SGS'!CF87</f>
        <v>8.5277000000000006E-2</v>
      </c>
      <c r="CG87" s="348">
        <f>'2M - SGS'!CG87</f>
        <v>8.2588999999999996E-2</v>
      </c>
      <c r="CH87" s="349">
        <f>'2M - SGS'!CH87</f>
        <v>8.5237999999999994E-2</v>
      </c>
      <c r="CJ87" s="248">
        <f t="shared" si="157"/>
        <v>1.0000000000000002</v>
      </c>
    </row>
    <row r="88" spans="1:88" ht="15.5" x14ac:dyDescent="0.35">
      <c r="A88" s="615"/>
      <c r="B88" s="14" t="str">
        <f t="shared" si="156"/>
        <v>Process</v>
      </c>
      <c r="C88" s="348">
        <f>'2M - SGS'!C88</f>
        <v>8.5109000000000004E-2</v>
      </c>
      <c r="D88" s="348">
        <f>'2M - SGS'!D88</f>
        <v>7.7715000000000006E-2</v>
      </c>
      <c r="E88" s="348">
        <f>'2M - SGS'!E88</f>
        <v>8.6136000000000004E-2</v>
      </c>
      <c r="F88" s="348">
        <f>'2M - SGS'!F88</f>
        <v>7.9796000000000006E-2</v>
      </c>
      <c r="G88" s="348">
        <f>'2M - SGS'!G88</f>
        <v>8.5334999999999994E-2</v>
      </c>
      <c r="H88" s="348">
        <f>'2M - SGS'!H88</f>
        <v>8.1994999999999998E-2</v>
      </c>
      <c r="I88" s="348">
        <f>'2M - SGS'!I88</f>
        <v>8.4098999999999993E-2</v>
      </c>
      <c r="J88" s="348">
        <f>'2M - SGS'!J88</f>
        <v>8.4198999999999996E-2</v>
      </c>
      <c r="K88" s="348">
        <f>'2M - SGS'!K88</f>
        <v>8.2512000000000002E-2</v>
      </c>
      <c r="L88" s="348">
        <f>'2M - SGS'!L88</f>
        <v>8.5277000000000006E-2</v>
      </c>
      <c r="M88" s="348">
        <f>'2M - SGS'!M88</f>
        <v>8.2588999999999996E-2</v>
      </c>
      <c r="N88" s="348">
        <f>'2M - SGS'!N88</f>
        <v>8.5237999999999994E-2</v>
      </c>
      <c r="O88" s="348">
        <f>'2M - SGS'!O88</f>
        <v>8.5109000000000004E-2</v>
      </c>
      <c r="P88" s="348">
        <f>'2M - SGS'!P88</f>
        <v>7.7715000000000006E-2</v>
      </c>
      <c r="Q88" s="348">
        <f>'2M - SGS'!Q88</f>
        <v>8.6136000000000004E-2</v>
      </c>
      <c r="R88" s="348">
        <f>'2M - SGS'!R88</f>
        <v>7.9796000000000006E-2</v>
      </c>
      <c r="S88" s="348">
        <f>'2M - SGS'!S88</f>
        <v>8.5334999999999994E-2</v>
      </c>
      <c r="T88" s="348">
        <f>'2M - SGS'!T88</f>
        <v>8.1994999999999998E-2</v>
      </c>
      <c r="U88" s="348">
        <f>'2M - SGS'!U88</f>
        <v>8.4098999999999993E-2</v>
      </c>
      <c r="V88" s="348">
        <f>'2M - SGS'!V88</f>
        <v>8.4198999999999996E-2</v>
      </c>
      <c r="W88" s="348">
        <f>'2M - SGS'!W88</f>
        <v>8.2512000000000002E-2</v>
      </c>
      <c r="X88" s="348">
        <f>'2M - SGS'!X88</f>
        <v>8.5277000000000006E-2</v>
      </c>
      <c r="Y88" s="348">
        <f>'2M - SGS'!Y88</f>
        <v>8.2588999999999996E-2</v>
      </c>
      <c r="Z88" s="348">
        <f>'2M - SGS'!Z88</f>
        <v>8.5237999999999994E-2</v>
      </c>
      <c r="AA88" s="348">
        <f>'2M - SGS'!AA88</f>
        <v>8.5109000000000004E-2</v>
      </c>
      <c r="AB88" s="348">
        <f>'2M - SGS'!AB88</f>
        <v>7.7715000000000006E-2</v>
      </c>
      <c r="AC88" s="348">
        <f>'2M - SGS'!AC88</f>
        <v>8.6136000000000004E-2</v>
      </c>
      <c r="AD88" s="348">
        <f>'2M - SGS'!AD88</f>
        <v>7.9796000000000006E-2</v>
      </c>
      <c r="AE88" s="348">
        <f>'2M - SGS'!AE88</f>
        <v>8.5334999999999994E-2</v>
      </c>
      <c r="AF88" s="348">
        <f>'2M - SGS'!AF88</f>
        <v>8.1994999999999998E-2</v>
      </c>
      <c r="AG88" s="348">
        <f>'2M - SGS'!AG88</f>
        <v>8.4098999999999993E-2</v>
      </c>
      <c r="AH88" s="348">
        <f>'2M - SGS'!AH88</f>
        <v>8.4198999999999996E-2</v>
      </c>
      <c r="AI88" s="348">
        <f>'2M - SGS'!AI88</f>
        <v>8.2512000000000002E-2</v>
      </c>
      <c r="AJ88" s="348">
        <f>'2M - SGS'!AJ88</f>
        <v>8.5277000000000006E-2</v>
      </c>
      <c r="AK88" s="348">
        <f>'2M - SGS'!AK88</f>
        <v>8.2588999999999996E-2</v>
      </c>
      <c r="AL88" s="348">
        <f>'2M - SGS'!AL88</f>
        <v>8.5237999999999994E-2</v>
      </c>
      <c r="AM88" s="348">
        <f>'2M - SGS'!AM88</f>
        <v>8.5109000000000004E-2</v>
      </c>
      <c r="AN88" s="348">
        <f>'2M - SGS'!AN88</f>
        <v>7.7715000000000006E-2</v>
      </c>
      <c r="AO88" s="348">
        <f>'2M - SGS'!AO88</f>
        <v>8.6136000000000004E-2</v>
      </c>
      <c r="AP88" s="348">
        <f>'2M - SGS'!AP88</f>
        <v>7.9796000000000006E-2</v>
      </c>
      <c r="AQ88" s="348">
        <f>'2M - SGS'!AQ88</f>
        <v>8.5334999999999994E-2</v>
      </c>
      <c r="AR88" s="348">
        <f>'2M - SGS'!AR88</f>
        <v>8.1994999999999998E-2</v>
      </c>
      <c r="AS88" s="348">
        <f>'2M - SGS'!AS88</f>
        <v>8.4098999999999993E-2</v>
      </c>
      <c r="AT88" s="348">
        <f>'2M - SGS'!AT88</f>
        <v>8.4198999999999996E-2</v>
      </c>
      <c r="AU88" s="348">
        <f>'2M - SGS'!AU88</f>
        <v>8.2512000000000002E-2</v>
      </c>
      <c r="AV88" s="348">
        <f>'2M - SGS'!AV88</f>
        <v>8.5277000000000006E-2</v>
      </c>
      <c r="AW88" s="348">
        <f>'2M - SGS'!AW88</f>
        <v>8.2588999999999996E-2</v>
      </c>
      <c r="AX88" s="348">
        <f>'2M - SGS'!AX88</f>
        <v>8.5237999999999994E-2</v>
      </c>
      <c r="AY88" s="348">
        <f>'2M - SGS'!AY88</f>
        <v>8.5109000000000004E-2</v>
      </c>
      <c r="AZ88" s="348">
        <f>'2M - SGS'!AZ88</f>
        <v>7.7715000000000006E-2</v>
      </c>
      <c r="BA88" s="348">
        <f>'2M - SGS'!BA88</f>
        <v>8.6136000000000004E-2</v>
      </c>
      <c r="BB88" s="348">
        <f>'2M - SGS'!BB88</f>
        <v>7.9796000000000006E-2</v>
      </c>
      <c r="BC88" s="348">
        <f>'2M - SGS'!BC88</f>
        <v>8.5334999999999994E-2</v>
      </c>
      <c r="BD88" s="348">
        <f>'2M - SGS'!BD88</f>
        <v>8.1994999999999998E-2</v>
      </c>
      <c r="BE88" s="348">
        <f>'2M - SGS'!BE88</f>
        <v>8.4098999999999993E-2</v>
      </c>
      <c r="BF88" s="348">
        <f>'2M - SGS'!BF88</f>
        <v>8.4198999999999996E-2</v>
      </c>
      <c r="BG88" s="348">
        <f>'2M - SGS'!BG88</f>
        <v>8.2512000000000002E-2</v>
      </c>
      <c r="BH88" s="348">
        <f>'2M - SGS'!BH88</f>
        <v>8.5277000000000006E-2</v>
      </c>
      <c r="BI88" s="348">
        <f>'2M - SGS'!BI88</f>
        <v>8.2588999999999996E-2</v>
      </c>
      <c r="BJ88" s="348">
        <f>'2M - SGS'!BJ88</f>
        <v>8.5237999999999994E-2</v>
      </c>
      <c r="BK88" s="348">
        <f>'2M - SGS'!BK88</f>
        <v>8.5109000000000004E-2</v>
      </c>
      <c r="BL88" s="348">
        <f>'2M - SGS'!BL88</f>
        <v>7.7715000000000006E-2</v>
      </c>
      <c r="BM88" s="348">
        <f>'2M - SGS'!BM88</f>
        <v>8.6136000000000004E-2</v>
      </c>
      <c r="BN88" s="348">
        <f>'2M - SGS'!BN88</f>
        <v>7.9796000000000006E-2</v>
      </c>
      <c r="BO88" s="348">
        <f>'2M - SGS'!BO88</f>
        <v>8.5334999999999994E-2</v>
      </c>
      <c r="BP88" s="348">
        <f>'2M - SGS'!BP88</f>
        <v>8.1994999999999998E-2</v>
      </c>
      <c r="BQ88" s="348">
        <f>'2M - SGS'!BQ88</f>
        <v>8.4098999999999993E-2</v>
      </c>
      <c r="BR88" s="348">
        <f>'2M - SGS'!BR88</f>
        <v>8.4198999999999996E-2</v>
      </c>
      <c r="BS88" s="348">
        <f>'2M - SGS'!BS88</f>
        <v>8.2512000000000002E-2</v>
      </c>
      <c r="BT88" s="348">
        <f>'2M - SGS'!BT88</f>
        <v>8.5277000000000006E-2</v>
      </c>
      <c r="BU88" s="348">
        <f>'2M - SGS'!BU88</f>
        <v>8.2588999999999996E-2</v>
      </c>
      <c r="BV88" s="348">
        <f>'2M - SGS'!BV88</f>
        <v>8.5237999999999994E-2</v>
      </c>
      <c r="BW88" s="348">
        <f>'2M - SGS'!BW88</f>
        <v>8.5109000000000004E-2</v>
      </c>
      <c r="BX88" s="348">
        <f>'2M - SGS'!BX88</f>
        <v>7.7715000000000006E-2</v>
      </c>
      <c r="BY88" s="348">
        <f>'2M - SGS'!BY88</f>
        <v>8.6136000000000004E-2</v>
      </c>
      <c r="BZ88" s="348">
        <f>'2M - SGS'!BZ88</f>
        <v>7.9796000000000006E-2</v>
      </c>
      <c r="CA88" s="348">
        <f>'2M - SGS'!CA88</f>
        <v>8.5334999999999994E-2</v>
      </c>
      <c r="CB88" s="348">
        <f>'2M - SGS'!CB88</f>
        <v>8.1994999999999998E-2</v>
      </c>
      <c r="CC88" s="348">
        <f>'2M - SGS'!CC88</f>
        <v>8.4098999999999993E-2</v>
      </c>
      <c r="CD88" s="348">
        <f>'2M - SGS'!CD88</f>
        <v>8.4198999999999996E-2</v>
      </c>
      <c r="CE88" s="348">
        <f>'2M - SGS'!CE88</f>
        <v>8.2512000000000002E-2</v>
      </c>
      <c r="CF88" s="348">
        <f>'2M - SGS'!CF88</f>
        <v>8.5277000000000006E-2</v>
      </c>
      <c r="CG88" s="348">
        <f>'2M - SGS'!CG88</f>
        <v>8.2588999999999996E-2</v>
      </c>
      <c r="CH88" s="349">
        <f>'2M - SGS'!CH88</f>
        <v>8.5237999999999994E-2</v>
      </c>
      <c r="CJ88" s="248">
        <f t="shared" si="157"/>
        <v>1.0000000000000002</v>
      </c>
    </row>
    <row r="89" spans="1:88" ht="15.5" x14ac:dyDescent="0.35">
      <c r="A89" s="615"/>
      <c r="B89" s="14" t="str">
        <f t="shared" si="156"/>
        <v>Refrigeration</v>
      </c>
      <c r="C89" s="348">
        <f>'2M - SGS'!C89</f>
        <v>8.3486000000000005E-2</v>
      </c>
      <c r="D89" s="348">
        <f>'2M - SGS'!D89</f>
        <v>7.6158000000000003E-2</v>
      </c>
      <c r="E89" s="348">
        <f>'2M - SGS'!E89</f>
        <v>8.3346000000000003E-2</v>
      </c>
      <c r="F89" s="348">
        <f>'2M - SGS'!F89</f>
        <v>8.0782999999999994E-2</v>
      </c>
      <c r="G89" s="348">
        <f>'2M - SGS'!G89</f>
        <v>8.5133E-2</v>
      </c>
      <c r="H89" s="348">
        <f>'2M - SGS'!H89</f>
        <v>8.4294999999999995E-2</v>
      </c>
      <c r="I89" s="348">
        <f>'2M - SGS'!I89</f>
        <v>8.7456999999999993E-2</v>
      </c>
      <c r="J89" s="348">
        <f>'2M - SGS'!J89</f>
        <v>8.7230000000000002E-2</v>
      </c>
      <c r="K89" s="348">
        <f>'2M - SGS'!K89</f>
        <v>8.3319000000000004E-2</v>
      </c>
      <c r="L89" s="348">
        <f>'2M - SGS'!L89</f>
        <v>8.4562999999999999E-2</v>
      </c>
      <c r="M89" s="348">
        <f>'2M - SGS'!M89</f>
        <v>8.1112000000000004E-2</v>
      </c>
      <c r="N89" s="348">
        <f>'2M - SGS'!N89</f>
        <v>8.3118999999999998E-2</v>
      </c>
      <c r="O89" s="348">
        <f>'2M - SGS'!O89</f>
        <v>8.3486000000000005E-2</v>
      </c>
      <c r="P89" s="348">
        <f>'2M - SGS'!P89</f>
        <v>7.6158000000000003E-2</v>
      </c>
      <c r="Q89" s="348">
        <f>'2M - SGS'!Q89</f>
        <v>8.3346000000000003E-2</v>
      </c>
      <c r="R89" s="348">
        <f>'2M - SGS'!R89</f>
        <v>8.0782999999999994E-2</v>
      </c>
      <c r="S89" s="348">
        <f>'2M - SGS'!S89</f>
        <v>8.5133E-2</v>
      </c>
      <c r="T89" s="348">
        <f>'2M - SGS'!T89</f>
        <v>8.4294999999999995E-2</v>
      </c>
      <c r="U89" s="348">
        <f>'2M - SGS'!U89</f>
        <v>8.7456999999999993E-2</v>
      </c>
      <c r="V89" s="348">
        <f>'2M - SGS'!V89</f>
        <v>8.7230000000000002E-2</v>
      </c>
      <c r="W89" s="348">
        <f>'2M - SGS'!W89</f>
        <v>8.3319000000000004E-2</v>
      </c>
      <c r="X89" s="348">
        <f>'2M - SGS'!X89</f>
        <v>8.4562999999999999E-2</v>
      </c>
      <c r="Y89" s="348">
        <f>'2M - SGS'!Y89</f>
        <v>8.1112000000000004E-2</v>
      </c>
      <c r="Z89" s="348">
        <f>'2M - SGS'!Z89</f>
        <v>8.3118999999999998E-2</v>
      </c>
      <c r="AA89" s="348">
        <f>'2M - SGS'!AA89</f>
        <v>8.3486000000000005E-2</v>
      </c>
      <c r="AB89" s="348">
        <f>'2M - SGS'!AB89</f>
        <v>7.6158000000000003E-2</v>
      </c>
      <c r="AC89" s="348">
        <f>'2M - SGS'!AC89</f>
        <v>8.3346000000000003E-2</v>
      </c>
      <c r="AD89" s="348">
        <f>'2M - SGS'!AD89</f>
        <v>8.0782999999999994E-2</v>
      </c>
      <c r="AE89" s="348">
        <f>'2M - SGS'!AE89</f>
        <v>8.5133E-2</v>
      </c>
      <c r="AF89" s="348">
        <f>'2M - SGS'!AF89</f>
        <v>8.4294999999999995E-2</v>
      </c>
      <c r="AG89" s="348">
        <f>'2M - SGS'!AG89</f>
        <v>8.7456999999999993E-2</v>
      </c>
      <c r="AH89" s="348">
        <f>'2M - SGS'!AH89</f>
        <v>8.7230000000000002E-2</v>
      </c>
      <c r="AI89" s="348">
        <f>'2M - SGS'!AI89</f>
        <v>8.3319000000000004E-2</v>
      </c>
      <c r="AJ89" s="348">
        <f>'2M - SGS'!AJ89</f>
        <v>8.4562999999999999E-2</v>
      </c>
      <c r="AK89" s="348">
        <f>'2M - SGS'!AK89</f>
        <v>8.1112000000000004E-2</v>
      </c>
      <c r="AL89" s="348">
        <f>'2M - SGS'!AL89</f>
        <v>8.3118999999999998E-2</v>
      </c>
      <c r="AM89" s="348">
        <f>'2M - SGS'!AM89</f>
        <v>8.3486000000000005E-2</v>
      </c>
      <c r="AN89" s="348">
        <f>'2M - SGS'!AN89</f>
        <v>7.6158000000000003E-2</v>
      </c>
      <c r="AO89" s="348">
        <f>'2M - SGS'!AO89</f>
        <v>8.3346000000000003E-2</v>
      </c>
      <c r="AP89" s="348">
        <f>'2M - SGS'!AP89</f>
        <v>8.0782999999999994E-2</v>
      </c>
      <c r="AQ89" s="348">
        <f>'2M - SGS'!AQ89</f>
        <v>8.5133E-2</v>
      </c>
      <c r="AR89" s="348">
        <f>'2M - SGS'!AR89</f>
        <v>8.4294999999999995E-2</v>
      </c>
      <c r="AS89" s="348">
        <f>'2M - SGS'!AS89</f>
        <v>8.7456999999999993E-2</v>
      </c>
      <c r="AT89" s="348">
        <f>'2M - SGS'!AT89</f>
        <v>8.7230000000000002E-2</v>
      </c>
      <c r="AU89" s="348">
        <f>'2M - SGS'!AU89</f>
        <v>8.3319000000000004E-2</v>
      </c>
      <c r="AV89" s="348">
        <f>'2M - SGS'!AV89</f>
        <v>8.4562999999999999E-2</v>
      </c>
      <c r="AW89" s="348">
        <f>'2M - SGS'!AW89</f>
        <v>8.1112000000000004E-2</v>
      </c>
      <c r="AX89" s="348">
        <f>'2M - SGS'!AX89</f>
        <v>8.3118999999999998E-2</v>
      </c>
      <c r="AY89" s="348">
        <f>'2M - SGS'!AY89</f>
        <v>8.3486000000000005E-2</v>
      </c>
      <c r="AZ89" s="348">
        <f>'2M - SGS'!AZ89</f>
        <v>7.6158000000000003E-2</v>
      </c>
      <c r="BA89" s="348">
        <f>'2M - SGS'!BA89</f>
        <v>8.3346000000000003E-2</v>
      </c>
      <c r="BB89" s="348">
        <f>'2M - SGS'!BB89</f>
        <v>8.0782999999999994E-2</v>
      </c>
      <c r="BC89" s="348">
        <f>'2M - SGS'!BC89</f>
        <v>8.5133E-2</v>
      </c>
      <c r="BD89" s="348">
        <f>'2M - SGS'!BD89</f>
        <v>8.4294999999999995E-2</v>
      </c>
      <c r="BE89" s="348">
        <f>'2M - SGS'!BE89</f>
        <v>8.7456999999999993E-2</v>
      </c>
      <c r="BF89" s="348">
        <f>'2M - SGS'!BF89</f>
        <v>8.7230000000000002E-2</v>
      </c>
      <c r="BG89" s="348">
        <f>'2M - SGS'!BG89</f>
        <v>8.3319000000000004E-2</v>
      </c>
      <c r="BH89" s="348">
        <f>'2M - SGS'!BH89</f>
        <v>8.4562999999999999E-2</v>
      </c>
      <c r="BI89" s="348">
        <f>'2M - SGS'!BI89</f>
        <v>8.1112000000000004E-2</v>
      </c>
      <c r="BJ89" s="348">
        <f>'2M - SGS'!BJ89</f>
        <v>8.3118999999999998E-2</v>
      </c>
      <c r="BK89" s="348">
        <f>'2M - SGS'!BK89</f>
        <v>8.3486000000000005E-2</v>
      </c>
      <c r="BL89" s="348">
        <f>'2M - SGS'!BL89</f>
        <v>7.6158000000000003E-2</v>
      </c>
      <c r="BM89" s="348">
        <f>'2M - SGS'!BM89</f>
        <v>8.3346000000000003E-2</v>
      </c>
      <c r="BN89" s="348">
        <f>'2M - SGS'!BN89</f>
        <v>8.0782999999999994E-2</v>
      </c>
      <c r="BO89" s="348">
        <f>'2M - SGS'!BO89</f>
        <v>8.5133E-2</v>
      </c>
      <c r="BP89" s="348">
        <f>'2M - SGS'!BP89</f>
        <v>8.4294999999999995E-2</v>
      </c>
      <c r="BQ89" s="348">
        <f>'2M - SGS'!BQ89</f>
        <v>8.7456999999999993E-2</v>
      </c>
      <c r="BR89" s="348">
        <f>'2M - SGS'!BR89</f>
        <v>8.7230000000000002E-2</v>
      </c>
      <c r="BS89" s="348">
        <f>'2M - SGS'!BS89</f>
        <v>8.3319000000000004E-2</v>
      </c>
      <c r="BT89" s="348">
        <f>'2M - SGS'!BT89</f>
        <v>8.4562999999999999E-2</v>
      </c>
      <c r="BU89" s="348">
        <f>'2M - SGS'!BU89</f>
        <v>8.1112000000000004E-2</v>
      </c>
      <c r="BV89" s="348">
        <f>'2M - SGS'!BV89</f>
        <v>8.3118999999999998E-2</v>
      </c>
      <c r="BW89" s="348">
        <f>'2M - SGS'!BW89</f>
        <v>8.3486000000000005E-2</v>
      </c>
      <c r="BX89" s="348">
        <f>'2M - SGS'!BX89</f>
        <v>7.6158000000000003E-2</v>
      </c>
      <c r="BY89" s="348">
        <f>'2M - SGS'!BY89</f>
        <v>8.3346000000000003E-2</v>
      </c>
      <c r="BZ89" s="348">
        <f>'2M - SGS'!BZ89</f>
        <v>8.0782999999999994E-2</v>
      </c>
      <c r="CA89" s="348">
        <f>'2M - SGS'!CA89</f>
        <v>8.5133E-2</v>
      </c>
      <c r="CB89" s="348">
        <f>'2M - SGS'!CB89</f>
        <v>8.4294999999999995E-2</v>
      </c>
      <c r="CC89" s="348">
        <f>'2M - SGS'!CC89</f>
        <v>8.7456999999999993E-2</v>
      </c>
      <c r="CD89" s="348">
        <f>'2M - SGS'!CD89</f>
        <v>8.7230000000000002E-2</v>
      </c>
      <c r="CE89" s="348">
        <f>'2M - SGS'!CE89</f>
        <v>8.3319000000000004E-2</v>
      </c>
      <c r="CF89" s="348">
        <f>'2M - SGS'!CF89</f>
        <v>8.4562999999999999E-2</v>
      </c>
      <c r="CG89" s="348">
        <f>'2M - SGS'!CG89</f>
        <v>8.1112000000000004E-2</v>
      </c>
      <c r="CH89" s="349">
        <f>'2M - SGS'!CH89</f>
        <v>8.3118999999999998E-2</v>
      </c>
      <c r="CJ89" s="248">
        <f t="shared" si="157"/>
        <v>1.0000010000000001</v>
      </c>
    </row>
    <row r="90" spans="1:88" ht="16" thickBot="1" x14ac:dyDescent="0.4">
      <c r="A90" s="616"/>
      <c r="B90" s="15" t="str">
        <f t="shared" si="156"/>
        <v>Water Heating</v>
      </c>
      <c r="C90" s="356">
        <f>'2M - SGS'!C90</f>
        <v>0.108255</v>
      </c>
      <c r="D90" s="356">
        <f>'2M - SGS'!D90</f>
        <v>9.1078000000000006E-2</v>
      </c>
      <c r="E90" s="356">
        <f>'2M - SGS'!E90</f>
        <v>8.5239999999999996E-2</v>
      </c>
      <c r="F90" s="356">
        <f>'2M - SGS'!F90</f>
        <v>7.2980000000000003E-2</v>
      </c>
      <c r="G90" s="356">
        <f>'2M - SGS'!G90</f>
        <v>7.9849000000000003E-2</v>
      </c>
      <c r="H90" s="356">
        <f>'2M - SGS'!H90</f>
        <v>7.2720999999999994E-2</v>
      </c>
      <c r="I90" s="356">
        <f>'2M - SGS'!I90</f>
        <v>7.4929999999999997E-2</v>
      </c>
      <c r="J90" s="356">
        <f>'2M - SGS'!J90</f>
        <v>7.5861999999999999E-2</v>
      </c>
      <c r="K90" s="356">
        <f>'2M - SGS'!K90</f>
        <v>7.5733999999999996E-2</v>
      </c>
      <c r="L90" s="356">
        <f>'2M - SGS'!L90</f>
        <v>8.2808000000000007E-2</v>
      </c>
      <c r="M90" s="356">
        <f>'2M - SGS'!M90</f>
        <v>8.6345000000000005E-2</v>
      </c>
      <c r="N90" s="356">
        <f>'2M - SGS'!N90</f>
        <v>9.4200000000000006E-2</v>
      </c>
      <c r="O90" s="356">
        <f>'2M - SGS'!O90</f>
        <v>0.108255</v>
      </c>
      <c r="P90" s="356">
        <f>'2M - SGS'!P90</f>
        <v>9.1078000000000006E-2</v>
      </c>
      <c r="Q90" s="356">
        <f>'2M - SGS'!Q90</f>
        <v>8.5239999999999996E-2</v>
      </c>
      <c r="R90" s="356">
        <f>'2M - SGS'!R90</f>
        <v>7.2980000000000003E-2</v>
      </c>
      <c r="S90" s="356">
        <f>'2M - SGS'!S90</f>
        <v>7.9849000000000003E-2</v>
      </c>
      <c r="T90" s="356">
        <f>'2M - SGS'!T90</f>
        <v>7.2720999999999994E-2</v>
      </c>
      <c r="U90" s="356">
        <f>'2M - SGS'!U90</f>
        <v>7.4929999999999997E-2</v>
      </c>
      <c r="V90" s="356">
        <f>'2M - SGS'!V90</f>
        <v>7.5861999999999999E-2</v>
      </c>
      <c r="W90" s="356">
        <f>'2M - SGS'!W90</f>
        <v>7.5733999999999996E-2</v>
      </c>
      <c r="X90" s="356">
        <f>'2M - SGS'!X90</f>
        <v>8.2808000000000007E-2</v>
      </c>
      <c r="Y90" s="356">
        <f>'2M - SGS'!Y90</f>
        <v>8.6345000000000005E-2</v>
      </c>
      <c r="Z90" s="356">
        <f>'2M - SGS'!Z90</f>
        <v>9.4200000000000006E-2</v>
      </c>
      <c r="AA90" s="356">
        <f>'2M - SGS'!AA90</f>
        <v>0.108255</v>
      </c>
      <c r="AB90" s="356">
        <f>'2M - SGS'!AB90</f>
        <v>9.1078000000000006E-2</v>
      </c>
      <c r="AC90" s="356">
        <f>'2M - SGS'!AC90</f>
        <v>8.5239999999999996E-2</v>
      </c>
      <c r="AD90" s="356">
        <f>'2M - SGS'!AD90</f>
        <v>7.2980000000000003E-2</v>
      </c>
      <c r="AE90" s="356">
        <f>'2M - SGS'!AE90</f>
        <v>7.9849000000000003E-2</v>
      </c>
      <c r="AF90" s="356">
        <f>'2M - SGS'!AF90</f>
        <v>7.2720999999999994E-2</v>
      </c>
      <c r="AG90" s="356">
        <f>'2M - SGS'!AG90</f>
        <v>7.4929999999999997E-2</v>
      </c>
      <c r="AH90" s="356">
        <f>'2M - SGS'!AH90</f>
        <v>7.5861999999999999E-2</v>
      </c>
      <c r="AI90" s="356">
        <f>'2M - SGS'!AI90</f>
        <v>7.5733999999999996E-2</v>
      </c>
      <c r="AJ90" s="356">
        <f>'2M - SGS'!AJ90</f>
        <v>8.2808000000000007E-2</v>
      </c>
      <c r="AK90" s="356">
        <f>'2M - SGS'!AK90</f>
        <v>8.6345000000000005E-2</v>
      </c>
      <c r="AL90" s="356">
        <f>'2M - SGS'!AL90</f>
        <v>9.4200000000000006E-2</v>
      </c>
      <c r="AM90" s="356">
        <f>'2M - SGS'!AM90</f>
        <v>0.108255</v>
      </c>
      <c r="AN90" s="356">
        <f>'2M - SGS'!AN90</f>
        <v>9.1078000000000006E-2</v>
      </c>
      <c r="AO90" s="356">
        <f>'2M - SGS'!AO90</f>
        <v>8.5239999999999996E-2</v>
      </c>
      <c r="AP90" s="356">
        <f>'2M - SGS'!AP90</f>
        <v>7.2980000000000003E-2</v>
      </c>
      <c r="AQ90" s="356">
        <f>'2M - SGS'!AQ90</f>
        <v>7.9849000000000003E-2</v>
      </c>
      <c r="AR90" s="356">
        <f>'2M - SGS'!AR90</f>
        <v>7.2720999999999994E-2</v>
      </c>
      <c r="AS90" s="356">
        <f>'2M - SGS'!AS90</f>
        <v>7.4929999999999997E-2</v>
      </c>
      <c r="AT90" s="356">
        <f>'2M - SGS'!AT90</f>
        <v>7.5861999999999999E-2</v>
      </c>
      <c r="AU90" s="356">
        <f>'2M - SGS'!AU90</f>
        <v>7.5733999999999996E-2</v>
      </c>
      <c r="AV90" s="356">
        <f>'2M - SGS'!AV90</f>
        <v>8.2808000000000007E-2</v>
      </c>
      <c r="AW90" s="356">
        <f>'2M - SGS'!AW90</f>
        <v>8.6345000000000005E-2</v>
      </c>
      <c r="AX90" s="356">
        <f>'2M - SGS'!AX90</f>
        <v>9.4200000000000006E-2</v>
      </c>
      <c r="AY90" s="356">
        <f>'2M - SGS'!AY90</f>
        <v>0.108255</v>
      </c>
      <c r="AZ90" s="356">
        <f>'2M - SGS'!AZ90</f>
        <v>9.1078000000000006E-2</v>
      </c>
      <c r="BA90" s="356">
        <f>'2M - SGS'!BA90</f>
        <v>8.5239999999999996E-2</v>
      </c>
      <c r="BB90" s="356">
        <f>'2M - SGS'!BB90</f>
        <v>7.2980000000000003E-2</v>
      </c>
      <c r="BC90" s="356">
        <f>'2M - SGS'!BC90</f>
        <v>7.9849000000000003E-2</v>
      </c>
      <c r="BD90" s="356">
        <f>'2M - SGS'!BD90</f>
        <v>7.2720999999999994E-2</v>
      </c>
      <c r="BE90" s="356">
        <f>'2M - SGS'!BE90</f>
        <v>7.4929999999999997E-2</v>
      </c>
      <c r="BF90" s="356">
        <f>'2M - SGS'!BF90</f>
        <v>7.5861999999999999E-2</v>
      </c>
      <c r="BG90" s="356">
        <f>'2M - SGS'!BG90</f>
        <v>7.5733999999999996E-2</v>
      </c>
      <c r="BH90" s="356">
        <f>'2M - SGS'!BH90</f>
        <v>8.2808000000000007E-2</v>
      </c>
      <c r="BI90" s="356">
        <f>'2M - SGS'!BI90</f>
        <v>8.6345000000000005E-2</v>
      </c>
      <c r="BJ90" s="356">
        <f>'2M - SGS'!BJ90</f>
        <v>9.4200000000000006E-2</v>
      </c>
      <c r="BK90" s="356">
        <f>'2M - SGS'!BK90</f>
        <v>0.108255</v>
      </c>
      <c r="BL90" s="356">
        <f>'2M - SGS'!BL90</f>
        <v>9.1078000000000006E-2</v>
      </c>
      <c r="BM90" s="356">
        <f>'2M - SGS'!BM90</f>
        <v>8.5239999999999996E-2</v>
      </c>
      <c r="BN90" s="356">
        <f>'2M - SGS'!BN90</f>
        <v>7.2980000000000003E-2</v>
      </c>
      <c r="BO90" s="356">
        <f>'2M - SGS'!BO90</f>
        <v>7.9849000000000003E-2</v>
      </c>
      <c r="BP90" s="356">
        <f>'2M - SGS'!BP90</f>
        <v>7.2720999999999994E-2</v>
      </c>
      <c r="BQ90" s="356">
        <f>'2M - SGS'!BQ90</f>
        <v>7.4929999999999997E-2</v>
      </c>
      <c r="BR90" s="356">
        <f>'2M - SGS'!BR90</f>
        <v>7.5861999999999999E-2</v>
      </c>
      <c r="BS90" s="356">
        <f>'2M - SGS'!BS90</f>
        <v>7.5733999999999996E-2</v>
      </c>
      <c r="BT90" s="356">
        <f>'2M - SGS'!BT90</f>
        <v>8.2808000000000007E-2</v>
      </c>
      <c r="BU90" s="356">
        <f>'2M - SGS'!BU90</f>
        <v>8.6345000000000005E-2</v>
      </c>
      <c r="BV90" s="356">
        <f>'2M - SGS'!BV90</f>
        <v>9.4200000000000006E-2</v>
      </c>
      <c r="BW90" s="356">
        <f>'2M - SGS'!BW90</f>
        <v>0.108255</v>
      </c>
      <c r="BX90" s="356">
        <f>'2M - SGS'!BX90</f>
        <v>9.1078000000000006E-2</v>
      </c>
      <c r="BY90" s="356">
        <f>'2M - SGS'!BY90</f>
        <v>8.5239999999999996E-2</v>
      </c>
      <c r="BZ90" s="356">
        <f>'2M - SGS'!BZ90</f>
        <v>7.2980000000000003E-2</v>
      </c>
      <c r="CA90" s="356">
        <f>'2M - SGS'!CA90</f>
        <v>7.9849000000000003E-2</v>
      </c>
      <c r="CB90" s="356">
        <f>'2M - SGS'!CB90</f>
        <v>7.2720999999999994E-2</v>
      </c>
      <c r="CC90" s="356">
        <f>'2M - SGS'!CC90</f>
        <v>7.4929999999999997E-2</v>
      </c>
      <c r="CD90" s="356">
        <f>'2M - SGS'!CD90</f>
        <v>7.5861999999999999E-2</v>
      </c>
      <c r="CE90" s="356">
        <f>'2M - SGS'!CE90</f>
        <v>7.5733999999999996E-2</v>
      </c>
      <c r="CF90" s="356">
        <f>'2M - SGS'!CF90</f>
        <v>8.2808000000000007E-2</v>
      </c>
      <c r="CG90" s="356">
        <f>'2M - SGS'!CG90</f>
        <v>8.6345000000000005E-2</v>
      </c>
      <c r="CH90" s="357">
        <f>'2M - SGS'!CH90</f>
        <v>9.4200000000000006E-2</v>
      </c>
      <c r="CJ90" s="248">
        <f t="shared" si="157"/>
        <v>1.0000020000000001</v>
      </c>
    </row>
    <row r="91" spans="1:88" ht="15" thickBot="1" x14ac:dyDescent="0.4">
      <c r="CJ91" s="231" t="s">
        <v>186</v>
      </c>
    </row>
    <row r="92" spans="1:88" ht="15" customHeight="1" thickBot="1" x14ac:dyDescent="0.4">
      <c r="A92" s="604" t="s">
        <v>28</v>
      </c>
      <c r="B92" s="308" t="s">
        <v>33</v>
      </c>
      <c r="C92" s="176">
        <f>C$4</f>
        <v>44562</v>
      </c>
      <c r="D92" s="176">
        <f t="shared" ref="D92:BO92" si="158">D$4</f>
        <v>44593</v>
      </c>
      <c r="E92" s="176">
        <f t="shared" si="158"/>
        <v>44621</v>
      </c>
      <c r="F92" s="176">
        <f t="shared" si="158"/>
        <v>44652</v>
      </c>
      <c r="G92" s="176">
        <f t="shared" si="158"/>
        <v>44682</v>
      </c>
      <c r="H92" s="176">
        <f t="shared" si="158"/>
        <v>44713</v>
      </c>
      <c r="I92" s="176">
        <f t="shared" si="158"/>
        <v>44743</v>
      </c>
      <c r="J92" s="176">
        <f t="shared" si="158"/>
        <v>44774</v>
      </c>
      <c r="K92" s="176">
        <f t="shared" si="158"/>
        <v>44805</v>
      </c>
      <c r="L92" s="176">
        <f t="shared" si="158"/>
        <v>44835</v>
      </c>
      <c r="M92" s="176">
        <f t="shared" si="158"/>
        <v>44866</v>
      </c>
      <c r="N92" s="176">
        <f t="shared" si="158"/>
        <v>44896</v>
      </c>
      <c r="O92" s="176">
        <f t="shared" si="158"/>
        <v>44927</v>
      </c>
      <c r="P92" s="176">
        <f t="shared" si="158"/>
        <v>44958</v>
      </c>
      <c r="Q92" s="176">
        <f t="shared" si="158"/>
        <v>44986</v>
      </c>
      <c r="R92" s="176">
        <f t="shared" si="158"/>
        <v>45017</v>
      </c>
      <c r="S92" s="176">
        <f t="shared" si="158"/>
        <v>45047</v>
      </c>
      <c r="T92" s="176">
        <f t="shared" si="158"/>
        <v>45078</v>
      </c>
      <c r="U92" s="176">
        <f t="shared" si="158"/>
        <v>45108</v>
      </c>
      <c r="V92" s="176">
        <f t="shared" si="158"/>
        <v>45139</v>
      </c>
      <c r="W92" s="176">
        <f t="shared" si="158"/>
        <v>45170</v>
      </c>
      <c r="X92" s="176">
        <f t="shared" si="158"/>
        <v>45200</v>
      </c>
      <c r="Y92" s="176">
        <f t="shared" si="158"/>
        <v>45231</v>
      </c>
      <c r="Z92" s="176">
        <f t="shared" si="158"/>
        <v>45261</v>
      </c>
      <c r="AA92" s="176">
        <f t="shared" si="158"/>
        <v>45292</v>
      </c>
      <c r="AB92" s="176">
        <f t="shared" si="158"/>
        <v>45323</v>
      </c>
      <c r="AC92" s="176">
        <f t="shared" si="158"/>
        <v>45352</v>
      </c>
      <c r="AD92" s="176">
        <f t="shared" si="158"/>
        <v>45383</v>
      </c>
      <c r="AE92" s="176">
        <f t="shared" si="158"/>
        <v>45413</v>
      </c>
      <c r="AF92" s="176">
        <f t="shared" si="158"/>
        <v>45444</v>
      </c>
      <c r="AG92" s="176">
        <f t="shared" si="158"/>
        <v>45474</v>
      </c>
      <c r="AH92" s="176">
        <f t="shared" si="158"/>
        <v>45505</v>
      </c>
      <c r="AI92" s="176">
        <f t="shared" si="158"/>
        <v>45536</v>
      </c>
      <c r="AJ92" s="176">
        <f t="shared" si="158"/>
        <v>45566</v>
      </c>
      <c r="AK92" s="176">
        <f t="shared" si="158"/>
        <v>45597</v>
      </c>
      <c r="AL92" s="176">
        <f t="shared" si="158"/>
        <v>45627</v>
      </c>
      <c r="AM92" s="176">
        <f t="shared" si="158"/>
        <v>45658</v>
      </c>
      <c r="AN92" s="176">
        <f t="shared" si="158"/>
        <v>45689</v>
      </c>
      <c r="AO92" s="176">
        <f t="shared" si="158"/>
        <v>45717</v>
      </c>
      <c r="AP92" s="176">
        <f t="shared" si="158"/>
        <v>45748</v>
      </c>
      <c r="AQ92" s="176">
        <f t="shared" si="158"/>
        <v>45778</v>
      </c>
      <c r="AR92" s="176">
        <f t="shared" si="158"/>
        <v>45809</v>
      </c>
      <c r="AS92" s="176">
        <f t="shared" si="158"/>
        <v>45839</v>
      </c>
      <c r="AT92" s="176">
        <f t="shared" si="158"/>
        <v>45870</v>
      </c>
      <c r="AU92" s="176">
        <f t="shared" si="158"/>
        <v>45901</v>
      </c>
      <c r="AV92" s="176">
        <f t="shared" si="158"/>
        <v>45931</v>
      </c>
      <c r="AW92" s="176">
        <f t="shared" si="158"/>
        <v>45962</v>
      </c>
      <c r="AX92" s="176">
        <f t="shared" si="158"/>
        <v>45992</v>
      </c>
      <c r="AY92" s="176">
        <f t="shared" si="158"/>
        <v>46023</v>
      </c>
      <c r="AZ92" s="176">
        <f t="shared" si="158"/>
        <v>46054</v>
      </c>
      <c r="BA92" s="176">
        <f t="shared" si="158"/>
        <v>46082</v>
      </c>
      <c r="BB92" s="176">
        <f t="shared" si="158"/>
        <v>46113</v>
      </c>
      <c r="BC92" s="176">
        <f t="shared" si="158"/>
        <v>46143</v>
      </c>
      <c r="BD92" s="176">
        <f t="shared" si="158"/>
        <v>46174</v>
      </c>
      <c r="BE92" s="176">
        <f t="shared" si="158"/>
        <v>46204</v>
      </c>
      <c r="BF92" s="176">
        <f t="shared" si="158"/>
        <v>46235</v>
      </c>
      <c r="BG92" s="176">
        <f t="shared" si="158"/>
        <v>46266</v>
      </c>
      <c r="BH92" s="176">
        <f t="shared" si="158"/>
        <v>46296</v>
      </c>
      <c r="BI92" s="176">
        <f t="shared" si="158"/>
        <v>46327</v>
      </c>
      <c r="BJ92" s="176">
        <f t="shared" si="158"/>
        <v>46357</v>
      </c>
      <c r="BK92" s="176">
        <f t="shared" si="158"/>
        <v>46388</v>
      </c>
      <c r="BL92" s="176">
        <f t="shared" si="158"/>
        <v>46419</v>
      </c>
      <c r="BM92" s="176">
        <f t="shared" si="158"/>
        <v>46447</v>
      </c>
      <c r="BN92" s="176">
        <f t="shared" si="158"/>
        <v>46478</v>
      </c>
      <c r="BO92" s="176">
        <f t="shared" si="158"/>
        <v>46508</v>
      </c>
      <c r="BP92" s="176">
        <f t="shared" ref="BP92:CH92" si="159">BP$4</f>
        <v>46539</v>
      </c>
      <c r="BQ92" s="176">
        <f t="shared" si="159"/>
        <v>46569</v>
      </c>
      <c r="BR92" s="176">
        <f t="shared" si="159"/>
        <v>46600</v>
      </c>
      <c r="BS92" s="176">
        <f t="shared" si="159"/>
        <v>46631</v>
      </c>
      <c r="BT92" s="176">
        <f t="shared" si="159"/>
        <v>46661</v>
      </c>
      <c r="BU92" s="176">
        <f t="shared" si="159"/>
        <v>46692</v>
      </c>
      <c r="BV92" s="176">
        <f t="shared" si="159"/>
        <v>46722</v>
      </c>
      <c r="BW92" s="176">
        <f t="shared" si="159"/>
        <v>46753</v>
      </c>
      <c r="BX92" s="176">
        <f t="shared" si="159"/>
        <v>46784</v>
      </c>
      <c r="BY92" s="176">
        <f t="shared" si="159"/>
        <v>46813</v>
      </c>
      <c r="BZ92" s="176">
        <f t="shared" si="159"/>
        <v>46844</v>
      </c>
      <c r="CA92" s="176">
        <f t="shared" si="159"/>
        <v>46874</v>
      </c>
      <c r="CB92" s="176">
        <f t="shared" si="159"/>
        <v>46905</v>
      </c>
      <c r="CC92" s="176">
        <f t="shared" si="159"/>
        <v>46935</v>
      </c>
      <c r="CD92" s="176">
        <f t="shared" si="159"/>
        <v>46966</v>
      </c>
      <c r="CE92" s="176">
        <f t="shared" si="159"/>
        <v>46997</v>
      </c>
      <c r="CF92" s="176">
        <f t="shared" si="159"/>
        <v>47027</v>
      </c>
      <c r="CG92" s="176">
        <f t="shared" si="159"/>
        <v>47058</v>
      </c>
      <c r="CH92" s="177">
        <f t="shared" si="159"/>
        <v>47088</v>
      </c>
    </row>
    <row r="93" spans="1:88" ht="15.75" customHeight="1" x14ac:dyDescent="0.35">
      <c r="A93" s="605"/>
      <c r="B93" s="11" t="s">
        <v>20</v>
      </c>
      <c r="C93" s="340">
        <f>'11M - LPS'!C93</f>
        <v>2.6759000000000002E-2</v>
      </c>
      <c r="D93" s="340">
        <f>'11M - LPS'!D93</f>
        <v>2.7252999999999999E-2</v>
      </c>
      <c r="E93" s="414">
        <f>'11M - LPS'!E93</f>
        <v>3.0048999999999999E-2</v>
      </c>
      <c r="F93" s="414">
        <f>'11M - LPS'!F93</f>
        <v>2.9555999999999999E-2</v>
      </c>
      <c r="G93" s="414">
        <f>'11M - LPS'!G93</f>
        <v>3.1981000000000002E-2</v>
      </c>
      <c r="H93" s="414">
        <f>'11M - LPS'!H93</f>
        <v>5.3499999999999999E-2</v>
      </c>
      <c r="I93" s="414">
        <f>'11M - LPS'!I93</f>
        <v>5.3107000000000001E-2</v>
      </c>
      <c r="J93" s="414">
        <f>'11M - LPS'!J93</f>
        <v>5.4892000000000003E-2</v>
      </c>
      <c r="K93" s="414">
        <f>'11M - LPS'!K93</f>
        <v>5.5126000000000001E-2</v>
      </c>
      <c r="L93" s="414">
        <f>'11M - LPS'!L93</f>
        <v>3.5233E-2</v>
      </c>
      <c r="M93" s="414">
        <f>'11M - LPS'!M93</f>
        <v>3.3248E-2</v>
      </c>
      <c r="N93" s="414">
        <f>'11M - LPS'!N93</f>
        <v>3.1798E-2</v>
      </c>
      <c r="O93" s="414">
        <f>'11M - LPS'!O93</f>
        <v>2.9121000000000001E-2</v>
      </c>
      <c r="P93" s="414">
        <f>'11M - LPS'!P93</f>
        <v>2.8996000000000001E-2</v>
      </c>
      <c r="Q93" s="414">
        <f>'11M - LPS'!Q93</f>
        <v>3.0048999999999999E-2</v>
      </c>
      <c r="R93" s="414">
        <f>'11M - LPS'!R93</f>
        <v>2.9555999999999999E-2</v>
      </c>
      <c r="S93" s="414">
        <f>'11M - LPS'!S93</f>
        <v>3.1981000000000002E-2</v>
      </c>
      <c r="T93" s="414">
        <f>'11M - LPS'!T93</f>
        <v>5.3499999999999999E-2</v>
      </c>
      <c r="U93" s="414">
        <f>'11M - LPS'!U93</f>
        <v>5.3107000000000001E-2</v>
      </c>
      <c r="V93" s="414">
        <f>'11M - LPS'!V93</f>
        <v>5.4892000000000003E-2</v>
      </c>
      <c r="W93" s="414">
        <f>'11M - LPS'!W93</f>
        <v>5.5126000000000001E-2</v>
      </c>
      <c r="X93" s="414">
        <f>'11M - LPS'!X93</f>
        <v>3.5233E-2</v>
      </c>
      <c r="Y93" s="414">
        <f>'11M - LPS'!Y93</f>
        <v>3.3248E-2</v>
      </c>
      <c r="Z93" s="414">
        <f>'11M - LPS'!Z93</f>
        <v>3.1798E-2</v>
      </c>
      <c r="AA93" s="414">
        <f>'11M - LPS'!AA93</f>
        <v>2.9121000000000001E-2</v>
      </c>
      <c r="AB93" s="414">
        <f>'11M - LPS'!AB93</f>
        <v>2.8996000000000001E-2</v>
      </c>
      <c r="AC93" s="414">
        <f>'11M - LPS'!AC93</f>
        <v>3.0048999999999999E-2</v>
      </c>
      <c r="AD93" s="414">
        <f>'11M - LPS'!AD93</f>
        <v>2.9555999999999999E-2</v>
      </c>
      <c r="AE93" s="414">
        <f>'11M - LPS'!AE93</f>
        <v>3.1981000000000002E-2</v>
      </c>
      <c r="AF93" s="414">
        <f>'11M - LPS'!AF93</f>
        <v>5.3499999999999999E-2</v>
      </c>
      <c r="AG93" s="414">
        <f>'11M - LPS'!AG93</f>
        <v>5.3107000000000001E-2</v>
      </c>
      <c r="AH93" s="414">
        <f>'11M - LPS'!AH93</f>
        <v>5.4892000000000003E-2</v>
      </c>
      <c r="AI93" s="414">
        <f>'11M - LPS'!AI93</f>
        <v>5.5126000000000001E-2</v>
      </c>
      <c r="AJ93" s="414">
        <f>'11M - LPS'!AJ93</f>
        <v>3.5233E-2</v>
      </c>
      <c r="AK93" s="414">
        <f>'11M - LPS'!AK93</f>
        <v>3.3248E-2</v>
      </c>
      <c r="AL93" s="414">
        <f>'11M - LPS'!AL93</f>
        <v>3.1798E-2</v>
      </c>
      <c r="AM93" s="414">
        <f>'11M - LPS'!AM93</f>
        <v>2.9121000000000001E-2</v>
      </c>
      <c r="AN93" s="414">
        <f>'11M - LPS'!AN93</f>
        <v>2.8996000000000001E-2</v>
      </c>
      <c r="AO93" s="414">
        <f>'11M - LPS'!AO93</f>
        <v>3.0048999999999999E-2</v>
      </c>
      <c r="AP93" s="414">
        <f>'11M - LPS'!AP93</f>
        <v>2.9555999999999999E-2</v>
      </c>
      <c r="AQ93" s="414">
        <f>'11M - LPS'!AQ93</f>
        <v>3.1981000000000002E-2</v>
      </c>
      <c r="AR93" s="414">
        <f>'11M - LPS'!AR93</f>
        <v>5.3499999999999999E-2</v>
      </c>
      <c r="AS93" s="414">
        <f>'11M - LPS'!AS93</f>
        <v>5.3107000000000001E-2</v>
      </c>
      <c r="AT93" s="414">
        <f>'11M - LPS'!AT93</f>
        <v>5.4892000000000003E-2</v>
      </c>
      <c r="AU93" s="414">
        <f>'11M - LPS'!AU93</f>
        <v>5.5126000000000001E-2</v>
      </c>
      <c r="AV93" s="414">
        <f>'11M - LPS'!AV93</f>
        <v>3.5233E-2</v>
      </c>
      <c r="AW93" s="414">
        <f>'11M - LPS'!AW93</f>
        <v>3.3248E-2</v>
      </c>
      <c r="AX93" s="414">
        <f>'11M - LPS'!AX93</f>
        <v>3.1798E-2</v>
      </c>
      <c r="AY93" s="414">
        <f>'11M - LPS'!AY93</f>
        <v>2.9121000000000001E-2</v>
      </c>
      <c r="AZ93" s="414">
        <f>'11M - LPS'!AZ93</f>
        <v>2.8996000000000001E-2</v>
      </c>
      <c r="BA93" s="414">
        <f>'11M - LPS'!BA93</f>
        <v>3.0048999999999999E-2</v>
      </c>
      <c r="BB93" s="414">
        <f>'11M - LPS'!BB93</f>
        <v>2.9555999999999999E-2</v>
      </c>
      <c r="BC93" s="414">
        <f>'11M - LPS'!BC93</f>
        <v>3.1981000000000002E-2</v>
      </c>
      <c r="BD93" s="414">
        <f>'11M - LPS'!BD93</f>
        <v>5.3499999999999999E-2</v>
      </c>
      <c r="BE93" s="414">
        <f>'11M - LPS'!BE93</f>
        <v>5.3107000000000001E-2</v>
      </c>
      <c r="BF93" s="414">
        <f>'11M - LPS'!BF93</f>
        <v>5.4892000000000003E-2</v>
      </c>
      <c r="BG93" s="414">
        <f>'11M - LPS'!BG93</f>
        <v>5.5126000000000001E-2</v>
      </c>
      <c r="BH93" s="414">
        <f>'11M - LPS'!BH93</f>
        <v>3.5233E-2</v>
      </c>
      <c r="BI93" s="414">
        <f>'11M - LPS'!BI93</f>
        <v>3.3248E-2</v>
      </c>
      <c r="BJ93" s="414">
        <f>'11M - LPS'!BJ93</f>
        <v>3.1798E-2</v>
      </c>
      <c r="BK93" s="414">
        <f>'11M - LPS'!BK93</f>
        <v>2.9121000000000001E-2</v>
      </c>
      <c r="BL93" s="414">
        <f>'11M - LPS'!BL93</f>
        <v>2.8996000000000001E-2</v>
      </c>
      <c r="BM93" s="414">
        <f>'11M - LPS'!BM93</f>
        <v>3.0048999999999999E-2</v>
      </c>
      <c r="BN93" s="414">
        <f>'11M - LPS'!BN93</f>
        <v>2.9555999999999999E-2</v>
      </c>
      <c r="BO93" s="414">
        <f>'11M - LPS'!BO93</f>
        <v>3.1981000000000002E-2</v>
      </c>
      <c r="BP93" s="414">
        <f>'11M - LPS'!BP93</f>
        <v>5.3499999999999999E-2</v>
      </c>
      <c r="BQ93" s="414">
        <f>'11M - LPS'!BQ93</f>
        <v>5.3107000000000001E-2</v>
      </c>
      <c r="BR93" s="414">
        <f>'11M - LPS'!BR93</f>
        <v>5.4892000000000003E-2</v>
      </c>
      <c r="BS93" s="414">
        <f>'11M - LPS'!BS93</f>
        <v>5.5126000000000001E-2</v>
      </c>
      <c r="BT93" s="414">
        <f>'11M - LPS'!BT93</f>
        <v>3.5233E-2</v>
      </c>
      <c r="BU93" s="414">
        <f>'11M - LPS'!BU93</f>
        <v>3.3248E-2</v>
      </c>
      <c r="BV93" s="414">
        <f>'11M - LPS'!BV93</f>
        <v>3.1798E-2</v>
      </c>
      <c r="BW93" s="414">
        <f>'11M - LPS'!BW93</f>
        <v>2.9121000000000001E-2</v>
      </c>
      <c r="BX93" s="414">
        <f>'11M - LPS'!BX93</f>
        <v>2.8996000000000001E-2</v>
      </c>
      <c r="BY93" s="414">
        <f>'11M - LPS'!BY93</f>
        <v>3.0048999999999999E-2</v>
      </c>
      <c r="BZ93" s="414">
        <f>'11M - LPS'!BZ93</f>
        <v>2.9555999999999999E-2</v>
      </c>
      <c r="CA93" s="414">
        <f>'11M - LPS'!CA93</f>
        <v>3.1981000000000002E-2</v>
      </c>
      <c r="CB93" s="414">
        <f>'11M - LPS'!CB93</f>
        <v>5.3499999999999999E-2</v>
      </c>
      <c r="CC93" s="414">
        <f>'11M - LPS'!CC93</f>
        <v>5.3107000000000001E-2</v>
      </c>
      <c r="CD93" s="414">
        <f>'11M - LPS'!CD93</f>
        <v>5.4892000000000003E-2</v>
      </c>
      <c r="CE93" s="414">
        <f>'11M - LPS'!CE93</f>
        <v>5.5126000000000001E-2</v>
      </c>
      <c r="CF93" s="414">
        <f>'11M - LPS'!CF93</f>
        <v>3.5233E-2</v>
      </c>
      <c r="CG93" s="414">
        <f>'11M - LPS'!CG93</f>
        <v>3.3248E-2</v>
      </c>
      <c r="CH93" s="416">
        <f>'11M - LPS'!CH93</f>
        <v>3.1798E-2</v>
      </c>
      <c r="CJ93" s="231" t="s">
        <v>187</v>
      </c>
    </row>
    <row r="94" spans="1:88" x14ac:dyDescent="0.35">
      <c r="A94" s="605"/>
      <c r="B94" s="11" t="s">
        <v>0</v>
      </c>
      <c r="C94" s="340">
        <f>'11M - LPS'!C94</f>
        <v>3.1730000000000001E-2</v>
      </c>
      <c r="D94" s="340">
        <f>'11M - LPS'!D94</f>
        <v>3.2064000000000002E-2</v>
      </c>
      <c r="E94" s="414">
        <f>'11M - LPS'!E94</f>
        <v>3.2818E-2</v>
      </c>
      <c r="F94" s="414">
        <f>'11M - LPS'!F94</f>
        <v>3.0006000000000001E-2</v>
      </c>
      <c r="G94" s="414">
        <f>'11M - LPS'!G94</f>
        <v>3.9079000000000003E-2</v>
      </c>
      <c r="H94" s="414">
        <f>'11M - LPS'!H94</f>
        <v>7.7214000000000005E-2</v>
      </c>
      <c r="I94" s="414">
        <f>'11M - LPS'!I94</f>
        <v>6.2258000000000001E-2</v>
      </c>
      <c r="J94" s="414">
        <f>'11M - LPS'!J94</f>
        <v>7.2376999999999997E-2</v>
      </c>
      <c r="K94" s="414">
        <f>'11M - LPS'!K94</f>
        <v>8.0799999999999997E-2</v>
      </c>
      <c r="L94" s="414">
        <f>'11M - LPS'!L94</f>
        <v>3.4236999999999997E-2</v>
      </c>
      <c r="M94" s="414">
        <f>'11M - LPS'!M94</f>
        <v>4.1384999999999998E-2</v>
      </c>
      <c r="N94" s="414">
        <f>'11M - LPS'!N94</f>
        <v>3.073E-2</v>
      </c>
      <c r="O94" s="414">
        <f>'11M - LPS'!O94</f>
        <v>3.4140999999999998E-2</v>
      </c>
      <c r="P94" s="414">
        <f>'11M - LPS'!P94</f>
        <v>3.3355000000000003E-2</v>
      </c>
      <c r="Q94" s="414">
        <f>'11M - LPS'!Q94</f>
        <v>3.2818E-2</v>
      </c>
      <c r="R94" s="414">
        <f>'11M - LPS'!R94</f>
        <v>3.0006000000000001E-2</v>
      </c>
      <c r="S94" s="414">
        <f>'11M - LPS'!S94</f>
        <v>3.9079000000000003E-2</v>
      </c>
      <c r="T94" s="414">
        <f>'11M - LPS'!T94</f>
        <v>7.7214000000000005E-2</v>
      </c>
      <c r="U94" s="414">
        <f>'11M - LPS'!U94</f>
        <v>6.2258000000000001E-2</v>
      </c>
      <c r="V94" s="414">
        <f>'11M - LPS'!V94</f>
        <v>7.2376999999999997E-2</v>
      </c>
      <c r="W94" s="414">
        <f>'11M - LPS'!W94</f>
        <v>8.0799999999999997E-2</v>
      </c>
      <c r="X94" s="414">
        <f>'11M - LPS'!X94</f>
        <v>3.4236999999999997E-2</v>
      </c>
      <c r="Y94" s="414">
        <f>'11M - LPS'!Y94</f>
        <v>4.1384999999999998E-2</v>
      </c>
      <c r="Z94" s="414">
        <f>'11M - LPS'!Z94</f>
        <v>3.073E-2</v>
      </c>
      <c r="AA94" s="414">
        <f>'11M - LPS'!AA94</f>
        <v>3.4140999999999998E-2</v>
      </c>
      <c r="AB94" s="414">
        <f>'11M - LPS'!AB94</f>
        <v>3.3355000000000003E-2</v>
      </c>
      <c r="AC94" s="414">
        <f>'11M - LPS'!AC94</f>
        <v>3.2818E-2</v>
      </c>
      <c r="AD94" s="414">
        <f>'11M - LPS'!AD94</f>
        <v>3.0006000000000001E-2</v>
      </c>
      <c r="AE94" s="414">
        <f>'11M - LPS'!AE94</f>
        <v>3.9079000000000003E-2</v>
      </c>
      <c r="AF94" s="414">
        <f>'11M - LPS'!AF94</f>
        <v>7.7214000000000005E-2</v>
      </c>
      <c r="AG94" s="414">
        <f>'11M - LPS'!AG94</f>
        <v>6.2258000000000001E-2</v>
      </c>
      <c r="AH94" s="414">
        <f>'11M - LPS'!AH94</f>
        <v>7.2376999999999997E-2</v>
      </c>
      <c r="AI94" s="414">
        <f>'11M - LPS'!AI94</f>
        <v>8.0799999999999997E-2</v>
      </c>
      <c r="AJ94" s="414">
        <f>'11M - LPS'!AJ94</f>
        <v>3.4236999999999997E-2</v>
      </c>
      <c r="AK94" s="414">
        <f>'11M - LPS'!AK94</f>
        <v>4.1384999999999998E-2</v>
      </c>
      <c r="AL94" s="414">
        <f>'11M - LPS'!AL94</f>
        <v>3.073E-2</v>
      </c>
      <c r="AM94" s="414">
        <f>'11M - LPS'!AM94</f>
        <v>3.4140999999999998E-2</v>
      </c>
      <c r="AN94" s="414">
        <f>'11M - LPS'!AN94</f>
        <v>3.3355000000000003E-2</v>
      </c>
      <c r="AO94" s="414">
        <f>'11M - LPS'!AO94</f>
        <v>3.2818E-2</v>
      </c>
      <c r="AP94" s="414">
        <f>'11M - LPS'!AP94</f>
        <v>3.0006000000000001E-2</v>
      </c>
      <c r="AQ94" s="414">
        <f>'11M - LPS'!AQ94</f>
        <v>3.9079000000000003E-2</v>
      </c>
      <c r="AR94" s="414">
        <f>'11M - LPS'!AR94</f>
        <v>7.7214000000000005E-2</v>
      </c>
      <c r="AS94" s="414">
        <f>'11M - LPS'!AS94</f>
        <v>6.2258000000000001E-2</v>
      </c>
      <c r="AT94" s="414">
        <f>'11M - LPS'!AT94</f>
        <v>7.2376999999999997E-2</v>
      </c>
      <c r="AU94" s="414">
        <f>'11M - LPS'!AU94</f>
        <v>8.0799999999999997E-2</v>
      </c>
      <c r="AV94" s="414">
        <f>'11M - LPS'!AV94</f>
        <v>3.4236999999999997E-2</v>
      </c>
      <c r="AW94" s="414">
        <f>'11M - LPS'!AW94</f>
        <v>4.1384999999999998E-2</v>
      </c>
      <c r="AX94" s="414">
        <f>'11M - LPS'!AX94</f>
        <v>3.073E-2</v>
      </c>
      <c r="AY94" s="414">
        <f>'11M - LPS'!AY94</f>
        <v>3.4140999999999998E-2</v>
      </c>
      <c r="AZ94" s="414">
        <f>'11M - LPS'!AZ94</f>
        <v>3.3355000000000003E-2</v>
      </c>
      <c r="BA94" s="414">
        <f>'11M - LPS'!BA94</f>
        <v>3.2818E-2</v>
      </c>
      <c r="BB94" s="414">
        <f>'11M - LPS'!BB94</f>
        <v>3.0006000000000001E-2</v>
      </c>
      <c r="BC94" s="414">
        <f>'11M - LPS'!BC94</f>
        <v>3.9079000000000003E-2</v>
      </c>
      <c r="BD94" s="414">
        <f>'11M - LPS'!BD94</f>
        <v>7.7214000000000005E-2</v>
      </c>
      <c r="BE94" s="414">
        <f>'11M - LPS'!BE94</f>
        <v>6.2258000000000001E-2</v>
      </c>
      <c r="BF94" s="414">
        <f>'11M - LPS'!BF94</f>
        <v>7.2376999999999997E-2</v>
      </c>
      <c r="BG94" s="414">
        <f>'11M - LPS'!BG94</f>
        <v>8.0799999999999997E-2</v>
      </c>
      <c r="BH94" s="414">
        <f>'11M - LPS'!BH94</f>
        <v>3.4236999999999997E-2</v>
      </c>
      <c r="BI94" s="414">
        <f>'11M - LPS'!BI94</f>
        <v>4.1384999999999998E-2</v>
      </c>
      <c r="BJ94" s="414">
        <f>'11M - LPS'!BJ94</f>
        <v>3.073E-2</v>
      </c>
      <c r="BK94" s="414">
        <f>'11M - LPS'!BK94</f>
        <v>3.4140999999999998E-2</v>
      </c>
      <c r="BL94" s="414">
        <f>'11M - LPS'!BL94</f>
        <v>3.3355000000000003E-2</v>
      </c>
      <c r="BM94" s="414">
        <f>'11M - LPS'!BM94</f>
        <v>3.2818E-2</v>
      </c>
      <c r="BN94" s="414">
        <f>'11M - LPS'!BN94</f>
        <v>3.0006000000000001E-2</v>
      </c>
      <c r="BO94" s="414">
        <f>'11M - LPS'!BO94</f>
        <v>3.9079000000000003E-2</v>
      </c>
      <c r="BP94" s="414">
        <f>'11M - LPS'!BP94</f>
        <v>7.7214000000000005E-2</v>
      </c>
      <c r="BQ94" s="414">
        <f>'11M - LPS'!BQ94</f>
        <v>6.2258000000000001E-2</v>
      </c>
      <c r="BR94" s="414">
        <f>'11M - LPS'!BR94</f>
        <v>7.2376999999999997E-2</v>
      </c>
      <c r="BS94" s="414">
        <f>'11M - LPS'!BS94</f>
        <v>8.0799999999999997E-2</v>
      </c>
      <c r="BT94" s="414">
        <f>'11M - LPS'!BT94</f>
        <v>3.4236999999999997E-2</v>
      </c>
      <c r="BU94" s="414">
        <f>'11M - LPS'!BU94</f>
        <v>4.1384999999999998E-2</v>
      </c>
      <c r="BV94" s="414">
        <f>'11M - LPS'!BV94</f>
        <v>3.073E-2</v>
      </c>
      <c r="BW94" s="414">
        <f>'11M - LPS'!BW94</f>
        <v>3.4140999999999998E-2</v>
      </c>
      <c r="BX94" s="414">
        <f>'11M - LPS'!BX94</f>
        <v>3.3355000000000003E-2</v>
      </c>
      <c r="BY94" s="414">
        <f>'11M - LPS'!BY94</f>
        <v>3.2818E-2</v>
      </c>
      <c r="BZ94" s="414">
        <f>'11M - LPS'!BZ94</f>
        <v>3.0006000000000001E-2</v>
      </c>
      <c r="CA94" s="414">
        <f>'11M - LPS'!CA94</f>
        <v>3.9079000000000003E-2</v>
      </c>
      <c r="CB94" s="414">
        <f>'11M - LPS'!CB94</f>
        <v>7.7214000000000005E-2</v>
      </c>
      <c r="CC94" s="414">
        <f>'11M - LPS'!CC94</f>
        <v>6.2258000000000001E-2</v>
      </c>
      <c r="CD94" s="414">
        <f>'11M - LPS'!CD94</f>
        <v>7.2376999999999997E-2</v>
      </c>
      <c r="CE94" s="414">
        <f>'11M - LPS'!CE94</f>
        <v>8.0799999999999997E-2</v>
      </c>
      <c r="CF94" s="414">
        <f>'11M - LPS'!CF94</f>
        <v>3.4236999999999997E-2</v>
      </c>
      <c r="CG94" s="414">
        <f>'11M - LPS'!CG94</f>
        <v>4.1384999999999998E-2</v>
      </c>
      <c r="CH94" s="416">
        <f>'11M - LPS'!CH94</f>
        <v>3.073E-2</v>
      </c>
      <c r="CJ94" s="231" t="s">
        <v>194</v>
      </c>
    </row>
    <row r="95" spans="1:88" x14ac:dyDescent="0.35">
      <c r="A95" s="605"/>
      <c r="B95" s="11" t="s">
        <v>21</v>
      </c>
      <c r="C95" s="340">
        <f>'11M - LPS'!C95</f>
        <v>2.6424E-2</v>
      </c>
      <c r="D95" s="340">
        <f>'11M - LPS'!D95</f>
        <v>2.6935000000000001E-2</v>
      </c>
      <c r="E95" s="414">
        <f>'11M - LPS'!E95</f>
        <v>3.2619000000000002E-2</v>
      </c>
      <c r="F95" s="414">
        <f>'11M - LPS'!F95</f>
        <v>3.2872999999999999E-2</v>
      </c>
      <c r="G95" s="414">
        <f>'11M - LPS'!G95</f>
        <v>3.3993000000000002E-2</v>
      </c>
      <c r="H95" s="414">
        <f>'11M - LPS'!H95</f>
        <v>6.0467E-2</v>
      </c>
      <c r="I95" s="414">
        <f>'11M - LPS'!I95</f>
        <v>5.3039999999999997E-2</v>
      </c>
      <c r="J95" s="414">
        <f>'11M - LPS'!J95</f>
        <v>5.8611999999999997E-2</v>
      </c>
      <c r="K95" s="414">
        <f>'11M - LPS'!K95</f>
        <v>6.1330999999999997E-2</v>
      </c>
      <c r="L95" s="414">
        <f>'11M - LPS'!L95</f>
        <v>3.8234999999999998E-2</v>
      </c>
      <c r="M95" s="414">
        <f>'11M - LPS'!M95</f>
        <v>3.3286999999999997E-2</v>
      </c>
      <c r="N95" s="414">
        <f>'11M - LPS'!N95</f>
        <v>3.3828999999999998E-2</v>
      </c>
      <c r="O95" s="414">
        <f>'11M - LPS'!O95</f>
        <v>2.8787E-2</v>
      </c>
      <c r="P95" s="414">
        <f>'11M - LPS'!P95</f>
        <v>2.8711E-2</v>
      </c>
      <c r="Q95" s="414">
        <f>'11M - LPS'!Q95</f>
        <v>3.2619000000000002E-2</v>
      </c>
      <c r="R95" s="414">
        <f>'11M - LPS'!R95</f>
        <v>3.2872999999999999E-2</v>
      </c>
      <c r="S95" s="414">
        <f>'11M - LPS'!S95</f>
        <v>3.3993000000000002E-2</v>
      </c>
      <c r="T95" s="414">
        <f>'11M - LPS'!T95</f>
        <v>6.0467E-2</v>
      </c>
      <c r="U95" s="414">
        <f>'11M - LPS'!U95</f>
        <v>5.3039999999999997E-2</v>
      </c>
      <c r="V95" s="414">
        <f>'11M - LPS'!V95</f>
        <v>5.8611999999999997E-2</v>
      </c>
      <c r="W95" s="414">
        <f>'11M - LPS'!W95</f>
        <v>6.1330999999999997E-2</v>
      </c>
      <c r="X95" s="414">
        <f>'11M - LPS'!X95</f>
        <v>3.8234999999999998E-2</v>
      </c>
      <c r="Y95" s="414">
        <f>'11M - LPS'!Y95</f>
        <v>3.3286999999999997E-2</v>
      </c>
      <c r="Z95" s="414">
        <f>'11M - LPS'!Z95</f>
        <v>3.3828999999999998E-2</v>
      </c>
      <c r="AA95" s="414">
        <f>'11M - LPS'!AA95</f>
        <v>2.8787E-2</v>
      </c>
      <c r="AB95" s="414">
        <f>'11M - LPS'!AB95</f>
        <v>2.8711E-2</v>
      </c>
      <c r="AC95" s="414">
        <f>'11M - LPS'!AC95</f>
        <v>3.2619000000000002E-2</v>
      </c>
      <c r="AD95" s="414">
        <f>'11M - LPS'!AD95</f>
        <v>3.2872999999999999E-2</v>
      </c>
      <c r="AE95" s="414">
        <f>'11M - LPS'!AE95</f>
        <v>3.3993000000000002E-2</v>
      </c>
      <c r="AF95" s="414">
        <f>'11M - LPS'!AF95</f>
        <v>6.0467E-2</v>
      </c>
      <c r="AG95" s="414">
        <f>'11M - LPS'!AG95</f>
        <v>5.3039999999999997E-2</v>
      </c>
      <c r="AH95" s="414">
        <f>'11M - LPS'!AH95</f>
        <v>5.8611999999999997E-2</v>
      </c>
      <c r="AI95" s="414">
        <f>'11M - LPS'!AI95</f>
        <v>6.1330999999999997E-2</v>
      </c>
      <c r="AJ95" s="414">
        <f>'11M - LPS'!AJ95</f>
        <v>3.8234999999999998E-2</v>
      </c>
      <c r="AK95" s="414">
        <f>'11M - LPS'!AK95</f>
        <v>3.3286999999999997E-2</v>
      </c>
      <c r="AL95" s="414">
        <f>'11M - LPS'!AL95</f>
        <v>3.3828999999999998E-2</v>
      </c>
      <c r="AM95" s="414">
        <f>'11M - LPS'!AM95</f>
        <v>2.8787E-2</v>
      </c>
      <c r="AN95" s="414">
        <f>'11M - LPS'!AN95</f>
        <v>2.8711E-2</v>
      </c>
      <c r="AO95" s="414">
        <f>'11M - LPS'!AO95</f>
        <v>3.2619000000000002E-2</v>
      </c>
      <c r="AP95" s="414">
        <f>'11M - LPS'!AP95</f>
        <v>3.2872999999999999E-2</v>
      </c>
      <c r="AQ95" s="414">
        <f>'11M - LPS'!AQ95</f>
        <v>3.3993000000000002E-2</v>
      </c>
      <c r="AR95" s="414">
        <f>'11M - LPS'!AR95</f>
        <v>6.0467E-2</v>
      </c>
      <c r="AS95" s="414">
        <f>'11M - LPS'!AS95</f>
        <v>5.3039999999999997E-2</v>
      </c>
      <c r="AT95" s="414">
        <f>'11M - LPS'!AT95</f>
        <v>5.8611999999999997E-2</v>
      </c>
      <c r="AU95" s="414">
        <f>'11M - LPS'!AU95</f>
        <v>6.1330999999999997E-2</v>
      </c>
      <c r="AV95" s="414">
        <f>'11M - LPS'!AV95</f>
        <v>3.8234999999999998E-2</v>
      </c>
      <c r="AW95" s="414">
        <f>'11M - LPS'!AW95</f>
        <v>3.3286999999999997E-2</v>
      </c>
      <c r="AX95" s="414">
        <f>'11M - LPS'!AX95</f>
        <v>3.3828999999999998E-2</v>
      </c>
      <c r="AY95" s="414">
        <f>'11M - LPS'!AY95</f>
        <v>2.8787E-2</v>
      </c>
      <c r="AZ95" s="414">
        <f>'11M - LPS'!AZ95</f>
        <v>2.8711E-2</v>
      </c>
      <c r="BA95" s="414">
        <f>'11M - LPS'!BA95</f>
        <v>3.2619000000000002E-2</v>
      </c>
      <c r="BB95" s="414">
        <f>'11M - LPS'!BB95</f>
        <v>3.2872999999999999E-2</v>
      </c>
      <c r="BC95" s="414">
        <f>'11M - LPS'!BC95</f>
        <v>3.3993000000000002E-2</v>
      </c>
      <c r="BD95" s="414">
        <f>'11M - LPS'!BD95</f>
        <v>6.0467E-2</v>
      </c>
      <c r="BE95" s="414">
        <f>'11M - LPS'!BE95</f>
        <v>5.3039999999999997E-2</v>
      </c>
      <c r="BF95" s="414">
        <f>'11M - LPS'!BF95</f>
        <v>5.8611999999999997E-2</v>
      </c>
      <c r="BG95" s="414">
        <f>'11M - LPS'!BG95</f>
        <v>6.1330999999999997E-2</v>
      </c>
      <c r="BH95" s="414">
        <f>'11M - LPS'!BH95</f>
        <v>3.8234999999999998E-2</v>
      </c>
      <c r="BI95" s="414">
        <f>'11M - LPS'!BI95</f>
        <v>3.3286999999999997E-2</v>
      </c>
      <c r="BJ95" s="414">
        <f>'11M - LPS'!BJ95</f>
        <v>3.3828999999999998E-2</v>
      </c>
      <c r="BK95" s="414">
        <f>'11M - LPS'!BK95</f>
        <v>2.8787E-2</v>
      </c>
      <c r="BL95" s="414">
        <f>'11M - LPS'!BL95</f>
        <v>2.8711E-2</v>
      </c>
      <c r="BM95" s="414">
        <f>'11M - LPS'!BM95</f>
        <v>3.2619000000000002E-2</v>
      </c>
      <c r="BN95" s="414">
        <f>'11M - LPS'!BN95</f>
        <v>3.2872999999999999E-2</v>
      </c>
      <c r="BO95" s="414">
        <f>'11M - LPS'!BO95</f>
        <v>3.3993000000000002E-2</v>
      </c>
      <c r="BP95" s="414">
        <f>'11M - LPS'!BP95</f>
        <v>6.0467E-2</v>
      </c>
      <c r="BQ95" s="414">
        <f>'11M - LPS'!BQ95</f>
        <v>5.3039999999999997E-2</v>
      </c>
      <c r="BR95" s="414">
        <f>'11M - LPS'!BR95</f>
        <v>5.8611999999999997E-2</v>
      </c>
      <c r="BS95" s="414">
        <f>'11M - LPS'!BS95</f>
        <v>6.1330999999999997E-2</v>
      </c>
      <c r="BT95" s="414">
        <f>'11M - LPS'!BT95</f>
        <v>3.8234999999999998E-2</v>
      </c>
      <c r="BU95" s="414">
        <f>'11M - LPS'!BU95</f>
        <v>3.3286999999999997E-2</v>
      </c>
      <c r="BV95" s="414">
        <f>'11M - LPS'!BV95</f>
        <v>3.3828999999999998E-2</v>
      </c>
      <c r="BW95" s="414">
        <f>'11M - LPS'!BW95</f>
        <v>2.8787E-2</v>
      </c>
      <c r="BX95" s="414">
        <f>'11M - LPS'!BX95</f>
        <v>2.8711E-2</v>
      </c>
      <c r="BY95" s="414">
        <f>'11M - LPS'!BY95</f>
        <v>3.2619000000000002E-2</v>
      </c>
      <c r="BZ95" s="414">
        <f>'11M - LPS'!BZ95</f>
        <v>3.2872999999999999E-2</v>
      </c>
      <c r="CA95" s="414">
        <f>'11M - LPS'!CA95</f>
        <v>3.3993000000000002E-2</v>
      </c>
      <c r="CB95" s="414">
        <f>'11M - LPS'!CB95</f>
        <v>6.0467E-2</v>
      </c>
      <c r="CC95" s="414">
        <f>'11M - LPS'!CC95</f>
        <v>5.3039999999999997E-2</v>
      </c>
      <c r="CD95" s="414">
        <f>'11M - LPS'!CD95</f>
        <v>5.8611999999999997E-2</v>
      </c>
      <c r="CE95" s="414">
        <f>'11M - LPS'!CE95</f>
        <v>6.1330999999999997E-2</v>
      </c>
      <c r="CF95" s="414">
        <f>'11M - LPS'!CF95</f>
        <v>3.8234999999999998E-2</v>
      </c>
      <c r="CG95" s="414">
        <f>'11M - LPS'!CG95</f>
        <v>3.3286999999999997E-2</v>
      </c>
      <c r="CH95" s="416">
        <f>'11M - LPS'!CH95</f>
        <v>3.3828999999999998E-2</v>
      </c>
      <c r="CJ95" s="231" t="s">
        <v>234</v>
      </c>
    </row>
    <row r="96" spans="1:88" x14ac:dyDescent="0.35">
      <c r="A96" s="605"/>
      <c r="B96" s="11" t="s">
        <v>1</v>
      </c>
      <c r="C96" s="340">
        <f>'11M - LPS'!C96</f>
        <v>1.8069000000000002E-2</v>
      </c>
      <c r="D96" s="340">
        <f>'11M - LPS'!D96</f>
        <v>1.8069000000000002E-2</v>
      </c>
      <c r="E96" s="414">
        <f>'11M - LPS'!E96</f>
        <v>2.0648E-2</v>
      </c>
      <c r="F96" s="414">
        <f>'11M - LPS'!F96</f>
        <v>3.0578999999999999E-2</v>
      </c>
      <c r="G96" s="414">
        <f>'11M - LPS'!G96</f>
        <v>4.6979E-2</v>
      </c>
      <c r="H96" s="414">
        <f>'11M - LPS'!H96</f>
        <v>7.8361E-2</v>
      </c>
      <c r="I96" s="414">
        <f>'11M - LPS'!I96</f>
        <v>6.2687000000000007E-2</v>
      </c>
      <c r="J96" s="414">
        <f>'11M - LPS'!J96</f>
        <v>7.3023000000000005E-2</v>
      </c>
      <c r="K96" s="414">
        <f>'11M - LPS'!K96</f>
        <v>8.6083000000000007E-2</v>
      </c>
      <c r="L96" s="414">
        <f>'11M - LPS'!L96</f>
        <v>3.4047000000000001E-2</v>
      </c>
      <c r="M96" s="414">
        <f>'11M - LPS'!M96</f>
        <v>2.0648E-2</v>
      </c>
      <c r="N96" s="414">
        <f>'11M - LPS'!N96</f>
        <v>2.0648E-2</v>
      </c>
      <c r="O96" s="414">
        <f>'11M - LPS'!O96</f>
        <v>2.0648E-2</v>
      </c>
      <c r="P96" s="414">
        <f>'11M - LPS'!P96</f>
        <v>2.0648E-2</v>
      </c>
      <c r="Q96" s="414">
        <f>'11M - LPS'!Q96</f>
        <v>2.0648E-2</v>
      </c>
      <c r="R96" s="414">
        <f>'11M - LPS'!R96</f>
        <v>3.0578999999999999E-2</v>
      </c>
      <c r="S96" s="414">
        <f>'11M - LPS'!S96</f>
        <v>4.6979E-2</v>
      </c>
      <c r="T96" s="414">
        <f>'11M - LPS'!T96</f>
        <v>7.8361E-2</v>
      </c>
      <c r="U96" s="414">
        <f>'11M - LPS'!U96</f>
        <v>6.2687000000000007E-2</v>
      </c>
      <c r="V96" s="414">
        <f>'11M - LPS'!V96</f>
        <v>7.3023000000000005E-2</v>
      </c>
      <c r="W96" s="414">
        <f>'11M - LPS'!W96</f>
        <v>8.6083000000000007E-2</v>
      </c>
      <c r="X96" s="414">
        <f>'11M - LPS'!X96</f>
        <v>3.4047000000000001E-2</v>
      </c>
      <c r="Y96" s="414">
        <f>'11M - LPS'!Y96</f>
        <v>2.0648E-2</v>
      </c>
      <c r="Z96" s="414">
        <f>'11M - LPS'!Z96</f>
        <v>2.0648E-2</v>
      </c>
      <c r="AA96" s="414">
        <f>'11M - LPS'!AA96</f>
        <v>2.0648E-2</v>
      </c>
      <c r="AB96" s="414">
        <f>'11M - LPS'!AB96</f>
        <v>2.0648E-2</v>
      </c>
      <c r="AC96" s="414">
        <f>'11M - LPS'!AC96</f>
        <v>2.0648E-2</v>
      </c>
      <c r="AD96" s="414">
        <f>'11M - LPS'!AD96</f>
        <v>3.0578999999999999E-2</v>
      </c>
      <c r="AE96" s="414">
        <f>'11M - LPS'!AE96</f>
        <v>4.6979E-2</v>
      </c>
      <c r="AF96" s="414">
        <f>'11M - LPS'!AF96</f>
        <v>7.8361E-2</v>
      </c>
      <c r="AG96" s="414">
        <f>'11M - LPS'!AG96</f>
        <v>6.2687000000000007E-2</v>
      </c>
      <c r="AH96" s="414">
        <f>'11M - LPS'!AH96</f>
        <v>7.3023000000000005E-2</v>
      </c>
      <c r="AI96" s="414">
        <f>'11M - LPS'!AI96</f>
        <v>8.6083000000000007E-2</v>
      </c>
      <c r="AJ96" s="414">
        <f>'11M - LPS'!AJ96</f>
        <v>3.4047000000000001E-2</v>
      </c>
      <c r="AK96" s="414">
        <f>'11M - LPS'!AK96</f>
        <v>2.0648E-2</v>
      </c>
      <c r="AL96" s="414">
        <f>'11M - LPS'!AL96</f>
        <v>2.0648E-2</v>
      </c>
      <c r="AM96" s="414">
        <f>'11M - LPS'!AM96</f>
        <v>2.0648E-2</v>
      </c>
      <c r="AN96" s="414">
        <f>'11M - LPS'!AN96</f>
        <v>2.0648E-2</v>
      </c>
      <c r="AO96" s="414">
        <f>'11M - LPS'!AO96</f>
        <v>2.0648E-2</v>
      </c>
      <c r="AP96" s="414">
        <f>'11M - LPS'!AP96</f>
        <v>3.0578999999999999E-2</v>
      </c>
      <c r="AQ96" s="414">
        <f>'11M - LPS'!AQ96</f>
        <v>4.6979E-2</v>
      </c>
      <c r="AR96" s="414">
        <f>'11M - LPS'!AR96</f>
        <v>7.8361E-2</v>
      </c>
      <c r="AS96" s="414">
        <f>'11M - LPS'!AS96</f>
        <v>6.2687000000000007E-2</v>
      </c>
      <c r="AT96" s="414">
        <f>'11M - LPS'!AT96</f>
        <v>7.3023000000000005E-2</v>
      </c>
      <c r="AU96" s="414">
        <f>'11M - LPS'!AU96</f>
        <v>8.6083000000000007E-2</v>
      </c>
      <c r="AV96" s="414">
        <f>'11M - LPS'!AV96</f>
        <v>3.4047000000000001E-2</v>
      </c>
      <c r="AW96" s="414">
        <f>'11M - LPS'!AW96</f>
        <v>2.0648E-2</v>
      </c>
      <c r="AX96" s="414">
        <f>'11M - LPS'!AX96</f>
        <v>2.0648E-2</v>
      </c>
      <c r="AY96" s="414">
        <f>'11M - LPS'!AY96</f>
        <v>2.0648E-2</v>
      </c>
      <c r="AZ96" s="414">
        <f>'11M - LPS'!AZ96</f>
        <v>2.0648E-2</v>
      </c>
      <c r="BA96" s="414">
        <f>'11M - LPS'!BA96</f>
        <v>2.0648E-2</v>
      </c>
      <c r="BB96" s="414">
        <f>'11M - LPS'!BB96</f>
        <v>3.0578999999999999E-2</v>
      </c>
      <c r="BC96" s="414">
        <f>'11M - LPS'!BC96</f>
        <v>4.6979E-2</v>
      </c>
      <c r="BD96" s="414">
        <f>'11M - LPS'!BD96</f>
        <v>7.8361E-2</v>
      </c>
      <c r="BE96" s="414">
        <f>'11M - LPS'!BE96</f>
        <v>6.2687000000000007E-2</v>
      </c>
      <c r="BF96" s="414">
        <f>'11M - LPS'!BF96</f>
        <v>7.3023000000000005E-2</v>
      </c>
      <c r="BG96" s="414">
        <f>'11M - LPS'!BG96</f>
        <v>8.6083000000000007E-2</v>
      </c>
      <c r="BH96" s="414">
        <f>'11M - LPS'!BH96</f>
        <v>3.4047000000000001E-2</v>
      </c>
      <c r="BI96" s="414">
        <f>'11M - LPS'!BI96</f>
        <v>2.0648E-2</v>
      </c>
      <c r="BJ96" s="414">
        <f>'11M - LPS'!BJ96</f>
        <v>2.0648E-2</v>
      </c>
      <c r="BK96" s="414">
        <f>'11M - LPS'!BK96</f>
        <v>2.0648E-2</v>
      </c>
      <c r="BL96" s="414">
        <f>'11M - LPS'!BL96</f>
        <v>2.0648E-2</v>
      </c>
      <c r="BM96" s="414">
        <f>'11M - LPS'!BM96</f>
        <v>2.0648E-2</v>
      </c>
      <c r="BN96" s="414">
        <f>'11M - LPS'!BN96</f>
        <v>3.0578999999999999E-2</v>
      </c>
      <c r="BO96" s="414">
        <f>'11M - LPS'!BO96</f>
        <v>4.6979E-2</v>
      </c>
      <c r="BP96" s="414">
        <f>'11M - LPS'!BP96</f>
        <v>7.8361E-2</v>
      </c>
      <c r="BQ96" s="414">
        <f>'11M - LPS'!BQ96</f>
        <v>6.2687000000000007E-2</v>
      </c>
      <c r="BR96" s="414">
        <f>'11M - LPS'!BR96</f>
        <v>7.3023000000000005E-2</v>
      </c>
      <c r="BS96" s="414">
        <f>'11M - LPS'!BS96</f>
        <v>8.6083000000000007E-2</v>
      </c>
      <c r="BT96" s="414">
        <f>'11M - LPS'!BT96</f>
        <v>3.4047000000000001E-2</v>
      </c>
      <c r="BU96" s="414">
        <f>'11M - LPS'!BU96</f>
        <v>2.0648E-2</v>
      </c>
      <c r="BV96" s="414">
        <f>'11M - LPS'!BV96</f>
        <v>2.0648E-2</v>
      </c>
      <c r="BW96" s="414">
        <f>'11M - LPS'!BW96</f>
        <v>2.0648E-2</v>
      </c>
      <c r="BX96" s="414">
        <f>'11M - LPS'!BX96</f>
        <v>2.0648E-2</v>
      </c>
      <c r="BY96" s="414">
        <f>'11M - LPS'!BY96</f>
        <v>2.0648E-2</v>
      </c>
      <c r="BZ96" s="414">
        <f>'11M - LPS'!BZ96</f>
        <v>3.0578999999999999E-2</v>
      </c>
      <c r="CA96" s="414">
        <f>'11M - LPS'!CA96</f>
        <v>4.6979E-2</v>
      </c>
      <c r="CB96" s="414">
        <f>'11M - LPS'!CB96</f>
        <v>7.8361E-2</v>
      </c>
      <c r="CC96" s="414">
        <f>'11M - LPS'!CC96</f>
        <v>6.2687000000000007E-2</v>
      </c>
      <c r="CD96" s="414">
        <f>'11M - LPS'!CD96</f>
        <v>7.3023000000000005E-2</v>
      </c>
      <c r="CE96" s="414">
        <f>'11M - LPS'!CE96</f>
        <v>8.6083000000000007E-2</v>
      </c>
      <c r="CF96" s="414">
        <f>'11M - LPS'!CF96</f>
        <v>3.4047000000000001E-2</v>
      </c>
      <c r="CG96" s="414">
        <f>'11M - LPS'!CG96</f>
        <v>2.0648E-2</v>
      </c>
      <c r="CH96" s="416">
        <f>'11M - LPS'!CH96</f>
        <v>2.0648E-2</v>
      </c>
    </row>
    <row r="97" spans="1:86" x14ac:dyDescent="0.35">
      <c r="A97" s="605"/>
      <c r="B97" s="11" t="s">
        <v>22</v>
      </c>
      <c r="C97" s="340">
        <f>'11M - LPS'!C97</f>
        <v>1.9696999999999999E-2</v>
      </c>
      <c r="D97" s="340">
        <f>'11M - LPS'!D97</f>
        <v>1.9747000000000001E-2</v>
      </c>
      <c r="E97" s="414">
        <f>'11M - LPS'!E97</f>
        <v>2.0892999999999998E-2</v>
      </c>
      <c r="F97" s="414">
        <f>'11M - LPS'!F97</f>
        <v>2.1996999999999999E-2</v>
      </c>
      <c r="G97" s="414">
        <f>'11M - LPS'!G97</f>
        <v>2.0916000000000001E-2</v>
      </c>
      <c r="H97" s="414">
        <f>'11M - LPS'!H97</f>
        <v>2.3053000000000001E-2</v>
      </c>
      <c r="I97" s="414">
        <f>'11M - LPS'!I97</f>
        <v>2.2516000000000001E-2</v>
      </c>
      <c r="J97" s="414">
        <f>'11M - LPS'!J97</f>
        <v>2.3172000000000002E-2</v>
      </c>
      <c r="K97" s="414">
        <f>'11M - LPS'!K97</f>
        <v>2.3123999999999999E-2</v>
      </c>
      <c r="L97" s="414">
        <f>'11M - LPS'!L97</f>
        <v>2.0895E-2</v>
      </c>
      <c r="M97" s="414">
        <f>'11M - LPS'!M97</f>
        <v>2.0674999999999999E-2</v>
      </c>
      <c r="N97" s="414">
        <f>'11M - LPS'!N97</f>
        <v>2.0853E-2</v>
      </c>
      <c r="O97" s="414">
        <f>'11M - LPS'!O97</f>
        <v>2.2197000000000001E-2</v>
      </c>
      <c r="P97" s="414">
        <f>'11M - LPS'!P97</f>
        <v>2.2082999999999998E-2</v>
      </c>
      <c r="Q97" s="414">
        <f>'11M - LPS'!Q97</f>
        <v>2.0892999999999998E-2</v>
      </c>
      <c r="R97" s="414">
        <f>'11M - LPS'!R97</f>
        <v>2.1996999999999999E-2</v>
      </c>
      <c r="S97" s="414">
        <f>'11M - LPS'!S97</f>
        <v>2.0916000000000001E-2</v>
      </c>
      <c r="T97" s="414">
        <f>'11M - LPS'!T97</f>
        <v>2.3053000000000001E-2</v>
      </c>
      <c r="U97" s="414">
        <f>'11M - LPS'!U97</f>
        <v>2.2516000000000001E-2</v>
      </c>
      <c r="V97" s="414">
        <f>'11M - LPS'!V97</f>
        <v>2.3172000000000002E-2</v>
      </c>
      <c r="W97" s="414">
        <f>'11M - LPS'!W97</f>
        <v>2.3123999999999999E-2</v>
      </c>
      <c r="X97" s="414">
        <f>'11M - LPS'!X97</f>
        <v>2.0895E-2</v>
      </c>
      <c r="Y97" s="414">
        <f>'11M - LPS'!Y97</f>
        <v>2.0674999999999999E-2</v>
      </c>
      <c r="Z97" s="414">
        <f>'11M - LPS'!Z97</f>
        <v>2.0853E-2</v>
      </c>
      <c r="AA97" s="414">
        <f>'11M - LPS'!AA97</f>
        <v>2.2197000000000001E-2</v>
      </c>
      <c r="AB97" s="414">
        <f>'11M - LPS'!AB97</f>
        <v>2.2082999999999998E-2</v>
      </c>
      <c r="AC97" s="414">
        <f>'11M - LPS'!AC97</f>
        <v>2.0892999999999998E-2</v>
      </c>
      <c r="AD97" s="414">
        <f>'11M - LPS'!AD97</f>
        <v>2.1996999999999999E-2</v>
      </c>
      <c r="AE97" s="414">
        <f>'11M - LPS'!AE97</f>
        <v>2.0916000000000001E-2</v>
      </c>
      <c r="AF97" s="414">
        <f>'11M - LPS'!AF97</f>
        <v>2.3053000000000001E-2</v>
      </c>
      <c r="AG97" s="414">
        <f>'11M - LPS'!AG97</f>
        <v>2.2516000000000001E-2</v>
      </c>
      <c r="AH97" s="414">
        <f>'11M - LPS'!AH97</f>
        <v>2.3172000000000002E-2</v>
      </c>
      <c r="AI97" s="414">
        <f>'11M - LPS'!AI97</f>
        <v>2.3123999999999999E-2</v>
      </c>
      <c r="AJ97" s="414">
        <f>'11M - LPS'!AJ97</f>
        <v>2.0895E-2</v>
      </c>
      <c r="AK97" s="414">
        <f>'11M - LPS'!AK97</f>
        <v>2.0674999999999999E-2</v>
      </c>
      <c r="AL97" s="414">
        <f>'11M - LPS'!AL97</f>
        <v>2.0853E-2</v>
      </c>
      <c r="AM97" s="414">
        <f>'11M - LPS'!AM97</f>
        <v>2.2197000000000001E-2</v>
      </c>
      <c r="AN97" s="414">
        <f>'11M - LPS'!AN97</f>
        <v>2.2082999999999998E-2</v>
      </c>
      <c r="AO97" s="414">
        <f>'11M - LPS'!AO97</f>
        <v>2.0892999999999998E-2</v>
      </c>
      <c r="AP97" s="414">
        <f>'11M - LPS'!AP97</f>
        <v>2.1996999999999999E-2</v>
      </c>
      <c r="AQ97" s="414">
        <f>'11M - LPS'!AQ97</f>
        <v>2.0916000000000001E-2</v>
      </c>
      <c r="AR97" s="414">
        <f>'11M - LPS'!AR97</f>
        <v>2.3053000000000001E-2</v>
      </c>
      <c r="AS97" s="414">
        <f>'11M - LPS'!AS97</f>
        <v>2.2516000000000001E-2</v>
      </c>
      <c r="AT97" s="414">
        <f>'11M - LPS'!AT97</f>
        <v>2.3172000000000002E-2</v>
      </c>
      <c r="AU97" s="414">
        <f>'11M - LPS'!AU97</f>
        <v>2.3123999999999999E-2</v>
      </c>
      <c r="AV97" s="414">
        <f>'11M - LPS'!AV97</f>
        <v>2.0895E-2</v>
      </c>
      <c r="AW97" s="414">
        <f>'11M - LPS'!AW97</f>
        <v>2.0674999999999999E-2</v>
      </c>
      <c r="AX97" s="414">
        <f>'11M - LPS'!AX97</f>
        <v>2.0853E-2</v>
      </c>
      <c r="AY97" s="414">
        <f>'11M - LPS'!AY97</f>
        <v>2.2197000000000001E-2</v>
      </c>
      <c r="AZ97" s="414">
        <f>'11M - LPS'!AZ97</f>
        <v>2.2082999999999998E-2</v>
      </c>
      <c r="BA97" s="414">
        <f>'11M - LPS'!BA97</f>
        <v>2.0892999999999998E-2</v>
      </c>
      <c r="BB97" s="414">
        <f>'11M - LPS'!BB97</f>
        <v>2.1996999999999999E-2</v>
      </c>
      <c r="BC97" s="414">
        <f>'11M - LPS'!BC97</f>
        <v>2.0916000000000001E-2</v>
      </c>
      <c r="BD97" s="414">
        <f>'11M - LPS'!BD97</f>
        <v>2.3053000000000001E-2</v>
      </c>
      <c r="BE97" s="414">
        <f>'11M - LPS'!BE97</f>
        <v>2.2516000000000001E-2</v>
      </c>
      <c r="BF97" s="414">
        <f>'11M - LPS'!BF97</f>
        <v>2.3172000000000002E-2</v>
      </c>
      <c r="BG97" s="414">
        <f>'11M - LPS'!BG97</f>
        <v>2.3123999999999999E-2</v>
      </c>
      <c r="BH97" s="414">
        <f>'11M - LPS'!BH97</f>
        <v>2.0895E-2</v>
      </c>
      <c r="BI97" s="414">
        <f>'11M - LPS'!BI97</f>
        <v>2.0674999999999999E-2</v>
      </c>
      <c r="BJ97" s="414">
        <f>'11M - LPS'!BJ97</f>
        <v>2.0853E-2</v>
      </c>
      <c r="BK97" s="414">
        <f>'11M - LPS'!BK97</f>
        <v>2.2197000000000001E-2</v>
      </c>
      <c r="BL97" s="414">
        <f>'11M - LPS'!BL97</f>
        <v>2.2082999999999998E-2</v>
      </c>
      <c r="BM97" s="414">
        <f>'11M - LPS'!BM97</f>
        <v>2.0892999999999998E-2</v>
      </c>
      <c r="BN97" s="414">
        <f>'11M - LPS'!BN97</f>
        <v>2.1996999999999999E-2</v>
      </c>
      <c r="BO97" s="414">
        <f>'11M - LPS'!BO97</f>
        <v>2.0916000000000001E-2</v>
      </c>
      <c r="BP97" s="414">
        <f>'11M - LPS'!BP97</f>
        <v>2.3053000000000001E-2</v>
      </c>
      <c r="BQ97" s="414">
        <f>'11M - LPS'!BQ97</f>
        <v>2.2516000000000001E-2</v>
      </c>
      <c r="BR97" s="414">
        <f>'11M - LPS'!BR97</f>
        <v>2.3172000000000002E-2</v>
      </c>
      <c r="BS97" s="414">
        <f>'11M - LPS'!BS97</f>
        <v>2.3123999999999999E-2</v>
      </c>
      <c r="BT97" s="414">
        <f>'11M - LPS'!BT97</f>
        <v>2.0895E-2</v>
      </c>
      <c r="BU97" s="414">
        <f>'11M - LPS'!BU97</f>
        <v>2.0674999999999999E-2</v>
      </c>
      <c r="BV97" s="414">
        <f>'11M - LPS'!BV97</f>
        <v>2.0853E-2</v>
      </c>
      <c r="BW97" s="414">
        <f>'11M - LPS'!BW97</f>
        <v>2.2197000000000001E-2</v>
      </c>
      <c r="BX97" s="414">
        <f>'11M - LPS'!BX97</f>
        <v>2.2082999999999998E-2</v>
      </c>
      <c r="BY97" s="414">
        <f>'11M - LPS'!BY97</f>
        <v>2.0892999999999998E-2</v>
      </c>
      <c r="BZ97" s="414">
        <f>'11M - LPS'!BZ97</f>
        <v>2.1996999999999999E-2</v>
      </c>
      <c r="CA97" s="414">
        <f>'11M - LPS'!CA97</f>
        <v>2.0916000000000001E-2</v>
      </c>
      <c r="CB97" s="414">
        <f>'11M - LPS'!CB97</f>
        <v>2.3053000000000001E-2</v>
      </c>
      <c r="CC97" s="414">
        <f>'11M - LPS'!CC97</f>
        <v>2.2516000000000001E-2</v>
      </c>
      <c r="CD97" s="414">
        <f>'11M - LPS'!CD97</f>
        <v>2.3172000000000002E-2</v>
      </c>
      <c r="CE97" s="414">
        <f>'11M - LPS'!CE97</f>
        <v>2.3123999999999999E-2</v>
      </c>
      <c r="CF97" s="414">
        <f>'11M - LPS'!CF97</f>
        <v>2.0895E-2</v>
      </c>
      <c r="CG97" s="414">
        <f>'11M - LPS'!CG97</f>
        <v>2.0674999999999999E-2</v>
      </c>
      <c r="CH97" s="416">
        <f>'11M - LPS'!CH97</f>
        <v>2.0853E-2</v>
      </c>
    </row>
    <row r="98" spans="1:86" x14ac:dyDescent="0.35">
      <c r="A98" s="605"/>
      <c r="B98" s="11" t="s">
        <v>9</v>
      </c>
      <c r="C98" s="340">
        <f>'11M - LPS'!C98</f>
        <v>3.1731000000000002E-2</v>
      </c>
      <c r="D98" s="340">
        <f>'11M - LPS'!D98</f>
        <v>3.2084000000000001E-2</v>
      </c>
      <c r="E98" s="414">
        <f>'11M - LPS'!E98</f>
        <v>3.3221000000000001E-2</v>
      </c>
      <c r="F98" s="414">
        <f>'11M - LPS'!F98</f>
        <v>3.3128999999999999E-2</v>
      </c>
      <c r="G98" s="414">
        <f>'11M - LPS'!G98</f>
        <v>3.0651000000000001E-2</v>
      </c>
      <c r="H98" s="414">
        <f>'11M - LPS'!H98</f>
        <v>2.2435E-2</v>
      </c>
      <c r="I98" s="414">
        <f>'11M - LPS'!I98</f>
        <v>2.2435E-2</v>
      </c>
      <c r="J98" s="414">
        <f>'11M - LPS'!J98</f>
        <v>2.2435E-2</v>
      </c>
      <c r="K98" s="414">
        <f>'11M - LPS'!K98</f>
        <v>5.8249000000000002E-2</v>
      </c>
      <c r="L98" s="414">
        <f>'11M - LPS'!L98</f>
        <v>3.6738E-2</v>
      </c>
      <c r="M98" s="414">
        <f>'11M - LPS'!M98</f>
        <v>4.2414E-2</v>
      </c>
      <c r="N98" s="414">
        <f>'11M - LPS'!N98</f>
        <v>3.0734999999999998E-2</v>
      </c>
      <c r="O98" s="414">
        <f>'11M - LPS'!O98</f>
        <v>3.4140999999999998E-2</v>
      </c>
      <c r="P98" s="414">
        <f>'11M - LPS'!P98</f>
        <v>3.3374000000000001E-2</v>
      </c>
      <c r="Q98" s="414">
        <f>'11M - LPS'!Q98</f>
        <v>3.3221000000000001E-2</v>
      </c>
      <c r="R98" s="414">
        <f>'11M - LPS'!R98</f>
        <v>3.3128999999999999E-2</v>
      </c>
      <c r="S98" s="414">
        <f>'11M - LPS'!S98</f>
        <v>3.0651000000000001E-2</v>
      </c>
      <c r="T98" s="414">
        <f>'11M - LPS'!T98</f>
        <v>2.2435E-2</v>
      </c>
      <c r="U98" s="414">
        <f>'11M - LPS'!U98</f>
        <v>2.2435E-2</v>
      </c>
      <c r="V98" s="414">
        <f>'11M - LPS'!V98</f>
        <v>2.2435E-2</v>
      </c>
      <c r="W98" s="414">
        <f>'11M - LPS'!W98</f>
        <v>5.8249000000000002E-2</v>
      </c>
      <c r="X98" s="414">
        <f>'11M - LPS'!X98</f>
        <v>3.6738E-2</v>
      </c>
      <c r="Y98" s="414">
        <f>'11M - LPS'!Y98</f>
        <v>4.2414E-2</v>
      </c>
      <c r="Z98" s="414">
        <f>'11M - LPS'!Z98</f>
        <v>3.0734999999999998E-2</v>
      </c>
      <c r="AA98" s="414">
        <f>'11M - LPS'!AA98</f>
        <v>3.4140999999999998E-2</v>
      </c>
      <c r="AB98" s="414">
        <f>'11M - LPS'!AB98</f>
        <v>3.3374000000000001E-2</v>
      </c>
      <c r="AC98" s="414">
        <f>'11M - LPS'!AC98</f>
        <v>3.3221000000000001E-2</v>
      </c>
      <c r="AD98" s="414">
        <f>'11M - LPS'!AD98</f>
        <v>3.3128999999999999E-2</v>
      </c>
      <c r="AE98" s="414">
        <f>'11M - LPS'!AE98</f>
        <v>3.0651000000000001E-2</v>
      </c>
      <c r="AF98" s="414">
        <f>'11M - LPS'!AF98</f>
        <v>2.2435E-2</v>
      </c>
      <c r="AG98" s="414">
        <f>'11M - LPS'!AG98</f>
        <v>2.2435E-2</v>
      </c>
      <c r="AH98" s="414">
        <f>'11M - LPS'!AH98</f>
        <v>2.2435E-2</v>
      </c>
      <c r="AI98" s="414">
        <f>'11M - LPS'!AI98</f>
        <v>5.8249000000000002E-2</v>
      </c>
      <c r="AJ98" s="414">
        <f>'11M - LPS'!AJ98</f>
        <v>3.6738E-2</v>
      </c>
      <c r="AK98" s="414">
        <f>'11M - LPS'!AK98</f>
        <v>4.2414E-2</v>
      </c>
      <c r="AL98" s="414">
        <f>'11M - LPS'!AL98</f>
        <v>3.0734999999999998E-2</v>
      </c>
      <c r="AM98" s="414">
        <f>'11M - LPS'!AM98</f>
        <v>3.4140999999999998E-2</v>
      </c>
      <c r="AN98" s="414">
        <f>'11M - LPS'!AN98</f>
        <v>3.3374000000000001E-2</v>
      </c>
      <c r="AO98" s="414">
        <f>'11M - LPS'!AO98</f>
        <v>3.3221000000000001E-2</v>
      </c>
      <c r="AP98" s="414">
        <f>'11M - LPS'!AP98</f>
        <v>3.3128999999999999E-2</v>
      </c>
      <c r="AQ98" s="414">
        <f>'11M - LPS'!AQ98</f>
        <v>3.0651000000000001E-2</v>
      </c>
      <c r="AR98" s="414">
        <f>'11M - LPS'!AR98</f>
        <v>2.2435E-2</v>
      </c>
      <c r="AS98" s="414">
        <f>'11M - LPS'!AS98</f>
        <v>2.2435E-2</v>
      </c>
      <c r="AT98" s="414">
        <f>'11M - LPS'!AT98</f>
        <v>2.2435E-2</v>
      </c>
      <c r="AU98" s="414">
        <f>'11M - LPS'!AU98</f>
        <v>5.8249000000000002E-2</v>
      </c>
      <c r="AV98" s="414">
        <f>'11M - LPS'!AV98</f>
        <v>3.6738E-2</v>
      </c>
      <c r="AW98" s="414">
        <f>'11M - LPS'!AW98</f>
        <v>4.2414E-2</v>
      </c>
      <c r="AX98" s="414">
        <f>'11M - LPS'!AX98</f>
        <v>3.0734999999999998E-2</v>
      </c>
      <c r="AY98" s="414">
        <f>'11M - LPS'!AY98</f>
        <v>3.4140999999999998E-2</v>
      </c>
      <c r="AZ98" s="414">
        <f>'11M - LPS'!AZ98</f>
        <v>3.3374000000000001E-2</v>
      </c>
      <c r="BA98" s="414">
        <f>'11M - LPS'!BA98</f>
        <v>3.3221000000000001E-2</v>
      </c>
      <c r="BB98" s="414">
        <f>'11M - LPS'!BB98</f>
        <v>3.3128999999999999E-2</v>
      </c>
      <c r="BC98" s="414">
        <f>'11M - LPS'!BC98</f>
        <v>3.0651000000000001E-2</v>
      </c>
      <c r="BD98" s="414">
        <f>'11M - LPS'!BD98</f>
        <v>2.2435E-2</v>
      </c>
      <c r="BE98" s="414">
        <f>'11M - LPS'!BE98</f>
        <v>2.2435E-2</v>
      </c>
      <c r="BF98" s="414">
        <f>'11M - LPS'!BF98</f>
        <v>2.2435E-2</v>
      </c>
      <c r="BG98" s="414">
        <f>'11M - LPS'!BG98</f>
        <v>5.8249000000000002E-2</v>
      </c>
      <c r="BH98" s="414">
        <f>'11M - LPS'!BH98</f>
        <v>3.6738E-2</v>
      </c>
      <c r="BI98" s="414">
        <f>'11M - LPS'!BI98</f>
        <v>4.2414E-2</v>
      </c>
      <c r="BJ98" s="414">
        <f>'11M - LPS'!BJ98</f>
        <v>3.0734999999999998E-2</v>
      </c>
      <c r="BK98" s="414">
        <f>'11M - LPS'!BK98</f>
        <v>3.4140999999999998E-2</v>
      </c>
      <c r="BL98" s="414">
        <f>'11M - LPS'!BL98</f>
        <v>3.3374000000000001E-2</v>
      </c>
      <c r="BM98" s="414">
        <f>'11M - LPS'!BM98</f>
        <v>3.3221000000000001E-2</v>
      </c>
      <c r="BN98" s="414">
        <f>'11M - LPS'!BN98</f>
        <v>3.3128999999999999E-2</v>
      </c>
      <c r="BO98" s="414">
        <f>'11M - LPS'!BO98</f>
        <v>3.0651000000000001E-2</v>
      </c>
      <c r="BP98" s="414">
        <f>'11M - LPS'!BP98</f>
        <v>2.2435E-2</v>
      </c>
      <c r="BQ98" s="414">
        <f>'11M - LPS'!BQ98</f>
        <v>2.2435E-2</v>
      </c>
      <c r="BR98" s="414">
        <f>'11M - LPS'!BR98</f>
        <v>2.2435E-2</v>
      </c>
      <c r="BS98" s="414">
        <f>'11M - LPS'!BS98</f>
        <v>5.8249000000000002E-2</v>
      </c>
      <c r="BT98" s="414">
        <f>'11M - LPS'!BT98</f>
        <v>3.6738E-2</v>
      </c>
      <c r="BU98" s="414">
        <f>'11M - LPS'!BU98</f>
        <v>4.2414E-2</v>
      </c>
      <c r="BV98" s="414">
        <f>'11M - LPS'!BV98</f>
        <v>3.0734999999999998E-2</v>
      </c>
      <c r="BW98" s="414">
        <f>'11M - LPS'!BW98</f>
        <v>3.4140999999999998E-2</v>
      </c>
      <c r="BX98" s="414">
        <f>'11M - LPS'!BX98</f>
        <v>3.3374000000000001E-2</v>
      </c>
      <c r="BY98" s="414">
        <f>'11M - LPS'!BY98</f>
        <v>3.3221000000000001E-2</v>
      </c>
      <c r="BZ98" s="414">
        <f>'11M - LPS'!BZ98</f>
        <v>3.3128999999999999E-2</v>
      </c>
      <c r="CA98" s="414">
        <f>'11M - LPS'!CA98</f>
        <v>3.0651000000000001E-2</v>
      </c>
      <c r="CB98" s="414">
        <f>'11M - LPS'!CB98</f>
        <v>2.2435E-2</v>
      </c>
      <c r="CC98" s="414">
        <f>'11M - LPS'!CC98</f>
        <v>2.2435E-2</v>
      </c>
      <c r="CD98" s="414">
        <f>'11M - LPS'!CD98</f>
        <v>2.2435E-2</v>
      </c>
      <c r="CE98" s="414">
        <f>'11M - LPS'!CE98</f>
        <v>5.8249000000000002E-2</v>
      </c>
      <c r="CF98" s="414">
        <f>'11M - LPS'!CF98</f>
        <v>3.6738E-2</v>
      </c>
      <c r="CG98" s="414">
        <f>'11M - LPS'!CG98</f>
        <v>4.2414E-2</v>
      </c>
      <c r="CH98" s="416">
        <f>'11M - LPS'!CH98</f>
        <v>3.0734999999999998E-2</v>
      </c>
    </row>
    <row r="99" spans="1:86" x14ac:dyDescent="0.35">
      <c r="A99" s="605"/>
      <c r="B99" s="11" t="s">
        <v>3</v>
      </c>
      <c r="C99" s="340">
        <f>'11M - LPS'!C99</f>
        <v>3.1730000000000001E-2</v>
      </c>
      <c r="D99" s="340">
        <f>'11M - LPS'!D99</f>
        <v>3.2064000000000002E-2</v>
      </c>
      <c r="E99" s="414">
        <f>'11M - LPS'!E99</f>
        <v>3.2818E-2</v>
      </c>
      <c r="F99" s="414">
        <f>'11M - LPS'!F99</f>
        <v>3.0006000000000001E-2</v>
      </c>
      <c r="G99" s="414">
        <f>'11M - LPS'!G99</f>
        <v>3.9079000000000003E-2</v>
      </c>
      <c r="H99" s="414">
        <f>'11M - LPS'!H99</f>
        <v>7.7214000000000005E-2</v>
      </c>
      <c r="I99" s="414">
        <f>'11M - LPS'!I99</f>
        <v>6.2258000000000001E-2</v>
      </c>
      <c r="J99" s="414">
        <f>'11M - LPS'!J99</f>
        <v>7.2376999999999997E-2</v>
      </c>
      <c r="K99" s="414">
        <f>'11M - LPS'!K99</f>
        <v>8.0799999999999997E-2</v>
      </c>
      <c r="L99" s="414">
        <f>'11M - LPS'!L99</f>
        <v>3.4236999999999997E-2</v>
      </c>
      <c r="M99" s="414">
        <f>'11M - LPS'!M99</f>
        <v>4.1384999999999998E-2</v>
      </c>
      <c r="N99" s="414">
        <f>'11M - LPS'!N99</f>
        <v>3.073E-2</v>
      </c>
      <c r="O99" s="414">
        <f>'11M - LPS'!O99</f>
        <v>3.4140999999999998E-2</v>
      </c>
      <c r="P99" s="414">
        <f>'11M - LPS'!P99</f>
        <v>3.3355000000000003E-2</v>
      </c>
      <c r="Q99" s="414">
        <f>'11M - LPS'!Q99</f>
        <v>3.2818E-2</v>
      </c>
      <c r="R99" s="414">
        <f>'11M - LPS'!R99</f>
        <v>3.0006000000000001E-2</v>
      </c>
      <c r="S99" s="414">
        <f>'11M - LPS'!S99</f>
        <v>3.9079000000000003E-2</v>
      </c>
      <c r="T99" s="414">
        <f>'11M - LPS'!T99</f>
        <v>7.7214000000000005E-2</v>
      </c>
      <c r="U99" s="414">
        <f>'11M - LPS'!U99</f>
        <v>6.2258000000000001E-2</v>
      </c>
      <c r="V99" s="414">
        <f>'11M - LPS'!V99</f>
        <v>7.2376999999999997E-2</v>
      </c>
      <c r="W99" s="414">
        <f>'11M - LPS'!W99</f>
        <v>8.0799999999999997E-2</v>
      </c>
      <c r="X99" s="414">
        <f>'11M - LPS'!X99</f>
        <v>3.4236999999999997E-2</v>
      </c>
      <c r="Y99" s="414">
        <f>'11M - LPS'!Y99</f>
        <v>4.1384999999999998E-2</v>
      </c>
      <c r="Z99" s="414">
        <f>'11M - LPS'!Z99</f>
        <v>3.073E-2</v>
      </c>
      <c r="AA99" s="414">
        <f>'11M - LPS'!AA99</f>
        <v>3.4140999999999998E-2</v>
      </c>
      <c r="AB99" s="414">
        <f>'11M - LPS'!AB99</f>
        <v>3.3355000000000003E-2</v>
      </c>
      <c r="AC99" s="414">
        <f>'11M - LPS'!AC99</f>
        <v>3.2818E-2</v>
      </c>
      <c r="AD99" s="414">
        <f>'11M - LPS'!AD99</f>
        <v>3.0006000000000001E-2</v>
      </c>
      <c r="AE99" s="414">
        <f>'11M - LPS'!AE99</f>
        <v>3.9079000000000003E-2</v>
      </c>
      <c r="AF99" s="414">
        <f>'11M - LPS'!AF99</f>
        <v>7.7214000000000005E-2</v>
      </c>
      <c r="AG99" s="414">
        <f>'11M - LPS'!AG99</f>
        <v>6.2258000000000001E-2</v>
      </c>
      <c r="AH99" s="414">
        <f>'11M - LPS'!AH99</f>
        <v>7.2376999999999997E-2</v>
      </c>
      <c r="AI99" s="414">
        <f>'11M - LPS'!AI99</f>
        <v>8.0799999999999997E-2</v>
      </c>
      <c r="AJ99" s="414">
        <f>'11M - LPS'!AJ99</f>
        <v>3.4236999999999997E-2</v>
      </c>
      <c r="AK99" s="414">
        <f>'11M - LPS'!AK99</f>
        <v>4.1384999999999998E-2</v>
      </c>
      <c r="AL99" s="414">
        <f>'11M - LPS'!AL99</f>
        <v>3.073E-2</v>
      </c>
      <c r="AM99" s="414">
        <f>'11M - LPS'!AM99</f>
        <v>3.4140999999999998E-2</v>
      </c>
      <c r="AN99" s="414">
        <f>'11M - LPS'!AN99</f>
        <v>3.3355000000000003E-2</v>
      </c>
      <c r="AO99" s="414">
        <f>'11M - LPS'!AO99</f>
        <v>3.2818E-2</v>
      </c>
      <c r="AP99" s="414">
        <f>'11M - LPS'!AP99</f>
        <v>3.0006000000000001E-2</v>
      </c>
      <c r="AQ99" s="414">
        <f>'11M - LPS'!AQ99</f>
        <v>3.9079000000000003E-2</v>
      </c>
      <c r="AR99" s="414">
        <f>'11M - LPS'!AR99</f>
        <v>7.7214000000000005E-2</v>
      </c>
      <c r="AS99" s="414">
        <f>'11M - LPS'!AS99</f>
        <v>6.2258000000000001E-2</v>
      </c>
      <c r="AT99" s="414">
        <f>'11M - LPS'!AT99</f>
        <v>7.2376999999999997E-2</v>
      </c>
      <c r="AU99" s="414">
        <f>'11M - LPS'!AU99</f>
        <v>8.0799999999999997E-2</v>
      </c>
      <c r="AV99" s="414">
        <f>'11M - LPS'!AV99</f>
        <v>3.4236999999999997E-2</v>
      </c>
      <c r="AW99" s="414">
        <f>'11M - LPS'!AW99</f>
        <v>4.1384999999999998E-2</v>
      </c>
      <c r="AX99" s="414">
        <f>'11M - LPS'!AX99</f>
        <v>3.073E-2</v>
      </c>
      <c r="AY99" s="414">
        <f>'11M - LPS'!AY99</f>
        <v>3.4140999999999998E-2</v>
      </c>
      <c r="AZ99" s="414">
        <f>'11M - LPS'!AZ99</f>
        <v>3.3355000000000003E-2</v>
      </c>
      <c r="BA99" s="414">
        <f>'11M - LPS'!BA99</f>
        <v>3.2818E-2</v>
      </c>
      <c r="BB99" s="414">
        <f>'11M - LPS'!BB99</f>
        <v>3.0006000000000001E-2</v>
      </c>
      <c r="BC99" s="414">
        <f>'11M - LPS'!BC99</f>
        <v>3.9079000000000003E-2</v>
      </c>
      <c r="BD99" s="414">
        <f>'11M - LPS'!BD99</f>
        <v>7.7214000000000005E-2</v>
      </c>
      <c r="BE99" s="414">
        <f>'11M - LPS'!BE99</f>
        <v>6.2258000000000001E-2</v>
      </c>
      <c r="BF99" s="414">
        <f>'11M - LPS'!BF99</f>
        <v>7.2376999999999997E-2</v>
      </c>
      <c r="BG99" s="414">
        <f>'11M - LPS'!BG99</f>
        <v>8.0799999999999997E-2</v>
      </c>
      <c r="BH99" s="414">
        <f>'11M - LPS'!BH99</f>
        <v>3.4236999999999997E-2</v>
      </c>
      <c r="BI99" s="414">
        <f>'11M - LPS'!BI99</f>
        <v>4.1384999999999998E-2</v>
      </c>
      <c r="BJ99" s="414">
        <f>'11M - LPS'!BJ99</f>
        <v>3.073E-2</v>
      </c>
      <c r="BK99" s="414">
        <f>'11M - LPS'!BK99</f>
        <v>3.4140999999999998E-2</v>
      </c>
      <c r="BL99" s="414">
        <f>'11M - LPS'!BL99</f>
        <v>3.3355000000000003E-2</v>
      </c>
      <c r="BM99" s="414">
        <f>'11M - LPS'!BM99</f>
        <v>3.2818E-2</v>
      </c>
      <c r="BN99" s="414">
        <f>'11M - LPS'!BN99</f>
        <v>3.0006000000000001E-2</v>
      </c>
      <c r="BO99" s="414">
        <f>'11M - LPS'!BO99</f>
        <v>3.9079000000000003E-2</v>
      </c>
      <c r="BP99" s="414">
        <f>'11M - LPS'!BP99</f>
        <v>7.7214000000000005E-2</v>
      </c>
      <c r="BQ99" s="414">
        <f>'11M - LPS'!BQ99</f>
        <v>6.2258000000000001E-2</v>
      </c>
      <c r="BR99" s="414">
        <f>'11M - LPS'!BR99</f>
        <v>7.2376999999999997E-2</v>
      </c>
      <c r="BS99" s="414">
        <f>'11M - LPS'!BS99</f>
        <v>8.0799999999999997E-2</v>
      </c>
      <c r="BT99" s="414">
        <f>'11M - LPS'!BT99</f>
        <v>3.4236999999999997E-2</v>
      </c>
      <c r="BU99" s="414">
        <f>'11M - LPS'!BU99</f>
        <v>4.1384999999999998E-2</v>
      </c>
      <c r="BV99" s="414">
        <f>'11M - LPS'!BV99</f>
        <v>3.073E-2</v>
      </c>
      <c r="BW99" s="414">
        <f>'11M - LPS'!BW99</f>
        <v>3.4140999999999998E-2</v>
      </c>
      <c r="BX99" s="414">
        <f>'11M - LPS'!BX99</f>
        <v>3.3355000000000003E-2</v>
      </c>
      <c r="BY99" s="414">
        <f>'11M - LPS'!BY99</f>
        <v>3.2818E-2</v>
      </c>
      <c r="BZ99" s="414">
        <f>'11M - LPS'!BZ99</f>
        <v>3.0006000000000001E-2</v>
      </c>
      <c r="CA99" s="414">
        <f>'11M - LPS'!CA99</f>
        <v>3.9079000000000003E-2</v>
      </c>
      <c r="CB99" s="414">
        <f>'11M - LPS'!CB99</f>
        <v>7.7214000000000005E-2</v>
      </c>
      <c r="CC99" s="414">
        <f>'11M - LPS'!CC99</f>
        <v>6.2258000000000001E-2</v>
      </c>
      <c r="CD99" s="414">
        <f>'11M - LPS'!CD99</f>
        <v>7.2376999999999997E-2</v>
      </c>
      <c r="CE99" s="414">
        <f>'11M - LPS'!CE99</f>
        <v>8.0799999999999997E-2</v>
      </c>
      <c r="CF99" s="414">
        <f>'11M - LPS'!CF99</f>
        <v>3.4236999999999997E-2</v>
      </c>
      <c r="CG99" s="414">
        <f>'11M - LPS'!CG99</f>
        <v>4.1384999999999998E-2</v>
      </c>
      <c r="CH99" s="416">
        <f>'11M - LPS'!CH99</f>
        <v>3.073E-2</v>
      </c>
    </row>
    <row r="100" spans="1:86" x14ac:dyDescent="0.35">
      <c r="A100" s="605"/>
      <c r="B100" s="11" t="s">
        <v>4</v>
      </c>
      <c r="C100" s="340">
        <f>'11M - LPS'!C100</f>
        <v>2.8287E-2</v>
      </c>
      <c r="D100" s="340">
        <f>'11M - LPS'!D100</f>
        <v>2.8268999999999999E-2</v>
      </c>
      <c r="E100" s="414">
        <f>'11M - LPS'!E100</f>
        <v>3.1116999999999999E-2</v>
      </c>
      <c r="F100" s="414">
        <f>'11M - LPS'!F100</f>
        <v>3.2096E-2</v>
      </c>
      <c r="G100" s="414">
        <f>'11M - LPS'!G100</f>
        <v>3.4242000000000002E-2</v>
      </c>
      <c r="H100" s="414">
        <f>'11M - LPS'!H100</f>
        <v>5.8727000000000001E-2</v>
      </c>
      <c r="I100" s="414">
        <f>'11M - LPS'!I100</f>
        <v>5.6832000000000001E-2</v>
      </c>
      <c r="J100" s="414">
        <f>'11M - LPS'!J100</f>
        <v>5.8723999999999998E-2</v>
      </c>
      <c r="K100" s="414">
        <f>'11M - LPS'!K100</f>
        <v>5.7965000000000003E-2</v>
      </c>
      <c r="L100" s="414">
        <f>'11M - LPS'!L100</f>
        <v>3.8825999999999999E-2</v>
      </c>
      <c r="M100" s="414">
        <f>'11M - LPS'!M100</f>
        <v>3.4846000000000002E-2</v>
      </c>
      <c r="N100" s="414">
        <f>'11M - LPS'!N100</f>
        <v>3.2696999999999997E-2</v>
      </c>
      <c r="O100" s="414">
        <f>'11M - LPS'!O100</f>
        <v>3.0648000000000002E-2</v>
      </c>
      <c r="P100" s="414">
        <f>'11M - LPS'!P100</f>
        <v>2.9905999999999999E-2</v>
      </c>
      <c r="Q100" s="414">
        <f>'11M - LPS'!Q100</f>
        <v>3.1116999999999999E-2</v>
      </c>
      <c r="R100" s="414">
        <f>'11M - LPS'!R100</f>
        <v>3.2096E-2</v>
      </c>
      <c r="S100" s="414">
        <f>'11M - LPS'!S100</f>
        <v>3.4242000000000002E-2</v>
      </c>
      <c r="T100" s="414">
        <f>'11M - LPS'!T100</f>
        <v>5.8727000000000001E-2</v>
      </c>
      <c r="U100" s="414">
        <f>'11M - LPS'!U100</f>
        <v>5.6832000000000001E-2</v>
      </c>
      <c r="V100" s="414">
        <f>'11M - LPS'!V100</f>
        <v>5.8723999999999998E-2</v>
      </c>
      <c r="W100" s="414">
        <f>'11M - LPS'!W100</f>
        <v>5.7965000000000003E-2</v>
      </c>
      <c r="X100" s="414">
        <f>'11M - LPS'!X100</f>
        <v>3.8825999999999999E-2</v>
      </c>
      <c r="Y100" s="414">
        <f>'11M - LPS'!Y100</f>
        <v>3.4846000000000002E-2</v>
      </c>
      <c r="Z100" s="414">
        <f>'11M - LPS'!Z100</f>
        <v>3.2696999999999997E-2</v>
      </c>
      <c r="AA100" s="414">
        <f>'11M - LPS'!AA100</f>
        <v>3.0648000000000002E-2</v>
      </c>
      <c r="AB100" s="414">
        <f>'11M - LPS'!AB100</f>
        <v>2.9905999999999999E-2</v>
      </c>
      <c r="AC100" s="414">
        <f>'11M - LPS'!AC100</f>
        <v>3.1116999999999999E-2</v>
      </c>
      <c r="AD100" s="414">
        <f>'11M - LPS'!AD100</f>
        <v>3.2096E-2</v>
      </c>
      <c r="AE100" s="414">
        <f>'11M - LPS'!AE100</f>
        <v>3.4242000000000002E-2</v>
      </c>
      <c r="AF100" s="414">
        <f>'11M - LPS'!AF100</f>
        <v>5.8727000000000001E-2</v>
      </c>
      <c r="AG100" s="414">
        <f>'11M - LPS'!AG100</f>
        <v>5.6832000000000001E-2</v>
      </c>
      <c r="AH100" s="414">
        <f>'11M - LPS'!AH100</f>
        <v>5.8723999999999998E-2</v>
      </c>
      <c r="AI100" s="414">
        <f>'11M - LPS'!AI100</f>
        <v>5.7965000000000003E-2</v>
      </c>
      <c r="AJ100" s="414">
        <f>'11M - LPS'!AJ100</f>
        <v>3.8825999999999999E-2</v>
      </c>
      <c r="AK100" s="414">
        <f>'11M - LPS'!AK100</f>
        <v>3.4846000000000002E-2</v>
      </c>
      <c r="AL100" s="414">
        <f>'11M - LPS'!AL100</f>
        <v>3.2696999999999997E-2</v>
      </c>
      <c r="AM100" s="414">
        <f>'11M - LPS'!AM100</f>
        <v>3.0648000000000002E-2</v>
      </c>
      <c r="AN100" s="414">
        <f>'11M - LPS'!AN100</f>
        <v>2.9905999999999999E-2</v>
      </c>
      <c r="AO100" s="414">
        <f>'11M - LPS'!AO100</f>
        <v>3.1116999999999999E-2</v>
      </c>
      <c r="AP100" s="414">
        <f>'11M - LPS'!AP100</f>
        <v>3.2096E-2</v>
      </c>
      <c r="AQ100" s="414">
        <f>'11M - LPS'!AQ100</f>
        <v>3.4242000000000002E-2</v>
      </c>
      <c r="AR100" s="414">
        <f>'11M - LPS'!AR100</f>
        <v>5.8727000000000001E-2</v>
      </c>
      <c r="AS100" s="414">
        <f>'11M - LPS'!AS100</f>
        <v>5.6832000000000001E-2</v>
      </c>
      <c r="AT100" s="414">
        <f>'11M - LPS'!AT100</f>
        <v>5.8723999999999998E-2</v>
      </c>
      <c r="AU100" s="414">
        <f>'11M - LPS'!AU100</f>
        <v>5.7965000000000003E-2</v>
      </c>
      <c r="AV100" s="414">
        <f>'11M - LPS'!AV100</f>
        <v>3.8825999999999999E-2</v>
      </c>
      <c r="AW100" s="414">
        <f>'11M - LPS'!AW100</f>
        <v>3.4846000000000002E-2</v>
      </c>
      <c r="AX100" s="414">
        <f>'11M - LPS'!AX100</f>
        <v>3.2696999999999997E-2</v>
      </c>
      <c r="AY100" s="414">
        <f>'11M - LPS'!AY100</f>
        <v>3.0648000000000002E-2</v>
      </c>
      <c r="AZ100" s="414">
        <f>'11M - LPS'!AZ100</f>
        <v>2.9905999999999999E-2</v>
      </c>
      <c r="BA100" s="414">
        <f>'11M - LPS'!BA100</f>
        <v>3.1116999999999999E-2</v>
      </c>
      <c r="BB100" s="414">
        <f>'11M - LPS'!BB100</f>
        <v>3.2096E-2</v>
      </c>
      <c r="BC100" s="414">
        <f>'11M - LPS'!BC100</f>
        <v>3.4242000000000002E-2</v>
      </c>
      <c r="BD100" s="414">
        <f>'11M - LPS'!BD100</f>
        <v>5.8727000000000001E-2</v>
      </c>
      <c r="BE100" s="414">
        <f>'11M - LPS'!BE100</f>
        <v>5.6832000000000001E-2</v>
      </c>
      <c r="BF100" s="414">
        <f>'11M - LPS'!BF100</f>
        <v>5.8723999999999998E-2</v>
      </c>
      <c r="BG100" s="414">
        <f>'11M - LPS'!BG100</f>
        <v>5.7965000000000003E-2</v>
      </c>
      <c r="BH100" s="414">
        <f>'11M - LPS'!BH100</f>
        <v>3.8825999999999999E-2</v>
      </c>
      <c r="BI100" s="414">
        <f>'11M - LPS'!BI100</f>
        <v>3.4846000000000002E-2</v>
      </c>
      <c r="BJ100" s="414">
        <f>'11M - LPS'!BJ100</f>
        <v>3.2696999999999997E-2</v>
      </c>
      <c r="BK100" s="414">
        <f>'11M - LPS'!BK100</f>
        <v>3.0648000000000002E-2</v>
      </c>
      <c r="BL100" s="414">
        <f>'11M - LPS'!BL100</f>
        <v>2.9905999999999999E-2</v>
      </c>
      <c r="BM100" s="414">
        <f>'11M - LPS'!BM100</f>
        <v>3.1116999999999999E-2</v>
      </c>
      <c r="BN100" s="414">
        <f>'11M - LPS'!BN100</f>
        <v>3.2096E-2</v>
      </c>
      <c r="BO100" s="414">
        <f>'11M - LPS'!BO100</f>
        <v>3.4242000000000002E-2</v>
      </c>
      <c r="BP100" s="414">
        <f>'11M - LPS'!BP100</f>
        <v>5.8727000000000001E-2</v>
      </c>
      <c r="BQ100" s="414">
        <f>'11M - LPS'!BQ100</f>
        <v>5.6832000000000001E-2</v>
      </c>
      <c r="BR100" s="414">
        <f>'11M - LPS'!BR100</f>
        <v>5.8723999999999998E-2</v>
      </c>
      <c r="BS100" s="414">
        <f>'11M - LPS'!BS100</f>
        <v>5.7965000000000003E-2</v>
      </c>
      <c r="BT100" s="414">
        <f>'11M - LPS'!BT100</f>
        <v>3.8825999999999999E-2</v>
      </c>
      <c r="BU100" s="414">
        <f>'11M - LPS'!BU100</f>
        <v>3.4846000000000002E-2</v>
      </c>
      <c r="BV100" s="414">
        <f>'11M - LPS'!BV100</f>
        <v>3.2696999999999997E-2</v>
      </c>
      <c r="BW100" s="414">
        <f>'11M - LPS'!BW100</f>
        <v>3.0648000000000002E-2</v>
      </c>
      <c r="BX100" s="414">
        <f>'11M - LPS'!BX100</f>
        <v>2.9905999999999999E-2</v>
      </c>
      <c r="BY100" s="414">
        <f>'11M - LPS'!BY100</f>
        <v>3.1116999999999999E-2</v>
      </c>
      <c r="BZ100" s="414">
        <f>'11M - LPS'!BZ100</f>
        <v>3.2096E-2</v>
      </c>
      <c r="CA100" s="414">
        <f>'11M - LPS'!CA100</f>
        <v>3.4242000000000002E-2</v>
      </c>
      <c r="CB100" s="414">
        <f>'11M - LPS'!CB100</f>
        <v>5.8727000000000001E-2</v>
      </c>
      <c r="CC100" s="414">
        <f>'11M - LPS'!CC100</f>
        <v>5.6832000000000001E-2</v>
      </c>
      <c r="CD100" s="414">
        <f>'11M - LPS'!CD100</f>
        <v>5.8723999999999998E-2</v>
      </c>
      <c r="CE100" s="414">
        <f>'11M - LPS'!CE100</f>
        <v>5.7965000000000003E-2</v>
      </c>
      <c r="CF100" s="414">
        <f>'11M - LPS'!CF100</f>
        <v>3.8825999999999999E-2</v>
      </c>
      <c r="CG100" s="414">
        <f>'11M - LPS'!CG100</f>
        <v>3.4846000000000002E-2</v>
      </c>
      <c r="CH100" s="416">
        <f>'11M - LPS'!CH100</f>
        <v>3.2696999999999997E-2</v>
      </c>
    </row>
    <row r="101" spans="1:86" x14ac:dyDescent="0.35">
      <c r="A101" s="605"/>
      <c r="B101" s="11" t="s">
        <v>5</v>
      </c>
      <c r="C101" s="340">
        <f>'11M - LPS'!C101</f>
        <v>2.6759000000000002E-2</v>
      </c>
      <c r="D101" s="340">
        <f>'11M - LPS'!D101</f>
        <v>2.7252999999999999E-2</v>
      </c>
      <c r="E101" s="414">
        <f>'11M - LPS'!E101</f>
        <v>3.0048999999999999E-2</v>
      </c>
      <c r="F101" s="414">
        <f>'11M - LPS'!F101</f>
        <v>2.9555999999999999E-2</v>
      </c>
      <c r="G101" s="414">
        <f>'11M - LPS'!G101</f>
        <v>3.1981000000000002E-2</v>
      </c>
      <c r="H101" s="414">
        <f>'11M - LPS'!H101</f>
        <v>5.3499999999999999E-2</v>
      </c>
      <c r="I101" s="414">
        <f>'11M - LPS'!I101</f>
        <v>5.3107000000000001E-2</v>
      </c>
      <c r="J101" s="414">
        <f>'11M - LPS'!J101</f>
        <v>5.4892000000000003E-2</v>
      </c>
      <c r="K101" s="414">
        <f>'11M - LPS'!K101</f>
        <v>5.5126000000000001E-2</v>
      </c>
      <c r="L101" s="414">
        <f>'11M - LPS'!L101</f>
        <v>3.5233E-2</v>
      </c>
      <c r="M101" s="414">
        <f>'11M - LPS'!M101</f>
        <v>3.3248E-2</v>
      </c>
      <c r="N101" s="414">
        <f>'11M - LPS'!N101</f>
        <v>3.1798E-2</v>
      </c>
      <c r="O101" s="414">
        <f>'11M - LPS'!O101</f>
        <v>2.9121000000000001E-2</v>
      </c>
      <c r="P101" s="414">
        <f>'11M - LPS'!P101</f>
        <v>2.8996000000000001E-2</v>
      </c>
      <c r="Q101" s="414">
        <f>'11M - LPS'!Q101</f>
        <v>3.0048999999999999E-2</v>
      </c>
      <c r="R101" s="414">
        <f>'11M - LPS'!R101</f>
        <v>2.9555999999999999E-2</v>
      </c>
      <c r="S101" s="414">
        <f>'11M - LPS'!S101</f>
        <v>3.1981000000000002E-2</v>
      </c>
      <c r="T101" s="414">
        <f>'11M - LPS'!T101</f>
        <v>5.3499999999999999E-2</v>
      </c>
      <c r="U101" s="414">
        <f>'11M - LPS'!U101</f>
        <v>5.3107000000000001E-2</v>
      </c>
      <c r="V101" s="414">
        <f>'11M - LPS'!V101</f>
        <v>5.4892000000000003E-2</v>
      </c>
      <c r="W101" s="414">
        <f>'11M - LPS'!W101</f>
        <v>5.5126000000000001E-2</v>
      </c>
      <c r="X101" s="414">
        <f>'11M - LPS'!X101</f>
        <v>3.5233E-2</v>
      </c>
      <c r="Y101" s="414">
        <f>'11M - LPS'!Y101</f>
        <v>3.3248E-2</v>
      </c>
      <c r="Z101" s="414">
        <f>'11M - LPS'!Z101</f>
        <v>3.1798E-2</v>
      </c>
      <c r="AA101" s="414">
        <f>'11M - LPS'!AA101</f>
        <v>2.9121000000000001E-2</v>
      </c>
      <c r="AB101" s="414">
        <f>'11M - LPS'!AB101</f>
        <v>2.8996000000000001E-2</v>
      </c>
      <c r="AC101" s="414">
        <f>'11M - LPS'!AC101</f>
        <v>3.0048999999999999E-2</v>
      </c>
      <c r="AD101" s="414">
        <f>'11M - LPS'!AD101</f>
        <v>2.9555999999999999E-2</v>
      </c>
      <c r="AE101" s="414">
        <f>'11M - LPS'!AE101</f>
        <v>3.1981000000000002E-2</v>
      </c>
      <c r="AF101" s="414">
        <f>'11M - LPS'!AF101</f>
        <v>5.3499999999999999E-2</v>
      </c>
      <c r="AG101" s="414">
        <f>'11M - LPS'!AG101</f>
        <v>5.3107000000000001E-2</v>
      </c>
      <c r="AH101" s="414">
        <f>'11M - LPS'!AH101</f>
        <v>5.4892000000000003E-2</v>
      </c>
      <c r="AI101" s="414">
        <f>'11M - LPS'!AI101</f>
        <v>5.5126000000000001E-2</v>
      </c>
      <c r="AJ101" s="414">
        <f>'11M - LPS'!AJ101</f>
        <v>3.5233E-2</v>
      </c>
      <c r="AK101" s="414">
        <f>'11M - LPS'!AK101</f>
        <v>3.3248E-2</v>
      </c>
      <c r="AL101" s="414">
        <f>'11M - LPS'!AL101</f>
        <v>3.1798E-2</v>
      </c>
      <c r="AM101" s="414">
        <f>'11M - LPS'!AM101</f>
        <v>2.9121000000000001E-2</v>
      </c>
      <c r="AN101" s="414">
        <f>'11M - LPS'!AN101</f>
        <v>2.8996000000000001E-2</v>
      </c>
      <c r="AO101" s="414">
        <f>'11M - LPS'!AO101</f>
        <v>3.0048999999999999E-2</v>
      </c>
      <c r="AP101" s="414">
        <f>'11M - LPS'!AP101</f>
        <v>2.9555999999999999E-2</v>
      </c>
      <c r="AQ101" s="414">
        <f>'11M - LPS'!AQ101</f>
        <v>3.1981000000000002E-2</v>
      </c>
      <c r="AR101" s="414">
        <f>'11M - LPS'!AR101</f>
        <v>5.3499999999999999E-2</v>
      </c>
      <c r="AS101" s="414">
        <f>'11M - LPS'!AS101</f>
        <v>5.3107000000000001E-2</v>
      </c>
      <c r="AT101" s="414">
        <f>'11M - LPS'!AT101</f>
        <v>5.4892000000000003E-2</v>
      </c>
      <c r="AU101" s="414">
        <f>'11M - LPS'!AU101</f>
        <v>5.5126000000000001E-2</v>
      </c>
      <c r="AV101" s="414">
        <f>'11M - LPS'!AV101</f>
        <v>3.5233E-2</v>
      </c>
      <c r="AW101" s="414">
        <f>'11M - LPS'!AW101</f>
        <v>3.3248E-2</v>
      </c>
      <c r="AX101" s="414">
        <f>'11M - LPS'!AX101</f>
        <v>3.1798E-2</v>
      </c>
      <c r="AY101" s="414">
        <f>'11M - LPS'!AY101</f>
        <v>2.9121000000000001E-2</v>
      </c>
      <c r="AZ101" s="414">
        <f>'11M - LPS'!AZ101</f>
        <v>2.8996000000000001E-2</v>
      </c>
      <c r="BA101" s="414">
        <f>'11M - LPS'!BA101</f>
        <v>3.0048999999999999E-2</v>
      </c>
      <c r="BB101" s="414">
        <f>'11M - LPS'!BB101</f>
        <v>2.9555999999999999E-2</v>
      </c>
      <c r="BC101" s="414">
        <f>'11M - LPS'!BC101</f>
        <v>3.1981000000000002E-2</v>
      </c>
      <c r="BD101" s="414">
        <f>'11M - LPS'!BD101</f>
        <v>5.3499999999999999E-2</v>
      </c>
      <c r="BE101" s="414">
        <f>'11M - LPS'!BE101</f>
        <v>5.3107000000000001E-2</v>
      </c>
      <c r="BF101" s="414">
        <f>'11M - LPS'!BF101</f>
        <v>5.4892000000000003E-2</v>
      </c>
      <c r="BG101" s="414">
        <f>'11M - LPS'!BG101</f>
        <v>5.5126000000000001E-2</v>
      </c>
      <c r="BH101" s="414">
        <f>'11M - LPS'!BH101</f>
        <v>3.5233E-2</v>
      </c>
      <c r="BI101" s="414">
        <f>'11M - LPS'!BI101</f>
        <v>3.3248E-2</v>
      </c>
      <c r="BJ101" s="414">
        <f>'11M - LPS'!BJ101</f>
        <v>3.1798E-2</v>
      </c>
      <c r="BK101" s="414">
        <f>'11M - LPS'!BK101</f>
        <v>2.9121000000000001E-2</v>
      </c>
      <c r="BL101" s="414">
        <f>'11M - LPS'!BL101</f>
        <v>2.8996000000000001E-2</v>
      </c>
      <c r="BM101" s="414">
        <f>'11M - LPS'!BM101</f>
        <v>3.0048999999999999E-2</v>
      </c>
      <c r="BN101" s="414">
        <f>'11M - LPS'!BN101</f>
        <v>2.9555999999999999E-2</v>
      </c>
      <c r="BO101" s="414">
        <f>'11M - LPS'!BO101</f>
        <v>3.1981000000000002E-2</v>
      </c>
      <c r="BP101" s="414">
        <f>'11M - LPS'!BP101</f>
        <v>5.3499999999999999E-2</v>
      </c>
      <c r="BQ101" s="414">
        <f>'11M - LPS'!BQ101</f>
        <v>5.3107000000000001E-2</v>
      </c>
      <c r="BR101" s="414">
        <f>'11M - LPS'!BR101</f>
        <v>5.4892000000000003E-2</v>
      </c>
      <c r="BS101" s="414">
        <f>'11M - LPS'!BS101</f>
        <v>5.5126000000000001E-2</v>
      </c>
      <c r="BT101" s="414">
        <f>'11M - LPS'!BT101</f>
        <v>3.5233E-2</v>
      </c>
      <c r="BU101" s="414">
        <f>'11M - LPS'!BU101</f>
        <v>3.3248E-2</v>
      </c>
      <c r="BV101" s="414">
        <f>'11M - LPS'!BV101</f>
        <v>3.1798E-2</v>
      </c>
      <c r="BW101" s="414">
        <f>'11M - LPS'!BW101</f>
        <v>2.9121000000000001E-2</v>
      </c>
      <c r="BX101" s="414">
        <f>'11M - LPS'!BX101</f>
        <v>2.8996000000000001E-2</v>
      </c>
      <c r="BY101" s="414">
        <f>'11M - LPS'!BY101</f>
        <v>3.0048999999999999E-2</v>
      </c>
      <c r="BZ101" s="414">
        <f>'11M - LPS'!BZ101</f>
        <v>2.9555999999999999E-2</v>
      </c>
      <c r="CA101" s="414">
        <f>'11M - LPS'!CA101</f>
        <v>3.1981000000000002E-2</v>
      </c>
      <c r="CB101" s="414">
        <f>'11M - LPS'!CB101</f>
        <v>5.3499999999999999E-2</v>
      </c>
      <c r="CC101" s="414">
        <f>'11M - LPS'!CC101</f>
        <v>5.3107000000000001E-2</v>
      </c>
      <c r="CD101" s="414">
        <f>'11M - LPS'!CD101</f>
        <v>5.4892000000000003E-2</v>
      </c>
      <c r="CE101" s="414">
        <f>'11M - LPS'!CE101</f>
        <v>5.5126000000000001E-2</v>
      </c>
      <c r="CF101" s="414">
        <f>'11M - LPS'!CF101</f>
        <v>3.5233E-2</v>
      </c>
      <c r="CG101" s="414">
        <f>'11M - LPS'!CG101</f>
        <v>3.3248E-2</v>
      </c>
      <c r="CH101" s="416">
        <f>'11M - LPS'!CH101</f>
        <v>3.1798E-2</v>
      </c>
    </row>
    <row r="102" spans="1:86" x14ac:dyDescent="0.35">
      <c r="A102" s="605"/>
      <c r="B102" s="11" t="s">
        <v>23</v>
      </c>
      <c r="C102" s="340">
        <f>'11M - LPS'!C102</f>
        <v>2.6759000000000002E-2</v>
      </c>
      <c r="D102" s="340">
        <f>'11M - LPS'!D102</f>
        <v>2.7252999999999999E-2</v>
      </c>
      <c r="E102" s="414">
        <f>'11M - LPS'!E102</f>
        <v>3.0048999999999999E-2</v>
      </c>
      <c r="F102" s="414">
        <f>'11M - LPS'!F102</f>
        <v>2.9555999999999999E-2</v>
      </c>
      <c r="G102" s="414">
        <f>'11M - LPS'!G102</f>
        <v>3.1981000000000002E-2</v>
      </c>
      <c r="H102" s="414">
        <f>'11M - LPS'!H102</f>
        <v>5.3499999999999999E-2</v>
      </c>
      <c r="I102" s="414">
        <f>'11M - LPS'!I102</f>
        <v>5.3107000000000001E-2</v>
      </c>
      <c r="J102" s="414">
        <f>'11M - LPS'!J102</f>
        <v>5.4892000000000003E-2</v>
      </c>
      <c r="K102" s="414">
        <f>'11M - LPS'!K102</f>
        <v>5.5126000000000001E-2</v>
      </c>
      <c r="L102" s="414">
        <f>'11M - LPS'!L102</f>
        <v>3.5233E-2</v>
      </c>
      <c r="M102" s="414">
        <f>'11M - LPS'!M102</f>
        <v>3.3248E-2</v>
      </c>
      <c r="N102" s="414">
        <f>'11M - LPS'!N102</f>
        <v>3.1798E-2</v>
      </c>
      <c r="O102" s="414">
        <f>'11M - LPS'!O102</f>
        <v>2.9121000000000001E-2</v>
      </c>
      <c r="P102" s="414">
        <f>'11M - LPS'!P102</f>
        <v>2.8996000000000001E-2</v>
      </c>
      <c r="Q102" s="414">
        <f>'11M - LPS'!Q102</f>
        <v>3.0048999999999999E-2</v>
      </c>
      <c r="R102" s="414">
        <f>'11M - LPS'!R102</f>
        <v>2.9555999999999999E-2</v>
      </c>
      <c r="S102" s="414">
        <f>'11M - LPS'!S102</f>
        <v>3.1981000000000002E-2</v>
      </c>
      <c r="T102" s="414">
        <f>'11M - LPS'!T102</f>
        <v>5.3499999999999999E-2</v>
      </c>
      <c r="U102" s="414">
        <f>'11M - LPS'!U102</f>
        <v>5.3107000000000001E-2</v>
      </c>
      <c r="V102" s="414">
        <f>'11M - LPS'!V102</f>
        <v>5.4892000000000003E-2</v>
      </c>
      <c r="W102" s="414">
        <f>'11M - LPS'!W102</f>
        <v>5.5126000000000001E-2</v>
      </c>
      <c r="X102" s="414">
        <f>'11M - LPS'!X102</f>
        <v>3.5233E-2</v>
      </c>
      <c r="Y102" s="414">
        <f>'11M - LPS'!Y102</f>
        <v>3.3248E-2</v>
      </c>
      <c r="Z102" s="414">
        <f>'11M - LPS'!Z102</f>
        <v>3.1798E-2</v>
      </c>
      <c r="AA102" s="414">
        <f>'11M - LPS'!AA102</f>
        <v>2.9121000000000001E-2</v>
      </c>
      <c r="AB102" s="414">
        <f>'11M - LPS'!AB102</f>
        <v>2.8996000000000001E-2</v>
      </c>
      <c r="AC102" s="414">
        <f>'11M - LPS'!AC102</f>
        <v>3.0048999999999999E-2</v>
      </c>
      <c r="AD102" s="414">
        <f>'11M - LPS'!AD102</f>
        <v>2.9555999999999999E-2</v>
      </c>
      <c r="AE102" s="414">
        <f>'11M - LPS'!AE102</f>
        <v>3.1981000000000002E-2</v>
      </c>
      <c r="AF102" s="414">
        <f>'11M - LPS'!AF102</f>
        <v>5.3499999999999999E-2</v>
      </c>
      <c r="AG102" s="414">
        <f>'11M - LPS'!AG102</f>
        <v>5.3107000000000001E-2</v>
      </c>
      <c r="AH102" s="414">
        <f>'11M - LPS'!AH102</f>
        <v>5.4892000000000003E-2</v>
      </c>
      <c r="AI102" s="414">
        <f>'11M - LPS'!AI102</f>
        <v>5.5126000000000001E-2</v>
      </c>
      <c r="AJ102" s="414">
        <f>'11M - LPS'!AJ102</f>
        <v>3.5233E-2</v>
      </c>
      <c r="AK102" s="414">
        <f>'11M - LPS'!AK102</f>
        <v>3.3248E-2</v>
      </c>
      <c r="AL102" s="414">
        <f>'11M - LPS'!AL102</f>
        <v>3.1798E-2</v>
      </c>
      <c r="AM102" s="414">
        <f>'11M - LPS'!AM102</f>
        <v>2.9121000000000001E-2</v>
      </c>
      <c r="AN102" s="414">
        <f>'11M - LPS'!AN102</f>
        <v>2.8996000000000001E-2</v>
      </c>
      <c r="AO102" s="414">
        <f>'11M - LPS'!AO102</f>
        <v>3.0048999999999999E-2</v>
      </c>
      <c r="AP102" s="414">
        <f>'11M - LPS'!AP102</f>
        <v>2.9555999999999999E-2</v>
      </c>
      <c r="AQ102" s="414">
        <f>'11M - LPS'!AQ102</f>
        <v>3.1981000000000002E-2</v>
      </c>
      <c r="AR102" s="414">
        <f>'11M - LPS'!AR102</f>
        <v>5.3499999999999999E-2</v>
      </c>
      <c r="AS102" s="414">
        <f>'11M - LPS'!AS102</f>
        <v>5.3107000000000001E-2</v>
      </c>
      <c r="AT102" s="414">
        <f>'11M - LPS'!AT102</f>
        <v>5.4892000000000003E-2</v>
      </c>
      <c r="AU102" s="414">
        <f>'11M - LPS'!AU102</f>
        <v>5.5126000000000001E-2</v>
      </c>
      <c r="AV102" s="414">
        <f>'11M - LPS'!AV102</f>
        <v>3.5233E-2</v>
      </c>
      <c r="AW102" s="414">
        <f>'11M - LPS'!AW102</f>
        <v>3.3248E-2</v>
      </c>
      <c r="AX102" s="414">
        <f>'11M - LPS'!AX102</f>
        <v>3.1798E-2</v>
      </c>
      <c r="AY102" s="414">
        <f>'11M - LPS'!AY102</f>
        <v>2.9121000000000001E-2</v>
      </c>
      <c r="AZ102" s="414">
        <f>'11M - LPS'!AZ102</f>
        <v>2.8996000000000001E-2</v>
      </c>
      <c r="BA102" s="414">
        <f>'11M - LPS'!BA102</f>
        <v>3.0048999999999999E-2</v>
      </c>
      <c r="BB102" s="414">
        <f>'11M - LPS'!BB102</f>
        <v>2.9555999999999999E-2</v>
      </c>
      <c r="BC102" s="414">
        <f>'11M - LPS'!BC102</f>
        <v>3.1981000000000002E-2</v>
      </c>
      <c r="BD102" s="414">
        <f>'11M - LPS'!BD102</f>
        <v>5.3499999999999999E-2</v>
      </c>
      <c r="BE102" s="414">
        <f>'11M - LPS'!BE102</f>
        <v>5.3107000000000001E-2</v>
      </c>
      <c r="BF102" s="414">
        <f>'11M - LPS'!BF102</f>
        <v>5.4892000000000003E-2</v>
      </c>
      <c r="BG102" s="414">
        <f>'11M - LPS'!BG102</f>
        <v>5.5126000000000001E-2</v>
      </c>
      <c r="BH102" s="414">
        <f>'11M - LPS'!BH102</f>
        <v>3.5233E-2</v>
      </c>
      <c r="BI102" s="414">
        <f>'11M - LPS'!BI102</f>
        <v>3.3248E-2</v>
      </c>
      <c r="BJ102" s="414">
        <f>'11M - LPS'!BJ102</f>
        <v>3.1798E-2</v>
      </c>
      <c r="BK102" s="414">
        <f>'11M - LPS'!BK102</f>
        <v>2.9121000000000001E-2</v>
      </c>
      <c r="BL102" s="414">
        <f>'11M - LPS'!BL102</f>
        <v>2.8996000000000001E-2</v>
      </c>
      <c r="BM102" s="414">
        <f>'11M - LPS'!BM102</f>
        <v>3.0048999999999999E-2</v>
      </c>
      <c r="BN102" s="414">
        <f>'11M - LPS'!BN102</f>
        <v>2.9555999999999999E-2</v>
      </c>
      <c r="BO102" s="414">
        <f>'11M - LPS'!BO102</f>
        <v>3.1981000000000002E-2</v>
      </c>
      <c r="BP102" s="414">
        <f>'11M - LPS'!BP102</f>
        <v>5.3499999999999999E-2</v>
      </c>
      <c r="BQ102" s="414">
        <f>'11M - LPS'!BQ102</f>
        <v>5.3107000000000001E-2</v>
      </c>
      <c r="BR102" s="414">
        <f>'11M - LPS'!BR102</f>
        <v>5.4892000000000003E-2</v>
      </c>
      <c r="BS102" s="414">
        <f>'11M - LPS'!BS102</f>
        <v>5.5126000000000001E-2</v>
      </c>
      <c r="BT102" s="414">
        <f>'11M - LPS'!BT102</f>
        <v>3.5233E-2</v>
      </c>
      <c r="BU102" s="414">
        <f>'11M - LPS'!BU102</f>
        <v>3.3248E-2</v>
      </c>
      <c r="BV102" s="414">
        <f>'11M - LPS'!BV102</f>
        <v>3.1798E-2</v>
      </c>
      <c r="BW102" s="414">
        <f>'11M - LPS'!BW102</f>
        <v>2.9121000000000001E-2</v>
      </c>
      <c r="BX102" s="414">
        <f>'11M - LPS'!BX102</f>
        <v>2.8996000000000001E-2</v>
      </c>
      <c r="BY102" s="414">
        <f>'11M - LPS'!BY102</f>
        <v>3.0048999999999999E-2</v>
      </c>
      <c r="BZ102" s="414">
        <f>'11M - LPS'!BZ102</f>
        <v>2.9555999999999999E-2</v>
      </c>
      <c r="CA102" s="414">
        <f>'11M - LPS'!CA102</f>
        <v>3.1981000000000002E-2</v>
      </c>
      <c r="CB102" s="414">
        <f>'11M - LPS'!CB102</f>
        <v>5.3499999999999999E-2</v>
      </c>
      <c r="CC102" s="414">
        <f>'11M - LPS'!CC102</f>
        <v>5.3107000000000001E-2</v>
      </c>
      <c r="CD102" s="414">
        <f>'11M - LPS'!CD102</f>
        <v>5.4892000000000003E-2</v>
      </c>
      <c r="CE102" s="414">
        <f>'11M - LPS'!CE102</f>
        <v>5.5126000000000001E-2</v>
      </c>
      <c r="CF102" s="414">
        <f>'11M - LPS'!CF102</f>
        <v>3.5233E-2</v>
      </c>
      <c r="CG102" s="414">
        <f>'11M - LPS'!CG102</f>
        <v>3.3248E-2</v>
      </c>
      <c r="CH102" s="416">
        <f>'11M - LPS'!CH102</f>
        <v>3.1798E-2</v>
      </c>
    </row>
    <row r="103" spans="1:86" x14ac:dyDescent="0.35">
      <c r="A103" s="605"/>
      <c r="B103" s="11" t="s">
        <v>24</v>
      </c>
      <c r="C103" s="340">
        <f>'11M - LPS'!C103</f>
        <v>2.6759000000000002E-2</v>
      </c>
      <c r="D103" s="340">
        <f>'11M - LPS'!D103</f>
        <v>2.7252999999999999E-2</v>
      </c>
      <c r="E103" s="414">
        <f>'11M - LPS'!E103</f>
        <v>3.0048999999999999E-2</v>
      </c>
      <c r="F103" s="414">
        <f>'11M - LPS'!F103</f>
        <v>2.9555999999999999E-2</v>
      </c>
      <c r="G103" s="414">
        <f>'11M - LPS'!G103</f>
        <v>3.1981000000000002E-2</v>
      </c>
      <c r="H103" s="414">
        <f>'11M - LPS'!H103</f>
        <v>5.3499999999999999E-2</v>
      </c>
      <c r="I103" s="414">
        <f>'11M - LPS'!I103</f>
        <v>5.3107000000000001E-2</v>
      </c>
      <c r="J103" s="414">
        <f>'11M - LPS'!J103</f>
        <v>5.4892000000000003E-2</v>
      </c>
      <c r="K103" s="414">
        <f>'11M - LPS'!K103</f>
        <v>5.5126000000000001E-2</v>
      </c>
      <c r="L103" s="414">
        <f>'11M - LPS'!L103</f>
        <v>3.5233E-2</v>
      </c>
      <c r="M103" s="414">
        <f>'11M - LPS'!M103</f>
        <v>3.3248E-2</v>
      </c>
      <c r="N103" s="414">
        <f>'11M - LPS'!N103</f>
        <v>3.1798E-2</v>
      </c>
      <c r="O103" s="414">
        <f>'11M - LPS'!O103</f>
        <v>2.9121000000000001E-2</v>
      </c>
      <c r="P103" s="414">
        <f>'11M - LPS'!P103</f>
        <v>2.8996000000000001E-2</v>
      </c>
      <c r="Q103" s="414">
        <f>'11M - LPS'!Q103</f>
        <v>3.0048999999999999E-2</v>
      </c>
      <c r="R103" s="414">
        <f>'11M - LPS'!R103</f>
        <v>2.9555999999999999E-2</v>
      </c>
      <c r="S103" s="414">
        <f>'11M - LPS'!S103</f>
        <v>3.1981000000000002E-2</v>
      </c>
      <c r="T103" s="414">
        <f>'11M - LPS'!T103</f>
        <v>5.3499999999999999E-2</v>
      </c>
      <c r="U103" s="414">
        <f>'11M - LPS'!U103</f>
        <v>5.3107000000000001E-2</v>
      </c>
      <c r="V103" s="414">
        <f>'11M - LPS'!V103</f>
        <v>5.4892000000000003E-2</v>
      </c>
      <c r="W103" s="414">
        <f>'11M - LPS'!W103</f>
        <v>5.5126000000000001E-2</v>
      </c>
      <c r="X103" s="414">
        <f>'11M - LPS'!X103</f>
        <v>3.5233E-2</v>
      </c>
      <c r="Y103" s="414">
        <f>'11M - LPS'!Y103</f>
        <v>3.3248E-2</v>
      </c>
      <c r="Z103" s="414">
        <f>'11M - LPS'!Z103</f>
        <v>3.1798E-2</v>
      </c>
      <c r="AA103" s="414">
        <f>'11M - LPS'!AA103</f>
        <v>2.9121000000000001E-2</v>
      </c>
      <c r="AB103" s="414">
        <f>'11M - LPS'!AB103</f>
        <v>2.8996000000000001E-2</v>
      </c>
      <c r="AC103" s="414">
        <f>'11M - LPS'!AC103</f>
        <v>3.0048999999999999E-2</v>
      </c>
      <c r="AD103" s="414">
        <f>'11M - LPS'!AD103</f>
        <v>2.9555999999999999E-2</v>
      </c>
      <c r="AE103" s="414">
        <f>'11M - LPS'!AE103</f>
        <v>3.1981000000000002E-2</v>
      </c>
      <c r="AF103" s="414">
        <f>'11M - LPS'!AF103</f>
        <v>5.3499999999999999E-2</v>
      </c>
      <c r="AG103" s="414">
        <f>'11M - LPS'!AG103</f>
        <v>5.3107000000000001E-2</v>
      </c>
      <c r="AH103" s="414">
        <f>'11M - LPS'!AH103</f>
        <v>5.4892000000000003E-2</v>
      </c>
      <c r="AI103" s="414">
        <f>'11M - LPS'!AI103</f>
        <v>5.5126000000000001E-2</v>
      </c>
      <c r="AJ103" s="414">
        <f>'11M - LPS'!AJ103</f>
        <v>3.5233E-2</v>
      </c>
      <c r="AK103" s="414">
        <f>'11M - LPS'!AK103</f>
        <v>3.3248E-2</v>
      </c>
      <c r="AL103" s="414">
        <f>'11M - LPS'!AL103</f>
        <v>3.1798E-2</v>
      </c>
      <c r="AM103" s="414">
        <f>'11M - LPS'!AM103</f>
        <v>2.9121000000000001E-2</v>
      </c>
      <c r="AN103" s="414">
        <f>'11M - LPS'!AN103</f>
        <v>2.8996000000000001E-2</v>
      </c>
      <c r="AO103" s="414">
        <f>'11M - LPS'!AO103</f>
        <v>3.0048999999999999E-2</v>
      </c>
      <c r="AP103" s="414">
        <f>'11M - LPS'!AP103</f>
        <v>2.9555999999999999E-2</v>
      </c>
      <c r="AQ103" s="414">
        <f>'11M - LPS'!AQ103</f>
        <v>3.1981000000000002E-2</v>
      </c>
      <c r="AR103" s="414">
        <f>'11M - LPS'!AR103</f>
        <v>5.3499999999999999E-2</v>
      </c>
      <c r="AS103" s="414">
        <f>'11M - LPS'!AS103</f>
        <v>5.3107000000000001E-2</v>
      </c>
      <c r="AT103" s="414">
        <f>'11M - LPS'!AT103</f>
        <v>5.4892000000000003E-2</v>
      </c>
      <c r="AU103" s="414">
        <f>'11M - LPS'!AU103</f>
        <v>5.5126000000000001E-2</v>
      </c>
      <c r="AV103" s="414">
        <f>'11M - LPS'!AV103</f>
        <v>3.5233E-2</v>
      </c>
      <c r="AW103" s="414">
        <f>'11M - LPS'!AW103</f>
        <v>3.3248E-2</v>
      </c>
      <c r="AX103" s="414">
        <f>'11M - LPS'!AX103</f>
        <v>3.1798E-2</v>
      </c>
      <c r="AY103" s="414">
        <f>'11M - LPS'!AY103</f>
        <v>2.9121000000000001E-2</v>
      </c>
      <c r="AZ103" s="414">
        <f>'11M - LPS'!AZ103</f>
        <v>2.8996000000000001E-2</v>
      </c>
      <c r="BA103" s="414">
        <f>'11M - LPS'!BA103</f>
        <v>3.0048999999999999E-2</v>
      </c>
      <c r="BB103" s="414">
        <f>'11M - LPS'!BB103</f>
        <v>2.9555999999999999E-2</v>
      </c>
      <c r="BC103" s="414">
        <f>'11M - LPS'!BC103</f>
        <v>3.1981000000000002E-2</v>
      </c>
      <c r="BD103" s="414">
        <f>'11M - LPS'!BD103</f>
        <v>5.3499999999999999E-2</v>
      </c>
      <c r="BE103" s="414">
        <f>'11M - LPS'!BE103</f>
        <v>5.3107000000000001E-2</v>
      </c>
      <c r="BF103" s="414">
        <f>'11M - LPS'!BF103</f>
        <v>5.4892000000000003E-2</v>
      </c>
      <c r="BG103" s="414">
        <f>'11M - LPS'!BG103</f>
        <v>5.5126000000000001E-2</v>
      </c>
      <c r="BH103" s="414">
        <f>'11M - LPS'!BH103</f>
        <v>3.5233E-2</v>
      </c>
      <c r="BI103" s="414">
        <f>'11M - LPS'!BI103</f>
        <v>3.3248E-2</v>
      </c>
      <c r="BJ103" s="414">
        <f>'11M - LPS'!BJ103</f>
        <v>3.1798E-2</v>
      </c>
      <c r="BK103" s="414">
        <f>'11M - LPS'!BK103</f>
        <v>2.9121000000000001E-2</v>
      </c>
      <c r="BL103" s="414">
        <f>'11M - LPS'!BL103</f>
        <v>2.8996000000000001E-2</v>
      </c>
      <c r="BM103" s="414">
        <f>'11M - LPS'!BM103</f>
        <v>3.0048999999999999E-2</v>
      </c>
      <c r="BN103" s="414">
        <f>'11M - LPS'!BN103</f>
        <v>2.9555999999999999E-2</v>
      </c>
      <c r="BO103" s="414">
        <f>'11M - LPS'!BO103</f>
        <v>3.1981000000000002E-2</v>
      </c>
      <c r="BP103" s="414">
        <f>'11M - LPS'!BP103</f>
        <v>5.3499999999999999E-2</v>
      </c>
      <c r="BQ103" s="414">
        <f>'11M - LPS'!BQ103</f>
        <v>5.3107000000000001E-2</v>
      </c>
      <c r="BR103" s="414">
        <f>'11M - LPS'!BR103</f>
        <v>5.4892000000000003E-2</v>
      </c>
      <c r="BS103" s="414">
        <f>'11M - LPS'!BS103</f>
        <v>5.5126000000000001E-2</v>
      </c>
      <c r="BT103" s="414">
        <f>'11M - LPS'!BT103</f>
        <v>3.5233E-2</v>
      </c>
      <c r="BU103" s="414">
        <f>'11M - LPS'!BU103</f>
        <v>3.3248E-2</v>
      </c>
      <c r="BV103" s="414">
        <f>'11M - LPS'!BV103</f>
        <v>3.1798E-2</v>
      </c>
      <c r="BW103" s="414">
        <f>'11M - LPS'!BW103</f>
        <v>2.9121000000000001E-2</v>
      </c>
      <c r="BX103" s="414">
        <f>'11M - LPS'!BX103</f>
        <v>2.8996000000000001E-2</v>
      </c>
      <c r="BY103" s="414">
        <f>'11M - LPS'!BY103</f>
        <v>3.0048999999999999E-2</v>
      </c>
      <c r="BZ103" s="414">
        <f>'11M - LPS'!BZ103</f>
        <v>2.9555999999999999E-2</v>
      </c>
      <c r="CA103" s="414">
        <f>'11M - LPS'!CA103</f>
        <v>3.1981000000000002E-2</v>
      </c>
      <c r="CB103" s="414">
        <f>'11M - LPS'!CB103</f>
        <v>5.3499999999999999E-2</v>
      </c>
      <c r="CC103" s="414">
        <f>'11M - LPS'!CC103</f>
        <v>5.3107000000000001E-2</v>
      </c>
      <c r="CD103" s="414">
        <f>'11M - LPS'!CD103</f>
        <v>5.4892000000000003E-2</v>
      </c>
      <c r="CE103" s="414">
        <f>'11M - LPS'!CE103</f>
        <v>5.5126000000000001E-2</v>
      </c>
      <c r="CF103" s="414">
        <f>'11M - LPS'!CF103</f>
        <v>3.5233E-2</v>
      </c>
      <c r="CG103" s="414">
        <f>'11M - LPS'!CG103</f>
        <v>3.3248E-2</v>
      </c>
      <c r="CH103" s="416">
        <f>'11M - LPS'!CH103</f>
        <v>3.1798E-2</v>
      </c>
    </row>
    <row r="104" spans="1:86" x14ac:dyDescent="0.35">
      <c r="A104" s="605"/>
      <c r="B104" s="11" t="s">
        <v>7</v>
      </c>
      <c r="C104" s="340">
        <f>'11M - LPS'!C104</f>
        <v>2.5267999999999999E-2</v>
      </c>
      <c r="D104" s="340">
        <f>'11M - LPS'!D104</f>
        <v>2.5718999999999999E-2</v>
      </c>
      <c r="E104" s="414">
        <f>'11M - LPS'!E104</f>
        <v>2.9700000000000001E-2</v>
      </c>
      <c r="F104" s="414">
        <f>'11M - LPS'!F104</f>
        <v>2.9179E-2</v>
      </c>
      <c r="G104" s="414">
        <f>'11M - LPS'!G104</f>
        <v>3.0497E-2</v>
      </c>
      <c r="H104" s="414">
        <f>'11M - LPS'!H104</f>
        <v>5.0507000000000003E-2</v>
      </c>
      <c r="I104" s="414">
        <f>'11M - LPS'!I104</f>
        <v>4.7402E-2</v>
      </c>
      <c r="J104" s="414">
        <f>'11M - LPS'!J104</f>
        <v>5.0279999999999998E-2</v>
      </c>
      <c r="K104" s="414">
        <f>'11M - LPS'!K104</f>
        <v>5.0914000000000001E-2</v>
      </c>
      <c r="L104" s="414">
        <f>'11M - LPS'!L104</f>
        <v>3.3203000000000003E-2</v>
      </c>
      <c r="M104" s="414">
        <f>'11M - LPS'!M104</f>
        <v>3.0950999999999999E-2</v>
      </c>
      <c r="N104" s="414">
        <f>'11M - LPS'!N104</f>
        <v>3.0261E-2</v>
      </c>
      <c r="O104" s="414">
        <f>'11M - LPS'!O104</f>
        <v>2.7629999999999998E-2</v>
      </c>
      <c r="P104" s="414">
        <f>'11M - LPS'!P104</f>
        <v>2.7564000000000002E-2</v>
      </c>
      <c r="Q104" s="414">
        <f>'11M - LPS'!Q104</f>
        <v>2.9700000000000001E-2</v>
      </c>
      <c r="R104" s="414">
        <f>'11M - LPS'!R104</f>
        <v>2.9179E-2</v>
      </c>
      <c r="S104" s="414">
        <f>'11M - LPS'!S104</f>
        <v>3.0497E-2</v>
      </c>
      <c r="T104" s="414">
        <f>'11M - LPS'!T104</f>
        <v>5.0507000000000003E-2</v>
      </c>
      <c r="U104" s="414">
        <f>'11M - LPS'!U104</f>
        <v>4.7402E-2</v>
      </c>
      <c r="V104" s="414">
        <f>'11M - LPS'!V104</f>
        <v>5.0279999999999998E-2</v>
      </c>
      <c r="W104" s="414">
        <f>'11M - LPS'!W104</f>
        <v>5.0914000000000001E-2</v>
      </c>
      <c r="X104" s="414">
        <f>'11M - LPS'!X104</f>
        <v>3.3203000000000003E-2</v>
      </c>
      <c r="Y104" s="414">
        <f>'11M - LPS'!Y104</f>
        <v>3.0950999999999999E-2</v>
      </c>
      <c r="Z104" s="414">
        <f>'11M - LPS'!Z104</f>
        <v>3.0261E-2</v>
      </c>
      <c r="AA104" s="414">
        <f>'11M - LPS'!AA104</f>
        <v>2.7629999999999998E-2</v>
      </c>
      <c r="AB104" s="414">
        <f>'11M - LPS'!AB104</f>
        <v>2.7564000000000002E-2</v>
      </c>
      <c r="AC104" s="414">
        <f>'11M - LPS'!AC104</f>
        <v>2.9700000000000001E-2</v>
      </c>
      <c r="AD104" s="414">
        <f>'11M - LPS'!AD104</f>
        <v>2.9179E-2</v>
      </c>
      <c r="AE104" s="414">
        <f>'11M - LPS'!AE104</f>
        <v>3.0497E-2</v>
      </c>
      <c r="AF104" s="414">
        <f>'11M - LPS'!AF104</f>
        <v>5.0507000000000003E-2</v>
      </c>
      <c r="AG104" s="414">
        <f>'11M - LPS'!AG104</f>
        <v>4.7402E-2</v>
      </c>
      <c r="AH104" s="414">
        <f>'11M - LPS'!AH104</f>
        <v>5.0279999999999998E-2</v>
      </c>
      <c r="AI104" s="414">
        <f>'11M - LPS'!AI104</f>
        <v>5.0914000000000001E-2</v>
      </c>
      <c r="AJ104" s="414">
        <f>'11M - LPS'!AJ104</f>
        <v>3.3203000000000003E-2</v>
      </c>
      <c r="AK104" s="414">
        <f>'11M - LPS'!AK104</f>
        <v>3.0950999999999999E-2</v>
      </c>
      <c r="AL104" s="414">
        <f>'11M - LPS'!AL104</f>
        <v>3.0261E-2</v>
      </c>
      <c r="AM104" s="414">
        <f>'11M - LPS'!AM104</f>
        <v>2.7629999999999998E-2</v>
      </c>
      <c r="AN104" s="414">
        <f>'11M - LPS'!AN104</f>
        <v>2.7564000000000002E-2</v>
      </c>
      <c r="AO104" s="414">
        <f>'11M - LPS'!AO104</f>
        <v>2.9700000000000001E-2</v>
      </c>
      <c r="AP104" s="414">
        <f>'11M - LPS'!AP104</f>
        <v>2.9179E-2</v>
      </c>
      <c r="AQ104" s="414">
        <f>'11M - LPS'!AQ104</f>
        <v>3.0497E-2</v>
      </c>
      <c r="AR104" s="414">
        <f>'11M - LPS'!AR104</f>
        <v>5.0507000000000003E-2</v>
      </c>
      <c r="AS104" s="414">
        <f>'11M - LPS'!AS104</f>
        <v>4.7402E-2</v>
      </c>
      <c r="AT104" s="414">
        <f>'11M - LPS'!AT104</f>
        <v>5.0279999999999998E-2</v>
      </c>
      <c r="AU104" s="414">
        <f>'11M - LPS'!AU104</f>
        <v>5.0914000000000001E-2</v>
      </c>
      <c r="AV104" s="414">
        <f>'11M - LPS'!AV104</f>
        <v>3.3203000000000003E-2</v>
      </c>
      <c r="AW104" s="414">
        <f>'11M - LPS'!AW104</f>
        <v>3.0950999999999999E-2</v>
      </c>
      <c r="AX104" s="414">
        <f>'11M - LPS'!AX104</f>
        <v>3.0261E-2</v>
      </c>
      <c r="AY104" s="414">
        <f>'11M - LPS'!AY104</f>
        <v>2.7629999999999998E-2</v>
      </c>
      <c r="AZ104" s="414">
        <f>'11M - LPS'!AZ104</f>
        <v>2.7564000000000002E-2</v>
      </c>
      <c r="BA104" s="414">
        <f>'11M - LPS'!BA104</f>
        <v>2.9700000000000001E-2</v>
      </c>
      <c r="BB104" s="414">
        <f>'11M - LPS'!BB104</f>
        <v>2.9179E-2</v>
      </c>
      <c r="BC104" s="414">
        <f>'11M - LPS'!BC104</f>
        <v>3.0497E-2</v>
      </c>
      <c r="BD104" s="414">
        <f>'11M - LPS'!BD104</f>
        <v>5.0507000000000003E-2</v>
      </c>
      <c r="BE104" s="414">
        <f>'11M - LPS'!BE104</f>
        <v>4.7402E-2</v>
      </c>
      <c r="BF104" s="414">
        <f>'11M - LPS'!BF104</f>
        <v>5.0279999999999998E-2</v>
      </c>
      <c r="BG104" s="414">
        <f>'11M - LPS'!BG104</f>
        <v>5.0914000000000001E-2</v>
      </c>
      <c r="BH104" s="414">
        <f>'11M - LPS'!BH104</f>
        <v>3.3203000000000003E-2</v>
      </c>
      <c r="BI104" s="414">
        <f>'11M - LPS'!BI104</f>
        <v>3.0950999999999999E-2</v>
      </c>
      <c r="BJ104" s="414">
        <f>'11M - LPS'!BJ104</f>
        <v>3.0261E-2</v>
      </c>
      <c r="BK104" s="414">
        <f>'11M - LPS'!BK104</f>
        <v>2.7629999999999998E-2</v>
      </c>
      <c r="BL104" s="414">
        <f>'11M - LPS'!BL104</f>
        <v>2.7564000000000002E-2</v>
      </c>
      <c r="BM104" s="414">
        <f>'11M - LPS'!BM104</f>
        <v>2.9700000000000001E-2</v>
      </c>
      <c r="BN104" s="414">
        <f>'11M - LPS'!BN104</f>
        <v>2.9179E-2</v>
      </c>
      <c r="BO104" s="414">
        <f>'11M - LPS'!BO104</f>
        <v>3.0497E-2</v>
      </c>
      <c r="BP104" s="414">
        <f>'11M - LPS'!BP104</f>
        <v>5.0507000000000003E-2</v>
      </c>
      <c r="BQ104" s="414">
        <f>'11M - LPS'!BQ104</f>
        <v>4.7402E-2</v>
      </c>
      <c r="BR104" s="414">
        <f>'11M - LPS'!BR104</f>
        <v>5.0279999999999998E-2</v>
      </c>
      <c r="BS104" s="414">
        <f>'11M - LPS'!BS104</f>
        <v>5.0914000000000001E-2</v>
      </c>
      <c r="BT104" s="414">
        <f>'11M - LPS'!BT104</f>
        <v>3.3203000000000003E-2</v>
      </c>
      <c r="BU104" s="414">
        <f>'11M - LPS'!BU104</f>
        <v>3.0950999999999999E-2</v>
      </c>
      <c r="BV104" s="414">
        <f>'11M - LPS'!BV104</f>
        <v>3.0261E-2</v>
      </c>
      <c r="BW104" s="414">
        <f>'11M - LPS'!BW104</f>
        <v>2.7629999999999998E-2</v>
      </c>
      <c r="BX104" s="414">
        <f>'11M - LPS'!BX104</f>
        <v>2.7564000000000002E-2</v>
      </c>
      <c r="BY104" s="414">
        <f>'11M - LPS'!BY104</f>
        <v>2.9700000000000001E-2</v>
      </c>
      <c r="BZ104" s="414">
        <f>'11M - LPS'!BZ104</f>
        <v>2.9179E-2</v>
      </c>
      <c r="CA104" s="414">
        <f>'11M - LPS'!CA104</f>
        <v>3.0497E-2</v>
      </c>
      <c r="CB104" s="414">
        <f>'11M - LPS'!CB104</f>
        <v>5.0507000000000003E-2</v>
      </c>
      <c r="CC104" s="414">
        <f>'11M - LPS'!CC104</f>
        <v>4.7402E-2</v>
      </c>
      <c r="CD104" s="414">
        <f>'11M - LPS'!CD104</f>
        <v>5.0279999999999998E-2</v>
      </c>
      <c r="CE104" s="414">
        <f>'11M - LPS'!CE104</f>
        <v>5.0914000000000001E-2</v>
      </c>
      <c r="CF104" s="414">
        <f>'11M - LPS'!CF104</f>
        <v>3.3203000000000003E-2</v>
      </c>
      <c r="CG104" s="414">
        <f>'11M - LPS'!CG104</f>
        <v>3.0950999999999999E-2</v>
      </c>
      <c r="CH104" s="416">
        <f>'11M - LPS'!CH104</f>
        <v>3.0261E-2</v>
      </c>
    </row>
    <row r="105" spans="1:86" ht="15" thickBot="1" x14ac:dyDescent="0.4">
      <c r="A105" s="606"/>
      <c r="B105" s="16" t="s">
        <v>8</v>
      </c>
      <c r="C105" s="339">
        <f>'11M - LPS'!C105</f>
        <v>2.5222999999999999E-2</v>
      </c>
      <c r="D105" s="339">
        <f>'11M - LPS'!D105</f>
        <v>2.5690999999999999E-2</v>
      </c>
      <c r="E105" s="413">
        <f>'11M - LPS'!E105</f>
        <v>3.1767999999999998E-2</v>
      </c>
      <c r="F105" s="413">
        <f>'11M - LPS'!F105</f>
        <v>3.2106000000000003E-2</v>
      </c>
      <c r="G105" s="413">
        <f>'11M - LPS'!G105</f>
        <v>3.3544999999999998E-2</v>
      </c>
      <c r="H105" s="413">
        <f>'11M - LPS'!H105</f>
        <v>6.2475999999999997E-2</v>
      </c>
      <c r="I105" s="413">
        <f>'11M - LPS'!I105</f>
        <v>5.0458000000000003E-2</v>
      </c>
      <c r="J105" s="413">
        <f>'11M - LPS'!J105</f>
        <v>5.7805000000000002E-2</v>
      </c>
      <c r="K105" s="413">
        <f>'11M - LPS'!K105</f>
        <v>5.994E-2</v>
      </c>
      <c r="L105" s="413">
        <f>'11M - LPS'!L105</f>
        <v>3.8202E-2</v>
      </c>
      <c r="M105" s="413">
        <f>'11M - LPS'!M105</f>
        <v>3.2143999999999999E-2</v>
      </c>
      <c r="N105" s="413">
        <f>'11M - LPS'!N105</f>
        <v>3.3376999999999997E-2</v>
      </c>
      <c r="O105" s="413">
        <f>'11M - LPS'!O105</f>
        <v>2.7585999999999999E-2</v>
      </c>
      <c r="P105" s="413">
        <f>'11M - LPS'!P105</f>
        <v>2.7536999999999999E-2</v>
      </c>
      <c r="Q105" s="413">
        <f>'11M - LPS'!Q105</f>
        <v>3.1767999999999998E-2</v>
      </c>
      <c r="R105" s="413">
        <f>'11M - LPS'!R105</f>
        <v>3.2106000000000003E-2</v>
      </c>
      <c r="S105" s="413">
        <f>'11M - LPS'!S105</f>
        <v>3.3544999999999998E-2</v>
      </c>
      <c r="T105" s="413">
        <f>'11M - LPS'!T105</f>
        <v>6.2475999999999997E-2</v>
      </c>
      <c r="U105" s="413">
        <f>'11M - LPS'!U105</f>
        <v>5.0458000000000003E-2</v>
      </c>
      <c r="V105" s="413">
        <f>'11M - LPS'!V105</f>
        <v>5.7805000000000002E-2</v>
      </c>
      <c r="W105" s="413">
        <f>'11M - LPS'!W105</f>
        <v>5.994E-2</v>
      </c>
      <c r="X105" s="413">
        <f>'11M - LPS'!X105</f>
        <v>3.8202E-2</v>
      </c>
      <c r="Y105" s="413">
        <f>'11M - LPS'!Y105</f>
        <v>3.2143999999999999E-2</v>
      </c>
      <c r="Z105" s="413">
        <f>'11M - LPS'!Z105</f>
        <v>3.3376999999999997E-2</v>
      </c>
      <c r="AA105" s="413">
        <f>'11M - LPS'!AA105</f>
        <v>2.7585999999999999E-2</v>
      </c>
      <c r="AB105" s="413">
        <f>'11M - LPS'!AB105</f>
        <v>2.7536999999999999E-2</v>
      </c>
      <c r="AC105" s="413">
        <f>'11M - LPS'!AC105</f>
        <v>3.1767999999999998E-2</v>
      </c>
      <c r="AD105" s="413">
        <f>'11M - LPS'!AD105</f>
        <v>3.2106000000000003E-2</v>
      </c>
      <c r="AE105" s="413">
        <f>'11M - LPS'!AE105</f>
        <v>3.3544999999999998E-2</v>
      </c>
      <c r="AF105" s="413">
        <f>'11M - LPS'!AF105</f>
        <v>6.2475999999999997E-2</v>
      </c>
      <c r="AG105" s="413">
        <f>'11M - LPS'!AG105</f>
        <v>5.0458000000000003E-2</v>
      </c>
      <c r="AH105" s="413">
        <f>'11M - LPS'!AH105</f>
        <v>5.7805000000000002E-2</v>
      </c>
      <c r="AI105" s="413">
        <f>'11M - LPS'!AI105</f>
        <v>5.994E-2</v>
      </c>
      <c r="AJ105" s="413">
        <f>'11M - LPS'!AJ105</f>
        <v>3.8202E-2</v>
      </c>
      <c r="AK105" s="413">
        <f>'11M - LPS'!AK105</f>
        <v>3.2143999999999999E-2</v>
      </c>
      <c r="AL105" s="413">
        <f>'11M - LPS'!AL105</f>
        <v>3.3376999999999997E-2</v>
      </c>
      <c r="AM105" s="413">
        <f>'11M - LPS'!AM105</f>
        <v>2.7585999999999999E-2</v>
      </c>
      <c r="AN105" s="413">
        <f>'11M - LPS'!AN105</f>
        <v>2.7536999999999999E-2</v>
      </c>
      <c r="AO105" s="413">
        <f>'11M - LPS'!AO105</f>
        <v>3.1767999999999998E-2</v>
      </c>
      <c r="AP105" s="413">
        <f>'11M - LPS'!AP105</f>
        <v>3.2106000000000003E-2</v>
      </c>
      <c r="AQ105" s="413">
        <f>'11M - LPS'!AQ105</f>
        <v>3.3544999999999998E-2</v>
      </c>
      <c r="AR105" s="413">
        <f>'11M - LPS'!AR105</f>
        <v>6.2475999999999997E-2</v>
      </c>
      <c r="AS105" s="413">
        <f>'11M - LPS'!AS105</f>
        <v>5.0458000000000003E-2</v>
      </c>
      <c r="AT105" s="413">
        <f>'11M - LPS'!AT105</f>
        <v>5.7805000000000002E-2</v>
      </c>
      <c r="AU105" s="413">
        <f>'11M - LPS'!AU105</f>
        <v>5.994E-2</v>
      </c>
      <c r="AV105" s="413">
        <f>'11M - LPS'!AV105</f>
        <v>3.8202E-2</v>
      </c>
      <c r="AW105" s="413">
        <f>'11M - LPS'!AW105</f>
        <v>3.2143999999999999E-2</v>
      </c>
      <c r="AX105" s="413">
        <f>'11M - LPS'!AX105</f>
        <v>3.3376999999999997E-2</v>
      </c>
      <c r="AY105" s="413">
        <f>'11M - LPS'!AY105</f>
        <v>2.7585999999999999E-2</v>
      </c>
      <c r="AZ105" s="413">
        <f>'11M - LPS'!AZ105</f>
        <v>2.7536999999999999E-2</v>
      </c>
      <c r="BA105" s="413">
        <f>'11M - LPS'!BA105</f>
        <v>3.1767999999999998E-2</v>
      </c>
      <c r="BB105" s="413">
        <f>'11M - LPS'!BB105</f>
        <v>3.2106000000000003E-2</v>
      </c>
      <c r="BC105" s="413">
        <f>'11M - LPS'!BC105</f>
        <v>3.3544999999999998E-2</v>
      </c>
      <c r="BD105" s="413">
        <f>'11M - LPS'!BD105</f>
        <v>6.2475999999999997E-2</v>
      </c>
      <c r="BE105" s="413">
        <f>'11M - LPS'!BE105</f>
        <v>5.0458000000000003E-2</v>
      </c>
      <c r="BF105" s="413">
        <f>'11M - LPS'!BF105</f>
        <v>5.7805000000000002E-2</v>
      </c>
      <c r="BG105" s="413">
        <f>'11M - LPS'!BG105</f>
        <v>5.994E-2</v>
      </c>
      <c r="BH105" s="413">
        <f>'11M - LPS'!BH105</f>
        <v>3.8202E-2</v>
      </c>
      <c r="BI105" s="413">
        <f>'11M - LPS'!BI105</f>
        <v>3.2143999999999999E-2</v>
      </c>
      <c r="BJ105" s="413">
        <f>'11M - LPS'!BJ105</f>
        <v>3.3376999999999997E-2</v>
      </c>
      <c r="BK105" s="413">
        <f>'11M - LPS'!BK105</f>
        <v>2.7585999999999999E-2</v>
      </c>
      <c r="BL105" s="413">
        <f>'11M - LPS'!BL105</f>
        <v>2.7536999999999999E-2</v>
      </c>
      <c r="BM105" s="413">
        <f>'11M - LPS'!BM105</f>
        <v>3.1767999999999998E-2</v>
      </c>
      <c r="BN105" s="413">
        <f>'11M - LPS'!BN105</f>
        <v>3.2106000000000003E-2</v>
      </c>
      <c r="BO105" s="413">
        <f>'11M - LPS'!BO105</f>
        <v>3.3544999999999998E-2</v>
      </c>
      <c r="BP105" s="413">
        <f>'11M - LPS'!BP105</f>
        <v>6.2475999999999997E-2</v>
      </c>
      <c r="BQ105" s="413">
        <f>'11M - LPS'!BQ105</f>
        <v>5.0458000000000003E-2</v>
      </c>
      <c r="BR105" s="413">
        <f>'11M - LPS'!BR105</f>
        <v>5.7805000000000002E-2</v>
      </c>
      <c r="BS105" s="413">
        <f>'11M - LPS'!BS105</f>
        <v>5.994E-2</v>
      </c>
      <c r="BT105" s="413">
        <f>'11M - LPS'!BT105</f>
        <v>3.8202E-2</v>
      </c>
      <c r="BU105" s="413">
        <f>'11M - LPS'!BU105</f>
        <v>3.2143999999999999E-2</v>
      </c>
      <c r="BV105" s="413">
        <f>'11M - LPS'!BV105</f>
        <v>3.3376999999999997E-2</v>
      </c>
      <c r="BW105" s="413">
        <f>'11M - LPS'!BW105</f>
        <v>2.7585999999999999E-2</v>
      </c>
      <c r="BX105" s="413">
        <f>'11M - LPS'!BX105</f>
        <v>2.7536999999999999E-2</v>
      </c>
      <c r="BY105" s="413">
        <f>'11M - LPS'!BY105</f>
        <v>3.1767999999999998E-2</v>
      </c>
      <c r="BZ105" s="413">
        <f>'11M - LPS'!BZ105</f>
        <v>3.2106000000000003E-2</v>
      </c>
      <c r="CA105" s="413">
        <f>'11M - LPS'!CA105</f>
        <v>3.3544999999999998E-2</v>
      </c>
      <c r="CB105" s="413">
        <f>'11M - LPS'!CB105</f>
        <v>6.2475999999999997E-2</v>
      </c>
      <c r="CC105" s="413">
        <f>'11M - LPS'!CC105</f>
        <v>5.0458000000000003E-2</v>
      </c>
      <c r="CD105" s="413">
        <f>'11M - LPS'!CD105</f>
        <v>5.7805000000000002E-2</v>
      </c>
      <c r="CE105" s="413">
        <f>'11M - LPS'!CE105</f>
        <v>5.994E-2</v>
      </c>
      <c r="CF105" s="413">
        <f>'11M - LPS'!CF105</f>
        <v>3.8202E-2</v>
      </c>
      <c r="CG105" s="413">
        <f>'11M - LPS'!CG105</f>
        <v>3.2143999999999999E-2</v>
      </c>
      <c r="CH105" s="415">
        <f>'11M - LPS'!CH105</f>
        <v>3.3376999999999997E-2</v>
      </c>
    </row>
    <row r="106" spans="1:86" x14ac:dyDescent="0.35">
      <c r="E106" s="412" t="s">
        <v>233</v>
      </c>
    </row>
    <row r="107" spans="1:86" hidden="1" x14ac:dyDescent="0.35">
      <c r="A107" s="591" t="s">
        <v>121</v>
      </c>
      <c r="B107" s="593" t="s">
        <v>122</v>
      </c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607"/>
      <c r="O107" s="593" t="s">
        <v>122</v>
      </c>
      <c r="P107" s="594"/>
      <c r="Q107" s="594"/>
      <c r="R107" s="594"/>
      <c r="S107" s="594"/>
      <c r="T107" s="594"/>
      <c r="U107" s="594"/>
      <c r="V107" s="594"/>
      <c r="W107" s="594"/>
      <c r="X107" s="594"/>
      <c r="Y107" s="594"/>
      <c r="Z107" s="594"/>
      <c r="AA107" s="593" t="s">
        <v>122</v>
      </c>
      <c r="AB107" s="594"/>
      <c r="AC107" s="594"/>
      <c r="AD107" s="594"/>
      <c r="AE107" s="594"/>
      <c r="AF107" s="594"/>
      <c r="AG107" s="594"/>
      <c r="AH107" s="594"/>
      <c r="AI107" s="594"/>
      <c r="AJ107" s="594"/>
      <c r="AK107" s="594"/>
      <c r="AL107" s="594"/>
      <c r="AM107" s="593" t="s">
        <v>122</v>
      </c>
      <c r="AN107" s="594"/>
      <c r="AO107" s="594"/>
      <c r="AP107" s="594"/>
      <c r="AQ107" s="594"/>
      <c r="AR107" s="594"/>
      <c r="AS107" s="594"/>
      <c r="AT107" s="594"/>
      <c r="AU107" s="594"/>
      <c r="AV107" s="594"/>
      <c r="AW107" s="594"/>
      <c r="AX107" s="594"/>
      <c r="AY107" s="593" t="s">
        <v>122</v>
      </c>
      <c r="AZ107" s="594"/>
      <c r="BA107" s="594"/>
      <c r="BB107" s="594"/>
      <c r="BC107" s="594"/>
      <c r="BD107" s="594"/>
      <c r="BE107" s="594"/>
      <c r="BF107" s="594"/>
      <c r="BG107" s="594"/>
      <c r="BH107" s="594"/>
      <c r="BI107" s="594"/>
      <c r="BJ107" s="594"/>
      <c r="BK107" s="593" t="s">
        <v>122</v>
      </c>
      <c r="BL107" s="594"/>
      <c r="BM107" s="594"/>
      <c r="BN107" s="594"/>
      <c r="BO107" s="594"/>
      <c r="BP107" s="594"/>
      <c r="BQ107" s="594"/>
      <c r="BR107" s="594"/>
      <c r="BS107" s="594"/>
      <c r="BT107" s="594"/>
      <c r="BU107" s="594"/>
      <c r="BV107" s="594"/>
      <c r="BW107" s="593" t="s">
        <v>122</v>
      </c>
      <c r="BX107" s="594"/>
      <c r="BY107" s="594"/>
      <c r="BZ107" s="594"/>
      <c r="CA107" s="594"/>
      <c r="CB107" s="594"/>
      <c r="CC107" s="594"/>
      <c r="CD107" s="594"/>
      <c r="CE107" s="594"/>
      <c r="CF107" s="594"/>
      <c r="CG107" s="594"/>
      <c r="CH107" s="608"/>
    </row>
    <row r="108" spans="1:86" ht="15" hidden="1" thickBot="1" x14ac:dyDescent="0.4">
      <c r="A108" s="592"/>
      <c r="B108" s="597" t="s">
        <v>235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609"/>
      <c r="O108" s="597" t="s">
        <v>235</v>
      </c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7" t="s">
        <v>235</v>
      </c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7" t="s">
        <v>123</v>
      </c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7" t="s">
        <v>235</v>
      </c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7" t="s">
        <v>235</v>
      </c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8"/>
      <c r="BV108" s="598"/>
      <c r="BW108" s="597" t="s">
        <v>235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598"/>
    </row>
    <row r="109" spans="1:86" ht="15" hidden="1" thickBot="1" x14ac:dyDescent="0.4">
      <c r="A109" s="588"/>
      <c r="B109" s="309" t="s">
        <v>144</v>
      </c>
      <c r="C109" s="176">
        <f>C$4</f>
        <v>44562</v>
      </c>
      <c r="D109" s="176">
        <f t="shared" ref="D109:BO109" si="160">D$4</f>
        <v>44593</v>
      </c>
      <c r="E109" s="176">
        <f t="shared" si="160"/>
        <v>44621</v>
      </c>
      <c r="F109" s="176">
        <f t="shared" si="160"/>
        <v>44652</v>
      </c>
      <c r="G109" s="176">
        <f t="shared" si="160"/>
        <v>44682</v>
      </c>
      <c r="H109" s="176">
        <f t="shared" si="160"/>
        <v>44713</v>
      </c>
      <c r="I109" s="176">
        <f t="shared" si="160"/>
        <v>44743</v>
      </c>
      <c r="J109" s="176">
        <f t="shared" si="160"/>
        <v>44774</v>
      </c>
      <c r="K109" s="176">
        <f t="shared" si="160"/>
        <v>44805</v>
      </c>
      <c r="L109" s="176">
        <f t="shared" si="160"/>
        <v>44835</v>
      </c>
      <c r="M109" s="176">
        <f t="shared" si="160"/>
        <v>44866</v>
      </c>
      <c r="N109" s="176">
        <f t="shared" si="160"/>
        <v>44896</v>
      </c>
      <c r="O109" s="176">
        <f t="shared" si="160"/>
        <v>44927</v>
      </c>
      <c r="P109" s="176">
        <f t="shared" si="160"/>
        <v>44958</v>
      </c>
      <c r="Q109" s="176">
        <f t="shared" si="160"/>
        <v>44986</v>
      </c>
      <c r="R109" s="176">
        <f t="shared" si="160"/>
        <v>45017</v>
      </c>
      <c r="S109" s="176">
        <f t="shared" si="160"/>
        <v>45047</v>
      </c>
      <c r="T109" s="176">
        <f t="shared" si="160"/>
        <v>45078</v>
      </c>
      <c r="U109" s="176">
        <f t="shared" si="160"/>
        <v>45108</v>
      </c>
      <c r="V109" s="176">
        <f t="shared" si="160"/>
        <v>45139</v>
      </c>
      <c r="W109" s="176">
        <f t="shared" si="160"/>
        <v>45170</v>
      </c>
      <c r="X109" s="176">
        <f t="shared" si="160"/>
        <v>45200</v>
      </c>
      <c r="Y109" s="176">
        <f t="shared" si="160"/>
        <v>45231</v>
      </c>
      <c r="Z109" s="176">
        <f t="shared" si="160"/>
        <v>45261</v>
      </c>
      <c r="AA109" s="176">
        <f t="shared" si="160"/>
        <v>45292</v>
      </c>
      <c r="AB109" s="176">
        <f t="shared" si="160"/>
        <v>45323</v>
      </c>
      <c r="AC109" s="176">
        <f t="shared" si="160"/>
        <v>45352</v>
      </c>
      <c r="AD109" s="176">
        <f t="shared" si="160"/>
        <v>45383</v>
      </c>
      <c r="AE109" s="176">
        <f t="shared" si="160"/>
        <v>45413</v>
      </c>
      <c r="AF109" s="176">
        <f t="shared" si="160"/>
        <v>45444</v>
      </c>
      <c r="AG109" s="176">
        <f t="shared" si="160"/>
        <v>45474</v>
      </c>
      <c r="AH109" s="176">
        <f t="shared" si="160"/>
        <v>45505</v>
      </c>
      <c r="AI109" s="176">
        <f t="shared" si="160"/>
        <v>45536</v>
      </c>
      <c r="AJ109" s="176">
        <f t="shared" si="160"/>
        <v>45566</v>
      </c>
      <c r="AK109" s="176">
        <f t="shared" si="160"/>
        <v>45597</v>
      </c>
      <c r="AL109" s="176">
        <f t="shared" si="160"/>
        <v>45627</v>
      </c>
      <c r="AM109" s="176">
        <f t="shared" si="160"/>
        <v>45658</v>
      </c>
      <c r="AN109" s="176">
        <f t="shared" si="160"/>
        <v>45689</v>
      </c>
      <c r="AO109" s="176">
        <f t="shared" si="160"/>
        <v>45717</v>
      </c>
      <c r="AP109" s="176">
        <f t="shared" si="160"/>
        <v>45748</v>
      </c>
      <c r="AQ109" s="176">
        <f t="shared" si="160"/>
        <v>45778</v>
      </c>
      <c r="AR109" s="176">
        <f t="shared" si="160"/>
        <v>45809</v>
      </c>
      <c r="AS109" s="176">
        <f t="shared" si="160"/>
        <v>45839</v>
      </c>
      <c r="AT109" s="176">
        <f t="shared" si="160"/>
        <v>45870</v>
      </c>
      <c r="AU109" s="176">
        <f t="shared" si="160"/>
        <v>45901</v>
      </c>
      <c r="AV109" s="176">
        <f t="shared" si="160"/>
        <v>45931</v>
      </c>
      <c r="AW109" s="176">
        <f t="shared" si="160"/>
        <v>45962</v>
      </c>
      <c r="AX109" s="176">
        <f t="shared" si="160"/>
        <v>45992</v>
      </c>
      <c r="AY109" s="176">
        <f t="shared" si="160"/>
        <v>46023</v>
      </c>
      <c r="AZ109" s="176">
        <f t="shared" si="160"/>
        <v>46054</v>
      </c>
      <c r="BA109" s="176">
        <f t="shared" si="160"/>
        <v>46082</v>
      </c>
      <c r="BB109" s="176">
        <f t="shared" si="160"/>
        <v>46113</v>
      </c>
      <c r="BC109" s="176">
        <f t="shared" si="160"/>
        <v>46143</v>
      </c>
      <c r="BD109" s="176">
        <f t="shared" si="160"/>
        <v>46174</v>
      </c>
      <c r="BE109" s="176">
        <f t="shared" si="160"/>
        <v>46204</v>
      </c>
      <c r="BF109" s="176">
        <f t="shared" si="160"/>
        <v>46235</v>
      </c>
      <c r="BG109" s="176">
        <f t="shared" si="160"/>
        <v>46266</v>
      </c>
      <c r="BH109" s="176">
        <f t="shared" si="160"/>
        <v>46296</v>
      </c>
      <c r="BI109" s="176">
        <f t="shared" si="160"/>
        <v>46327</v>
      </c>
      <c r="BJ109" s="176">
        <f t="shared" si="160"/>
        <v>46357</v>
      </c>
      <c r="BK109" s="176">
        <f t="shared" si="160"/>
        <v>46388</v>
      </c>
      <c r="BL109" s="176">
        <f t="shared" si="160"/>
        <v>46419</v>
      </c>
      <c r="BM109" s="176">
        <f t="shared" si="160"/>
        <v>46447</v>
      </c>
      <c r="BN109" s="176">
        <f t="shared" si="160"/>
        <v>46478</v>
      </c>
      <c r="BO109" s="176">
        <f t="shared" si="160"/>
        <v>46508</v>
      </c>
      <c r="BP109" s="176">
        <f t="shared" ref="BP109:CH109" si="161">BP$4</f>
        <v>46539</v>
      </c>
      <c r="BQ109" s="176">
        <f t="shared" si="161"/>
        <v>46569</v>
      </c>
      <c r="BR109" s="176">
        <f t="shared" si="161"/>
        <v>46600</v>
      </c>
      <c r="BS109" s="176">
        <f t="shared" si="161"/>
        <v>46631</v>
      </c>
      <c r="BT109" s="176">
        <f t="shared" si="161"/>
        <v>46661</v>
      </c>
      <c r="BU109" s="176">
        <f t="shared" si="161"/>
        <v>46692</v>
      </c>
      <c r="BV109" s="176">
        <f t="shared" si="161"/>
        <v>46722</v>
      </c>
      <c r="BW109" s="176">
        <f t="shared" si="161"/>
        <v>46753</v>
      </c>
      <c r="BX109" s="176">
        <f t="shared" si="161"/>
        <v>46784</v>
      </c>
      <c r="BY109" s="176">
        <f t="shared" si="161"/>
        <v>46813</v>
      </c>
      <c r="BZ109" s="176">
        <f t="shared" si="161"/>
        <v>46844</v>
      </c>
      <c r="CA109" s="176">
        <f t="shared" si="161"/>
        <v>46874</v>
      </c>
      <c r="CB109" s="176">
        <f t="shared" si="161"/>
        <v>46905</v>
      </c>
      <c r="CC109" s="176">
        <f t="shared" si="161"/>
        <v>46935</v>
      </c>
      <c r="CD109" s="176">
        <f t="shared" si="161"/>
        <v>46966</v>
      </c>
      <c r="CE109" s="176">
        <f t="shared" si="161"/>
        <v>46997</v>
      </c>
      <c r="CF109" s="176">
        <f t="shared" si="161"/>
        <v>47027</v>
      </c>
      <c r="CG109" s="176">
        <f t="shared" si="161"/>
        <v>47058</v>
      </c>
      <c r="CH109" s="177">
        <f t="shared" si="161"/>
        <v>47088</v>
      </c>
    </row>
    <row r="110" spans="1:86" hidden="1" x14ac:dyDescent="0.35">
      <c r="A110" s="588"/>
      <c r="B110" s="287" t="s">
        <v>20</v>
      </c>
      <c r="C110" s="342">
        <f>'11M - LPS'!C110</f>
        <v>1.8068591999999987E-2</v>
      </c>
      <c r="D110" s="342">
        <f>'11M - LPS'!D110</f>
        <v>1.8068592000000085E-2</v>
      </c>
      <c r="E110" s="417">
        <f>'11M - LPS'!E110</f>
        <v>2.3323293010974844E-2</v>
      </c>
      <c r="F110" s="417">
        <f>'11M - LPS'!F110</f>
        <v>2.321311884647274E-2</v>
      </c>
      <c r="G110" s="417">
        <f>'11M - LPS'!G110</f>
        <v>2.3731198013184747E-2</v>
      </c>
      <c r="H110" s="417">
        <f>'11M - LPS'!H110</f>
        <v>2.8606933470298294E-2</v>
      </c>
      <c r="I110" s="417">
        <f>'11M - LPS'!I110</f>
        <v>2.8564986216861803E-2</v>
      </c>
      <c r="J110" s="417">
        <f>'11M - LPS'!J110</f>
        <v>2.8751866812939862E-2</v>
      </c>
      <c r="K110" s="417">
        <f>'11M - LPS'!K110</f>
        <v>2.8775609433120838E-2</v>
      </c>
      <c r="L110" s="417">
        <f>'11M - LPS'!L110</f>
        <v>2.4342465668949754E-2</v>
      </c>
      <c r="M110" s="417">
        <f>'11M - LPS'!M110</f>
        <v>2.3979947761775908E-2</v>
      </c>
      <c r="N110" s="417">
        <f>'11M - LPS'!N110</f>
        <v>2.3694199590883661E-2</v>
      </c>
      <c r="O110" s="417">
        <f>'11M - LPS'!O110</f>
        <v>2.3113770630064437E-2</v>
      </c>
      <c r="P110" s="417">
        <f>'11M - LPS'!P110</f>
        <v>2.308480619226886E-2</v>
      </c>
      <c r="Q110" s="417">
        <f>'11M - LPS'!Q110</f>
        <v>2.3323293010974844E-2</v>
      </c>
      <c r="R110" s="417">
        <f>'11M - LPS'!R110</f>
        <v>2.321311884647274E-2</v>
      </c>
      <c r="S110" s="417">
        <f>'11M - LPS'!S110</f>
        <v>2.3731198013184747E-2</v>
      </c>
      <c r="T110" s="417">
        <f>'11M - LPS'!T110</f>
        <v>2.8606933470298294E-2</v>
      </c>
      <c r="U110" s="417">
        <f>'11M - LPS'!U110</f>
        <v>2.8564986216861803E-2</v>
      </c>
      <c r="V110" s="417">
        <f>'11M - LPS'!V110</f>
        <v>2.8751866812939862E-2</v>
      </c>
      <c r="W110" s="417">
        <f>'11M - LPS'!W110</f>
        <v>2.8775609433120838E-2</v>
      </c>
      <c r="X110" s="417">
        <f>'11M - LPS'!X110</f>
        <v>2.4342465668949754E-2</v>
      </c>
      <c r="Y110" s="417">
        <f>'11M - LPS'!Y110</f>
        <v>2.3979947761775908E-2</v>
      </c>
      <c r="Z110" s="417">
        <f>'11M - LPS'!Z110</f>
        <v>2.3694199590883661E-2</v>
      </c>
      <c r="AA110" s="417">
        <f>'11M - LPS'!AA110</f>
        <v>2.3113770630064437E-2</v>
      </c>
      <c r="AB110" s="417">
        <f>'11M - LPS'!AB110</f>
        <v>2.308480619226886E-2</v>
      </c>
      <c r="AC110" s="417">
        <f>'11M - LPS'!AC110</f>
        <v>2.3323293010974844E-2</v>
      </c>
      <c r="AD110" s="417">
        <f>'11M - LPS'!AD110</f>
        <v>2.321311884647274E-2</v>
      </c>
      <c r="AE110" s="417">
        <f>'11M - LPS'!AE110</f>
        <v>2.3731198013184747E-2</v>
      </c>
      <c r="AF110" s="417">
        <f>'11M - LPS'!AF110</f>
        <v>2.8606933470298294E-2</v>
      </c>
      <c r="AG110" s="417">
        <f>'11M - LPS'!AG110</f>
        <v>2.8564986216861803E-2</v>
      </c>
      <c r="AH110" s="417">
        <f>'11M - LPS'!AH110</f>
        <v>2.8751866812939862E-2</v>
      </c>
      <c r="AI110" s="417">
        <f>'11M - LPS'!AI110</f>
        <v>2.8775609433120838E-2</v>
      </c>
      <c r="AJ110" s="417">
        <f>'11M - LPS'!AJ110</f>
        <v>2.4342465668949754E-2</v>
      </c>
      <c r="AK110" s="417">
        <f>'11M - LPS'!AK110</f>
        <v>2.3979947761775908E-2</v>
      </c>
      <c r="AL110" s="417">
        <f>'11M - LPS'!AL110</f>
        <v>2.3694199590883661E-2</v>
      </c>
      <c r="AM110" s="417">
        <f>'11M - LPS'!AM110</f>
        <v>2.3113770630064437E-2</v>
      </c>
      <c r="AN110" s="417">
        <f>'11M - LPS'!AN110</f>
        <v>2.308480619226886E-2</v>
      </c>
      <c r="AO110" s="417">
        <f>'11M - LPS'!AO110</f>
        <v>2.3323293010974844E-2</v>
      </c>
      <c r="AP110" s="417">
        <f>'11M - LPS'!AP110</f>
        <v>2.321311884647274E-2</v>
      </c>
      <c r="AQ110" s="417">
        <f>'11M - LPS'!AQ110</f>
        <v>2.3731198013184747E-2</v>
      </c>
      <c r="AR110" s="417">
        <f>'11M - LPS'!AR110</f>
        <v>2.8606933470298294E-2</v>
      </c>
      <c r="AS110" s="417">
        <f>'11M - LPS'!AS110</f>
        <v>2.8564986216861803E-2</v>
      </c>
      <c r="AT110" s="417">
        <f>'11M - LPS'!AT110</f>
        <v>2.8751866812939862E-2</v>
      </c>
      <c r="AU110" s="417">
        <f>'11M - LPS'!AU110</f>
        <v>2.8775609433120838E-2</v>
      </c>
      <c r="AV110" s="417">
        <f>'11M - LPS'!AV110</f>
        <v>2.4342465668949754E-2</v>
      </c>
      <c r="AW110" s="417">
        <f>'11M - LPS'!AW110</f>
        <v>2.3979947761775908E-2</v>
      </c>
      <c r="AX110" s="417">
        <f>'11M - LPS'!AX110</f>
        <v>2.3694199590883661E-2</v>
      </c>
      <c r="AY110" s="417">
        <f>'11M - LPS'!AY110</f>
        <v>2.3113770630064437E-2</v>
      </c>
      <c r="AZ110" s="417">
        <f>'11M - LPS'!AZ110</f>
        <v>2.308480619226886E-2</v>
      </c>
      <c r="BA110" s="417">
        <f>'11M - LPS'!BA110</f>
        <v>2.3323293010974844E-2</v>
      </c>
      <c r="BB110" s="417">
        <f>'11M - LPS'!BB110</f>
        <v>2.321311884647274E-2</v>
      </c>
      <c r="BC110" s="417">
        <f>'11M - LPS'!BC110</f>
        <v>2.3731198013184747E-2</v>
      </c>
      <c r="BD110" s="417">
        <f>'11M - LPS'!BD110</f>
        <v>2.8606933470298294E-2</v>
      </c>
      <c r="BE110" s="417">
        <f>'11M - LPS'!BE110</f>
        <v>2.8564986216861803E-2</v>
      </c>
      <c r="BF110" s="417">
        <f>'11M - LPS'!BF110</f>
        <v>2.8751866812939862E-2</v>
      </c>
      <c r="BG110" s="417">
        <f>'11M - LPS'!BG110</f>
        <v>2.8775609433120838E-2</v>
      </c>
      <c r="BH110" s="417">
        <f>'11M - LPS'!BH110</f>
        <v>2.4342465668949754E-2</v>
      </c>
      <c r="BI110" s="417">
        <f>'11M - LPS'!BI110</f>
        <v>2.3979947761775908E-2</v>
      </c>
      <c r="BJ110" s="417">
        <f>'11M - LPS'!BJ110</f>
        <v>2.3694199590883661E-2</v>
      </c>
      <c r="BK110" s="417">
        <f>'11M - LPS'!BK110</f>
        <v>2.3113770630064437E-2</v>
      </c>
      <c r="BL110" s="417">
        <f>'11M - LPS'!BL110</f>
        <v>2.308480619226886E-2</v>
      </c>
      <c r="BM110" s="417">
        <f>'11M - LPS'!BM110</f>
        <v>2.3323293010974844E-2</v>
      </c>
      <c r="BN110" s="417">
        <f>'11M - LPS'!BN110</f>
        <v>2.321311884647274E-2</v>
      </c>
      <c r="BO110" s="417">
        <f>'11M - LPS'!BO110</f>
        <v>2.3731198013184747E-2</v>
      </c>
      <c r="BP110" s="417">
        <f>'11M - LPS'!BP110</f>
        <v>2.8606933470298294E-2</v>
      </c>
      <c r="BQ110" s="417">
        <f>'11M - LPS'!BQ110</f>
        <v>2.8564986216861803E-2</v>
      </c>
      <c r="BR110" s="417">
        <f>'11M - LPS'!BR110</f>
        <v>2.8751866812939862E-2</v>
      </c>
      <c r="BS110" s="417">
        <f>'11M - LPS'!BS110</f>
        <v>2.8775609433120838E-2</v>
      </c>
      <c r="BT110" s="417">
        <f>'11M - LPS'!BT110</f>
        <v>2.4342465668949754E-2</v>
      </c>
      <c r="BU110" s="417">
        <f>'11M - LPS'!BU110</f>
        <v>2.3979947761775908E-2</v>
      </c>
      <c r="BV110" s="417">
        <f>'11M - LPS'!BV110</f>
        <v>2.3694199590883661E-2</v>
      </c>
      <c r="BW110" s="417">
        <f>'11M - LPS'!BW110</f>
        <v>2.3113770630064437E-2</v>
      </c>
      <c r="BX110" s="417">
        <f>'11M - LPS'!BX110</f>
        <v>2.308480619226886E-2</v>
      </c>
      <c r="BY110" s="417">
        <f>'11M - LPS'!BY110</f>
        <v>2.3323293010974844E-2</v>
      </c>
      <c r="BZ110" s="417">
        <f>'11M - LPS'!BZ110</f>
        <v>2.321311884647274E-2</v>
      </c>
      <c r="CA110" s="417">
        <f>'11M - LPS'!CA110</f>
        <v>2.3731198013184747E-2</v>
      </c>
      <c r="CB110" s="417">
        <f>'11M - LPS'!CB110</f>
        <v>2.8606933470298294E-2</v>
      </c>
      <c r="CC110" s="417">
        <f>'11M - LPS'!CC110</f>
        <v>2.8564986216861803E-2</v>
      </c>
      <c r="CD110" s="417">
        <f>'11M - LPS'!CD110</f>
        <v>2.8751866812939862E-2</v>
      </c>
      <c r="CE110" s="417">
        <f>'11M - LPS'!CE110</f>
        <v>2.8775609433120838E-2</v>
      </c>
      <c r="CF110" s="417">
        <f>'11M - LPS'!CF110</f>
        <v>2.4342465668949754E-2</v>
      </c>
      <c r="CG110" s="417">
        <f>'11M - LPS'!CG110</f>
        <v>2.3979947761775908E-2</v>
      </c>
      <c r="CH110" s="417">
        <f>'11M - LPS'!CH110</f>
        <v>2.3694199590883661E-2</v>
      </c>
    </row>
    <row r="111" spans="1:86" hidden="1" x14ac:dyDescent="0.35">
      <c r="A111" s="588"/>
      <c r="B111" s="287" t="s">
        <v>0</v>
      </c>
      <c r="C111" s="342">
        <f>'11M - LPS'!C111</f>
        <v>1.8068591999999987E-2</v>
      </c>
      <c r="D111" s="342">
        <f>'11M - LPS'!D111</f>
        <v>1.8068592000000085E-2</v>
      </c>
      <c r="E111" s="417">
        <f>'11M - LPS'!E111</f>
        <v>2.3897068756414595E-2</v>
      </c>
      <c r="F111" s="417">
        <f>'11M - LPS'!F111</f>
        <v>2.3313829526834466E-2</v>
      </c>
      <c r="G111" s="417">
        <f>'11M - LPS'!G111</f>
        <v>2.4964802170357413E-2</v>
      </c>
      <c r="H111" s="417">
        <f>'11M - LPS'!H111</f>
        <v>3.0465985850291009E-2</v>
      </c>
      <c r="I111" s="417">
        <f>'11M - LPS'!I111</f>
        <v>2.9429483128265644E-2</v>
      </c>
      <c r="J111" s="417">
        <f>'11M - LPS'!J111</f>
        <v>3.0170369015297571E-2</v>
      </c>
      <c r="K111" s="417">
        <f>'11M - LPS'!K111</f>
        <v>3.0665536551498451E-2</v>
      </c>
      <c r="L111" s="417">
        <f>'11M - LPS'!L111</f>
        <v>2.4164472689335421E-2</v>
      </c>
      <c r="M111" s="417">
        <f>'11M - LPS'!M111</f>
        <v>2.5294903153218563E-2</v>
      </c>
      <c r="N111" s="417">
        <f>'11M - LPS'!N111</f>
        <v>2.3471402778603406E-2</v>
      </c>
      <c r="O111" s="417">
        <f>'11M - LPS'!O111</f>
        <v>2.4146888775834336E-2</v>
      </c>
      <c r="P111" s="417">
        <f>'11M - LPS'!P111</f>
        <v>2.4000297678319994E-2</v>
      </c>
      <c r="Q111" s="417">
        <f>'11M - LPS'!Q111</f>
        <v>2.3897068756414595E-2</v>
      </c>
      <c r="R111" s="417">
        <f>'11M - LPS'!R111</f>
        <v>2.3313829526834466E-2</v>
      </c>
      <c r="S111" s="417">
        <f>'11M - LPS'!S111</f>
        <v>2.4964802170357413E-2</v>
      </c>
      <c r="T111" s="417">
        <f>'11M - LPS'!T111</f>
        <v>3.0465985850291009E-2</v>
      </c>
      <c r="U111" s="417">
        <f>'11M - LPS'!U111</f>
        <v>2.9429483128265644E-2</v>
      </c>
      <c r="V111" s="417">
        <f>'11M - LPS'!V111</f>
        <v>3.0170369015297571E-2</v>
      </c>
      <c r="W111" s="417">
        <f>'11M - LPS'!W111</f>
        <v>3.0665536551498451E-2</v>
      </c>
      <c r="X111" s="417">
        <f>'11M - LPS'!X111</f>
        <v>2.4164472689335421E-2</v>
      </c>
      <c r="Y111" s="417">
        <f>'11M - LPS'!Y111</f>
        <v>2.5294903153218563E-2</v>
      </c>
      <c r="Z111" s="417">
        <f>'11M - LPS'!Z111</f>
        <v>2.3471402778603406E-2</v>
      </c>
      <c r="AA111" s="417">
        <f>'11M - LPS'!AA111</f>
        <v>2.4146888775834336E-2</v>
      </c>
      <c r="AB111" s="417">
        <f>'11M - LPS'!AB111</f>
        <v>2.4000297678319994E-2</v>
      </c>
      <c r="AC111" s="417">
        <f>'11M - LPS'!AC111</f>
        <v>2.3897068756414595E-2</v>
      </c>
      <c r="AD111" s="417">
        <f>'11M - LPS'!AD111</f>
        <v>2.3313829526834466E-2</v>
      </c>
      <c r="AE111" s="417">
        <f>'11M - LPS'!AE111</f>
        <v>2.4964802170357413E-2</v>
      </c>
      <c r="AF111" s="417">
        <f>'11M - LPS'!AF111</f>
        <v>3.0465985850291009E-2</v>
      </c>
      <c r="AG111" s="417">
        <f>'11M - LPS'!AG111</f>
        <v>2.9429483128265644E-2</v>
      </c>
      <c r="AH111" s="417">
        <f>'11M - LPS'!AH111</f>
        <v>3.0170369015297571E-2</v>
      </c>
      <c r="AI111" s="417">
        <f>'11M - LPS'!AI111</f>
        <v>3.0665536551498451E-2</v>
      </c>
      <c r="AJ111" s="417">
        <f>'11M - LPS'!AJ111</f>
        <v>2.4164472689335421E-2</v>
      </c>
      <c r="AK111" s="417">
        <f>'11M - LPS'!AK111</f>
        <v>2.5294903153218563E-2</v>
      </c>
      <c r="AL111" s="417">
        <f>'11M - LPS'!AL111</f>
        <v>2.3471402778603406E-2</v>
      </c>
      <c r="AM111" s="417">
        <f>'11M - LPS'!AM111</f>
        <v>2.4146888775834336E-2</v>
      </c>
      <c r="AN111" s="417">
        <f>'11M - LPS'!AN111</f>
        <v>2.4000297678319994E-2</v>
      </c>
      <c r="AO111" s="417">
        <f>'11M - LPS'!AO111</f>
        <v>2.3897068756414595E-2</v>
      </c>
      <c r="AP111" s="417">
        <f>'11M - LPS'!AP111</f>
        <v>2.3313829526834466E-2</v>
      </c>
      <c r="AQ111" s="417">
        <f>'11M - LPS'!AQ111</f>
        <v>2.4964802170357413E-2</v>
      </c>
      <c r="AR111" s="417">
        <f>'11M - LPS'!AR111</f>
        <v>3.0465985850291009E-2</v>
      </c>
      <c r="AS111" s="417">
        <f>'11M - LPS'!AS111</f>
        <v>2.9429483128265644E-2</v>
      </c>
      <c r="AT111" s="417">
        <f>'11M - LPS'!AT111</f>
        <v>3.0170369015297571E-2</v>
      </c>
      <c r="AU111" s="417">
        <f>'11M - LPS'!AU111</f>
        <v>3.0665536551498451E-2</v>
      </c>
      <c r="AV111" s="417">
        <f>'11M - LPS'!AV111</f>
        <v>2.4164472689335421E-2</v>
      </c>
      <c r="AW111" s="417">
        <f>'11M - LPS'!AW111</f>
        <v>2.5294903153218563E-2</v>
      </c>
      <c r="AX111" s="417">
        <f>'11M - LPS'!AX111</f>
        <v>2.3471402778603406E-2</v>
      </c>
      <c r="AY111" s="417">
        <f>'11M - LPS'!AY111</f>
        <v>2.4146888775834336E-2</v>
      </c>
      <c r="AZ111" s="417">
        <f>'11M - LPS'!AZ111</f>
        <v>2.4000297678319994E-2</v>
      </c>
      <c r="BA111" s="417">
        <f>'11M - LPS'!BA111</f>
        <v>2.3897068756414595E-2</v>
      </c>
      <c r="BB111" s="417">
        <f>'11M - LPS'!BB111</f>
        <v>2.3313829526834466E-2</v>
      </c>
      <c r="BC111" s="417">
        <f>'11M - LPS'!BC111</f>
        <v>2.4964802170357413E-2</v>
      </c>
      <c r="BD111" s="417">
        <f>'11M - LPS'!BD111</f>
        <v>3.0465985850291009E-2</v>
      </c>
      <c r="BE111" s="417">
        <f>'11M - LPS'!BE111</f>
        <v>2.9429483128265644E-2</v>
      </c>
      <c r="BF111" s="417">
        <f>'11M - LPS'!BF111</f>
        <v>3.0170369015297571E-2</v>
      </c>
      <c r="BG111" s="417">
        <f>'11M - LPS'!BG111</f>
        <v>3.0665536551498451E-2</v>
      </c>
      <c r="BH111" s="417">
        <f>'11M - LPS'!BH111</f>
        <v>2.4164472689335421E-2</v>
      </c>
      <c r="BI111" s="417">
        <f>'11M - LPS'!BI111</f>
        <v>2.5294903153218563E-2</v>
      </c>
      <c r="BJ111" s="417">
        <f>'11M - LPS'!BJ111</f>
        <v>2.3471402778603406E-2</v>
      </c>
      <c r="BK111" s="417">
        <f>'11M - LPS'!BK111</f>
        <v>2.4146888775834336E-2</v>
      </c>
      <c r="BL111" s="417">
        <f>'11M - LPS'!BL111</f>
        <v>2.4000297678319994E-2</v>
      </c>
      <c r="BM111" s="417">
        <f>'11M - LPS'!BM111</f>
        <v>2.3897068756414595E-2</v>
      </c>
      <c r="BN111" s="417">
        <f>'11M - LPS'!BN111</f>
        <v>2.3313829526834466E-2</v>
      </c>
      <c r="BO111" s="417">
        <f>'11M - LPS'!BO111</f>
        <v>2.4964802170357413E-2</v>
      </c>
      <c r="BP111" s="417">
        <f>'11M - LPS'!BP111</f>
        <v>3.0465985850291009E-2</v>
      </c>
      <c r="BQ111" s="417">
        <f>'11M - LPS'!BQ111</f>
        <v>2.9429483128265644E-2</v>
      </c>
      <c r="BR111" s="417">
        <f>'11M - LPS'!BR111</f>
        <v>3.0170369015297571E-2</v>
      </c>
      <c r="BS111" s="417">
        <f>'11M - LPS'!BS111</f>
        <v>3.0665536551498451E-2</v>
      </c>
      <c r="BT111" s="417">
        <f>'11M - LPS'!BT111</f>
        <v>2.4164472689335421E-2</v>
      </c>
      <c r="BU111" s="417">
        <f>'11M - LPS'!BU111</f>
        <v>2.5294903153218563E-2</v>
      </c>
      <c r="BV111" s="417">
        <f>'11M - LPS'!BV111</f>
        <v>2.3471402778603406E-2</v>
      </c>
      <c r="BW111" s="417">
        <f>'11M - LPS'!BW111</f>
        <v>2.4146888775834336E-2</v>
      </c>
      <c r="BX111" s="417">
        <f>'11M - LPS'!BX111</f>
        <v>2.4000297678319994E-2</v>
      </c>
      <c r="BY111" s="417">
        <f>'11M - LPS'!BY111</f>
        <v>2.3897068756414595E-2</v>
      </c>
      <c r="BZ111" s="417">
        <f>'11M - LPS'!BZ111</f>
        <v>2.3313829526834466E-2</v>
      </c>
      <c r="CA111" s="417">
        <f>'11M - LPS'!CA111</f>
        <v>2.4964802170357413E-2</v>
      </c>
      <c r="CB111" s="417">
        <f>'11M - LPS'!CB111</f>
        <v>3.0465985850291009E-2</v>
      </c>
      <c r="CC111" s="417">
        <f>'11M - LPS'!CC111</f>
        <v>2.9429483128265644E-2</v>
      </c>
      <c r="CD111" s="417">
        <f>'11M - LPS'!CD111</f>
        <v>3.0170369015297571E-2</v>
      </c>
      <c r="CE111" s="417">
        <f>'11M - LPS'!CE111</f>
        <v>3.0665536551498451E-2</v>
      </c>
      <c r="CF111" s="417">
        <f>'11M - LPS'!CF111</f>
        <v>2.4164472689335421E-2</v>
      </c>
      <c r="CG111" s="417">
        <f>'11M - LPS'!CG111</f>
        <v>2.5294903153218563E-2</v>
      </c>
      <c r="CH111" s="417">
        <f>'11M - LPS'!CH111</f>
        <v>2.3471402778603406E-2</v>
      </c>
    </row>
    <row r="112" spans="1:86" hidden="1" x14ac:dyDescent="0.35">
      <c r="A112" s="588"/>
      <c r="B112" s="287" t="s">
        <v>21</v>
      </c>
      <c r="C112" s="342">
        <f>'11M - LPS'!C112</f>
        <v>1.8068591999999987E-2</v>
      </c>
      <c r="D112" s="342">
        <f>'11M - LPS'!D112</f>
        <v>1.8068592000000085E-2</v>
      </c>
      <c r="E112" s="417">
        <f>'11M - LPS'!E112</f>
        <v>2.3858274435910272E-2</v>
      </c>
      <c r="F112" s="417">
        <f>'11M - LPS'!F112</f>
        <v>2.39077296305596E-2</v>
      </c>
      <c r="G112" s="417">
        <f>'11M - LPS'!G112</f>
        <v>2.4119712018997624E-2</v>
      </c>
      <c r="H112" s="417">
        <f>'11M - LPS'!H112</f>
        <v>2.9277192076420381E-2</v>
      </c>
      <c r="I112" s="417">
        <f>'11M - LPS'!I112</f>
        <v>2.8557701019953176E-2</v>
      </c>
      <c r="J112" s="417">
        <f>'11M - LPS'!J112</f>
        <v>2.9111380293825227E-2</v>
      </c>
      <c r="K112" s="417">
        <f>'11M - LPS'!K112</f>
        <v>2.9351548036595759E-2</v>
      </c>
      <c r="L112" s="417">
        <f>'11M - LPS'!L112</f>
        <v>2.483647013594974E-2</v>
      </c>
      <c r="M112" s="417">
        <f>'11M - LPS'!M112</f>
        <v>2.3987366067580219E-2</v>
      </c>
      <c r="N112" s="417">
        <f>'11M - LPS'!N112</f>
        <v>2.4089378913695021E-2</v>
      </c>
      <c r="O112" s="417">
        <f>'11M - LPS'!O112</f>
        <v>2.3035856275064787E-2</v>
      </c>
      <c r="P112" s="417">
        <f>'11M - LPS'!P112</f>
        <v>2.3018097097034521E-2</v>
      </c>
      <c r="Q112" s="417">
        <f>'11M - LPS'!Q112</f>
        <v>2.3858274435910272E-2</v>
      </c>
      <c r="R112" s="417">
        <f>'11M - LPS'!R112</f>
        <v>2.39077296305596E-2</v>
      </c>
      <c r="S112" s="417">
        <f>'11M - LPS'!S112</f>
        <v>2.4119712018997624E-2</v>
      </c>
      <c r="T112" s="417">
        <f>'11M - LPS'!T112</f>
        <v>2.9277192076420381E-2</v>
      </c>
      <c r="U112" s="417">
        <f>'11M - LPS'!U112</f>
        <v>2.8557701019953176E-2</v>
      </c>
      <c r="V112" s="417">
        <f>'11M - LPS'!V112</f>
        <v>2.9111380293825227E-2</v>
      </c>
      <c r="W112" s="417">
        <f>'11M - LPS'!W112</f>
        <v>2.9351548036595759E-2</v>
      </c>
      <c r="X112" s="417">
        <f>'11M - LPS'!X112</f>
        <v>2.483647013594974E-2</v>
      </c>
      <c r="Y112" s="417">
        <f>'11M - LPS'!Y112</f>
        <v>2.3987366067580219E-2</v>
      </c>
      <c r="Z112" s="417">
        <f>'11M - LPS'!Z112</f>
        <v>2.4089378913695021E-2</v>
      </c>
      <c r="AA112" s="417">
        <f>'11M - LPS'!AA112</f>
        <v>2.3035856275064787E-2</v>
      </c>
      <c r="AB112" s="417">
        <f>'11M - LPS'!AB112</f>
        <v>2.3018097097034521E-2</v>
      </c>
      <c r="AC112" s="417">
        <f>'11M - LPS'!AC112</f>
        <v>2.3858274435910272E-2</v>
      </c>
      <c r="AD112" s="417">
        <f>'11M - LPS'!AD112</f>
        <v>2.39077296305596E-2</v>
      </c>
      <c r="AE112" s="417">
        <f>'11M - LPS'!AE112</f>
        <v>2.4119712018997624E-2</v>
      </c>
      <c r="AF112" s="417">
        <f>'11M - LPS'!AF112</f>
        <v>2.9277192076420381E-2</v>
      </c>
      <c r="AG112" s="417">
        <f>'11M - LPS'!AG112</f>
        <v>2.8557701019953176E-2</v>
      </c>
      <c r="AH112" s="417">
        <f>'11M - LPS'!AH112</f>
        <v>2.9111380293825227E-2</v>
      </c>
      <c r="AI112" s="417">
        <f>'11M - LPS'!AI112</f>
        <v>2.9351548036595759E-2</v>
      </c>
      <c r="AJ112" s="417">
        <f>'11M - LPS'!AJ112</f>
        <v>2.483647013594974E-2</v>
      </c>
      <c r="AK112" s="417">
        <f>'11M - LPS'!AK112</f>
        <v>2.3987366067580219E-2</v>
      </c>
      <c r="AL112" s="417">
        <f>'11M - LPS'!AL112</f>
        <v>2.4089378913695021E-2</v>
      </c>
      <c r="AM112" s="417">
        <f>'11M - LPS'!AM112</f>
        <v>2.3035856275064787E-2</v>
      </c>
      <c r="AN112" s="417">
        <f>'11M - LPS'!AN112</f>
        <v>2.3018097097034521E-2</v>
      </c>
      <c r="AO112" s="417">
        <f>'11M - LPS'!AO112</f>
        <v>2.3858274435910272E-2</v>
      </c>
      <c r="AP112" s="417">
        <f>'11M - LPS'!AP112</f>
        <v>2.39077296305596E-2</v>
      </c>
      <c r="AQ112" s="417">
        <f>'11M - LPS'!AQ112</f>
        <v>2.4119712018997624E-2</v>
      </c>
      <c r="AR112" s="417">
        <f>'11M - LPS'!AR112</f>
        <v>2.9277192076420381E-2</v>
      </c>
      <c r="AS112" s="417">
        <f>'11M - LPS'!AS112</f>
        <v>2.8557701019953176E-2</v>
      </c>
      <c r="AT112" s="417">
        <f>'11M - LPS'!AT112</f>
        <v>2.9111380293825227E-2</v>
      </c>
      <c r="AU112" s="417">
        <f>'11M - LPS'!AU112</f>
        <v>2.9351548036595759E-2</v>
      </c>
      <c r="AV112" s="417">
        <f>'11M - LPS'!AV112</f>
        <v>2.483647013594974E-2</v>
      </c>
      <c r="AW112" s="417">
        <f>'11M - LPS'!AW112</f>
        <v>2.3987366067580219E-2</v>
      </c>
      <c r="AX112" s="417">
        <f>'11M - LPS'!AX112</f>
        <v>2.4089378913695021E-2</v>
      </c>
      <c r="AY112" s="417">
        <f>'11M - LPS'!AY112</f>
        <v>2.3035856275064787E-2</v>
      </c>
      <c r="AZ112" s="417">
        <f>'11M - LPS'!AZ112</f>
        <v>2.3018097097034521E-2</v>
      </c>
      <c r="BA112" s="417">
        <f>'11M - LPS'!BA112</f>
        <v>2.3858274435910272E-2</v>
      </c>
      <c r="BB112" s="417">
        <f>'11M - LPS'!BB112</f>
        <v>2.39077296305596E-2</v>
      </c>
      <c r="BC112" s="417">
        <f>'11M - LPS'!BC112</f>
        <v>2.4119712018997624E-2</v>
      </c>
      <c r="BD112" s="417">
        <f>'11M - LPS'!BD112</f>
        <v>2.9277192076420381E-2</v>
      </c>
      <c r="BE112" s="417">
        <f>'11M - LPS'!BE112</f>
        <v>2.8557701019953176E-2</v>
      </c>
      <c r="BF112" s="417">
        <f>'11M - LPS'!BF112</f>
        <v>2.9111380293825227E-2</v>
      </c>
      <c r="BG112" s="417">
        <f>'11M - LPS'!BG112</f>
        <v>2.9351548036595759E-2</v>
      </c>
      <c r="BH112" s="417">
        <f>'11M - LPS'!BH112</f>
        <v>2.483647013594974E-2</v>
      </c>
      <c r="BI112" s="417">
        <f>'11M - LPS'!BI112</f>
        <v>2.3987366067580219E-2</v>
      </c>
      <c r="BJ112" s="417">
        <f>'11M - LPS'!BJ112</f>
        <v>2.4089378913695021E-2</v>
      </c>
      <c r="BK112" s="417">
        <f>'11M - LPS'!BK112</f>
        <v>2.3035856275064787E-2</v>
      </c>
      <c r="BL112" s="417">
        <f>'11M - LPS'!BL112</f>
        <v>2.3018097097034521E-2</v>
      </c>
      <c r="BM112" s="417">
        <f>'11M - LPS'!BM112</f>
        <v>2.3858274435910272E-2</v>
      </c>
      <c r="BN112" s="417">
        <f>'11M - LPS'!BN112</f>
        <v>2.39077296305596E-2</v>
      </c>
      <c r="BO112" s="417">
        <f>'11M - LPS'!BO112</f>
        <v>2.4119712018997624E-2</v>
      </c>
      <c r="BP112" s="417">
        <f>'11M - LPS'!BP112</f>
        <v>2.9277192076420381E-2</v>
      </c>
      <c r="BQ112" s="417">
        <f>'11M - LPS'!BQ112</f>
        <v>2.8557701019953176E-2</v>
      </c>
      <c r="BR112" s="417">
        <f>'11M - LPS'!BR112</f>
        <v>2.9111380293825227E-2</v>
      </c>
      <c r="BS112" s="417">
        <f>'11M - LPS'!BS112</f>
        <v>2.9351548036595759E-2</v>
      </c>
      <c r="BT112" s="417">
        <f>'11M - LPS'!BT112</f>
        <v>2.483647013594974E-2</v>
      </c>
      <c r="BU112" s="417">
        <f>'11M - LPS'!BU112</f>
        <v>2.3987366067580219E-2</v>
      </c>
      <c r="BV112" s="417">
        <f>'11M - LPS'!BV112</f>
        <v>2.4089378913695021E-2</v>
      </c>
      <c r="BW112" s="417">
        <f>'11M - LPS'!BW112</f>
        <v>2.3035856275064787E-2</v>
      </c>
      <c r="BX112" s="417">
        <f>'11M - LPS'!BX112</f>
        <v>2.3018097097034521E-2</v>
      </c>
      <c r="BY112" s="417">
        <f>'11M - LPS'!BY112</f>
        <v>2.3858274435910272E-2</v>
      </c>
      <c r="BZ112" s="417">
        <f>'11M - LPS'!BZ112</f>
        <v>2.39077296305596E-2</v>
      </c>
      <c r="CA112" s="417">
        <f>'11M - LPS'!CA112</f>
        <v>2.4119712018997624E-2</v>
      </c>
      <c r="CB112" s="417">
        <f>'11M - LPS'!CB112</f>
        <v>2.9277192076420381E-2</v>
      </c>
      <c r="CC112" s="417">
        <f>'11M - LPS'!CC112</f>
        <v>2.8557701019953176E-2</v>
      </c>
      <c r="CD112" s="417">
        <f>'11M - LPS'!CD112</f>
        <v>2.9111380293825227E-2</v>
      </c>
      <c r="CE112" s="417">
        <f>'11M - LPS'!CE112</f>
        <v>2.9351548036595759E-2</v>
      </c>
      <c r="CF112" s="417">
        <f>'11M - LPS'!CF112</f>
        <v>2.483647013594974E-2</v>
      </c>
      <c r="CG112" s="417">
        <f>'11M - LPS'!CG112</f>
        <v>2.3987366067580219E-2</v>
      </c>
      <c r="CH112" s="417">
        <f>'11M - LPS'!CH112</f>
        <v>2.4089378913695021E-2</v>
      </c>
    </row>
    <row r="113" spans="1:86" hidden="1" x14ac:dyDescent="0.35">
      <c r="A113" s="588"/>
      <c r="B113" s="287" t="s">
        <v>1</v>
      </c>
      <c r="C113" s="342">
        <f>'11M - LPS'!C113</f>
        <v>1.8068591999999987E-2</v>
      </c>
      <c r="D113" s="342">
        <f>'11M - LPS'!D113</f>
        <v>1.8068592000000085E-2</v>
      </c>
      <c r="E113" s="417">
        <f>'11M - LPS'!E113</f>
        <v>2.0648262403999099E-2</v>
      </c>
      <c r="F113" s="417">
        <f>'11M - LPS'!F113</f>
        <v>2.3438898061895055E-2</v>
      </c>
      <c r="G113" s="417">
        <f>'11M - LPS'!G113</f>
        <v>2.5988402964995303E-2</v>
      </c>
      <c r="H113" s="417">
        <f>'11M - LPS'!H113</f>
        <v>3.053153206925488E-2</v>
      </c>
      <c r="I113" s="417">
        <f>'11M - LPS'!I113</f>
        <v>2.9464928594527161E-2</v>
      </c>
      <c r="J113" s="417">
        <f>'11M - LPS'!J113</f>
        <v>3.0211763272592014E-2</v>
      </c>
      <c r="K113" s="417">
        <f>'11M - LPS'!K113</f>
        <v>3.0933268689587849E-2</v>
      </c>
      <c r="L113" s="417">
        <f>'11M - LPS'!L113</f>
        <v>2.4129610294570381E-2</v>
      </c>
      <c r="M113" s="417">
        <f>'11M - LPS'!M113</f>
        <v>2.0648262403999099E-2</v>
      </c>
      <c r="N113" s="417">
        <f>'11M - LPS'!N113</f>
        <v>2.0648262403999799E-2</v>
      </c>
      <c r="O113" s="417">
        <f>'11M - LPS'!O113</f>
        <v>2.0648262404000001E-2</v>
      </c>
      <c r="P113" s="417">
        <f>'11M - LPS'!P113</f>
        <v>2.0648262404000101E-2</v>
      </c>
      <c r="Q113" s="417">
        <f>'11M - LPS'!Q113</f>
        <v>2.0648262403999099E-2</v>
      </c>
      <c r="R113" s="417">
        <f>'11M - LPS'!R113</f>
        <v>2.3438898061895055E-2</v>
      </c>
      <c r="S113" s="417">
        <f>'11M - LPS'!S113</f>
        <v>2.5988402964995303E-2</v>
      </c>
      <c r="T113" s="417">
        <f>'11M - LPS'!T113</f>
        <v>3.053153206925488E-2</v>
      </c>
      <c r="U113" s="417">
        <f>'11M - LPS'!U113</f>
        <v>2.9464928594527161E-2</v>
      </c>
      <c r="V113" s="417">
        <f>'11M - LPS'!V113</f>
        <v>3.0211763272592014E-2</v>
      </c>
      <c r="W113" s="417">
        <f>'11M - LPS'!W113</f>
        <v>3.0933268689587849E-2</v>
      </c>
      <c r="X113" s="417">
        <f>'11M - LPS'!X113</f>
        <v>2.4129610294570381E-2</v>
      </c>
      <c r="Y113" s="417">
        <f>'11M - LPS'!Y113</f>
        <v>2.0648262403999099E-2</v>
      </c>
      <c r="Z113" s="417">
        <f>'11M - LPS'!Z113</f>
        <v>2.0648262403999799E-2</v>
      </c>
      <c r="AA113" s="417">
        <f>'11M - LPS'!AA113</f>
        <v>2.0648262404000001E-2</v>
      </c>
      <c r="AB113" s="417">
        <f>'11M - LPS'!AB113</f>
        <v>2.0648262404000101E-2</v>
      </c>
      <c r="AC113" s="417">
        <f>'11M - LPS'!AC113</f>
        <v>2.0648262403999099E-2</v>
      </c>
      <c r="AD113" s="417">
        <f>'11M - LPS'!AD113</f>
        <v>2.3438898061895055E-2</v>
      </c>
      <c r="AE113" s="417">
        <f>'11M - LPS'!AE113</f>
        <v>2.5988402964995303E-2</v>
      </c>
      <c r="AF113" s="417">
        <f>'11M - LPS'!AF113</f>
        <v>3.053153206925488E-2</v>
      </c>
      <c r="AG113" s="417">
        <f>'11M - LPS'!AG113</f>
        <v>2.9464928594527161E-2</v>
      </c>
      <c r="AH113" s="417">
        <f>'11M - LPS'!AH113</f>
        <v>3.0211763272592014E-2</v>
      </c>
      <c r="AI113" s="417">
        <f>'11M - LPS'!AI113</f>
        <v>3.0933268689587849E-2</v>
      </c>
      <c r="AJ113" s="417">
        <f>'11M - LPS'!AJ113</f>
        <v>2.4129610294570381E-2</v>
      </c>
      <c r="AK113" s="417">
        <f>'11M - LPS'!AK113</f>
        <v>2.0648262403999099E-2</v>
      </c>
      <c r="AL113" s="417">
        <f>'11M - LPS'!AL113</f>
        <v>2.0648262403999799E-2</v>
      </c>
      <c r="AM113" s="417">
        <f>'11M - LPS'!AM113</f>
        <v>2.0648262404000001E-2</v>
      </c>
      <c r="AN113" s="417">
        <f>'11M - LPS'!AN113</f>
        <v>2.0648262404000101E-2</v>
      </c>
      <c r="AO113" s="417">
        <f>'11M - LPS'!AO113</f>
        <v>2.0648262403999099E-2</v>
      </c>
      <c r="AP113" s="417">
        <f>'11M - LPS'!AP113</f>
        <v>2.3438898061895055E-2</v>
      </c>
      <c r="AQ113" s="417">
        <f>'11M - LPS'!AQ113</f>
        <v>2.5988402964995303E-2</v>
      </c>
      <c r="AR113" s="417">
        <f>'11M - LPS'!AR113</f>
        <v>3.053153206925488E-2</v>
      </c>
      <c r="AS113" s="417">
        <f>'11M - LPS'!AS113</f>
        <v>2.9464928594527161E-2</v>
      </c>
      <c r="AT113" s="417">
        <f>'11M - LPS'!AT113</f>
        <v>3.0211763272592014E-2</v>
      </c>
      <c r="AU113" s="417">
        <f>'11M - LPS'!AU113</f>
        <v>3.0933268689587849E-2</v>
      </c>
      <c r="AV113" s="417">
        <f>'11M - LPS'!AV113</f>
        <v>2.4129610294570381E-2</v>
      </c>
      <c r="AW113" s="417">
        <f>'11M - LPS'!AW113</f>
        <v>2.0648262403999099E-2</v>
      </c>
      <c r="AX113" s="417">
        <f>'11M - LPS'!AX113</f>
        <v>2.0648262403999799E-2</v>
      </c>
      <c r="AY113" s="417">
        <f>'11M - LPS'!AY113</f>
        <v>2.0648262404000001E-2</v>
      </c>
      <c r="AZ113" s="417">
        <f>'11M - LPS'!AZ113</f>
        <v>2.0648262404000101E-2</v>
      </c>
      <c r="BA113" s="417">
        <f>'11M - LPS'!BA113</f>
        <v>2.0648262403999099E-2</v>
      </c>
      <c r="BB113" s="417">
        <f>'11M - LPS'!BB113</f>
        <v>2.3438898061895055E-2</v>
      </c>
      <c r="BC113" s="417">
        <f>'11M - LPS'!BC113</f>
        <v>2.5988402964995303E-2</v>
      </c>
      <c r="BD113" s="417">
        <f>'11M - LPS'!BD113</f>
        <v>3.053153206925488E-2</v>
      </c>
      <c r="BE113" s="417">
        <f>'11M - LPS'!BE113</f>
        <v>2.9464928594527161E-2</v>
      </c>
      <c r="BF113" s="417">
        <f>'11M - LPS'!BF113</f>
        <v>3.0211763272592014E-2</v>
      </c>
      <c r="BG113" s="417">
        <f>'11M - LPS'!BG113</f>
        <v>3.0933268689587849E-2</v>
      </c>
      <c r="BH113" s="417">
        <f>'11M - LPS'!BH113</f>
        <v>2.4129610294570381E-2</v>
      </c>
      <c r="BI113" s="417">
        <f>'11M - LPS'!BI113</f>
        <v>2.0648262403999099E-2</v>
      </c>
      <c r="BJ113" s="417">
        <f>'11M - LPS'!BJ113</f>
        <v>2.0648262403999799E-2</v>
      </c>
      <c r="BK113" s="417">
        <f>'11M - LPS'!BK113</f>
        <v>2.0648262404000001E-2</v>
      </c>
      <c r="BL113" s="417">
        <f>'11M - LPS'!BL113</f>
        <v>2.0648262404000101E-2</v>
      </c>
      <c r="BM113" s="417">
        <f>'11M - LPS'!BM113</f>
        <v>2.0648262403999099E-2</v>
      </c>
      <c r="BN113" s="417">
        <f>'11M - LPS'!BN113</f>
        <v>2.3438898061895055E-2</v>
      </c>
      <c r="BO113" s="417">
        <f>'11M - LPS'!BO113</f>
        <v>2.5988402964995303E-2</v>
      </c>
      <c r="BP113" s="417">
        <f>'11M - LPS'!BP113</f>
        <v>3.053153206925488E-2</v>
      </c>
      <c r="BQ113" s="417">
        <f>'11M - LPS'!BQ113</f>
        <v>2.9464928594527161E-2</v>
      </c>
      <c r="BR113" s="417">
        <f>'11M - LPS'!BR113</f>
        <v>3.0211763272592014E-2</v>
      </c>
      <c r="BS113" s="417">
        <f>'11M - LPS'!BS113</f>
        <v>3.0933268689587849E-2</v>
      </c>
      <c r="BT113" s="417">
        <f>'11M - LPS'!BT113</f>
        <v>2.4129610294570381E-2</v>
      </c>
      <c r="BU113" s="417">
        <f>'11M - LPS'!BU113</f>
        <v>2.0648262403999099E-2</v>
      </c>
      <c r="BV113" s="417">
        <f>'11M - LPS'!BV113</f>
        <v>2.0648262403999799E-2</v>
      </c>
      <c r="BW113" s="417">
        <f>'11M - LPS'!BW113</f>
        <v>2.0648262404000001E-2</v>
      </c>
      <c r="BX113" s="417">
        <f>'11M - LPS'!BX113</f>
        <v>2.0648262404000101E-2</v>
      </c>
      <c r="BY113" s="417">
        <f>'11M - LPS'!BY113</f>
        <v>2.0648262403999099E-2</v>
      </c>
      <c r="BZ113" s="417">
        <f>'11M - LPS'!BZ113</f>
        <v>2.3438898061895055E-2</v>
      </c>
      <c r="CA113" s="417">
        <f>'11M - LPS'!CA113</f>
        <v>2.5988402964995303E-2</v>
      </c>
      <c r="CB113" s="417">
        <f>'11M - LPS'!CB113</f>
        <v>3.053153206925488E-2</v>
      </c>
      <c r="CC113" s="417">
        <f>'11M - LPS'!CC113</f>
        <v>2.9464928594527161E-2</v>
      </c>
      <c r="CD113" s="417">
        <f>'11M - LPS'!CD113</f>
        <v>3.0211763272592014E-2</v>
      </c>
      <c r="CE113" s="417">
        <f>'11M - LPS'!CE113</f>
        <v>3.0933268689587849E-2</v>
      </c>
      <c r="CF113" s="417">
        <f>'11M - LPS'!CF113</f>
        <v>2.4129610294570381E-2</v>
      </c>
      <c r="CG113" s="417">
        <f>'11M - LPS'!CG113</f>
        <v>2.0648262403999099E-2</v>
      </c>
      <c r="CH113" s="417">
        <f>'11M - LPS'!CH113</f>
        <v>2.0648262403999799E-2</v>
      </c>
    </row>
    <row r="114" spans="1:86" hidden="1" x14ac:dyDescent="0.35">
      <c r="A114" s="588"/>
      <c r="B114" s="287" t="s">
        <v>22</v>
      </c>
      <c r="C114" s="342">
        <f>'11M - LPS'!C114</f>
        <v>1.8068591999999987E-2</v>
      </c>
      <c r="D114" s="342">
        <f>'11M - LPS'!D114</f>
        <v>1.8068592000000085E-2</v>
      </c>
      <c r="E114" s="417">
        <f>'11M - LPS'!E114</f>
        <v>2.0737176729359496E-2</v>
      </c>
      <c r="F114" s="417">
        <f>'11M - LPS'!F114</f>
        <v>2.1123166806762524E-2</v>
      </c>
      <c r="G114" s="417">
        <f>'11M - LPS'!G114</f>
        <v>2.0745647548548931E-2</v>
      </c>
      <c r="H114" s="417">
        <f>'11M - LPS'!H114</f>
        <v>2.2660656295062944E-2</v>
      </c>
      <c r="I114" s="417">
        <f>'11M - LPS'!I114</f>
        <v>2.2465007168238151E-2</v>
      </c>
      <c r="J114" s="417">
        <f>'11M - LPS'!J114</f>
        <v>2.2703118412978698E-2</v>
      </c>
      <c r="K114" s="417">
        <f>'11M - LPS'!K114</f>
        <v>2.2685874534225599E-2</v>
      </c>
      <c r="L114" s="417">
        <f>'11M - LPS'!L114</f>
        <v>2.0737970520331724E-2</v>
      </c>
      <c r="M114" s="417">
        <f>'11M - LPS'!M114</f>
        <v>2.0658111937576471E-2</v>
      </c>
      <c r="N114" s="417">
        <f>'11M - LPS'!N114</f>
        <v>2.0722868298511984E-2</v>
      </c>
      <c r="O114" s="417">
        <f>'11M - LPS'!O114</f>
        <v>2.1190254124629451E-2</v>
      </c>
      <c r="P114" s="417">
        <f>'11M - LPS'!P114</f>
        <v>2.1152137229698852E-2</v>
      </c>
      <c r="Q114" s="417">
        <f>'11M - LPS'!Q114</f>
        <v>2.0737176729359496E-2</v>
      </c>
      <c r="R114" s="417">
        <f>'11M - LPS'!R114</f>
        <v>2.1123166806762524E-2</v>
      </c>
      <c r="S114" s="417">
        <f>'11M - LPS'!S114</f>
        <v>2.0745647548548931E-2</v>
      </c>
      <c r="T114" s="417">
        <f>'11M - LPS'!T114</f>
        <v>2.2660656295062944E-2</v>
      </c>
      <c r="U114" s="417">
        <f>'11M - LPS'!U114</f>
        <v>2.2465007168238151E-2</v>
      </c>
      <c r="V114" s="417">
        <f>'11M - LPS'!V114</f>
        <v>2.2703118412978698E-2</v>
      </c>
      <c r="W114" s="417">
        <f>'11M - LPS'!W114</f>
        <v>2.2685874534225599E-2</v>
      </c>
      <c r="X114" s="417">
        <f>'11M - LPS'!X114</f>
        <v>2.0737970520331724E-2</v>
      </c>
      <c r="Y114" s="417">
        <f>'11M - LPS'!Y114</f>
        <v>2.0658111937576471E-2</v>
      </c>
      <c r="Z114" s="417">
        <f>'11M - LPS'!Z114</f>
        <v>2.0722868298511984E-2</v>
      </c>
      <c r="AA114" s="417">
        <f>'11M - LPS'!AA114</f>
        <v>2.1190254124629451E-2</v>
      </c>
      <c r="AB114" s="417">
        <f>'11M - LPS'!AB114</f>
        <v>2.1152137229698852E-2</v>
      </c>
      <c r="AC114" s="417">
        <f>'11M - LPS'!AC114</f>
        <v>2.0737176729359496E-2</v>
      </c>
      <c r="AD114" s="417">
        <f>'11M - LPS'!AD114</f>
        <v>2.1123166806762524E-2</v>
      </c>
      <c r="AE114" s="417">
        <f>'11M - LPS'!AE114</f>
        <v>2.0745647548548931E-2</v>
      </c>
      <c r="AF114" s="417">
        <f>'11M - LPS'!AF114</f>
        <v>2.2660656295062944E-2</v>
      </c>
      <c r="AG114" s="417">
        <f>'11M - LPS'!AG114</f>
        <v>2.2465007168238151E-2</v>
      </c>
      <c r="AH114" s="417">
        <f>'11M - LPS'!AH114</f>
        <v>2.2703118412978698E-2</v>
      </c>
      <c r="AI114" s="417">
        <f>'11M - LPS'!AI114</f>
        <v>2.2685874534225599E-2</v>
      </c>
      <c r="AJ114" s="417">
        <f>'11M - LPS'!AJ114</f>
        <v>2.0737970520331724E-2</v>
      </c>
      <c r="AK114" s="417">
        <f>'11M - LPS'!AK114</f>
        <v>2.0658111937576471E-2</v>
      </c>
      <c r="AL114" s="417">
        <f>'11M - LPS'!AL114</f>
        <v>2.0722868298511984E-2</v>
      </c>
      <c r="AM114" s="417">
        <f>'11M - LPS'!AM114</f>
        <v>2.1190254124629451E-2</v>
      </c>
      <c r="AN114" s="417">
        <f>'11M - LPS'!AN114</f>
        <v>2.1152137229698852E-2</v>
      </c>
      <c r="AO114" s="417">
        <f>'11M - LPS'!AO114</f>
        <v>2.0737176729359496E-2</v>
      </c>
      <c r="AP114" s="417">
        <f>'11M - LPS'!AP114</f>
        <v>2.1123166806762524E-2</v>
      </c>
      <c r="AQ114" s="417">
        <f>'11M - LPS'!AQ114</f>
        <v>2.0745647548548931E-2</v>
      </c>
      <c r="AR114" s="417">
        <f>'11M - LPS'!AR114</f>
        <v>2.2660656295062944E-2</v>
      </c>
      <c r="AS114" s="417">
        <f>'11M - LPS'!AS114</f>
        <v>2.2465007168238151E-2</v>
      </c>
      <c r="AT114" s="417">
        <f>'11M - LPS'!AT114</f>
        <v>2.2703118412978698E-2</v>
      </c>
      <c r="AU114" s="417">
        <f>'11M - LPS'!AU114</f>
        <v>2.2685874534225599E-2</v>
      </c>
      <c r="AV114" s="417">
        <f>'11M - LPS'!AV114</f>
        <v>2.0737970520331724E-2</v>
      </c>
      <c r="AW114" s="417">
        <f>'11M - LPS'!AW114</f>
        <v>2.0658111937576471E-2</v>
      </c>
      <c r="AX114" s="417">
        <f>'11M - LPS'!AX114</f>
        <v>2.0722868298511984E-2</v>
      </c>
      <c r="AY114" s="417">
        <f>'11M - LPS'!AY114</f>
        <v>2.1190254124629451E-2</v>
      </c>
      <c r="AZ114" s="417">
        <f>'11M - LPS'!AZ114</f>
        <v>2.1152137229698852E-2</v>
      </c>
      <c r="BA114" s="417">
        <f>'11M - LPS'!BA114</f>
        <v>2.0737176729359496E-2</v>
      </c>
      <c r="BB114" s="417">
        <f>'11M - LPS'!BB114</f>
        <v>2.1123166806762524E-2</v>
      </c>
      <c r="BC114" s="417">
        <f>'11M - LPS'!BC114</f>
        <v>2.0745647548548931E-2</v>
      </c>
      <c r="BD114" s="417">
        <f>'11M - LPS'!BD114</f>
        <v>2.2660656295062944E-2</v>
      </c>
      <c r="BE114" s="417">
        <f>'11M - LPS'!BE114</f>
        <v>2.2465007168238151E-2</v>
      </c>
      <c r="BF114" s="417">
        <f>'11M - LPS'!BF114</f>
        <v>2.2703118412978698E-2</v>
      </c>
      <c r="BG114" s="417">
        <f>'11M - LPS'!BG114</f>
        <v>2.2685874534225599E-2</v>
      </c>
      <c r="BH114" s="417">
        <f>'11M - LPS'!BH114</f>
        <v>2.0737970520331724E-2</v>
      </c>
      <c r="BI114" s="417">
        <f>'11M - LPS'!BI114</f>
        <v>2.0658111937576471E-2</v>
      </c>
      <c r="BJ114" s="417">
        <f>'11M - LPS'!BJ114</f>
        <v>2.0722868298511984E-2</v>
      </c>
      <c r="BK114" s="417">
        <f>'11M - LPS'!BK114</f>
        <v>2.1190254124629451E-2</v>
      </c>
      <c r="BL114" s="417">
        <f>'11M - LPS'!BL114</f>
        <v>2.1152137229698852E-2</v>
      </c>
      <c r="BM114" s="417">
        <f>'11M - LPS'!BM114</f>
        <v>2.0737176729359496E-2</v>
      </c>
      <c r="BN114" s="417">
        <f>'11M - LPS'!BN114</f>
        <v>2.1123166806762524E-2</v>
      </c>
      <c r="BO114" s="417">
        <f>'11M - LPS'!BO114</f>
        <v>2.0745647548548931E-2</v>
      </c>
      <c r="BP114" s="417">
        <f>'11M - LPS'!BP114</f>
        <v>2.2660656295062944E-2</v>
      </c>
      <c r="BQ114" s="417">
        <f>'11M - LPS'!BQ114</f>
        <v>2.2465007168238151E-2</v>
      </c>
      <c r="BR114" s="417">
        <f>'11M - LPS'!BR114</f>
        <v>2.2703118412978698E-2</v>
      </c>
      <c r="BS114" s="417">
        <f>'11M - LPS'!BS114</f>
        <v>2.2685874534225599E-2</v>
      </c>
      <c r="BT114" s="417">
        <f>'11M - LPS'!BT114</f>
        <v>2.0737970520331724E-2</v>
      </c>
      <c r="BU114" s="417">
        <f>'11M - LPS'!BU114</f>
        <v>2.0658111937576471E-2</v>
      </c>
      <c r="BV114" s="417">
        <f>'11M - LPS'!BV114</f>
        <v>2.0722868298511984E-2</v>
      </c>
      <c r="BW114" s="417">
        <f>'11M - LPS'!BW114</f>
        <v>2.1190254124629451E-2</v>
      </c>
      <c r="BX114" s="417">
        <f>'11M - LPS'!BX114</f>
        <v>2.1152137229698852E-2</v>
      </c>
      <c r="BY114" s="417">
        <f>'11M - LPS'!BY114</f>
        <v>2.0737176729359496E-2</v>
      </c>
      <c r="BZ114" s="417">
        <f>'11M - LPS'!BZ114</f>
        <v>2.1123166806762524E-2</v>
      </c>
      <c r="CA114" s="417">
        <f>'11M - LPS'!CA114</f>
        <v>2.0745647548548931E-2</v>
      </c>
      <c r="CB114" s="417">
        <f>'11M - LPS'!CB114</f>
        <v>2.2660656295062944E-2</v>
      </c>
      <c r="CC114" s="417">
        <f>'11M - LPS'!CC114</f>
        <v>2.2465007168238151E-2</v>
      </c>
      <c r="CD114" s="417">
        <f>'11M - LPS'!CD114</f>
        <v>2.2703118412978698E-2</v>
      </c>
      <c r="CE114" s="417">
        <f>'11M - LPS'!CE114</f>
        <v>2.2685874534225599E-2</v>
      </c>
      <c r="CF114" s="417">
        <f>'11M - LPS'!CF114</f>
        <v>2.0737970520331724E-2</v>
      </c>
      <c r="CG114" s="417">
        <f>'11M - LPS'!CG114</f>
        <v>2.0658111937576471E-2</v>
      </c>
      <c r="CH114" s="417">
        <f>'11M - LPS'!CH114</f>
        <v>2.0722868298511984E-2</v>
      </c>
    </row>
    <row r="115" spans="1:86" hidden="1" x14ac:dyDescent="0.35">
      <c r="A115" s="588"/>
      <c r="B115" s="94" t="s">
        <v>9</v>
      </c>
      <c r="C115" s="342">
        <f>'11M - LPS'!C115</f>
        <v>1.8068591999999987E-2</v>
      </c>
      <c r="D115" s="342">
        <f>'11M - LPS'!D115</f>
        <v>1.8068592000000085E-2</v>
      </c>
      <c r="E115" s="417">
        <f>'11M - LPS'!E115</f>
        <v>2.397468672158775E-2</v>
      </c>
      <c r="F115" s="417">
        <f>'11M - LPS'!F115</f>
        <v>2.3957072804052647E-2</v>
      </c>
      <c r="G115" s="417">
        <f>'11M - LPS'!G115</f>
        <v>2.3454344374147309E-2</v>
      </c>
      <c r="H115" s="417">
        <f>'11M - LPS'!H115</f>
        <v>2.2434774463499899E-2</v>
      </c>
      <c r="I115" s="417">
        <f>'11M - LPS'!I115</f>
        <v>2.24347744634995E-2</v>
      </c>
      <c r="J115" s="417">
        <f>'11M - LPS'!J115</f>
        <v>2.2434774463500201E-2</v>
      </c>
      <c r="K115" s="417">
        <f>'11M - LPS'!K115</f>
        <v>2.9077950833408788E-2</v>
      </c>
      <c r="L115" s="417">
        <f>'11M - LPS'!L115</f>
        <v>2.4597716891969112E-2</v>
      </c>
      <c r="M115" s="417">
        <f>'11M - LPS'!M115</f>
        <v>2.5433229765780715E-2</v>
      </c>
      <c r="N115" s="417">
        <f>'11M - LPS'!N115</f>
        <v>2.3472394813581491E-2</v>
      </c>
      <c r="O115" s="417">
        <f>'11M - LPS'!O115</f>
        <v>2.4146971028530511E-2</v>
      </c>
      <c r="P115" s="417">
        <f>'11M - LPS'!P115</f>
        <v>2.4003786443699406E-2</v>
      </c>
      <c r="Q115" s="417">
        <f>'11M - LPS'!Q115</f>
        <v>2.397468672158775E-2</v>
      </c>
      <c r="R115" s="417">
        <f>'11M - LPS'!R115</f>
        <v>2.3957072804052647E-2</v>
      </c>
      <c r="S115" s="417">
        <f>'11M - LPS'!S115</f>
        <v>2.3454344374147309E-2</v>
      </c>
      <c r="T115" s="417">
        <f>'11M - LPS'!T115</f>
        <v>2.2434774463499899E-2</v>
      </c>
      <c r="U115" s="417">
        <f>'11M - LPS'!U115</f>
        <v>2.24347744634995E-2</v>
      </c>
      <c r="V115" s="417">
        <f>'11M - LPS'!V115</f>
        <v>2.2434774463500201E-2</v>
      </c>
      <c r="W115" s="417">
        <f>'11M - LPS'!W115</f>
        <v>2.9077950833408788E-2</v>
      </c>
      <c r="X115" s="417">
        <f>'11M - LPS'!X115</f>
        <v>2.4597716891969112E-2</v>
      </c>
      <c r="Y115" s="417">
        <f>'11M - LPS'!Y115</f>
        <v>2.5433229765780715E-2</v>
      </c>
      <c r="Z115" s="417">
        <f>'11M - LPS'!Z115</f>
        <v>2.3472394813581491E-2</v>
      </c>
      <c r="AA115" s="417">
        <f>'11M - LPS'!AA115</f>
        <v>2.4146971028530511E-2</v>
      </c>
      <c r="AB115" s="417">
        <f>'11M - LPS'!AB115</f>
        <v>2.4003786443699406E-2</v>
      </c>
      <c r="AC115" s="417">
        <f>'11M - LPS'!AC115</f>
        <v>2.397468672158775E-2</v>
      </c>
      <c r="AD115" s="417">
        <f>'11M - LPS'!AD115</f>
        <v>2.3957072804052647E-2</v>
      </c>
      <c r="AE115" s="417">
        <f>'11M - LPS'!AE115</f>
        <v>2.3454344374147309E-2</v>
      </c>
      <c r="AF115" s="417">
        <f>'11M - LPS'!AF115</f>
        <v>2.2434774463499899E-2</v>
      </c>
      <c r="AG115" s="417">
        <f>'11M - LPS'!AG115</f>
        <v>2.24347744634995E-2</v>
      </c>
      <c r="AH115" s="417">
        <f>'11M - LPS'!AH115</f>
        <v>2.2434774463500201E-2</v>
      </c>
      <c r="AI115" s="417">
        <f>'11M - LPS'!AI115</f>
        <v>2.9077950833408788E-2</v>
      </c>
      <c r="AJ115" s="417">
        <f>'11M - LPS'!AJ115</f>
        <v>2.4597716891969112E-2</v>
      </c>
      <c r="AK115" s="417">
        <f>'11M - LPS'!AK115</f>
        <v>2.5433229765780715E-2</v>
      </c>
      <c r="AL115" s="417">
        <f>'11M - LPS'!AL115</f>
        <v>2.3472394813581491E-2</v>
      </c>
      <c r="AM115" s="417">
        <f>'11M - LPS'!AM115</f>
        <v>2.4146971028530511E-2</v>
      </c>
      <c r="AN115" s="417">
        <f>'11M - LPS'!AN115</f>
        <v>2.4003786443699406E-2</v>
      </c>
      <c r="AO115" s="417">
        <f>'11M - LPS'!AO115</f>
        <v>2.397468672158775E-2</v>
      </c>
      <c r="AP115" s="417">
        <f>'11M - LPS'!AP115</f>
        <v>2.3957072804052647E-2</v>
      </c>
      <c r="AQ115" s="417">
        <f>'11M - LPS'!AQ115</f>
        <v>2.3454344374147309E-2</v>
      </c>
      <c r="AR115" s="417">
        <f>'11M - LPS'!AR115</f>
        <v>2.2434774463499899E-2</v>
      </c>
      <c r="AS115" s="417">
        <f>'11M - LPS'!AS115</f>
        <v>2.24347744634995E-2</v>
      </c>
      <c r="AT115" s="417">
        <f>'11M - LPS'!AT115</f>
        <v>2.2434774463500201E-2</v>
      </c>
      <c r="AU115" s="417">
        <f>'11M - LPS'!AU115</f>
        <v>2.9077950833408788E-2</v>
      </c>
      <c r="AV115" s="417">
        <f>'11M - LPS'!AV115</f>
        <v>2.4597716891969112E-2</v>
      </c>
      <c r="AW115" s="417">
        <f>'11M - LPS'!AW115</f>
        <v>2.5433229765780715E-2</v>
      </c>
      <c r="AX115" s="417">
        <f>'11M - LPS'!AX115</f>
        <v>2.3472394813581491E-2</v>
      </c>
      <c r="AY115" s="417">
        <f>'11M - LPS'!AY115</f>
        <v>2.4146971028530511E-2</v>
      </c>
      <c r="AZ115" s="417">
        <f>'11M - LPS'!AZ115</f>
        <v>2.4003786443699406E-2</v>
      </c>
      <c r="BA115" s="417">
        <f>'11M - LPS'!BA115</f>
        <v>2.397468672158775E-2</v>
      </c>
      <c r="BB115" s="417">
        <f>'11M - LPS'!BB115</f>
        <v>2.3957072804052647E-2</v>
      </c>
      <c r="BC115" s="417">
        <f>'11M - LPS'!BC115</f>
        <v>2.3454344374147309E-2</v>
      </c>
      <c r="BD115" s="417">
        <f>'11M - LPS'!BD115</f>
        <v>2.2434774463499899E-2</v>
      </c>
      <c r="BE115" s="417">
        <f>'11M - LPS'!BE115</f>
        <v>2.24347744634995E-2</v>
      </c>
      <c r="BF115" s="417">
        <f>'11M - LPS'!BF115</f>
        <v>2.2434774463500201E-2</v>
      </c>
      <c r="BG115" s="417">
        <f>'11M - LPS'!BG115</f>
        <v>2.9077950833408788E-2</v>
      </c>
      <c r="BH115" s="417">
        <f>'11M - LPS'!BH115</f>
        <v>2.4597716891969112E-2</v>
      </c>
      <c r="BI115" s="417">
        <f>'11M - LPS'!BI115</f>
        <v>2.5433229765780715E-2</v>
      </c>
      <c r="BJ115" s="417">
        <f>'11M - LPS'!BJ115</f>
        <v>2.3472394813581491E-2</v>
      </c>
      <c r="BK115" s="417">
        <f>'11M - LPS'!BK115</f>
        <v>2.4146971028530511E-2</v>
      </c>
      <c r="BL115" s="417">
        <f>'11M - LPS'!BL115</f>
        <v>2.4003786443699406E-2</v>
      </c>
      <c r="BM115" s="417">
        <f>'11M - LPS'!BM115</f>
        <v>2.397468672158775E-2</v>
      </c>
      <c r="BN115" s="417">
        <f>'11M - LPS'!BN115</f>
        <v>2.3957072804052647E-2</v>
      </c>
      <c r="BO115" s="417">
        <f>'11M - LPS'!BO115</f>
        <v>2.3454344374147309E-2</v>
      </c>
      <c r="BP115" s="417">
        <f>'11M - LPS'!BP115</f>
        <v>2.2434774463499899E-2</v>
      </c>
      <c r="BQ115" s="417">
        <f>'11M - LPS'!BQ115</f>
        <v>2.24347744634995E-2</v>
      </c>
      <c r="BR115" s="417">
        <f>'11M - LPS'!BR115</f>
        <v>2.2434774463500201E-2</v>
      </c>
      <c r="BS115" s="417">
        <f>'11M - LPS'!BS115</f>
        <v>2.9077950833408788E-2</v>
      </c>
      <c r="BT115" s="417">
        <f>'11M - LPS'!BT115</f>
        <v>2.4597716891969112E-2</v>
      </c>
      <c r="BU115" s="417">
        <f>'11M - LPS'!BU115</f>
        <v>2.5433229765780715E-2</v>
      </c>
      <c r="BV115" s="417">
        <f>'11M - LPS'!BV115</f>
        <v>2.3472394813581491E-2</v>
      </c>
      <c r="BW115" s="417">
        <f>'11M - LPS'!BW115</f>
        <v>2.4146971028530511E-2</v>
      </c>
      <c r="BX115" s="417">
        <f>'11M - LPS'!BX115</f>
        <v>2.4003786443699406E-2</v>
      </c>
      <c r="BY115" s="417">
        <f>'11M - LPS'!BY115</f>
        <v>2.397468672158775E-2</v>
      </c>
      <c r="BZ115" s="417">
        <f>'11M - LPS'!BZ115</f>
        <v>2.3957072804052647E-2</v>
      </c>
      <c r="CA115" s="417">
        <f>'11M - LPS'!CA115</f>
        <v>2.3454344374147309E-2</v>
      </c>
      <c r="CB115" s="417">
        <f>'11M - LPS'!CB115</f>
        <v>2.2434774463499899E-2</v>
      </c>
      <c r="CC115" s="417">
        <f>'11M - LPS'!CC115</f>
        <v>2.24347744634995E-2</v>
      </c>
      <c r="CD115" s="417">
        <f>'11M - LPS'!CD115</f>
        <v>2.2434774463500201E-2</v>
      </c>
      <c r="CE115" s="417">
        <f>'11M - LPS'!CE115</f>
        <v>2.9077950833408788E-2</v>
      </c>
      <c r="CF115" s="417">
        <f>'11M - LPS'!CF115</f>
        <v>2.4597716891969112E-2</v>
      </c>
      <c r="CG115" s="417">
        <f>'11M - LPS'!CG115</f>
        <v>2.5433229765780715E-2</v>
      </c>
      <c r="CH115" s="417">
        <f>'11M - LPS'!CH115</f>
        <v>2.3472394813581491E-2</v>
      </c>
    </row>
    <row r="116" spans="1:86" hidden="1" x14ac:dyDescent="0.35">
      <c r="A116" s="588"/>
      <c r="B116" s="94" t="s">
        <v>3</v>
      </c>
      <c r="C116" s="342">
        <f>'11M - LPS'!C116</f>
        <v>1.8068591999999987E-2</v>
      </c>
      <c r="D116" s="342">
        <f>'11M - LPS'!D116</f>
        <v>1.8068592000000085E-2</v>
      </c>
      <c r="E116" s="417">
        <f>'11M - LPS'!E116</f>
        <v>2.3897068756414595E-2</v>
      </c>
      <c r="F116" s="417">
        <f>'11M - LPS'!F116</f>
        <v>2.3313829526834466E-2</v>
      </c>
      <c r="G116" s="417">
        <f>'11M - LPS'!G116</f>
        <v>2.4964802170357413E-2</v>
      </c>
      <c r="H116" s="417">
        <f>'11M - LPS'!H116</f>
        <v>3.0465985850291009E-2</v>
      </c>
      <c r="I116" s="417">
        <f>'11M - LPS'!I116</f>
        <v>2.9429483128265644E-2</v>
      </c>
      <c r="J116" s="417">
        <f>'11M - LPS'!J116</f>
        <v>3.0170369015297571E-2</v>
      </c>
      <c r="K116" s="417">
        <f>'11M - LPS'!K116</f>
        <v>3.0665536551498451E-2</v>
      </c>
      <c r="L116" s="417">
        <f>'11M - LPS'!L116</f>
        <v>2.4164472689335421E-2</v>
      </c>
      <c r="M116" s="417">
        <f>'11M - LPS'!M116</f>
        <v>2.5294903153218563E-2</v>
      </c>
      <c r="N116" s="417">
        <f>'11M - LPS'!N116</f>
        <v>2.3471402778603406E-2</v>
      </c>
      <c r="O116" s="417">
        <f>'11M - LPS'!O116</f>
        <v>2.4146888775834336E-2</v>
      </c>
      <c r="P116" s="417">
        <f>'11M - LPS'!P116</f>
        <v>2.4000297678319994E-2</v>
      </c>
      <c r="Q116" s="417">
        <f>'11M - LPS'!Q116</f>
        <v>2.3897068756414595E-2</v>
      </c>
      <c r="R116" s="417">
        <f>'11M - LPS'!R116</f>
        <v>2.3313829526834466E-2</v>
      </c>
      <c r="S116" s="417">
        <f>'11M - LPS'!S116</f>
        <v>2.4964802170357413E-2</v>
      </c>
      <c r="T116" s="417">
        <f>'11M - LPS'!T116</f>
        <v>3.0465985850291009E-2</v>
      </c>
      <c r="U116" s="417">
        <f>'11M - LPS'!U116</f>
        <v>2.9429483128265644E-2</v>
      </c>
      <c r="V116" s="417">
        <f>'11M - LPS'!V116</f>
        <v>3.0170369015297571E-2</v>
      </c>
      <c r="W116" s="417">
        <f>'11M - LPS'!W116</f>
        <v>3.0665536551498451E-2</v>
      </c>
      <c r="X116" s="417">
        <f>'11M - LPS'!X116</f>
        <v>2.4164472689335421E-2</v>
      </c>
      <c r="Y116" s="417">
        <f>'11M - LPS'!Y116</f>
        <v>2.5294903153218563E-2</v>
      </c>
      <c r="Z116" s="417">
        <f>'11M - LPS'!Z116</f>
        <v>2.3471402778603406E-2</v>
      </c>
      <c r="AA116" s="417">
        <f>'11M - LPS'!AA116</f>
        <v>2.4146888775834336E-2</v>
      </c>
      <c r="AB116" s="417">
        <f>'11M - LPS'!AB116</f>
        <v>2.4000297678319994E-2</v>
      </c>
      <c r="AC116" s="417">
        <f>'11M - LPS'!AC116</f>
        <v>2.3897068756414595E-2</v>
      </c>
      <c r="AD116" s="417">
        <f>'11M - LPS'!AD116</f>
        <v>2.3313829526834466E-2</v>
      </c>
      <c r="AE116" s="417">
        <f>'11M - LPS'!AE116</f>
        <v>2.4964802170357413E-2</v>
      </c>
      <c r="AF116" s="417">
        <f>'11M - LPS'!AF116</f>
        <v>3.0465985850291009E-2</v>
      </c>
      <c r="AG116" s="417">
        <f>'11M - LPS'!AG116</f>
        <v>2.9429483128265644E-2</v>
      </c>
      <c r="AH116" s="417">
        <f>'11M - LPS'!AH116</f>
        <v>3.0170369015297571E-2</v>
      </c>
      <c r="AI116" s="417">
        <f>'11M - LPS'!AI116</f>
        <v>3.0665536551498451E-2</v>
      </c>
      <c r="AJ116" s="417">
        <f>'11M - LPS'!AJ116</f>
        <v>2.4164472689335421E-2</v>
      </c>
      <c r="AK116" s="417">
        <f>'11M - LPS'!AK116</f>
        <v>2.5294903153218563E-2</v>
      </c>
      <c r="AL116" s="417">
        <f>'11M - LPS'!AL116</f>
        <v>2.3471402778603406E-2</v>
      </c>
      <c r="AM116" s="417">
        <f>'11M - LPS'!AM116</f>
        <v>2.4146888775834336E-2</v>
      </c>
      <c r="AN116" s="417">
        <f>'11M - LPS'!AN116</f>
        <v>2.4000297678319994E-2</v>
      </c>
      <c r="AO116" s="417">
        <f>'11M - LPS'!AO116</f>
        <v>2.3897068756414595E-2</v>
      </c>
      <c r="AP116" s="417">
        <f>'11M - LPS'!AP116</f>
        <v>2.3313829526834466E-2</v>
      </c>
      <c r="AQ116" s="417">
        <f>'11M - LPS'!AQ116</f>
        <v>2.4964802170357413E-2</v>
      </c>
      <c r="AR116" s="417">
        <f>'11M - LPS'!AR116</f>
        <v>3.0465985850291009E-2</v>
      </c>
      <c r="AS116" s="417">
        <f>'11M - LPS'!AS116</f>
        <v>2.9429483128265644E-2</v>
      </c>
      <c r="AT116" s="417">
        <f>'11M - LPS'!AT116</f>
        <v>3.0170369015297571E-2</v>
      </c>
      <c r="AU116" s="417">
        <f>'11M - LPS'!AU116</f>
        <v>3.0665536551498451E-2</v>
      </c>
      <c r="AV116" s="417">
        <f>'11M - LPS'!AV116</f>
        <v>2.4164472689335421E-2</v>
      </c>
      <c r="AW116" s="417">
        <f>'11M - LPS'!AW116</f>
        <v>2.5294903153218563E-2</v>
      </c>
      <c r="AX116" s="417">
        <f>'11M - LPS'!AX116</f>
        <v>2.3471402778603406E-2</v>
      </c>
      <c r="AY116" s="417">
        <f>'11M - LPS'!AY116</f>
        <v>2.4146888775834336E-2</v>
      </c>
      <c r="AZ116" s="417">
        <f>'11M - LPS'!AZ116</f>
        <v>2.4000297678319994E-2</v>
      </c>
      <c r="BA116" s="417">
        <f>'11M - LPS'!BA116</f>
        <v>2.3897068756414595E-2</v>
      </c>
      <c r="BB116" s="417">
        <f>'11M - LPS'!BB116</f>
        <v>2.3313829526834466E-2</v>
      </c>
      <c r="BC116" s="417">
        <f>'11M - LPS'!BC116</f>
        <v>2.4964802170357413E-2</v>
      </c>
      <c r="BD116" s="417">
        <f>'11M - LPS'!BD116</f>
        <v>3.0465985850291009E-2</v>
      </c>
      <c r="BE116" s="417">
        <f>'11M - LPS'!BE116</f>
        <v>2.9429483128265644E-2</v>
      </c>
      <c r="BF116" s="417">
        <f>'11M - LPS'!BF116</f>
        <v>3.0170369015297571E-2</v>
      </c>
      <c r="BG116" s="417">
        <f>'11M - LPS'!BG116</f>
        <v>3.0665536551498451E-2</v>
      </c>
      <c r="BH116" s="417">
        <f>'11M - LPS'!BH116</f>
        <v>2.4164472689335421E-2</v>
      </c>
      <c r="BI116" s="417">
        <f>'11M - LPS'!BI116</f>
        <v>2.5294903153218563E-2</v>
      </c>
      <c r="BJ116" s="417">
        <f>'11M - LPS'!BJ116</f>
        <v>2.3471402778603406E-2</v>
      </c>
      <c r="BK116" s="417">
        <f>'11M - LPS'!BK116</f>
        <v>2.4146888775834336E-2</v>
      </c>
      <c r="BL116" s="417">
        <f>'11M - LPS'!BL116</f>
        <v>2.4000297678319994E-2</v>
      </c>
      <c r="BM116" s="417">
        <f>'11M - LPS'!BM116</f>
        <v>2.3897068756414595E-2</v>
      </c>
      <c r="BN116" s="417">
        <f>'11M - LPS'!BN116</f>
        <v>2.3313829526834466E-2</v>
      </c>
      <c r="BO116" s="417">
        <f>'11M - LPS'!BO116</f>
        <v>2.4964802170357413E-2</v>
      </c>
      <c r="BP116" s="417">
        <f>'11M - LPS'!BP116</f>
        <v>3.0465985850291009E-2</v>
      </c>
      <c r="BQ116" s="417">
        <f>'11M - LPS'!BQ116</f>
        <v>2.9429483128265644E-2</v>
      </c>
      <c r="BR116" s="417">
        <f>'11M - LPS'!BR116</f>
        <v>3.0170369015297571E-2</v>
      </c>
      <c r="BS116" s="417">
        <f>'11M - LPS'!BS116</f>
        <v>3.0665536551498451E-2</v>
      </c>
      <c r="BT116" s="417">
        <f>'11M - LPS'!BT116</f>
        <v>2.4164472689335421E-2</v>
      </c>
      <c r="BU116" s="417">
        <f>'11M - LPS'!BU116</f>
        <v>2.5294903153218563E-2</v>
      </c>
      <c r="BV116" s="417">
        <f>'11M - LPS'!BV116</f>
        <v>2.3471402778603406E-2</v>
      </c>
      <c r="BW116" s="417">
        <f>'11M - LPS'!BW116</f>
        <v>2.4146888775834336E-2</v>
      </c>
      <c r="BX116" s="417">
        <f>'11M - LPS'!BX116</f>
        <v>2.4000297678319994E-2</v>
      </c>
      <c r="BY116" s="417">
        <f>'11M - LPS'!BY116</f>
        <v>2.3897068756414595E-2</v>
      </c>
      <c r="BZ116" s="417">
        <f>'11M - LPS'!BZ116</f>
        <v>2.3313829526834466E-2</v>
      </c>
      <c r="CA116" s="417">
        <f>'11M - LPS'!CA116</f>
        <v>2.4964802170357413E-2</v>
      </c>
      <c r="CB116" s="417">
        <f>'11M - LPS'!CB116</f>
        <v>3.0465985850291009E-2</v>
      </c>
      <c r="CC116" s="417">
        <f>'11M - LPS'!CC116</f>
        <v>2.9429483128265644E-2</v>
      </c>
      <c r="CD116" s="417">
        <f>'11M - LPS'!CD116</f>
        <v>3.0170369015297571E-2</v>
      </c>
      <c r="CE116" s="417">
        <f>'11M - LPS'!CE116</f>
        <v>3.0665536551498451E-2</v>
      </c>
      <c r="CF116" s="417">
        <f>'11M - LPS'!CF116</f>
        <v>2.4164472689335421E-2</v>
      </c>
      <c r="CG116" s="417">
        <f>'11M - LPS'!CG116</f>
        <v>2.5294903153218563E-2</v>
      </c>
      <c r="CH116" s="417">
        <f>'11M - LPS'!CH116</f>
        <v>2.3471402778603406E-2</v>
      </c>
    </row>
    <row r="117" spans="1:86" hidden="1" x14ac:dyDescent="0.35">
      <c r="A117" s="588"/>
      <c r="B117" s="94" t="s">
        <v>4</v>
      </c>
      <c r="C117" s="342">
        <f>'11M - LPS'!C117</f>
        <v>1.8068591999999987E-2</v>
      </c>
      <c r="D117" s="342">
        <f>'11M - LPS'!D117</f>
        <v>1.8068592000000085E-2</v>
      </c>
      <c r="E117" s="417">
        <f>'11M - LPS'!E117</f>
        <v>2.3553415133076006E-2</v>
      </c>
      <c r="F117" s="417">
        <f>'11M - LPS'!F117</f>
        <v>2.3754535894260277E-2</v>
      </c>
      <c r="G117" s="417">
        <f>'11M - LPS'!G117</f>
        <v>2.4165371279916782E-2</v>
      </c>
      <c r="H117" s="417">
        <f>'11M - LPS'!H117</f>
        <v>2.9121912626013276E-2</v>
      </c>
      <c r="I117" s="417">
        <f>'11M - LPS'!I117</f>
        <v>2.8944110599542203E-2</v>
      </c>
      <c r="J117" s="417">
        <f>'11M - LPS'!J117</f>
        <v>2.9121680220686882E-2</v>
      </c>
      <c r="K117" s="417">
        <f>'11M - LPS'!K117</f>
        <v>2.9051576371753238E-2</v>
      </c>
      <c r="L117" s="417">
        <f>'11M - LPS'!L117</f>
        <v>2.4926874373975675E-2</v>
      </c>
      <c r="M117" s="417">
        <f>'11M - LPS'!M117</f>
        <v>2.4274277566719897E-2</v>
      </c>
      <c r="N117" s="417">
        <f>'11M - LPS'!N117</f>
        <v>2.3873520393900585E-2</v>
      </c>
      <c r="O117" s="417">
        <f>'11M - LPS'!O117</f>
        <v>2.3453850881604333E-2</v>
      </c>
      <c r="P117" s="417">
        <f>'11M - LPS'!P117</f>
        <v>2.3291688777670631E-2</v>
      </c>
      <c r="Q117" s="417">
        <f>'11M - LPS'!Q117</f>
        <v>2.3553415133076006E-2</v>
      </c>
      <c r="R117" s="417">
        <f>'11M - LPS'!R117</f>
        <v>2.3754535894260277E-2</v>
      </c>
      <c r="S117" s="417">
        <f>'11M - LPS'!S117</f>
        <v>2.4165371279916782E-2</v>
      </c>
      <c r="T117" s="417">
        <f>'11M - LPS'!T117</f>
        <v>2.9121912626013276E-2</v>
      </c>
      <c r="U117" s="417">
        <f>'11M - LPS'!U117</f>
        <v>2.8944110599542203E-2</v>
      </c>
      <c r="V117" s="417">
        <f>'11M - LPS'!V117</f>
        <v>2.9121680220686882E-2</v>
      </c>
      <c r="W117" s="417">
        <f>'11M - LPS'!W117</f>
        <v>2.9051576371753238E-2</v>
      </c>
      <c r="X117" s="417">
        <f>'11M - LPS'!X117</f>
        <v>2.4926874373975675E-2</v>
      </c>
      <c r="Y117" s="417">
        <f>'11M - LPS'!Y117</f>
        <v>2.4274277566719897E-2</v>
      </c>
      <c r="Z117" s="417">
        <f>'11M - LPS'!Z117</f>
        <v>2.3873520393900585E-2</v>
      </c>
      <c r="AA117" s="417">
        <f>'11M - LPS'!AA117</f>
        <v>2.3453850881604333E-2</v>
      </c>
      <c r="AB117" s="417">
        <f>'11M - LPS'!AB117</f>
        <v>2.3291688777670631E-2</v>
      </c>
      <c r="AC117" s="417">
        <f>'11M - LPS'!AC117</f>
        <v>2.3553415133076006E-2</v>
      </c>
      <c r="AD117" s="417">
        <f>'11M - LPS'!AD117</f>
        <v>2.3754535894260277E-2</v>
      </c>
      <c r="AE117" s="417">
        <f>'11M - LPS'!AE117</f>
        <v>2.4165371279916782E-2</v>
      </c>
      <c r="AF117" s="417">
        <f>'11M - LPS'!AF117</f>
        <v>2.9121912626013276E-2</v>
      </c>
      <c r="AG117" s="417">
        <f>'11M - LPS'!AG117</f>
        <v>2.8944110599542203E-2</v>
      </c>
      <c r="AH117" s="417">
        <f>'11M - LPS'!AH117</f>
        <v>2.9121680220686882E-2</v>
      </c>
      <c r="AI117" s="417">
        <f>'11M - LPS'!AI117</f>
        <v>2.9051576371753238E-2</v>
      </c>
      <c r="AJ117" s="417">
        <f>'11M - LPS'!AJ117</f>
        <v>2.4926874373975675E-2</v>
      </c>
      <c r="AK117" s="417">
        <f>'11M - LPS'!AK117</f>
        <v>2.4274277566719897E-2</v>
      </c>
      <c r="AL117" s="417">
        <f>'11M - LPS'!AL117</f>
        <v>2.3873520393900585E-2</v>
      </c>
      <c r="AM117" s="417">
        <f>'11M - LPS'!AM117</f>
        <v>2.3453850881604333E-2</v>
      </c>
      <c r="AN117" s="417">
        <f>'11M - LPS'!AN117</f>
        <v>2.3291688777670631E-2</v>
      </c>
      <c r="AO117" s="417">
        <f>'11M - LPS'!AO117</f>
        <v>2.3553415133076006E-2</v>
      </c>
      <c r="AP117" s="417">
        <f>'11M - LPS'!AP117</f>
        <v>2.3754535894260277E-2</v>
      </c>
      <c r="AQ117" s="417">
        <f>'11M - LPS'!AQ117</f>
        <v>2.4165371279916782E-2</v>
      </c>
      <c r="AR117" s="417">
        <f>'11M - LPS'!AR117</f>
        <v>2.9121912626013276E-2</v>
      </c>
      <c r="AS117" s="417">
        <f>'11M - LPS'!AS117</f>
        <v>2.8944110599542203E-2</v>
      </c>
      <c r="AT117" s="417">
        <f>'11M - LPS'!AT117</f>
        <v>2.9121680220686882E-2</v>
      </c>
      <c r="AU117" s="417">
        <f>'11M - LPS'!AU117</f>
        <v>2.9051576371753238E-2</v>
      </c>
      <c r="AV117" s="417">
        <f>'11M - LPS'!AV117</f>
        <v>2.4926874373975675E-2</v>
      </c>
      <c r="AW117" s="417">
        <f>'11M - LPS'!AW117</f>
        <v>2.4274277566719897E-2</v>
      </c>
      <c r="AX117" s="417">
        <f>'11M - LPS'!AX117</f>
        <v>2.3873520393900585E-2</v>
      </c>
      <c r="AY117" s="417">
        <f>'11M - LPS'!AY117</f>
        <v>2.3453850881604333E-2</v>
      </c>
      <c r="AZ117" s="417">
        <f>'11M - LPS'!AZ117</f>
        <v>2.3291688777670631E-2</v>
      </c>
      <c r="BA117" s="417">
        <f>'11M - LPS'!BA117</f>
        <v>2.3553415133076006E-2</v>
      </c>
      <c r="BB117" s="417">
        <f>'11M - LPS'!BB117</f>
        <v>2.3754535894260277E-2</v>
      </c>
      <c r="BC117" s="417">
        <f>'11M - LPS'!BC117</f>
        <v>2.4165371279916782E-2</v>
      </c>
      <c r="BD117" s="417">
        <f>'11M - LPS'!BD117</f>
        <v>2.9121912626013276E-2</v>
      </c>
      <c r="BE117" s="417">
        <f>'11M - LPS'!BE117</f>
        <v>2.8944110599542203E-2</v>
      </c>
      <c r="BF117" s="417">
        <f>'11M - LPS'!BF117</f>
        <v>2.9121680220686882E-2</v>
      </c>
      <c r="BG117" s="417">
        <f>'11M - LPS'!BG117</f>
        <v>2.9051576371753238E-2</v>
      </c>
      <c r="BH117" s="417">
        <f>'11M - LPS'!BH117</f>
        <v>2.4926874373975675E-2</v>
      </c>
      <c r="BI117" s="417">
        <f>'11M - LPS'!BI117</f>
        <v>2.4274277566719897E-2</v>
      </c>
      <c r="BJ117" s="417">
        <f>'11M - LPS'!BJ117</f>
        <v>2.3873520393900585E-2</v>
      </c>
      <c r="BK117" s="417">
        <f>'11M - LPS'!BK117</f>
        <v>2.3453850881604333E-2</v>
      </c>
      <c r="BL117" s="417">
        <f>'11M - LPS'!BL117</f>
        <v>2.3291688777670631E-2</v>
      </c>
      <c r="BM117" s="417">
        <f>'11M - LPS'!BM117</f>
        <v>2.3553415133076006E-2</v>
      </c>
      <c r="BN117" s="417">
        <f>'11M - LPS'!BN117</f>
        <v>2.3754535894260277E-2</v>
      </c>
      <c r="BO117" s="417">
        <f>'11M - LPS'!BO117</f>
        <v>2.4165371279916782E-2</v>
      </c>
      <c r="BP117" s="417">
        <f>'11M - LPS'!BP117</f>
        <v>2.9121912626013276E-2</v>
      </c>
      <c r="BQ117" s="417">
        <f>'11M - LPS'!BQ117</f>
        <v>2.8944110599542203E-2</v>
      </c>
      <c r="BR117" s="417">
        <f>'11M - LPS'!BR117</f>
        <v>2.9121680220686882E-2</v>
      </c>
      <c r="BS117" s="417">
        <f>'11M - LPS'!BS117</f>
        <v>2.9051576371753238E-2</v>
      </c>
      <c r="BT117" s="417">
        <f>'11M - LPS'!BT117</f>
        <v>2.4926874373975675E-2</v>
      </c>
      <c r="BU117" s="417">
        <f>'11M - LPS'!BU117</f>
        <v>2.4274277566719897E-2</v>
      </c>
      <c r="BV117" s="417">
        <f>'11M - LPS'!BV117</f>
        <v>2.3873520393900585E-2</v>
      </c>
      <c r="BW117" s="417">
        <f>'11M - LPS'!BW117</f>
        <v>2.3453850881604333E-2</v>
      </c>
      <c r="BX117" s="417">
        <f>'11M - LPS'!BX117</f>
        <v>2.3291688777670631E-2</v>
      </c>
      <c r="BY117" s="417">
        <f>'11M - LPS'!BY117</f>
        <v>2.3553415133076006E-2</v>
      </c>
      <c r="BZ117" s="417">
        <f>'11M - LPS'!BZ117</f>
        <v>2.3754535894260277E-2</v>
      </c>
      <c r="CA117" s="417">
        <f>'11M - LPS'!CA117</f>
        <v>2.4165371279916782E-2</v>
      </c>
      <c r="CB117" s="417">
        <f>'11M - LPS'!CB117</f>
        <v>2.9121912626013276E-2</v>
      </c>
      <c r="CC117" s="417">
        <f>'11M - LPS'!CC117</f>
        <v>2.8944110599542203E-2</v>
      </c>
      <c r="CD117" s="417">
        <f>'11M - LPS'!CD117</f>
        <v>2.9121680220686882E-2</v>
      </c>
      <c r="CE117" s="417">
        <f>'11M - LPS'!CE117</f>
        <v>2.9051576371753238E-2</v>
      </c>
      <c r="CF117" s="417">
        <f>'11M - LPS'!CF117</f>
        <v>2.4926874373975675E-2</v>
      </c>
      <c r="CG117" s="417">
        <f>'11M - LPS'!CG117</f>
        <v>2.4274277566719897E-2</v>
      </c>
      <c r="CH117" s="417">
        <f>'11M - LPS'!CH117</f>
        <v>2.3873520393900585E-2</v>
      </c>
    </row>
    <row r="118" spans="1:86" hidden="1" x14ac:dyDescent="0.35">
      <c r="A118" s="588"/>
      <c r="B118" s="94" t="s">
        <v>5</v>
      </c>
      <c r="C118" s="342">
        <f>'11M - LPS'!C118</f>
        <v>1.8068591999999987E-2</v>
      </c>
      <c r="D118" s="342">
        <f>'11M - LPS'!D118</f>
        <v>1.8068592000000085E-2</v>
      </c>
      <c r="E118" s="417">
        <f>'11M - LPS'!E118</f>
        <v>2.3323293010974844E-2</v>
      </c>
      <c r="F118" s="417">
        <f>'11M - LPS'!F118</f>
        <v>2.321311884647274E-2</v>
      </c>
      <c r="G118" s="417">
        <f>'11M - LPS'!G118</f>
        <v>2.3731198013184747E-2</v>
      </c>
      <c r="H118" s="417">
        <f>'11M - LPS'!H118</f>
        <v>2.8606933470298294E-2</v>
      </c>
      <c r="I118" s="417">
        <f>'11M - LPS'!I118</f>
        <v>2.8564986216861803E-2</v>
      </c>
      <c r="J118" s="417">
        <f>'11M - LPS'!J118</f>
        <v>2.8751866812939862E-2</v>
      </c>
      <c r="K118" s="417">
        <f>'11M - LPS'!K118</f>
        <v>2.8775609433120838E-2</v>
      </c>
      <c r="L118" s="417">
        <f>'11M - LPS'!L118</f>
        <v>2.4342465668949754E-2</v>
      </c>
      <c r="M118" s="417">
        <f>'11M - LPS'!M118</f>
        <v>2.3979947761775908E-2</v>
      </c>
      <c r="N118" s="417">
        <f>'11M - LPS'!N118</f>
        <v>2.3694199590883661E-2</v>
      </c>
      <c r="O118" s="417">
        <f>'11M - LPS'!O118</f>
        <v>2.3113770630064437E-2</v>
      </c>
      <c r="P118" s="417">
        <f>'11M - LPS'!P118</f>
        <v>2.308480619226886E-2</v>
      </c>
      <c r="Q118" s="417">
        <f>'11M - LPS'!Q118</f>
        <v>2.3323293010974844E-2</v>
      </c>
      <c r="R118" s="417">
        <f>'11M - LPS'!R118</f>
        <v>2.321311884647274E-2</v>
      </c>
      <c r="S118" s="417">
        <f>'11M - LPS'!S118</f>
        <v>2.3731198013184747E-2</v>
      </c>
      <c r="T118" s="417">
        <f>'11M - LPS'!T118</f>
        <v>2.8606933470298294E-2</v>
      </c>
      <c r="U118" s="417">
        <f>'11M - LPS'!U118</f>
        <v>2.8564986216861803E-2</v>
      </c>
      <c r="V118" s="417">
        <f>'11M - LPS'!V118</f>
        <v>2.8751866812939862E-2</v>
      </c>
      <c r="W118" s="417">
        <f>'11M - LPS'!W118</f>
        <v>2.8775609433120838E-2</v>
      </c>
      <c r="X118" s="417">
        <f>'11M - LPS'!X118</f>
        <v>2.4342465668949754E-2</v>
      </c>
      <c r="Y118" s="417">
        <f>'11M - LPS'!Y118</f>
        <v>2.3979947761775908E-2</v>
      </c>
      <c r="Z118" s="417">
        <f>'11M - LPS'!Z118</f>
        <v>2.3694199590883661E-2</v>
      </c>
      <c r="AA118" s="417">
        <f>'11M - LPS'!AA118</f>
        <v>2.3113770630064437E-2</v>
      </c>
      <c r="AB118" s="417">
        <f>'11M - LPS'!AB118</f>
        <v>2.308480619226886E-2</v>
      </c>
      <c r="AC118" s="417">
        <f>'11M - LPS'!AC118</f>
        <v>2.3323293010974844E-2</v>
      </c>
      <c r="AD118" s="417">
        <f>'11M - LPS'!AD118</f>
        <v>2.321311884647274E-2</v>
      </c>
      <c r="AE118" s="417">
        <f>'11M - LPS'!AE118</f>
        <v>2.3731198013184747E-2</v>
      </c>
      <c r="AF118" s="417">
        <f>'11M - LPS'!AF118</f>
        <v>2.8606933470298294E-2</v>
      </c>
      <c r="AG118" s="417">
        <f>'11M - LPS'!AG118</f>
        <v>2.8564986216861803E-2</v>
      </c>
      <c r="AH118" s="417">
        <f>'11M - LPS'!AH118</f>
        <v>2.8751866812939862E-2</v>
      </c>
      <c r="AI118" s="417">
        <f>'11M - LPS'!AI118</f>
        <v>2.8775609433120838E-2</v>
      </c>
      <c r="AJ118" s="417">
        <f>'11M - LPS'!AJ118</f>
        <v>2.4342465668949754E-2</v>
      </c>
      <c r="AK118" s="417">
        <f>'11M - LPS'!AK118</f>
        <v>2.3979947761775908E-2</v>
      </c>
      <c r="AL118" s="417">
        <f>'11M - LPS'!AL118</f>
        <v>2.3694199590883661E-2</v>
      </c>
      <c r="AM118" s="417">
        <f>'11M - LPS'!AM118</f>
        <v>2.3113770630064437E-2</v>
      </c>
      <c r="AN118" s="417">
        <f>'11M - LPS'!AN118</f>
        <v>2.308480619226886E-2</v>
      </c>
      <c r="AO118" s="417">
        <f>'11M - LPS'!AO118</f>
        <v>2.3323293010974844E-2</v>
      </c>
      <c r="AP118" s="417">
        <f>'11M - LPS'!AP118</f>
        <v>2.321311884647274E-2</v>
      </c>
      <c r="AQ118" s="417">
        <f>'11M - LPS'!AQ118</f>
        <v>2.3731198013184747E-2</v>
      </c>
      <c r="AR118" s="417">
        <f>'11M - LPS'!AR118</f>
        <v>2.8606933470298294E-2</v>
      </c>
      <c r="AS118" s="417">
        <f>'11M - LPS'!AS118</f>
        <v>2.8564986216861803E-2</v>
      </c>
      <c r="AT118" s="417">
        <f>'11M - LPS'!AT118</f>
        <v>2.8751866812939862E-2</v>
      </c>
      <c r="AU118" s="417">
        <f>'11M - LPS'!AU118</f>
        <v>2.8775609433120838E-2</v>
      </c>
      <c r="AV118" s="417">
        <f>'11M - LPS'!AV118</f>
        <v>2.4342465668949754E-2</v>
      </c>
      <c r="AW118" s="417">
        <f>'11M - LPS'!AW118</f>
        <v>2.3979947761775908E-2</v>
      </c>
      <c r="AX118" s="417">
        <f>'11M - LPS'!AX118</f>
        <v>2.3694199590883661E-2</v>
      </c>
      <c r="AY118" s="417">
        <f>'11M - LPS'!AY118</f>
        <v>2.3113770630064437E-2</v>
      </c>
      <c r="AZ118" s="417">
        <f>'11M - LPS'!AZ118</f>
        <v>2.308480619226886E-2</v>
      </c>
      <c r="BA118" s="417">
        <f>'11M - LPS'!BA118</f>
        <v>2.3323293010974844E-2</v>
      </c>
      <c r="BB118" s="417">
        <f>'11M - LPS'!BB118</f>
        <v>2.321311884647274E-2</v>
      </c>
      <c r="BC118" s="417">
        <f>'11M - LPS'!BC118</f>
        <v>2.3731198013184747E-2</v>
      </c>
      <c r="BD118" s="417">
        <f>'11M - LPS'!BD118</f>
        <v>2.8606933470298294E-2</v>
      </c>
      <c r="BE118" s="417">
        <f>'11M - LPS'!BE118</f>
        <v>2.8564986216861803E-2</v>
      </c>
      <c r="BF118" s="417">
        <f>'11M - LPS'!BF118</f>
        <v>2.8751866812939862E-2</v>
      </c>
      <c r="BG118" s="417">
        <f>'11M - LPS'!BG118</f>
        <v>2.8775609433120838E-2</v>
      </c>
      <c r="BH118" s="417">
        <f>'11M - LPS'!BH118</f>
        <v>2.4342465668949754E-2</v>
      </c>
      <c r="BI118" s="417">
        <f>'11M - LPS'!BI118</f>
        <v>2.3979947761775908E-2</v>
      </c>
      <c r="BJ118" s="417">
        <f>'11M - LPS'!BJ118</f>
        <v>2.3694199590883661E-2</v>
      </c>
      <c r="BK118" s="417">
        <f>'11M - LPS'!BK118</f>
        <v>2.3113770630064437E-2</v>
      </c>
      <c r="BL118" s="417">
        <f>'11M - LPS'!BL118</f>
        <v>2.308480619226886E-2</v>
      </c>
      <c r="BM118" s="417">
        <f>'11M - LPS'!BM118</f>
        <v>2.3323293010974844E-2</v>
      </c>
      <c r="BN118" s="417">
        <f>'11M - LPS'!BN118</f>
        <v>2.321311884647274E-2</v>
      </c>
      <c r="BO118" s="417">
        <f>'11M - LPS'!BO118</f>
        <v>2.3731198013184747E-2</v>
      </c>
      <c r="BP118" s="417">
        <f>'11M - LPS'!BP118</f>
        <v>2.8606933470298294E-2</v>
      </c>
      <c r="BQ118" s="417">
        <f>'11M - LPS'!BQ118</f>
        <v>2.8564986216861803E-2</v>
      </c>
      <c r="BR118" s="417">
        <f>'11M - LPS'!BR118</f>
        <v>2.8751866812939862E-2</v>
      </c>
      <c r="BS118" s="417">
        <f>'11M - LPS'!BS118</f>
        <v>2.8775609433120838E-2</v>
      </c>
      <c r="BT118" s="417">
        <f>'11M - LPS'!BT118</f>
        <v>2.4342465668949754E-2</v>
      </c>
      <c r="BU118" s="417">
        <f>'11M - LPS'!BU118</f>
        <v>2.3979947761775908E-2</v>
      </c>
      <c r="BV118" s="417">
        <f>'11M - LPS'!BV118</f>
        <v>2.3694199590883661E-2</v>
      </c>
      <c r="BW118" s="417">
        <f>'11M - LPS'!BW118</f>
        <v>2.3113770630064437E-2</v>
      </c>
      <c r="BX118" s="417">
        <f>'11M - LPS'!BX118</f>
        <v>2.308480619226886E-2</v>
      </c>
      <c r="BY118" s="417">
        <f>'11M - LPS'!BY118</f>
        <v>2.3323293010974844E-2</v>
      </c>
      <c r="BZ118" s="417">
        <f>'11M - LPS'!BZ118</f>
        <v>2.321311884647274E-2</v>
      </c>
      <c r="CA118" s="417">
        <f>'11M - LPS'!CA118</f>
        <v>2.3731198013184747E-2</v>
      </c>
      <c r="CB118" s="417">
        <f>'11M - LPS'!CB118</f>
        <v>2.8606933470298294E-2</v>
      </c>
      <c r="CC118" s="417">
        <f>'11M - LPS'!CC118</f>
        <v>2.8564986216861803E-2</v>
      </c>
      <c r="CD118" s="417">
        <f>'11M - LPS'!CD118</f>
        <v>2.8751866812939862E-2</v>
      </c>
      <c r="CE118" s="417">
        <f>'11M - LPS'!CE118</f>
        <v>2.8775609433120838E-2</v>
      </c>
      <c r="CF118" s="417">
        <f>'11M - LPS'!CF118</f>
        <v>2.4342465668949754E-2</v>
      </c>
      <c r="CG118" s="417">
        <f>'11M - LPS'!CG118</f>
        <v>2.3979947761775908E-2</v>
      </c>
      <c r="CH118" s="417">
        <f>'11M - LPS'!CH118</f>
        <v>2.3694199590883661E-2</v>
      </c>
    </row>
    <row r="119" spans="1:86" hidden="1" x14ac:dyDescent="0.35">
      <c r="A119" s="588"/>
      <c r="B119" s="94" t="s">
        <v>23</v>
      </c>
      <c r="C119" s="342">
        <f>'11M - LPS'!C119</f>
        <v>1.8068591999999987E-2</v>
      </c>
      <c r="D119" s="342">
        <f>'11M - LPS'!D119</f>
        <v>1.8068592000000085E-2</v>
      </c>
      <c r="E119" s="417">
        <f>'11M - LPS'!E119</f>
        <v>2.3323293010974844E-2</v>
      </c>
      <c r="F119" s="417">
        <f>'11M - LPS'!F119</f>
        <v>2.321311884647274E-2</v>
      </c>
      <c r="G119" s="417">
        <f>'11M - LPS'!G119</f>
        <v>2.3731198013184747E-2</v>
      </c>
      <c r="H119" s="417">
        <f>'11M - LPS'!H119</f>
        <v>2.8606933470298294E-2</v>
      </c>
      <c r="I119" s="417">
        <f>'11M - LPS'!I119</f>
        <v>2.8564986216861803E-2</v>
      </c>
      <c r="J119" s="417">
        <f>'11M - LPS'!J119</f>
        <v>2.8751866812939862E-2</v>
      </c>
      <c r="K119" s="417">
        <f>'11M - LPS'!K119</f>
        <v>2.8775609433120838E-2</v>
      </c>
      <c r="L119" s="417">
        <f>'11M - LPS'!L119</f>
        <v>2.4342465668949754E-2</v>
      </c>
      <c r="M119" s="417">
        <f>'11M - LPS'!M119</f>
        <v>2.3979947761775908E-2</v>
      </c>
      <c r="N119" s="417">
        <f>'11M - LPS'!N119</f>
        <v>2.3694199590883661E-2</v>
      </c>
      <c r="O119" s="417">
        <f>'11M - LPS'!O119</f>
        <v>2.3113770630064437E-2</v>
      </c>
      <c r="P119" s="417">
        <f>'11M - LPS'!P119</f>
        <v>2.308480619226886E-2</v>
      </c>
      <c r="Q119" s="417">
        <f>'11M - LPS'!Q119</f>
        <v>2.3323293010974844E-2</v>
      </c>
      <c r="R119" s="417">
        <f>'11M - LPS'!R119</f>
        <v>2.321311884647274E-2</v>
      </c>
      <c r="S119" s="417">
        <f>'11M - LPS'!S119</f>
        <v>2.3731198013184747E-2</v>
      </c>
      <c r="T119" s="417">
        <f>'11M - LPS'!T119</f>
        <v>2.8606933470298294E-2</v>
      </c>
      <c r="U119" s="417">
        <f>'11M - LPS'!U119</f>
        <v>2.8564986216861803E-2</v>
      </c>
      <c r="V119" s="417">
        <f>'11M - LPS'!V119</f>
        <v>2.8751866812939862E-2</v>
      </c>
      <c r="W119" s="417">
        <f>'11M - LPS'!W119</f>
        <v>2.8775609433120838E-2</v>
      </c>
      <c r="X119" s="417">
        <f>'11M - LPS'!X119</f>
        <v>2.4342465668949754E-2</v>
      </c>
      <c r="Y119" s="417">
        <f>'11M - LPS'!Y119</f>
        <v>2.3979947761775908E-2</v>
      </c>
      <c r="Z119" s="417">
        <f>'11M - LPS'!Z119</f>
        <v>2.3694199590883661E-2</v>
      </c>
      <c r="AA119" s="417">
        <f>'11M - LPS'!AA119</f>
        <v>2.3113770630064437E-2</v>
      </c>
      <c r="AB119" s="417">
        <f>'11M - LPS'!AB119</f>
        <v>2.308480619226886E-2</v>
      </c>
      <c r="AC119" s="417">
        <f>'11M - LPS'!AC119</f>
        <v>2.3323293010974844E-2</v>
      </c>
      <c r="AD119" s="417">
        <f>'11M - LPS'!AD119</f>
        <v>2.321311884647274E-2</v>
      </c>
      <c r="AE119" s="417">
        <f>'11M - LPS'!AE119</f>
        <v>2.3731198013184747E-2</v>
      </c>
      <c r="AF119" s="417">
        <f>'11M - LPS'!AF119</f>
        <v>2.8606933470298294E-2</v>
      </c>
      <c r="AG119" s="417">
        <f>'11M - LPS'!AG119</f>
        <v>2.8564986216861803E-2</v>
      </c>
      <c r="AH119" s="417">
        <f>'11M - LPS'!AH119</f>
        <v>2.8751866812939862E-2</v>
      </c>
      <c r="AI119" s="417">
        <f>'11M - LPS'!AI119</f>
        <v>2.8775609433120838E-2</v>
      </c>
      <c r="AJ119" s="417">
        <f>'11M - LPS'!AJ119</f>
        <v>2.4342465668949754E-2</v>
      </c>
      <c r="AK119" s="417">
        <f>'11M - LPS'!AK119</f>
        <v>2.3979947761775908E-2</v>
      </c>
      <c r="AL119" s="417">
        <f>'11M - LPS'!AL119</f>
        <v>2.3694199590883661E-2</v>
      </c>
      <c r="AM119" s="417">
        <f>'11M - LPS'!AM119</f>
        <v>2.3113770630064437E-2</v>
      </c>
      <c r="AN119" s="417">
        <f>'11M - LPS'!AN119</f>
        <v>2.308480619226886E-2</v>
      </c>
      <c r="AO119" s="417">
        <f>'11M - LPS'!AO119</f>
        <v>2.3323293010974844E-2</v>
      </c>
      <c r="AP119" s="417">
        <f>'11M - LPS'!AP119</f>
        <v>2.321311884647274E-2</v>
      </c>
      <c r="AQ119" s="417">
        <f>'11M - LPS'!AQ119</f>
        <v>2.3731198013184747E-2</v>
      </c>
      <c r="AR119" s="417">
        <f>'11M - LPS'!AR119</f>
        <v>2.8606933470298294E-2</v>
      </c>
      <c r="AS119" s="417">
        <f>'11M - LPS'!AS119</f>
        <v>2.8564986216861803E-2</v>
      </c>
      <c r="AT119" s="417">
        <f>'11M - LPS'!AT119</f>
        <v>2.8751866812939862E-2</v>
      </c>
      <c r="AU119" s="417">
        <f>'11M - LPS'!AU119</f>
        <v>2.8775609433120838E-2</v>
      </c>
      <c r="AV119" s="417">
        <f>'11M - LPS'!AV119</f>
        <v>2.4342465668949754E-2</v>
      </c>
      <c r="AW119" s="417">
        <f>'11M - LPS'!AW119</f>
        <v>2.3979947761775908E-2</v>
      </c>
      <c r="AX119" s="417">
        <f>'11M - LPS'!AX119</f>
        <v>2.3694199590883661E-2</v>
      </c>
      <c r="AY119" s="417">
        <f>'11M - LPS'!AY119</f>
        <v>2.3113770630064437E-2</v>
      </c>
      <c r="AZ119" s="417">
        <f>'11M - LPS'!AZ119</f>
        <v>2.308480619226886E-2</v>
      </c>
      <c r="BA119" s="417">
        <f>'11M - LPS'!BA119</f>
        <v>2.3323293010974844E-2</v>
      </c>
      <c r="BB119" s="417">
        <f>'11M - LPS'!BB119</f>
        <v>2.321311884647274E-2</v>
      </c>
      <c r="BC119" s="417">
        <f>'11M - LPS'!BC119</f>
        <v>2.3731198013184747E-2</v>
      </c>
      <c r="BD119" s="417">
        <f>'11M - LPS'!BD119</f>
        <v>2.8606933470298294E-2</v>
      </c>
      <c r="BE119" s="417">
        <f>'11M - LPS'!BE119</f>
        <v>2.8564986216861803E-2</v>
      </c>
      <c r="BF119" s="417">
        <f>'11M - LPS'!BF119</f>
        <v>2.8751866812939862E-2</v>
      </c>
      <c r="BG119" s="417">
        <f>'11M - LPS'!BG119</f>
        <v>2.8775609433120838E-2</v>
      </c>
      <c r="BH119" s="417">
        <f>'11M - LPS'!BH119</f>
        <v>2.4342465668949754E-2</v>
      </c>
      <c r="BI119" s="417">
        <f>'11M - LPS'!BI119</f>
        <v>2.3979947761775908E-2</v>
      </c>
      <c r="BJ119" s="417">
        <f>'11M - LPS'!BJ119</f>
        <v>2.3694199590883661E-2</v>
      </c>
      <c r="BK119" s="417">
        <f>'11M - LPS'!BK119</f>
        <v>2.3113770630064437E-2</v>
      </c>
      <c r="BL119" s="417">
        <f>'11M - LPS'!BL119</f>
        <v>2.308480619226886E-2</v>
      </c>
      <c r="BM119" s="417">
        <f>'11M - LPS'!BM119</f>
        <v>2.3323293010974844E-2</v>
      </c>
      <c r="BN119" s="417">
        <f>'11M - LPS'!BN119</f>
        <v>2.321311884647274E-2</v>
      </c>
      <c r="BO119" s="417">
        <f>'11M - LPS'!BO119</f>
        <v>2.3731198013184747E-2</v>
      </c>
      <c r="BP119" s="417">
        <f>'11M - LPS'!BP119</f>
        <v>2.8606933470298294E-2</v>
      </c>
      <c r="BQ119" s="417">
        <f>'11M - LPS'!BQ119</f>
        <v>2.8564986216861803E-2</v>
      </c>
      <c r="BR119" s="417">
        <f>'11M - LPS'!BR119</f>
        <v>2.8751866812939862E-2</v>
      </c>
      <c r="BS119" s="417">
        <f>'11M - LPS'!BS119</f>
        <v>2.8775609433120838E-2</v>
      </c>
      <c r="BT119" s="417">
        <f>'11M - LPS'!BT119</f>
        <v>2.4342465668949754E-2</v>
      </c>
      <c r="BU119" s="417">
        <f>'11M - LPS'!BU119</f>
        <v>2.3979947761775908E-2</v>
      </c>
      <c r="BV119" s="417">
        <f>'11M - LPS'!BV119</f>
        <v>2.3694199590883661E-2</v>
      </c>
      <c r="BW119" s="417">
        <f>'11M - LPS'!BW119</f>
        <v>2.3113770630064437E-2</v>
      </c>
      <c r="BX119" s="417">
        <f>'11M - LPS'!BX119</f>
        <v>2.308480619226886E-2</v>
      </c>
      <c r="BY119" s="417">
        <f>'11M - LPS'!BY119</f>
        <v>2.3323293010974844E-2</v>
      </c>
      <c r="BZ119" s="417">
        <f>'11M - LPS'!BZ119</f>
        <v>2.321311884647274E-2</v>
      </c>
      <c r="CA119" s="417">
        <f>'11M - LPS'!CA119</f>
        <v>2.3731198013184747E-2</v>
      </c>
      <c r="CB119" s="417">
        <f>'11M - LPS'!CB119</f>
        <v>2.8606933470298294E-2</v>
      </c>
      <c r="CC119" s="417">
        <f>'11M - LPS'!CC119</f>
        <v>2.8564986216861803E-2</v>
      </c>
      <c r="CD119" s="417">
        <f>'11M - LPS'!CD119</f>
        <v>2.8751866812939862E-2</v>
      </c>
      <c r="CE119" s="417">
        <f>'11M - LPS'!CE119</f>
        <v>2.8775609433120838E-2</v>
      </c>
      <c r="CF119" s="417">
        <f>'11M - LPS'!CF119</f>
        <v>2.4342465668949754E-2</v>
      </c>
      <c r="CG119" s="417">
        <f>'11M - LPS'!CG119</f>
        <v>2.3979947761775908E-2</v>
      </c>
      <c r="CH119" s="417">
        <f>'11M - LPS'!CH119</f>
        <v>2.3694199590883661E-2</v>
      </c>
    </row>
    <row r="120" spans="1:86" hidden="1" x14ac:dyDescent="0.35">
      <c r="A120" s="588"/>
      <c r="B120" s="94" t="s">
        <v>24</v>
      </c>
      <c r="C120" s="342">
        <f>'11M - LPS'!C120</f>
        <v>1.8068591999999987E-2</v>
      </c>
      <c r="D120" s="342">
        <f>'11M - LPS'!D120</f>
        <v>1.8068592000000085E-2</v>
      </c>
      <c r="E120" s="417">
        <f>'11M - LPS'!E120</f>
        <v>2.3323293010974844E-2</v>
      </c>
      <c r="F120" s="417">
        <f>'11M - LPS'!F120</f>
        <v>2.321311884647274E-2</v>
      </c>
      <c r="G120" s="417">
        <f>'11M - LPS'!G120</f>
        <v>2.3731198013184747E-2</v>
      </c>
      <c r="H120" s="417">
        <f>'11M - LPS'!H120</f>
        <v>2.8606933470298294E-2</v>
      </c>
      <c r="I120" s="417">
        <f>'11M - LPS'!I120</f>
        <v>2.8564986216861803E-2</v>
      </c>
      <c r="J120" s="417">
        <f>'11M - LPS'!J120</f>
        <v>2.8751866812939862E-2</v>
      </c>
      <c r="K120" s="417">
        <f>'11M - LPS'!K120</f>
        <v>2.8775609433120838E-2</v>
      </c>
      <c r="L120" s="417">
        <f>'11M - LPS'!L120</f>
        <v>2.4342465668949754E-2</v>
      </c>
      <c r="M120" s="417">
        <f>'11M - LPS'!M120</f>
        <v>2.3979947761775908E-2</v>
      </c>
      <c r="N120" s="417">
        <f>'11M - LPS'!N120</f>
        <v>2.3694199590883661E-2</v>
      </c>
      <c r="O120" s="417">
        <f>'11M - LPS'!O120</f>
        <v>2.3113770630064437E-2</v>
      </c>
      <c r="P120" s="417">
        <f>'11M - LPS'!P120</f>
        <v>2.308480619226886E-2</v>
      </c>
      <c r="Q120" s="417">
        <f>'11M - LPS'!Q120</f>
        <v>2.3323293010974844E-2</v>
      </c>
      <c r="R120" s="417">
        <f>'11M - LPS'!R120</f>
        <v>2.321311884647274E-2</v>
      </c>
      <c r="S120" s="417">
        <f>'11M - LPS'!S120</f>
        <v>2.3731198013184747E-2</v>
      </c>
      <c r="T120" s="417">
        <f>'11M - LPS'!T120</f>
        <v>2.8606933470298294E-2</v>
      </c>
      <c r="U120" s="417">
        <f>'11M - LPS'!U120</f>
        <v>2.8564986216861803E-2</v>
      </c>
      <c r="V120" s="417">
        <f>'11M - LPS'!V120</f>
        <v>2.8751866812939862E-2</v>
      </c>
      <c r="W120" s="417">
        <f>'11M - LPS'!W120</f>
        <v>2.8775609433120838E-2</v>
      </c>
      <c r="X120" s="417">
        <f>'11M - LPS'!X120</f>
        <v>2.4342465668949754E-2</v>
      </c>
      <c r="Y120" s="417">
        <f>'11M - LPS'!Y120</f>
        <v>2.3979947761775908E-2</v>
      </c>
      <c r="Z120" s="417">
        <f>'11M - LPS'!Z120</f>
        <v>2.3694199590883661E-2</v>
      </c>
      <c r="AA120" s="417">
        <f>'11M - LPS'!AA120</f>
        <v>2.3113770630064437E-2</v>
      </c>
      <c r="AB120" s="417">
        <f>'11M - LPS'!AB120</f>
        <v>2.308480619226886E-2</v>
      </c>
      <c r="AC120" s="417">
        <f>'11M - LPS'!AC120</f>
        <v>2.3323293010974844E-2</v>
      </c>
      <c r="AD120" s="417">
        <f>'11M - LPS'!AD120</f>
        <v>2.321311884647274E-2</v>
      </c>
      <c r="AE120" s="417">
        <f>'11M - LPS'!AE120</f>
        <v>2.3731198013184747E-2</v>
      </c>
      <c r="AF120" s="417">
        <f>'11M - LPS'!AF120</f>
        <v>2.8606933470298294E-2</v>
      </c>
      <c r="AG120" s="417">
        <f>'11M - LPS'!AG120</f>
        <v>2.8564986216861803E-2</v>
      </c>
      <c r="AH120" s="417">
        <f>'11M - LPS'!AH120</f>
        <v>2.8751866812939862E-2</v>
      </c>
      <c r="AI120" s="417">
        <f>'11M - LPS'!AI120</f>
        <v>2.8775609433120838E-2</v>
      </c>
      <c r="AJ120" s="417">
        <f>'11M - LPS'!AJ120</f>
        <v>2.4342465668949754E-2</v>
      </c>
      <c r="AK120" s="417">
        <f>'11M - LPS'!AK120</f>
        <v>2.3979947761775908E-2</v>
      </c>
      <c r="AL120" s="417">
        <f>'11M - LPS'!AL120</f>
        <v>2.3694199590883661E-2</v>
      </c>
      <c r="AM120" s="417">
        <f>'11M - LPS'!AM120</f>
        <v>2.3113770630064437E-2</v>
      </c>
      <c r="AN120" s="417">
        <f>'11M - LPS'!AN120</f>
        <v>2.308480619226886E-2</v>
      </c>
      <c r="AO120" s="417">
        <f>'11M - LPS'!AO120</f>
        <v>2.3323293010974844E-2</v>
      </c>
      <c r="AP120" s="417">
        <f>'11M - LPS'!AP120</f>
        <v>2.321311884647274E-2</v>
      </c>
      <c r="AQ120" s="417">
        <f>'11M - LPS'!AQ120</f>
        <v>2.3731198013184747E-2</v>
      </c>
      <c r="AR120" s="417">
        <f>'11M - LPS'!AR120</f>
        <v>2.8606933470298294E-2</v>
      </c>
      <c r="AS120" s="417">
        <f>'11M - LPS'!AS120</f>
        <v>2.8564986216861803E-2</v>
      </c>
      <c r="AT120" s="417">
        <f>'11M - LPS'!AT120</f>
        <v>2.8751866812939862E-2</v>
      </c>
      <c r="AU120" s="417">
        <f>'11M - LPS'!AU120</f>
        <v>2.8775609433120838E-2</v>
      </c>
      <c r="AV120" s="417">
        <f>'11M - LPS'!AV120</f>
        <v>2.4342465668949754E-2</v>
      </c>
      <c r="AW120" s="417">
        <f>'11M - LPS'!AW120</f>
        <v>2.3979947761775908E-2</v>
      </c>
      <c r="AX120" s="417">
        <f>'11M - LPS'!AX120</f>
        <v>2.3694199590883661E-2</v>
      </c>
      <c r="AY120" s="417">
        <f>'11M - LPS'!AY120</f>
        <v>2.3113770630064437E-2</v>
      </c>
      <c r="AZ120" s="417">
        <f>'11M - LPS'!AZ120</f>
        <v>2.308480619226886E-2</v>
      </c>
      <c r="BA120" s="417">
        <f>'11M - LPS'!BA120</f>
        <v>2.3323293010974844E-2</v>
      </c>
      <c r="BB120" s="417">
        <f>'11M - LPS'!BB120</f>
        <v>2.321311884647274E-2</v>
      </c>
      <c r="BC120" s="417">
        <f>'11M - LPS'!BC120</f>
        <v>2.3731198013184747E-2</v>
      </c>
      <c r="BD120" s="417">
        <f>'11M - LPS'!BD120</f>
        <v>2.8606933470298294E-2</v>
      </c>
      <c r="BE120" s="417">
        <f>'11M - LPS'!BE120</f>
        <v>2.8564986216861803E-2</v>
      </c>
      <c r="BF120" s="417">
        <f>'11M - LPS'!BF120</f>
        <v>2.8751866812939862E-2</v>
      </c>
      <c r="BG120" s="417">
        <f>'11M - LPS'!BG120</f>
        <v>2.8775609433120838E-2</v>
      </c>
      <c r="BH120" s="417">
        <f>'11M - LPS'!BH120</f>
        <v>2.4342465668949754E-2</v>
      </c>
      <c r="BI120" s="417">
        <f>'11M - LPS'!BI120</f>
        <v>2.3979947761775908E-2</v>
      </c>
      <c r="BJ120" s="417">
        <f>'11M - LPS'!BJ120</f>
        <v>2.3694199590883661E-2</v>
      </c>
      <c r="BK120" s="417">
        <f>'11M - LPS'!BK120</f>
        <v>2.3113770630064437E-2</v>
      </c>
      <c r="BL120" s="417">
        <f>'11M - LPS'!BL120</f>
        <v>2.308480619226886E-2</v>
      </c>
      <c r="BM120" s="417">
        <f>'11M - LPS'!BM120</f>
        <v>2.3323293010974844E-2</v>
      </c>
      <c r="BN120" s="417">
        <f>'11M - LPS'!BN120</f>
        <v>2.321311884647274E-2</v>
      </c>
      <c r="BO120" s="417">
        <f>'11M - LPS'!BO120</f>
        <v>2.3731198013184747E-2</v>
      </c>
      <c r="BP120" s="417">
        <f>'11M - LPS'!BP120</f>
        <v>2.8606933470298294E-2</v>
      </c>
      <c r="BQ120" s="417">
        <f>'11M - LPS'!BQ120</f>
        <v>2.8564986216861803E-2</v>
      </c>
      <c r="BR120" s="417">
        <f>'11M - LPS'!BR120</f>
        <v>2.8751866812939862E-2</v>
      </c>
      <c r="BS120" s="417">
        <f>'11M - LPS'!BS120</f>
        <v>2.8775609433120838E-2</v>
      </c>
      <c r="BT120" s="417">
        <f>'11M - LPS'!BT120</f>
        <v>2.4342465668949754E-2</v>
      </c>
      <c r="BU120" s="417">
        <f>'11M - LPS'!BU120</f>
        <v>2.3979947761775908E-2</v>
      </c>
      <c r="BV120" s="417">
        <f>'11M - LPS'!BV120</f>
        <v>2.3694199590883661E-2</v>
      </c>
      <c r="BW120" s="417">
        <f>'11M - LPS'!BW120</f>
        <v>2.3113770630064437E-2</v>
      </c>
      <c r="BX120" s="417">
        <f>'11M - LPS'!BX120</f>
        <v>2.308480619226886E-2</v>
      </c>
      <c r="BY120" s="417">
        <f>'11M - LPS'!BY120</f>
        <v>2.3323293010974844E-2</v>
      </c>
      <c r="BZ120" s="417">
        <f>'11M - LPS'!BZ120</f>
        <v>2.321311884647274E-2</v>
      </c>
      <c r="CA120" s="417">
        <f>'11M - LPS'!CA120</f>
        <v>2.3731198013184747E-2</v>
      </c>
      <c r="CB120" s="417">
        <f>'11M - LPS'!CB120</f>
        <v>2.8606933470298294E-2</v>
      </c>
      <c r="CC120" s="417">
        <f>'11M - LPS'!CC120</f>
        <v>2.8564986216861803E-2</v>
      </c>
      <c r="CD120" s="417">
        <f>'11M - LPS'!CD120</f>
        <v>2.8751866812939862E-2</v>
      </c>
      <c r="CE120" s="417">
        <f>'11M - LPS'!CE120</f>
        <v>2.8775609433120838E-2</v>
      </c>
      <c r="CF120" s="417">
        <f>'11M - LPS'!CF120</f>
        <v>2.4342465668949754E-2</v>
      </c>
      <c r="CG120" s="417">
        <f>'11M - LPS'!CG120</f>
        <v>2.3979947761775908E-2</v>
      </c>
      <c r="CH120" s="417">
        <f>'11M - LPS'!CH120</f>
        <v>2.3694199590883661E-2</v>
      </c>
    </row>
    <row r="121" spans="1:86" hidden="1" x14ac:dyDescent="0.35">
      <c r="A121" s="588"/>
      <c r="B121" s="94" t="s">
        <v>7</v>
      </c>
      <c r="C121" s="342">
        <f>'11M - LPS'!C121</f>
        <v>1.8068591999999987E-2</v>
      </c>
      <c r="D121" s="342">
        <f>'11M - LPS'!D121</f>
        <v>1.8068592000000085E-2</v>
      </c>
      <c r="E121" s="417">
        <f>'11M - LPS'!E121</f>
        <v>2.3245601221352157E-2</v>
      </c>
      <c r="F121" s="417">
        <f>'11M - LPS'!F121</f>
        <v>2.3127027336541043E-2</v>
      </c>
      <c r="G121" s="417">
        <f>'11M - LPS'!G121</f>
        <v>2.3421168850018034E-2</v>
      </c>
      <c r="H121" s="417">
        <f>'11M - LPS'!H121</f>
        <v>2.8274064522205176E-2</v>
      </c>
      <c r="I121" s="417">
        <f>'11M - LPS'!I121</f>
        <v>2.7894054503184957E-2</v>
      </c>
      <c r="J121" s="417">
        <f>'11M - LPS'!J121</f>
        <v>2.8247518313558765E-2</v>
      </c>
      <c r="K121" s="417">
        <f>'11M - LPS'!K121</f>
        <v>2.8321210128337788E-2</v>
      </c>
      <c r="L121" s="417">
        <f>'11M - LPS'!L121</f>
        <v>2.3971269067429666E-2</v>
      </c>
      <c r="M121" s="417">
        <f>'11M - LPS'!M121</f>
        <v>2.3518317911700115E-2</v>
      </c>
      <c r="N121" s="417">
        <f>'11M - LPS'!N121</f>
        <v>2.3369939774339158E-2</v>
      </c>
      <c r="O121" s="417">
        <f>'11M - LPS'!O121</f>
        <v>2.2756510058789724E-2</v>
      </c>
      <c r="P121" s="417">
        <f>'11M - LPS'!P121</f>
        <v>2.2739855778448167E-2</v>
      </c>
      <c r="Q121" s="417">
        <f>'11M - LPS'!Q121</f>
        <v>2.3245601221352157E-2</v>
      </c>
      <c r="R121" s="417">
        <f>'11M - LPS'!R121</f>
        <v>2.3127027336541043E-2</v>
      </c>
      <c r="S121" s="417">
        <f>'11M - LPS'!S121</f>
        <v>2.3421168850018034E-2</v>
      </c>
      <c r="T121" s="417">
        <f>'11M - LPS'!T121</f>
        <v>2.8274064522205176E-2</v>
      </c>
      <c r="U121" s="417">
        <f>'11M - LPS'!U121</f>
        <v>2.7894054503184957E-2</v>
      </c>
      <c r="V121" s="417">
        <f>'11M - LPS'!V121</f>
        <v>2.8247518313558765E-2</v>
      </c>
      <c r="W121" s="417">
        <f>'11M - LPS'!W121</f>
        <v>2.8321210128337788E-2</v>
      </c>
      <c r="X121" s="417">
        <f>'11M - LPS'!X121</f>
        <v>2.3971269067429666E-2</v>
      </c>
      <c r="Y121" s="417">
        <f>'11M - LPS'!Y121</f>
        <v>2.3518317911700115E-2</v>
      </c>
      <c r="Z121" s="417">
        <f>'11M - LPS'!Z121</f>
        <v>2.3369939774339158E-2</v>
      </c>
      <c r="AA121" s="417">
        <f>'11M - LPS'!AA121</f>
        <v>2.2756510058789724E-2</v>
      </c>
      <c r="AB121" s="417">
        <f>'11M - LPS'!AB121</f>
        <v>2.2739855778448167E-2</v>
      </c>
      <c r="AC121" s="417">
        <f>'11M - LPS'!AC121</f>
        <v>2.3245601221352157E-2</v>
      </c>
      <c r="AD121" s="417">
        <f>'11M - LPS'!AD121</f>
        <v>2.3127027336541043E-2</v>
      </c>
      <c r="AE121" s="417">
        <f>'11M - LPS'!AE121</f>
        <v>2.3421168850018034E-2</v>
      </c>
      <c r="AF121" s="417">
        <f>'11M - LPS'!AF121</f>
        <v>2.8274064522205176E-2</v>
      </c>
      <c r="AG121" s="417">
        <f>'11M - LPS'!AG121</f>
        <v>2.7894054503184957E-2</v>
      </c>
      <c r="AH121" s="417">
        <f>'11M - LPS'!AH121</f>
        <v>2.8247518313558765E-2</v>
      </c>
      <c r="AI121" s="417">
        <f>'11M - LPS'!AI121</f>
        <v>2.8321210128337788E-2</v>
      </c>
      <c r="AJ121" s="417">
        <f>'11M - LPS'!AJ121</f>
        <v>2.3971269067429666E-2</v>
      </c>
      <c r="AK121" s="417">
        <f>'11M - LPS'!AK121</f>
        <v>2.3518317911700115E-2</v>
      </c>
      <c r="AL121" s="417">
        <f>'11M - LPS'!AL121</f>
        <v>2.3369939774339158E-2</v>
      </c>
      <c r="AM121" s="417">
        <f>'11M - LPS'!AM121</f>
        <v>2.2756510058789724E-2</v>
      </c>
      <c r="AN121" s="417">
        <f>'11M - LPS'!AN121</f>
        <v>2.2739855778448167E-2</v>
      </c>
      <c r="AO121" s="417">
        <f>'11M - LPS'!AO121</f>
        <v>2.3245601221352157E-2</v>
      </c>
      <c r="AP121" s="417">
        <f>'11M - LPS'!AP121</f>
        <v>2.3127027336541043E-2</v>
      </c>
      <c r="AQ121" s="417">
        <f>'11M - LPS'!AQ121</f>
        <v>2.3421168850018034E-2</v>
      </c>
      <c r="AR121" s="417">
        <f>'11M - LPS'!AR121</f>
        <v>2.8274064522205176E-2</v>
      </c>
      <c r="AS121" s="417">
        <f>'11M - LPS'!AS121</f>
        <v>2.7894054503184957E-2</v>
      </c>
      <c r="AT121" s="417">
        <f>'11M - LPS'!AT121</f>
        <v>2.8247518313558765E-2</v>
      </c>
      <c r="AU121" s="417">
        <f>'11M - LPS'!AU121</f>
        <v>2.8321210128337788E-2</v>
      </c>
      <c r="AV121" s="417">
        <f>'11M - LPS'!AV121</f>
        <v>2.3971269067429666E-2</v>
      </c>
      <c r="AW121" s="417">
        <f>'11M - LPS'!AW121</f>
        <v>2.3518317911700115E-2</v>
      </c>
      <c r="AX121" s="417">
        <f>'11M - LPS'!AX121</f>
        <v>2.3369939774339158E-2</v>
      </c>
      <c r="AY121" s="417">
        <f>'11M - LPS'!AY121</f>
        <v>2.2756510058789724E-2</v>
      </c>
      <c r="AZ121" s="417">
        <f>'11M - LPS'!AZ121</f>
        <v>2.2739855778448167E-2</v>
      </c>
      <c r="BA121" s="417">
        <f>'11M - LPS'!BA121</f>
        <v>2.3245601221352157E-2</v>
      </c>
      <c r="BB121" s="417">
        <f>'11M - LPS'!BB121</f>
        <v>2.3127027336541043E-2</v>
      </c>
      <c r="BC121" s="417">
        <f>'11M - LPS'!BC121</f>
        <v>2.3421168850018034E-2</v>
      </c>
      <c r="BD121" s="417">
        <f>'11M - LPS'!BD121</f>
        <v>2.8274064522205176E-2</v>
      </c>
      <c r="BE121" s="417">
        <f>'11M - LPS'!BE121</f>
        <v>2.7894054503184957E-2</v>
      </c>
      <c r="BF121" s="417">
        <f>'11M - LPS'!BF121</f>
        <v>2.8247518313558765E-2</v>
      </c>
      <c r="BG121" s="417">
        <f>'11M - LPS'!BG121</f>
        <v>2.8321210128337788E-2</v>
      </c>
      <c r="BH121" s="417">
        <f>'11M - LPS'!BH121</f>
        <v>2.3971269067429666E-2</v>
      </c>
      <c r="BI121" s="417">
        <f>'11M - LPS'!BI121</f>
        <v>2.3518317911700115E-2</v>
      </c>
      <c r="BJ121" s="417">
        <f>'11M - LPS'!BJ121</f>
        <v>2.3369939774339158E-2</v>
      </c>
      <c r="BK121" s="417">
        <f>'11M - LPS'!BK121</f>
        <v>2.2756510058789724E-2</v>
      </c>
      <c r="BL121" s="417">
        <f>'11M - LPS'!BL121</f>
        <v>2.2739855778448167E-2</v>
      </c>
      <c r="BM121" s="417">
        <f>'11M - LPS'!BM121</f>
        <v>2.3245601221352157E-2</v>
      </c>
      <c r="BN121" s="417">
        <f>'11M - LPS'!BN121</f>
        <v>2.3127027336541043E-2</v>
      </c>
      <c r="BO121" s="417">
        <f>'11M - LPS'!BO121</f>
        <v>2.3421168850018034E-2</v>
      </c>
      <c r="BP121" s="417">
        <f>'11M - LPS'!BP121</f>
        <v>2.8274064522205176E-2</v>
      </c>
      <c r="BQ121" s="417">
        <f>'11M - LPS'!BQ121</f>
        <v>2.7894054503184957E-2</v>
      </c>
      <c r="BR121" s="417">
        <f>'11M - LPS'!BR121</f>
        <v>2.8247518313558765E-2</v>
      </c>
      <c r="BS121" s="417">
        <f>'11M - LPS'!BS121</f>
        <v>2.8321210128337788E-2</v>
      </c>
      <c r="BT121" s="417">
        <f>'11M - LPS'!BT121</f>
        <v>2.3971269067429666E-2</v>
      </c>
      <c r="BU121" s="417">
        <f>'11M - LPS'!BU121</f>
        <v>2.3518317911700115E-2</v>
      </c>
      <c r="BV121" s="417">
        <f>'11M - LPS'!BV121</f>
        <v>2.3369939774339158E-2</v>
      </c>
      <c r="BW121" s="417">
        <f>'11M - LPS'!BW121</f>
        <v>2.2756510058789724E-2</v>
      </c>
      <c r="BX121" s="417">
        <f>'11M - LPS'!BX121</f>
        <v>2.2739855778448167E-2</v>
      </c>
      <c r="BY121" s="417">
        <f>'11M - LPS'!BY121</f>
        <v>2.3245601221352157E-2</v>
      </c>
      <c r="BZ121" s="417">
        <f>'11M - LPS'!BZ121</f>
        <v>2.3127027336541043E-2</v>
      </c>
      <c r="CA121" s="417">
        <f>'11M - LPS'!CA121</f>
        <v>2.3421168850018034E-2</v>
      </c>
      <c r="CB121" s="417">
        <f>'11M - LPS'!CB121</f>
        <v>2.8274064522205176E-2</v>
      </c>
      <c r="CC121" s="417">
        <f>'11M - LPS'!CC121</f>
        <v>2.7894054503184957E-2</v>
      </c>
      <c r="CD121" s="417">
        <f>'11M - LPS'!CD121</f>
        <v>2.8247518313558765E-2</v>
      </c>
      <c r="CE121" s="417">
        <f>'11M - LPS'!CE121</f>
        <v>2.8321210128337788E-2</v>
      </c>
      <c r="CF121" s="417">
        <f>'11M - LPS'!CF121</f>
        <v>2.3971269067429666E-2</v>
      </c>
      <c r="CG121" s="417">
        <f>'11M - LPS'!CG121</f>
        <v>2.3518317911700115E-2</v>
      </c>
      <c r="CH121" s="417">
        <f>'11M - LPS'!CH121</f>
        <v>2.3369939774339158E-2</v>
      </c>
    </row>
    <row r="122" spans="1:86" ht="15" hidden="1" thickBot="1" x14ac:dyDescent="0.4">
      <c r="A122" s="589"/>
      <c r="B122" s="96" t="s">
        <v>8</v>
      </c>
      <c r="C122" s="342">
        <f>'11M - LPS'!C122</f>
        <v>1.8068591999999987E-2</v>
      </c>
      <c r="D122" s="342">
        <f>'11M - LPS'!D122</f>
        <v>1.8068592000000085E-2</v>
      </c>
      <c r="E122" s="417">
        <f>'11M - LPS'!E122</f>
        <v>2.3688133572165281E-2</v>
      </c>
      <c r="F122" s="417">
        <f>'11M - LPS'!F122</f>
        <v>2.3756476729642553E-2</v>
      </c>
      <c r="G122" s="417">
        <f>'11M - LPS'!G122</f>
        <v>2.4036187263574003E-2</v>
      </c>
      <c r="H122" s="417">
        <f>'11M - LPS'!H122</f>
        <v>2.9447556712061913E-2</v>
      </c>
      <c r="I122" s="417">
        <f>'11M - LPS'!I122</f>
        <v>2.826837068067041E-2</v>
      </c>
      <c r="J122" s="417">
        <f>'11M - LPS'!J122</f>
        <v>2.9036597152152885E-2</v>
      </c>
      <c r="K122" s="417">
        <f>'11M - LPS'!K122</f>
        <v>2.9230985896088468E-2</v>
      </c>
      <c r="L122" s="417">
        <f>'11M - LPS'!L122</f>
        <v>2.4831343761390907E-2</v>
      </c>
      <c r="M122" s="417">
        <f>'11M - LPS'!M122</f>
        <v>2.3764124840567877E-2</v>
      </c>
      <c r="N122" s="417">
        <f>'11M - LPS'!N122</f>
        <v>2.4004460695574052E-2</v>
      </c>
      <c r="O122" s="417">
        <f>'11M - LPS'!O122</f>
        <v>2.2745359810713212E-2</v>
      </c>
      <c r="P122" s="417">
        <f>'11M - LPS'!P122</f>
        <v>2.2733204229844931E-2</v>
      </c>
      <c r="Q122" s="417">
        <f>'11M - LPS'!Q122</f>
        <v>2.3688133572165281E-2</v>
      </c>
      <c r="R122" s="417">
        <f>'11M - LPS'!R122</f>
        <v>2.3756476729642553E-2</v>
      </c>
      <c r="S122" s="417">
        <f>'11M - LPS'!S122</f>
        <v>2.4036187263574003E-2</v>
      </c>
      <c r="T122" s="417">
        <f>'11M - LPS'!T122</f>
        <v>2.9447556712061913E-2</v>
      </c>
      <c r="U122" s="417">
        <f>'11M - LPS'!U122</f>
        <v>2.826837068067041E-2</v>
      </c>
      <c r="V122" s="417">
        <f>'11M - LPS'!V122</f>
        <v>2.9036597152152885E-2</v>
      </c>
      <c r="W122" s="417">
        <f>'11M - LPS'!W122</f>
        <v>2.9230985896088468E-2</v>
      </c>
      <c r="X122" s="417">
        <f>'11M - LPS'!X122</f>
        <v>2.4831343761390907E-2</v>
      </c>
      <c r="Y122" s="417">
        <f>'11M - LPS'!Y122</f>
        <v>2.3764124840567877E-2</v>
      </c>
      <c r="Z122" s="417">
        <f>'11M - LPS'!Z122</f>
        <v>2.4004460695574052E-2</v>
      </c>
      <c r="AA122" s="417">
        <f>'11M - LPS'!AA122</f>
        <v>2.2745359810713212E-2</v>
      </c>
      <c r="AB122" s="417">
        <f>'11M - LPS'!AB122</f>
        <v>2.2733204229844931E-2</v>
      </c>
      <c r="AC122" s="417">
        <f>'11M - LPS'!AC122</f>
        <v>2.3688133572165281E-2</v>
      </c>
      <c r="AD122" s="417">
        <f>'11M - LPS'!AD122</f>
        <v>2.3756476729642553E-2</v>
      </c>
      <c r="AE122" s="417">
        <f>'11M - LPS'!AE122</f>
        <v>2.4036187263574003E-2</v>
      </c>
      <c r="AF122" s="417">
        <f>'11M - LPS'!AF122</f>
        <v>2.9447556712061913E-2</v>
      </c>
      <c r="AG122" s="417">
        <f>'11M - LPS'!AG122</f>
        <v>2.826837068067041E-2</v>
      </c>
      <c r="AH122" s="417">
        <f>'11M - LPS'!AH122</f>
        <v>2.9036597152152885E-2</v>
      </c>
      <c r="AI122" s="417">
        <f>'11M - LPS'!AI122</f>
        <v>2.9230985896088468E-2</v>
      </c>
      <c r="AJ122" s="417">
        <f>'11M - LPS'!AJ122</f>
        <v>2.4831343761390907E-2</v>
      </c>
      <c r="AK122" s="417">
        <f>'11M - LPS'!AK122</f>
        <v>2.3764124840567877E-2</v>
      </c>
      <c r="AL122" s="417">
        <f>'11M - LPS'!AL122</f>
        <v>2.4004460695574052E-2</v>
      </c>
      <c r="AM122" s="417">
        <f>'11M - LPS'!AM122</f>
        <v>2.2745359810713212E-2</v>
      </c>
      <c r="AN122" s="417">
        <f>'11M - LPS'!AN122</f>
        <v>2.2733204229844931E-2</v>
      </c>
      <c r="AO122" s="417">
        <f>'11M - LPS'!AO122</f>
        <v>2.3688133572165281E-2</v>
      </c>
      <c r="AP122" s="417">
        <f>'11M - LPS'!AP122</f>
        <v>2.3756476729642553E-2</v>
      </c>
      <c r="AQ122" s="417">
        <f>'11M - LPS'!AQ122</f>
        <v>2.4036187263574003E-2</v>
      </c>
      <c r="AR122" s="417">
        <f>'11M - LPS'!AR122</f>
        <v>2.9447556712061913E-2</v>
      </c>
      <c r="AS122" s="417">
        <f>'11M - LPS'!AS122</f>
        <v>2.826837068067041E-2</v>
      </c>
      <c r="AT122" s="417">
        <f>'11M - LPS'!AT122</f>
        <v>2.9036597152152885E-2</v>
      </c>
      <c r="AU122" s="417">
        <f>'11M - LPS'!AU122</f>
        <v>2.9230985896088468E-2</v>
      </c>
      <c r="AV122" s="417">
        <f>'11M - LPS'!AV122</f>
        <v>2.4831343761390907E-2</v>
      </c>
      <c r="AW122" s="417">
        <f>'11M - LPS'!AW122</f>
        <v>2.3764124840567877E-2</v>
      </c>
      <c r="AX122" s="417">
        <f>'11M - LPS'!AX122</f>
        <v>2.4004460695574052E-2</v>
      </c>
      <c r="AY122" s="417">
        <f>'11M - LPS'!AY122</f>
        <v>2.2745359810713212E-2</v>
      </c>
      <c r="AZ122" s="417">
        <f>'11M - LPS'!AZ122</f>
        <v>2.2733204229844931E-2</v>
      </c>
      <c r="BA122" s="417">
        <f>'11M - LPS'!BA122</f>
        <v>2.3688133572165281E-2</v>
      </c>
      <c r="BB122" s="417">
        <f>'11M - LPS'!BB122</f>
        <v>2.3756476729642553E-2</v>
      </c>
      <c r="BC122" s="417">
        <f>'11M - LPS'!BC122</f>
        <v>2.4036187263574003E-2</v>
      </c>
      <c r="BD122" s="417">
        <f>'11M - LPS'!BD122</f>
        <v>2.9447556712061913E-2</v>
      </c>
      <c r="BE122" s="417">
        <f>'11M - LPS'!BE122</f>
        <v>2.826837068067041E-2</v>
      </c>
      <c r="BF122" s="417">
        <f>'11M - LPS'!BF122</f>
        <v>2.9036597152152885E-2</v>
      </c>
      <c r="BG122" s="417">
        <f>'11M - LPS'!BG122</f>
        <v>2.9230985896088468E-2</v>
      </c>
      <c r="BH122" s="417">
        <f>'11M - LPS'!BH122</f>
        <v>2.4831343761390907E-2</v>
      </c>
      <c r="BI122" s="417">
        <f>'11M - LPS'!BI122</f>
        <v>2.3764124840567877E-2</v>
      </c>
      <c r="BJ122" s="417">
        <f>'11M - LPS'!BJ122</f>
        <v>2.4004460695574052E-2</v>
      </c>
      <c r="BK122" s="417">
        <f>'11M - LPS'!BK122</f>
        <v>2.2745359810713212E-2</v>
      </c>
      <c r="BL122" s="417">
        <f>'11M - LPS'!BL122</f>
        <v>2.2733204229844931E-2</v>
      </c>
      <c r="BM122" s="417">
        <f>'11M - LPS'!BM122</f>
        <v>2.3688133572165281E-2</v>
      </c>
      <c r="BN122" s="417">
        <f>'11M - LPS'!BN122</f>
        <v>2.3756476729642553E-2</v>
      </c>
      <c r="BO122" s="417">
        <f>'11M - LPS'!BO122</f>
        <v>2.4036187263574003E-2</v>
      </c>
      <c r="BP122" s="417">
        <f>'11M - LPS'!BP122</f>
        <v>2.9447556712061913E-2</v>
      </c>
      <c r="BQ122" s="417">
        <f>'11M - LPS'!BQ122</f>
        <v>2.826837068067041E-2</v>
      </c>
      <c r="BR122" s="417">
        <f>'11M - LPS'!BR122</f>
        <v>2.9036597152152885E-2</v>
      </c>
      <c r="BS122" s="417">
        <f>'11M - LPS'!BS122</f>
        <v>2.9230985896088468E-2</v>
      </c>
      <c r="BT122" s="417">
        <f>'11M - LPS'!BT122</f>
        <v>2.4831343761390907E-2</v>
      </c>
      <c r="BU122" s="417">
        <f>'11M - LPS'!BU122</f>
        <v>2.3764124840567877E-2</v>
      </c>
      <c r="BV122" s="417">
        <f>'11M - LPS'!BV122</f>
        <v>2.4004460695574052E-2</v>
      </c>
      <c r="BW122" s="417">
        <f>'11M - LPS'!BW122</f>
        <v>2.2745359810713212E-2</v>
      </c>
      <c r="BX122" s="417">
        <f>'11M - LPS'!BX122</f>
        <v>2.2733204229844931E-2</v>
      </c>
      <c r="BY122" s="417">
        <f>'11M - LPS'!BY122</f>
        <v>2.3688133572165281E-2</v>
      </c>
      <c r="BZ122" s="417">
        <f>'11M - LPS'!BZ122</f>
        <v>2.3756476729642553E-2</v>
      </c>
      <c r="CA122" s="417">
        <f>'11M - LPS'!CA122</f>
        <v>2.4036187263574003E-2</v>
      </c>
      <c r="CB122" s="417">
        <f>'11M - LPS'!CB122</f>
        <v>2.9447556712061913E-2</v>
      </c>
      <c r="CC122" s="417">
        <f>'11M - LPS'!CC122</f>
        <v>2.826837068067041E-2</v>
      </c>
      <c r="CD122" s="417">
        <f>'11M - LPS'!CD122</f>
        <v>2.9036597152152885E-2</v>
      </c>
      <c r="CE122" s="417">
        <f>'11M - LPS'!CE122</f>
        <v>2.9230985896088468E-2</v>
      </c>
      <c r="CF122" s="417">
        <f>'11M - LPS'!CF122</f>
        <v>2.4831343761390907E-2</v>
      </c>
      <c r="CG122" s="417">
        <f>'11M - LPS'!CG122</f>
        <v>2.3764124840567877E-2</v>
      </c>
      <c r="CH122" s="417">
        <f>'11M - LPS'!CH122</f>
        <v>2.4004460695574052E-2</v>
      </c>
    </row>
    <row r="123" spans="1:86" hidden="1" x14ac:dyDescent="0.35">
      <c r="A123" s="116"/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86" ht="15" hidden="1" thickBot="1" x14ac:dyDescent="0.4"/>
    <row r="125" spans="1:86" ht="15" hidden="1" thickBot="1" x14ac:dyDescent="0.4">
      <c r="C125" s="625" t="s">
        <v>125</v>
      </c>
      <c r="D125" s="622"/>
      <c r="E125" s="622"/>
      <c r="F125" s="622"/>
      <c r="G125" s="622"/>
      <c r="H125" s="622"/>
      <c r="I125" s="622"/>
      <c r="J125" s="622"/>
      <c r="K125" s="622"/>
      <c r="L125" s="622"/>
      <c r="M125" s="622"/>
      <c r="N125" s="623"/>
      <c r="O125" s="583" t="s">
        <v>125</v>
      </c>
      <c r="P125" s="584"/>
      <c r="Q125" s="584"/>
      <c r="R125" s="584"/>
      <c r="S125" s="584"/>
      <c r="T125" s="584"/>
      <c r="U125" s="584"/>
      <c r="V125" s="584"/>
      <c r="W125" s="584"/>
      <c r="X125" s="584"/>
      <c r="Y125" s="584"/>
      <c r="Z125" s="585"/>
      <c r="AA125" s="583" t="s">
        <v>125</v>
      </c>
      <c r="AB125" s="584"/>
      <c r="AC125" s="584"/>
      <c r="AD125" s="584"/>
      <c r="AE125" s="584"/>
      <c r="AF125" s="584"/>
      <c r="AG125" s="584"/>
      <c r="AH125" s="584"/>
      <c r="AI125" s="584"/>
      <c r="AJ125" s="584"/>
      <c r="AK125" s="584"/>
      <c r="AL125" s="585"/>
      <c r="AM125" s="583" t="s">
        <v>125</v>
      </c>
      <c r="AN125" s="584"/>
      <c r="AO125" s="584"/>
      <c r="AP125" s="584"/>
      <c r="AQ125" s="584"/>
      <c r="AR125" s="584"/>
      <c r="AS125" s="584"/>
      <c r="AT125" s="584"/>
      <c r="AU125" s="584"/>
      <c r="AV125" s="584"/>
      <c r="AW125" s="584"/>
      <c r="AX125" s="585"/>
      <c r="AY125" s="583" t="s">
        <v>125</v>
      </c>
      <c r="AZ125" s="584"/>
      <c r="BA125" s="584"/>
      <c r="BB125" s="584"/>
      <c r="BC125" s="584"/>
      <c r="BD125" s="584"/>
      <c r="BE125" s="584"/>
      <c r="BF125" s="584"/>
      <c r="BG125" s="584"/>
      <c r="BH125" s="584"/>
      <c r="BI125" s="584"/>
      <c r="BJ125" s="585"/>
      <c r="BK125" s="583" t="s">
        <v>125</v>
      </c>
      <c r="BL125" s="584"/>
      <c r="BM125" s="584"/>
      <c r="BN125" s="584"/>
      <c r="BO125" s="584"/>
      <c r="BP125" s="584"/>
      <c r="BQ125" s="584"/>
      <c r="BR125" s="584"/>
      <c r="BS125" s="584"/>
      <c r="BT125" s="584"/>
      <c r="BU125" s="584"/>
      <c r="BV125" s="585"/>
      <c r="BW125" s="583" t="s">
        <v>125</v>
      </c>
      <c r="BX125" s="584"/>
      <c r="BY125" s="584"/>
      <c r="BZ125" s="584"/>
      <c r="CA125" s="584"/>
      <c r="CB125" s="584"/>
      <c r="CC125" s="584"/>
      <c r="CD125" s="584"/>
      <c r="CE125" s="584"/>
      <c r="CF125" s="584"/>
      <c r="CG125" s="584"/>
      <c r="CH125" s="585"/>
    </row>
    <row r="126" spans="1:86" ht="15" hidden="1" thickBot="1" x14ac:dyDescent="0.4">
      <c r="A126" s="587" t="s">
        <v>126</v>
      </c>
      <c r="B126" s="309" t="s">
        <v>144</v>
      </c>
      <c r="C126" s="176">
        <f>C$4</f>
        <v>44562</v>
      </c>
      <c r="D126" s="176">
        <f t="shared" ref="D126:BO126" si="162">D$4</f>
        <v>44593</v>
      </c>
      <c r="E126" s="176">
        <f t="shared" si="162"/>
        <v>44621</v>
      </c>
      <c r="F126" s="176">
        <f t="shared" si="162"/>
        <v>44652</v>
      </c>
      <c r="G126" s="176">
        <f t="shared" si="162"/>
        <v>44682</v>
      </c>
      <c r="H126" s="176">
        <f t="shared" si="162"/>
        <v>44713</v>
      </c>
      <c r="I126" s="176">
        <f t="shared" si="162"/>
        <v>44743</v>
      </c>
      <c r="J126" s="176">
        <f t="shared" si="162"/>
        <v>44774</v>
      </c>
      <c r="K126" s="176">
        <f t="shared" si="162"/>
        <v>44805</v>
      </c>
      <c r="L126" s="176">
        <f t="shared" si="162"/>
        <v>44835</v>
      </c>
      <c r="M126" s="176">
        <f t="shared" si="162"/>
        <v>44866</v>
      </c>
      <c r="N126" s="176">
        <f t="shared" si="162"/>
        <v>44896</v>
      </c>
      <c r="O126" s="176">
        <f t="shared" si="162"/>
        <v>44927</v>
      </c>
      <c r="P126" s="176">
        <f t="shared" si="162"/>
        <v>44958</v>
      </c>
      <c r="Q126" s="176">
        <f t="shared" si="162"/>
        <v>44986</v>
      </c>
      <c r="R126" s="176">
        <f t="shared" si="162"/>
        <v>45017</v>
      </c>
      <c r="S126" s="176">
        <f t="shared" si="162"/>
        <v>45047</v>
      </c>
      <c r="T126" s="176">
        <f t="shared" si="162"/>
        <v>45078</v>
      </c>
      <c r="U126" s="176">
        <f t="shared" si="162"/>
        <v>45108</v>
      </c>
      <c r="V126" s="176">
        <f t="shared" si="162"/>
        <v>45139</v>
      </c>
      <c r="W126" s="176">
        <f t="shared" si="162"/>
        <v>45170</v>
      </c>
      <c r="X126" s="176">
        <f t="shared" si="162"/>
        <v>45200</v>
      </c>
      <c r="Y126" s="176">
        <f t="shared" si="162"/>
        <v>45231</v>
      </c>
      <c r="Z126" s="176">
        <f t="shared" si="162"/>
        <v>45261</v>
      </c>
      <c r="AA126" s="176">
        <f t="shared" si="162"/>
        <v>45292</v>
      </c>
      <c r="AB126" s="176">
        <f t="shared" si="162"/>
        <v>45323</v>
      </c>
      <c r="AC126" s="176">
        <f t="shared" si="162"/>
        <v>45352</v>
      </c>
      <c r="AD126" s="176">
        <f t="shared" si="162"/>
        <v>45383</v>
      </c>
      <c r="AE126" s="176">
        <f t="shared" si="162"/>
        <v>45413</v>
      </c>
      <c r="AF126" s="176">
        <f t="shared" si="162"/>
        <v>45444</v>
      </c>
      <c r="AG126" s="176">
        <f t="shared" si="162"/>
        <v>45474</v>
      </c>
      <c r="AH126" s="176">
        <f t="shared" si="162"/>
        <v>45505</v>
      </c>
      <c r="AI126" s="176">
        <f t="shared" si="162"/>
        <v>45536</v>
      </c>
      <c r="AJ126" s="176">
        <f t="shared" si="162"/>
        <v>45566</v>
      </c>
      <c r="AK126" s="176">
        <f t="shared" si="162"/>
        <v>45597</v>
      </c>
      <c r="AL126" s="176">
        <f t="shared" si="162"/>
        <v>45627</v>
      </c>
      <c r="AM126" s="176">
        <f t="shared" si="162"/>
        <v>45658</v>
      </c>
      <c r="AN126" s="176">
        <f t="shared" si="162"/>
        <v>45689</v>
      </c>
      <c r="AO126" s="176">
        <f t="shared" si="162"/>
        <v>45717</v>
      </c>
      <c r="AP126" s="176">
        <f t="shared" si="162"/>
        <v>45748</v>
      </c>
      <c r="AQ126" s="176">
        <f t="shared" si="162"/>
        <v>45778</v>
      </c>
      <c r="AR126" s="176">
        <f t="shared" si="162"/>
        <v>45809</v>
      </c>
      <c r="AS126" s="176">
        <f t="shared" si="162"/>
        <v>45839</v>
      </c>
      <c r="AT126" s="176">
        <f t="shared" si="162"/>
        <v>45870</v>
      </c>
      <c r="AU126" s="176">
        <f t="shared" si="162"/>
        <v>45901</v>
      </c>
      <c r="AV126" s="176">
        <f t="shared" si="162"/>
        <v>45931</v>
      </c>
      <c r="AW126" s="176">
        <f t="shared" si="162"/>
        <v>45962</v>
      </c>
      <c r="AX126" s="176">
        <f t="shared" si="162"/>
        <v>45992</v>
      </c>
      <c r="AY126" s="176">
        <f t="shared" si="162"/>
        <v>46023</v>
      </c>
      <c r="AZ126" s="176">
        <f t="shared" si="162"/>
        <v>46054</v>
      </c>
      <c r="BA126" s="176">
        <f t="shared" si="162"/>
        <v>46082</v>
      </c>
      <c r="BB126" s="176">
        <f t="shared" si="162"/>
        <v>46113</v>
      </c>
      <c r="BC126" s="176">
        <f t="shared" si="162"/>
        <v>46143</v>
      </c>
      <c r="BD126" s="176">
        <f t="shared" si="162"/>
        <v>46174</v>
      </c>
      <c r="BE126" s="176">
        <f t="shared" si="162"/>
        <v>46204</v>
      </c>
      <c r="BF126" s="176">
        <f t="shared" si="162"/>
        <v>46235</v>
      </c>
      <c r="BG126" s="176">
        <f t="shared" si="162"/>
        <v>46266</v>
      </c>
      <c r="BH126" s="176">
        <f t="shared" si="162"/>
        <v>46296</v>
      </c>
      <c r="BI126" s="176">
        <f t="shared" si="162"/>
        <v>46327</v>
      </c>
      <c r="BJ126" s="176">
        <f t="shared" si="162"/>
        <v>46357</v>
      </c>
      <c r="BK126" s="176">
        <f t="shared" si="162"/>
        <v>46388</v>
      </c>
      <c r="BL126" s="176">
        <f t="shared" si="162"/>
        <v>46419</v>
      </c>
      <c r="BM126" s="176">
        <f t="shared" si="162"/>
        <v>46447</v>
      </c>
      <c r="BN126" s="176">
        <f t="shared" si="162"/>
        <v>46478</v>
      </c>
      <c r="BO126" s="176">
        <f t="shared" si="162"/>
        <v>46508</v>
      </c>
      <c r="BP126" s="176">
        <f t="shared" ref="BP126:CH126" si="163">BP$4</f>
        <v>46539</v>
      </c>
      <c r="BQ126" s="176">
        <f t="shared" si="163"/>
        <v>46569</v>
      </c>
      <c r="BR126" s="176">
        <f t="shared" si="163"/>
        <v>46600</v>
      </c>
      <c r="BS126" s="176">
        <f t="shared" si="163"/>
        <v>46631</v>
      </c>
      <c r="BT126" s="176">
        <f t="shared" si="163"/>
        <v>46661</v>
      </c>
      <c r="BU126" s="176">
        <f t="shared" si="163"/>
        <v>46692</v>
      </c>
      <c r="BV126" s="176">
        <f t="shared" si="163"/>
        <v>46722</v>
      </c>
      <c r="BW126" s="176">
        <f t="shared" si="163"/>
        <v>46753</v>
      </c>
      <c r="BX126" s="176">
        <f t="shared" si="163"/>
        <v>46784</v>
      </c>
      <c r="BY126" s="176">
        <f t="shared" si="163"/>
        <v>46813</v>
      </c>
      <c r="BZ126" s="176">
        <f t="shared" si="163"/>
        <v>46844</v>
      </c>
      <c r="CA126" s="176">
        <f t="shared" si="163"/>
        <v>46874</v>
      </c>
      <c r="CB126" s="176">
        <f t="shared" si="163"/>
        <v>46905</v>
      </c>
      <c r="CC126" s="176">
        <f t="shared" si="163"/>
        <v>46935</v>
      </c>
      <c r="CD126" s="176">
        <f t="shared" si="163"/>
        <v>46966</v>
      </c>
      <c r="CE126" s="176">
        <f t="shared" si="163"/>
        <v>46997</v>
      </c>
      <c r="CF126" s="176">
        <f t="shared" si="163"/>
        <v>47027</v>
      </c>
      <c r="CG126" s="176">
        <f t="shared" si="163"/>
        <v>47058</v>
      </c>
      <c r="CH126" s="177">
        <f t="shared" si="163"/>
        <v>47088</v>
      </c>
    </row>
    <row r="127" spans="1:86" hidden="1" x14ac:dyDescent="0.35">
      <c r="A127" s="588"/>
      <c r="B127" s="287" t="s">
        <v>20</v>
      </c>
      <c r="C127" s="346">
        <f>'11M - LPS'!C127</f>
        <v>8.6905396105985688E-3</v>
      </c>
      <c r="D127" s="346">
        <f>'11M - LPS'!D127</f>
        <v>9.1843635285924711E-3</v>
      </c>
      <c r="E127" s="421">
        <f>'11M - LPS'!E127</f>
        <v>6.725503249182755E-3</v>
      </c>
      <c r="F127" s="421">
        <f>'11M - LPS'!F127</f>
        <v>6.3427155477634566E-3</v>
      </c>
      <c r="G127" s="421">
        <f>'11M - LPS'!G127</f>
        <v>8.249339219814052E-3</v>
      </c>
      <c r="H127" s="421">
        <f>'11M - LPS'!H127</f>
        <v>2.4892836088167204E-2</v>
      </c>
      <c r="I127" s="421">
        <f>'11M - LPS'!I127</f>
        <v>2.4542267263744099E-2</v>
      </c>
      <c r="J127" s="421">
        <f>'11M - LPS'!J127</f>
        <v>2.6140575162194236E-2</v>
      </c>
      <c r="K127" s="421">
        <f>'11M - LPS'!K127</f>
        <v>2.6350534085168655E-2</v>
      </c>
      <c r="L127" s="421">
        <f>'11M - LPS'!L127</f>
        <v>1.0890177759764945E-2</v>
      </c>
      <c r="M127" s="421">
        <f>'11M - LPS'!M127</f>
        <v>9.2683477106960972E-3</v>
      </c>
      <c r="N127" s="421">
        <f>'11M - LPS'!N127</f>
        <v>8.1038244635910361E-3</v>
      </c>
      <c r="O127" s="421">
        <f>'11M - LPS'!O127</f>
        <v>6.0073596766950631E-3</v>
      </c>
      <c r="P127" s="421">
        <f>'11M - LPS'!P127</f>
        <v>5.9112974915953411E-3</v>
      </c>
      <c r="Q127" s="421">
        <f>'11M - LPS'!Q127</f>
        <v>6.725503249182755E-3</v>
      </c>
      <c r="R127" s="421">
        <f>'11M - LPS'!R127</f>
        <v>6.3427155477634566E-3</v>
      </c>
      <c r="S127" s="421">
        <f>'11M - LPS'!S127</f>
        <v>8.249339219814052E-3</v>
      </c>
      <c r="T127" s="421">
        <f>'11M - LPS'!T127</f>
        <v>2.4892836088167204E-2</v>
      </c>
      <c r="U127" s="421">
        <f>'11M - LPS'!U127</f>
        <v>2.4542267263744099E-2</v>
      </c>
      <c r="V127" s="421">
        <f>'11M - LPS'!V127</f>
        <v>2.6140575162194236E-2</v>
      </c>
      <c r="W127" s="421">
        <f>'11M - LPS'!W127</f>
        <v>2.6350534085168655E-2</v>
      </c>
      <c r="X127" s="421">
        <f>'11M - LPS'!X127</f>
        <v>1.0890177759764945E-2</v>
      </c>
      <c r="Y127" s="421">
        <f>'11M - LPS'!Y127</f>
        <v>9.2683477106960972E-3</v>
      </c>
      <c r="Z127" s="421">
        <f>'11M - LPS'!Z127</f>
        <v>8.1038244635910361E-3</v>
      </c>
      <c r="AA127" s="421">
        <f>'11M - LPS'!AA127</f>
        <v>6.0073596766950631E-3</v>
      </c>
      <c r="AB127" s="421">
        <f>'11M - LPS'!AB127</f>
        <v>5.9112974915953411E-3</v>
      </c>
      <c r="AC127" s="421">
        <f>'11M - LPS'!AC127</f>
        <v>6.725503249182755E-3</v>
      </c>
      <c r="AD127" s="421">
        <f>'11M - LPS'!AD127</f>
        <v>6.3427155477634566E-3</v>
      </c>
      <c r="AE127" s="421">
        <f>'11M - LPS'!AE127</f>
        <v>8.249339219814052E-3</v>
      </c>
      <c r="AF127" s="421">
        <f>'11M - LPS'!AF127</f>
        <v>2.4892836088167204E-2</v>
      </c>
      <c r="AG127" s="421">
        <f>'11M - LPS'!AG127</f>
        <v>2.4542267263744099E-2</v>
      </c>
      <c r="AH127" s="421">
        <f>'11M - LPS'!AH127</f>
        <v>2.6140575162194236E-2</v>
      </c>
      <c r="AI127" s="421">
        <f>'11M - LPS'!AI127</f>
        <v>2.6350534085168655E-2</v>
      </c>
      <c r="AJ127" s="421">
        <f>'11M - LPS'!AJ127</f>
        <v>1.0890177759764945E-2</v>
      </c>
      <c r="AK127" s="421">
        <f>'11M - LPS'!AK127</f>
        <v>9.2683477106960972E-3</v>
      </c>
      <c r="AL127" s="421">
        <f>'11M - LPS'!AL127</f>
        <v>8.1038244635910361E-3</v>
      </c>
      <c r="AM127" s="421">
        <f>'11M - LPS'!AM127</f>
        <v>6.0073596766950631E-3</v>
      </c>
      <c r="AN127" s="421">
        <f>'11M - LPS'!AN127</f>
        <v>5.9112974915953411E-3</v>
      </c>
      <c r="AO127" s="421">
        <f>'11M - LPS'!AO127</f>
        <v>6.725503249182755E-3</v>
      </c>
      <c r="AP127" s="421">
        <f>'11M - LPS'!AP127</f>
        <v>6.3427155477634566E-3</v>
      </c>
      <c r="AQ127" s="421">
        <f>'11M - LPS'!AQ127</f>
        <v>8.249339219814052E-3</v>
      </c>
      <c r="AR127" s="421">
        <f>'11M - LPS'!AR127</f>
        <v>2.4892836088167204E-2</v>
      </c>
      <c r="AS127" s="421">
        <f>'11M - LPS'!AS127</f>
        <v>2.4542267263744099E-2</v>
      </c>
      <c r="AT127" s="421">
        <f>'11M - LPS'!AT127</f>
        <v>2.6140575162194236E-2</v>
      </c>
      <c r="AU127" s="421">
        <f>'11M - LPS'!AU127</f>
        <v>2.6350534085168655E-2</v>
      </c>
      <c r="AV127" s="421">
        <f>'11M - LPS'!AV127</f>
        <v>1.0890177759764945E-2</v>
      </c>
      <c r="AW127" s="421">
        <f>'11M - LPS'!AW127</f>
        <v>9.2683477106960972E-3</v>
      </c>
      <c r="AX127" s="421">
        <f>'11M - LPS'!AX127</f>
        <v>8.1038244635910361E-3</v>
      </c>
      <c r="AY127" s="421">
        <f>'11M - LPS'!AY127</f>
        <v>6.0073596766950631E-3</v>
      </c>
      <c r="AZ127" s="421">
        <f>'11M - LPS'!AZ127</f>
        <v>5.9112974915953411E-3</v>
      </c>
      <c r="BA127" s="421">
        <f>'11M - LPS'!BA127</f>
        <v>6.725503249182755E-3</v>
      </c>
      <c r="BB127" s="421">
        <f>'11M - LPS'!BB127</f>
        <v>6.3427155477634566E-3</v>
      </c>
      <c r="BC127" s="421">
        <f>'11M - LPS'!BC127</f>
        <v>8.249339219814052E-3</v>
      </c>
      <c r="BD127" s="421">
        <f>'11M - LPS'!BD127</f>
        <v>2.4892836088167204E-2</v>
      </c>
      <c r="BE127" s="421">
        <f>'11M - LPS'!BE127</f>
        <v>2.4542267263744099E-2</v>
      </c>
      <c r="BF127" s="421">
        <f>'11M - LPS'!BF127</f>
        <v>2.6140575162194236E-2</v>
      </c>
      <c r="BG127" s="421">
        <f>'11M - LPS'!BG127</f>
        <v>2.6350534085168655E-2</v>
      </c>
      <c r="BH127" s="421">
        <f>'11M - LPS'!BH127</f>
        <v>1.0890177759764945E-2</v>
      </c>
      <c r="BI127" s="421">
        <f>'11M - LPS'!BI127</f>
        <v>9.2683477106960972E-3</v>
      </c>
      <c r="BJ127" s="421">
        <f>'11M - LPS'!BJ127</f>
        <v>8.1038244635910361E-3</v>
      </c>
      <c r="BK127" s="421">
        <f>'11M - LPS'!BK127</f>
        <v>6.0073596766950631E-3</v>
      </c>
      <c r="BL127" s="421">
        <f>'11M - LPS'!BL127</f>
        <v>5.9112974915953411E-3</v>
      </c>
      <c r="BM127" s="421">
        <f>'11M - LPS'!BM127</f>
        <v>6.725503249182755E-3</v>
      </c>
      <c r="BN127" s="421">
        <f>'11M - LPS'!BN127</f>
        <v>6.3427155477634566E-3</v>
      </c>
      <c r="BO127" s="421">
        <f>'11M - LPS'!BO127</f>
        <v>8.249339219814052E-3</v>
      </c>
      <c r="BP127" s="421">
        <f>'11M - LPS'!BP127</f>
        <v>2.4892836088167204E-2</v>
      </c>
      <c r="BQ127" s="421">
        <f>'11M - LPS'!BQ127</f>
        <v>2.4542267263744099E-2</v>
      </c>
      <c r="BR127" s="421">
        <f>'11M - LPS'!BR127</f>
        <v>2.6140575162194236E-2</v>
      </c>
      <c r="BS127" s="421">
        <f>'11M - LPS'!BS127</f>
        <v>2.6350534085168655E-2</v>
      </c>
      <c r="BT127" s="421">
        <f>'11M - LPS'!BT127</f>
        <v>1.0890177759764945E-2</v>
      </c>
      <c r="BU127" s="421">
        <f>'11M - LPS'!BU127</f>
        <v>9.2683477106960972E-3</v>
      </c>
      <c r="BV127" s="421">
        <f>'11M - LPS'!BV127</f>
        <v>8.1038244635910361E-3</v>
      </c>
      <c r="BW127" s="421">
        <f>'11M - LPS'!BW127</f>
        <v>6.0073596766950631E-3</v>
      </c>
      <c r="BX127" s="421">
        <f>'11M - LPS'!BX127</f>
        <v>5.9112974915953411E-3</v>
      </c>
      <c r="BY127" s="421">
        <f>'11M - LPS'!BY127</f>
        <v>6.725503249182755E-3</v>
      </c>
      <c r="BZ127" s="421">
        <f>'11M - LPS'!BZ127</f>
        <v>6.3427155477634566E-3</v>
      </c>
      <c r="CA127" s="421">
        <f>'11M - LPS'!CA127</f>
        <v>8.249339219814052E-3</v>
      </c>
      <c r="CB127" s="421">
        <f>'11M - LPS'!CB127</f>
        <v>2.4892836088167204E-2</v>
      </c>
      <c r="CC127" s="421">
        <f>'11M - LPS'!CC127</f>
        <v>2.4542267263744099E-2</v>
      </c>
      <c r="CD127" s="421">
        <f>'11M - LPS'!CD127</f>
        <v>2.6140575162194236E-2</v>
      </c>
      <c r="CE127" s="421">
        <f>'11M - LPS'!CE127</f>
        <v>2.6350534085168655E-2</v>
      </c>
      <c r="CF127" s="421">
        <f>'11M - LPS'!CF127</f>
        <v>1.0890177759764945E-2</v>
      </c>
      <c r="CG127" s="421">
        <f>'11M - LPS'!CG127</f>
        <v>9.2683477106960972E-3</v>
      </c>
      <c r="CH127" s="421">
        <f>'11M - LPS'!CH127</f>
        <v>8.1038244635910361E-3</v>
      </c>
    </row>
    <row r="128" spans="1:86" hidden="1" x14ac:dyDescent="0.35">
      <c r="A128" s="588"/>
      <c r="B128" s="287" t="s">
        <v>0</v>
      </c>
      <c r="C128" s="346">
        <f>'11M - LPS'!C128</f>
        <v>1.3661557336104716E-2</v>
      </c>
      <c r="D128" s="346">
        <f>'11M - LPS'!D128</f>
        <v>1.3995891437648279E-2</v>
      </c>
      <c r="E128" s="421">
        <f>'11M - LPS'!E128</f>
        <v>8.9207815764972033E-3</v>
      </c>
      <c r="F128" s="421">
        <f>'11M - LPS'!F128</f>
        <v>6.6921641567437313E-3</v>
      </c>
      <c r="G128" s="421">
        <f>'11M - LPS'!G128</f>
        <v>1.4113787740406187E-2</v>
      </c>
      <c r="H128" s="421">
        <f>'11M - LPS'!H128</f>
        <v>4.6747823558508782E-2</v>
      </c>
      <c r="I128" s="421">
        <f>'11M - LPS'!I128</f>
        <v>3.2828340164245157E-2</v>
      </c>
      <c r="J128" s="421">
        <f>'11M - LPS'!J128</f>
        <v>4.2206385974313532E-2</v>
      </c>
      <c r="K128" s="421">
        <f>'11M - LPS'!K128</f>
        <v>5.0134585699459742E-2</v>
      </c>
      <c r="L128" s="421">
        <f>'11M - LPS'!L128</f>
        <v>1.0072561566764783E-2</v>
      </c>
      <c r="M128" s="421">
        <f>'11M - LPS'!M128</f>
        <v>1.6089633144682137E-2</v>
      </c>
      <c r="N128" s="421">
        <f>'11M - LPS'!N128</f>
        <v>7.2588441434502937E-3</v>
      </c>
      <c r="O128" s="421">
        <f>'11M - LPS'!O128</f>
        <v>9.9940648226680678E-3</v>
      </c>
      <c r="P128" s="421">
        <f>'11M - LPS'!P128</f>
        <v>9.3549568895570073E-3</v>
      </c>
      <c r="Q128" s="421">
        <f>'11M - LPS'!Q128</f>
        <v>8.9207815764972033E-3</v>
      </c>
      <c r="R128" s="421">
        <f>'11M - LPS'!R128</f>
        <v>6.6921641567437313E-3</v>
      </c>
      <c r="S128" s="421">
        <f>'11M - LPS'!S128</f>
        <v>1.4113787740406187E-2</v>
      </c>
      <c r="T128" s="421">
        <f>'11M - LPS'!T128</f>
        <v>4.6747823558508782E-2</v>
      </c>
      <c r="U128" s="421">
        <f>'11M - LPS'!U128</f>
        <v>3.2828340164245157E-2</v>
      </c>
      <c r="V128" s="421">
        <f>'11M - LPS'!V128</f>
        <v>4.2206385974313532E-2</v>
      </c>
      <c r="W128" s="421">
        <f>'11M - LPS'!W128</f>
        <v>5.0134585699459742E-2</v>
      </c>
      <c r="X128" s="421">
        <f>'11M - LPS'!X128</f>
        <v>1.0072561566764783E-2</v>
      </c>
      <c r="Y128" s="421">
        <f>'11M - LPS'!Y128</f>
        <v>1.6089633144682137E-2</v>
      </c>
      <c r="Z128" s="421">
        <f>'11M - LPS'!Z128</f>
        <v>7.2588441434502937E-3</v>
      </c>
      <c r="AA128" s="421">
        <f>'11M - LPS'!AA128</f>
        <v>9.9940648226680678E-3</v>
      </c>
      <c r="AB128" s="421">
        <f>'11M - LPS'!AB128</f>
        <v>9.3549568895570073E-3</v>
      </c>
      <c r="AC128" s="421">
        <f>'11M - LPS'!AC128</f>
        <v>8.9207815764972033E-3</v>
      </c>
      <c r="AD128" s="421">
        <f>'11M - LPS'!AD128</f>
        <v>6.6921641567437313E-3</v>
      </c>
      <c r="AE128" s="421">
        <f>'11M - LPS'!AE128</f>
        <v>1.4113787740406187E-2</v>
      </c>
      <c r="AF128" s="421">
        <f>'11M - LPS'!AF128</f>
        <v>4.6747823558508782E-2</v>
      </c>
      <c r="AG128" s="421">
        <f>'11M - LPS'!AG128</f>
        <v>3.2828340164245157E-2</v>
      </c>
      <c r="AH128" s="421">
        <f>'11M - LPS'!AH128</f>
        <v>4.2206385974313532E-2</v>
      </c>
      <c r="AI128" s="421">
        <f>'11M - LPS'!AI128</f>
        <v>5.0134585699459742E-2</v>
      </c>
      <c r="AJ128" s="421">
        <f>'11M - LPS'!AJ128</f>
        <v>1.0072561566764783E-2</v>
      </c>
      <c r="AK128" s="421">
        <f>'11M - LPS'!AK128</f>
        <v>1.6089633144682137E-2</v>
      </c>
      <c r="AL128" s="421">
        <f>'11M - LPS'!AL128</f>
        <v>7.2588441434502937E-3</v>
      </c>
      <c r="AM128" s="421">
        <f>'11M - LPS'!AM128</f>
        <v>9.9940648226680678E-3</v>
      </c>
      <c r="AN128" s="421">
        <f>'11M - LPS'!AN128</f>
        <v>9.3549568895570073E-3</v>
      </c>
      <c r="AO128" s="421">
        <f>'11M - LPS'!AO128</f>
        <v>8.9207815764972033E-3</v>
      </c>
      <c r="AP128" s="421">
        <f>'11M - LPS'!AP128</f>
        <v>6.6921641567437313E-3</v>
      </c>
      <c r="AQ128" s="421">
        <f>'11M - LPS'!AQ128</f>
        <v>1.4113787740406187E-2</v>
      </c>
      <c r="AR128" s="421">
        <f>'11M - LPS'!AR128</f>
        <v>4.6747823558508782E-2</v>
      </c>
      <c r="AS128" s="421">
        <f>'11M - LPS'!AS128</f>
        <v>3.2828340164245157E-2</v>
      </c>
      <c r="AT128" s="421">
        <f>'11M - LPS'!AT128</f>
        <v>4.2206385974313532E-2</v>
      </c>
      <c r="AU128" s="421">
        <f>'11M - LPS'!AU128</f>
        <v>5.0134585699459742E-2</v>
      </c>
      <c r="AV128" s="421">
        <f>'11M - LPS'!AV128</f>
        <v>1.0072561566764783E-2</v>
      </c>
      <c r="AW128" s="421">
        <f>'11M - LPS'!AW128</f>
        <v>1.6089633144682137E-2</v>
      </c>
      <c r="AX128" s="421">
        <f>'11M - LPS'!AX128</f>
        <v>7.2588441434502937E-3</v>
      </c>
      <c r="AY128" s="421">
        <f>'11M - LPS'!AY128</f>
        <v>9.9940648226680678E-3</v>
      </c>
      <c r="AZ128" s="421">
        <f>'11M - LPS'!AZ128</f>
        <v>9.3549568895570073E-3</v>
      </c>
      <c r="BA128" s="421">
        <f>'11M - LPS'!BA128</f>
        <v>8.9207815764972033E-3</v>
      </c>
      <c r="BB128" s="421">
        <f>'11M - LPS'!BB128</f>
        <v>6.6921641567437313E-3</v>
      </c>
      <c r="BC128" s="421">
        <f>'11M - LPS'!BC128</f>
        <v>1.4113787740406187E-2</v>
      </c>
      <c r="BD128" s="421">
        <f>'11M - LPS'!BD128</f>
        <v>4.6747823558508782E-2</v>
      </c>
      <c r="BE128" s="421">
        <f>'11M - LPS'!BE128</f>
        <v>3.2828340164245157E-2</v>
      </c>
      <c r="BF128" s="421">
        <f>'11M - LPS'!BF128</f>
        <v>4.2206385974313532E-2</v>
      </c>
      <c r="BG128" s="421">
        <f>'11M - LPS'!BG128</f>
        <v>5.0134585699459742E-2</v>
      </c>
      <c r="BH128" s="421">
        <f>'11M - LPS'!BH128</f>
        <v>1.0072561566764783E-2</v>
      </c>
      <c r="BI128" s="421">
        <f>'11M - LPS'!BI128</f>
        <v>1.6089633144682137E-2</v>
      </c>
      <c r="BJ128" s="421">
        <f>'11M - LPS'!BJ128</f>
        <v>7.2588441434502937E-3</v>
      </c>
      <c r="BK128" s="421">
        <f>'11M - LPS'!BK128</f>
        <v>9.9940648226680678E-3</v>
      </c>
      <c r="BL128" s="421">
        <f>'11M - LPS'!BL128</f>
        <v>9.3549568895570073E-3</v>
      </c>
      <c r="BM128" s="421">
        <f>'11M - LPS'!BM128</f>
        <v>8.9207815764972033E-3</v>
      </c>
      <c r="BN128" s="421">
        <f>'11M - LPS'!BN128</f>
        <v>6.6921641567437313E-3</v>
      </c>
      <c r="BO128" s="421">
        <f>'11M - LPS'!BO128</f>
        <v>1.4113787740406187E-2</v>
      </c>
      <c r="BP128" s="421">
        <f>'11M - LPS'!BP128</f>
        <v>4.6747823558508782E-2</v>
      </c>
      <c r="BQ128" s="421">
        <f>'11M - LPS'!BQ128</f>
        <v>3.2828340164245157E-2</v>
      </c>
      <c r="BR128" s="421">
        <f>'11M - LPS'!BR128</f>
        <v>4.2206385974313532E-2</v>
      </c>
      <c r="BS128" s="421">
        <f>'11M - LPS'!BS128</f>
        <v>5.0134585699459742E-2</v>
      </c>
      <c r="BT128" s="421">
        <f>'11M - LPS'!BT128</f>
        <v>1.0072561566764783E-2</v>
      </c>
      <c r="BU128" s="421">
        <f>'11M - LPS'!BU128</f>
        <v>1.6089633144682137E-2</v>
      </c>
      <c r="BV128" s="421">
        <f>'11M - LPS'!BV128</f>
        <v>7.2588441434502937E-3</v>
      </c>
      <c r="BW128" s="421">
        <f>'11M - LPS'!BW128</f>
        <v>9.9940648226680678E-3</v>
      </c>
      <c r="BX128" s="421">
        <f>'11M - LPS'!BX128</f>
        <v>9.3549568895570073E-3</v>
      </c>
      <c r="BY128" s="421">
        <f>'11M - LPS'!BY128</f>
        <v>8.9207815764972033E-3</v>
      </c>
      <c r="BZ128" s="421">
        <f>'11M - LPS'!BZ128</f>
        <v>6.6921641567437313E-3</v>
      </c>
      <c r="CA128" s="421">
        <f>'11M - LPS'!CA128</f>
        <v>1.4113787740406187E-2</v>
      </c>
      <c r="CB128" s="421">
        <f>'11M - LPS'!CB128</f>
        <v>4.6747823558508782E-2</v>
      </c>
      <c r="CC128" s="421">
        <f>'11M - LPS'!CC128</f>
        <v>3.2828340164245157E-2</v>
      </c>
      <c r="CD128" s="421">
        <f>'11M - LPS'!CD128</f>
        <v>4.2206385974313532E-2</v>
      </c>
      <c r="CE128" s="421">
        <f>'11M - LPS'!CE128</f>
        <v>5.0134585699459742E-2</v>
      </c>
      <c r="CF128" s="421">
        <f>'11M - LPS'!CF128</f>
        <v>1.0072561566764783E-2</v>
      </c>
      <c r="CG128" s="421">
        <f>'11M - LPS'!CG128</f>
        <v>1.6089633144682137E-2</v>
      </c>
      <c r="CH128" s="421">
        <f>'11M - LPS'!CH128</f>
        <v>7.2588441434502937E-3</v>
      </c>
    </row>
    <row r="129" spans="1:86" hidden="1" x14ac:dyDescent="0.35">
      <c r="A129" s="588"/>
      <c r="B129" s="287" t="s">
        <v>21</v>
      </c>
      <c r="C129" s="346">
        <f>'11M - LPS'!C129</f>
        <v>8.3557771746031375E-3</v>
      </c>
      <c r="D129" s="346">
        <f>'11M - LPS'!D129</f>
        <v>8.8661221561538248E-3</v>
      </c>
      <c r="E129" s="421">
        <f>'11M - LPS'!E129</f>
        <v>8.7608959161647251E-3</v>
      </c>
      <c r="F129" s="421">
        <f>'11M - LPS'!F129</f>
        <v>8.9650295202292011E-3</v>
      </c>
      <c r="G129" s="421">
        <f>'11M - LPS'!G129</f>
        <v>9.873528402218076E-3</v>
      </c>
      <c r="H129" s="421">
        <f>'11M - LPS'!H129</f>
        <v>3.1189905695127716E-2</v>
      </c>
      <c r="I129" s="421">
        <f>'11M - LPS'!I129</f>
        <v>2.4481852059304126E-2</v>
      </c>
      <c r="J129" s="421">
        <f>'11M - LPS'!J129</f>
        <v>2.9500140901625175E-2</v>
      </c>
      <c r="K129" s="421">
        <f>'11M - LPS'!K129</f>
        <v>3.1979136339412441E-2</v>
      </c>
      <c r="L129" s="421">
        <f>'11M - LPS'!L129</f>
        <v>1.3398582643288165E-2</v>
      </c>
      <c r="M129" s="421">
        <f>'11M - LPS'!M129</f>
        <v>9.2998613606202814E-3</v>
      </c>
      <c r="N129" s="421">
        <f>'11M - LPS'!N129</f>
        <v>9.740106855194882E-3</v>
      </c>
      <c r="O129" s="421">
        <f>'11M - LPS'!O129</f>
        <v>5.7506736920683119E-3</v>
      </c>
      <c r="P129" s="421">
        <f>'11M - LPS'!P129</f>
        <v>5.6929282147751802E-3</v>
      </c>
      <c r="Q129" s="421">
        <f>'11M - LPS'!Q129</f>
        <v>8.7608959161647251E-3</v>
      </c>
      <c r="R129" s="421">
        <f>'11M - LPS'!R129</f>
        <v>8.9650295202292011E-3</v>
      </c>
      <c r="S129" s="421">
        <f>'11M - LPS'!S129</f>
        <v>9.873528402218076E-3</v>
      </c>
      <c r="T129" s="421">
        <f>'11M - LPS'!T129</f>
        <v>3.1189905695127716E-2</v>
      </c>
      <c r="U129" s="421">
        <f>'11M - LPS'!U129</f>
        <v>2.4481852059304126E-2</v>
      </c>
      <c r="V129" s="421">
        <f>'11M - LPS'!V129</f>
        <v>2.9500140901625175E-2</v>
      </c>
      <c r="W129" s="421">
        <f>'11M - LPS'!W129</f>
        <v>3.1979136339412441E-2</v>
      </c>
      <c r="X129" s="421">
        <f>'11M - LPS'!X129</f>
        <v>1.3398582643288165E-2</v>
      </c>
      <c r="Y129" s="421">
        <f>'11M - LPS'!Y129</f>
        <v>9.2998613606202814E-3</v>
      </c>
      <c r="Z129" s="421">
        <f>'11M - LPS'!Z129</f>
        <v>9.740106855194882E-3</v>
      </c>
      <c r="AA129" s="421">
        <f>'11M - LPS'!AA129</f>
        <v>5.7506736920683119E-3</v>
      </c>
      <c r="AB129" s="421">
        <f>'11M - LPS'!AB129</f>
        <v>5.6929282147751802E-3</v>
      </c>
      <c r="AC129" s="421">
        <f>'11M - LPS'!AC129</f>
        <v>8.7608959161647251E-3</v>
      </c>
      <c r="AD129" s="421">
        <f>'11M - LPS'!AD129</f>
        <v>8.9650295202292011E-3</v>
      </c>
      <c r="AE129" s="421">
        <f>'11M - LPS'!AE129</f>
        <v>9.873528402218076E-3</v>
      </c>
      <c r="AF129" s="421">
        <f>'11M - LPS'!AF129</f>
        <v>3.1189905695127716E-2</v>
      </c>
      <c r="AG129" s="421">
        <f>'11M - LPS'!AG129</f>
        <v>2.4481852059304126E-2</v>
      </c>
      <c r="AH129" s="421">
        <f>'11M - LPS'!AH129</f>
        <v>2.9500140901625175E-2</v>
      </c>
      <c r="AI129" s="421">
        <f>'11M - LPS'!AI129</f>
        <v>3.1979136339412441E-2</v>
      </c>
      <c r="AJ129" s="421">
        <f>'11M - LPS'!AJ129</f>
        <v>1.3398582643288165E-2</v>
      </c>
      <c r="AK129" s="421">
        <f>'11M - LPS'!AK129</f>
        <v>9.2998613606202814E-3</v>
      </c>
      <c r="AL129" s="421">
        <f>'11M - LPS'!AL129</f>
        <v>9.740106855194882E-3</v>
      </c>
      <c r="AM129" s="421">
        <f>'11M - LPS'!AM129</f>
        <v>5.7506736920683119E-3</v>
      </c>
      <c r="AN129" s="421">
        <f>'11M - LPS'!AN129</f>
        <v>5.6929282147751802E-3</v>
      </c>
      <c r="AO129" s="421">
        <f>'11M - LPS'!AO129</f>
        <v>8.7608959161647251E-3</v>
      </c>
      <c r="AP129" s="421">
        <f>'11M - LPS'!AP129</f>
        <v>8.9650295202292011E-3</v>
      </c>
      <c r="AQ129" s="421">
        <f>'11M - LPS'!AQ129</f>
        <v>9.873528402218076E-3</v>
      </c>
      <c r="AR129" s="421">
        <f>'11M - LPS'!AR129</f>
        <v>3.1189905695127716E-2</v>
      </c>
      <c r="AS129" s="421">
        <f>'11M - LPS'!AS129</f>
        <v>2.4481852059304126E-2</v>
      </c>
      <c r="AT129" s="421">
        <f>'11M - LPS'!AT129</f>
        <v>2.9500140901625175E-2</v>
      </c>
      <c r="AU129" s="421">
        <f>'11M - LPS'!AU129</f>
        <v>3.1979136339412441E-2</v>
      </c>
      <c r="AV129" s="421">
        <f>'11M - LPS'!AV129</f>
        <v>1.3398582643288165E-2</v>
      </c>
      <c r="AW129" s="421">
        <f>'11M - LPS'!AW129</f>
        <v>9.2998613606202814E-3</v>
      </c>
      <c r="AX129" s="421">
        <f>'11M - LPS'!AX129</f>
        <v>9.740106855194882E-3</v>
      </c>
      <c r="AY129" s="421">
        <f>'11M - LPS'!AY129</f>
        <v>5.7506736920683119E-3</v>
      </c>
      <c r="AZ129" s="421">
        <f>'11M - LPS'!AZ129</f>
        <v>5.6929282147751802E-3</v>
      </c>
      <c r="BA129" s="421">
        <f>'11M - LPS'!BA129</f>
        <v>8.7608959161647251E-3</v>
      </c>
      <c r="BB129" s="421">
        <f>'11M - LPS'!BB129</f>
        <v>8.9650295202292011E-3</v>
      </c>
      <c r="BC129" s="421">
        <f>'11M - LPS'!BC129</f>
        <v>9.873528402218076E-3</v>
      </c>
      <c r="BD129" s="421">
        <f>'11M - LPS'!BD129</f>
        <v>3.1189905695127716E-2</v>
      </c>
      <c r="BE129" s="421">
        <f>'11M - LPS'!BE129</f>
        <v>2.4481852059304126E-2</v>
      </c>
      <c r="BF129" s="421">
        <f>'11M - LPS'!BF129</f>
        <v>2.9500140901625175E-2</v>
      </c>
      <c r="BG129" s="421">
        <f>'11M - LPS'!BG129</f>
        <v>3.1979136339412441E-2</v>
      </c>
      <c r="BH129" s="421">
        <f>'11M - LPS'!BH129</f>
        <v>1.3398582643288165E-2</v>
      </c>
      <c r="BI129" s="421">
        <f>'11M - LPS'!BI129</f>
        <v>9.2998613606202814E-3</v>
      </c>
      <c r="BJ129" s="421">
        <f>'11M - LPS'!BJ129</f>
        <v>9.740106855194882E-3</v>
      </c>
      <c r="BK129" s="421">
        <f>'11M - LPS'!BK129</f>
        <v>5.7506736920683119E-3</v>
      </c>
      <c r="BL129" s="421">
        <f>'11M - LPS'!BL129</f>
        <v>5.6929282147751802E-3</v>
      </c>
      <c r="BM129" s="421">
        <f>'11M - LPS'!BM129</f>
        <v>8.7608959161647251E-3</v>
      </c>
      <c r="BN129" s="421">
        <f>'11M - LPS'!BN129</f>
        <v>8.9650295202292011E-3</v>
      </c>
      <c r="BO129" s="421">
        <f>'11M - LPS'!BO129</f>
        <v>9.873528402218076E-3</v>
      </c>
      <c r="BP129" s="421">
        <f>'11M - LPS'!BP129</f>
        <v>3.1189905695127716E-2</v>
      </c>
      <c r="BQ129" s="421">
        <f>'11M - LPS'!BQ129</f>
        <v>2.4481852059304126E-2</v>
      </c>
      <c r="BR129" s="421">
        <f>'11M - LPS'!BR129</f>
        <v>2.9500140901625175E-2</v>
      </c>
      <c r="BS129" s="421">
        <f>'11M - LPS'!BS129</f>
        <v>3.1979136339412441E-2</v>
      </c>
      <c r="BT129" s="421">
        <f>'11M - LPS'!BT129</f>
        <v>1.3398582643288165E-2</v>
      </c>
      <c r="BU129" s="421">
        <f>'11M - LPS'!BU129</f>
        <v>9.2998613606202814E-3</v>
      </c>
      <c r="BV129" s="421">
        <f>'11M - LPS'!BV129</f>
        <v>9.740106855194882E-3</v>
      </c>
      <c r="BW129" s="421">
        <f>'11M - LPS'!BW129</f>
        <v>5.7506736920683119E-3</v>
      </c>
      <c r="BX129" s="421">
        <f>'11M - LPS'!BX129</f>
        <v>5.6929282147751802E-3</v>
      </c>
      <c r="BY129" s="421">
        <f>'11M - LPS'!BY129</f>
        <v>8.7608959161647251E-3</v>
      </c>
      <c r="BZ129" s="421">
        <f>'11M - LPS'!BZ129</f>
        <v>8.9650295202292011E-3</v>
      </c>
      <c r="CA129" s="421">
        <f>'11M - LPS'!CA129</f>
        <v>9.873528402218076E-3</v>
      </c>
      <c r="CB129" s="421">
        <f>'11M - LPS'!CB129</f>
        <v>3.1189905695127716E-2</v>
      </c>
      <c r="CC129" s="421">
        <f>'11M - LPS'!CC129</f>
        <v>2.4481852059304126E-2</v>
      </c>
      <c r="CD129" s="421">
        <f>'11M - LPS'!CD129</f>
        <v>2.9500140901625175E-2</v>
      </c>
      <c r="CE129" s="421">
        <f>'11M - LPS'!CE129</f>
        <v>3.1979136339412441E-2</v>
      </c>
      <c r="CF129" s="421">
        <f>'11M - LPS'!CF129</f>
        <v>1.3398582643288165E-2</v>
      </c>
      <c r="CG129" s="421">
        <f>'11M - LPS'!CG129</f>
        <v>9.2998613606202814E-3</v>
      </c>
      <c r="CH129" s="421">
        <f>'11M - LPS'!CH129</f>
        <v>9.740106855194882E-3</v>
      </c>
    </row>
    <row r="130" spans="1:86" hidden="1" x14ac:dyDescent="0.35">
      <c r="A130" s="588"/>
      <c r="B130" s="287" t="s">
        <v>1</v>
      </c>
      <c r="C130" s="346">
        <f>'11M - LPS'!C130</f>
        <v>0</v>
      </c>
      <c r="D130" s="346">
        <f>'11M - LPS'!D130</f>
        <v>0</v>
      </c>
      <c r="E130" s="421">
        <f>'11M - LPS'!E130</f>
        <v>0</v>
      </c>
      <c r="F130" s="421">
        <f>'11M - LPS'!F130</f>
        <v>7.1399079890791467E-3</v>
      </c>
      <c r="G130" s="421">
        <f>'11M - LPS'!G130</f>
        <v>2.0990651028723394E-2</v>
      </c>
      <c r="H130" s="421">
        <f>'11M - LPS'!H130</f>
        <v>4.782972845478143E-2</v>
      </c>
      <c r="I130" s="421">
        <f>'11M - LPS'!I130</f>
        <v>3.3222231741727629E-2</v>
      </c>
      <c r="J130" s="421">
        <f>'11M - LPS'!J130</f>
        <v>4.2810935047595082E-2</v>
      </c>
      <c r="K130" s="421">
        <f>'11M - LPS'!K130</f>
        <v>5.515020339474265E-2</v>
      </c>
      <c r="L130" s="421">
        <f>'11M - LPS'!L130</f>
        <v>9.917320361139622E-3</v>
      </c>
      <c r="M130" s="421">
        <f>'11M - LPS'!M130</f>
        <v>0</v>
      </c>
      <c r="N130" s="421">
        <f>'11M - LPS'!N130</f>
        <v>0</v>
      </c>
      <c r="O130" s="421">
        <f>'11M - LPS'!O130</f>
        <v>0</v>
      </c>
      <c r="P130" s="421">
        <f>'11M - LPS'!P130</f>
        <v>0</v>
      </c>
      <c r="Q130" s="421">
        <f>'11M - LPS'!Q130</f>
        <v>0</v>
      </c>
      <c r="R130" s="421">
        <f>'11M - LPS'!R130</f>
        <v>7.1399079890791467E-3</v>
      </c>
      <c r="S130" s="421">
        <f>'11M - LPS'!S130</f>
        <v>2.0990651028723394E-2</v>
      </c>
      <c r="T130" s="421">
        <f>'11M - LPS'!T130</f>
        <v>4.782972845478143E-2</v>
      </c>
      <c r="U130" s="421">
        <f>'11M - LPS'!U130</f>
        <v>3.3222231741727629E-2</v>
      </c>
      <c r="V130" s="421">
        <f>'11M - LPS'!V130</f>
        <v>4.2810935047595082E-2</v>
      </c>
      <c r="W130" s="421">
        <f>'11M - LPS'!W130</f>
        <v>5.515020339474265E-2</v>
      </c>
      <c r="X130" s="421">
        <f>'11M - LPS'!X130</f>
        <v>9.917320361139622E-3</v>
      </c>
      <c r="Y130" s="421">
        <f>'11M - LPS'!Y130</f>
        <v>0</v>
      </c>
      <c r="Z130" s="421">
        <f>'11M - LPS'!Z130</f>
        <v>0</v>
      </c>
      <c r="AA130" s="421">
        <f>'11M - LPS'!AA130</f>
        <v>0</v>
      </c>
      <c r="AB130" s="421">
        <f>'11M - LPS'!AB130</f>
        <v>0</v>
      </c>
      <c r="AC130" s="421">
        <f>'11M - LPS'!AC130</f>
        <v>0</v>
      </c>
      <c r="AD130" s="421">
        <f>'11M - LPS'!AD130</f>
        <v>7.1399079890791467E-3</v>
      </c>
      <c r="AE130" s="421">
        <f>'11M - LPS'!AE130</f>
        <v>2.0990651028723394E-2</v>
      </c>
      <c r="AF130" s="421">
        <f>'11M - LPS'!AF130</f>
        <v>4.782972845478143E-2</v>
      </c>
      <c r="AG130" s="421">
        <f>'11M - LPS'!AG130</f>
        <v>3.3222231741727629E-2</v>
      </c>
      <c r="AH130" s="421">
        <f>'11M - LPS'!AH130</f>
        <v>4.2810935047595082E-2</v>
      </c>
      <c r="AI130" s="421">
        <f>'11M - LPS'!AI130</f>
        <v>5.515020339474265E-2</v>
      </c>
      <c r="AJ130" s="421">
        <f>'11M - LPS'!AJ130</f>
        <v>9.917320361139622E-3</v>
      </c>
      <c r="AK130" s="421">
        <f>'11M - LPS'!AK130</f>
        <v>0</v>
      </c>
      <c r="AL130" s="421">
        <f>'11M - LPS'!AL130</f>
        <v>0</v>
      </c>
      <c r="AM130" s="421">
        <f>'11M - LPS'!AM130</f>
        <v>0</v>
      </c>
      <c r="AN130" s="421">
        <f>'11M - LPS'!AN130</f>
        <v>0</v>
      </c>
      <c r="AO130" s="421">
        <f>'11M - LPS'!AO130</f>
        <v>0</v>
      </c>
      <c r="AP130" s="421">
        <f>'11M - LPS'!AP130</f>
        <v>7.1399079890791467E-3</v>
      </c>
      <c r="AQ130" s="421">
        <f>'11M - LPS'!AQ130</f>
        <v>2.0990651028723394E-2</v>
      </c>
      <c r="AR130" s="421">
        <f>'11M - LPS'!AR130</f>
        <v>4.782972845478143E-2</v>
      </c>
      <c r="AS130" s="421">
        <f>'11M - LPS'!AS130</f>
        <v>3.3222231741727629E-2</v>
      </c>
      <c r="AT130" s="421">
        <f>'11M - LPS'!AT130</f>
        <v>4.2810935047595082E-2</v>
      </c>
      <c r="AU130" s="421">
        <f>'11M - LPS'!AU130</f>
        <v>5.515020339474265E-2</v>
      </c>
      <c r="AV130" s="421">
        <f>'11M - LPS'!AV130</f>
        <v>9.917320361139622E-3</v>
      </c>
      <c r="AW130" s="421">
        <f>'11M - LPS'!AW130</f>
        <v>0</v>
      </c>
      <c r="AX130" s="421">
        <f>'11M - LPS'!AX130</f>
        <v>0</v>
      </c>
      <c r="AY130" s="421">
        <f>'11M - LPS'!AY130</f>
        <v>0</v>
      </c>
      <c r="AZ130" s="421">
        <f>'11M - LPS'!AZ130</f>
        <v>0</v>
      </c>
      <c r="BA130" s="421">
        <f>'11M - LPS'!BA130</f>
        <v>0</v>
      </c>
      <c r="BB130" s="421">
        <f>'11M - LPS'!BB130</f>
        <v>7.1399079890791467E-3</v>
      </c>
      <c r="BC130" s="421">
        <f>'11M - LPS'!BC130</f>
        <v>2.0990651028723394E-2</v>
      </c>
      <c r="BD130" s="421">
        <f>'11M - LPS'!BD130</f>
        <v>4.782972845478143E-2</v>
      </c>
      <c r="BE130" s="421">
        <f>'11M - LPS'!BE130</f>
        <v>3.3222231741727629E-2</v>
      </c>
      <c r="BF130" s="421">
        <f>'11M - LPS'!BF130</f>
        <v>4.2810935047595082E-2</v>
      </c>
      <c r="BG130" s="421">
        <f>'11M - LPS'!BG130</f>
        <v>5.515020339474265E-2</v>
      </c>
      <c r="BH130" s="421">
        <f>'11M - LPS'!BH130</f>
        <v>9.917320361139622E-3</v>
      </c>
      <c r="BI130" s="421">
        <f>'11M - LPS'!BI130</f>
        <v>0</v>
      </c>
      <c r="BJ130" s="421">
        <f>'11M - LPS'!BJ130</f>
        <v>0</v>
      </c>
      <c r="BK130" s="421">
        <f>'11M - LPS'!BK130</f>
        <v>0</v>
      </c>
      <c r="BL130" s="421">
        <f>'11M - LPS'!BL130</f>
        <v>0</v>
      </c>
      <c r="BM130" s="421">
        <f>'11M - LPS'!BM130</f>
        <v>0</v>
      </c>
      <c r="BN130" s="421">
        <f>'11M - LPS'!BN130</f>
        <v>7.1399079890791467E-3</v>
      </c>
      <c r="BO130" s="421">
        <f>'11M - LPS'!BO130</f>
        <v>2.0990651028723394E-2</v>
      </c>
      <c r="BP130" s="421">
        <f>'11M - LPS'!BP130</f>
        <v>4.782972845478143E-2</v>
      </c>
      <c r="BQ130" s="421">
        <f>'11M - LPS'!BQ130</f>
        <v>3.3222231741727629E-2</v>
      </c>
      <c r="BR130" s="421">
        <f>'11M - LPS'!BR130</f>
        <v>4.2810935047595082E-2</v>
      </c>
      <c r="BS130" s="421">
        <f>'11M - LPS'!BS130</f>
        <v>5.515020339474265E-2</v>
      </c>
      <c r="BT130" s="421">
        <f>'11M - LPS'!BT130</f>
        <v>9.917320361139622E-3</v>
      </c>
      <c r="BU130" s="421">
        <f>'11M - LPS'!BU130</f>
        <v>0</v>
      </c>
      <c r="BV130" s="421">
        <f>'11M - LPS'!BV130</f>
        <v>0</v>
      </c>
      <c r="BW130" s="421">
        <f>'11M - LPS'!BW130</f>
        <v>0</v>
      </c>
      <c r="BX130" s="421">
        <f>'11M - LPS'!BX130</f>
        <v>0</v>
      </c>
      <c r="BY130" s="421">
        <f>'11M - LPS'!BY130</f>
        <v>0</v>
      </c>
      <c r="BZ130" s="421">
        <f>'11M - LPS'!BZ130</f>
        <v>7.1399079890791467E-3</v>
      </c>
      <c r="CA130" s="421">
        <f>'11M - LPS'!CA130</f>
        <v>2.0990651028723394E-2</v>
      </c>
      <c r="CB130" s="421">
        <f>'11M - LPS'!CB130</f>
        <v>4.782972845478143E-2</v>
      </c>
      <c r="CC130" s="421">
        <f>'11M - LPS'!CC130</f>
        <v>3.3222231741727629E-2</v>
      </c>
      <c r="CD130" s="421">
        <f>'11M - LPS'!CD130</f>
        <v>4.2810935047595082E-2</v>
      </c>
      <c r="CE130" s="421">
        <f>'11M - LPS'!CE130</f>
        <v>5.515020339474265E-2</v>
      </c>
      <c r="CF130" s="421">
        <f>'11M - LPS'!CF130</f>
        <v>9.917320361139622E-3</v>
      </c>
      <c r="CG130" s="421">
        <f>'11M - LPS'!CG130</f>
        <v>0</v>
      </c>
      <c r="CH130" s="421">
        <f>'11M - LPS'!CH130</f>
        <v>0</v>
      </c>
    </row>
    <row r="131" spans="1:86" hidden="1" x14ac:dyDescent="0.35">
      <c r="A131" s="588"/>
      <c r="B131" s="287" t="s">
        <v>22</v>
      </c>
      <c r="C131" s="346">
        <f>'11M - LPS'!C131</f>
        <v>1.6281637189139251E-3</v>
      </c>
      <c r="D131" s="346">
        <f>'11M - LPS'!D131</f>
        <v>1.6786293240557046E-3</v>
      </c>
      <c r="E131" s="421">
        <f>'11M - LPS'!E131</f>
        <v>1.5542943626100695E-4</v>
      </c>
      <c r="F131" s="421">
        <f>'11M - LPS'!F131</f>
        <v>8.7406385380757999E-4</v>
      </c>
      <c r="G131" s="421">
        <f>'11M - LPS'!G131</f>
        <v>1.7042834870996905E-4</v>
      </c>
      <c r="H131" s="421">
        <f>'11M - LPS'!H131</f>
        <v>3.9255276413875553E-4</v>
      </c>
      <c r="I131" s="421">
        <f>'11M - LPS'!I131</f>
        <v>5.131681890114526E-5</v>
      </c>
      <c r="J131" s="421">
        <f>'11M - LPS'!J131</f>
        <v>4.6874660017800357E-4</v>
      </c>
      <c r="K131" s="421">
        <f>'11M - LPS'!K131</f>
        <v>4.377109276783004E-4</v>
      </c>
      <c r="L131" s="421">
        <f>'11M - LPS'!L131</f>
        <v>1.5683355771647518E-4</v>
      </c>
      <c r="M131" s="421">
        <f>'11M - LPS'!M131</f>
        <v>1.7038598308127856E-5</v>
      </c>
      <c r="N131" s="421">
        <f>'11M - LPS'!N131</f>
        <v>1.3017017133091542E-4</v>
      </c>
      <c r="O131" s="421">
        <f>'11M - LPS'!O131</f>
        <v>1.0065905241958479E-3</v>
      </c>
      <c r="P131" s="421">
        <f>'11M - LPS'!P131</f>
        <v>9.3100601868464927E-4</v>
      </c>
      <c r="Q131" s="421">
        <f>'11M - LPS'!Q131</f>
        <v>1.5542943626100695E-4</v>
      </c>
      <c r="R131" s="421">
        <f>'11M - LPS'!R131</f>
        <v>8.7406385380757999E-4</v>
      </c>
      <c r="S131" s="421">
        <f>'11M - LPS'!S131</f>
        <v>1.7042834870996905E-4</v>
      </c>
      <c r="T131" s="421">
        <f>'11M - LPS'!T131</f>
        <v>3.9255276413875553E-4</v>
      </c>
      <c r="U131" s="421">
        <f>'11M - LPS'!U131</f>
        <v>5.131681890114526E-5</v>
      </c>
      <c r="V131" s="421">
        <f>'11M - LPS'!V131</f>
        <v>4.6874660017800357E-4</v>
      </c>
      <c r="W131" s="421">
        <f>'11M - LPS'!W131</f>
        <v>4.377109276783004E-4</v>
      </c>
      <c r="X131" s="421">
        <f>'11M - LPS'!X131</f>
        <v>1.5683355771647518E-4</v>
      </c>
      <c r="Y131" s="421">
        <f>'11M - LPS'!Y131</f>
        <v>1.7038598308127856E-5</v>
      </c>
      <c r="Z131" s="421">
        <f>'11M - LPS'!Z131</f>
        <v>1.3017017133091542E-4</v>
      </c>
      <c r="AA131" s="421">
        <f>'11M - LPS'!AA131</f>
        <v>1.0065905241958479E-3</v>
      </c>
      <c r="AB131" s="421">
        <f>'11M - LPS'!AB131</f>
        <v>9.3100601868464927E-4</v>
      </c>
      <c r="AC131" s="421">
        <f>'11M - LPS'!AC131</f>
        <v>1.5542943626100695E-4</v>
      </c>
      <c r="AD131" s="421">
        <f>'11M - LPS'!AD131</f>
        <v>8.7406385380757999E-4</v>
      </c>
      <c r="AE131" s="421">
        <f>'11M - LPS'!AE131</f>
        <v>1.7042834870996905E-4</v>
      </c>
      <c r="AF131" s="421">
        <f>'11M - LPS'!AF131</f>
        <v>3.9255276413875553E-4</v>
      </c>
      <c r="AG131" s="421">
        <f>'11M - LPS'!AG131</f>
        <v>5.131681890114526E-5</v>
      </c>
      <c r="AH131" s="421">
        <f>'11M - LPS'!AH131</f>
        <v>4.6874660017800357E-4</v>
      </c>
      <c r="AI131" s="421">
        <f>'11M - LPS'!AI131</f>
        <v>4.377109276783004E-4</v>
      </c>
      <c r="AJ131" s="421">
        <f>'11M - LPS'!AJ131</f>
        <v>1.5683355771647518E-4</v>
      </c>
      <c r="AK131" s="421">
        <f>'11M - LPS'!AK131</f>
        <v>1.7038598308127856E-5</v>
      </c>
      <c r="AL131" s="421">
        <f>'11M - LPS'!AL131</f>
        <v>1.3017017133091542E-4</v>
      </c>
      <c r="AM131" s="421">
        <f>'11M - LPS'!AM131</f>
        <v>1.0065905241958479E-3</v>
      </c>
      <c r="AN131" s="421">
        <f>'11M - LPS'!AN131</f>
        <v>9.3100601868464927E-4</v>
      </c>
      <c r="AO131" s="421">
        <f>'11M - LPS'!AO131</f>
        <v>1.5542943626100695E-4</v>
      </c>
      <c r="AP131" s="421">
        <f>'11M - LPS'!AP131</f>
        <v>8.7406385380757999E-4</v>
      </c>
      <c r="AQ131" s="421">
        <f>'11M - LPS'!AQ131</f>
        <v>1.7042834870996905E-4</v>
      </c>
      <c r="AR131" s="421">
        <f>'11M - LPS'!AR131</f>
        <v>3.9255276413875553E-4</v>
      </c>
      <c r="AS131" s="421">
        <f>'11M - LPS'!AS131</f>
        <v>5.131681890114526E-5</v>
      </c>
      <c r="AT131" s="421">
        <f>'11M - LPS'!AT131</f>
        <v>4.6874660017800357E-4</v>
      </c>
      <c r="AU131" s="421">
        <f>'11M - LPS'!AU131</f>
        <v>4.377109276783004E-4</v>
      </c>
      <c r="AV131" s="421">
        <f>'11M - LPS'!AV131</f>
        <v>1.5683355771647518E-4</v>
      </c>
      <c r="AW131" s="421">
        <f>'11M - LPS'!AW131</f>
        <v>1.7038598308127856E-5</v>
      </c>
      <c r="AX131" s="421">
        <f>'11M - LPS'!AX131</f>
        <v>1.3017017133091542E-4</v>
      </c>
      <c r="AY131" s="421">
        <f>'11M - LPS'!AY131</f>
        <v>1.0065905241958479E-3</v>
      </c>
      <c r="AZ131" s="421">
        <f>'11M - LPS'!AZ131</f>
        <v>9.3100601868464927E-4</v>
      </c>
      <c r="BA131" s="421">
        <f>'11M - LPS'!BA131</f>
        <v>1.5542943626100695E-4</v>
      </c>
      <c r="BB131" s="421">
        <f>'11M - LPS'!BB131</f>
        <v>8.7406385380757999E-4</v>
      </c>
      <c r="BC131" s="421">
        <f>'11M - LPS'!BC131</f>
        <v>1.7042834870996905E-4</v>
      </c>
      <c r="BD131" s="421">
        <f>'11M - LPS'!BD131</f>
        <v>3.9255276413875553E-4</v>
      </c>
      <c r="BE131" s="421">
        <f>'11M - LPS'!BE131</f>
        <v>5.131681890114526E-5</v>
      </c>
      <c r="BF131" s="421">
        <f>'11M - LPS'!BF131</f>
        <v>4.6874660017800357E-4</v>
      </c>
      <c r="BG131" s="421">
        <f>'11M - LPS'!BG131</f>
        <v>4.377109276783004E-4</v>
      </c>
      <c r="BH131" s="421">
        <f>'11M - LPS'!BH131</f>
        <v>1.5683355771647518E-4</v>
      </c>
      <c r="BI131" s="421">
        <f>'11M - LPS'!BI131</f>
        <v>1.7038598308127856E-5</v>
      </c>
      <c r="BJ131" s="421">
        <f>'11M - LPS'!BJ131</f>
        <v>1.3017017133091542E-4</v>
      </c>
      <c r="BK131" s="421">
        <f>'11M - LPS'!BK131</f>
        <v>1.0065905241958479E-3</v>
      </c>
      <c r="BL131" s="421">
        <f>'11M - LPS'!BL131</f>
        <v>9.3100601868464927E-4</v>
      </c>
      <c r="BM131" s="421">
        <f>'11M - LPS'!BM131</f>
        <v>1.5542943626100695E-4</v>
      </c>
      <c r="BN131" s="421">
        <f>'11M - LPS'!BN131</f>
        <v>8.7406385380757999E-4</v>
      </c>
      <c r="BO131" s="421">
        <f>'11M - LPS'!BO131</f>
        <v>1.7042834870996905E-4</v>
      </c>
      <c r="BP131" s="421">
        <f>'11M - LPS'!BP131</f>
        <v>3.9255276413875553E-4</v>
      </c>
      <c r="BQ131" s="421">
        <f>'11M - LPS'!BQ131</f>
        <v>5.131681890114526E-5</v>
      </c>
      <c r="BR131" s="421">
        <f>'11M - LPS'!BR131</f>
        <v>4.6874660017800357E-4</v>
      </c>
      <c r="BS131" s="421">
        <f>'11M - LPS'!BS131</f>
        <v>4.377109276783004E-4</v>
      </c>
      <c r="BT131" s="421">
        <f>'11M - LPS'!BT131</f>
        <v>1.5683355771647518E-4</v>
      </c>
      <c r="BU131" s="421">
        <f>'11M - LPS'!BU131</f>
        <v>1.7038598308127856E-5</v>
      </c>
      <c r="BV131" s="421">
        <f>'11M - LPS'!BV131</f>
        <v>1.3017017133091542E-4</v>
      </c>
      <c r="BW131" s="421">
        <f>'11M - LPS'!BW131</f>
        <v>1.0065905241958479E-3</v>
      </c>
      <c r="BX131" s="421">
        <f>'11M - LPS'!BX131</f>
        <v>9.3100601868464927E-4</v>
      </c>
      <c r="BY131" s="421">
        <f>'11M - LPS'!BY131</f>
        <v>1.5542943626100695E-4</v>
      </c>
      <c r="BZ131" s="421">
        <f>'11M - LPS'!BZ131</f>
        <v>8.7406385380757999E-4</v>
      </c>
      <c r="CA131" s="421">
        <f>'11M - LPS'!CA131</f>
        <v>1.7042834870996905E-4</v>
      </c>
      <c r="CB131" s="421">
        <f>'11M - LPS'!CB131</f>
        <v>3.9255276413875553E-4</v>
      </c>
      <c r="CC131" s="421">
        <f>'11M - LPS'!CC131</f>
        <v>5.131681890114526E-5</v>
      </c>
      <c r="CD131" s="421">
        <f>'11M - LPS'!CD131</f>
        <v>4.6874660017800357E-4</v>
      </c>
      <c r="CE131" s="421">
        <f>'11M - LPS'!CE131</f>
        <v>4.377109276783004E-4</v>
      </c>
      <c r="CF131" s="421">
        <f>'11M - LPS'!CF131</f>
        <v>1.5683355771647518E-4</v>
      </c>
      <c r="CG131" s="421">
        <f>'11M - LPS'!CG131</f>
        <v>1.7038598308127856E-5</v>
      </c>
      <c r="CH131" s="421">
        <f>'11M - LPS'!CH131</f>
        <v>1.3017017133091542E-4</v>
      </c>
    </row>
    <row r="132" spans="1:86" hidden="1" x14ac:dyDescent="0.35">
      <c r="A132" s="588"/>
      <c r="B132" s="94" t="s">
        <v>9</v>
      </c>
      <c r="C132" s="346">
        <f>'11M - LPS'!C132</f>
        <v>1.3661973402149941E-2</v>
      </c>
      <c r="D132" s="346">
        <f>'11M - LPS'!D132</f>
        <v>1.4015661382962317E-2</v>
      </c>
      <c r="E132" s="421">
        <f>'11M - LPS'!E132</f>
        <v>9.2460387580735551E-3</v>
      </c>
      <c r="F132" s="421">
        <f>'11M - LPS'!F132</f>
        <v>9.171593060273155E-3</v>
      </c>
      <c r="G132" s="421">
        <f>'11M - LPS'!G132</f>
        <v>7.1962924488860923E-3</v>
      </c>
      <c r="H132" s="421">
        <f>'11M - LPS'!H132</f>
        <v>0</v>
      </c>
      <c r="I132" s="421">
        <f>'11M - LPS'!I132</f>
        <v>0</v>
      </c>
      <c r="J132" s="421">
        <f>'11M - LPS'!J132</f>
        <v>0</v>
      </c>
      <c r="K132" s="421">
        <f>'11M - LPS'!K132</f>
        <v>2.917072209681661E-2</v>
      </c>
      <c r="L132" s="421">
        <f>'11M - LPS'!L132</f>
        <v>1.2139980908144088E-2</v>
      </c>
      <c r="M132" s="421">
        <f>'11M - LPS'!M132</f>
        <v>1.6980755773445082E-2</v>
      </c>
      <c r="N132" s="421">
        <f>'11M - LPS'!N132</f>
        <v>7.2624910695856066E-3</v>
      </c>
      <c r="O132" s="421">
        <f>'11M - LPS'!O132</f>
        <v>9.9944311225049851E-3</v>
      </c>
      <c r="P132" s="421">
        <f>'11M - LPS'!P132</f>
        <v>9.3698559045129921E-3</v>
      </c>
      <c r="Q132" s="421">
        <f>'11M - LPS'!Q132</f>
        <v>9.2460387580735551E-3</v>
      </c>
      <c r="R132" s="421">
        <f>'11M - LPS'!R132</f>
        <v>9.171593060273155E-3</v>
      </c>
      <c r="S132" s="421">
        <f>'11M - LPS'!S132</f>
        <v>7.1962924488860923E-3</v>
      </c>
      <c r="T132" s="421">
        <f>'11M - LPS'!T132</f>
        <v>0</v>
      </c>
      <c r="U132" s="421">
        <f>'11M - LPS'!U132</f>
        <v>0</v>
      </c>
      <c r="V132" s="421">
        <f>'11M - LPS'!V132</f>
        <v>0</v>
      </c>
      <c r="W132" s="421">
        <f>'11M - LPS'!W132</f>
        <v>2.917072209681661E-2</v>
      </c>
      <c r="X132" s="421">
        <f>'11M - LPS'!X132</f>
        <v>1.2139980908144088E-2</v>
      </c>
      <c r="Y132" s="421">
        <f>'11M - LPS'!Y132</f>
        <v>1.6980755773445082E-2</v>
      </c>
      <c r="Z132" s="421">
        <f>'11M - LPS'!Z132</f>
        <v>7.2624910695856066E-3</v>
      </c>
      <c r="AA132" s="421">
        <f>'11M - LPS'!AA132</f>
        <v>9.9944311225049851E-3</v>
      </c>
      <c r="AB132" s="421">
        <f>'11M - LPS'!AB132</f>
        <v>9.3698559045129921E-3</v>
      </c>
      <c r="AC132" s="421">
        <f>'11M - LPS'!AC132</f>
        <v>9.2460387580735551E-3</v>
      </c>
      <c r="AD132" s="421">
        <f>'11M - LPS'!AD132</f>
        <v>9.171593060273155E-3</v>
      </c>
      <c r="AE132" s="421">
        <f>'11M - LPS'!AE132</f>
        <v>7.1962924488860923E-3</v>
      </c>
      <c r="AF132" s="421">
        <f>'11M - LPS'!AF132</f>
        <v>0</v>
      </c>
      <c r="AG132" s="421">
        <f>'11M - LPS'!AG132</f>
        <v>0</v>
      </c>
      <c r="AH132" s="421">
        <f>'11M - LPS'!AH132</f>
        <v>0</v>
      </c>
      <c r="AI132" s="421">
        <f>'11M - LPS'!AI132</f>
        <v>2.917072209681661E-2</v>
      </c>
      <c r="AJ132" s="421">
        <f>'11M - LPS'!AJ132</f>
        <v>1.2139980908144088E-2</v>
      </c>
      <c r="AK132" s="421">
        <f>'11M - LPS'!AK132</f>
        <v>1.6980755773445082E-2</v>
      </c>
      <c r="AL132" s="421">
        <f>'11M - LPS'!AL132</f>
        <v>7.2624910695856066E-3</v>
      </c>
      <c r="AM132" s="421">
        <f>'11M - LPS'!AM132</f>
        <v>9.9944311225049851E-3</v>
      </c>
      <c r="AN132" s="421">
        <f>'11M - LPS'!AN132</f>
        <v>9.3698559045129921E-3</v>
      </c>
      <c r="AO132" s="421">
        <f>'11M - LPS'!AO132</f>
        <v>9.2460387580735551E-3</v>
      </c>
      <c r="AP132" s="421">
        <f>'11M - LPS'!AP132</f>
        <v>9.171593060273155E-3</v>
      </c>
      <c r="AQ132" s="421">
        <f>'11M - LPS'!AQ132</f>
        <v>7.1962924488860923E-3</v>
      </c>
      <c r="AR132" s="421">
        <f>'11M - LPS'!AR132</f>
        <v>0</v>
      </c>
      <c r="AS132" s="421">
        <f>'11M - LPS'!AS132</f>
        <v>0</v>
      </c>
      <c r="AT132" s="421">
        <f>'11M - LPS'!AT132</f>
        <v>0</v>
      </c>
      <c r="AU132" s="421">
        <f>'11M - LPS'!AU132</f>
        <v>2.917072209681661E-2</v>
      </c>
      <c r="AV132" s="421">
        <f>'11M - LPS'!AV132</f>
        <v>1.2139980908144088E-2</v>
      </c>
      <c r="AW132" s="421">
        <f>'11M - LPS'!AW132</f>
        <v>1.6980755773445082E-2</v>
      </c>
      <c r="AX132" s="421">
        <f>'11M - LPS'!AX132</f>
        <v>7.2624910695856066E-3</v>
      </c>
      <c r="AY132" s="421">
        <f>'11M - LPS'!AY132</f>
        <v>9.9944311225049851E-3</v>
      </c>
      <c r="AZ132" s="421">
        <f>'11M - LPS'!AZ132</f>
        <v>9.3698559045129921E-3</v>
      </c>
      <c r="BA132" s="421">
        <f>'11M - LPS'!BA132</f>
        <v>9.2460387580735551E-3</v>
      </c>
      <c r="BB132" s="421">
        <f>'11M - LPS'!BB132</f>
        <v>9.171593060273155E-3</v>
      </c>
      <c r="BC132" s="421">
        <f>'11M - LPS'!BC132</f>
        <v>7.1962924488860923E-3</v>
      </c>
      <c r="BD132" s="421">
        <f>'11M - LPS'!BD132</f>
        <v>0</v>
      </c>
      <c r="BE132" s="421">
        <f>'11M - LPS'!BE132</f>
        <v>0</v>
      </c>
      <c r="BF132" s="421">
        <f>'11M - LPS'!BF132</f>
        <v>0</v>
      </c>
      <c r="BG132" s="421">
        <f>'11M - LPS'!BG132</f>
        <v>2.917072209681661E-2</v>
      </c>
      <c r="BH132" s="421">
        <f>'11M - LPS'!BH132</f>
        <v>1.2139980908144088E-2</v>
      </c>
      <c r="BI132" s="421">
        <f>'11M - LPS'!BI132</f>
        <v>1.6980755773445082E-2</v>
      </c>
      <c r="BJ132" s="421">
        <f>'11M - LPS'!BJ132</f>
        <v>7.2624910695856066E-3</v>
      </c>
      <c r="BK132" s="421">
        <f>'11M - LPS'!BK132</f>
        <v>9.9944311225049851E-3</v>
      </c>
      <c r="BL132" s="421">
        <f>'11M - LPS'!BL132</f>
        <v>9.3698559045129921E-3</v>
      </c>
      <c r="BM132" s="421">
        <f>'11M - LPS'!BM132</f>
        <v>9.2460387580735551E-3</v>
      </c>
      <c r="BN132" s="421">
        <f>'11M - LPS'!BN132</f>
        <v>9.171593060273155E-3</v>
      </c>
      <c r="BO132" s="421">
        <f>'11M - LPS'!BO132</f>
        <v>7.1962924488860923E-3</v>
      </c>
      <c r="BP132" s="421">
        <f>'11M - LPS'!BP132</f>
        <v>0</v>
      </c>
      <c r="BQ132" s="421">
        <f>'11M - LPS'!BQ132</f>
        <v>0</v>
      </c>
      <c r="BR132" s="421">
        <f>'11M - LPS'!BR132</f>
        <v>0</v>
      </c>
      <c r="BS132" s="421">
        <f>'11M - LPS'!BS132</f>
        <v>2.917072209681661E-2</v>
      </c>
      <c r="BT132" s="421">
        <f>'11M - LPS'!BT132</f>
        <v>1.2139980908144088E-2</v>
      </c>
      <c r="BU132" s="421">
        <f>'11M - LPS'!BU132</f>
        <v>1.6980755773445082E-2</v>
      </c>
      <c r="BV132" s="421">
        <f>'11M - LPS'!BV132</f>
        <v>7.2624910695856066E-3</v>
      </c>
      <c r="BW132" s="421">
        <f>'11M - LPS'!BW132</f>
        <v>9.9944311225049851E-3</v>
      </c>
      <c r="BX132" s="421">
        <f>'11M - LPS'!BX132</f>
        <v>9.3698559045129921E-3</v>
      </c>
      <c r="BY132" s="421">
        <f>'11M - LPS'!BY132</f>
        <v>9.2460387580735551E-3</v>
      </c>
      <c r="BZ132" s="421">
        <f>'11M - LPS'!BZ132</f>
        <v>9.171593060273155E-3</v>
      </c>
      <c r="CA132" s="421">
        <f>'11M - LPS'!CA132</f>
        <v>7.1962924488860923E-3</v>
      </c>
      <c r="CB132" s="421">
        <f>'11M - LPS'!CB132</f>
        <v>0</v>
      </c>
      <c r="CC132" s="421">
        <f>'11M - LPS'!CC132</f>
        <v>0</v>
      </c>
      <c r="CD132" s="421">
        <f>'11M - LPS'!CD132</f>
        <v>0</v>
      </c>
      <c r="CE132" s="421">
        <f>'11M - LPS'!CE132</f>
        <v>2.917072209681661E-2</v>
      </c>
      <c r="CF132" s="421">
        <f>'11M - LPS'!CF132</f>
        <v>1.2139980908144088E-2</v>
      </c>
      <c r="CG132" s="421">
        <f>'11M - LPS'!CG132</f>
        <v>1.6980755773445082E-2</v>
      </c>
      <c r="CH132" s="421">
        <f>'11M - LPS'!CH132</f>
        <v>7.2624910695856066E-3</v>
      </c>
    </row>
    <row r="133" spans="1:86" hidden="1" x14ac:dyDescent="0.35">
      <c r="A133" s="588"/>
      <c r="B133" s="94" t="s">
        <v>3</v>
      </c>
      <c r="C133" s="346">
        <f>'11M - LPS'!C133</f>
        <v>1.3661557336104716E-2</v>
      </c>
      <c r="D133" s="346">
        <f>'11M - LPS'!D133</f>
        <v>1.3995891437648279E-2</v>
      </c>
      <c r="E133" s="421">
        <f>'11M - LPS'!E133</f>
        <v>8.9207815764972033E-3</v>
      </c>
      <c r="F133" s="421">
        <f>'11M - LPS'!F133</f>
        <v>6.6921641567437313E-3</v>
      </c>
      <c r="G133" s="421">
        <f>'11M - LPS'!G133</f>
        <v>1.4113787740406187E-2</v>
      </c>
      <c r="H133" s="421">
        <f>'11M - LPS'!H133</f>
        <v>4.6747823558508782E-2</v>
      </c>
      <c r="I133" s="421">
        <f>'11M - LPS'!I133</f>
        <v>3.2828340164245157E-2</v>
      </c>
      <c r="J133" s="421">
        <f>'11M - LPS'!J133</f>
        <v>4.2206385974313532E-2</v>
      </c>
      <c r="K133" s="421">
        <f>'11M - LPS'!K133</f>
        <v>5.0134585699459742E-2</v>
      </c>
      <c r="L133" s="421">
        <f>'11M - LPS'!L133</f>
        <v>1.0072561566764783E-2</v>
      </c>
      <c r="M133" s="421">
        <f>'11M - LPS'!M133</f>
        <v>1.6089633144682137E-2</v>
      </c>
      <c r="N133" s="421">
        <f>'11M - LPS'!N133</f>
        <v>7.2588441434502937E-3</v>
      </c>
      <c r="O133" s="421">
        <f>'11M - LPS'!O133</f>
        <v>9.9940648226680678E-3</v>
      </c>
      <c r="P133" s="421">
        <f>'11M - LPS'!P133</f>
        <v>9.3549568895570073E-3</v>
      </c>
      <c r="Q133" s="421">
        <f>'11M - LPS'!Q133</f>
        <v>8.9207815764972033E-3</v>
      </c>
      <c r="R133" s="421">
        <f>'11M - LPS'!R133</f>
        <v>6.6921641567437313E-3</v>
      </c>
      <c r="S133" s="421">
        <f>'11M - LPS'!S133</f>
        <v>1.4113787740406187E-2</v>
      </c>
      <c r="T133" s="421">
        <f>'11M - LPS'!T133</f>
        <v>4.6747823558508782E-2</v>
      </c>
      <c r="U133" s="421">
        <f>'11M - LPS'!U133</f>
        <v>3.2828340164245157E-2</v>
      </c>
      <c r="V133" s="421">
        <f>'11M - LPS'!V133</f>
        <v>4.2206385974313532E-2</v>
      </c>
      <c r="W133" s="421">
        <f>'11M - LPS'!W133</f>
        <v>5.0134585699459742E-2</v>
      </c>
      <c r="X133" s="421">
        <f>'11M - LPS'!X133</f>
        <v>1.0072561566764783E-2</v>
      </c>
      <c r="Y133" s="421">
        <f>'11M - LPS'!Y133</f>
        <v>1.6089633144682137E-2</v>
      </c>
      <c r="Z133" s="421">
        <f>'11M - LPS'!Z133</f>
        <v>7.2588441434502937E-3</v>
      </c>
      <c r="AA133" s="421">
        <f>'11M - LPS'!AA133</f>
        <v>9.9940648226680678E-3</v>
      </c>
      <c r="AB133" s="421">
        <f>'11M - LPS'!AB133</f>
        <v>9.3549568895570073E-3</v>
      </c>
      <c r="AC133" s="421">
        <f>'11M - LPS'!AC133</f>
        <v>8.9207815764972033E-3</v>
      </c>
      <c r="AD133" s="421">
        <f>'11M - LPS'!AD133</f>
        <v>6.6921641567437313E-3</v>
      </c>
      <c r="AE133" s="421">
        <f>'11M - LPS'!AE133</f>
        <v>1.4113787740406187E-2</v>
      </c>
      <c r="AF133" s="421">
        <f>'11M - LPS'!AF133</f>
        <v>4.6747823558508782E-2</v>
      </c>
      <c r="AG133" s="421">
        <f>'11M - LPS'!AG133</f>
        <v>3.2828340164245157E-2</v>
      </c>
      <c r="AH133" s="421">
        <f>'11M - LPS'!AH133</f>
        <v>4.2206385974313532E-2</v>
      </c>
      <c r="AI133" s="421">
        <f>'11M - LPS'!AI133</f>
        <v>5.0134585699459742E-2</v>
      </c>
      <c r="AJ133" s="421">
        <f>'11M - LPS'!AJ133</f>
        <v>1.0072561566764783E-2</v>
      </c>
      <c r="AK133" s="421">
        <f>'11M - LPS'!AK133</f>
        <v>1.6089633144682137E-2</v>
      </c>
      <c r="AL133" s="421">
        <f>'11M - LPS'!AL133</f>
        <v>7.2588441434502937E-3</v>
      </c>
      <c r="AM133" s="421">
        <f>'11M - LPS'!AM133</f>
        <v>9.9940648226680678E-3</v>
      </c>
      <c r="AN133" s="421">
        <f>'11M - LPS'!AN133</f>
        <v>9.3549568895570073E-3</v>
      </c>
      <c r="AO133" s="421">
        <f>'11M - LPS'!AO133</f>
        <v>8.9207815764972033E-3</v>
      </c>
      <c r="AP133" s="421">
        <f>'11M - LPS'!AP133</f>
        <v>6.6921641567437313E-3</v>
      </c>
      <c r="AQ133" s="421">
        <f>'11M - LPS'!AQ133</f>
        <v>1.4113787740406187E-2</v>
      </c>
      <c r="AR133" s="421">
        <f>'11M - LPS'!AR133</f>
        <v>4.6747823558508782E-2</v>
      </c>
      <c r="AS133" s="421">
        <f>'11M - LPS'!AS133</f>
        <v>3.2828340164245157E-2</v>
      </c>
      <c r="AT133" s="421">
        <f>'11M - LPS'!AT133</f>
        <v>4.2206385974313532E-2</v>
      </c>
      <c r="AU133" s="421">
        <f>'11M - LPS'!AU133</f>
        <v>5.0134585699459742E-2</v>
      </c>
      <c r="AV133" s="421">
        <f>'11M - LPS'!AV133</f>
        <v>1.0072561566764783E-2</v>
      </c>
      <c r="AW133" s="421">
        <f>'11M - LPS'!AW133</f>
        <v>1.6089633144682137E-2</v>
      </c>
      <c r="AX133" s="421">
        <f>'11M - LPS'!AX133</f>
        <v>7.2588441434502937E-3</v>
      </c>
      <c r="AY133" s="421">
        <f>'11M - LPS'!AY133</f>
        <v>9.9940648226680678E-3</v>
      </c>
      <c r="AZ133" s="421">
        <f>'11M - LPS'!AZ133</f>
        <v>9.3549568895570073E-3</v>
      </c>
      <c r="BA133" s="421">
        <f>'11M - LPS'!BA133</f>
        <v>8.9207815764972033E-3</v>
      </c>
      <c r="BB133" s="421">
        <f>'11M - LPS'!BB133</f>
        <v>6.6921641567437313E-3</v>
      </c>
      <c r="BC133" s="421">
        <f>'11M - LPS'!BC133</f>
        <v>1.4113787740406187E-2</v>
      </c>
      <c r="BD133" s="421">
        <f>'11M - LPS'!BD133</f>
        <v>4.6747823558508782E-2</v>
      </c>
      <c r="BE133" s="421">
        <f>'11M - LPS'!BE133</f>
        <v>3.2828340164245157E-2</v>
      </c>
      <c r="BF133" s="421">
        <f>'11M - LPS'!BF133</f>
        <v>4.2206385974313532E-2</v>
      </c>
      <c r="BG133" s="421">
        <f>'11M - LPS'!BG133</f>
        <v>5.0134585699459742E-2</v>
      </c>
      <c r="BH133" s="421">
        <f>'11M - LPS'!BH133</f>
        <v>1.0072561566764783E-2</v>
      </c>
      <c r="BI133" s="421">
        <f>'11M - LPS'!BI133</f>
        <v>1.6089633144682137E-2</v>
      </c>
      <c r="BJ133" s="421">
        <f>'11M - LPS'!BJ133</f>
        <v>7.2588441434502937E-3</v>
      </c>
      <c r="BK133" s="421">
        <f>'11M - LPS'!BK133</f>
        <v>9.9940648226680678E-3</v>
      </c>
      <c r="BL133" s="421">
        <f>'11M - LPS'!BL133</f>
        <v>9.3549568895570073E-3</v>
      </c>
      <c r="BM133" s="421">
        <f>'11M - LPS'!BM133</f>
        <v>8.9207815764972033E-3</v>
      </c>
      <c r="BN133" s="421">
        <f>'11M - LPS'!BN133</f>
        <v>6.6921641567437313E-3</v>
      </c>
      <c r="BO133" s="421">
        <f>'11M - LPS'!BO133</f>
        <v>1.4113787740406187E-2</v>
      </c>
      <c r="BP133" s="421">
        <f>'11M - LPS'!BP133</f>
        <v>4.6747823558508782E-2</v>
      </c>
      <c r="BQ133" s="421">
        <f>'11M - LPS'!BQ133</f>
        <v>3.2828340164245157E-2</v>
      </c>
      <c r="BR133" s="421">
        <f>'11M - LPS'!BR133</f>
        <v>4.2206385974313532E-2</v>
      </c>
      <c r="BS133" s="421">
        <f>'11M - LPS'!BS133</f>
        <v>5.0134585699459742E-2</v>
      </c>
      <c r="BT133" s="421">
        <f>'11M - LPS'!BT133</f>
        <v>1.0072561566764783E-2</v>
      </c>
      <c r="BU133" s="421">
        <f>'11M - LPS'!BU133</f>
        <v>1.6089633144682137E-2</v>
      </c>
      <c r="BV133" s="421">
        <f>'11M - LPS'!BV133</f>
        <v>7.2588441434502937E-3</v>
      </c>
      <c r="BW133" s="421">
        <f>'11M - LPS'!BW133</f>
        <v>9.9940648226680678E-3</v>
      </c>
      <c r="BX133" s="421">
        <f>'11M - LPS'!BX133</f>
        <v>9.3549568895570073E-3</v>
      </c>
      <c r="BY133" s="421">
        <f>'11M - LPS'!BY133</f>
        <v>8.9207815764972033E-3</v>
      </c>
      <c r="BZ133" s="421">
        <f>'11M - LPS'!BZ133</f>
        <v>6.6921641567437313E-3</v>
      </c>
      <c r="CA133" s="421">
        <f>'11M - LPS'!CA133</f>
        <v>1.4113787740406187E-2</v>
      </c>
      <c r="CB133" s="421">
        <f>'11M - LPS'!CB133</f>
        <v>4.6747823558508782E-2</v>
      </c>
      <c r="CC133" s="421">
        <f>'11M - LPS'!CC133</f>
        <v>3.2828340164245157E-2</v>
      </c>
      <c r="CD133" s="421">
        <f>'11M - LPS'!CD133</f>
        <v>4.2206385974313532E-2</v>
      </c>
      <c r="CE133" s="421">
        <f>'11M - LPS'!CE133</f>
        <v>5.0134585699459742E-2</v>
      </c>
      <c r="CF133" s="421">
        <f>'11M - LPS'!CF133</f>
        <v>1.0072561566764783E-2</v>
      </c>
      <c r="CG133" s="421">
        <f>'11M - LPS'!CG133</f>
        <v>1.6089633144682137E-2</v>
      </c>
      <c r="CH133" s="421">
        <f>'11M - LPS'!CH133</f>
        <v>7.2588441434502937E-3</v>
      </c>
    </row>
    <row r="134" spans="1:86" hidden="1" x14ac:dyDescent="0.35">
      <c r="A134" s="588"/>
      <c r="B134" s="94" t="s">
        <v>4</v>
      </c>
      <c r="C134" s="346">
        <f>'11M - LPS'!C134</f>
        <v>1.0218487348935303E-2</v>
      </c>
      <c r="D134" s="346">
        <f>'11M - LPS'!D134</f>
        <v>1.0200323043128763E-2</v>
      </c>
      <c r="E134" s="421">
        <f>'11M - LPS'!E134</f>
        <v>7.5637679556802952E-3</v>
      </c>
      <c r="F134" s="421">
        <f>'11M - LPS'!F134</f>
        <v>8.3419121728184262E-3</v>
      </c>
      <c r="G134" s="421">
        <f>'11M - LPS'!G134</f>
        <v>1.0076583595313916E-2</v>
      </c>
      <c r="H134" s="421">
        <f>'11M - LPS'!H134</f>
        <v>2.9604692181360526E-2</v>
      </c>
      <c r="I134" s="421">
        <f>'11M - LPS'!I134</f>
        <v>2.7887807562537795E-2</v>
      </c>
      <c r="J134" s="421">
        <f>'11M - LPS'!J134</f>
        <v>2.9602381649727616E-2</v>
      </c>
      <c r="K134" s="421">
        <f>'11M - LPS'!K134</f>
        <v>2.8913398999742861E-2</v>
      </c>
      <c r="L134" s="421">
        <f>'11M - LPS'!L134</f>
        <v>1.3899475634808428E-2</v>
      </c>
      <c r="M134" s="421">
        <f>'11M - LPS'!M134</f>
        <v>1.0571923150512908E-2</v>
      </c>
      <c r="N134" s="421">
        <f>'11M - LPS'!N134</f>
        <v>8.8235194151679106E-3</v>
      </c>
      <c r="O134" s="421">
        <f>'11M - LPS'!O134</f>
        <v>7.1944872918633627E-3</v>
      </c>
      <c r="P134" s="421">
        <f>'11M - LPS'!P134</f>
        <v>6.6145042456472692E-3</v>
      </c>
      <c r="Q134" s="421">
        <f>'11M - LPS'!Q134</f>
        <v>7.5637679556802952E-3</v>
      </c>
      <c r="R134" s="421">
        <f>'11M - LPS'!R134</f>
        <v>8.3419121728184262E-3</v>
      </c>
      <c r="S134" s="421">
        <f>'11M - LPS'!S134</f>
        <v>1.0076583595313916E-2</v>
      </c>
      <c r="T134" s="421">
        <f>'11M - LPS'!T134</f>
        <v>2.9604692181360526E-2</v>
      </c>
      <c r="U134" s="421">
        <f>'11M - LPS'!U134</f>
        <v>2.7887807562537795E-2</v>
      </c>
      <c r="V134" s="421">
        <f>'11M - LPS'!V134</f>
        <v>2.9602381649727616E-2</v>
      </c>
      <c r="W134" s="421">
        <f>'11M - LPS'!W134</f>
        <v>2.8913398999742861E-2</v>
      </c>
      <c r="X134" s="421">
        <f>'11M - LPS'!X134</f>
        <v>1.3899475634808428E-2</v>
      </c>
      <c r="Y134" s="421">
        <f>'11M - LPS'!Y134</f>
        <v>1.0571923150512908E-2</v>
      </c>
      <c r="Z134" s="421">
        <f>'11M - LPS'!Z134</f>
        <v>8.8235194151679106E-3</v>
      </c>
      <c r="AA134" s="421">
        <f>'11M - LPS'!AA134</f>
        <v>7.1944872918633627E-3</v>
      </c>
      <c r="AB134" s="421">
        <f>'11M - LPS'!AB134</f>
        <v>6.6145042456472692E-3</v>
      </c>
      <c r="AC134" s="421">
        <f>'11M - LPS'!AC134</f>
        <v>7.5637679556802952E-3</v>
      </c>
      <c r="AD134" s="421">
        <f>'11M - LPS'!AD134</f>
        <v>8.3419121728184262E-3</v>
      </c>
      <c r="AE134" s="421">
        <f>'11M - LPS'!AE134</f>
        <v>1.0076583595313916E-2</v>
      </c>
      <c r="AF134" s="421">
        <f>'11M - LPS'!AF134</f>
        <v>2.9604692181360526E-2</v>
      </c>
      <c r="AG134" s="421">
        <f>'11M - LPS'!AG134</f>
        <v>2.7887807562537795E-2</v>
      </c>
      <c r="AH134" s="421">
        <f>'11M - LPS'!AH134</f>
        <v>2.9602381649727616E-2</v>
      </c>
      <c r="AI134" s="421">
        <f>'11M - LPS'!AI134</f>
        <v>2.8913398999742861E-2</v>
      </c>
      <c r="AJ134" s="421">
        <f>'11M - LPS'!AJ134</f>
        <v>1.3899475634808428E-2</v>
      </c>
      <c r="AK134" s="421">
        <f>'11M - LPS'!AK134</f>
        <v>1.0571923150512908E-2</v>
      </c>
      <c r="AL134" s="421">
        <f>'11M - LPS'!AL134</f>
        <v>8.8235194151679106E-3</v>
      </c>
      <c r="AM134" s="421">
        <f>'11M - LPS'!AM134</f>
        <v>7.1944872918633627E-3</v>
      </c>
      <c r="AN134" s="421">
        <f>'11M - LPS'!AN134</f>
        <v>6.6145042456472692E-3</v>
      </c>
      <c r="AO134" s="421">
        <f>'11M - LPS'!AO134</f>
        <v>7.5637679556802952E-3</v>
      </c>
      <c r="AP134" s="421">
        <f>'11M - LPS'!AP134</f>
        <v>8.3419121728184262E-3</v>
      </c>
      <c r="AQ134" s="421">
        <f>'11M - LPS'!AQ134</f>
        <v>1.0076583595313916E-2</v>
      </c>
      <c r="AR134" s="421">
        <f>'11M - LPS'!AR134</f>
        <v>2.9604692181360526E-2</v>
      </c>
      <c r="AS134" s="421">
        <f>'11M - LPS'!AS134</f>
        <v>2.7887807562537795E-2</v>
      </c>
      <c r="AT134" s="421">
        <f>'11M - LPS'!AT134</f>
        <v>2.9602381649727616E-2</v>
      </c>
      <c r="AU134" s="421">
        <f>'11M - LPS'!AU134</f>
        <v>2.8913398999742861E-2</v>
      </c>
      <c r="AV134" s="421">
        <f>'11M - LPS'!AV134</f>
        <v>1.3899475634808428E-2</v>
      </c>
      <c r="AW134" s="421">
        <f>'11M - LPS'!AW134</f>
        <v>1.0571923150512908E-2</v>
      </c>
      <c r="AX134" s="421">
        <f>'11M - LPS'!AX134</f>
        <v>8.8235194151679106E-3</v>
      </c>
      <c r="AY134" s="421">
        <f>'11M - LPS'!AY134</f>
        <v>7.1944872918633627E-3</v>
      </c>
      <c r="AZ134" s="421">
        <f>'11M - LPS'!AZ134</f>
        <v>6.6145042456472692E-3</v>
      </c>
      <c r="BA134" s="421">
        <f>'11M - LPS'!BA134</f>
        <v>7.5637679556802952E-3</v>
      </c>
      <c r="BB134" s="421">
        <f>'11M - LPS'!BB134</f>
        <v>8.3419121728184262E-3</v>
      </c>
      <c r="BC134" s="421">
        <f>'11M - LPS'!BC134</f>
        <v>1.0076583595313916E-2</v>
      </c>
      <c r="BD134" s="421">
        <f>'11M - LPS'!BD134</f>
        <v>2.9604692181360526E-2</v>
      </c>
      <c r="BE134" s="421">
        <f>'11M - LPS'!BE134</f>
        <v>2.7887807562537795E-2</v>
      </c>
      <c r="BF134" s="421">
        <f>'11M - LPS'!BF134</f>
        <v>2.9602381649727616E-2</v>
      </c>
      <c r="BG134" s="421">
        <f>'11M - LPS'!BG134</f>
        <v>2.8913398999742861E-2</v>
      </c>
      <c r="BH134" s="421">
        <f>'11M - LPS'!BH134</f>
        <v>1.3899475634808428E-2</v>
      </c>
      <c r="BI134" s="421">
        <f>'11M - LPS'!BI134</f>
        <v>1.0571923150512908E-2</v>
      </c>
      <c r="BJ134" s="421">
        <f>'11M - LPS'!BJ134</f>
        <v>8.8235194151679106E-3</v>
      </c>
      <c r="BK134" s="421">
        <f>'11M - LPS'!BK134</f>
        <v>7.1944872918633627E-3</v>
      </c>
      <c r="BL134" s="421">
        <f>'11M - LPS'!BL134</f>
        <v>6.6145042456472692E-3</v>
      </c>
      <c r="BM134" s="421">
        <f>'11M - LPS'!BM134</f>
        <v>7.5637679556802952E-3</v>
      </c>
      <c r="BN134" s="421">
        <f>'11M - LPS'!BN134</f>
        <v>8.3419121728184262E-3</v>
      </c>
      <c r="BO134" s="421">
        <f>'11M - LPS'!BO134</f>
        <v>1.0076583595313916E-2</v>
      </c>
      <c r="BP134" s="421">
        <f>'11M - LPS'!BP134</f>
        <v>2.9604692181360526E-2</v>
      </c>
      <c r="BQ134" s="421">
        <f>'11M - LPS'!BQ134</f>
        <v>2.7887807562537795E-2</v>
      </c>
      <c r="BR134" s="421">
        <f>'11M - LPS'!BR134</f>
        <v>2.9602381649727616E-2</v>
      </c>
      <c r="BS134" s="421">
        <f>'11M - LPS'!BS134</f>
        <v>2.8913398999742861E-2</v>
      </c>
      <c r="BT134" s="421">
        <f>'11M - LPS'!BT134</f>
        <v>1.3899475634808428E-2</v>
      </c>
      <c r="BU134" s="421">
        <f>'11M - LPS'!BU134</f>
        <v>1.0571923150512908E-2</v>
      </c>
      <c r="BV134" s="421">
        <f>'11M - LPS'!BV134</f>
        <v>8.8235194151679106E-3</v>
      </c>
      <c r="BW134" s="421">
        <f>'11M - LPS'!BW134</f>
        <v>7.1944872918633627E-3</v>
      </c>
      <c r="BX134" s="421">
        <f>'11M - LPS'!BX134</f>
        <v>6.6145042456472692E-3</v>
      </c>
      <c r="BY134" s="421">
        <f>'11M - LPS'!BY134</f>
        <v>7.5637679556802952E-3</v>
      </c>
      <c r="BZ134" s="421">
        <f>'11M - LPS'!BZ134</f>
        <v>8.3419121728184262E-3</v>
      </c>
      <c r="CA134" s="421">
        <f>'11M - LPS'!CA134</f>
        <v>1.0076583595313916E-2</v>
      </c>
      <c r="CB134" s="421">
        <f>'11M - LPS'!CB134</f>
        <v>2.9604692181360526E-2</v>
      </c>
      <c r="CC134" s="421">
        <f>'11M - LPS'!CC134</f>
        <v>2.7887807562537795E-2</v>
      </c>
      <c r="CD134" s="421">
        <f>'11M - LPS'!CD134</f>
        <v>2.9602381649727616E-2</v>
      </c>
      <c r="CE134" s="421">
        <f>'11M - LPS'!CE134</f>
        <v>2.8913398999742861E-2</v>
      </c>
      <c r="CF134" s="421">
        <f>'11M - LPS'!CF134</f>
        <v>1.3899475634808428E-2</v>
      </c>
      <c r="CG134" s="421">
        <f>'11M - LPS'!CG134</f>
        <v>1.0571923150512908E-2</v>
      </c>
      <c r="CH134" s="421">
        <f>'11M - LPS'!CH134</f>
        <v>8.8235194151679106E-3</v>
      </c>
    </row>
    <row r="135" spans="1:86" hidden="1" x14ac:dyDescent="0.35">
      <c r="A135" s="588"/>
      <c r="B135" s="94" t="s">
        <v>5</v>
      </c>
      <c r="C135" s="346">
        <f>'11M - LPS'!C135</f>
        <v>8.6905396105985688E-3</v>
      </c>
      <c r="D135" s="346">
        <f>'11M - LPS'!D135</f>
        <v>9.1843635285924711E-3</v>
      </c>
      <c r="E135" s="421">
        <f>'11M - LPS'!E135</f>
        <v>6.725503249182755E-3</v>
      </c>
      <c r="F135" s="421">
        <f>'11M - LPS'!F135</f>
        <v>6.3427155477634566E-3</v>
      </c>
      <c r="G135" s="421">
        <f>'11M - LPS'!G135</f>
        <v>8.249339219814052E-3</v>
      </c>
      <c r="H135" s="421">
        <f>'11M - LPS'!H135</f>
        <v>2.4892836088167204E-2</v>
      </c>
      <c r="I135" s="421">
        <f>'11M - LPS'!I135</f>
        <v>2.4542267263744099E-2</v>
      </c>
      <c r="J135" s="421">
        <f>'11M - LPS'!J135</f>
        <v>2.6140575162194236E-2</v>
      </c>
      <c r="K135" s="421">
        <f>'11M - LPS'!K135</f>
        <v>2.6350534085168655E-2</v>
      </c>
      <c r="L135" s="421">
        <f>'11M - LPS'!L135</f>
        <v>1.0890177759764945E-2</v>
      </c>
      <c r="M135" s="421">
        <f>'11M - LPS'!M135</f>
        <v>9.2683477106960972E-3</v>
      </c>
      <c r="N135" s="421">
        <f>'11M - LPS'!N135</f>
        <v>8.1038244635910361E-3</v>
      </c>
      <c r="O135" s="421">
        <f>'11M - LPS'!O135</f>
        <v>6.0073596766950631E-3</v>
      </c>
      <c r="P135" s="421">
        <f>'11M - LPS'!P135</f>
        <v>5.9112974915953411E-3</v>
      </c>
      <c r="Q135" s="421">
        <f>'11M - LPS'!Q135</f>
        <v>6.725503249182755E-3</v>
      </c>
      <c r="R135" s="421">
        <f>'11M - LPS'!R135</f>
        <v>6.3427155477634566E-3</v>
      </c>
      <c r="S135" s="421">
        <f>'11M - LPS'!S135</f>
        <v>8.249339219814052E-3</v>
      </c>
      <c r="T135" s="421">
        <f>'11M - LPS'!T135</f>
        <v>2.4892836088167204E-2</v>
      </c>
      <c r="U135" s="421">
        <f>'11M - LPS'!U135</f>
        <v>2.4542267263744099E-2</v>
      </c>
      <c r="V135" s="421">
        <f>'11M - LPS'!V135</f>
        <v>2.6140575162194236E-2</v>
      </c>
      <c r="W135" s="421">
        <f>'11M - LPS'!W135</f>
        <v>2.6350534085168655E-2</v>
      </c>
      <c r="X135" s="421">
        <f>'11M - LPS'!X135</f>
        <v>1.0890177759764945E-2</v>
      </c>
      <c r="Y135" s="421">
        <f>'11M - LPS'!Y135</f>
        <v>9.2683477106960972E-3</v>
      </c>
      <c r="Z135" s="421">
        <f>'11M - LPS'!Z135</f>
        <v>8.1038244635910361E-3</v>
      </c>
      <c r="AA135" s="421">
        <f>'11M - LPS'!AA135</f>
        <v>6.0073596766950631E-3</v>
      </c>
      <c r="AB135" s="421">
        <f>'11M - LPS'!AB135</f>
        <v>5.9112974915953411E-3</v>
      </c>
      <c r="AC135" s="421">
        <f>'11M - LPS'!AC135</f>
        <v>6.725503249182755E-3</v>
      </c>
      <c r="AD135" s="421">
        <f>'11M - LPS'!AD135</f>
        <v>6.3427155477634566E-3</v>
      </c>
      <c r="AE135" s="421">
        <f>'11M - LPS'!AE135</f>
        <v>8.249339219814052E-3</v>
      </c>
      <c r="AF135" s="421">
        <f>'11M - LPS'!AF135</f>
        <v>2.4892836088167204E-2</v>
      </c>
      <c r="AG135" s="421">
        <f>'11M - LPS'!AG135</f>
        <v>2.4542267263744099E-2</v>
      </c>
      <c r="AH135" s="421">
        <f>'11M - LPS'!AH135</f>
        <v>2.6140575162194236E-2</v>
      </c>
      <c r="AI135" s="421">
        <f>'11M - LPS'!AI135</f>
        <v>2.6350534085168655E-2</v>
      </c>
      <c r="AJ135" s="421">
        <f>'11M - LPS'!AJ135</f>
        <v>1.0890177759764945E-2</v>
      </c>
      <c r="AK135" s="421">
        <f>'11M - LPS'!AK135</f>
        <v>9.2683477106960972E-3</v>
      </c>
      <c r="AL135" s="421">
        <f>'11M - LPS'!AL135</f>
        <v>8.1038244635910361E-3</v>
      </c>
      <c r="AM135" s="421">
        <f>'11M - LPS'!AM135</f>
        <v>6.0073596766950631E-3</v>
      </c>
      <c r="AN135" s="421">
        <f>'11M - LPS'!AN135</f>
        <v>5.9112974915953411E-3</v>
      </c>
      <c r="AO135" s="421">
        <f>'11M - LPS'!AO135</f>
        <v>6.725503249182755E-3</v>
      </c>
      <c r="AP135" s="421">
        <f>'11M - LPS'!AP135</f>
        <v>6.3427155477634566E-3</v>
      </c>
      <c r="AQ135" s="421">
        <f>'11M - LPS'!AQ135</f>
        <v>8.249339219814052E-3</v>
      </c>
      <c r="AR135" s="421">
        <f>'11M - LPS'!AR135</f>
        <v>2.4892836088167204E-2</v>
      </c>
      <c r="AS135" s="421">
        <f>'11M - LPS'!AS135</f>
        <v>2.4542267263744099E-2</v>
      </c>
      <c r="AT135" s="421">
        <f>'11M - LPS'!AT135</f>
        <v>2.6140575162194236E-2</v>
      </c>
      <c r="AU135" s="421">
        <f>'11M - LPS'!AU135</f>
        <v>2.6350534085168655E-2</v>
      </c>
      <c r="AV135" s="421">
        <f>'11M - LPS'!AV135</f>
        <v>1.0890177759764945E-2</v>
      </c>
      <c r="AW135" s="421">
        <f>'11M - LPS'!AW135</f>
        <v>9.2683477106960972E-3</v>
      </c>
      <c r="AX135" s="421">
        <f>'11M - LPS'!AX135</f>
        <v>8.1038244635910361E-3</v>
      </c>
      <c r="AY135" s="421">
        <f>'11M - LPS'!AY135</f>
        <v>6.0073596766950631E-3</v>
      </c>
      <c r="AZ135" s="421">
        <f>'11M - LPS'!AZ135</f>
        <v>5.9112974915953411E-3</v>
      </c>
      <c r="BA135" s="421">
        <f>'11M - LPS'!BA135</f>
        <v>6.725503249182755E-3</v>
      </c>
      <c r="BB135" s="421">
        <f>'11M - LPS'!BB135</f>
        <v>6.3427155477634566E-3</v>
      </c>
      <c r="BC135" s="421">
        <f>'11M - LPS'!BC135</f>
        <v>8.249339219814052E-3</v>
      </c>
      <c r="BD135" s="421">
        <f>'11M - LPS'!BD135</f>
        <v>2.4892836088167204E-2</v>
      </c>
      <c r="BE135" s="421">
        <f>'11M - LPS'!BE135</f>
        <v>2.4542267263744099E-2</v>
      </c>
      <c r="BF135" s="421">
        <f>'11M - LPS'!BF135</f>
        <v>2.6140575162194236E-2</v>
      </c>
      <c r="BG135" s="421">
        <f>'11M - LPS'!BG135</f>
        <v>2.6350534085168655E-2</v>
      </c>
      <c r="BH135" s="421">
        <f>'11M - LPS'!BH135</f>
        <v>1.0890177759764945E-2</v>
      </c>
      <c r="BI135" s="421">
        <f>'11M - LPS'!BI135</f>
        <v>9.2683477106960972E-3</v>
      </c>
      <c r="BJ135" s="421">
        <f>'11M - LPS'!BJ135</f>
        <v>8.1038244635910361E-3</v>
      </c>
      <c r="BK135" s="421">
        <f>'11M - LPS'!BK135</f>
        <v>6.0073596766950631E-3</v>
      </c>
      <c r="BL135" s="421">
        <f>'11M - LPS'!BL135</f>
        <v>5.9112974915953411E-3</v>
      </c>
      <c r="BM135" s="421">
        <f>'11M - LPS'!BM135</f>
        <v>6.725503249182755E-3</v>
      </c>
      <c r="BN135" s="421">
        <f>'11M - LPS'!BN135</f>
        <v>6.3427155477634566E-3</v>
      </c>
      <c r="BO135" s="421">
        <f>'11M - LPS'!BO135</f>
        <v>8.249339219814052E-3</v>
      </c>
      <c r="BP135" s="421">
        <f>'11M - LPS'!BP135</f>
        <v>2.4892836088167204E-2</v>
      </c>
      <c r="BQ135" s="421">
        <f>'11M - LPS'!BQ135</f>
        <v>2.4542267263744099E-2</v>
      </c>
      <c r="BR135" s="421">
        <f>'11M - LPS'!BR135</f>
        <v>2.6140575162194236E-2</v>
      </c>
      <c r="BS135" s="421">
        <f>'11M - LPS'!BS135</f>
        <v>2.6350534085168655E-2</v>
      </c>
      <c r="BT135" s="421">
        <f>'11M - LPS'!BT135</f>
        <v>1.0890177759764945E-2</v>
      </c>
      <c r="BU135" s="421">
        <f>'11M - LPS'!BU135</f>
        <v>9.2683477106960972E-3</v>
      </c>
      <c r="BV135" s="421">
        <f>'11M - LPS'!BV135</f>
        <v>8.1038244635910361E-3</v>
      </c>
      <c r="BW135" s="421">
        <f>'11M - LPS'!BW135</f>
        <v>6.0073596766950631E-3</v>
      </c>
      <c r="BX135" s="421">
        <f>'11M - LPS'!BX135</f>
        <v>5.9112974915953411E-3</v>
      </c>
      <c r="BY135" s="421">
        <f>'11M - LPS'!BY135</f>
        <v>6.725503249182755E-3</v>
      </c>
      <c r="BZ135" s="421">
        <f>'11M - LPS'!BZ135</f>
        <v>6.3427155477634566E-3</v>
      </c>
      <c r="CA135" s="421">
        <f>'11M - LPS'!CA135</f>
        <v>8.249339219814052E-3</v>
      </c>
      <c r="CB135" s="421">
        <f>'11M - LPS'!CB135</f>
        <v>2.4892836088167204E-2</v>
      </c>
      <c r="CC135" s="421">
        <f>'11M - LPS'!CC135</f>
        <v>2.4542267263744099E-2</v>
      </c>
      <c r="CD135" s="421">
        <f>'11M - LPS'!CD135</f>
        <v>2.6140575162194236E-2</v>
      </c>
      <c r="CE135" s="421">
        <f>'11M - LPS'!CE135</f>
        <v>2.6350534085168655E-2</v>
      </c>
      <c r="CF135" s="421">
        <f>'11M - LPS'!CF135</f>
        <v>1.0890177759764945E-2</v>
      </c>
      <c r="CG135" s="421">
        <f>'11M - LPS'!CG135</f>
        <v>9.2683477106960972E-3</v>
      </c>
      <c r="CH135" s="421">
        <f>'11M - LPS'!CH135</f>
        <v>8.1038244635910361E-3</v>
      </c>
    </row>
    <row r="136" spans="1:86" hidden="1" x14ac:dyDescent="0.35">
      <c r="A136" s="588"/>
      <c r="B136" s="94" t="s">
        <v>23</v>
      </c>
      <c r="C136" s="346">
        <f>'11M - LPS'!C136</f>
        <v>8.6905396105985688E-3</v>
      </c>
      <c r="D136" s="346">
        <f>'11M - LPS'!D136</f>
        <v>9.1843635285924711E-3</v>
      </c>
      <c r="E136" s="421">
        <f>'11M - LPS'!E136</f>
        <v>6.725503249182755E-3</v>
      </c>
      <c r="F136" s="421">
        <f>'11M - LPS'!F136</f>
        <v>6.3427155477634566E-3</v>
      </c>
      <c r="G136" s="421">
        <f>'11M - LPS'!G136</f>
        <v>8.249339219814052E-3</v>
      </c>
      <c r="H136" s="421">
        <f>'11M - LPS'!H136</f>
        <v>2.4892836088167204E-2</v>
      </c>
      <c r="I136" s="421">
        <f>'11M - LPS'!I136</f>
        <v>2.4542267263744099E-2</v>
      </c>
      <c r="J136" s="421">
        <f>'11M - LPS'!J136</f>
        <v>2.6140575162194236E-2</v>
      </c>
      <c r="K136" s="421">
        <f>'11M - LPS'!K136</f>
        <v>2.6350534085168655E-2</v>
      </c>
      <c r="L136" s="421">
        <f>'11M - LPS'!L136</f>
        <v>1.0890177759764945E-2</v>
      </c>
      <c r="M136" s="421">
        <f>'11M - LPS'!M136</f>
        <v>9.2683477106960972E-3</v>
      </c>
      <c r="N136" s="421">
        <f>'11M - LPS'!N136</f>
        <v>8.1038244635910361E-3</v>
      </c>
      <c r="O136" s="421">
        <f>'11M - LPS'!O136</f>
        <v>6.0073596766950631E-3</v>
      </c>
      <c r="P136" s="421">
        <f>'11M - LPS'!P136</f>
        <v>5.9112974915953411E-3</v>
      </c>
      <c r="Q136" s="421">
        <f>'11M - LPS'!Q136</f>
        <v>6.725503249182755E-3</v>
      </c>
      <c r="R136" s="421">
        <f>'11M - LPS'!R136</f>
        <v>6.3427155477634566E-3</v>
      </c>
      <c r="S136" s="421">
        <f>'11M - LPS'!S136</f>
        <v>8.249339219814052E-3</v>
      </c>
      <c r="T136" s="421">
        <f>'11M - LPS'!T136</f>
        <v>2.4892836088167204E-2</v>
      </c>
      <c r="U136" s="421">
        <f>'11M - LPS'!U136</f>
        <v>2.4542267263744099E-2</v>
      </c>
      <c r="V136" s="421">
        <f>'11M - LPS'!V136</f>
        <v>2.6140575162194236E-2</v>
      </c>
      <c r="W136" s="421">
        <f>'11M - LPS'!W136</f>
        <v>2.6350534085168655E-2</v>
      </c>
      <c r="X136" s="421">
        <f>'11M - LPS'!X136</f>
        <v>1.0890177759764945E-2</v>
      </c>
      <c r="Y136" s="421">
        <f>'11M - LPS'!Y136</f>
        <v>9.2683477106960972E-3</v>
      </c>
      <c r="Z136" s="421">
        <f>'11M - LPS'!Z136</f>
        <v>8.1038244635910361E-3</v>
      </c>
      <c r="AA136" s="421">
        <f>'11M - LPS'!AA136</f>
        <v>6.0073596766950631E-3</v>
      </c>
      <c r="AB136" s="421">
        <f>'11M - LPS'!AB136</f>
        <v>5.9112974915953411E-3</v>
      </c>
      <c r="AC136" s="421">
        <f>'11M - LPS'!AC136</f>
        <v>6.725503249182755E-3</v>
      </c>
      <c r="AD136" s="421">
        <f>'11M - LPS'!AD136</f>
        <v>6.3427155477634566E-3</v>
      </c>
      <c r="AE136" s="421">
        <f>'11M - LPS'!AE136</f>
        <v>8.249339219814052E-3</v>
      </c>
      <c r="AF136" s="421">
        <f>'11M - LPS'!AF136</f>
        <v>2.4892836088167204E-2</v>
      </c>
      <c r="AG136" s="421">
        <f>'11M - LPS'!AG136</f>
        <v>2.4542267263744099E-2</v>
      </c>
      <c r="AH136" s="421">
        <f>'11M - LPS'!AH136</f>
        <v>2.6140575162194236E-2</v>
      </c>
      <c r="AI136" s="421">
        <f>'11M - LPS'!AI136</f>
        <v>2.6350534085168655E-2</v>
      </c>
      <c r="AJ136" s="421">
        <f>'11M - LPS'!AJ136</f>
        <v>1.0890177759764945E-2</v>
      </c>
      <c r="AK136" s="421">
        <f>'11M - LPS'!AK136</f>
        <v>9.2683477106960972E-3</v>
      </c>
      <c r="AL136" s="421">
        <f>'11M - LPS'!AL136</f>
        <v>8.1038244635910361E-3</v>
      </c>
      <c r="AM136" s="421">
        <f>'11M - LPS'!AM136</f>
        <v>6.0073596766950631E-3</v>
      </c>
      <c r="AN136" s="421">
        <f>'11M - LPS'!AN136</f>
        <v>5.9112974915953411E-3</v>
      </c>
      <c r="AO136" s="421">
        <f>'11M - LPS'!AO136</f>
        <v>6.725503249182755E-3</v>
      </c>
      <c r="AP136" s="421">
        <f>'11M - LPS'!AP136</f>
        <v>6.3427155477634566E-3</v>
      </c>
      <c r="AQ136" s="421">
        <f>'11M - LPS'!AQ136</f>
        <v>8.249339219814052E-3</v>
      </c>
      <c r="AR136" s="421">
        <f>'11M - LPS'!AR136</f>
        <v>2.4892836088167204E-2</v>
      </c>
      <c r="AS136" s="421">
        <f>'11M - LPS'!AS136</f>
        <v>2.4542267263744099E-2</v>
      </c>
      <c r="AT136" s="421">
        <f>'11M - LPS'!AT136</f>
        <v>2.6140575162194236E-2</v>
      </c>
      <c r="AU136" s="421">
        <f>'11M - LPS'!AU136</f>
        <v>2.6350534085168655E-2</v>
      </c>
      <c r="AV136" s="421">
        <f>'11M - LPS'!AV136</f>
        <v>1.0890177759764945E-2</v>
      </c>
      <c r="AW136" s="421">
        <f>'11M - LPS'!AW136</f>
        <v>9.2683477106960972E-3</v>
      </c>
      <c r="AX136" s="421">
        <f>'11M - LPS'!AX136</f>
        <v>8.1038244635910361E-3</v>
      </c>
      <c r="AY136" s="421">
        <f>'11M - LPS'!AY136</f>
        <v>6.0073596766950631E-3</v>
      </c>
      <c r="AZ136" s="421">
        <f>'11M - LPS'!AZ136</f>
        <v>5.9112974915953411E-3</v>
      </c>
      <c r="BA136" s="421">
        <f>'11M - LPS'!BA136</f>
        <v>6.725503249182755E-3</v>
      </c>
      <c r="BB136" s="421">
        <f>'11M - LPS'!BB136</f>
        <v>6.3427155477634566E-3</v>
      </c>
      <c r="BC136" s="421">
        <f>'11M - LPS'!BC136</f>
        <v>8.249339219814052E-3</v>
      </c>
      <c r="BD136" s="421">
        <f>'11M - LPS'!BD136</f>
        <v>2.4892836088167204E-2</v>
      </c>
      <c r="BE136" s="421">
        <f>'11M - LPS'!BE136</f>
        <v>2.4542267263744099E-2</v>
      </c>
      <c r="BF136" s="421">
        <f>'11M - LPS'!BF136</f>
        <v>2.6140575162194236E-2</v>
      </c>
      <c r="BG136" s="421">
        <f>'11M - LPS'!BG136</f>
        <v>2.6350534085168655E-2</v>
      </c>
      <c r="BH136" s="421">
        <f>'11M - LPS'!BH136</f>
        <v>1.0890177759764945E-2</v>
      </c>
      <c r="BI136" s="421">
        <f>'11M - LPS'!BI136</f>
        <v>9.2683477106960972E-3</v>
      </c>
      <c r="BJ136" s="421">
        <f>'11M - LPS'!BJ136</f>
        <v>8.1038244635910361E-3</v>
      </c>
      <c r="BK136" s="421">
        <f>'11M - LPS'!BK136</f>
        <v>6.0073596766950631E-3</v>
      </c>
      <c r="BL136" s="421">
        <f>'11M - LPS'!BL136</f>
        <v>5.9112974915953411E-3</v>
      </c>
      <c r="BM136" s="421">
        <f>'11M - LPS'!BM136</f>
        <v>6.725503249182755E-3</v>
      </c>
      <c r="BN136" s="421">
        <f>'11M - LPS'!BN136</f>
        <v>6.3427155477634566E-3</v>
      </c>
      <c r="BO136" s="421">
        <f>'11M - LPS'!BO136</f>
        <v>8.249339219814052E-3</v>
      </c>
      <c r="BP136" s="421">
        <f>'11M - LPS'!BP136</f>
        <v>2.4892836088167204E-2</v>
      </c>
      <c r="BQ136" s="421">
        <f>'11M - LPS'!BQ136</f>
        <v>2.4542267263744099E-2</v>
      </c>
      <c r="BR136" s="421">
        <f>'11M - LPS'!BR136</f>
        <v>2.6140575162194236E-2</v>
      </c>
      <c r="BS136" s="421">
        <f>'11M - LPS'!BS136</f>
        <v>2.6350534085168655E-2</v>
      </c>
      <c r="BT136" s="421">
        <f>'11M - LPS'!BT136</f>
        <v>1.0890177759764945E-2</v>
      </c>
      <c r="BU136" s="421">
        <f>'11M - LPS'!BU136</f>
        <v>9.2683477106960972E-3</v>
      </c>
      <c r="BV136" s="421">
        <f>'11M - LPS'!BV136</f>
        <v>8.1038244635910361E-3</v>
      </c>
      <c r="BW136" s="421">
        <f>'11M - LPS'!BW136</f>
        <v>6.0073596766950631E-3</v>
      </c>
      <c r="BX136" s="421">
        <f>'11M - LPS'!BX136</f>
        <v>5.9112974915953411E-3</v>
      </c>
      <c r="BY136" s="421">
        <f>'11M - LPS'!BY136</f>
        <v>6.725503249182755E-3</v>
      </c>
      <c r="BZ136" s="421">
        <f>'11M - LPS'!BZ136</f>
        <v>6.3427155477634566E-3</v>
      </c>
      <c r="CA136" s="421">
        <f>'11M - LPS'!CA136</f>
        <v>8.249339219814052E-3</v>
      </c>
      <c r="CB136" s="421">
        <f>'11M - LPS'!CB136</f>
        <v>2.4892836088167204E-2</v>
      </c>
      <c r="CC136" s="421">
        <f>'11M - LPS'!CC136</f>
        <v>2.4542267263744099E-2</v>
      </c>
      <c r="CD136" s="421">
        <f>'11M - LPS'!CD136</f>
        <v>2.6140575162194236E-2</v>
      </c>
      <c r="CE136" s="421">
        <f>'11M - LPS'!CE136</f>
        <v>2.6350534085168655E-2</v>
      </c>
      <c r="CF136" s="421">
        <f>'11M - LPS'!CF136</f>
        <v>1.0890177759764945E-2</v>
      </c>
      <c r="CG136" s="421">
        <f>'11M - LPS'!CG136</f>
        <v>9.2683477106960972E-3</v>
      </c>
      <c r="CH136" s="421">
        <f>'11M - LPS'!CH136</f>
        <v>8.1038244635910361E-3</v>
      </c>
    </row>
    <row r="137" spans="1:86" hidden="1" x14ac:dyDescent="0.35">
      <c r="A137" s="588"/>
      <c r="B137" s="94" t="s">
        <v>24</v>
      </c>
      <c r="C137" s="346">
        <f>'11M - LPS'!C137</f>
        <v>8.6905396105985688E-3</v>
      </c>
      <c r="D137" s="346">
        <f>'11M - LPS'!D137</f>
        <v>9.1843635285924711E-3</v>
      </c>
      <c r="E137" s="421">
        <f>'11M - LPS'!E137</f>
        <v>6.725503249182755E-3</v>
      </c>
      <c r="F137" s="421">
        <f>'11M - LPS'!F137</f>
        <v>6.3427155477634566E-3</v>
      </c>
      <c r="G137" s="421">
        <f>'11M - LPS'!G137</f>
        <v>8.249339219814052E-3</v>
      </c>
      <c r="H137" s="421">
        <f>'11M - LPS'!H137</f>
        <v>2.4892836088167204E-2</v>
      </c>
      <c r="I137" s="421">
        <f>'11M - LPS'!I137</f>
        <v>2.4542267263744099E-2</v>
      </c>
      <c r="J137" s="421">
        <f>'11M - LPS'!J137</f>
        <v>2.6140575162194236E-2</v>
      </c>
      <c r="K137" s="421">
        <f>'11M - LPS'!K137</f>
        <v>2.6350534085168655E-2</v>
      </c>
      <c r="L137" s="421">
        <f>'11M - LPS'!L137</f>
        <v>1.0890177759764945E-2</v>
      </c>
      <c r="M137" s="421">
        <f>'11M - LPS'!M137</f>
        <v>9.2683477106960972E-3</v>
      </c>
      <c r="N137" s="421">
        <f>'11M - LPS'!N137</f>
        <v>8.1038244635910361E-3</v>
      </c>
      <c r="O137" s="421">
        <f>'11M - LPS'!O137</f>
        <v>6.0073596766950631E-3</v>
      </c>
      <c r="P137" s="421">
        <f>'11M - LPS'!P137</f>
        <v>5.9112974915953411E-3</v>
      </c>
      <c r="Q137" s="421">
        <f>'11M - LPS'!Q137</f>
        <v>6.725503249182755E-3</v>
      </c>
      <c r="R137" s="421">
        <f>'11M - LPS'!R137</f>
        <v>6.3427155477634566E-3</v>
      </c>
      <c r="S137" s="421">
        <f>'11M - LPS'!S137</f>
        <v>8.249339219814052E-3</v>
      </c>
      <c r="T137" s="421">
        <f>'11M - LPS'!T137</f>
        <v>2.4892836088167204E-2</v>
      </c>
      <c r="U137" s="421">
        <f>'11M - LPS'!U137</f>
        <v>2.4542267263744099E-2</v>
      </c>
      <c r="V137" s="421">
        <f>'11M - LPS'!V137</f>
        <v>2.6140575162194236E-2</v>
      </c>
      <c r="W137" s="421">
        <f>'11M - LPS'!W137</f>
        <v>2.6350534085168655E-2</v>
      </c>
      <c r="X137" s="421">
        <f>'11M - LPS'!X137</f>
        <v>1.0890177759764945E-2</v>
      </c>
      <c r="Y137" s="421">
        <f>'11M - LPS'!Y137</f>
        <v>9.2683477106960972E-3</v>
      </c>
      <c r="Z137" s="421">
        <f>'11M - LPS'!Z137</f>
        <v>8.1038244635910361E-3</v>
      </c>
      <c r="AA137" s="421">
        <f>'11M - LPS'!AA137</f>
        <v>6.0073596766950631E-3</v>
      </c>
      <c r="AB137" s="421">
        <f>'11M - LPS'!AB137</f>
        <v>5.9112974915953411E-3</v>
      </c>
      <c r="AC137" s="421">
        <f>'11M - LPS'!AC137</f>
        <v>6.725503249182755E-3</v>
      </c>
      <c r="AD137" s="421">
        <f>'11M - LPS'!AD137</f>
        <v>6.3427155477634566E-3</v>
      </c>
      <c r="AE137" s="421">
        <f>'11M - LPS'!AE137</f>
        <v>8.249339219814052E-3</v>
      </c>
      <c r="AF137" s="421">
        <f>'11M - LPS'!AF137</f>
        <v>2.4892836088167204E-2</v>
      </c>
      <c r="AG137" s="421">
        <f>'11M - LPS'!AG137</f>
        <v>2.4542267263744099E-2</v>
      </c>
      <c r="AH137" s="421">
        <f>'11M - LPS'!AH137</f>
        <v>2.6140575162194236E-2</v>
      </c>
      <c r="AI137" s="421">
        <f>'11M - LPS'!AI137</f>
        <v>2.6350534085168655E-2</v>
      </c>
      <c r="AJ137" s="421">
        <f>'11M - LPS'!AJ137</f>
        <v>1.0890177759764945E-2</v>
      </c>
      <c r="AK137" s="421">
        <f>'11M - LPS'!AK137</f>
        <v>9.2683477106960972E-3</v>
      </c>
      <c r="AL137" s="421">
        <f>'11M - LPS'!AL137</f>
        <v>8.1038244635910361E-3</v>
      </c>
      <c r="AM137" s="421">
        <f>'11M - LPS'!AM137</f>
        <v>6.0073596766950631E-3</v>
      </c>
      <c r="AN137" s="421">
        <f>'11M - LPS'!AN137</f>
        <v>5.9112974915953411E-3</v>
      </c>
      <c r="AO137" s="421">
        <f>'11M - LPS'!AO137</f>
        <v>6.725503249182755E-3</v>
      </c>
      <c r="AP137" s="421">
        <f>'11M - LPS'!AP137</f>
        <v>6.3427155477634566E-3</v>
      </c>
      <c r="AQ137" s="421">
        <f>'11M - LPS'!AQ137</f>
        <v>8.249339219814052E-3</v>
      </c>
      <c r="AR137" s="421">
        <f>'11M - LPS'!AR137</f>
        <v>2.4892836088167204E-2</v>
      </c>
      <c r="AS137" s="421">
        <f>'11M - LPS'!AS137</f>
        <v>2.4542267263744099E-2</v>
      </c>
      <c r="AT137" s="421">
        <f>'11M - LPS'!AT137</f>
        <v>2.6140575162194236E-2</v>
      </c>
      <c r="AU137" s="421">
        <f>'11M - LPS'!AU137</f>
        <v>2.6350534085168655E-2</v>
      </c>
      <c r="AV137" s="421">
        <f>'11M - LPS'!AV137</f>
        <v>1.0890177759764945E-2</v>
      </c>
      <c r="AW137" s="421">
        <f>'11M - LPS'!AW137</f>
        <v>9.2683477106960972E-3</v>
      </c>
      <c r="AX137" s="421">
        <f>'11M - LPS'!AX137</f>
        <v>8.1038244635910361E-3</v>
      </c>
      <c r="AY137" s="421">
        <f>'11M - LPS'!AY137</f>
        <v>6.0073596766950631E-3</v>
      </c>
      <c r="AZ137" s="421">
        <f>'11M - LPS'!AZ137</f>
        <v>5.9112974915953411E-3</v>
      </c>
      <c r="BA137" s="421">
        <f>'11M - LPS'!BA137</f>
        <v>6.725503249182755E-3</v>
      </c>
      <c r="BB137" s="421">
        <f>'11M - LPS'!BB137</f>
        <v>6.3427155477634566E-3</v>
      </c>
      <c r="BC137" s="421">
        <f>'11M - LPS'!BC137</f>
        <v>8.249339219814052E-3</v>
      </c>
      <c r="BD137" s="421">
        <f>'11M - LPS'!BD137</f>
        <v>2.4892836088167204E-2</v>
      </c>
      <c r="BE137" s="421">
        <f>'11M - LPS'!BE137</f>
        <v>2.4542267263744099E-2</v>
      </c>
      <c r="BF137" s="421">
        <f>'11M - LPS'!BF137</f>
        <v>2.6140575162194236E-2</v>
      </c>
      <c r="BG137" s="421">
        <f>'11M - LPS'!BG137</f>
        <v>2.6350534085168655E-2</v>
      </c>
      <c r="BH137" s="421">
        <f>'11M - LPS'!BH137</f>
        <v>1.0890177759764945E-2</v>
      </c>
      <c r="BI137" s="421">
        <f>'11M - LPS'!BI137</f>
        <v>9.2683477106960972E-3</v>
      </c>
      <c r="BJ137" s="421">
        <f>'11M - LPS'!BJ137</f>
        <v>8.1038244635910361E-3</v>
      </c>
      <c r="BK137" s="421">
        <f>'11M - LPS'!BK137</f>
        <v>6.0073596766950631E-3</v>
      </c>
      <c r="BL137" s="421">
        <f>'11M - LPS'!BL137</f>
        <v>5.9112974915953411E-3</v>
      </c>
      <c r="BM137" s="421">
        <f>'11M - LPS'!BM137</f>
        <v>6.725503249182755E-3</v>
      </c>
      <c r="BN137" s="421">
        <f>'11M - LPS'!BN137</f>
        <v>6.3427155477634566E-3</v>
      </c>
      <c r="BO137" s="421">
        <f>'11M - LPS'!BO137</f>
        <v>8.249339219814052E-3</v>
      </c>
      <c r="BP137" s="421">
        <f>'11M - LPS'!BP137</f>
        <v>2.4892836088167204E-2</v>
      </c>
      <c r="BQ137" s="421">
        <f>'11M - LPS'!BQ137</f>
        <v>2.4542267263744099E-2</v>
      </c>
      <c r="BR137" s="421">
        <f>'11M - LPS'!BR137</f>
        <v>2.6140575162194236E-2</v>
      </c>
      <c r="BS137" s="421">
        <f>'11M - LPS'!BS137</f>
        <v>2.6350534085168655E-2</v>
      </c>
      <c r="BT137" s="421">
        <f>'11M - LPS'!BT137</f>
        <v>1.0890177759764945E-2</v>
      </c>
      <c r="BU137" s="421">
        <f>'11M - LPS'!BU137</f>
        <v>9.2683477106960972E-3</v>
      </c>
      <c r="BV137" s="421">
        <f>'11M - LPS'!BV137</f>
        <v>8.1038244635910361E-3</v>
      </c>
      <c r="BW137" s="421">
        <f>'11M - LPS'!BW137</f>
        <v>6.0073596766950631E-3</v>
      </c>
      <c r="BX137" s="421">
        <f>'11M - LPS'!BX137</f>
        <v>5.9112974915953411E-3</v>
      </c>
      <c r="BY137" s="421">
        <f>'11M - LPS'!BY137</f>
        <v>6.725503249182755E-3</v>
      </c>
      <c r="BZ137" s="421">
        <f>'11M - LPS'!BZ137</f>
        <v>6.3427155477634566E-3</v>
      </c>
      <c r="CA137" s="421">
        <f>'11M - LPS'!CA137</f>
        <v>8.249339219814052E-3</v>
      </c>
      <c r="CB137" s="421">
        <f>'11M - LPS'!CB137</f>
        <v>2.4892836088167204E-2</v>
      </c>
      <c r="CC137" s="421">
        <f>'11M - LPS'!CC137</f>
        <v>2.4542267263744099E-2</v>
      </c>
      <c r="CD137" s="421">
        <f>'11M - LPS'!CD137</f>
        <v>2.6140575162194236E-2</v>
      </c>
      <c r="CE137" s="421">
        <f>'11M - LPS'!CE137</f>
        <v>2.6350534085168655E-2</v>
      </c>
      <c r="CF137" s="421">
        <f>'11M - LPS'!CF137</f>
        <v>1.0890177759764945E-2</v>
      </c>
      <c r="CG137" s="421">
        <f>'11M - LPS'!CG137</f>
        <v>9.2683477106960972E-3</v>
      </c>
      <c r="CH137" s="421">
        <f>'11M - LPS'!CH137</f>
        <v>8.1038244635910361E-3</v>
      </c>
    </row>
    <row r="138" spans="1:86" hidden="1" x14ac:dyDescent="0.35">
      <c r="A138" s="588"/>
      <c r="B138" s="94" t="s">
        <v>7</v>
      </c>
      <c r="C138" s="346">
        <f>'11M - LPS'!C138</f>
        <v>7.1991147668578103E-3</v>
      </c>
      <c r="D138" s="346">
        <f>'11M - LPS'!D138</f>
        <v>7.6506976126562275E-3</v>
      </c>
      <c r="E138" s="421">
        <f>'11M - LPS'!E138</f>
        <v>6.4543647711206445E-3</v>
      </c>
      <c r="F138" s="421">
        <f>'11M - LPS'!F138</f>
        <v>6.0515812757535557E-3</v>
      </c>
      <c r="G138" s="421">
        <f>'11M - LPS'!G138</f>
        <v>7.0754880427122673E-3</v>
      </c>
      <c r="H138" s="421">
        <f>'11M - LPS'!H138</f>
        <v>2.2232951543877017E-2</v>
      </c>
      <c r="I138" s="421">
        <f>'11M - LPS'!I138</f>
        <v>1.9508393463587344E-2</v>
      </c>
      <c r="J138" s="421">
        <f>'11M - LPS'!J138</f>
        <v>2.2032337095071838E-2</v>
      </c>
      <c r="K138" s="421">
        <f>'11M - LPS'!K138</f>
        <v>2.2593268550347913E-2</v>
      </c>
      <c r="L138" s="421">
        <f>'11M - LPS'!L138</f>
        <v>9.231564555093533E-3</v>
      </c>
      <c r="M138" s="421">
        <f>'11M - LPS'!M138</f>
        <v>7.4324203004759865E-3</v>
      </c>
      <c r="N138" s="421">
        <f>'11M - LPS'!N138</f>
        <v>6.8911182084513412E-3</v>
      </c>
      <c r="O138" s="421">
        <f>'11M - LPS'!O138</f>
        <v>4.8739175816170724E-3</v>
      </c>
      <c r="P138" s="421">
        <f>'11M - LPS'!P138</f>
        <v>4.8237156579574343E-3</v>
      </c>
      <c r="Q138" s="421">
        <f>'11M - LPS'!Q138</f>
        <v>6.4543647711206445E-3</v>
      </c>
      <c r="R138" s="421">
        <f>'11M - LPS'!R138</f>
        <v>6.0515812757535557E-3</v>
      </c>
      <c r="S138" s="421">
        <f>'11M - LPS'!S138</f>
        <v>7.0754880427122673E-3</v>
      </c>
      <c r="T138" s="421">
        <f>'11M - LPS'!T138</f>
        <v>2.2232951543877017E-2</v>
      </c>
      <c r="U138" s="421">
        <f>'11M - LPS'!U138</f>
        <v>1.9508393463587344E-2</v>
      </c>
      <c r="V138" s="421">
        <f>'11M - LPS'!V138</f>
        <v>2.2032337095071838E-2</v>
      </c>
      <c r="W138" s="421">
        <f>'11M - LPS'!W138</f>
        <v>2.2593268550347913E-2</v>
      </c>
      <c r="X138" s="421">
        <f>'11M - LPS'!X138</f>
        <v>9.231564555093533E-3</v>
      </c>
      <c r="Y138" s="421">
        <f>'11M - LPS'!Y138</f>
        <v>7.4324203004759865E-3</v>
      </c>
      <c r="Z138" s="421">
        <f>'11M - LPS'!Z138</f>
        <v>6.8911182084513412E-3</v>
      </c>
      <c r="AA138" s="421">
        <f>'11M - LPS'!AA138</f>
        <v>4.8739175816170724E-3</v>
      </c>
      <c r="AB138" s="421">
        <f>'11M - LPS'!AB138</f>
        <v>4.8237156579574343E-3</v>
      </c>
      <c r="AC138" s="421">
        <f>'11M - LPS'!AC138</f>
        <v>6.4543647711206445E-3</v>
      </c>
      <c r="AD138" s="421">
        <f>'11M - LPS'!AD138</f>
        <v>6.0515812757535557E-3</v>
      </c>
      <c r="AE138" s="421">
        <f>'11M - LPS'!AE138</f>
        <v>7.0754880427122673E-3</v>
      </c>
      <c r="AF138" s="421">
        <f>'11M - LPS'!AF138</f>
        <v>2.2232951543877017E-2</v>
      </c>
      <c r="AG138" s="421">
        <f>'11M - LPS'!AG138</f>
        <v>1.9508393463587344E-2</v>
      </c>
      <c r="AH138" s="421">
        <f>'11M - LPS'!AH138</f>
        <v>2.2032337095071838E-2</v>
      </c>
      <c r="AI138" s="421">
        <f>'11M - LPS'!AI138</f>
        <v>2.2593268550347913E-2</v>
      </c>
      <c r="AJ138" s="421">
        <f>'11M - LPS'!AJ138</f>
        <v>9.231564555093533E-3</v>
      </c>
      <c r="AK138" s="421">
        <f>'11M - LPS'!AK138</f>
        <v>7.4324203004759865E-3</v>
      </c>
      <c r="AL138" s="421">
        <f>'11M - LPS'!AL138</f>
        <v>6.8911182084513412E-3</v>
      </c>
      <c r="AM138" s="421">
        <f>'11M - LPS'!AM138</f>
        <v>4.8739175816170724E-3</v>
      </c>
      <c r="AN138" s="421">
        <f>'11M - LPS'!AN138</f>
        <v>4.8237156579574343E-3</v>
      </c>
      <c r="AO138" s="421">
        <f>'11M - LPS'!AO138</f>
        <v>6.4543647711206445E-3</v>
      </c>
      <c r="AP138" s="421">
        <f>'11M - LPS'!AP138</f>
        <v>6.0515812757535557E-3</v>
      </c>
      <c r="AQ138" s="421">
        <f>'11M - LPS'!AQ138</f>
        <v>7.0754880427122673E-3</v>
      </c>
      <c r="AR138" s="421">
        <f>'11M - LPS'!AR138</f>
        <v>2.2232951543877017E-2</v>
      </c>
      <c r="AS138" s="421">
        <f>'11M - LPS'!AS138</f>
        <v>1.9508393463587344E-2</v>
      </c>
      <c r="AT138" s="421">
        <f>'11M - LPS'!AT138</f>
        <v>2.2032337095071838E-2</v>
      </c>
      <c r="AU138" s="421">
        <f>'11M - LPS'!AU138</f>
        <v>2.2593268550347913E-2</v>
      </c>
      <c r="AV138" s="421">
        <f>'11M - LPS'!AV138</f>
        <v>9.231564555093533E-3</v>
      </c>
      <c r="AW138" s="421">
        <f>'11M - LPS'!AW138</f>
        <v>7.4324203004759865E-3</v>
      </c>
      <c r="AX138" s="421">
        <f>'11M - LPS'!AX138</f>
        <v>6.8911182084513412E-3</v>
      </c>
      <c r="AY138" s="421">
        <f>'11M - LPS'!AY138</f>
        <v>4.8739175816170724E-3</v>
      </c>
      <c r="AZ138" s="421">
        <f>'11M - LPS'!AZ138</f>
        <v>4.8237156579574343E-3</v>
      </c>
      <c r="BA138" s="421">
        <f>'11M - LPS'!BA138</f>
        <v>6.4543647711206445E-3</v>
      </c>
      <c r="BB138" s="421">
        <f>'11M - LPS'!BB138</f>
        <v>6.0515812757535557E-3</v>
      </c>
      <c r="BC138" s="421">
        <f>'11M - LPS'!BC138</f>
        <v>7.0754880427122673E-3</v>
      </c>
      <c r="BD138" s="421">
        <f>'11M - LPS'!BD138</f>
        <v>2.2232951543877017E-2</v>
      </c>
      <c r="BE138" s="421">
        <f>'11M - LPS'!BE138</f>
        <v>1.9508393463587344E-2</v>
      </c>
      <c r="BF138" s="421">
        <f>'11M - LPS'!BF138</f>
        <v>2.2032337095071838E-2</v>
      </c>
      <c r="BG138" s="421">
        <f>'11M - LPS'!BG138</f>
        <v>2.2593268550347913E-2</v>
      </c>
      <c r="BH138" s="421">
        <f>'11M - LPS'!BH138</f>
        <v>9.231564555093533E-3</v>
      </c>
      <c r="BI138" s="421">
        <f>'11M - LPS'!BI138</f>
        <v>7.4324203004759865E-3</v>
      </c>
      <c r="BJ138" s="421">
        <f>'11M - LPS'!BJ138</f>
        <v>6.8911182084513412E-3</v>
      </c>
      <c r="BK138" s="421">
        <f>'11M - LPS'!BK138</f>
        <v>4.8739175816170724E-3</v>
      </c>
      <c r="BL138" s="421">
        <f>'11M - LPS'!BL138</f>
        <v>4.8237156579574343E-3</v>
      </c>
      <c r="BM138" s="421">
        <f>'11M - LPS'!BM138</f>
        <v>6.4543647711206445E-3</v>
      </c>
      <c r="BN138" s="421">
        <f>'11M - LPS'!BN138</f>
        <v>6.0515812757535557E-3</v>
      </c>
      <c r="BO138" s="421">
        <f>'11M - LPS'!BO138</f>
        <v>7.0754880427122673E-3</v>
      </c>
      <c r="BP138" s="421">
        <f>'11M - LPS'!BP138</f>
        <v>2.2232951543877017E-2</v>
      </c>
      <c r="BQ138" s="421">
        <f>'11M - LPS'!BQ138</f>
        <v>1.9508393463587344E-2</v>
      </c>
      <c r="BR138" s="421">
        <f>'11M - LPS'!BR138</f>
        <v>2.2032337095071838E-2</v>
      </c>
      <c r="BS138" s="421">
        <f>'11M - LPS'!BS138</f>
        <v>2.2593268550347913E-2</v>
      </c>
      <c r="BT138" s="421">
        <f>'11M - LPS'!BT138</f>
        <v>9.231564555093533E-3</v>
      </c>
      <c r="BU138" s="421">
        <f>'11M - LPS'!BU138</f>
        <v>7.4324203004759865E-3</v>
      </c>
      <c r="BV138" s="421">
        <f>'11M - LPS'!BV138</f>
        <v>6.8911182084513412E-3</v>
      </c>
      <c r="BW138" s="421">
        <f>'11M - LPS'!BW138</f>
        <v>4.8739175816170724E-3</v>
      </c>
      <c r="BX138" s="421">
        <f>'11M - LPS'!BX138</f>
        <v>4.8237156579574343E-3</v>
      </c>
      <c r="BY138" s="421">
        <f>'11M - LPS'!BY138</f>
        <v>6.4543647711206445E-3</v>
      </c>
      <c r="BZ138" s="421">
        <f>'11M - LPS'!BZ138</f>
        <v>6.0515812757535557E-3</v>
      </c>
      <c r="CA138" s="421">
        <f>'11M - LPS'!CA138</f>
        <v>7.0754880427122673E-3</v>
      </c>
      <c r="CB138" s="421">
        <f>'11M - LPS'!CB138</f>
        <v>2.2232951543877017E-2</v>
      </c>
      <c r="CC138" s="421">
        <f>'11M - LPS'!CC138</f>
        <v>1.9508393463587344E-2</v>
      </c>
      <c r="CD138" s="421">
        <f>'11M - LPS'!CD138</f>
        <v>2.2032337095071838E-2</v>
      </c>
      <c r="CE138" s="421">
        <f>'11M - LPS'!CE138</f>
        <v>2.2593268550347913E-2</v>
      </c>
      <c r="CF138" s="421">
        <f>'11M - LPS'!CF138</f>
        <v>9.231564555093533E-3</v>
      </c>
      <c r="CG138" s="421">
        <f>'11M - LPS'!CG138</f>
        <v>7.4324203004759865E-3</v>
      </c>
      <c r="CH138" s="421">
        <f>'11M - LPS'!CH138</f>
        <v>6.8911182084513412E-3</v>
      </c>
    </row>
    <row r="139" spans="1:86" ht="15" hidden="1" thickBot="1" x14ac:dyDescent="0.4">
      <c r="A139" s="589"/>
      <c r="B139" s="96" t="s">
        <v>8</v>
      </c>
      <c r="C139" s="346">
        <f>'11M - LPS'!C139</f>
        <v>7.1543069772339258E-3</v>
      </c>
      <c r="D139" s="346">
        <f>'11M - LPS'!D139</f>
        <v>7.6225204669467857E-3</v>
      </c>
      <c r="E139" s="421">
        <f>'11M - LPS'!E139</f>
        <v>8.0801115577170193E-3</v>
      </c>
      <c r="F139" s="421">
        <f>'11M - LPS'!F139</f>
        <v>8.3496384436210526E-3</v>
      </c>
      <c r="G139" s="421">
        <f>'11M - LPS'!G139</f>
        <v>9.5089416547823949E-3</v>
      </c>
      <c r="H139" s="421">
        <f>'11M - LPS'!H139</f>
        <v>3.3028576988448091E-2</v>
      </c>
      <c r="I139" s="421">
        <f>'11M - LPS'!I139</f>
        <v>2.2189785404834191E-2</v>
      </c>
      <c r="J139" s="421">
        <f>'11M - LPS'!J139</f>
        <v>2.8768253854275012E-2</v>
      </c>
      <c r="K139" s="421">
        <f>'11M - LPS'!K139</f>
        <v>3.0709464702828527E-2</v>
      </c>
      <c r="L139" s="421">
        <f>'11M - LPS'!L139</f>
        <v>1.3370591678990292E-2</v>
      </c>
      <c r="M139" s="421">
        <f>'11M - LPS'!M139</f>
        <v>8.3801255594681216E-3</v>
      </c>
      <c r="N139" s="421">
        <f>'11M - LPS'!N139</f>
        <v>9.3727371365371452E-3</v>
      </c>
      <c r="O139" s="421">
        <f>'11M - LPS'!O139</f>
        <v>4.8402817402386882E-3</v>
      </c>
      <c r="P139" s="421">
        <f>'11M - LPS'!P139</f>
        <v>4.80372850278707E-3</v>
      </c>
      <c r="Q139" s="421">
        <f>'11M - LPS'!Q139</f>
        <v>8.0801115577170193E-3</v>
      </c>
      <c r="R139" s="421">
        <f>'11M - LPS'!R139</f>
        <v>8.3496384436210526E-3</v>
      </c>
      <c r="S139" s="421">
        <f>'11M - LPS'!S139</f>
        <v>9.5089416547823949E-3</v>
      </c>
      <c r="T139" s="421">
        <f>'11M - LPS'!T139</f>
        <v>3.3028576988448091E-2</v>
      </c>
      <c r="U139" s="421">
        <f>'11M - LPS'!U139</f>
        <v>2.2189785404834191E-2</v>
      </c>
      <c r="V139" s="421">
        <f>'11M - LPS'!V139</f>
        <v>2.8768253854275012E-2</v>
      </c>
      <c r="W139" s="421">
        <f>'11M - LPS'!W139</f>
        <v>3.0709464702828527E-2</v>
      </c>
      <c r="X139" s="421">
        <f>'11M - LPS'!X139</f>
        <v>1.3370591678990292E-2</v>
      </c>
      <c r="Y139" s="421">
        <f>'11M - LPS'!Y139</f>
        <v>8.3801255594681216E-3</v>
      </c>
      <c r="Z139" s="421">
        <f>'11M - LPS'!Z139</f>
        <v>9.3727371365371452E-3</v>
      </c>
      <c r="AA139" s="421">
        <f>'11M - LPS'!AA139</f>
        <v>4.8402817402386882E-3</v>
      </c>
      <c r="AB139" s="421">
        <f>'11M - LPS'!AB139</f>
        <v>4.80372850278707E-3</v>
      </c>
      <c r="AC139" s="421">
        <f>'11M - LPS'!AC139</f>
        <v>8.0801115577170193E-3</v>
      </c>
      <c r="AD139" s="421">
        <f>'11M - LPS'!AD139</f>
        <v>8.3496384436210526E-3</v>
      </c>
      <c r="AE139" s="421">
        <f>'11M - LPS'!AE139</f>
        <v>9.5089416547823949E-3</v>
      </c>
      <c r="AF139" s="421">
        <f>'11M - LPS'!AF139</f>
        <v>3.3028576988448091E-2</v>
      </c>
      <c r="AG139" s="421">
        <f>'11M - LPS'!AG139</f>
        <v>2.2189785404834191E-2</v>
      </c>
      <c r="AH139" s="421">
        <f>'11M - LPS'!AH139</f>
        <v>2.8768253854275012E-2</v>
      </c>
      <c r="AI139" s="421">
        <f>'11M - LPS'!AI139</f>
        <v>3.0709464702828527E-2</v>
      </c>
      <c r="AJ139" s="421">
        <f>'11M - LPS'!AJ139</f>
        <v>1.3370591678990292E-2</v>
      </c>
      <c r="AK139" s="421">
        <f>'11M - LPS'!AK139</f>
        <v>8.3801255594681216E-3</v>
      </c>
      <c r="AL139" s="421">
        <f>'11M - LPS'!AL139</f>
        <v>9.3727371365371452E-3</v>
      </c>
      <c r="AM139" s="421">
        <f>'11M - LPS'!AM139</f>
        <v>4.8402817402386882E-3</v>
      </c>
      <c r="AN139" s="421">
        <f>'11M - LPS'!AN139</f>
        <v>4.80372850278707E-3</v>
      </c>
      <c r="AO139" s="421">
        <f>'11M - LPS'!AO139</f>
        <v>8.0801115577170193E-3</v>
      </c>
      <c r="AP139" s="421">
        <f>'11M - LPS'!AP139</f>
        <v>8.3496384436210526E-3</v>
      </c>
      <c r="AQ139" s="421">
        <f>'11M - LPS'!AQ139</f>
        <v>9.5089416547823949E-3</v>
      </c>
      <c r="AR139" s="421">
        <f>'11M - LPS'!AR139</f>
        <v>3.3028576988448091E-2</v>
      </c>
      <c r="AS139" s="421">
        <f>'11M - LPS'!AS139</f>
        <v>2.2189785404834191E-2</v>
      </c>
      <c r="AT139" s="421">
        <f>'11M - LPS'!AT139</f>
        <v>2.8768253854275012E-2</v>
      </c>
      <c r="AU139" s="421">
        <f>'11M - LPS'!AU139</f>
        <v>3.0709464702828527E-2</v>
      </c>
      <c r="AV139" s="421">
        <f>'11M - LPS'!AV139</f>
        <v>1.3370591678990292E-2</v>
      </c>
      <c r="AW139" s="421">
        <f>'11M - LPS'!AW139</f>
        <v>8.3801255594681216E-3</v>
      </c>
      <c r="AX139" s="421">
        <f>'11M - LPS'!AX139</f>
        <v>9.3727371365371452E-3</v>
      </c>
      <c r="AY139" s="421">
        <f>'11M - LPS'!AY139</f>
        <v>4.8402817402386882E-3</v>
      </c>
      <c r="AZ139" s="421">
        <f>'11M - LPS'!AZ139</f>
        <v>4.80372850278707E-3</v>
      </c>
      <c r="BA139" s="421">
        <f>'11M - LPS'!BA139</f>
        <v>8.0801115577170193E-3</v>
      </c>
      <c r="BB139" s="421">
        <f>'11M - LPS'!BB139</f>
        <v>8.3496384436210526E-3</v>
      </c>
      <c r="BC139" s="421">
        <f>'11M - LPS'!BC139</f>
        <v>9.5089416547823949E-3</v>
      </c>
      <c r="BD139" s="421">
        <f>'11M - LPS'!BD139</f>
        <v>3.3028576988448091E-2</v>
      </c>
      <c r="BE139" s="421">
        <f>'11M - LPS'!BE139</f>
        <v>2.2189785404834191E-2</v>
      </c>
      <c r="BF139" s="421">
        <f>'11M - LPS'!BF139</f>
        <v>2.8768253854275012E-2</v>
      </c>
      <c r="BG139" s="421">
        <f>'11M - LPS'!BG139</f>
        <v>3.0709464702828527E-2</v>
      </c>
      <c r="BH139" s="421">
        <f>'11M - LPS'!BH139</f>
        <v>1.3370591678990292E-2</v>
      </c>
      <c r="BI139" s="421">
        <f>'11M - LPS'!BI139</f>
        <v>8.3801255594681216E-3</v>
      </c>
      <c r="BJ139" s="421">
        <f>'11M - LPS'!BJ139</f>
        <v>9.3727371365371452E-3</v>
      </c>
      <c r="BK139" s="421">
        <f>'11M - LPS'!BK139</f>
        <v>4.8402817402386882E-3</v>
      </c>
      <c r="BL139" s="421">
        <f>'11M - LPS'!BL139</f>
        <v>4.80372850278707E-3</v>
      </c>
      <c r="BM139" s="421">
        <f>'11M - LPS'!BM139</f>
        <v>8.0801115577170193E-3</v>
      </c>
      <c r="BN139" s="421">
        <f>'11M - LPS'!BN139</f>
        <v>8.3496384436210526E-3</v>
      </c>
      <c r="BO139" s="421">
        <f>'11M - LPS'!BO139</f>
        <v>9.5089416547823949E-3</v>
      </c>
      <c r="BP139" s="421">
        <f>'11M - LPS'!BP139</f>
        <v>3.3028576988448091E-2</v>
      </c>
      <c r="BQ139" s="421">
        <f>'11M - LPS'!BQ139</f>
        <v>2.2189785404834191E-2</v>
      </c>
      <c r="BR139" s="421">
        <f>'11M - LPS'!BR139</f>
        <v>2.8768253854275012E-2</v>
      </c>
      <c r="BS139" s="421">
        <f>'11M - LPS'!BS139</f>
        <v>3.0709464702828527E-2</v>
      </c>
      <c r="BT139" s="421">
        <f>'11M - LPS'!BT139</f>
        <v>1.3370591678990292E-2</v>
      </c>
      <c r="BU139" s="421">
        <f>'11M - LPS'!BU139</f>
        <v>8.3801255594681216E-3</v>
      </c>
      <c r="BV139" s="421">
        <f>'11M - LPS'!BV139</f>
        <v>9.3727371365371452E-3</v>
      </c>
      <c r="BW139" s="421">
        <f>'11M - LPS'!BW139</f>
        <v>4.8402817402386882E-3</v>
      </c>
      <c r="BX139" s="421">
        <f>'11M - LPS'!BX139</f>
        <v>4.80372850278707E-3</v>
      </c>
      <c r="BY139" s="421">
        <f>'11M - LPS'!BY139</f>
        <v>8.0801115577170193E-3</v>
      </c>
      <c r="BZ139" s="421">
        <f>'11M - LPS'!BZ139</f>
        <v>8.3496384436210526E-3</v>
      </c>
      <c r="CA139" s="421">
        <f>'11M - LPS'!CA139</f>
        <v>9.5089416547823949E-3</v>
      </c>
      <c r="CB139" s="421">
        <f>'11M - LPS'!CB139</f>
        <v>3.3028576988448091E-2</v>
      </c>
      <c r="CC139" s="421">
        <f>'11M - LPS'!CC139</f>
        <v>2.2189785404834191E-2</v>
      </c>
      <c r="CD139" s="421">
        <f>'11M - LPS'!CD139</f>
        <v>2.8768253854275012E-2</v>
      </c>
      <c r="CE139" s="421">
        <f>'11M - LPS'!CE139</f>
        <v>3.0709464702828527E-2</v>
      </c>
      <c r="CF139" s="421">
        <f>'11M - LPS'!CF139</f>
        <v>1.3370591678990292E-2</v>
      </c>
      <c r="CG139" s="421">
        <f>'11M - LPS'!CG139</f>
        <v>8.3801255594681216E-3</v>
      </c>
      <c r="CH139" s="421">
        <f>'11M - LPS'!CH139</f>
        <v>9.3727371365371452E-3</v>
      </c>
    </row>
    <row r="140" spans="1:86" hidden="1" x14ac:dyDescent="0.35"/>
    <row r="141" spans="1:86" ht="15" hidden="1" thickBot="1" x14ac:dyDescent="0.4">
      <c r="A141" s="205" t="s">
        <v>180</v>
      </c>
      <c r="B141" s="116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</row>
    <row r="142" spans="1:86" ht="16" hidden="1" thickBot="1" x14ac:dyDescent="0.4">
      <c r="A142" s="577" t="s">
        <v>127</v>
      </c>
      <c r="B142" s="310" t="s">
        <v>124</v>
      </c>
      <c r="C142" s="176">
        <f>C$4</f>
        <v>44562</v>
      </c>
      <c r="D142" s="176">
        <f t="shared" ref="D142:BO142" si="164">D$4</f>
        <v>44593</v>
      </c>
      <c r="E142" s="176">
        <f t="shared" si="164"/>
        <v>44621</v>
      </c>
      <c r="F142" s="176">
        <f t="shared" si="164"/>
        <v>44652</v>
      </c>
      <c r="G142" s="176">
        <f t="shared" si="164"/>
        <v>44682</v>
      </c>
      <c r="H142" s="176">
        <f t="shared" si="164"/>
        <v>44713</v>
      </c>
      <c r="I142" s="176">
        <f t="shared" si="164"/>
        <v>44743</v>
      </c>
      <c r="J142" s="176">
        <f t="shared" si="164"/>
        <v>44774</v>
      </c>
      <c r="K142" s="176">
        <f t="shared" si="164"/>
        <v>44805</v>
      </c>
      <c r="L142" s="176">
        <f t="shared" si="164"/>
        <v>44835</v>
      </c>
      <c r="M142" s="176">
        <f t="shared" si="164"/>
        <v>44866</v>
      </c>
      <c r="N142" s="176">
        <f t="shared" si="164"/>
        <v>44896</v>
      </c>
      <c r="O142" s="176">
        <f t="shared" si="164"/>
        <v>44927</v>
      </c>
      <c r="P142" s="176">
        <f t="shared" si="164"/>
        <v>44958</v>
      </c>
      <c r="Q142" s="176">
        <f t="shared" si="164"/>
        <v>44986</v>
      </c>
      <c r="R142" s="176">
        <f t="shared" si="164"/>
        <v>45017</v>
      </c>
      <c r="S142" s="176">
        <f t="shared" si="164"/>
        <v>45047</v>
      </c>
      <c r="T142" s="176">
        <f t="shared" si="164"/>
        <v>45078</v>
      </c>
      <c r="U142" s="176">
        <f t="shared" si="164"/>
        <v>45108</v>
      </c>
      <c r="V142" s="176">
        <f t="shared" si="164"/>
        <v>45139</v>
      </c>
      <c r="W142" s="176">
        <f t="shared" si="164"/>
        <v>45170</v>
      </c>
      <c r="X142" s="176">
        <f t="shared" si="164"/>
        <v>45200</v>
      </c>
      <c r="Y142" s="176">
        <f t="shared" si="164"/>
        <v>45231</v>
      </c>
      <c r="Z142" s="176">
        <f t="shared" si="164"/>
        <v>45261</v>
      </c>
      <c r="AA142" s="176">
        <f t="shared" si="164"/>
        <v>45292</v>
      </c>
      <c r="AB142" s="176">
        <f t="shared" si="164"/>
        <v>45323</v>
      </c>
      <c r="AC142" s="176">
        <f t="shared" si="164"/>
        <v>45352</v>
      </c>
      <c r="AD142" s="176">
        <f t="shared" si="164"/>
        <v>45383</v>
      </c>
      <c r="AE142" s="176">
        <f t="shared" si="164"/>
        <v>45413</v>
      </c>
      <c r="AF142" s="176">
        <f t="shared" si="164"/>
        <v>45444</v>
      </c>
      <c r="AG142" s="176">
        <f t="shared" si="164"/>
        <v>45474</v>
      </c>
      <c r="AH142" s="176">
        <f t="shared" si="164"/>
        <v>45505</v>
      </c>
      <c r="AI142" s="176">
        <f t="shared" si="164"/>
        <v>45536</v>
      </c>
      <c r="AJ142" s="176">
        <f t="shared" si="164"/>
        <v>45566</v>
      </c>
      <c r="AK142" s="176">
        <f t="shared" si="164"/>
        <v>45597</v>
      </c>
      <c r="AL142" s="176">
        <f t="shared" si="164"/>
        <v>45627</v>
      </c>
      <c r="AM142" s="176">
        <f t="shared" si="164"/>
        <v>45658</v>
      </c>
      <c r="AN142" s="176">
        <f t="shared" si="164"/>
        <v>45689</v>
      </c>
      <c r="AO142" s="176">
        <f t="shared" si="164"/>
        <v>45717</v>
      </c>
      <c r="AP142" s="176">
        <f t="shared" si="164"/>
        <v>45748</v>
      </c>
      <c r="AQ142" s="176">
        <f t="shared" si="164"/>
        <v>45778</v>
      </c>
      <c r="AR142" s="176">
        <f t="shared" si="164"/>
        <v>45809</v>
      </c>
      <c r="AS142" s="176">
        <f t="shared" si="164"/>
        <v>45839</v>
      </c>
      <c r="AT142" s="176">
        <f t="shared" si="164"/>
        <v>45870</v>
      </c>
      <c r="AU142" s="176">
        <f t="shared" si="164"/>
        <v>45901</v>
      </c>
      <c r="AV142" s="176">
        <f t="shared" si="164"/>
        <v>45931</v>
      </c>
      <c r="AW142" s="176">
        <f t="shared" si="164"/>
        <v>45962</v>
      </c>
      <c r="AX142" s="176">
        <f t="shared" si="164"/>
        <v>45992</v>
      </c>
      <c r="AY142" s="176">
        <f t="shared" si="164"/>
        <v>46023</v>
      </c>
      <c r="AZ142" s="176">
        <f t="shared" si="164"/>
        <v>46054</v>
      </c>
      <c r="BA142" s="176">
        <f t="shared" si="164"/>
        <v>46082</v>
      </c>
      <c r="BB142" s="176">
        <f t="shared" si="164"/>
        <v>46113</v>
      </c>
      <c r="BC142" s="176">
        <f t="shared" si="164"/>
        <v>46143</v>
      </c>
      <c r="BD142" s="176">
        <f t="shared" si="164"/>
        <v>46174</v>
      </c>
      <c r="BE142" s="176">
        <f t="shared" si="164"/>
        <v>46204</v>
      </c>
      <c r="BF142" s="176">
        <f t="shared" si="164"/>
        <v>46235</v>
      </c>
      <c r="BG142" s="176">
        <f t="shared" si="164"/>
        <v>46266</v>
      </c>
      <c r="BH142" s="176">
        <f t="shared" si="164"/>
        <v>46296</v>
      </c>
      <c r="BI142" s="176">
        <f t="shared" si="164"/>
        <v>46327</v>
      </c>
      <c r="BJ142" s="176">
        <f t="shared" si="164"/>
        <v>46357</v>
      </c>
      <c r="BK142" s="176">
        <f t="shared" si="164"/>
        <v>46388</v>
      </c>
      <c r="BL142" s="176">
        <f t="shared" si="164"/>
        <v>46419</v>
      </c>
      <c r="BM142" s="176">
        <f t="shared" si="164"/>
        <v>46447</v>
      </c>
      <c r="BN142" s="176">
        <f t="shared" si="164"/>
        <v>46478</v>
      </c>
      <c r="BO142" s="176">
        <f t="shared" si="164"/>
        <v>46508</v>
      </c>
      <c r="BP142" s="176">
        <f t="shared" ref="BP142:CH142" si="165">BP$4</f>
        <v>46539</v>
      </c>
      <c r="BQ142" s="176">
        <f t="shared" si="165"/>
        <v>46569</v>
      </c>
      <c r="BR142" s="176">
        <f t="shared" si="165"/>
        <v>46600</v>
      </c>
      <c r="BS142" s="176">
        <f t="shared" si="165"/>
        <v>46631</v>
      </c>
      <c r="BT142" s="176">
        <f t="shared" si="165"/>
        <v>46661</v>
      </c>
      <c r="BU142" s="176">
        <f t="shared" si="165"/>
        <v>46692</v>
      </c>
      <c r="BV142" s="176">
        <f t="shared" si="165"/>
        <v>46722</v>
      </c>
      <c r="BW142" s="176">
        <f t="shared" si="165"/>
        <v>46753</v>
      </c>
      <c r="BX142" s="176">
        <f t="shared" si="165"/>
        <v>46784</v>
      </c>
      <c r="BY142" s="176">
        <f t="shared" si="165"/>
        <v>46813</v>
      </c>
      <c r="BZ142" s="176">
        <f t="shared" si="165"/>
        <v>46844</v>
      </c>
      <c r="CA142" s="176">
        <f t="shared" si="165"/>
        <v>46874</v>
      </c>
      <c r="CB142" s="176">
        <f t="shared" si="165"/>
        <v>46905</v>
      </c>
      <c r="CC142" s="176">
        <f t="shared" si="165"/>
        <v>46935</v>
      </c>
      <c r="CD142" s="176">
        <f t="shared" si="165"/>
        <v>46966</v>
      </c>
      <c r="CE142" s="176">
        <f t="shared" si="165"/>
        <v>46997</v>
      </c>
      <c r="CF142" s="176">
        <f t="shared" si="165"/>
        <v>47027</v>
      </c>
      <c r="CG142" s="176">
        <f t="shared" si="165"/>
        <v>47058</v>
      </c>
      <c r="CH142" s="177">
        <f t="shared" si="165"/>
        <v>47088</v>
      </c>
    </row>
    <row r="143" spans="1:86" hidden="1" x14ac:dyDescent="0.35">
      <c r="A143" s="578"/>
      <c r="B143" s="287" t="s">
        <v>20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3" si="166">IF(E23=0,0,((E5*0.5)+D23-E41)*E78*E110*E$2)</f>
        <v>0</v>
      </c>
      <c r="F143" s="30">
        <f t="shared" si="166"/>
        <v>0</v>
      </c>
      <c r="G143" s="30">
        <f t="shared" si="166"/>
        <v>0</v>
      </c>
      <c r="H143" s="30">
        <f t="shared" si="166"/>
        <v>0</v>
      </c>
      <c r="I143" s="30">
        <f t="shared" si="166"/>
        <v>0</v>
      </c>
      <c r="J143" s="30">
        <f t="shared" si="166"/>
        <v>0</v>
      </c>
      <c r="K143" s="30">
        <f t="shared" si="166"/>
        <v>0</v>
      </c>
      <c r="L143" s="30">
        <f t="shared" si="166"/>
        <v>0</v>
      </c>
      <c r="M143" s="30">
        <f t="shared" si="166"/>
        <v>0</v>
      </c>
      <c r="N143" s="30">
        <f t="shared" si="166"/>
        <v>0</v>
      </c>
      <c r="O143" s="30">
        <f t="shared" si="166"/>
        <v>0</v>
      </c>
      <c r="P143" s="30">
        <f t="shared" si="166"/>
        <v>0</v>
      </c>
      <c r="Q143" s="30">
        <f t="shared" si="166"/>
        <v>0</v>
      </c>
      <c r="R143" s="30">
        <f t="shared" si="166"/>
        <v>0</v>
      </c>
      <c r="S143" s="30">
        <f t="shared" si="166"/>
        <v>0</v>
      </c>
      <c r="T143" s="30">
        <f t="shared" si="166"/>
        <v>0</v>
      </c>
      <c r="U143" s="30">
        <f t="shared" si="166"/>
        <v>0</v>
      </c>
      <c r="V143" s="30">
        <f t="shared" si="166"/>
        <v>0</v>
      </c>
      <c r="W143" s="30">
        <f t="shared" si="166"/>
        <v>0</v>
      </c>
      <c r="X143" s="30">
        <f t="shared" si="166"/>
        <v>0</v>
      </c>
      <c r="Y143" s="30">
        <f t="shared" si="166"/>
        <v>0</v>
      </c>
      <c r="Z143" s="30">
        <f t="shared" si="166"/>
        <v>0</v>
      </c>
      <c r="AA143" s="30">
        <f t="shared" si="166"/>
        <v>0</v>
      </c>
      <c r="AB143" s="30">
        <f t="shared" si="166"/>
        <v>0</v>
      </c>
      <c r="AC143" s="30">
        <f t="shared" si="166"/>
        <v>0</v>
      </c>
      <c r="AD143" s="30">
        <f t="shared" si="166"/>
        <v>0</v>
      </c>
      <c r="AE143" s="30">
        <f t="shared" si="166"/>
        <v>0</v>
      </c>
      <c r="AF143" s="30">
        <f t="shared" si="166"/>
        <v>0</v>
      </c>
      <c r="AG143" s="30">
        <f t="shared" si="166"/>
        <v>0</v>
      </c>
      <c r="AH143" s="30">
        <f t="shared" si="166"/>
        <v>0</v>
      </c>
      <c r="AI143" s="30">
        <f t="shared" si="166"/>
        <v>0</v>
      </c>
      <c r="AJ143" s="30">
        <f t="shared" si="166"/>
        <v>0</v>
      </c>
      <c r="AK143" s="30">
        <f t="shared" si="166"/>
        <v>0</v>
      </c>
      <c r="AL143" s="30">
        <f t="shared" si="166"/>
        <v>0</v>
      </c>
      <c r="AM143" s="30">
        <f t="shared" si="166"/>
        <v>0</v>
      </c>
      <c r="AN143" s="30">
        <f t="shared" si="166"/>
        <v>0</v>
      </c>
      <c r="AO143" s="30">
        <f t="shared" si="166"/>
        <v>0</v>
      </c>
      <c r="AP143" s="30">
        <f t="shared" si="166"/>
        <v>0</v>
      </c>
      <c r="AQ143" s="30">
        <f t="shared" si="166"/>
        <v>0</v>
      </c>
      <c r="AR143" s="30">
        <f t="shared" si="166"/>
        <v>0</v>
      </c>
      <c r="AS143" s="30">
        <f t="shared" si="166"/>
        <v>0</v>
      </c>
      <c r="AT143" s="30">
        <f t="shared" si="166"/>
        <v>0</v>
      </c>
      <c r="AU143" s="30">
        <f t="shared" si="166"/>
        <v>0</v>
      </c>
      <c r="AV143" s="30">
        <f t="shared" si="166"/>
        <v>0</v>
      </c>
      <c r="AW143" s="30">
        <f t="shared" si="166"/>
        <v>0</v>
      </c>
      <c r="AX143" s="30">
        <f t="shared" si="166"/>
        <v>0</v>
      </c>
      <c r="AY143" s="30">
        <f t="shared" si="166"/>
        <v>0</v>
      </c>
      <c r="AZ143" s="30">
        <f t="shared" si="166"/>
        <v>0</v>
      </c>
      <c r="BA143" s="30">
        <f t="shared" si="166"/>
        <v>0</v>
      </c>
      <c r="BB143" s="30">
        <f t="shared" si="166"/>
        <v>0</v>
      </c>
      <c r="BC143" s="30">
        <f t="shared" si="166"/>
        <v>0</v>
      </c>
      <c r="BD143" s="30">
        <f t="shared" si="166"/>
        <v>0</v>
      </c>
      <c r="BE143" s="30">
        <f t="shared" si="166"/>
        <v>0</v>
      </c>
      <c r="BF143" s="30">
        <f t="shared" si="166"/>
        <v>0</v>
      </c>
      <c r="BG143" s="30">
        <f t="shared" si="166"/>
        <v>0</v>
      </c>
      <c r="BH143" s="30">
        <f t="shared" si="166"/>
        <v>0</v>
      </c>
      <c r="BI143" s="30">
        <f t="shared" si="166"/>
        <v>0</v>
      </c>
      <c r="BJ143" s="30">
        <f t="shared" si="166"/>
        <v>0</v>
      </c>
      <c r="BK143" s="30">
        <f t="shared" si="166"/>
        <v>0</v>
      </c>
      <c r="BL143" s="30">
        <f t="shared" si="166"/>
        <v>0</v>
      </c>
      <c r="BM143" s="30">
        <f t="shared" si="166"/>
        <v>0</v>
      </c>
      <c r="BN143" s="30">
        <f t="shared" si="166"/>
        <v>0</v>
      </c>
      <c r="BO143" s="30">
        <f t="shared" si="166"/>
        <v>0</v>
      </c>
      <c r="BP143" s="30">
        <f t="shared" si="166"/>
        <v>0</v>
      </c>
      <c r="BQ143" s="30">
        <f t="shared" ref="BQ143:CH143" si="167">IF(BQ23=0,0,((BQ5*0.5)+BP23-BQ41)*BQ78*BQ110*BQ$2)</f>
        <v>0</v>
      </c>
      <c r="BR143" s="30">
        <f t="shared" si="167"/>
        <v>0</v>
      </c>
      <c r="BS143" s="30">
        <f t="shared" si="167"/>
        <v>0</v>
      </c>
      <c r="BT143" s="30">
        <f t="shared" si="167"/>
        <v>0</v>
      </c>
      <c r="BU143" s="30">
        <f t="shared" si="167"/>
        <v>0</v>
      </c>
      <c r="BV143" s="30">
        <f t="shared" si="167"/>
        <v>0</v>
      </c>
      <c r="BW143" s="30">
        <f t="shared" si="167"/>
        <v>0</v>
      </c>
      <c r="BX143" s="30">
        <f t="shared" si="167"/>
        <v>0</v>
      </c>
      <c r="BY143" s="30">
        <f t="shared" si="167"/>
        <v>0</v>
      </c>
      <c r="BZ143" s="30">
        <f t="shared" si="167"/>
        <v>0</v>
      </c>
      <c r="CA143" s="30">
        <f t="shared" si="167"/>
        <v>0</v>
      </c>
      <c r="CB143" s="30">
        <f t="shared" si="167"/>
        <v>0</v>
      </c>
      <c r="CC143" s="30">
        <f t="shared" si="167"/>
        <v>0</v>
      </c>
      <c r="CD143" s="30">
        <f t="shared" si="167"/>
        <v>0</v>
      </c>
      <c r="CE143" s="30">
        <f t="shared" si="167"/>
        <v>0</v>
      </c>
      <c r="CF143" s="30">
        <f t="shared" si="167"/>
        <v>0</v>
      </c>
      <c r="CG143" s="30">
        <f t="shared" si="167"/>
        <v>0</v>
      </c>
      <c r="CH143" s="33">
        <f t="shared" si="167"/>
        <v>0</v>
      </c>
    </row>
    <row r="144" spans="1:86" hidden="1" x14ac:dyDescent="0.35">
      <c r="A144" s="578"/>
      <c r="B144" s="287" t="s">
        <v>0</v>
      </c>
      <c r="C144" s="30">
        <f t="shared" ref="C144:C155" si="168">IF(C24=0,0,((C6*0.5)-C42)*C79*C111*C$2)</f>
        <v>0</v>
      </c>
      <c r="D144" s="30">
        <f t="shared" ref="D144:D155" si="169">IF(D24=0,0,((D6*0.5)+C24-D42)*D79*D111*D$2)</f>
        <v>0</v>
      </c>
      <c r="E144" s="30">
        <f t="shared" ref="E144:BP144" si="170">IF(E24=0,0,((E6*0.5)+D24-E42)*E79*E111*E$2)</f>
        <v>0</v>
      </c>
      <c r="F144" s="30">
        <f t="shared" si="170"/>
        <v>0</v>
      </c>
      <c r="G144" s="30">
        <f t="shared" si="170"/>
        <v>0</v>
      </c>
      <c r="H144" s="30">
        <f t="shared" si="170"/>
        <v>0</v>
      </c>
      <c r="I144" s="30">
        <f t="shared" si="170"/>
        <v>0</v>
      </c>
      <c r="J144" s="30">
        <f t="shared" si="170"/>
        <v>0</v>
      </c>
      <c r="K144" s="30">
        <f t="shared" si="170"/>
        <v>0</v>
      </c>
      <c r="L144" s="30">
        <f t="shared" si="170"/>
        <v>0</v>
      </c>
      <c r="M144" s="30">
        <f t="shared" si="170"/>
        <v>0</v>
      </c>
      <c r="N144" s="30">
        <f t="shared" si="170"/>
        <v>0</v>
      </c>
      <c r="O144" s="30">
        <f t="shared" si="170"/>
        <v>0</v>
      </c>
      <c r="P144" s="30">
        <f t="shared" si="170"/>
        <v>0</v>
      </c>
      <c r="Q144" s="30">
        <f t="shared" si="170"/>
        <v>0</v>
      </c>
      <c r="R144" s="30">
        <f t="shared" si="170"/>
        <v>0</v>
      </c>
      <c r="S144" s="30">
        <f t="shared" si="170"/>
        <v>0</v>
      </c>
      <c r="T144" s="30">
        <f t="shared" si="170"/>
        <v>0</v>
      </c>
      <c r="U144" s="30">
        <f t="shared" si="170"/>
        <v>0</v>
      </c>
      <c r="V144" s="30">
        <f t="shared" si="170"/>
        <v>0</v>
      </c>
      <c r="W144" s="30">
        <f t="shared" si="170"/>
        <v>0</v>
      </c>
      <c r="X144" s="30">
        <f t="shared" si="170"/>
        <v>0</v>
      </c>
      <c r="Y144" s="30">
        <f t="shared" si="170"/>
        <v>0</v>
      </c>
      <c r="Z144" s="30">
        <f t="shared" si="170"/>
        <v>0</v>
      </c>
      <c r="AA144" s="30">
        <f t="shared" si="170"/>
        <v>0</v>
      </c>
      <c r="AB144" s="30">
        <f t="shared" si="170"/>
        <v>0</v>
      </c>
      <c r="AC144" s="30">
        <f t="shared" si="170"/>
        <v>0</v>
      </c>
      <c r="AD144" s="30">
        <f t="shared" si="170"/>
        <v>0</v>
      </c>
      <c r="AE144" s="30">
        <f t="shared" si="170"/>
        <v>0</v>
      </c>
      <c r="AF144" s="30">
        <f t="shared" si="170"/>
        <v>0</v>
      </c>
      <c r="AG144" s="30">
        <f t="shared" si="170"/>
        <v>0</v>
      </c>
      <c r="AH144" s="30">
        <f t="shared" si="170"/>
        <v>0</v>
      </c>
      <c r="AI144" s="30">
        <f t="shared" si="170"/>
        <v>0</v>
      </c>
      <c r="AJ144" s="30">
        <f t="shared" si="170"/>
        <v>0</v>
      </c>
      <c r="AK144" s="30">
        <f t="shared" si="170"/>
        <v>0</v>
      </c>
      <c r="AL144" s="30">
        <f t="shared" si="170"/>
        <v>0</v>
      </c>
      <c r="AM144" s="30">
        <f t="shared" si="170"/>
        <v>0</v>
      </c>
      <c r="AN144" s="30">
        <f t="shared" si="170"/>
        <v>0</v>
      </c>
      <c r="AO144" s="30">
        <f t="shared" si="170"/>
        <v>0</v>
      </c>
      <c r="AP144" s="30">
        <f t="shared" si="170"/>
        <v>0</v>
      </c>
      <c r="AQ144" s="30">
        <f t="shared" si="170"/>
        <v>0</v>
      </c>
      <c r="AR144" s="30">
        <f t="shared" si="170"/>
        <v>0</v>
      </c>
      <c r="AS144" s="30">
        <f t="shared" si="170"/>
        <v>0</v>
      </c>
      <c r="AT144" s="30">
        <f t="shared" si="170"/>
        <v>0</v>
      </c>
      <c r="AU144" s="30">
        <f t="shared" si="170"/>
        <v>0</v>
      </c>
      <c r="AV144" s="30">
        <f t="shared" si="170"/>
        <v>0</v>
      </c>
      <c r="AW144" s="30">
        <f t="shared" si="170"/>
        <v>0</v>
      </c>
      <c r="AX144" s="30">
        <f t="shared" si="170"/>
        <v>0</v>
      </c>
      <c r="AY144" s="30">
        <f t="shared" si="170"/>
        <v>0</v>
      </c>
      <c r="AZ144" s="30">
        <f t="shared" si="170"/>
        <v>0</v>
      </c>
      <c r="BA144" s="30">
        <f t="shared" si="170"/>
        <v>0</v>
      </c>
      <c r="BB144" s="30">
        <f t="shared" si="170"/>
        <v>0</v>
      </c>
      <c r="BC144" s="30">
        <f t="shared" si="170"/>
        <v>0</v>
      </c>
      <c r="BD144" s="30">
        <f t="shared" si="170"/>
        <v>0</v>
      </c>
      <c r="BE144" s="30">
        <f t="shared" si="170"/>
        <v>0</v>
      </c>
      <c r="BF144" s="30">
        <f t="shared" si="170"/>
        <v>0</v>
      </c>
      <c r="BG144" s="30">
        <f t="shared" si="170"/>
        <v>0</v>
      </c>
      <c r="BH144" s="30">
        <f t="shared" si="170"/>
        <v>0</v>
      </c>
      <c r="BI144" s="30">
        <f t="shared" si="170"/>
        <v>0</v>
      </c>
      <c r="BJ144" s="30">
        <f t="shared" si="170"/>
        <v>0</v>
      </c>
      <c r="BK144" s="30">
        <f t="shared" si="170"/>
        <v>0</v>
      </c>
      <c r="BL144" s="30">
        <f t="shared" si="170"/>
        <v>0</v>
      </c>
      <c r="BM144" s="30">
        <f t="shared" si="170"/>
        <v>0</v>
      </c>
      <c r="BN144" s="30">
        <f t="shared" si="170"/>
        <v>0</v>
      </c>
      <c r="BO144" s="30">
        <f t="shared" si="170"/>
        <v>0</v>
      </c>
      <c r="BP144" s="30">
        <f t="shared" si="170"/>
        <v>0</v>
      </c>
      <c r="BQ144" s="30">
        <f t="shared" ref="BQ144:CH144" si="171">IF(BQ24=0,0,((BQ6*0.5)+BP24-BQ42)*BQ79*BQ111*BQ$2)</f>
        <v>0</v>
      </c>
      <c r="BR144" s="30">
        <f t="shared" si="171"/>
        <v>0</v>
      </c>
      <c r="BS144" s="30">
        <f t="shared" si="171"/>
        <v>0</v>
      </c>
      <c r="BT144" s="30">
        <f t="shared" si="171"/>
        <v>0</v>
      </c>
      <c r="BU144" s="30">
        <f t="shared" si="171"/>
        <v>0</v>
      </c>
      <c r="BV144" s="30">
        <f t="shared" si="171"/>
        <v>0</v>
      </c>
      <c r="BW144" s="30">
        <f t="shared" si="171"/>
        <v>0</v>
      </c>
      <c r="BX144" s="30">
        <f t="shared" si="171"/>
        <v>0</v>
      </c>
      <c r="BY144" s="30">
        <f t="shared" si="171"/>
        <v>0</v>
      </c>
      <c r="BZ144" s="30">
        <f t="shared" si="171"/>
        <v>0</v>
      </c>
      <c r="CA144" s="30">
        <f t="shared" si="171"/>
        <v>0</v>
      </c>
      <c r="CB144" s="30">
        <f t="shared" si="171"/>
        <v>0</v>
      </c>
      <c r="CC144" s="30">
        <f t="shared" si="171"/>
        <v>0</v>
      </c>
      <c r="CD144" s="30">
        <f t="shared" si="171"/>
        <v>0</v>
      </c>
      <c r="CE144" s="30">
        <f t="shared" si="171"/>
        <v>0</v>
      </c>
      <c r="CF144" s="30">
        <f t="shared" si="171"/>
        <v>0</v>
      </c>
      <c r="CG144" s="30">
        <f t="shared" si="171"/>
        <v>0</v>
      </c>
      <c r="CH144" s="33">
        <f t="shared" si="171"/>
        <v>0</v>
      </c>
    </row>
    <row r="145" spans="1:86" hidden="1" x14ac:dyDescent="0.35">
      <c r="A145" s="578"/>
      <c r="B145" s="287" t="s">
        <v>21</v>
      </c>
      <c r="C145" s="30">
        <f t="shared" si="168"/>
        <v>0</v>
      </c>
      <c r="D145" s="30">
        <f t="shared" si="169"/>
        <v>0</v>
      </c>
      <c r="E145" s="30">
        <f t="shared" ref="E145:BP145" si="172">IF(E25=0,0,((E7*0.5)+D25-E43)*E80*E112*E$2)</f>
        <v>0</v>
      </c>
      <c r="F145" s="30">
        <f t="shared" si="172"/>
        <v>0</v>
      </c>
      <c r="G145" s="30">
        <f t="shared" si="172"/>
        <v>0</v>
      </c>
      <c r="H145" s="30">
        <f t="shared" si="172"/>
        <v>0</v>
      </c>
      <c r="I145" s="30">
        <f t="shared" si="172"/>
        <v>0</v>
      </c>
      <c r="J145" s="30">
        <f t="shared" si="172"/>
        <v>0</v>
      </c>
      <c r="K145" s="30">
        <f t="shared" si="172"/>
        <v>0</v>
      </c>
      <c r="L145" s="30">
        <f t="shared" si="172"/>
        <v>0</v>
      </c>
      <c r="M145" s="30">
        <f t="shared" si="172"/>
        <v>0</v>
      </c>
      <c r="N145" s="30">
        <f t="shared" si="172"/>
        <v>0</v>
      </c>
      <c r="O145" s="30">
        <f t="shared" si="172"/>
        <v>0</v>
      </c>
      <c r="P145" s="30">
        <f t="shared" si="172"/>
        <v>0</v>
      </c>
      <c r="Q145" s="30">
        <f t="shared" si="172"/>
        <v>0</v>
      </c>
      <c r="R145" s="30">
        <f t="shared" si="172"/>
        <v>0</v>
      </c>
      <c r="S145" s="30">
        <f t="shared" si="172"/>
        <v>0</v>
      </c>
      <c r="T145" s="30">
        <f t="shared" si="172"/>
        <v>0</v>
      </c>
      <c r="U145" s="30">
        <f t="shared" si="172"/>
        <v>0</v>
      </c>
      <c r="V145" s="30">
        <f t="shared" si="172"/>
        <v>0</v>
      </c>
      <c r="W145" s="30">
        <f t="shared" si="172"/>
        <v>0</v>
      </c>
      <c r="X145" s="30">
        <f t="shared" si="172"/>
        <v>0</v>
      </c>
      <c r="Y145" s="30">
        <f t="shared" si="172"/>
        <v>0</v>
      </c>
      <c r="Z145" s="30">
        <f t="shared" si="172"/>
        <v>0</v>
      </c>
      <c r="AA145" s="30">
        <f t="shared" si="172"/>
        <v>0</v>
      </c>
      <c r="AB145" s="30">
        <f t="shared" si="172"/>
        <v>0</v>
      </c>
      <c r="AC145" s="30">
        <f t="shared" si="172"/>
        <v>0</v>
      </c>
      <c r="AD145" s="30">
        <f t="shared" si="172"/>
        <v>0</v>
      </c>
      <c r="AE145" s="30">
        <f t="shared" si="172"/>
        <v>0</v>
      </c>
      <c r="AF145" s="30">
        <f t="shared" si="172"/>
        <v>0</v>
      </c>
      <c r="AG145" s="30">
        <f t="shared" si="172"/>
        <v>0</v>
      </c>
      <c r="AH145" s="30">
        <f t="shared" si="172"/>
        <v>0</v>
      </c>
      <c r="AI145" s="30">
        <f t="shared" si="172"/>
        <v>0</v>
      </c>
      <c r="AJ145" s="30">
        <f t="shared" si="172"/>
        <v>0</v>
      </c>
      <c r="AK145" s="30">
        <f t="shared" si="172"/>
        <v>0</v>
      </c>
      <c r="AL145" s="30">
        <f t="shared" si="172"/>
        <v>0</v>
      </c>
      <c r="AM145" s="30">
        <f t="shared" si="172"/>
        <v>0</v>
      </c>
      <c r="AN145" s="30">
        <f t="shared" si="172"/>
        <v>0</v>
      </c>
      <c r="AO145" s="30">
        <f t="shared" si="172"/>
        <v>0</v>
      </c>
      <c r="AP145" s="30">
        <f t="shared" si="172"/>
        <v>0</v>
      </c>
      <c r="AQ145" s="30">
        <f t="shared" si="172"/>
        <v>0</v>
      </c>
      <c r="AR145" s="30">
        <f t="shared" si="172"/>
        <v>0</v>
      </c>
      <c r="AS145" s="30">
        <f t="shared" si="172"/>
        <v>0</v>
      </c>
      <c r="AT145" s="30">
        <f t="shared" si="172"/>
        <v>0</v>
      </c>
      <c r="AU145" s="30">
        <f t="shared" si="172"/>
        <v>0</v>
      </c>
      <c r="AV145" s="30">
        <f t="shared" si="172"/>
        <v>0</v>
      </c>
      <c r="AW145" s="30">
        <f t="shared" si="172"/>
        <v>0</v>
      </c>
      <c r="AX145" s="30">
        <f t="shared" si="172"/>
        <v>0</v>
      </c>
      <c r="AY145" s="30">
        <f t="shared" si="172"/>
        <v>0</v>
      </c>
      <c r="AZ145" s="30">
        <f t="shared" si="172"/>
        <v>0</v>
      </c>
      <c r="BA145" s="30">
        <f t="shared" si="172"/>
        <v>0</v>
      </c>
      <c r="BB145" s="30">
        <f t="shared" si="172"/>
        <v>0</v>
      </c>
      <c r="BC145" s="30">
        <f t="shared" si="172"/>
        <v>0</v>
      </c>
      <c r="BD145" s="30">
        <f t="shared" si="172"/>
        <v>0</v>
      </c>
      <c r="BE145" s="30">
        <f t="shared" si="172"/>
        <v>0</v>
      </c>
      <c r="BF145" s="30">
        <f t="shared" si="172"/>
        <v>0</v>
      </c>
      <c r="BG145" s="30">
        <f t="shared" si="172"/>
        <v>0</v>
      </c>
      <c r="BH145" s="30">
        <f t="shared" si="172"/>
        <v>0</v>
      </c>
      <c r="BI145" s="30">
        <f t="shared" si="172"/>
        <v>0</v>
      </c>
      <c r="BJ145" s="30">
        <f t="shared" si="172"/>
        <v>0</v>
      </c>
      <c r="BK145" s="30">
        <f t="shared" si="172"/>
        <v>0</v>
      </c>
      <c r="BL145" s="30">
        <f t="shared" si="172"/>
        <v>0</v>
      </c>
      <c r="BM145" s="30">
        <f t="shared" si="172"/>
        <v>0</v>
      </c>
      <c r="BN145" s="30">
        <f t="shared" si="172"/>
        <v>0</v>
      </c>
      <c r="BO145" s="30">
        <f t="shared" si="172"/>
        <v>0</v>
      </c>
      <c r="BP145" s="30">
        <f t="shared" si="172"/>
        <v>0</v>
      </c>
      <c r="BQ145" s="30">
        <f t="shared" ref="BQ145:CH145" si="173">IF(BQ25=0,0,((BQ7*0.5)+BP25-BQ43)*BQ80*BQ112*BQ$2)</f>
        <v>0</v>
      </c>
      <c r="BR145" s="30">
        <f t="shared" si="173"/>
        <v>0</v>
      </c>
      <c r="BS145" s="30">
        <f t="shared" si="173"/>
        <v>0</v>
      </c>
      <c r="BT145" s="30">
        <f t="shared" si="173"/>
        <v>0</v>
      </c>
      <c r="BU145" s="30">
        <f t="shared" si="173"/>
        <v>0</v>
      </c>
      <c r="BV145" s="30">
        <f t="shared" si="173"/>
        <v>0</v>
      </c>
      <c r="BW145" s="30">
        <f t="shared" si="173"/>
        <v>0</v>
      </c>
      <c r="BX145" s="30">
        <f t="shared" si="173"/>
        <v>0</v>
      </c>
      <c r="BY145" s="30">
        <f t="shared" si="173"/>
        <v>0</v>
      </c>
      <c r="BZ145" s="30">
        <f t="shared" si="173"/>
        <v>0</v>
      </c>
      <c r="CA145" s="30">
        <f t="shared" si="173"/>
        <v>0</v>
      </c>
      <c r="CB145" s="30">
        <f t="shared" si="173"/>
        <v>0</v>
      </c>
      <c r="CC145" s="30">
        <f t="shared" si="173"/>
        <v>0</v>
      </c>
      <c r="CD145" s="30">
        <f t="shared" si="173"/>
        <v>0</v>
      </c>
      <c r="CE145" s="30">
        <f t="shared" si="173"/>
        <v>0</v>
      </c>
      <c r="CF145" s="30">
        <f t="shared" si="173"/>
        <v>0</v>
      </c>
      <c r="CG145" s="30">
        <f t="shared" si="173"/>
        <v>0</v>
      </c>
      <c r="CH145" s="33">
        <f t="shared" si="173"/>
        <v>0</v>
      </c>
    </row>
    <row r="146" spans="1:86" hidden="1" x14ac:dyDescent="0.35">
      <c r="A146" s="578"/>
      <c r="B146" s="287" t="s">
        <v>1</v>
      </c>
      <c r="C146" s="30">
        <f t="shared" si="168"/>
        <v>0</v>
      </c>
      <c r="D146" s="30">
        <f t="shared" si="169"/>
        <v>0</v>
      </c>
      <c r="E146" s="30">
        <f t="shared" ref="E146:BP146" si="174">IF(E26=0,0,((E8*0.5)+D26-E44)*E81*E113*E$2)</f>
        <v>0</v>
      </c>
      <c r="F146" s="30">
        <f t="shared" si="174"/>
        <v>0</v>
      </c>
      <c r="G146" s="30">
        <f t="shared" si="174"/>
        <v>0</v>
      </c>
      <c r="H146" s="30">
        <f t="shared" si="174"/>
        <v>0</v>
      </c>
      <c r="I146" s="30">
        <f t="shared" si="174"/>
        <v>0</v>
      </c>
      <c r="J146" s="30">
        <f t="shared" si="174"/>
        <v>0</v>
      </c>
      <c r="K146" s="30">
        <f t="shared" si="174"/>
        <v>0</v>
      </c>
      <c r="L146" s="30">
        <f t="shared" si="174"/>
        <v>0</v>
      </c>
      <c r="M146" s="30">
        <f t="shared" si="174"/>
        <v>0</v>
      </c>
      <c r="N146" s="30">
        <f t="shared" si="174"/>
        <v>0</v>
      </c>
      <c r="O146" s="30">
        <f t="shared" si="174"/>
        <v>0</v>
      </c>
      <c r="P146" s="30">
        <f t="shared" si="174"/>
        <v>0</v>
      </c>
      <c r="Q146" s="30">
        <f t="shared" si="174"/>
        <v>0</v>
      </c>
      <c r="R146" s="30">
        <f t="shared" si="174"/>
        <v>0</v>
      </c>
      <c r="S146" s="30">
        <f t="shared" si="174"/>
        <v>0</v>
      </c>
      <c r="T146" s="30">
        <f t="shared" si="174"/>
        <v>0</v>
      </c>
      <c r="U146" s="30">
        <f t="shared" si="174"/>
        <v>0</v>
      </c>
      <c r="V146" s="30">
        <f t="shared" si="174"/>
        <v>0</v>
      </c>
      <c r="W146" s="30">
        <f t="shared" si="174"/>
        <v>0</v>
      </c>
      <c r="X146" s="30">
        <f t="shared" si="174"/>
        <v>0</v>
      </c>
      <c r="Y146" s="30">
        <f t="shared" si="174"/>
        <v>0</v>
      </c>
      <c r="Z146" s="30">
        <f t="shared" si="174"/>
        <v>0</v>
      </c>
      <c r="AA146" s="30">
        <f t="shared" si="174"/>
        <v>0</v>
      </c>
      <c r="AB146" s="30">
        <f t="shared" si="174"/>
        <v>0</v>
      </c>
      <c r="AC146" s="30">
        <f t="shared" si="174"/>
        <v>0</v>
      </c>
      <c r="AD146" s="30">
        <f t="shared" si="174"/>
        <v>0</v>
      </c>
      <c r="AE146" s="30">
        <f t="shared" si="174"/>
        <v>0</v>
      </c>
      <c r="AF146" s="30">
        <f t="shared" si="174"/>
        <v>0</v>
      </c>
      <c r="AG146" s="30">
        <f t="shared" si="174"/>
        <v>0</v>
      </c>
      <c r="AH146" s="30">
        <f t="shared" si="174"/>
        <v>0</v>
      </c>
      <c r="AI146" s="30">
        <f t="shared" si="174"/>
        <v>0</v>
      </c>
      <c r="AJ146" s="30">
        <f t="shared" si="174"/>
        <v>0</v>
      </c>
      <c r="AK146" s="30">
        <f t="shared" si="174"/>
        <v>0</v>
      </c>
      <c r="AL146" s="30">
        <f t="shared" si="174"/>
        <v>0</v>
      </c>
      <c r="AM146" s="30">
        <f t="shared" si="174"/>
        <v>0</v>
      </c>
      <c r="AN146" s="30">
        <f t="shared" si="174"/>
        <v>0</v>
      </c>
      <c r="AO146" s="30">
        <f t="shared" si="174"/>
        <v>0</v>
      </c>
      <c r="AP146" s="30">
        <f t="shared" si="174"/>
        <v>0</v>
      </c>
      <c r="AQ146" s="30">
        <f t="shared" si="174"/>
        <v>0</v>
      </c>
      <c r="AR146" s="30">
        <f t="shared" si="174"/>
        <v>0</v>
      </c>
      <c r="AS146" s="30">
        <f t="shared" si="174"/>
        <v>0</v>
      </c>
      <c r="AT146" s="30">
        <f t="shared" si="174"/>
        <v>0</v>
      </c>
      <c r="AU146" s="30">
        <f t="shared" si="174"/>
        <v>0</v>
      </c>
      <c r="AV146" s="30">
        <f t="shared" si="174"/>
        <v>0</v>
      </c>
      <c r="AW146" s="30">
        <f t="shared" si="174"/>
        <v>0</v>
      </c>
      <c r="AX146" s="30">
        <f t="shared" si="174"/>
        <v>0</v>
      </c>
      <c r="AY146" s="30">
        <f t="shared" si="174"/>
        <v>0</v>
      </c>
      <c r="AZ146" s="30">
        <f t="shared" si="174"/>
        <v>0</v>
      </c>
      <c r="BA146" s="30">
        <f t="shared" si="174"/>
        <v>0</v>
      </c>
      <c r="BB146" s="30">
        <f t="shared" si="174"/>
        <v>0</v>
      </c>
      <c r="BC146" s="30">
        <f t="shared" si="174"/>
        <v>0</v>
      </c>
      <c r="BD146" s="30">
        <f t="shared" si="174"/>
        <v>0</v>
      </c>
      <c r="BE146" s="30">
        <f t="shared" si="174"/>
        <v>0</v>
      </c>
      <c r="BF146" s="30">
        <f t="shared" si="174"/>
        <v>0</v>
      </c>
      <c r="BG146" s="30">
        <f t="shared" si="174"/>
        <v>0</v>
      </c>
      <c r="BH146" s="30">
        <f t="shared" si="174"/>
        <v>0</v>
      </c>
      <c r="BI146" s="30">
        <f t="shared" si="174"/>
        <v>0</v>
      </c>
      <c r="BJ146" s="30">
        <f t="shared" si="174"/>
        <v>0</v>
      </c>
      <c r="BK146" s="30">
        <f t="shared" si="174"/>
        <v>0</v>
      </c>
      <c r="BL146" s="30">
        <f t="shared" si="174"/>
        <v>0</v>
      </c>
      <c r="BM146" s="30">
        <f t="shared" si="174"/>
        <v>0</v>
      </c>
      <c r="BN146" s="30">
        <f t="shared" si="174"/>
        <v>0</v>
      </c>
      <c r="BO146" s="30">
        <f t="shared" si="174"/>
        <v>0</v>
      </c>
      <c r="BP146" s="30">
        <f t="shared" si="174"/>
        <v>0</v>
      </c>
      <c r="BQ146" s="30">
        <f t="shared" ref="BQ146:CH146" si="175">IF(BQ26=0,0,((BQ8*0.5)+BP26-BQ44)*BQ81*BQ113*BQ$2)</f>
        <v>0</v>
      </c>
      <c r="BR146" s="30">
        <f t="shared" si="175"/>
        <v>0</v>
      </c>
      <c r="BS146" s="30">
        <f t="shared" si="175"/>
        <v>0</v>
      </c>
      <c r="BT146" s="30">
        <f t="shared" si="175"/>
        <v>0</v>
      </c>
      <c r="BU146" s="30">
        <f t="shared" si="175"/>
        <v>0</v>
      </c>
      <c r="BV146" s="30">
        <f t="shared" si="175"/>
        <v>0</v>
      </c>
      <c r="BW146" s="30">
        <f t="shared" si="175"/>
        <v>0</v>
      </c>
      <c r="BX146" s="30">
        <f t="shared" si="175"/>
        <v>0</v>
      </c>
      <c r="BY146" s="30">
        <f t="shared" si="175"/>
        <v>0</v>
      </c>
      <c r="BZ146" s="30">
        <f t="shared" si="175"/>
        <v>0</v>
      </c>
      <c r="CA146" s="30">
        <f t="shared" si="175"/>
        <v>0</v>
      </c>
      <c r="CB146" s="30">
        <f t="shared" si="175"/>
        <v>0</v>
      </c>
      <c r="CC146" s="30">
        <f t="shared" si="175"/>
        <v>0</v>
      </c>
      <c r="CD146" s="30">
        <f t="shared" si="175"/>
        <v>0</v>
      </c>
      <c r="CE146" s="30">
        <f t="shared" si="175"/>
        <v>0</v>
      </c>
      <c r="CF146" s="30">
        <f t="shared" si="175"/>
        <v>0</v>
      </c>
      <c r="CG146" s="30">
        <f t="shared" si="175"/>
        <v>0</v>
      </c>
      <c r="CH146" s="33">
        <f t="shared" si="175"/>
        <v>0</v>
      </c>
    </row>
    <row r="147" spans="1:86" hidden="1" x14ac:dyDescent="0.35">
      <c r="A147" s="578"/>
      <c r="B147" s="287" t="s">
        <v>22</v>
      </c>
      <c r="C147" s="30">
        <f t="shared" si="168"/>
        <v>0</v>
      </c>
      <c r="D147" s="30">
        <f t="shared" si="169"/>
        <v>0</v>
      </c>
      <c r="E147" s="30">
        <f t="shared" ref="E147:BP147" si="176">IF(E27=0,0,((E9*0.5)+D27-E45)*E82*E114*E$2)</f>
        <v>0</v>
      </c>
      <c r="F147" s="30">
        <f t="shared" si="176"/>
        <v>0</v>
      </c>
      <c r="G147" s="30">
        <f t="shared" si="176"/>
        <v>0</v>
      </c>
      <c r="H147" s="30">
        <f t="shared" si="176"/>
        <v>0</v>
      </c>
      <c r="I147" s="30">
        <f t="shared" si="176"/>
        <v>0</v>
      </c>
      <c r="J147" s="30">
        <f t="shared" si="176"/>
        <v>0</v>
      </c>
      <c r="K147" s="30">
        <f t="shared" si="176"/>
        <v>0</v>
      </c>
      <c r="L147" s="30">
        <f t="shared" si="176"/>
        <v>0</v>
      </c>
      <c r="M147" s="30">
        <f t="shared" si="176"/>
        <v>0</v>
      </c>
      <c r="N147" s="30">
        <f t="shared" si="176"/>
        <v>0</v>
      </c>
      <c r="O147" s="30">
        <f t="shared" si="176"/>
        <v>0</v>
      </c>
      <c r="P147" s="30">
        <f t="shared" si="176"/>
        <v>0</v>
      </c>
      <c r="Q147" s="30">
        <f t="shared" si="176"/>
        <v>0</v>
      </c>
      <c r="R147" s="30">
        <f t="shared" si="176"/>
        <v>0</v>
      </c>
      <c r="S147" s="30">
        <f t="shared" si="176"/>
        <v>0</v>
      </c>
      <c r="T147" s="30">
        <f t="shared" si="176"/>
        <v>0</v>
      </c>
      <c r="U147" s="30">
        <f t="shared" si="176"/>
        <v>0</v>
      </c>
      <c r="V147" s="30">
        <f t="shared" si="176"/>
        <v>0</v>
      </c>
      <c r="W147" s="30">
        <f t="shared" si="176"/>
        <v>0</v>
      </c>
      <c r="X147" s="30">
        <f t="shared" si="176"/>
        <v>0</v>
      </c>
      <c r="Y147" s="30">
        <f t="shared" si="176"/>
        <v>0</v>
      </c>
      <c r="Z147" s="30">
        <f t="shared" si="176"/>
        <v>0</v>
      </c>
      <c r="AA147" s="30">
        <f t="shared" si="176"/>
        <v>0</v>
      </c>
      <c r="AB147" s="30">
        <f t="shared" si="176"/>
        <v>0</v>
      </c>
      <c r="AC147" s="30">
        <f t="shared" si="176"/>
        <v>0</v>
      </c>
      <c r="AD147" s="30">
        <f t="shared" si="176"/>
        <v>0</v>
      </c>
      <c r="AE147" s="30">
        <f t="shared" si="176"/>
        <v>0</v>
      </c>
      <c r="AF147" s="30">
        <f t="shared" si="176"/>
        <v>0</v>
      </c>
      <c r="AG147" s="30">
        <f t="shared" si="176"/>
        <v>0</v>
      </c>
      <c r="AH147" s="30">
        <f t="shared" si="176"/>
        <v>0</v>
      </c>
      <c r="AI147" s="30">
        <f t="shared" si="176"/>
        <v>0</v>
      </c>
      <c r="AJ147" s="30">
        <f t="shared" si="176"/>
        <v>0</v>
      </c>
      <c r="AK147" s="30">
        <f t="shared" si="176"/>
        <v>0</v>
      </c>
      <c r="AL147" s="30">
        <f t="shared" si="176"/>
        <v>0</v>
      </c>
      <c r="AM147" s="30">
        <f t="shared" si="176"/>
        <v>0</v>
      </c>
      <c r="AN147" s="30">
        <f t="shared" si="176"/>
        <v>0</v>
      </c>
      <c r="AO147" s="30">
        <f t="shared" si="176"/>
        <v>0</v>
      </c>
      <c r="AP147" s="30">
        <f t="shared" si="176"/>
        <v>0</v>
      </c>
      <c r="AQ147" s="30">
        <f t="shared" si="176"/>
        <v>0</v>
      </c>
      <c r="AR147" s="30">
        <f t="shared" si="176"/>
        <v>0</v>
      </c>
      <c r="AS147" s="30">
        <f t="shared" si="176"/>
        <v>0</v>
      </c>
      <c r="AT147" s="30">
        <f t="shared" si="176"/>
        <v>0</v>
      </c>
      <c r="AU147" s="30">
        <f t="shared" si="176"/>
        <v>0</v>
      </c>
      <c r="AV147" s="30">
        <f t="shared" si="176"/>
        <v>0</v>
      </c>
      <c r="AW147" s="30">
        <f t="shared" si="176"/>
        <v>0</v>
      </c>
      <c r="AX147" s="30">
        <f t="shared" si="176"/>
        <v>0</v>
      </c>
      <c r="AY147" s="30">
        <f t="shared" si="176"/>
        <v>0</v>
      </c>
      <c r="AZ147" s="30">
        <f t="shared" si="176"/>
        <v>0</v>
      </c>
      <c r="BA147" s="30">
        <f t="shared" si="176"/>
        <v>0</v>
      </c>
      <c r="BB147" s="30">
        <f t="shared" si="176"/>
        <v>0</v>
      </c>
      <c r="BC147" s="30">
        <f t="shared" si="176"/>
        <v>0</v>
      </c>
      <c r="BD147" s="30">
        <f t="shared" si="176"/>
        <v>0</v>
      </c>
      <c r="BE147" s="30">
        <f t="shared" si="176"/>
        <v>0</v>
      </c>
      <c r="BF147" s="30">
        <f t="shared" si="176"/>
        <v>0</v>
      </c>
      <c r="BG147" s="30">
        <f t="shared" si="176"/>
        <v>0</v>
      </c>
      <c r="BH147" s="30">
        <f t="shared" si="176"/>
        <v>0</v>
      </c>
      <c r="BI147" s="30">
        <f t="shared" si="176"/>
        <v>0</v>
      </c>
      <c r="BJ147" s="30">
        <f t="shared" si="176"/>
        <v>0</v>
      </c>
      <c r="BK147" s="30">
        <f t="shared" si="176"/>
        <v>0</v>
      </c>
      <c r="BL147" s="30">
        <f t="shared" si="176"/>
        <v>0</v>
      </c>
      <c r="BM147" s="30">
        <f t="shared" si="176"/>
        <v>0</v>
      </c>
      <c r="BN147" s="30">
        <f t="shared" si="176"/>
        <v>0</v>
      </c>
      <c r="BO147" s="30">
        <f t="shared" si="176"/>
        <v>0</v>
      </c>
      <c r="BP147" s="30">
        <f t="shared" si="176"/>
        <v>0</v>
      </c>
      <c r="BQ147" s="30">
        <f t="shared" ref="BQ147:CH147" si="177">IF(BQ27=0,0,((BQ9*0.5)+BP27-BQ45)*BQ82*BQ114*BQ$2)</f>
        <v>0</v>
      </c>
      <c r="BR147" s="30">
        <f t="shared" si="177"/>
        <v>0</v>
      </c>
      <c r="BS147" s="30">
        <f t="shared" si="177"/>
        <v>0</v>
      </c>
      <c r="BT147" s="30">
        <f t="shared" si="177"/>
        <v>0</v>
      </c>
      <c r="BU147" s="30">
        <f t="shared" si="177"/>
        <v>0</v>
      </c>
      <c r="BV147" s="30">
        <f t="shared" si="177"/>
        <v>0</v>
      </c>
      <c r="BW147" s="30">
        <f t="shared" si="177"/>
        <v>0</v>
      </c>
      <c r="BX147" s="30">
        <f t="shared" si="177"/>
        <v>0</v>
      </c>
      <c r="BY147" s="30">
        <f t="shared" si="177"/>
        <v>0</v>
      </c>
      <c r="BZ147" s="30">
        <f t="shared" si="177"/>
        <v>0</v>
      </c>
      <c r="CA147" s="30">
        <f t="shared" si="177"/>
        <v>0</v>
      </c>
      <c r="CB147" s="30">
        <f t="shared" si="177"/>
        <v>0</v>
      </c>
      <c r="CC147" s="30">
        <f t="shared" si="177"/>
        <v>0</v>
      </c>
      <c r="CD147" s="30">
        <f t="shared" si="177"/>
        <v>0</v>
      </c>
      <c r="CE147" s="30">
        <f t="shared" si="177"/>
        <v>0</v>
      </c>
      <c r="CF147" s="30">
        <f t="shared" si="177"/>
        <v>0</v>
      </c>
      <c r="CG147" s="30">
        <f t="shared" si="177"/>
        <v>0</v>
      </c>
      <c r="CH147" s="33">
        <f t="shared" si="177"/>
        <v>0</v>
      </c>
    </row>
    <row r="148" spans="1:86" hidden="1" x14ac:dyDescent="0.35">
      <c r="A148" s="578"/>
      <c r="B148" s="94" t="s">
        <v>9</v>
      </c>
      <c r="C148" s="30">
        <f t="shared" si="168"/>
        <v>0</v>
      </c>
      <c r="D148" s="30">
        <f t="shared" si="169"/>
        <v>0</v>
      </c>
      <c r="E148" s="30">
        <f t="shared" ref="E148:BP148" si="178">IF(E28=0,0,((E10*0.5)+D28-E46)*E83*E115*E$2)</f>
        <v>0</v>
      </c>
      <c r="F148" s="30">
        <f t="shared" si="178"/>
        <v>0</v>
      </c>
      <c r="G148" s="30">
        <f t="shared" si="178"/>
        <v>0</v>
      </c>
      <c r="H148" s="30">
        <f t="shared" si="178"/>
        <v>0</v>
      </c>
      <c r="I148" s="30">
        <f t="shared" si="178"/>
        <v>0</v>
      </c>
      <c r="J148" s="30">
        <f t="shared" si="178"/>
        <v>0</v>
      </c>
      <c r="K148" s="30">
        <f t="shared" si="178"/>
        <v>0</v>
      </c>
      <c r="L148" s="30">
        <f t="shared" si="178"/>
        <v>0</v>
      </c>
      <c r="M148" s="30">
        <f t="shared" si="178"/>
        <v>0</v>
      </c>
      <c r="N148" s="30">
        <f t="shared" si="178"/>
        <v>0</v>
      </c>
      <c r="O148" s="30">
        <f t="shared" si="178"/>
        <v>0</v>
      </c>
      <c r="P148" s="30">
        <f t="shared" si="178"/>
        <v>0</v>
      </c>
      <c r="Q148" s="30">
        <f t="shared" si="178"/>
        <v>0</v>
      </c>
      <c r="R148" s="30">
        <f t="shared" si="178"/>
        <v>0</v>
      </c>
      <c r="S148" s="30">
        <f t="shared" si="178"/>
        <v>0</v>
      </c>
      <c r="T148" s="30">
        <f t="shared" si="178"/>
        <v>0</v>
      </c>
      <c r="U148" s="30">
        <f t="shared" si="178"/>
        <v>0</v>
      </c>
      <c r="V148" s="30">
        <f t="shared" si="178"/>
        <v>0</v>
      </c>
      <c r="W148" s="30">
        <f t="shared" si="178"/>
        <v>0</v>
      </c>
      <c r="X148" s="30">
        <f t="shared" si="178"/>
        <v>0</v>
      </c>
      <c r="Y148" s="30">
        <f t="shared" si="178"/>
        <v>0</v>
      </c>
      <c r="Z148" s="30">
        <f t="shared" si="178"/>
        <v>0</v>
      </c>
      <c r="AA148" s="30">
        <f t="shared" si="178"/>
        <v>0</v>
      </c>
      <c r="AB148" s="30">
        <f t="shared" si="178"/>
        <v>0</v>
      </c>
      <c r="AC148" s="30">
        <f t="shared" si="178"/>
        <v>0</v>
      </c>
      <c r="AD148" s="30">
        <f t="shared" si="178"/>
        <v>0</v>
      </c>
      <c r="AE148" s="30">
        <f t="shared" si="178"/>
        <v>0</v>
      </c>
      <c r="AF148" s="30">
        <f t="shared" si="178"/>
        <v>0</v>
      </c>
      <c r="AG148" s="30">
        <f t="shared" si="178"/>
        <v>0</v>
      </c>
      <c r="AH148" s="30">
        <f t="shared" si="178"/>
        <v>0</v>
      </c>
      <c r="AI148" s="30">
        <f t="shared" si="178"/>
        <v>0</v>
      </c>
      <c r="AJ148" s="30">
        <f t="shared" si="178"/>
        <v>0</v>
      </c>
      <c r="AK148" s="30">
        <f t="shared" si="178"/>
        <v>0</v>
      </c>
      <c r="AL148" s="30">
        <f t="shared" si="178"/>
        <v>0</v>
      </c>
      <c r="AM148" s="30">
        <f t="shared" si="178"/>
        <v>0</v>
      </c>
      <c r="AN148" s="30">
        <f t="shared" si="178"/>
        <v>0</v>
      </c>
      <c r="AO148" s="30">
        <f t="shared" si="178"/>
        <v>0</v>
      </c>
      <c r="AP148" s="30">
        <f t="shared" si="178"/>
        <v>0</v>
      </c>
      <c r="AQ148" s="30">
        <f t="shared" si="178"/>
        <v>0</v>
      </c>
      <c r="AR148" s="30">
        <f t="shared" si="178"/>
        <v>0</v>
      </c>
      <c r="AS148" s="30">
        <f t="shared" si="178"/>
        <v>0</v>
      </c>
      <c r="AT148" s="30">
        <f t="shared" si="178"/>
        <v>0</v>
      </c>
      <c r="AU148" s="30">
        <f t="shared" si="178"/>
        <v>0</v>
      </c>
      <c r="AV148" s="30">
        <f t="shared" si="178"/>
        <v>0</v>
      </c>
      <c r="AW148" s="30">
        <f t="shared" si="178"/>
        <v>0</v>
      </c>
      <c r="AX148" s="30">
        <f t="shared" si="178"/>
        <v>0</v>
      </c>
      <c r="AY148" s="30">
        <f t="shared" si="178"/>
        <v>0</v>
      </c>
      <c r="AZ148" s="30">
        <f t="shared" si="178"/>
        <v>0</v>
      </c>
      <c r="BA148" s="30">
        <f t="shared" si="178"/>
        <v>0</v>
      </c>
      <c r="BB148" s="30">
        <f t="shared" si="178"/>
        <v>0</v>
      </c>
      <c r="BC148" s="30">
        <f t="shared" si="178"/>
        <v>0</v>
      </c>
      <c r="BD148" s="30">
        <f t="shared" si="178"/>
        <v>0</v>
      </c>
      <c r="BE148" s="30">
        <f t="shared" si="178"/>
        <v>0</v>
      </c>
      <c r="BF148" s="30">
        <f t="shared" si="178"/>
        <v>0</v>
      </c>
      <c r="BG148" s="30">
        <f t="shared" si="178"/>
        <v>0</v>
      </c>
      <c r="BH148" s="30">
        <f t="shared" si="178"/>
        <v>0</v>
      </c>
      <c r="BI148" s="30">
        <f t="shared" si="178"/>
        <v>0</v>
      </c>
      <c r="BJ148" s="30">
        <f t="shared" si="178"/>
        <v>0</v>
      </c>
      <c r="BK148" s="30">
        <f t="shared" si="178"/>
        <v>0</v>
      </c>
      <c r="BL148" s="30">
        <f t="shared" si="178"/>
        <v>0</v>
      </c>
      <c r="BM148" s="30">
        <f t="shared" si="178"/>
        <v>0</v>
      </c>
      <c r="BN148" s="30">
        <f t="shared" si="178"/>
        <v>0</v>
      </c>
      <c r="BO148" s="30">
        <f t="shared" si="178"/>
        <v>0</v>
      </c>
      <c r="BP148" s="30">
        <f t="shared" si="178"/>
        <v>0</v>
      </c>
      <c r="BQ148" s="30">
        <f t="shared" ref="BQ148:CH148" si="179">IF(BQ28=0,0,((BQ10*0.5)+BP28-BQ46)*BQ83*BQ115*BQ$2)</f>
        <v>0</v>
      </c>
      <c r="BR148" s="30">
        <f t="shared" si="179"/>
        <v>0</v>
      </c>
      <c r="BS148" s="30">
        <f t="shared" si="179"/>
        <v>0</v>
      </c>
      <c r="BT148" s="30">
        <f t="shared" si="179"/>
        <v>0</v>
      </c>
      <c r="BU148" s="30">
        <f t="shared" si="179"/>
        <v>0</v>
      </c>
      <c r="BV148" s="30">
        <f t="shared" si="179"/>
        <v>0</v>
      </c>
      <c r="BW148" s="30">
        <f t="shared" si="179"/>
        <v>0</v>
      </c>
      <c r="BX148" s="30">
        <f t="shared" si="179"/>
        <v>0</v>
      </c>
      <c r="BY148" s="30">
        <f t="shared" si="179"/>
        <v>0</v>
      </c>
      <c r="BZ148" s="30">
        <f t="shared" si="179"/>
        <v>0</v>
      </c>
      <c r="CA148" s="30">
        <f t="shared" si="179"/>
        <v>0</v>
      </c>
      <c r="CB148" s="30">
        <f t="shared" si="179"/>
        <v>0</v>
      </c>
      <c r="CC148" s="30">
        <f t="shared" si="179"/>
        <v>0</v>
      </c>
      <c r="CD148" s="30">
        <f t="shared" si="179"/>
        <v>0</v>
      </c>
      <c r="CE148" s="30">
        <f t="shared" si="179"/>
        <v>0</v>
      </c>
      <c r="CF148" s="30">
        <f t="shared" si="179"/>
        <v>0</v>
      </c>
      <c r="CG148" s="30">
        <f t="shared" si="179"/>
        <v>0</v>
      </c>
      <c r="CH148" s="33">
        <f t="shared" si="179"/>
        <v>0</v>
      </c>
    </row>
    <row r="149" spans="1:86" hidden="1" x14ac:dyDescent="0.35">
      <c r="A149" s="578"/>
      <c r="B149" s="94" t="s">
        <v>3</v>
      </c>
      <c r="C149" s="30">
        <f t="shared" si="168"/>
        <v>0</v>
      </c>
      <c r="D149" s="30">
        <f t="shared" si="169"/>
        <v>0</v>
      </c>
      <c r="E149" s="30">
        <f t="shared" ref="E149:BP149" si="180">IF(E29=0,0,((E11*0.5)+D29-E47)*E84*E116*E$2)</f>
        <v>0</v>
      </c>
      <c r="F149" s="30">
        <f t="shared" si="180"/>
        <v>0</v>
      </c>
      <c r="G149" s="30">
        <f t="shared" si="180"/>
        <v>0</v>
      </c>
      <c r="H149" s="30">
        <f t="shared" si="180"/>
        <v>0</v>
      </c>
      <c r="I149" s="30">
        <f t="shared" si="180"/>
        <v>0</v>
      </c>
      <c r="J149" s="30">
        <f t="shared" si="180"/>
        <v>0</v>
      </c>
      <c r="K149" s="30">
        <f t="shared" si="180"/>
        <v>0</v>
      </c>
      <c r="L149" s="30">
        <f t="shared" si="180"/>
        <v>0</v>
      </c>
      <c r="M149" s="30">
        <f t="shared" si="180"/>
        <v>0</v>
      </c>
      <c r="N149" s="30">
        <f t="shared" si="180"/>
        <v>0</v>
      </c>
      <c r="O149" s="30">
        <f t="shared" si="180"/>
        <v>0</v>
      </c>
      <c r="P149" s="30">
        <f t="shared" si="180"/>
        <v>0</v>
      </c>
      <c r="Q149" s="30">
        <f t="shared" si="180"/>
        <v>0</v>
      </c>
      <c r="R149" s="30">
        <f t="shared" si="180"/>
        <v>0</v>
      </c>
      <c r="S149" s="30">
        <f t="shared" si="180"/>
        <v>0</v>
      </c>
      <c r="T149" s="30">
        <f t="shared" si="180"/>
        <v>0</v>
      </c>
      <c r="U149" s="30">
        <f t="shared" si="180"/>
        <v>0</v>
      </c>
      <c r="V149" s="30">
        <f t="shared" si="180"/>
        <v>0</v>
      </c>
      <c r="W149" s="30">
        <f t="shared" si="180"/>
        <v>0</v>
      </c>
      <c r="X149" s="30">
        <f t="shared" si="180"/>
        <v>0</v>
      </c>
      <c r="Y149" s="30">
        <f t="shared" si="180"/>
        <v>0</v>
      </c>
      <c r="Z149" s="30">
        <f t="shared" si="180"/>
        <v>0</v>
      </c>
      <c r="AA149" s="30">
        <f t="shared" si="180"/>
        <v>0</v>
      </c>
      <c r="AB149" s="30">
        <f t="shared" si="180"/>
        <v>0</v>
      </c>
      <c r="AC149" s="30">
        <f t="shared" si="180"/>
        <v>0</v>
      </c>
      <c r="AD149" s="30">
        <f t="shared" si="180"/>
        <v>0</v>
      </c>
      <c r="AE149" s="30">
        <f t="shared" si="180"/>
        <v>0</v>
      </c>
      <c r="AF149" s="30">
        <f t="shared" si="180"/>
        <v>0</v>
      </c>
      <c r="AG149" s="30">
        <f t="shared" si="180"/>
        <v>0</v>
      </c>
      <c r="AH149" s="30">
        <f t="shared" si="180"/>
        <v>0</v>
      </c>
      <c r="AI149" s="30">
        <f t="shared" si="180"/>
        <v>0</v>
      </c>
      <c r="AJ149" s="30">
        <f t="shared" si="180"/>
        <v>0</v>
      </c>
      <c r="AK149" s="30">
        <f t="shared" si="180"/>
        <v>0</v>
      </c>
      <c r="AL149" s="30">
        <f t="shared" si="180"/>
        <v>0</v>
      </c>
      <c r="AM149" s="30">
        <f t="shared" si="180"/>
        <v>0</v>
      </c>
      <c r="AN149" s="30">
        <f t="shared" si="180"/>
        <v>0</v>
      </c>
      <c r="AO149" s="30">
        <f t="shared" si="180"/>
        <v>0</v>
      </c>
      <c r="AP149" s="30">
        <f t="shared" si="180"/>
        <v>0</v>
      </c>
      <c r="AQ149" s="30">
        <f t="shared" si="180"/>
        <v>0</v>
      </c>
      <c r="AR149" s="30">
        <f t="shared" si="180"/>
        <v>0</v>
      </c>
      <c r="AS149" s="30">
        <f t="shared" si="180"/>
        <v>0</v>
      </c>
      <c r="AT149" s="30">
        <f t="shared" si="180"/>
        <v>0</v>
      </c>
      <c r="AU149" s="30">
        <f t="shared" si="180"/>
        <v>0</v>
      </c>
      <c r="AV149" s="30">
        <f t="shared" si="180"/>
        <v>0</v>
      </c>
      <c r="AW149" s="30">
        <f t="shared" si="180"/>
        <v>0</v>
      </c>
      <c r="AX149" s="30">
        <f t="shared" si="180"/>
        <v>0</v>
      </c>
      <c r="AY149" s="30">
        <f t="shared" si="180"/>
        <v>0</v>
      </c>
      <c r="AZ149" s="30">
        <f t="shared" si="180"/>
        <v>0</v>
      </c>
      <c r="BA149" s="30">
        <f t="shared" si="180"/>
        <v>0</v>
      </c>
      <c r="BB149" s="30">
        <f t="shared" si="180"/>
        <v>0</v>
      </c>
      <c r="BC149" s="30">
        <f t="shared" si="180"/>
        <v>0</v>
      </c>
      <c r="BD149" s="30">
        <f t="shared" si="180"/>
        <v>0</v>
      </c>
      <c r="BE149" s="30">
        <f t="shared" si="180"/>
        <v>0</v>
      </c>
      <c r="BF149" s="30">
        <f t="shared" si="180"/>
        <v>0</v>
      </c>
      <c r="BG149" s="30">
        <f t="shared" si="180"/>
        <v>0</v>
      </c>
      <c r="BH149" s="30">
        <f t="shared" si="180"/>
        <v>0</v>
      </c>
      <c r="BI149" s="30">
        <f t="shared" si="180"/>
        <v>0</v>
      </c>
      <c r="BJ149" s="30">
        <f t="shared" si="180"/>
        <v>0</v>
      </c>
      <c r="BK149" s="30">
        <f t="shared" si="180"/>
        <v>0</v>
      </c>
      <c r="BL149" s="30">
        <f t="shared" si="180"/>
        <v>0</v>
      </c>
      <c r="BM149" s="30">
        <f t="shared" si="180"/>
        <v>0</v>
      </c>
      <c r="BN149" s="30">
        <f t="shared" si="180"/>
        <v>0</v>
      </c>
      <c r="BO149" s="30">
        <f t="shared" si="180"/>
        <v>0</v>
      </c>
      <c r="BP149" s="30">
        <f t="shared" si="180"/>
        <v>0</v>
      </c>
      <c r="BQ149" s="30">
        <f t="shared" ref="BQ149:CH149" si="181">IF(BQ29=0,0,((BQ11*0.5)+BP29-BQ47)*BQ84*BQ116*BQ$2)</f>
        <v>0</v>
      </c>
      <c r="BR149" s="30">
        <f t="shared" si="181"/>
        <v>0</v>
      </c>
      <c r="BS149" s="30">
        <f t="shared" si="181"/>
        <v>0</v>
      </c>
      <c r="BT149" s="30">
        <f t="shared" si="181"/>
        <v>0</v>
      </c>
      <c r="BU149" s="30">
        <f t="shared" si="181"/>
        <v>0</v>
      </c>
      <c r="BV149" s="30">
        <f t="shared" si="181"/>
        <v>0</v>
      </c>
      <c r="BW149" s="30">
        <f t="shared" si="181"/>
        <v>0</v>
      </c>
      <c r="BX149" s="30">
        <f t="shared" si="181"/>
        <v>0</v>
      </c>
      <c r="BY149" s="30">
        <f t="shared" si="181"/>
        <v>0</v>
      </c>
      <c r="BZ149" s="30">
        <f t="shared" si="181"/>
        <v>0</v>
      </c>
      <c r="CA149" s="30">
        <f t="shared" si="181"/>
        <v>0</v>
      </c>
      <c r="CB149" s="30">
        <f t="shared" si="181"/>
        <v>0</v>
      </c>
      <c r="CC149" s="30">
        <f t="shared" si="181"/>
        <v>0</v>
      </c>
      <c r="CD149" s="30">
        <f t="shared" si="181"/>
        <v>0</v>
      </c>
      <c r="CE149" s="30">
        <f t="shared" si="181"/>
        <v>0</v>
      </c>
      <c r="CF149" s="30">
        <f t="shared" si="181"/>
        <v>0</v>
      </c>
      <c r="CG149" s="30">
        <f t="shared" si="181"/>
        <v>0</v>
      </c>
      <c r="CH149" s="33">
        <f t="shared" si="181"/>
        <v>0</v>
      </c>
    </row>
    <row r="150" spans="1:86" ht="15.75" hidden="1" customHeight="1" x14ac:dyDescent="0.35">
      <c r="A150" s="578"/>
      <c r="B150" s="94" t="s">
        <v>4</v>
      </c>
      <c r="C150" s="30">
        <f t="shared" si="168"/>
        <v>0</v>
      </c>
      <c r="D150" s="30">
        <f t="shared" si="169"/>
        <v>0</v>
      </c>
      <c r="E150" s="30">
        <f t="shared" ref="E150:BP150" si="182">IF(E30=0,0,((E12*0.5)+D30-E48)*E85*E117*E$2)</f>
        <v>0</v>
      </c>
      <c r="F150" s="30">
        <f t="shared" si="182"/>
        <v>0</v>
      </c>
      <c r="G150" s="30">
        <f t="shared" si="182"/>
        <v>0</v>
      </c>
      <c r="H150" s="30">
        <f t="shared" si="182"/>
        <v>0</v>
      </c>
      <c r="I150" s="30">
        <f t="shared" si="182"/>
        <v>0</v>
      </c>
      <c r="J150" s="30">
        <f t="shared" si="182"/>
        <v>0</v>
      </c>
      <c r="K150" s="30">
        <f t="shared" si="182"/>
        <v>0</v>
      </c>
      <c r="L150" s="30">
        <f t="shared" si="182"/>
        <v>0</v>
      </c>
      <c r="M150" s="30">
        <f t="shared" si="182"/>
        <v>0</v>
      </c>
      <c r="N150" s="30">
        <f t="shared" si="182"/>
        <v>0</v>
      </c>
      <c r="O150" s="30">
        <f t="shared" si="182"/>
        <v>0</v>
      </c>
      <c r="P150" s="30">
        <f t="shared" si="182"/>
        <v>0</v>
      </c>
      <c r="Q150" s="30">
        <f t="shared" si="182"/>
        <v>0</v>
      </c>
      <c r="R150" s="30">
        <f t="shared" si="182"/>
        <v>0</v>
      </c>
      <c r="S150" s="30">
        <f t="shared" si="182"/>
        <v>0</v>
      </c>
      <c r="T150" s="30">
        <f t="shared" si="182"/>
        <v>0</v>
      </c>
      <c r="U150" s="30">
        <f t="shared" si="182"/>
        <v>0</v>
      </c>
      <c r="V150" s="30">
        <f t="shared" si="182"/>
        <v>0</v>
      </c>
      <c r="W150" s="30">
        <f t="shared" si="182"/>
        <v>0</v>
      </c>
      <c r="X150" s="30">
        <f t="shared" si="182"/>
        <v>0</v>
      </c>
      <c r="Y150" s="30">
        <f t="shared" si="182"/>
        <v>0</v>
      </c>
      <c r="Z150" s="30">
        <f t="shared" si="182"/>
        <v>0</v>
      </c>
      <c r="AA150" s="30">
        <f t="shared" si="182"/>
        <v>0</v>
      </c>
      <c r="AB150" s="30">
        <f t="shared" si="182"/>
        <v>0</v>
      </c>
      <c r="AC150" s="30">
        <f t="shared" si="182"/>
        <v>0</v>
      </c>
      <c r="AD150" s="30">
        <f t="shared" si="182"/>
        <v>0</v>
      </c>
      <c r="AE150" s="30">
        <f t="shared" si="182"/>
        <v>0</v>
      </c>
      <c r="AF150" s="30">
        <f t="shared" si="182"/>
        <v>0</v>
      </c>
      <c r="AG150" s="30">
        <f t="shared" si="182"/>
        <v>0</v>
      </c>
      <c r="AH150" s="30">
        <f t="shared" si="182"/>
        <v>0</v>
      </c>
      <c r="AI150" s="30">
        <f t="shared" si="182"/>
        <v>0</v>
      </c>
      <c r="AJ150" s="30">
        <f t="shared" si="182"/>
        <v>0</v>
      </c>
      <c r="AK150" s="30">
        <f t="shared" si="182"/>
        <v>0</v>
      </c>
      <c r="AL150" s="30">
        <f t="shared" si="182"/>
        <v>0</v>
      </c>
      <c r="AM150" s="30">
        <f t="shared" si="182"/>
        <v>0</v>
      </c>
      <c r="AN150" s="30">
        <f t="shared" si="182"/>
        <v>0</v>
      </c>
      <c r="AO150" s="30">
        <f t="shared" si="182"/>
        <v>0</v>
      </c>
      <c r="AP150" s="30">
        <f t="shared" si="182"/>
        <v>0</v>
      </c>
      <c r="AQ150" s="30">
        <f t="shared" si="182"/>
        <v>0</v>
      </c>
      <c r="AR150" s="30">
        <f t="shared" si="182"/>
        <v>0</v>
      </c>
      <c r="AS150" s="30">
        <f t="shared" si="182"/>
        <v>0</v>
      </c>
      <c r="AT150" s="30">
        <f t="shared" si="182"/>
        <v>0</v>
      </c>
      <c r="AU150" s="30">
        <f t="shared" si="182"/>
        <v>0</v>
      </c>
      <c r="AV150" s="30">
        <f t="shared" si="182"/>
        <v>0</v>
      </c>
      <c r="AW150" s="30">
        <f t="shared" si="182"/>
        <v>0</v>
      </c>
      <c r="AX150" s="30">
        <f t="shared" si="182"/>
        <v>0</v>
      </c>
      <c r="AY150" s="30">
        <f t="shared" si="182"/>
        <v>0</v>
      </c>
      <c r="AZ150" s="30">
        <f t="shared" si="182"/>
        <v>0</v>
      </c>
      <c r="BA150" s="30">
        <f t="shared" si="182"/>
        <v>0</v>
      </c>
      <c r="BB150" s="30">
        <f t="shared" si="182"/>
        <v>0</v>
      </c>
      <c r="BC150" s="30">
        <f t="shared" si="182"/>
        <v>0</v>
      </c>
      <c r="BD150" s="30">
        <f t="shared" si="182"/>
        <v>0</v>
      </c>
      <c r="BE150" s="30">
        <f t="shared" si="182"/>
        <v>0</v>
      </c>
      <c r="BF150" s="30">
        <f t="shared" si="182"/>
        <v>0</v>
      </c>
      <c r="BG150" s="30">
        <f t="shared" si="182"/>
        <v>0</v>
      </c>
      <c r="BH150" s="30">
        <f t="shared" si="182"/>
        <v>0</v>
      </c>
      <c r="BI150" s="30">
        <f t="shared" si="182"/>
        <v>0</v>
      </c>
      <c r="BJ150" s="30">
        <f t="shared" si="182"/>
        <v>0</v>
      </c>
      <c r="BK150" s="30">
        <f t="shared" si="182"/>
        <v>0</v>
      </c>
      <c r="BL150" s="30">
        <f t="shared" si="182"/>
        <v>0</v>
      </c>
      <c r="BM150" s="30">
        <f t="shared" si="182"/>
        <v>0</v>
      </c>
      <c r="BN150" s="30">
        <f t="shared" si="182"/>
        <v>0</v>
      </c>
      <c r="BO150" s="30">
        <f t="shared" si="182"/>
        <v>0</v>
      </c>
      <c r="BP150" s="30">
        <f t="shared" si="182"/>
        <v>0</v>
      </c>
      <c r="BQ150" s="30">
        <f t="shared" ref="BQ150:CH150" si="183">IF(BQ30=0,0,((BQ12*0.5)+BP30-BQ48)*BQ85*BQ117*BQ$2)</f>
        <v>0</v>
      </c>
      <c r="BR150" s="30">
        <f t="shared" si="183"/>
        <v>0</v>
      </c>
      <c r="BS150" s="30">
        <f t="shared" si="183"/>
        <v>0</v>
      </c>
      <c r="BT150" s="30">
        <f t="shared" si="183"/>
        <v>0</v>
      </c>
      <c r="BU150" s="30">
        <f t="shared" si="183"/>
        <v>0</v>
      </c>
      <c r="BV150" s="30">
        <f t="shared" si="183"/>
        <v>0</v>
      </c>
      <c r="BW150" s="30">
        <f t="shared" si="183"/>
        <v>0</v>
      </c>
      <c r="BX150" s="30">
        <f t="shared" si="183"/>
        <v>0</v>
      </c>
      <c r="BY150" s="30">
        <f t="shared" si="183"/>
        <v>0</v>
      </c>
      <c r="BZ150" s="30">
        <f t="shared" si="183"/>
        <v>0</v>
      </c>
      <c r="CA150" s="30">
        <f t="shared" si="183"/>
        <v>0</v>
      </c>
      <c r="CB150" s="30">
        <f t="shared" si="183"/>
        <v>0</v>
      </c>
      <c r="CC150" s="30">
        <f t="shared" si="183"/>
        <v>0</v>
      </c>
      <c r="CD150" s="30">
        <f t="shared" si="183"/>
        <v>0</v>
      </c>
      <c r="CE150" s="30">
        <f t="shared" si="183"/>
        <v>0</v>
      </c>
      <c r="CF150" s="30">
        <f t="shared" si="183"/>
        <v>0</v>
      </c>
      <c r="CG150" s="30">
        <f t="shared" si="183"/>
        <v>0</v>
      </c>
      <c r="CH150" s="33">
        <f t="shared" si="183"/>
        <v>0</v>
      </c>
    </row>
    <row r="151" spans="1:86" hidden="1" x14ac:dyDescent="0.35">
      <c r="A151" s="578"/>
      <c r="B151" s="94" t="s">
        <v>5</v>
      </c>
      <c r="C151" s="30">
        <f t="shared" si="168"/>
        <v>0</v>
      </c>
      <c r="D151" s="30">
        <f t="shared" si="169"/>
        <v>0</v>
      </c>
      <c r="E151" s="30">
        <f t="shared" ref="E151:BP151" si="184">IF(E31=0,0,((E13*0.5)+D31-E49)*E86*E118*E$2)</f>
        <v>0</v>
      </c>
      <c r="F151" s="30">
        <f t="shared" si="184"/>
        <v>0</v>
      </c>
      <c r="G151" s="30">
        <f t="shared" si="184"/>
        <v>0</v>
      </c>
      <c r="H151" s="30">
        <f t="shared" si="184"/>
        <v>0</v>
      </c>
      <c r="I151" s="30">
        <f t="shared" si="184"/>
        <v>0</v>
      </c>
      <c r="J151" s="30">
        <f t="shared" si="184"/>
        <v>0</v>
      </c>
      <c r="K151" s="30">
        <f t="shared" si="184"/>
        <v>0</v>
      </c>
      <c r="L151" s="30">
        <f t="shared" si="184"/>
        <v>0</v>
      </c>
      <c r="M151" s="30">
        <f t="shared" si="184"/>
        <v>0</v>
      </c>
      <c r="N151" s="30">
        <f t="shared" si="184"/>
        <v>0</v>
      </c>
      <c r="O151" s="30">
        <f t="shared" si="184"/>
        <v>0</v>
      </c>
      <c r="P151" s="30">
        <f t="shared" si="184"/>
        <v>0</v>
      </c>
      <c r="Q151" s="30">
        <f t="shared" si="184"/>
        <v>0</v>
      </c>
      <c r="R151" s="30">
        <f t="shared" si="184"/>
        <v>0</v>
      </c>
      <c r="S151" s="30">
        <f t="shared" si="184"/>
        <v>0</v>
      </c>
      <c r="T151" s="30">
        <f t="shared" si="184"/>
        <v>0</v>
      </c>
      <c r="U151" s="30">
        <f t="shared" si="184"/>
        <v>0</v>
      </c>
      <c r="V151" s="30">
        <f t="shared" si="184"/>
        <v>0</v>
      </c>
      <c r="W151" s="30">
        <f t="shared" si="184"/>
        <v>0</v>
      </c>
      <c r="X151" s="30">
        <f t="shared" si="184"/>
        <v>0</v>
      </c>
      <c r="Y151" s="30">
        <f t="shared" si="184"/>
        <v>0</v>
      </c>
      <c r="Z151" s="30">
        <f t="shared" si="184"/>
        <v>0</v>
      </c>
      <c r="AA151" s="30">
        <f t="shared" si="184"/>
        <v>0</v>
      </c>
      <c r="AB151" s="30">
        <f t="shared" si="184"/>
        <v>0</v>
      </c>
      <c r="AC151" s="30">
        <f t="shared" si="184"/>
        <v>0</v>
      </c>
      <c r="AD151" s="30">
        <f t="shared" si="184"/>
        <v>0</v>
      </c>
      <c r="AE151" s="30">
        <f t="shared" si="184"/>
        <v>0</v>
      </c>
      <c r="AF151" s="30">
        <f t="shared" si="184"/>
        <v>0</v>
      </c>
      <c r="AG151" s="30">
        <f t="shared" si="184"/>
        <v>0</v>
      </c>
      <c r="AH151" s="30">
        <f t="shared" si="184"/>
        <v>0</v>
      </c>
      <c r="AI151" s="30">
        <f t="shared" si="184"/>
        <v>0</v>
      </c>
      <c r="AJ151" s="30">
        <f t="shared" si="184"/>
        <v>0</v>
      </c>
      <c r="AK151" s="30">
        <f t="shared" si="184"/>
        <v>0</v>
      </c>
      <c r="AL151" s="30">
        <f t="shared" si="184"/>
        <v>0</v>
      </c>
      <c r="AM151" s="30">
        <f t="shared" si="184"/>
        <v>0</v>
      </c>
      <c r="AN151" s="30">
        <f t="shared" si="184"/>
        <v>0</v>
      </c>
      <c r="AO151" s="30">
        <f t="shared" si="184"/>
        <v>0</v>
      </c>
      <c r="AP151" s="30">
        <f t="shared" si="184"/>
        <v>0</v>
      </c>
      <c r="AQ151" s="30">
        <f t="shared" si="184"/>
        <v>0</v>
      </c>
      <c r="AR151" s="30">
        <f t="shared" si="184"/>
        <v>0</v>
      </c>
      <c r="AS151" s="30">
        <f t="shared" si="184"/>
        <v>0</v>
      </c>
      <c r="AT151" s="30">
        <f t="shared" si="184"/>
        <v>0</v>
      </c>
      <c r="AU151" s="30">
        <f t="shared" si="184"/>
        <v>0</v>
      </c>
      <c r="AV151" s="30">
        <f t="shared" si="184"/>
        <v>0</v>
      </c>
      <c r="AW151" s="30">
        <f t="shared" si="184"/>
        <v>0</v>
      </c>
      <c r="AX151" s="30">
        <f t="shared" si="184"/>
        <v>0</v>
      </c>
      <c r="AY151" s="30">
        <f t="shared" si="184"/>
        <v>0</v>
      </c>
      <c r="AZ151" s="30">
        <f t="shared" si="184"/>
        <v>0</v>
      </c>
      <c r="BA151" s="30">
        <f t="shared" si="184"/>
        <v>0</v>
      </c>
      <c r="BB151" s="30">
        <f t="shared" si="184"/>
        <v>0</v>
      </c>
      <c r="BC151" s="30">
        <f t="shared" si="184"/>
        <v>0</v>
      </c>
      <c r="BD151" s="30">
        <f t="shared" si="184"/>
        <v>0</v>
      </c>
      <c r="BE151" s="30">
        <f t="shared" si="184"/>
        <v>0</v>
      </c>
      <c r="BF151" s="30">
        <f t="shared" si="184"/>
        <v>0</v>
      </c>
      <c r="BG151" s="30">
        <f t="shared" si="184"/>
        <v>0</v>
      </c>
      <c r="BH151" s="30">
        <f t="shared" si="184"/>
        <v>0</v>
      </c>
      <c r="BI151" s="30">
        <f t="shared" si="184"/>
        <v>0</v>
      </c>
      <c r="BJ151" s="30">
        <f t="shared" si="184"/>
        <v>0</v>
      </c>
      <c r="BK151" s="30">
        <f t="shared" si="184"/>
        <v>0</v>
      </c>
      <c r="BL151" s="30">
        <f t="shared" si="184"/>
        <v>0</v>
      </c>
      <c r="BM151" s="30">
        <f t="shared" si="184"/>
        <v>0</v>
      </c>
      <c r="BN151" s="30">
        <f t="shared" si="184"/>
        <v>0</v>
      </c>
      <c r="BO151" s="30">
        <f t="shared" si="184"/>
        <v>0</v>
      </c>
      <c r="BP151" s="30">
        <f t="shared" si="184"/>
        <v>0</v>
      </c>
      <c r="BQ151" s="30">
        <f t="shared" ref="BQ151:CH151" si="185">IF(BQ31=0,0,((BQ13*0.5)+BP31-BQ49)*BQ86*BQ118*BQ$2)</f>
        <v>0</v>
      </c>
      <c r="BR151" s="30">
        <f t="shared" si="185"/>
        <v>0</v>
      </c>
      <c r="BS151" s="30">
        <f t="shared" si="185"/>
        <v>0</v>
      </c>
      <c r="BT151" s="30">
        <f t="shared" si="185"/>
        <v>0</v>
      </c>
      <c r="BU151" s="30">
        <f t="shared" si="185"/>
        <v>0</v>
      </c>
      <c r="BV151" s="30">
        <f t="shared" si="185"/>
        <v>0</v>
      </c>
      <c r="BW151" s="30">
        <f t="shared" si="185"/>
        <v>0</v>
      </c>
      <c r="BX151" s="30">
        <f t="shared" si="185"/>
        <v>0</v>
      </c>
      <c r="BY151" s="30">
        <f t="shared" si="185"/>
        <v>0</v>
      </c>
      <c r="BZ151" s="30">
        <f t="shared" si="185"/>
        <v>0</v>
      </c>
      <c r="CA151" s="30">
        <f t="shared" si="185"/>
        <v>0</v>
      </c>
      <c r="CB151" s="30">
        <f t="shared" si="185"/>
        <v>0</v>
      </c>
      <c r="CC151" s="30">
        <f t="shared" si="185"/>
        <v>0</v>
      </c>
      <c r="CD151" s="30">
        <f t="shared" si="185"/>
        <v>0</v>
      </c>
      <c r="CE151" s="30">
        <f t="shared" si="185"/>
        <v>0</v>
      </c>
      <c r="CF151" s="30">
        <f t="shared" si="185"/>
        <v>0</v>
      </c>
      <c r="CG151" s="30">
        <f t="shared" si="185"/>
        <v>0</v>
      </c>
      <c r="CH151" s="33">
        <f t="shared" si="185"/>
        <v>0</v>
      </c>
    </row>
    <row r="152" spans="1:86" hidden="1" x14ac:dyDescent="0.35">
      <c r="A152" s="578"/>
      <c r="B152" s="94" t="s">
        <v>23</v>
      </c>
      <c r="C152" s="30">
        <f t="shared" si="168"/>
        <v>0</v>
      </c>
      <c r="D152" s="30">
        <f t="shared" si="169"/>
        <v>0</v>
      </c>
      <c r="E152" s="30">
        <f t="shared" ref="E152:BP152" si="186">IF(E32=0,0,((E14*0.5)+D32-E50)*E87*E119*E$2)</f>
        <v>0</v>
      </c>
      <c r="F152" s="30">
        <f t="shared" si="186"/>
        <v>0</v>
      </c>
      <c r="G152" s="30">
        <f t="shared" si="186"/>
        <v>0</v>
      </c>
      <c r="H152" s="30">
        <f t="shared" si="186"/>
        <v>0</v>
      </c>
      <c r="I152" s="30">
        <f t="shared" si="186"/>
        <v>0</v>
      </c>
      <c r="J152" s="30">
        <f t="shared" si="186"/>
        <v>0</v>
      </c>
      <c r="K152" s="30">
        <f t="shared" si="186"/>
        <v>0</v>
      </c>
      <c r="L152" s="30">
        <f t="shared" si="186"/>
        <v>0</v>
      </c>
      <c r="M152" s="30">
        <f t="shared" si="186"/>
        <v>0</v>
      </c>
      <c r="N152" s="30">
        <f t="shared" si="186"/>
        <v>0</v>
      </c>
      <c r="O152" s="30">
        <f t="shared" si="186"/>
        <v>0</v>
      </c>
      <c r="P152" s="30">
        <f t="shared" si="186"/>
        <v>0</v>
      </c>
      <c r="Q152" s="30">
        <f t="shared" si="186"/>
        <v>0</v>
      </c>
      <c r="R152" s="30">
        <f t="shared" si="186"/>
        <v>0</v>
      </c>
      <c r="S152" s="30">
        <f t="shared" si="186"/>
        <v>0</v>
      </c>
      <c r="T152" s="30">
        <f t="shared" si="186"/>
        <v>0</v>
      </c>
      <c r="U152" s="30">
        <f t="shared" si="186"/>
        <v>0</v>
      </c>
      <c r="V152" s="30">
        <f t="shared" si="186"/>
        <v>0</v>
      </c>
      <c r="W152" s="30">
        <f t="shared" si="186"/>
        <v>0</v>
      </c>
      <c r="X152" s="30">
        <f t="shared" si="186"/>
        <v>0</v>
      </c>
      <c r="Y152" s="30">
        <f t="shared" si="186"/>
        <v>0</v>
      </c>
      <c r="Z152" s="30">
        <f t="shared" si="186"/>
        <v>0</v>
      </c>
      <c r="AA152" s="30">
        <f t="shared" si="186"/>
        <v>0</v>
      </c>
      <c r="AB152" s="30">
        <f t="shared" si="186"/>
        <v>0</v>
      </c>
      <c r="AC152" s="30">
        <f t="shared" si="186"/>
        <v>0</v>
      </c>
      <c r="AD152" s="30">
        <f t="shared" si="186"/>
        <v>0</v>
      </c>
      <c r="AE152" s="30">
        <f t="shared" si="186"/>
        <v>0</v>
      </c>
      <c r="AF152" s="30">
        <f t="shared" si="186"/>
        <v>0</v>
      </c>
      <c r="AG152" s="30">
        <f t="shared" si="186"/>
        <v>0</v>
      </c>
      <c r="AH152" s="30">
        <f t="shared" si="186"/>
        <v>0</v>
      </c>
      <c r="AI152" s="30">
        <f t="shared" si="186"/>
        <v>0</v>
      </c>
      <c r="AJ152" s="30">
        <f t="shared" si="186"/>
        <v>0</v>
      </c>
      <c r="AK152" s="30">
        <f t="shared" si="186"/>
        <v>0</v>
      </c>
      <c r="AL152" s="30">
        <f t="shared" si="186"/>
        <v>0</v>
      </c>
      <c r="AM152" s="30">
        <f t="shared" si="186"/>
        <v>0</v>
      </c>
      <c r="AN152" s="30">
        <f t="shared" si="186"/>
        <v>0</v>
      </c>
      <c r="AO152" s="30">
        <f t="shared" si="186"/>
        <v>0</v>
      </c>
      <c r="AP152" s="30">
        <f t="shared" si="186"/>
        <v>0</v>
      </c>
      <c r="AQ152" s="30">
        <f t="shared" si="186"/>
        <v>0</v>
      </c>
      <c r="AR152" s="30">
        <f t="shared" si="186"/>
        <v>0</v>
      </c>
      <c r="AS152" s="30">
        <f t="shared" si="186"/>
        <v>0</v>
      </c>
      <c r="AT152" s="30">
        <f t="shared" si="186"/>
        <v>0</v>
      </c>
      <c r="AU152" s="30">
        <f t="shared" si="186"/>
        <v>0</v>
      </c>
      <c r="AV152" s="30">
        <f t="shared" si="186"/>
        <v>0</v>
      </c>
      <c r="AW152" s="30">
        <f t="shared" si="186"/>
        <v>0</v>
      </c>
      <c r="AX152" s="30">
        <f t="shared" si="186"/>
        <v>0</v>
      </c>
      <c r="AY152" s="30">
        <f t="shared" si="186"/>
        <v>0</v>
      </c>
      <c r="AZ152" s="30">
        <f t="shared" si="186"/>
        <v>0</v>
      </c>
      <c r="BA152" s="30">
        <f t="shared" si="186"/>
        <v>0</v>
      </c>
      <c r="BB152" s="30">
        <f t="shared" si="186"/>
        <v>0</v>
      </c>
      <c r="BC152" s="30">
        <f t="shared" si="186"/>
        <v>0</v>
      </c>
      <c r="BD152" s="30">
        <f t="shared" si="186"/>
        <v>0</v>
      </c>
      <c r="BE152" s="30">
        <f t="shared" si="186"/>
        <v>0</v>
      </c>
      <c r="BF152" s="30">
        <f t="shared" si="186"/>
        <v>0</v>
      </c>
      <c r="BG152" s="30">
        <f t="shared" si="186"/>
        <v>0</v>
      </c>
      <c r="BH152" s="30">
        <f t="shared" si="186"/>
        <v>0</v>
      </c>
      <c r="BI152" s="30">
        <f t="shared" si="186"/>
        <v>0</v>
      </c>
      <c r="BJ152" s="30">
        <f t="shared" si="186"/>
        <v>0</v>
      </c>
      <c r="BK152" s="30">
        <f t="shared" si="186"/>
        <v>0</v>
      </c>
      <c r="BL152" s="30">
        <f t="shared" si="186"/>
        <v>0</v>
      </c>
      <c r="BM152" s="30">
        <f t="shared" si="186"/>
        <v>0</v>
      </c>
      <c r="BN152" s="30">
        <f t="shared" si="186"/>
        <v>0</v>
      </c>
      <c r="BO152" s="30">
        <f t="shared" si="186"/>
        <v>0</v>
      </c>
      <c r="BP152" s="30">
        <f t="shared" si="186"/>
        <v>0</v>
      </c>
      <c r="BQ152" s="30">
        <f t="shared" ref="BQ152:CH152" si="187">IF(BQ32=0,0,((BQ14*0.5)+BP32-BQ50)*BQ87*BQ119*BQ$2)</f>
        <v>0</v>
      </c>
      <c r="BR152" s="30">
        <f t="shared" si="187"/>
        <v>0</v>
      </c>
      <c r="BS152" s="30">
        <f t="shared" si="187"/>
        <v>0</v>
      </c>
      <c r="BT152" s="30">
        <f t="shared" si="187"/>
        <v>0</v>
      </c>
      <c r="BU152" s="30">
        <f t="shared" si="187"/>
        <v>0</v>
      </c>
      <c r="BV152" s="30">
        <f t="shared" si="187"/>
        <v>0</v>
      </c>
      <c r="BW152" s="30">
        <f t="shared" si="187"/>
        <v>0</v>
      </c>
      <c r="BX152" s="30">
        <f t="shared" si="187"/>
        <v>0</v>
      </c>
      <c r="BY152" s="30">
        <f t="shared" si="187"/>
        <v>0</v>
      </c>
      <c r="BZ152" s="30">
        <f t="shared" si="187"/>
        <v>0</v>
      </c>
      <c r="CA152" s="30">
        <f t="shared" si="187"/>
        <v>0</v>
      </c>
      <c r="CB152" s="30">
        <f t="shared" si="187"/>
        <v>0</v>
      </c>
      <c r="CC152" s="30">
        <f t="shared" si="187"/>
        <v>0</v>
      </c>
      <c r="CD152" s="30">
        <f t="shared" si="187"/>
        <v>0</v>
      </c>
      <c r="CE152" s="30">
        <f t="shared" si="187"/>
        <v>0</v>
      </c>
      <c r="CF152" s="30">
        <f t="shared" si="187"/>
        <v>0</v>
      </c>
      <c r="CG152" s="30">
        <f t="shared" si="187"/>
        <v>0</v>
      </c>
      <c r="CH152" s="33">
        <f t="shared" si="187"/>
        <v>0</v>
      </c>
    </row>
    <row r="153" spans="1:86" hidden="1" x14ac:dyDescent="0.35">
      <c r="A153" s="578"/>
      <c r="B153" s="94" t="s">
        <v>24</v>
      </c>
      <c r="C153" s="30">
        <f t="shared" si="168"/>
        <v>0</v>
      </c>
      <c r="D153" s="30">
        <f t="shared" si="169"/>
        <v>0</v>
      </c>
      <c r="E153" s="30">
        <f t="shared" ref="E153:BP153" si="188">IF(E33=0,0,((E15*0.5)+D33-E51)*E88*E120*E$2)</f>
        <v>0</v>
      </c>
      <c r="F153" s="30">
        <f t="shared" si="188"/>
        <v>0</v>
      </c>
      <c r="G153" s="30">
        <f t="shared" si="188"/>
        <v>0</v>
      </c>
      <c r="H153" s="30">
        <f t="shared" si="188"/>
        <v>0</v>
      </c>
      <c r="I153" s="30">
        <f t="shared" si="188"/>
        <v>0</v>
      </c>
      <c r="J153" s="30">
        <f t="shared" si="188"/>
        <v>0</v>
      </c>
      <c r="K153" s="30">
        <f t="shared" si="188"/>
        <v>0</v>
      </c>
      <c r="L153" s="30">
        <f t="shared" si="188"/>
        <v>0</v>
      </c>
      <c r="M153" s="30">
        <f t="shared" si="188"/>
        <v>0</v>
      </c>
      <c r="N153" s="30">
        <f t="shared" si="188"/>
        <v>0</v>
      </c>
      <c r="O153" s="30">
        <f t="shared" si="188"/>
        <v>0</v>
      </c>
      <c r="P153" s="30">
        <f t="shared" si="188"/>
        <v>0</v>
      </c>
      <c r="Q153" s="30">
        <f t="shared" si="188"/>
        <v>0</v>
      </c>
      <c r="R153" s="30">
        <f t="shared" si="188"/>
        <v>0</v>
      </c>
      <c r="S153" s="30">
        <f t="shared" si="188"/>
        <v>0</v>
      </c>
      <c r="T153" s="30">
        <f t="shared" si="188"/>
        <v>0</v>
      </c>
      <c r="U153" s="30">
        <f t="shared" si="188"/>
        <v>0</v>
      </c>
      <c r="V153" s="30">
        <f t="shared" si="188"/>
        <v>0</v>
      </c>
      <c r="W153" s="30">
        <f t="shared" si="188"/>
        <v>0</v>
      </c>
      <c r="X153" s="30">
        <f t="shared" si="188"/>
        <v>0</v>
      </c>
      <c r="Y153" s="30">
        <f t="shared" si="188"/>
        <v>0</v>
      </c>
      <c r="Z153" s="30">
        <f t="shared" si="188"/>
        <v>0</v>
      </c>
      <c r="AA153" s="30">
        <f t="shared" si="188"/>
        <v>0</v>
      </c>
      <c r="AB153" s="30">
        <f t="shared" si="188"/>
        <v>0</v>
      </c>
      <c r="AC153" s="30">
        <f t="shared" si="188"/>
        <v>0</v>
      </c>
      <c r="AD153" s="30">
        <f t="shared" si="188"/>
        <v>0</v>
      </c>
      <c r="AE153" s="30">
        <f t="shared" si="188"/>
        <v>0</v>
      </c>
      <c r="AF153" s="30">
        <f t="shared" si="188"/>
        <v>0</v>
      </c>
      <c r="AG153" s="30">
        <f t="shared" si="188"/>
        <v>0</v>
      </c>
      <c r="AH153" s="30">
        <f t="shared" si="188"/>
        <v>0</v>
      </c>
      <c r="AI153" s="30">
        <f t="shared" si="188"/>
        <v>0</v>
      </c>
      <c r="AJ153" s="30">
        <f t="shared" si="188"/>
        <v>0</v>
      </c>
      <c r="AK153" s="30">
        <f t="shared" si="188"/>
        <v>0</v>
      </c>
      <c r="AL153" s="30">
        <f t="shared" si="188"/>
        <v>0</v>
      </c>
      <c r="AM153" s="30">
        <f t="shared" si="188"/>
        <v>0</v>
      </c>
      <c r="AN153" s="30">
        <f t="shared" si="188"/>
        <v>0</v>
      </c>
      <c r="AO153" s="30">
        <f t="shared" si="188"/>
        <v>0</v>
      </c>
      <c r="AP153" s="30">
        <f t="shared" si="188"/>
        <v>0</v>
      </c>
      <c r="AQ153" s="30">
        <f t="shared" si="188"/>
        <v>0</v>
      </c>
      <c r="AR153" s="30">
        <f t="shared" si="188"/>
        <v>0</v>
      </c>
      <c r="AS153" s="30">
        <f t="shared" si="188"/>
        <v>0</v>
      </c>
      <c r="AT153" s="30">
        <f t="shared" si="188"/>
        <v>0</v>
      </c>
      <c r="AU153" s="30">
        <f t="shared" si="188"/>
        <v>0</v>
      </c>
      <c r="AV153" s="30">
        <f t="shared" si="188"/>
        <v>0</v>
      </c>
      <c r="AW153" s="30">
        <f t="shared" si="188"/>
        <v>0</v>
      </c>
      <c r="AX153" s="30">
        <f t="shared" si="188"/>
        <v>0</v>
      </c>
      <c r="AY153" s="30">
        <f t="shared" si="188"/>
        <v>0</v>
      </c>
      <c r="AZ153" s="30">
        <f t="shared" si="188"/>
        <v>0</v>
      </c>
      <c r="BA153" s="30">
        <f t="shared" si="188"/>
        <v>0</v>
      </c>
      <c r="BB153" s="30">
        <f t="shared" si="188"/>
        <v>0</v>
      </c>
      <c r="BC153" s="30">
        <f t="shared" si="188"/>
        <v>0</v>
      </c>
      <c r="BD153" s="30">
        <f t="shared" si="188"/>
        <v>0</v>
      </c>
      <c r="BE153" s="30">
        <f t="shared" si="188"/>
        <v>0</v>
      </c>
      <c r="BF153" s="30">
        <f t="shared" si="188"/>
        <v>0</v>
      </c>
      <c r="BG153" s="30">
        <f t="shared" si="188"/>
        <v>0</v>
      </c>
      <c r="BH153" s="30">
        <f t="shared" si="188"/>
        <v>0</v>
      </c>
      <c r="BI153" s="30">
        <f t="shared" si="188"/>
        <v>0</v>
      </c>
      <c r="BJ153" s="30">
        <f t="shared" si="188"/>
        <v>0</v>
      </c>
      <c r="BK153" s="30">
        <f t="shared" si="188"/>
        <v>0</v>
      </c>
      <c r="BL153" s="30">
        <f t="shared" si="188"/>
        <v>0</v>
      </c>
      <c r="BM153" s="30">
        <f t="shared" si="188"/>
        <v>0</v>
      </c>
      <c r="BN153" s="30">
        <f t="shared" si="188"/>
        <v>0</v>
      </c>
      <c r="BO153" s="30">
        <f t="shared" si="188"/>
        <v>0</v>
      </c>
      <c r="BP153" s="30">
        <f t="shared" si="188"/>
        <v>0</v>
      </c>
      <c r="BQ153" s="30">
        <f t="shared" ref="BQ153:CH153" si="189">IF(BQ33=0,0,((BQ15*0.5)+BP33-BQ51)*BQ88*BQ120*BQ$2)</f>
        <v>0</v>
      </c>
      <c r="BR153" s="30">
        <f t="shared" si="189"/>
        <v>0</v>
      </c>
      <c r="BS153" s="30">
        <f t="shared" si="189"/>
        <v>0</v>
      </c>
      <c r="BT153" s="30">
        <f t="shared" si="189"/>
        <v>0</v>
      </c>
      <c r="BU153" s="30">
        <f t="shared" si="189"/>
        <v>0</v>
      </c>
      <c r="BV153" s="30">
        <f t="shared" si="189"/>
        <v>0</v>
      </c>
      <c r="BW153" s="30">
        <f t="shared" si="189"/>
        <v>0</v>
      </c>
      <c r="BX153" s="30">
        <f t="shared" si="189"/>
        <v>0</v>
      </c>
      <c r="BY153" s="30">
        <f t="shared" si="189"/>
        <v>0</v>
      </c>
      <c r="BZ153" s="30">
        <f t="shared" si="189"/>
        <v>0</v>
      </c>
      <c r="CA153" s="30">
        <f t="shared" si="189"/>
        <v>0</v>
      </c>
      <c r="CB153" s="30">
        <f t="shared" si="189"/>
        <v>0</v>
      </c>
      <c r="CC153" s="30">
        <f t="shared" si="189"/>
        <v>0</v>
      </c>
      <c r="CD153" s="30">
        <f t="shared" si="189"/>
        <v>0</v>
      </c>
      <c r="CE153" s="30">
        <f t="shared" si="189"/>
        <v>0</v>
      </c>
      <c r="CF153" s="30">
        <f t="shared" si="189"/>
        <v>0</v>
      </c>
      <c r="CG153" s="30">
        <f t="shared" si="189"/>
        <v>0</v>
      </c>
      <c r="CH153" s="33">
        <f t="shared" si="189"/>
        <v>0</v>
      </c>
    </row>
    <row r="154" spans="1:86" ht="15.75" hidden="1" customHeight="1" x14ac:dyDescent="0.35">
      <c r="A154" s="578"/>
      <c r="B154" s="94" t="s">
        <v>7</v>
      </c>
      <c r="C154" s="30">
        <f t="shared" si="168"/>
        <v>0</v>
      </c>
      <c r="D154" s="30">
        <f t="shared" si="169"/>
        <v>0</v>
      </c>
      <c r="E154" s="30">
        <f t="shared" ref="E154:BP154" si="190">IF(E34=0,0,((E16*0.5)+D34-E52)*E89*E121*E$2)</f>
        <v>0</v>
      </c>
      <c r="F154" s="30">
        <f t="shared" si="190"/>
        <v>0</v>
      </c>
      <c r="G154" s="30">
        <f t="shared" si="190"/>
        <v>0</v>
      </c>
      <c r="H154" s="30">
        <f t="shared" si="190"/>
        <v>0</v>
      </c>
      <c r="I154" s="30">
        <f t="shared" si="190"/>
        <v>0</v>
      </c>
      <c r="J154" s="30">
        <f t="shared" si="190"/>
        <v>0</v>
      </c>
      <c r="K154" s="30">
        <f t="shared" si="190"/>
        <v>0</v>
      </c>
      <c r="L154" s="30">
        <f t="shared" si="190"/>
        <v>0</v>
      </c>
      <c r="M154" s="30">
        <f t="shared" si="190"/>
        <v>0</v>
      </c>
      <c r="N154" s="30">
        <f t="shared" si="190"/>
        <v>0</v>
      </c>
      <c r="O154" s="30">
        <f t="shared" si="190"/>
        <v>0</v>
      </c>
      <c r="P154" s="30">
        <f t="shared" si="190"/>
        <v>0</v>
      </c>
      <c r="Q154" s="30">
        <f t="shared" si="190"/>
        <v>0</v>
      </c>
      <c r="R154" s="30">
        <f t="shared" si="190"/>
        <v>0</v>
      </c>
      <c r="S154" s="30">
        <f t="shared" si="190"/>
        <v>0</v>
      </c>
      <c r="T154" s="30">
        <f t="shared" si="190"/>
        <v>0</v>
      </c>
      <c r="U154" s="30">
        <f t="shared" si="190"/>
        <v>0</v>
      </c>
      <c r="V154" s="30">
        <f t="shared" si="190"/>
        <v>0</v>
      </c>
      <c r="W154" s="30">
        <f t="shared" si="190"/>
        <v>0</v>
      </c>
      <c r="X154" s="30">
        <f t="shared" si="190"/>
        <v>0</v>
      </c>
      <c r="Y154" s="30">
        <f t="shared" si="190"/>
        <v>0</v>
      </c>
      <c r="Z154" s="30">
        <f t="shared" si="190"/>
        <v>0</v>
      </c>
      <c r="AA154" s="30">
        <f t="shared" si="190"/>
        <v>0</v>
      </c>
      <c r="AB154" s="30">
        <f t="shared" si="190"/>
        <v>0</v>
      </c>
      <c r="AC154" s="30">
        <f t="shared" si="190"/>
        <v>0</v>
      </c>
      <c r="AD154" s="30">
        <f t="shared" si="190"/>
        <v>0</v>
      </c>
      <c r="AE154" s="30">
        <f t="shared" si="190"/>
        <v>0</v>
      </c>
      <c r="AF154" s="30">
        <f t="shared" si="190"/>
        <v>0</v>
      </c>
      <c r="AG154" s="30">
        <f t="shared" si="190"/>
        <v>0</v>
      </c>
      <c r="AH154" s="30">
        <f t="shared" si="190"/>
        <v>0</v>
      </c>
      <c r="AI154" s="30">
        <f t="shared" si="190"/>
        <v>0</v>
      </c>
      <c r="AJ154" s="30">
        <f t="shared" si="190"/>
        <v>0</v>
      </c>
      <c r="AK154" s="30">
        <f t="shared" si="190"/>
        <v>0</v>
      </c>
      <c r="AL154" s="30">
        <f t="shared" si="190"/>
        <v>0</v>
      </c>
      <c r="AM154" s="30">
        <f t="shared" si="190"/>
        <v>0</v>
      </c>
      <c r="AN154" s="30">
        <f t="shared" si="190"/>
        <v>0</v>
      </c>
      <c r="AO154" s="30">
        <f t="shared" si="190"/>
        <v>0</v>
      </c>
      <c r="AP154" s="30">
        <f t="shared" si="190"/>
        <v>0</v>
      </c>
      <c r="AQ154" s="30">
        <f t="shared" si="190"/>
        <v>0</v>
      </c>
      <c r="AR154" s="30">
        <f t="shared" si="190"/>
        <v>0</v>
      </c>
      <c r="AS154" s="30">
        <f t="shared" si="190"/>
        <v>0</v>
      </c>
      <c r="AT154" s="30">
        <f t="shared" si="190"/>
        <v>0</v>
      </c>
      <c r="AU154" s="30">
        <f t="shared" si="190"/>
        <v>0</v>
      </c>
      <c r="AV154" s="30">
        <f t="shared" si="190"/>
        <v>0</v>
      </c>
      <c r="AW154" s="30">
        <f t="shared" si="190"/>
        <v>0</v>
      </c>
      <c r="AX154" s="30">
        <f t="shared" si="190"/>
        <v>0</v>
      </c>
      <c r="AY154" s="30">
        <f t="shared" si="190"/>
        <v>0</v>
      </c>
      <c r="AZ154" s="30">
        <f t="shared" si="190"/>
        <v>0</v>
      </c>
      <c r="BA154" s="30">
        <f t="shared" si="190"/>
        <v>0</v>
      </c>
      <c r="BB154" s="30">
        <f t="shared" si="190"/>
        <v>0</v>
      </c>
      <c r="BC154" s="30">
        <f t="shared" si="190"/>
        <v>0</v>
      </c>
      <c r="BD154" s="30">
        <f t="shared" si="190"/>
        <v>0</v>
      </c>
      <c r="BE154" s="30">
        <f t="shared" si="190"/>
        <v>0</v>
      </c>
      <c r="BF154" s="30">
        <f t="shared" si="190"/>
        <v>0</v>
      </c>
      <c r="BG154" s="30">
        <f t="shared" si="190"/>
        <v>0</v>
      </c>
      <c r="BH154" s="30">
        <f t="shared" si="190"/>
        <v>0</v>
      </c>
      <c r="BI154" s="30">
        <f t="shared" si="190"/>
        <v>0</v>
      </c>
      <c r="BJ154" s="30">
        <f t="shared" si="190"/>
        <v>0</v>
      </c>
      <c r="BK154" s="30">
        <f t="shared" si="190"/>
        <v>0</v>
      </c>
      <c r="BL154" s="30">
        <f t="shared" si="190"/>
        <v>0</v>
      </c>
      <c r="BM154" s="30">
        <f t="shared" si="190"/>
        <v>0</v>
      </c>
      <c r="BN154" s="30">
        <f t="shared" si="190"/>
        <v>0</v>
      </c>
      <c r="BO154" s="30">
        <f t="shared" si="190"/>
        <v>0</v>
      </c>
      <c r="BP154" s="30">
        <f t="shared" si="190"/>
        <v>0</v>
      </c>
      <c r="BQ154" s="30">
        <f t="shared" ref="BQ154:CH154" si="191">IF(BQ34=0,0,((BQ16*0.5)+BP34-BQ52)*BQ89*BQ121*BQ$2)</f>
        <v>0</v>
      </c>
      <c r="BR154" s="30">
        <f t="shared" si="191"/>
        <v>0</v>
      </c>
      <c r="BS154" s="30">
        <f t="shared" si="191"/>
        <v>0</v>
      </c>
      <c r="BT154" s="30">
        <f t="shared" si="191"/>
        <v>0</v>
      </c>
      <c r="BU154" s="30">
        <f t="shared" si="191"/>
        <v>0</v>
      </c>
      <c r="BV154" s="30">
        <f t="shared" si="191"/>
        <v>0</v>
      </c>
      <c r="BW154" s="30">
        <f t="shared" si="191"/>
        <v>0</v>
      </c>
      <c r="BX154" s="30">
        <f t="shared" si="191"/>
        <v>0</v>
      </c>
      <c r="BY154" s="30">
        <f t="shared" si="191"/>
        <v>0</v>
      </c>
      <c r="BZ154" s="30">
        <f t="shared" si="191"/>
        <v>0</v>
      </c>
      <c r="CA154" s="30">
        <f t="shared" si="191"/>
        <v>0</v>
      </c>
      <c r="CB154" s="30">
        <f t="shared" si="191"/>
        <v>0</v>
      </c>
      <c r="CC154" s="30">
        <f t="shared" si="191"/>
        <v>0</v>
      </c>
      <c r="CD154" s="30">
        <f t="shared" si="191"/>
        <v>0</v>
      </c>
      <c r="CE154" s="30">
        <f t="shared" si="191"/>
        <v>0</v>
      </c>
      <c r="CF154" s="30">
        <f t="shared" si="191"/>
        <v>0</v>
      </c>
      <c r="CG154" s="30">
        <f t="shared" si="191"/>
        <v>0</v>
      </c>
      <c r="CH154" s="33">
        <f t="shared" si="191"/>
        <v>0</v>
      </c>
    </row>
    <row r="155" spans="1:86" ht="15.75" hidden="1" customHeight="1" x14ac:dyDescent="0.35">
      <c r="A155" s="578"/>
      <c r="B155" s="94" t="s">
        <v>8</v>
      </c>
      <c r="C155" s="30">
        <f t="shared" si="168"/>
        <v>0</v>
      </c>
      <c r="D155" s="30">
        <f t="shared" si="169"/>
        <v>0</v>
      </c>
      <c r="E155" s="30">
        <f t="shared" ref="E155:BP155" si="192">IF(E35=0,0,((E17*0.5)+D35-E53)*E90*E122*E$2)</f>
        <v>0</v>
      </c>
      <c r="F155" s="30">
        <f t="shared" si="192"/>
        <v>0</v>
      </c>
      <c r="G155" s="30">
        <f t="shared" si="192"/>
        <v>0</v>
      </c>
      <c r="H155" s="30">
        <f t="shared" si="192"/>
        <v>0</v>
      </c>
      <c r="I155" s="30">
        <f t="shared" si="192"/>
        <v>0</v>
      </c>
      <c r="J155" s="30">
        <f t="shared" si="192"/>
        <v>0</v>
      </c>
      <c r="K155" s="30">
        <f t="shared" si="192"/>
        <v>0</v>
      </c>
      <c r="L155" s="30">
        <f t="shared" si="192"/>
        <v>0</v>
      </c>
      <c r="M155" s="30">
        <f t="shared" si="192"/>
        <v>0</v>
      </c>
      <c r="N155" s="30">
        <f t="shared" si="192"/>
        <v>0</v>
      </c>
      <c r="O155" s="30">
        <f t="shared" si="192"/>
        <v>0</v>
      </c>
      <c r="P155" s="30">
        <f t="shared" si="192"/>
        <v>0</v>
      </c>
      <c r="Q155" s="30">
        <f t="shared" si="192"/>
        <v>0</v>
      </c>
      <c r="R155" s="30">
        <f t="shared" si="192"/>
        <v>0</v>
      </c>
      <c r="S155" s="30">
        <f t="shared" si="192"/>
        <v>0</v>
      </c>
      <c r="T155" s="30">
        <f t="shared" si="192"/>
        <v>0</v>
      </c>
      <c r="U155" s="30">
        <f t="shared" si="192"/>
        <v>0</v>
      </c>
      <c r="V155" s="30">
        <f t="shared" si="192"/>
        <v>0</v>
      </c>
      <c r="W155" s="30">
        <f t="shared" si="192"/>
        <v>0</v>
      </c>
      <c r="X155" s="30">
        <f t="shared" si="192"/>
        <v>0</v>
      </c>
      <c r="Y155" s="30">
        <f t="shared" si="192"/>
        <v>0</v>
      </c>
      <c r="Z155" s="30">
        <f t="shared" si="192"/>
        <v>0</v>
      </c>
      <c r="AA155" s="30">
        <f t="shared" si="192"/>
        <v>0</v>
      </c>
      <c r="AB155" s="30">
        <f t="shared" si="192"/>
        <v>0</v>
      </c>
      <c r="AC155" s="30">
        <f t="shared" si="192"/>
        <v>0</v>
      </c>
      <c r="AD155" s="30">
        <f t="shared" si="192"/>
        <v>0</v>
      </c>
      <c r="AE155" s="30">
        <f t="shared" si="192"/>
        <v>0</v>
      </c>
      <c r="AF155" s="30">
        <f t="shared" si="192"/>
        <v>0</v>
      </c>
      <c r="AG155" s="30">
        <f t="shared" si="192"/>
        <v>0</v>
      </c>
      <c r="AH155" s="30">
        <f t="shared" si="192"/>
        <v>0</v>
      </c>
      <c r="AI155" s="30">
        <f t="shared" si="192"/>
        <v>0</v>
      </c>
      <c r="AJ155" s="30">
        <f t="shared" si="192"/>
        <v>0</v>
      </c>
      <c r="AK155" s="30">
        <f t="shared" si="192"/>
        <v>0</v>
      </c>
      <c r="AL155" s="30">
        <f t="shared" si="192"/>
        <v>0</v>
      </c>
      <c r="AM155" s="30">
        <f t="shared" si="192"/>
        <v>0</v>
      </c>
      <c r="AN155" s="30">
        <f t="shared" si="192"/>
        <v>0</v>
      </c>
      <c r="AO155" s="30">
        <f t="shared" si="192"/>
        <v>0</v>
      </c>
      <c r="AP155" s="30">
        <f t="shared" si="192"/>
        <v>0</v>
      </c>
      <c r="AQ155" s="30">
        <f t="shared" si="192"/>
        <v>0</v>
      </c>
      <c r="AR155" s="30">
        <f t="shared" si="192"/>
        <v>0</v>
      </c>
      <c r="AS155" s="30">
        <f t="shared" si="192"/>
        <v>0</v>
      </c>
      <c r="AT155" s="30">
        <f t="shared" si="192"/>
        <v>0</v>
      </c>
      <c r="AU155" s="30">
        <f t="shared" si="192"/>
        <v>0</v>
      </c>
      <c r="AV155" s="30">
        <f t="shared" si="192"/>
        <v>0</v>
      </c>
      <c r="AW155" s="30">
        <f t="shared" si="192"/>
        <v>0</v>
      </c>
      <c r="AX155" s="30">
        <f t="shared" si="192"/>
        <v>0</v>
      </c>
      <c r="AY155" s="30">
        <f t="shared" si="192"/>
        <v>0</v>
      </c>
      <c r="AZ155" s="30">
        <f t="shared" si="192"/>
        <v>0</v>
      </c>
      <c r="BA155" s="30">
        <f t="shared" si="192"/>
        <v>0</v>
      </c>
      <c r="BB155" s="30">
        <f t="shared" si="192"/>
        <v>0</v>
      </c>
      <c r="BC155" s="30">
        <f t="shared" si="192"/>
        <v>0</v>
      </c>
      <c r="BD155" s="30">
        <f t="shared" si="192"/>
        <v>0</v>
      </c>
      <c r="BE155" s="30">
        <f t="shared" si="192"/>
        <v>0</v>
      </c>
      <c r="BF155" s="30">
        <f t="shared" si="192"/>
        <v>0</v>
      </c>
      <c r="BG155" s="30">
        <f t="shared" si="192"/>
        <v>0</v>
      </c>
      <c r="BH155" s="30">
        <f t="shared" si="192"/>
        <v>0</v>
      </c>
      <c r="BI155" s="30">
        <f t="shared" si="192"/>
        <v>0</v>
      </c>
      <c r="BJ155" s="30">
        <f t="shared" si="192"/>
        <v>0</v>
      </c>
      <c r="BK155" s="30">
        <f t="shared" si="192"/>
        <v>0</v>
      </c>
      <c r="BL155" s="30">
        <f t="shared" si="192"/>
        <v>0</v>
      </c>
      <c r="BM155" s="30">
        <f t="shared" si="192"/>
        <v>0</v>
      </c>
      <c r="BN155" s="30">
        <f t="shared" si="192"/>
        <v>0</v>
      </c>
      <c r="BO155" s="30">
        <f t="shared" si="192"/>
        <v>0</v>
      </c>
      <c r="BP155" s="30">
        <f t="shared" si="192"/>
        <v>0</v>
      </c>
      <c r="BQ155" s="30">
        <f t="shared" ref="BQ155:CH155" si="193">IF(BQ35=0,0,((BQ17*0.5)+BP35-BQ53)*BQ90*BQ122*BQ$2)</f>
        <v>0</v>
      </c>
      <c r="BR155" s="30">
        <f t="shared" si="193"/>
        <v>0</v>
      </c>
      <c r="BS155" s="30">
        <f t="shared" si="193"/>
        <v>0</v>
      </c>
      <c r="BT155" s="30">
        <f t="shared" si="193"/>
        <v>0</v>
      </c>
      <c r="BU155" s="30">
        <f t="shared" si="193"/>
        <v>0</v>
      </c>
      <c r="BV155" s="30">
        <f t="shared" si="193"/>
        <v>0</v>
      </c>
      <c r="BW155" s="30">
        <f t="shared" si="193"/>
        <v>0</v>
      </c>
      <c r="BX155" s="30">
        <f t="shared" si="193"/>
        <v>0</v>
      </c>
      <c r="BY155" s="30">
        <f t="shared" si="193"/>
        <v>0</v>
      </c>
      <c r="BZ155" s="30">
        <f t="shared" si="193"/>
        <v>0</v>
      </c>
      <c r="CA155" s="30">
        <f t="shared" si="193"/>
        <v>0</v>
      </c>
      <c r="CB155" s="30">
        <f t="shared" si="193"/>
        <v>0</v>
      </c>
      <c r="CC155" s="30">
        <f t="shared" si="193"/>
        <v>0</v>
      </c>
      <c r="CD155" s="30">
        <f t="shared" si="193"/>
        <v>0</v>
      </c>
      <c r="CE155" s="30">
        <f t="shared" si="193"/>
        <v>0</v>
      </c>
      <c r="CF155" s="30">
        <f t="shared" si="193"/>
        <v>0</v>
      </c>
      <c r="CG155" s="30">
        <f t="shared" si="193"/>
        <v>0</v>
      </c>
      <c r="CH155" s="33">
        <f t="shared" si="193"/>
        <v>0</v>
      </c>
    </row>
    <row r="156" spans="1:86" ht="15.75" hidden="1" customHeight="1" x14ac:dyDescent="0.35">
      <c r="A156" s="578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5">
      <c r="A157" s="578"/>
      <c r="B157" s="284" t="s">
        <v>26</v>
      </c>
      <c r="C157" s="30">
        <f>SUM(C143:C156)</f>
        <v>0</v>
      </c>
      <c r="D157" s="30">
        <f>SUM(D143:D156)</f>
        <v>0</v>
      </c>
      <c r="E157" s="30">
        <f t="shared" ref="E157:BP157" si="194">SUM(E143:E156)</f>
        <v>0</v>
      </c>
      <c r="F157" s="30">
        <f t="shared" si="194"/>
        <v>0</v>
      </c>
      <c r="G157" s="30">
        <f t="shared" si="194"/>
        <v>0</v>
      </c>
      <c r="H157" s="30">
        <f t="shared" si="194"/>
        <v>0</v>
      </c>
      <c r="I157" s="30">
        <f t="shared" si="194"/>
        <v>0</v>
      </c>
      <c r="J157" s="30">
        <f t="shared" si="194"/>
        <v>0</v>
      </c>
      <c r="K157" s="30">
        <f t="shared" si="194"/>
        <v>0</v>
      </c>
      <c r="L157" s="30">
        <f t="shared" si="194"/>
        <v>0</v>
      </c>
      <c r="M157" s="30">
        <f t="shared" si="194"/>
        <v>0</v>
      </c>
      <c r="N157" s="30">
        <f t="shared" si="194"/>
        <v>0</v>
      </c>
      <c r="O157" s="30">
        <f t="shared" si="194"/>
        <v>0</v>
      </c>
      <c r="P157" s="30">
        <f t="shared" si="194"/>
        <v>0</v>
      </c>
      <c r="Q157" s="30">
        <f t="shared" si="194"/>
        <v>0</v>
      </c>
      <c r="R157" s="30">
        <f t="shared" si="194"/>
        <v>0</v>
      </c>
      <c r="S157" s="30">
        <f t="shared" si="194"/>
        <v>0</v>
      </c>
      <c r="T157" s="30">
        <f t="shared" si="194"/>
        <v>0</v>
      </c>
      <c r="U157" s="30">
        <f t="shared" si="194"/>
        <v>0</v>
      </c>
      <c r="V157" s="30">
        <f t="shared" si="194"/>
        <v>0</v>
      </c>
      <c r="W157" s="30">
        <f t="shared" si="194"/>
        <v>0</v>
      </c>
      <c r="X157" s="30">
        <f t="shared" si="194"/>
        <v>0</v>
      </c>
      <c r="Y157" s="30">
        <f t="shared" si="194"/>
        <v>0</v>
      </c>
      <c r="Z157" s="30">
        <f t="shared" si="194"/>
        <v>0</v>
      </c>
      <c r="AA157" s="30">
        <f t="shared" si="194"/>
        <v>0</v>
      </c>
      <c r="AB157" s="30">
        <f t="shared" si="194"/>
        <v>0</v>
      </c>
      <c r="AC157" s="30">
        <f t="shared" si="194"/>
        <v>0</v>
      </c>
      <c r="AD157" s="30">
        <f t="shared" si="194"/>
        <v>0</v>
      </c>
      <c r="AE157" s="30">
        <f t="shared" si="194"/>
        <v>0</v>
      </c>
      <c r="AF157" s="30">
        <f t="shared" si="194"/>
        <v>0</v>
      </c>
      <c r="AG157" s="30">
        <f t="shared" si="194"/>
        <v>0</v>
      </c>
      <c r="AH157" s="30">
        <f t="shared" si="194"/>
        <v>0</v>
      </c>
      <c r="AI157" s="30">
        <f t="shared" si="194"/>
        <v>0</v>
      </c>
      <c r="AJ157" s="30">
        <f t="shared" si="194"/>
        <v>0</v>
      </c>
      <c r="AK157" s="30">
        <f t="shared" si="194"/>
        <v>0</v>
      </c>
      <c r="AL157" s="30">
        <f t="shared" si="194"/>
        <v>0</v>
      </c>
      <c r="AM157" s="30">
        <f t="shared" si="194"/>
        <v>0</v>
      </c>
      <c r="AN157" s="30">
        <f t="shared" si="194"/>
        <v>0</v>
      </c>
      <c r="AO157" s="30">
        <f t="shared" si="194"/>
        <v>0</v>
      </c>
      <c r="AP157" s="30">
        <f t="shared" si="194"/>
        <v>0</v>
      </c>
      <c r="AQ157" s="30">
        <f t="shared" si="194"/>
        <v>0</v>
      </c>
      <c r="AR157" s="30">
        <f t="shared" si="194"/>
        <v>0</v>
      </c>
      <c r="AS157" s="30">
        <f t="shared" si="194"/>
        <v>0</v>
      </c>
      <c r="AT157" s="30">
        <f t="shared" si="194"/>
        <v>0</v>
      </c>
      <c r="AU157" s="30">
        <f t="shared" si="194"/>
        <v>0</v>
      </c>
      <c r="AV157" s="30">
        <f t="shared" si="194"/>
        <v>0</v>
      </c>
      <c r="AW157" s="30">
        <f t="shared" si="194"/>
        <v>0</v>
      </c>
      <c r="AX157" s="30">
        <f t="shared" si="194"/>
        <v>0</v>
      </c>
      <c r="AY157" s="30">
        <f t="shared" si="194"/>
        <v>0</v>
      </c>
      <c r="AZ157" s="30">
        <f t="shared" si="194"/>
        <v>0</v>
      </c>
      <c r="BA157" s="30">
        <f t="shared" si="194"/>
        <v>0</v>
      </c>
      <c r="BB157" s="30">
        <f t="shared" si="194"/>
        <v>0</v>
      </c>
      <c r="BC157" s="30">
        <f t="shared" si="194"/>
        <v>0</v>
      </c>
      <c r="BD157" s="30">
        <f t="shared" si="194"/>
        <v>0</v>
      </c>
      <c r="BE157" s="30">
        <f t="shared" si="194"/>
        <v>0</v>
      </c>
      <c r="BF157" s="30">
        <f t="shared" si="194"/>
        <v>0</v>
      </c>
      <c r="BG157" s="30">
        <f t="shared" si="194"/>
        <v>0</v>
      </c>
      <c r="BH157" s="30">
        <f t="shared" si="194"/>
        <v>0</v>
      </c>
      <c r="BI157" s="30">
        <f t="shared" si="194"/>
        <v>0</v>
      </c>
      <c r="BJ157" s="30">
        <f t="shared" si="194"/>
        <v>0</v>
      </c>
      <c r="BK157" s="30">
        <f t="shared" si="194"/>
        <v>0</v>
      </c>
      <c r="BL157" s="30">
        <f t="shared" si="194"/>
        <v>0</v>
      </c>
      <c r="BM157" s="30">
        <f t="shared" si="194"/>
        <v>0</v>
      </c>
      <c r="BN157" s="30">
        <f t="shared" si="194"/>
        <v>0</v>
      </c>
      <c r="BO157" s="30">
        <f t="shared" si="194"/>
        <v>0</v>
      </c>
      <c r="BP157" s="30">
        <f t="shared" si="194"/>
        <v>0</v>
      </c>
      <c r="BQ157" s="30">
        <f t="shared" ref="BQ157:CH157" si="195">SUM(BQ143:BQ156)</f>
        <v>0</v>
      </c>
      <c r="BR157" s="30">
        <f t="shared" si="195"/>
        <v>0</v>
      </c>
      <c r="BS157" s="30">
        <f t="shared" si="195"/>
        <v>0</v>
      </c>
      <c r="BT157" s="30">
        <f t="shared" si="195"/>
        <v>0</v>
      </c>
      <c r="BU157" s="30">
        <f t="shared" si="195"/>
        <v>0</v>
      </c>
      <c r="BV157" s="30">
        <f t="shared" si="195"/>
        <v>0</v>
      </c>
      <c r="BW157" s="30">
        <f t="shared" si="195"/>
        <v>0</v>
      </c>
      <c r="BX157" s="30">
        <f t="shared" si="195"/>
        <v>0</v>
      </c>
      <c r="BY157" s="30">
        <f t="shared" si="195"/>
        <v>0</v>
      </c>
      <c r="BZ157" s="30">
        <f t="shared" si="195"/>
        <v>0</v>
      </c>
      <c r="CA157" s="30">
        <f t="shared" si="195"/>
        <v>0</v>
      </c>
      <c r="CB157" s="30">
        <f t="shared" si="195"/>
        <v>0</v>
      </c>
      <c r="CC157" s="30">
        <f t="shared" si="195"/>
        <v>0</v>
      </c>
      <c r="CD157" s="30">
        <f t="shared" si="195"/>
        <v>0</v>
      </c>
      <c r="CE157" s="30">
        <f t="shared" si="195"/>
        <v>0</v>
      </c>
      <c r="CF157" s="30">
        <f t="shared" si="195"/>
        <v>0</v>
      </c>
      <c r="CG157" s="30">
        <f t="shared" si="195"/>
        <v>0</v>
      </c>
      <c r="CH157" s="33">
        <f t="shared" si="195"/>
        <v>0</v>
      </c>
    </row>
    <row r="158" spans="1:86" ht="16.5" hidden="1" customHeight="1" thickBot="1" x14ac:dyDescent="0.4">
      <c r="A158" s="579"/>
      <c r="B158" s="159" t="s">
        <v>27</v>
      </c>
      <c r="C158" s="31">
        <f>C157</f>
        <v>0</v>
      </c>
      <c r="D158" s="31">
        <f>C158+D157</f>
        <v>0</v>
      </c>
      <c r="E158" s="31">
        <f t="shared" ref="E158:BP158" si="196">D158+E157</f>
        <v>0</v>
      </c>
      <c r="F158" s="31">
        <f t="shared" si="196"/>
        <v>0</v>
      </c>
      <c r="G158" s="31">
        <f t="shared" si="196"/>
        <v>0</v>
      </c>
      <c r="H158" s="31">
        <f t="shared" si="196"/>
        <v>0</v>
      </c>
      <c r="I158" s="31">
        <f t="shared" si="196"/>
        <v>0</v>
      </c>
      <c r="J158" s="31">
        <f t="shared" si="196"/>
        <v>0</v>
      </c>
      <c r="K158" s="31">
        <f t="shared" si="196"/>
        <v>0</v>
      </c>
      <c r="L158" s="31">
        <f t="shared" si="196"/>
        <v>0</v>
      </c>
      <c r="M158" s="31">
        <f t="shared" si="196"/>
        <v>0</v>
      </c>
      <c r="N158" s="31">
        <f t="shared" si="196"/>
        <v>0</v>
      </c>
      <c r="O158" s="31">
        <f t="shared" si="196"/>
        <v>0</v>
      </c>
      <c r="P158" s="31">
        <f t="shared" si="196"/>
        <v>0</v>
      </c>
      <c r="Q158" s="31">
        <f t="shared" si="196"/>
        <v>0</v>
      </c>
      <c r="R158" s="31">
        <f t="shared" si="196"/>
        <v>0</v>
      </c>
      <c r="S158" s="31">
        <f t="shared" si="196"/>
        <v>0</v>
      </c>
      <c r="T158" s="31">
        <f t="shared" si="196"/>
        <v>0</v>
      </c>
      <c r="U158" s="31">
        <f t="shared" si="196"/>
        <v>0</v>
      </c>
      <c r="V158" s="31">
        <f t="shared" si="196"/>
        <v>0</v>
      </c>
      <c r="W158" s="31">
        <f t="shared" si="196"/>
        <v>0</v>
      </c>
      <c r="X158" s="31">
        <f t="shared" si="196"/>
        <v>0</v>
      </c>
      <c r="Y158" s="31">
        <f t="shared" si="196"/>
        <v>0</v>
      </c>
      <c r="Z158" s="31">
        <f t="shared" si="196"/>
        <v>0</v>
      </c>
      <c r="AA158" s="31">
        <f t="shared" si="196"/>
        <v>0</v>
      </c>
      <c r="AB158" s="31">
        <f t="shared" si="196"/>
        <v>0</v>
      </c>
      <c r="AC158" s="31">
        <f t="shared" si="196"/>
        <v>0</v>
      </c>
      <c r="AD158" s="31">
        <f t="shared" si="196"/>
        <v>0</v>
      </c>
      <c r="AE158" s="31">
        <f t="shared" si="196"/>
        <v>0</v>
      </c>
      <c r="AF158" s="31">
        <f t="shared" si="196"/>
        <v>0</v>
      </c>
      <c r="AG158" s="31">
        <f t="shared" si="196"/>
        <v>0</v>
      </c>
      <c r="AH158" s="31">
        <f t="shared" si="196"/>
        <v>0</v>
      </c>
      <c r="AI158" s="31">
        <f t="shared" si="196"/>
        <v>0</v>
      </c>
      <c r="AJ158" s="31">
        <f t="shared" si="196"/>
        <v>0</v>
      </c>
      <c r="AK158" s="31">
        <f t="shared" si="196"/>
        <v>0</v>
      </c>
      <c r="AL158" s="31">
        <f t="shared" si="196"/>
        <v>0</v>
      </c>
      <c r="AM158" s="31">
        <f t="shared" si="196"/>
        <v>0</v>
      </c>
      <c r="AN158" s="31">
        <f t="shared" si="196"/>
        <v>0</v>
      </c>
      <c r="AO158" s="31">
        <f t="shared" si="196"/>
        <v>0</v>
      </c>
      <c r="AP158" s="31">
        <f t="shared" si="196"/>
        <v>0</v>
      </c>
      <c r="AQ158" s="31">
        <f t="shared" si="196"/>
        <v>0</v>
      </c>
      <c r="AR158" s="31">
        <f t="shared" si="196"/>
        <v>0</v>
      </c>
      <c r="AS158" s="31">
        <f t="shared" si="196"/>
        <v>0</v>
      </c>
      <c r="AT158" s="31">
        <f t="shared" si="196"/>
        <v>0</v>
      </c>
      <c r="AU158" s="31">
        <f t="shared" si="196"/>
        <v>0</v>
      </c>
      <c r="AV158" s="31">
        <f t="shared" si="196"/>
        <v>0</v>
      </c>
      <c r="AW158" s="31">
        <f t="shared" si="196"/>
        <v>0</v>
      </c>
      <c r="AX158" s="31">
        <f t="shared" si="196"/>
        <v>0</v>
      </c>
      <c r="AY158" s="31">
        <f t="shared" si="196"/>
        <v>0</v>
      </c>
      <c r="AZ158" s="31">
        <f t="shared" si="196"/>
        <v>0</v>
      </c>
      <c r="BA158" s="31">
        <f t="shared" si="196"/>
        <v>0</v>
      </c>
      <c r="BB158" s="31">
        <f t="shared" si="196"/>
        <v>0</v>
      </c>
      <c r="BC158" s="31">
        <f t="shared" si="196"/>
        <v>0</v>
      </c>
      <c r="BD158" s="31">
        <f t="shared" si="196"/>
        <v>0</v>
      </c>
      <c r="BE158" s="31">
        <f t="shared" si="196"/>
        <v>0</v>
      </c>
      <c r="BF158" s="31">
        <f t="shared" si="196"/>
        <v>0</v>
      </c>
      <c r="BG158" s="31">
        <f t="shared" si="196"/>
        <v>0</v>
      </c>
      <c r="BH158" s="31">
        <f t="shared" si="196"/>
        <v>0</v>
      </c>
      <c r="BI158" s="31">
        <f t="shared" si="196"/>
        <v>0</v>
      </c>
      <c r="BJ158" s="31">
        <f t="shared" si="196"/>
        <v>0</v>
      </c>
      <c r="BK158" s="31">
        <f t="shared" si="196"/>
        <v>0</v>
      </c>
      <c r="BL158" s="31">
        <f t="shared" si="196"/>
        <v>0</v>
      </c>
      <c r="BM158" s="31">
        <f t="shared" si="196"/>
        <v>0</v>
      </c>
      <c r="BN158" s="31">
        <f t="shared" si="196"/>
        <v>0</v>
      </c>
      <c r="BO158" s="31">
        <f t="shared" si="196"/>
        <v>0</v>
      </c>
      <c r="BP158" s="31">
        <f t="shared" si="196"/>
        <v>0</v>
      </c>
      <c r="BQ158" s="31">
        <f t="shared" ref="BQ158:CH158" si="197">BP158+BQ157</f>
        <v>0</v>
      </c>
      <c r="BR158" s="31">
        <f t="shared" si="197"/>
        <v>0</v>
      </c>
      <c r="BS158" s="31">
        <f t="shared" si="197"/>
        <v>0</v>
      </c>
      <c r="BT158" s="31">
        <f t="shared" si="197"/>
        <v>0</v>
      </c>
      <c r="BU158" s="31">
        <f t="shared" si="197"/>
        <v>0</v>
      </c>
      <c r="BV158" s="31">
        <f t="shared" si="197"/>
        <v>0</v>
      </c>
      <c r="BW158" s="31">
        <f t="shared" si="197"/>
        <v>0</v>
      </c>
      <c r="BX158" s="31">
        <f t="shared" si="197"/>
        <v>0</v>
      </c>
      <c r="BY158" s="31">
        <f t="shared" si="197"/>
        <v>0</v>
      </c>
      <c r="BZ158" s="31">
        <f t="shared" si="197"/>
        <v>0</v>
      </c>
      <c r="CA158" s="31">
        <f t="shared" si="197"/>
        <v>0</v>
      </c>
      <c r="CB158" s="31">
        <f t="shared" si="197"/>
        <v>0</v>
      </c>
      <c r="CC158" s="31">
        <f t="shared" si="197"/>
        <v>0</v>
      </c>
      <c r="CD158" s="31">
        <f t="shared" si="197"/>
        <v>0</v>
      </c>
      <c r="CE158" s="31">
        <f t="shared" si="197"/>
        <v>0</v>
      </c>
      <c r="CF158" s="31">
        <f t="shared" si="197"/>
        <v>0</v>
      </c>
      <c r="CG158" s="31">
        <f t="shared" si="197"/>
        <v>0</v>
      </c>
      <c r="CH158" s="34">
        <f t="shared" si="197"/>
        <v>0</v>
      </c>
    </row>
    <row r="159" spans="1:86" hidden="1" x14ac:dyDescent="0.35">
      <c r="A159" s="116"/>
      <c r="B159" s="116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</row>
    <row r="160" spans="1:86" ht="15" hidden="1" thickBot="1" x14ac:dyDescent="0.4">
      <c r="A160" s="116"/>
      <c r="B160" s="116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</row>
    <row r="161" spans="1:86" ht="16" hidden="1" thickBot="1" x14ac:dyDescent="0.4">
      <c r="A161" s="577" t="s">
        <v>128</v>
      </c>
      <c r="B161" s="310" t="s">
        <v>124</v>
      </c>
      <c r="C161" s="176">
        <f>C$4</f>
        <v>44562</v>
      </c>
      <c r="D161" s="176">
        <f t="shared" ref="D161:BO161" si="198">D$4</f>
        <v>44593</v>
      </c>
      <c r="E161" s="176">
        <f t="shared" si="198"/>
        <v>44621</v>
      </c>
      <c r="F161" s="176">
        <f t="shared" si="198"/>
        <v>44652</v>
      </c>
      <c r="G161" s="176">
        <f t="shared" si="198"/>
        <v>44682</v>
      </c>
      <c r="H161" s="176">
        <f t="shared" si="198"/>
        <v>44713</v>
      </c>
      <c r="I161" s="176">
        <f t="shared" si="198"/>
        <v>44743</v>
      </c>
      <c r="J161" s="176">
        <f t="shared" si="198"/>
        <v>44774</v>
      </c>
      <c r="K161" s="176">
        <f t="shared" si="198"/>
        <v>44805</v>
      </c>
      <c r="L161" s="176">
        <f t="shared" si="198"/>
        <v>44835</v>
      </c>
      <c r="M161" s="176">
        <f t="shared" si="198"/>
        <v>44866</v>
      </c>
      <c r="N161" s="176">
        <f t="shared" si="198"/>
        <v>44896</v>
      </c>
      <c r="O161" s="176">
        <f t="shared" si="198"/>
        <v>44927</v>
      </c>
      <c r="P161" s="176">
        <f t="shared" si="198"/>
        <v>44958</v>
      </c>
      <c r="Q161" s="176">
        <f t="shared" si="198"/>
        <v>44986</v>
      </c>
      <c r="R161" s="176">
        <f t="shared" si="198"/>
        <v>45017</v>
      </c>
      <c r="S161" s="176">
        <f t="shared" si="198"/>
        <v>45047</v>
      </c>
      <c r="T161" s="176">
        <f t="shared" si="198"/>
        <v>45078</v>
      </c>
      <c r="U161" s="176">
        <f t="shared" si="198"/>
        <v>45108</v>
      </c>
      <c r="V161" s="176">
        <f t="shared" si="198"/>
        <v>45139</v>
      </c>
      <c r="W161" s="176">
        <f t="shared" si="198"/>
        <v>45170</v>
      </c>
      <c r="X161" s="176">
        <f t="shared" si="198"/>
        <v>45200</v>
      </c>
      <c r="Y161" s="176">
        <f t="shared" si="198"/>
        <v>45231</v>
      </c>
      <c r="Z161" s="176">
        <f t="shared" si="198"/>
        <v>45261</v>
      </c>
      <c r="AA161" s="176">
        <f t="shared" si="198"/>
        <v>45292</v>
      </c>
      <c r="AB161" s="176">
        <f t="shared" si="198"/>
        <v>45323</v>
      </c>
      <c r="AC161" s="176">
        <f t="shared" si="198"/>
        <v>45352</v>
      </c>
      <c r="AD161" s="176">
        <f t="shared" si="198"/>
        <v>45383</v>
      </c>
      <c r="AE161" s="176">
        <f t="shared" si="198"/>
        <v>45413</v>
      </c>
      <c r="AF161" s="176">
        <f t="shared" si="198"/>
        <v>45444</v>
      </c>
      <c r="AG161" s="176">
        <f t="shared" si="198"/>
        <v>45474</v>
      </c>
      <c r="AH161" s="176">
        <f t="shared" si="198"/>
        <v>45505</v>
      </c>
      <c r="AI161" s="176">
        <f t="shared" si="198"/>
        <v>45536</v>
      </c>
      <c r="AJ161" s="176">
        <f t="shared" si="198"/>
        <v>45566</v>
      </c>
      <c r="AK161" s="176">
        <f t="shared" si="198"/>
        <v>45597</v>
      </c>
      <c r="AL161" s="176">
        <f t="shared" si="198"/>
        <v>45627</v>
      </c>
      <c r="AM161" s="176">
        <f t="shared" si="198"/>
        <v>45658</v>
      </c>
      <c r="AN161" s="176">
        <f t="shared" si="198"/>
        <v>45689</v>
      </c>
      <c r="AO161" s="176">
        <f t="shared" si="198"/>
        <v>45717</v>
      </c>
      <c r="AP161" s="176">
        <f t="shared" si="198"/>
        <v>45748</v>
      </c>
      <c r="AQ161" s="176">
        <f t="shared" si="198"/>
        <v>45778</v>
      </c>
      <c r="AR161" s="176">
        <f t="shared" si="198"/>
        <v>45809</v>
      </c>
      <c r="AS161" s="176">
        <f t="shared" si="198"/>
        <v>45839</v>
      </c>
      <c r="AT161" s="176">
        <f t="shared" si="198"/>
        <v>45870</v>
      </c>
      <c r="AU161" s="176">
        <f t="shared" si="198"/>
        <v>45901</v>
      </c>
      <c r="AV161" s="176">
        <f t="shared" si="198"/>
        <v>45931</v>
      </c>
      <c r="AW161" s="176">
        <f t="shared" si="198"/>
        <v>45962</v>
      </c>
      <c r="AX161" s="176">
        <f t="shared" si="198"/>
        <v>45992</v>
      </c>
      <c r="AY161" s="176">
        <f t="shared" si="198"/>
        <v>46023</v>
      </c>
      <c r="AZ161" s="176">
        <f t="shared" si="198"/>
        <v>46054</v>
      </c>
      <c r="BA161" s="176">
        <f t="shared" si="198"/>
        <v>46082</v>
      </c>
      <c r="BB161" s="176">
        <f t="shared" si="198"/>
        <v>46113</v>
      </c>
      <c r="BC161" s="176">
        <f t="shared" si="198"/>
        <v>46143</v>
      </c>
      <c r="BD161" s="176">
        <f t="shared" si="198"/>
        <v>46174</v>
      </c>
      <c r="BE161" s="176">
        <f t="shared" si="198"/>
        <v>46204</v>
      </c>
      <c r="BF161" s="176">
        <f t="shared" si="198"/>
        <v>46235</v>
      </c>
      <c r="BG161" s="176">
        <f t="shared" si="198"/>
        <v>46266</v>
      </c>
      <c r="BH161" s="176">
        <f t="shared" si="198"/>
        <v>46296</v>
      </c>
      <c r="BI161" s="176">
        <f t="shared" si="198"/>
        <v>46327</v>
      </c>
      <c r="BJ161" s="176">
        <f t="shared" si="198"/>
        <v>46357</v>
      </c>
      <c r="BK161" s="176">
        <f t="shared" si="198"/>
        <v>46388</v>
      </c>
      <c r="BL161" s="176">
        <f t="shared" si="198"/>
        <v>46419</v>
      </c>
      <c r="BM161" s="176">
        <f t="shared" si="198"/>
        <v>46447</v>
      </c>
      <c r="BN161" s="176">
        <f t="shared" si="198"/>
        <v>46478</v>
      </c>
      <c r="BO161" s="176">
        <f t="shared" si="198"/>
        <v>46508</v>
      </c>
      <c r="BP161" s="176">
        <f t="shared" ref="BP161:CH161" si="199">BP$4</f>
        <v>46539</v>
      </c>
      <c r="BQ161" s="176">
        <f t="shared" si="199"/>
        <v>46569</v>
      </c>
      <c r="BR161" s="176">
        <f t="shared" si="199"/>
        <v>46600</v>
      </c>
      <c r="BS161" s="176">
        <f t="shared" si="199"/>
        <v>46631</v>
      </c>
      <c r="BT161" s="176">
        <f t="shared" si="199"/>
        <v>46661</v>
      </c>
      <c r="BU161" s="176">
        <f t="shared" si="199"/>
        <v>46692</v>
      </c>
      <c r="BV161" s="176">
        <f t="shared" si="199"/>
        <v>46722</v>
      </c>
      <c r="BW161" s="176">
        <f t="shared" si="199"/>
        <v>46753</v>
      </c>
      <c r="BX161" s="176">
        <f t="shared" si="199"/>
        <v>46784</v>
      </c>
      <c r="BY161" s="176">
        <f t="shared" si="199"/>
        <v>46813</v>
      </c>
      <c r="BZ161" s="176">
        <f t="shared" si="199"/>
        <v>46844</v>
      </c>
      <c r="CA161" s="176">
        <f t="shared" si="199"/>
        <v>46874</v>
      </c>
      <c r="CB161" s="176">
        <f t="shared" si="199"/>
        <v>46905</v>
      </c>
      <c r="CC161" s="176">
        <f t="shared" si="199"/>
        <v>46935</v>
      </c>
      <c r="CD161" s="176">
        <f t="shared" si="199"/>
        <v>46966</v>
      </c>
      <c r="CE161" s="176">
        <f t="shared" si="199"/>
        <v>46997</v>
      </c>
      <c r="CF161" s="176">
        <f t="shared" si="199"/>
        <v>47027</v>
      </c>
      <c r="CG161" s="176">
        <f t="shared" si="199"/>
        <v>47058</v>
      </c>
      <c r="CH161" s="177">
        <f t="shared" si="199"/>
        <v>47088</v>
      </c>
    </row>
    <row r="162" spans="1:86" hidden="1" x14ac:dyDescent="0.35">
      <c r="A162" s="578"/>
      <c r="B162" s="287" t="s">
        <v>20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2" si="200">IF(E23=0,0,((E5*0.5)+D23-E41)*E78*E127*E$2)</f>
        <v>0</v>
      </c>
      <c r="F162" s="30">
        <f t="shared" si="200"/>
        <v>0</v>
      </c>
      <c r="G162" s="30">
        <f t="shared" si="200"/>
        <v>0</v>
      </c>
      <c r="H162" s="30">
        <f t="shared" si="200"/>
        <v>0</v>
      </c>
      <c r="I162" s="30">
        <f t="shared" si="200"/>
        <v>0</v>
      </c>
      <c r="J162" s="30">
        <f t="shared" si="200"/>
        <v>0</v>
      </c>
      <c r="K162" s="30">
        <f t="shared" si="200"/>
        <v>0</v>
      </c>
      <c r="L162" s="30">
        <f t="shared" si="200"/>
        <v>0</v>
      </c>
      <c r="M162" s="30">
        <f t="shared" si="200"/>
        <v>0</v>
      </c>
      <c r="N162" s="30">
        <f t="shared" si="200"/>
        <v>0</v>
      </c>
      <c r="O162" s="30">
        <f t="shared" si="200"/>
        <v>0</v>
      </c>
      <c r="P162" s="30">
        <f t="shared" si="200"/>
        <v>0</v>
      </c>
      <c r="Q162" s="30">
        <f t="shared" si="200"/>
        <v>0</v>
      </c>
      <c r="R162" s="30">
        <f t="shared" si="200"/>
        <v>0</v>
      </c>
      <c r="S162" s="30">
        <f t="shared" si="200"/>
        <v>0</v>
      </c>
      <c r="T162" s="30">
        <f t="shared" si="200"/>
        <v>0</v>
      </c>
      <c r="U162" s="30">
        <f t="shared" si="200"/>
        <v>0</v>
      </c>
      <c r="V162" s="30">
        <f t="shared" si="200"/>
        <v>0</v>
      </c>
      <c r="W162" s="30">
        <f t="shared" si="200"/>
        <v>0</v>
      </c>
      <c r="X162" s="30">
        <f t="shared" si="200"/>
        <v>0</v>
      </c>
      <c r="Y162" s="30">
        <f t="shared" si="200"/>
        <v>0</v>
      </c>
      <c r="Z162" s="30">
        <f t="shared" si="200"/>
        <v>0</v>
      </c>
      <c r="AA162" s="30">
        <f t="shared" si="200"/>
        <v>0</v>
      </c>
      <c r="AB162" s="30">
        <f t="shared" si="200"/>
        <v>0</v>
      </c>
      <c r="AC162" s="30">
        <f t="shared" si="200"/>
        <v>0</v>
      </c>
      <c r="AD162" s="30">
        <f t="shared" si="200"/>
        <v>0</v>
      </c>
      <c r="AE162" s="30">
        <f t="shared" si="200"/>
        <v>0</v>
      </c>
      <c r="AF162" s="30">
        <f t="shared" si="200"/>
        <v>0</v>
      </c>
      <c r="AG162" s="30">
        <f t="shared" si="200"/>
        <v>0</v>
      </c>
      <c r="AH162" s="30">
        <f t="shared" si="200"/>
        <v>0</v>
      </c>
      <c r="AI162" s="30">
        <f t="shared" si="200"/>
        <v>0</v>
      </c>
      <c r="AJ162" s="30">
        <f t="shared" si="200"/>
        <v>0</v>
      </c>
      <c r="AK162" s="30">
        <f t="shared" si="200"/>
        <v>0</v>
      </c>
      <c r="AL162" s="30">
        <f t="shared" si="200"/>
        <v>0</v>
      </c>
      <c r="AM162" s="30">
        <f t="shared" si="200"/>
        <v>0</v>
      </c>
      <c r="AN162" s="30">
        <f t="shared" si="200"/>
        <v>0</v>
      </c>
      <c r="AO162" s="30">
        <f t="shared" si="200"/>
        <v>0</v>
      </c>
      <c r="AP162" s="30">
        <f t="shared" si="200"/>
        <v>0</v>
      </c>
      <c r="AQ162" s="30">
        <f t="shared" si="200"/>
        <v>0</v>
      </c>
      <c r="AR162" s="30">
        <f t="shared" si="200"/>
        <v>0</v>
      </c>
      <c r="AS162" s="30">
        <f t="shared" si="200"/>
        <v>0</v>
      </c>
      <c r="AT162" s="30">
        <f t="shared" si="200"/>
        <v>0</v>
      </c>
      <c r="AU162" s="30">
        <f t="shared" si="200"/>
        <v>0</v>
      </c>
      <c r="AV162" s="30">
        <f t="shared" si="200"/>
        <v>0</v>
      </c>
      <c r="AW162" s="30">
        <f t="shared" si="200"/>
        <v>0</v>
      </c>
      <c r="AX162" s="30">
        <f t="shared" si="200"/>
        <v>0</v>
      </c>
      <c r="AY162" s="30">
        <f t="shared" si="200"/>
        <v>0</v>
      </c>
      <c r="AZ162" s="30">
        <f t="shared" si="200"/>
        <v>0</v>
      </c>
      <c r="BA162" s="30">
        <f t="shared" si="200"/>
        <v>0</v>
      </c>
      <c r="BB162" s="30">
        <f t="shared" si="200"/>
        <v>0</v>
      </c>
      <c r="BC162" s="30">
        <f t="shared" si="200"/>
        <v>0</v>
      </c>
      <c r="BD162" s="30">
        <f t="shared" si="200"/>
        <v>0</v>
      </c>
      <c r="BE162" s="30">
        <f t="shared" si="200"/>
        <v>0</v>
      </c>
      <c r="BF162" s="30">
        <f t="shared" si="200"/>
        <v>0</v>
      </c>
      <c r="BG162" s="30">
        <f t="shared" si="200"/>
        <v>0</v>
      </c>
      <c r="BH162" s="30">
        <f t="shared" si="200"/>
        <v>0</v>
      </c>
      <c r="BI162" s="30">
        <f t="shared" si="200"/>
        <v>0</v>
      </c>
      <c r="BJ162" s="30">
        <f t="shared" si="200"/>
        <v>0</v>
      </c>
      <c r="BK162" s="30">
        <f t="shared" si="200"/>
        <v>0</v>
      </c>
      <c r="BL162" s="30">
        <f t="shared" si="200"/>
        <v>0</v>
      </c>
      <c r="BM162" s="30">
        <f t="shared" si="200"/>
        <v>0</v>
      </c>
      <c r="BN162" s="30">
        <f t="shared" si="200"/>
        <v>0</v>
      </c>
      <c r="BO162" s="30">
        <f t="shared" si="200"/>
        <v>0</v>
      </c>
      <c r="BP162" s="30">
        <f t="shared" si="200"/>
        <v>0</v>
      </c>
      <c r="BQ162" s="30">
        <f t="shared" ref="BQ162:CH162" si="201">IF(BQ23=0,0,((BQ5*0.5)+BP23-BQ41)*BQ78*BQ127*BQ$2)</f>
        <v>0</v>
      </c>
      <c r="BR162" s="30">
        <f t="shared" si="201"/>
        <v>0</v>
      </c>
      <c r="BS162" s="30">
        <f t="shared" si="201"/>
        <v>0</v>
      </c>
      <c r="BT162" s="30">
        <f t="shared" si="201"/>
        <v>0</v>
      </c>
      <c r="BU162" s="30">
        <f t="shared" si="201"/>
        <v>0</v>
      </c>
      <c r="BV162" s="30">
        <f t="shared" si="201"/>
        <v>0</v>
      </c>
      <c r="BW162" s="30">
        <f t="shared" si="201"/>
        <v>0</v>
      </c>
      <c r="BX162" s="30">
        <f t="shared" si="201"/>
        <v>0</v>
      </c>
      <c r="BY162" s="30">
        <f t="shared" si="201"/>
        <v>0</v>
      </c>
      <c r="BZ162" s="30">
        <f t="shared" si="201"/>
        <v>0</v>
      </c>
      <c r="CA162" s="30">
        <f t="shared" si="201"/>
        <v>0</v>
      </c>
      <c r="CB162" s="30">
        <f t="shared" si="201"/>
        <v>0</v>
      </c>
      <c r="CC162" s="30">
        <f t="shared" si="201"/>
        <v>0</v>
      </c>
      <c r="CD162" s="30">
        <f t="shared" si="201"/>
        <v>0</v>
      </c>
      <c r="CE162" s="30">
        <f t="shared" si="201"/>
        <v>0</v>
      </c>
      <c r="CF162" s="30">
        <f t="shared" si="201"/>
        <v>0</v>
      </c>
      <c r="CG162" s="30">
        <f t="shared" si="201"/>
        <v>0</v>
      </c>
      <c r="CH162" s="33">
        <f t="shared" si="201"/>
        <v>0</v>
      </c>
    </row>
    <row r="163" spans="1:86" hidden="1" x14ac:dyDescent="0.35">
      <c r="A163" s="578"/>
      <c r="B163" s="287" t="s">
        <v>0</v>
      </c>
      <c r="C163" s="30">
        <f t="shared" ref="C163:C174" si="202">IF(C24=0,0,((C6*0.5)-C42)*C79*C128*C$2)</f>
        <v>0</v>
      </c>
      <c r="D163" s="30">
        <f t="shared" ref="D163:D174" si="203">IF(D24=0,0,((D6*0.5)+C24-D42)*D79*D128*D$2)</f>
        <v>0</v>
      </c>
      <c r="E163" s="30">
        <f t="shared" ref="E163:BP163" si="204">IF(E24=0,0,((E6*0.5)+D24-E42)*E79*E128*E$2)</f>
        <v>0</v>
      </c>
      <c r="F163" s="30">
        <f t="shared" si="204"/>
        <v>0</v>
      </c>
      <c r="G163" s="30">
        <f t="shared" si="204"/>
        <v>0</v>
      </c>
      <c r="H163" s="30">
        <f t="shared" si="204"/>
        <v>0</v>
      </c>
      <c r="I163" s="30">
        <f t="shared" si="204"/>
        <v>0</v>
      </c>
      <c r="J163" s="30">
        <f t="shared" si="204"/>
        <v>0</v>
      </c>
      <c r="K163" s="30">
        <f t="shared" si="204"/>
        <v>0</v>
      </c>
      <c r="L163" s="30">
        <f t="shared" si="204"/>
        <v>0</v>
      </c>
      <c r="M163" s="30">
        <f t="shared" si="204"/>
        <v>0</v>
      </c>
      <c r="N163" s="30">
        <f t="shared" si="204"/>
        <v>0</v>
      </c>
      <c r="O163" s="30">
        <f t="shared" si="204"/>
        <v>0</v>
      </c>
      <c r="P163" s="30">
        <f t="shared" si="204"/>
        <v>0</v>
      </c>
      <c r="Q163" s="30">
        <f t="shared" si="204"/>
        <v>0</v>
      </c>
      <c r="R163" s="30">
        <f t="shared" si="204"/>
        <v>0</v>
      </c>
      <c r="S163" s="30">
        <f t="shared" si="204"/>
        <v>0</v>
      </c>
      <c r="T163" s="30">
        <f t="shared" si="204"/>
        <v>0</v>
      </c>
      <c r="U163" s="30">
        <f t="shared" si="204"/>
        <v>0</v>
      </c>
      <c r="V163" s="30">
        <f t="shared" si="204"/>
        <v>0</v>
      </c>
      <c r="W163" s="30">
        <f t="shared" si="204"/>
        <v>0</v>
      </c>
      <c r="X163" s="30">
        <f t="shared" si="204"/>
        <v>0</v>
      </c>
      <c r="Y163" s="30">
        <f t="shared" si="204"/>
        <v>0</v>
      </c>
      <c r="Z163" s="30">
        <f t="shared" si="204"/>
        <v>0</v>
      </c>
      <c r="AA163" s="30">
        <f t="shared" si="204"/>
        <v>0</v>
      </c>
      <c r="AB163" s="30">
        <f t="shared" si="204"/>
        <v>0</v>
      </c>
      <c r="AC163" s="30">
        <f t="shared" si="204"/>
        <v>0</v>
      </c>
      <c r="AD163" s="30">
        <f t="shared" si="204"/>
        <v>0</v>
      </c>
      <c r="AE163" s="30">
        <f t="shared" si="204"/>
        <v>0</v>
      </c>
      <c r="AF163" s="30">
        <f t="shared" si="204"/>
        <v>0</v>
      </c>
      <c r="AG163" s="30">
        <f t="shared" si="204"/>
        <v>0</v>
      </c>
      <c r="AH163" s="30">
        <f t="shared" si="204"/>
        <v>0</v>
      </c>
      <c r="AI163" s="30">
        <f t="shared" si="204"/>
        <v>0</v>
      </c>
      <c r="AJ163" s="30">
        <f t="shared" si="204"/>
        <v>0</v>
      </c>
      <c r="AK163" s="30">
        <f t="shared" si="204"/>
        <v>0</v>
      </c>
      <c r="AL163" s="30">
        <f t="shared" si="204"/>
        <v>0</v>
      </c>
      <c r="AM163" s="30">
        <f t="shared" si="204"/>
        <v>0</v>
      </c>
      <c r="AN163" s="30">
        <f t="shared" si="204"/>
        <v>0</v>
      </c>
      <c r="AO163" s="30">
        <f t="shared" si="204"/>
        <v>0</v>
      </c>
      <c r="AP163" s="30">
        <f t="shared" si="204"/>
        <v>0</v>
      </c>
      <c r="AQ163" s="30">
        <f t="shared" si="204"/>
        <v>0</v>
      </c>
      <c r="AR163" s="30">
        <f t="shared" si="204"/>
        <v>0</v>
      </c>
      <c r="AS163" s="30">
        <f t="shared" si="204"/>
        <v>0</v>
      </c>
      <c r="AT163" s="30">
        <f t="shared" si="204"/>
        <v>0</v>
      </c>
      <c r="AU163" s="30">
        <f t="shared" si="204"/>
        <v>0</v>
      </c>
      <c r="AV163" s="30">
        <f t="shared" si="204"/>
        <v>0</v>
      </c>
      <c r="AW163" s="30">
        <f t="shared" si="204"/>
        <v>0</v>
      </c>
      <c r="AX163" s="30">
        <f t="shared" si="204"/>
        <v>0</v>
      </c>
      <c r="AY163" s="30">
        <f t="shared" si="204"/>
        <v>0</v>
      </c>
      <c r="AZ163" s="30">
        <f t="shared" si="204"/>
        <v>0</v>
      </c>
      <c r="BA163" s="30">
        <f t="shared" si="204"/>
        <v>0</v>
      </c>
      <c r="BB163" s="30">
        <f t="shared" si="204"/>
        <v>0</v>
      </c>
      <c r="BC163" s="30">
        <f t="shared" si="204"/>
        <v>0</v>
      </c>
      <c r="BD163" s="30">
        <f t="shared" si="204"/>
        <v>0</v>
      </c>
      <c r="BE163" s="30">
        <f t="shared" si="204"/>
        <v>0</v>
      </c>
      <c r="BF163" s="30">
        <f t="shared" si="204"/>
        <v>0</v>
      </c>
      <c r="BG163" s="30">
        <f t="shared" si="204"/>
        <v>0</v>
      </c>
      <c r="BH163" s="30">
        <f t="shared" si="204"/>
        <v>0</v>
      </c>
      <c r="BI163" s="30">
        <f t="shared" si="204"/>
        <v>0</v>
      </c>
      <c r="BJ163" s="30">
        <f t="shared" si="204"/>
        <v>0</v>
      </c>
      <c r="BK163" s="30">
        <f t="shared" si="204"/>
        <v>0</v>
      </c>
      <c r="BL163" s="30">
        <f t="shared" si="204"/>
        <v>0</v>
      </c>
      <c r="BM163" s="30">
        <f t="shared" si="204"/>
        <v>0</v>
      </c>
      <c r="BN163" s="30">
        <f t="shared" si="204"/>
        <v>0</v>
      </c>
      <c r="BO163" s="30">
        <f t="shared" si="204"/>
        <v>0</v>
      </c>
      <c r="BP163" s="30">
        <f t="shared" si="204"/>
        <v>0</v>
      </c>
      <c r="BQ163" s="30">
        <f t="shared" ref="BQ163:CH163" si="205">IF(BQ24=0,0,((BQ6*0.5)+BP24-BQ42)*BQ79*BQ128*BQ$2)</f>
        <v>0</v>
      </c>
      <c r="BR163" s="30">
        <f t="shared" si="205"/>
        <v>0</v>
      </c>
      <c r="BS163" s="30">
        <f t="shared" si="205"/>
        <v>0</v>
      </c>
      <c r="BT163" s="30">
        <f t="shared" si="205"/>
        <v>0</v>
      </c>
      <c r="BU163" s="30">
        <f t="shared" si="205"/>
        <v>0</v>
      </c>
      <c r="BV163" s="30">
        <f t="shared" si="205"/>
        <v>0</v>
      </c>
      <c r="BW163" s="30">
        <f t="shared" si="205"/>
        <v>0</v>
      </c>
      <c r="BX163" s="30">
        <f t="shared" si="205"/>
        <v>0</v>
      </c>
      <c r="BY163" s="30">
        <f t="shared" si="205"/>
        <v>0</v>
      </c>
      <c r="BZ163" s="30">
        <f t="shared" si="205"/>
        <v>0</v>
      </c>
      <c r="CA163" s="30">
        <f t="shared" si="205"/>
        <v>0</v>
      </c>
      <c r="CB163" s="30">
        <f t="shared" si="205"/>
        <v>0</v>
      </c>
      <c r="CC163" s="30">
        <f t="shared" si="205"/>
        <v>0</v>
      </c>
      <c r="CD163" s="30">
        <f t="shared" si="205"/>
        <v>0</v>
      </c>
      <c r="CE163" s="30">
        <f t="shared" si="205"/>
        <v>0</v>
      </c>
      <c r="CF163" s="30">
        <f t="shared" si="205"/>
        <v>0</v>
      </c>
      <c r="CG163" s="30">
        <f t="shared" si="205"/>
        <v>0</v>
      </c>
      <c r="CH163" s="33">
        <f t="shared" si="205"/>
        <v>0</v>
      </c>
    </row>
    <row r="164" spans="1:86" hidden="1" x14ac:dyDescent="0.35">
      <c r="A164" s="578"/>
      <c r="B164" s="287" t="s">
        <v>21</v>
      </c>
      <c r="C164" s="30">
        <f t="shared" si="202"/>
        <v>0</v>
      </c>
      <c r="D164" s="30">
        <f t="shared" si="203"/>
        <v>0</v>
      </c>
      <c r="E164" s="30">
        <f t="shared" ref="E164:BP164" si="206">IF(E25=0,0,((E7*0.5)+D25-E43)*E80*E129*E$2)</f>
        <v>0</v>
      </c>
      <c r="F164" s="30">
        <f t="shared" si="206"/>
        <v>0</v>
      </c>
      <c r="G164" s="30">
        <f t="shared" si="206"/>
        <v>0</v>
      </c>
      <c r="H164" s="30">
        <f t="shared" si="206"/>
        <v>0</v>
      </c>
      <c r="I164" s="30">
        <f t="shared" si="206"/>
        <v>0</v>
      </c>
      <c r="J164" s="30">
        <f t="shared" si="206"/>
        <v>0</v>
      </c>
      <c r="K164" s="30">
        <f t="shared" si="206"/>
        <v>0</v>
      </c>
      <c r="L164" s="30">
        <f t="shared" si="206"/>
        <v>0</v>
      </c>
      <c r="M164" s="30">
        <f t="shared" si="206"/>
        <v>0</v>
      </c>
      <c r="N164" s="30">
        <f t="shared" si="206"/>
        <v>0</v>
      </c>
      <c r="O164" s="30">
        <f t="shared" si="206"/>
        <v>0</v>
      </c>
      <c r="P164" s="30">
        <f t="shared" si="206"/>
        <v>0</v>
      </c>
      <c r="Q164" s="30">
        <f t="shared" si="206"/>
        <v>0</v>
      </c>
      <c r="R164" s="30">
        <f t="shared" si="206"/>
        <v>0</v>
      </c>
      <c r="S164" s="30">
        <f t="shared" si="206"/>
        <v>0</v>
      </c>
      <c r="T164" s="30">
        <f t="shared" si="206"/>
        <v>0</v>
      </c>
      <c r="U164" s="30">
        <f t="shared" si="206"/>
        <v>0</v>
      </c>
      <c r="V164" s="30">
        <f t="shared" si="206"/>
        <v>0</v>
      </c>
      <c r="W164" s="30">
        <f t="shared" si="206"/>
        <v>0</v>
      </c>
      <c r="X164" s="30">
        <f t="shared" si="206"/>
        <v>0</v>
      </c>
      <c r="Y164" s="30">
        <f t="shared" si="206"/>
        <v>0</v>
      </c>
      <c r="Z164" s="30">
        <f t="shared" si="206"/>
        <v>0</v>
      </c>
      <c r="AA164" s="30">
        <f t="shared" si="206"/>
        <v>0</v>
      </c>
      <c r="AB164" s="30">
        <f t="shared" si="206"/>
        <v>0</v>
      </c>
      <c r="AC164" s="30">
        <f t="shared" si="206"/>
        <v>0</v>
      </c>
      <c r="AD164" s="30">
        <f t="shared" si="206"/>
        <v>0</v>
      </c>
      <c r="AE164" s="30">
        <f t="shared" si="206"/>
        <v>0</v>
      </c>
      <c r="AF164" s="30">
        <f t="shared" si="206"/>
        <v>0</v>
      </c>
      <c r="AG164" s="30">
        <f t="shared" si="206"/>
        <v>0</v>
      </c>
      <c r="AH164" s="30">
        <f t="shared" si="206"/>
        <v>0</v>
      </c>
      <c r="AI164" s="30">
        <f t="shared" si="206"/>
        <v>0</v>
      </c>
      <c r="AJ164" s="30">
        <f t="shared" si="206"/>
        <v>0</v>
      </c>
      <c r="AK164" s="30">
        <f t="shared" si="206"/>
        <v>0</v>
      </c>
      <c r="AL164" s="30">
        <f t="shared" si="206"/>
        <v>0</v>
      </c>
      <c r="AM164" s="30">
        <f t="shared" si="206"/>
        <v>0</v>
      </c>
      <c r="AN164" s="30">
        <f t="shared" si="206"/>
        <v>0</v>
      </c>
      <c r="AO164" s="30">
        <f t="shared" si="206"/>
        <v>0</v>
      </c>
      <c r="AP164" s="30">
        <f t="shared" si="206"/>
        <v>0</v>
      </c>
      <c r="AQ164" s="30">
        <f t="shared" si="206"/>
        <v>0</v>
      </c>
      <c r="AR164" s="30">
        <f t="shared" si="206"/>
        <v>0</v>
      </c>
      <c r="AS164" s="30">
        <f t="shared" si="206"/>
        <v>0</v>
      </c>
      <c r="AT164" s="30">
        <f t="shared" si="206"/>
        <v>0</v>
      </c>
      <c r="AU164" s="30">
        <f t="shared" si="206"/>
        <v>0</v>
      </c>
      <c r="AV164" s="30">
        <f t="shared" si="206"/>
        <v>0</v>
      </c>
      <c r="AW164" s="30">
        <f t="shared" si="206"/>
        <v>0</v>
      </c>
      <c r="AX164" s="30">
        <f t="shared" si="206"/>
        <v>0</v>
      </c>
      <c r="AY164" s="30">
        <f t="shared" si="206"/>
        <v>0</v>
      </c>
      <c r="AZ164" s="30">
        <f t="shared" si="206"/>
        <v>0</v>
      </c>
      <c r="BA164" s="30">
        <f t="shared" si="206"/>
        <v>0</v>
      </c>
      <c r="BB164" s="30">
        <f t="shared" si="206"/>
        <v>0</v>
      </c>
      <c r="BC164" s="30">
        <f t="shared" si="206"/>
        <v>0</v>
      </c>
      <c r="BD164" s="30">
        <f t="shared" si="206"/>
        <v>0</v>
      </c>
      <c r="BE164" s="30">
        <f t="shared" si="206"/>
        <v>0</v>
      </c>
      <c r="BF164" s="30">
        <f t="shared" si="206"/>
        <v>0</v>
      </c>
      <c r="BG164" s="30">
        <f t="shared" si="206"/>
        <v>0</v>
      </c>
      <c r="BH164" s="30">
        <f t="shared" si="206"/>
        <v>0</v>
      </c>
      <c r="BI164" s="30">
        <f t="shared" si="206"/>
        <v>0</v>
      </c>
      <c r="BJ164" s="30">
        <f t="shared" si="206"/>
        <v>0</v>
      </c>
      <c r="BK164" s="30">
        <f t="shared" si="206"/>
        <v>0</v>
      </c>
      <c r="BL164" s="30">
        <f t="shared" si="206"/>
        <v>0</v>
      </c>
      <c r="BM164" s="30">
        <f t="shared" si="206"/>
        <v>0</v>
      </c>
      <c r="BN164" s="30">
        <f t="shared" si="206"/>
        <v>0</v>
      </c>
      <c r="BO164" s="30">
        <f t="shared" si="206"/>
        <v>0</v>
      </c>
      <c r="BP164" s="30">
        <f t="shared" si="206"/>
        <v>0</v>
      </c>
      <c r="BQ164" s="30">
        <f t="shared" ref="BQ164:CH164" si="207">IF(BQ25=0,0,((BQ7*0.5)+BP25-BQ43)*BQ80*BQ129*BQ$2)</f>
        <v>0</v>
      </c>
      <c r="BR164" s="30">
        <f t="shared" si="207"/>
        <v>0</v>
      </c>
      <c r="BS164" s="30">
        <f t="shared" si="207"/>
        <v>0</v>
      </c>
      <c r="BT164" s="30">
        <f t="shared" si="207"/>
        <v>0</v>
      </c>
      <c r="BU164" s="30">
        <f t="shared" si="207"/>
        <v>0</v>
      </c>
      <c r="BV164" s="30">
        <f t="shared" si="207"/>
        <v>0</v>
      </c>
      <c r="BW164" s="30">
        <f t="shared" si="207"/>
        <v>0</v>
      </c>
      <c r="BX164" s="30">
        <f t="shared" si="207"/>
        <v>0</v>
      </c>
      <c r="BY164" s="30">
        <f t="shared" si="207"/>
        <v>0</v>
      </c>
      <c r="BZ164" s="30">
        <f t="shared" si="207"/>
        <v>0</v>
      </c>
      <c r="CA164" s="30">
        <f t="shared" si="207"/>
        <v>0</v>
      </c>
      <c r="CB164" s="30">
        <f t="shared" si="207"/>
        <v>0</v>
      </c>
      <c r="CC164" s="30">
        <f t="shared" si="207"/>
        <v>0</v>
      </c>
      <c r="CD164" s="30">
        <f t="shared" si="207"/>
        <v>0</v>
      </c>
      <c r="CE164" s="30">
        <f t="shared" si="207"/>
        <v>0</v>
      </c>
      <c r="CF164" s="30">
        <f t="shared" si="207"/>
        <v>0</v>
      </c>
      <c r="CG164" s="30">
        <f t="shared" si="207"/>
        <v>0</v>
      </c>
      <c r="CH164" s="33">
        <f t="shared" si="207"/>
        <v>0</v>
      </c>
    </row>
    <row r="165" spans="1:86" hidden="1" x14ac:dyDescent="0.35">
      <c r="A165" s="578"/>
      <c r="B165" s="287" t="s">
        <v>1</v>
      </c>
      <c r="C165" s="30">
        <f t="shared" si="202"/>
        <v>0</v>
      </c>
      <c r="D165" s="30">
        <f t="shared" si="203"/>
        <v>0</v>
      </c>
      <c r="E165" s="30">
        <f t="shared" ref="E165:BP165" si="208">IF(E26=0,0,((E8*0.5)+D26-E44)*E81*E130*E$2)</f>
        <v>0</v>
      </c>
      <c r="F165" s="30">
        <f t="shared" si="208"/>
        <v>0</v>
      </c>
      <c r="G165" s="30">
        <f t="shared" si="208"/>
        <v>0</v>
      </c>
      <c r="H165" s="30">
        <f t="shared" si="208"/>
        <v>0</v>
      </c>
      <c r="I165" s="30">
        <f t="shared" si="208"/>
        <v>0</v>
      </c>
      <c r="J165" s="30">
        <f t="shared" si="208"/>
        <v>0</v>
      </c>
      <c r="K165" s="30">
        <f t="shared" si="208"/>
        <v>0</v>
      </c>
      <c r="L165" s="30">
        <f t="shared" si="208"/>
        <v>0</v>
      </c>
      <c r="M165" s="30">
        <f t="shared" si="208"/>
        <v>0</v>
      </c>
      <c r="N165" s="30">
        <f t="shared" si="208"/>
        <v>0</v>
      </c>
      <c r="O165" s="30">
        <f t="shared" si="208"/>
        <v>0</v>
      </c>
      <c r="P165" s="30">
        <f t="shared" si="208"/>
        <v>0</v>
      </c>
      <c r="Q165" s="30">
        <f t="shared" si="208"/>
        <v>0</v>
      </c>
      <c r="R165" s="30">
        <f t="shared" si="208"/>
        <v>0</v>
      </c>
      <c r="S165" s="30">
        <f t="shared" si="208"/>
        <v>0</v>
      </c>
      <c r="T165" s="30">
        <f t="shared" si="208"/>
        <v>0</v>
      </c>
      <c r="U165" s="30">
        <f t="shared" si="208"/>
        <v>0</v>
      </c>
      <c r="V165" s="30">
        <f t="shared" si="208"/>
        <v>0</v>
      </c>
      <c r="W165" s="30">
        <f t="shared" si="208"/>
        <v>0</v>
      </c>
      <c r="X165" s="30">
        <f t="shared" si="208"/>
        <v>0</v>
      </c>
      <c r="Y165" s="30">
        <f t="shared" si="208"/>
        <v>0</v>
      </c>
      <c r="Z165" s="30">
        <f t="shared" si="208"/>
        <v>0</v>
      </c>
      <c r="AA165" s="30">
        <f t="shared" si="208"/>
        <v>0</v>
      </c>
      <c r="AB165" s="30">
        <f t="shared" si="208"/>
        <v>0</v>
      </c>
      <c r="AC165" s="30">
        <f t="shared" si="208"/>
        <v>0</v>
      </c>
      <c r="AD165" s="30">
        <f t="shared" si="208"/>
        <v>0</v>
      </c>
      <c r="AE165" s="30">
        <f t="shared" si="208"/>
        <v>0</v>
      </c>
      <c r="AF165" s="30">
        <f t="shared" si="208"/>
        <v>0</v>
      </c>
      <c r="AG165" s="30">
        <f t="shared" si="208"/>
        <v>0</v>
      </c>
      <c r="AH165" s="30">
        <f t="shared" si="208"/>
        <v>0</v>
      </c>
      <c r="AI165" s="30">
        <f t="shared" si="208"/>
        <v>0</v>
      </c>
      <c r="AJ165" s="30">
        <f t="shared" si="208"/>
        <v>0</v>
      </c>
      <c r="AK165" s="30">
        <f t="shared" si="208"/>
        <v>0</v>
      </c>
      <c r="AL165" s="30">
        <f t="shared" si="208"/>
        <v>0</v>
      </c>
      <c r="AM165" s="30">
        <f t="shared" si="208"/>
        <v>0</v>
      </c>
      <c r="AN165" s="30">
        <f t="shared" si="208"/>
        <v>0</v>
      </c>
      <c r="AO165" s="30">
        <f t="shared" si="208"/>
        <v>0</v>
      </c>
      <c r="AP165" s="30">
        <f t="shared" si="208"/>
        <v>0</v>
      </c>
      <c r="AQ165" s="30">
        <f t="shared" si="208"/>
        <v>0</v>
      </c>
      <c r="AR165" s="30">
        <f t="shared" si="208"/>
        <v>0</v>
      </c>
      <c r="AS165" s="30">
        <f t="shared" si="208"/>
        <v>0</v>
      </c>
      <c r="AT165" s="30">
        <f t="shared" si="208"/>
        <v>0</v>
      </c>
      <c r="AU165" s="30">
        <f t="shared" si="208"/>
        <v>0</v>
      </c>
      <c r="AV165" s="30">
        <f t="shared" si="208"/>
        <v>0</v>
      </c>
      <c r="AW165" s="30">
        <f t="shared" si="208"/>
        <v>0</v>
      </c>
      <c r="AX165" s="30">
        <f t="shared" si="208"/>
        <v>0</v>
      </c>
      <c r="AY165" s="30">
        <f t="shared" si="208"/>
        <v>0</v>
      </c>
      <c r="AZ165" s="30">
        <f t="shared" si="208"/>
        <v>0</v>
      </c>
      <c r="BA165" s="30">
        <f t="shared" si="208"/>
        <v>0</v>
      </c>
      <c r="BB165" s="30">
        <f t="shared" si="208"/>
        <v>0</v>
      </c>
      <c r="BC165" s="30">
        <f t="shared" si="208"/>
        <v>0</v>
      </c>
      <c r="BD165" s="30">
        <f t="shared" si="208"/>
        <v>0</v>
      </c>
      <c r="BE165" s="30">
        <f t="shared" si="208"/>
        <v>0</v>
      </c>
      <c r="BF165" s="30">
        <f t="shared" si="208"/>
        <v>0</v>
      </c>
      <c r="BG165" s="30">
        <f t="shared" si="208"/>
        <v>0</v>
      </c>
      <c r="BH165" s="30">
        <f t="shared" si="208"/>
        <v>0</v>
      </c>
      <c r="BI165" s="30">
        <f t="shared" si="208"/>
        <v>0</v>
      </c>
      <c r="BJ165" s="30">
        <f t="shared" si="208"/>
        <v>0</v>
      </c>
      <c r="BK165" s="30">
        <f t="shared" si="208"/>
        <v>0</v>
      </c>
      <c r="BL165" s="30">
        <f t="shared" si="208"/>
        <v>0</v>
      </c>
      <c r="BM165" s="30">
        <f t="shared" si="208"/>
        <v>0</v>
      </c>
      <c r="BN165" s="30">
        <f t="shared" si="208"/>
        <v>0</v>
      </c>
      <c r="BO165" s="30">
        <f t="shared" si="208"/>
        <v>0</v>
      </c>
      <c r="BP165" s="30">
        <f t="shared" si="208"/>
        <v>0</v>
      </c>
      <c r="BQ165" s="30">
        <f t="shared" ref="BQ165:CH165" si="209">IF(BQ26=0,0,((BQ8*0.5)+BP26-BQ44)*BQ81*BQ130*BQ$2)</f>
        <v>0</v>
      </c>
      <c r="BR165" s="30">
        <f t="shared" si="209"/>
        <v>0</v>
      </c>
      <c r="BS165" s="30">
        <f t="shared" si="209"/>
        <v>0</v>
      </c>
      <c r="BT165" s="30">
        <f t="shared" si="209"/>
        <v>0</v>
      </c>
      <c r="BU165" s="30">
        <f t="shared" si="209"/>
        <v>0</v>
      </c>
      <c r="BV165" s="30">
        <f t="shared" si="209"/>
        <v>0</v>
      </c>
      <c r="BW165" s="30">
        <f t="shared" si="209"/>
        <v>0</v>
      </c>
      <c r="BX165" s="30">
        <f t="shared" si="209"/>
        <v>0</v>
      </c>
      <c r="BY165" s="30">
        <f t="shared" si="209"/>
        <v>0</v>
      </c>
      <c r="BZ165" s="30">
        <f t="shared" si="209"/>
        <v>0</v>
      </c>
      <c r="CA165" s="30">
        <f t="shared" si="209"/>
        <v>0</v>
      </c>
      <c r="CB165" s="30">
        <f t="shared" si="209"/>
        <v>0</v>
      </c>
      <c r="CC165" s="30">
        <f t="shared" si="209"/>
        <v>0</v>
      </c>
      <c r="CD165" s="30">
        <f t="shared" si="209"/>
        <v>0</v>
      </c>
      <c r="CE165" s="30">
        <f t="shared" si="209"/>
        <v>0</v>
      </c>
      <c r="CF165" s="30">
        <f t="shared" si="209"/>
        <v>0</v>
      </c>
      <c r="CG165" s="30">
        <f t="shared" si="209"/>
        <v>0</v>
      </c>
      <c r="CH165" s="33">
        <f t="shared" si="209"/>
        <v>0</v>
      </c>
    </row>
    <row r="166" spans="1:86" hidden="1" x14ac:dyDescent="0.35">
      <c r="A166" s="578"/>
      <c r="B166" s="287" t="s">
        <v>22</v>
      </c>
      <c r="C166" s="30">
        <f t="shared" si="202"/>
        <v>0</v>
      </c>
      <c r="D166" s="30">
        <f t="shared" si="203"/>
        <v>0</v>
      </c>
      <c r="E166" s="30">
        <f t="shared" ref="E166:BP166" si="210">IF(E27=0,0,((E9*0.5)+D27-E45)*E82*E131*E$2)</f>
        <v>0</v>
      </c>
      <c r="F166" s="30">
        <f t="shared" si="210"/>
        <v>0</v>
      </c>
      <c r="G166" s="30">
        <f t="shared" si="210"/>
        <v>0</v>
      </c>
      <c r="H166" s="30">
        <f t="shared" si="210"/>
        <v>0</v>
      </c>
      <c r="I166" s="30">
        <f t="shared" si="210"/>
        <v>0</v>
      </c>
      <c r="J166" s="30">
        <f t="shared" si="210"/>
        <v>0</v>
      </c>
      <c r="K166" s="30">
        <f t="shared" si="210"/>
        <v>0</v>
      </c>
      <c r="L166" s="30">
        <f t="shared" si="210"/>
        <v>0</v>
      </c>
      <c r="M166" s="30">
        <f t="shared" si="210"/>
        <v>0</v>
      </c>
      <c r="N166" s="30">
        <f t="shared" si="210"/>
        <v>0</v>
      </c>
      <c r="O166" s="30">
        <f t="shared" si="210"/>
        <v>0</v>
      </c>
      <c r="P166" s="30">
        <f t="shared" si="210"/>
        <v>0</v>
      </c>
      <c r="Q166" s="30">
        <f t="shared" si="210"/>
        <v>0</v>
      </c>
      <c r="R166" s="30">
        <f t="shared" si="210"/>
        <v>0</v>
      </c>
      <c r="S166" s="30">
        <f t="shared" si="210"/>
        <v>0</v>
      </c>
      <c r="T166" s="30">
        <f t="shared" si="210"/>
        <v>0</v>
      </c>
      <c r="U166" s="30">
        <f t="shared" si="210"/>
        <v>0</v>
      </c>
      <c r="V166" s="30">
        <f t="shared" si="210"/>
        <v>0</v>
      </c>
      <c r="W166" s="30">
        <f t="shared" si="210"/>
        <v>0</v>
      </c>
      <c r="X166" s="30">
        <f t="shared" si="210"/>
        <v>0</v>
      </c>
      <c r="Y166" s="30">
        <f t="shared" si="210"/>
        <v>0</v>
      </c>
      <c r="Z166" s="30">
        <f t="shared" si="210"/>
        <v>0</v>
      </c>
      <c r="AA166" s="30">
        <f t="shared" si="210"/>
        <v>0</v>
      </c>
      <c r="AB166" s="30">
        <f t="shared" si="210"/>
        <v>0</v>
      </c>
      <c r="AC166" s="30">
        <f t="shared" si="210"/>
        <v>0</v>
      </c>
      <c r="AD166" s="30">
        <f t="shared" si="210"/>
        <v>0</v>
      </c>
      <c r="AE166" s="30">
        <f t="shared" si="210"/>
        <v>0</v>
      </c>
      <c r="AF166" s="30">
        <f t="shared" si="210"/>
        <v>0</v>
      </c>
      <c r="AG166" s="30">
        <f t="shared" si="210"/>
        <v>0</v>
      </c>
      <c r="AH166" s="30">
        <f t="shared" si="210"/>
        <v>0</v>
      </c>
      <c r="AI166" s="30">
        <f t="shared" si="210"/>
        <v>0</v>
      </c>
      <c r="AJ166" s="30">
        <f t="shared" si="210"/>
        <v>0</v>
      </c>
      <c r="AK166" s="30">
        <f t="shared" si="210"/>
        <v>0</v>
      </c>
      <c r="AL166" s="30">
        <f t="shared" si="210"/>
        <v>0</v>
      </c>
      <c r="AM166" s="30">
        <f t="shared" si="210"/>
        <v>0</v>
      </c>
      <c r="AN166" s="30">
        <f t="shared" si="210"/>
        <v>0</v>
      </c>
      <c r="AO166" s="30">
        <f t="shared" si="210"/>
        <v>0</v>
      </c>
      <c r="AP166" s="30">
        <f t="shared" si="210"/>
        <v>0</v>
      </c>
      <c r="AQ166" s="30">
        <f t="shared" si="210"/>
        <v>0</v>
      </c>
      <c r="AR166" s="30">
        <f t="shared" si="210"/>
        <v>0</v>
      </c>
      <c r="AS166" s="30">
        <f t="shared" si="210"/>
        <v>0</v>
      </c>
      <c r="AT166" s="30">
        <f t="shared" si="210"/>
        <v>0</v>
      </c>
      <c r="AU166" s="30">
        <f t="shared" si="210"/>
        <v>0</v>
      </c>
      <c r="AV166" s="30">
        <f t="shared" si="210"/>
        <v>0</v>
      </c>
      <c r="AW166" s="30">
        <f t="shared" si="210"/>
        <v>0</v>
      </c>
      <c r="AX166" s="30">
        <f t="shared" si="210"/>
        <v>0</v>
      </c>
      <c r="AY166" s="30">
        <f t="shared" si="210"/>
        <v>0</v>
      </c>
      <c r="AZ166" s="30">
        <f t="shared" si="210"/>
        <v>0</v>
      </c>
      <c r="BA166" s="30">
        <f t="shared" si="210"/>
        <v>0</v>
      </c>
      <c r="BB166" s="30">
        <f t="shared" si="210"/>
        <v>0</v>
      </c>
      <c r="BC166" s="30">
        <f t="shared" si="210"/>
        <v>0</v>
      </c>
      <c r="BD166" s="30">
        <f t="shared" si="210"/>
        <v>0</v>
      </c>
      <c r="BE166" s="30">
        <f t="shared" si="210"/>
        <v>0</v>
      </c>
      <c r="BF166" s="30">
        <f t="shared" si="210"/>
        <v>0</v>
      </c>
      <c r="BG166" s="30">
        <f t="shared" si="210"/>
        <v>0</v>
      </c>
      <c r="BH166" s="30">
        <f t="shared" si="210"/>
        <v>0</v>
      </c>
      <c r="BI166" s="30">
        <f t="shared" si="210"/>
        <v>0</v>
      </c>
      <c r="BJ166" s="30">
        <f t="shared" si="210"/>
        <v>0</v>
      </c>
      <c r="BK166" s="30">
        <f t="shared" si="210"/>
        <v>0</v>
      </c>
      <c r="BL166" s="30">
        <f t="shared" si="210"/>
        <v>0</v>
      </c>
      <c r="BM166" s="30">
        <f t="shared" si="210"/>
        <v>0</v>
      </c>
      <c r="BN166" s="30">
        <f t="shared" si="210"/>
        <v>0</v>
      </c>
      <c r="BO166" s="30">
        <f t="shared" si="210"/>
        <v>0</v>
      </c>
      <c r="BP166" s="30">
        <f t="shared" si="210"/>
        <v>0</v>
      </c>
      <c r="BQ166" s="30">
        <f t="shared" ref="BQ166:CH166" si="211">IF(BQ27=0,0,((BQ9*0.5)+BP27-BQ45)*BQ82*BQ131*BQ$2)</f>
        <v>0</v>
      </c>
      <c r="BR166" s="30">
        <f t="shared" si="211"/>
        <v>0</v>
      </c>
      <c r="BS166" s="30">
        <f t="shared" si="211"/>
        <v>0</v>
      </c>
      <c r="BT166" s="30">
        <f t="shared" si="211"/>
        <v>0</v>
      </c>
      <c r="BU166" s="30">
        <f t="shared" si="211"/>
        <v>0</v>
      </c>
      <c r="BV166" s="30">
        <f t="shared" si="211"/>
        <v>0</v>
      </c>
      <c r="BW166" s="30">
        <f t="shared" si="211"/>
        <v>0</v>
      </c>
      <c r="BX166" s="30">
        <f t="shared" si="211"/>
        <v>0</v>
      </c>
      <c r="BY166" s="30">
        <f t="shared" si="211"/>
        <v>0</v>
      </c>
      <c r="BZ166" s="30">
        <f t="shared" si="211"/>
        <v>0</v>
      </c>
      <c r="CA166" s="30">
        <f t="shared" si="211"/>
        <v>0</v>
      </c>
      <c r="CB166" s="30">
        <f t="shared" si="211"/>
        <v>0</v>
      </c>
      <c r="CC166" s="30">
        <f t="shared" si="211"/>
        <v>0</v>
      </c>
      <c r="CD166" s="30">
        <f t="shared" si="211"/>
        <v>0</v>
      </c>
      <c r="CE166" s="30">
        <f t="shared" si="211"/>
        <v>0</v>
      </c>
      <c r="CF166" s="30">
        <f t="shared" si="211"/>
        <v>0</v>
      </c>
      <c r="CG166" s="30">
        <f t="shared" si="211"/>
        <v>0</v>
      </c>
      <c r="CH166" s="33">
        <f t="shared" si="211"/>
        <v>0</v>
      </c>
    </row>
    <row r="167" spans="1:86" hidden="1" x14ac:dyDescent="0.35">
      <c r="A167" s="578"/>
      <c r="B167" s="94" t="s">
        <v>9</v>
      </c>
      <c r="C167" s="30">
        <f t="shared" si="202"/>
        <v>0</v>
      </c>
      <c r="D167" s="30">
        <f t="shared" si="203"/>
        <v>0</v>
      </c>
      <c r="E167" s="30">
        <f t="shared" ref="E167:BP167" si="212">IF(E28=0,0,((E10*0.5)+D28-E46)*E83*E132*E$2)</f>
        <v>0</v>
      </c>
      <c r="F167" s="30">
        <f t="shared" si="212"/>
        <v>0</v>
      </c>
      <c r="G167" s="30">
        <f t="shared" si="212"/>
        <v>0</v>
      </c>
      <c r="H167" s="30">
        <f t="shared" si="212"/>
        <v>0</v>
      </c>
      <c r="I167" s="30">
        <f t="shared" si="212"/>
        <v>0</v>
      </c>
      <c r="J167" s="30">
        <f t="shared" si="212"/>
        <v>0</v>
      </c>
      <c r="K167" s="30">
        <f t="shared" si="212"/>
        <v>0</v>
      </c>
      <c r="L167" s="30">
        <f t="shared" si="212"/>
        <v>0</v>
      </c>
      <c r="M167" s="30">
        <f t="shared" si="212"/>
        <v>0</v>
      </c>
      <c r="N167" s="30">
        <f t="shared" si="212"/>
        <v>0</v>
      </c>
      <c r="O167" s="30">
        <f t="shared" si="212"/>
        <v>0</v>
      </c>
      <c r="P167" s="30">
        <f t="shared" si="212"/>
        <v>0</v>
      </c>
      <c r="Q167" s="30">
        <f t="shared" si="212"/>
        <v>0</v>
      </c>
      <c r="R167" s="30">
        <f t="shared" si="212"/>
        <v>0</v>
      </c>
      <c r="S167" s="30">
        <f t="shared" si="212"/>
        <v>0</v>
      </c>
      <c r="T167" s="30">
        <f t="shared" si="212"/>
        <v>0</v>
      </c>
      <c r="U167" s="30">
        <f t="shared" si="212"/>
        <v>0</v>
      </c>
      <c r="V167" s="30">
        <f t="shared" si="212"/>
        <v>0</v>
      </c>
      <c r="W167" s="30">
        <f t="shared" si="212"/>
        <v>0</v>
      </c>
      <c r="X167" s="30">
        <f t="shared" si="212"/>
        <v>0</v>
      </c>
      <c r="Y167" s="30">
        <f t="shared" si="212"/>
        <v>0</v>
      </c>
      <c r="Z167" s="30">
        <f t="shared" si="212"/>
        <v>0</v>
      </c>
      <c r="AA167" s="30">
        <f t="shared" si="212"/>
        <v>0</v>
      </c>
      <c r="AB167" s="30">
        <f t="shared" si="212"/>
        <v>0</v>
      </c>
      <c r="AC167" s="30">
        <f t="shared" si="212"/>
        <v>0</v>
      </c>
      <c r="AD167" s="30">
        <f t="shared" si="212"/>
        <v>0</v>
      </c>
      <c r="AE167" s="30">
        <f t="shared" si="212"/>
        <v>0</v>
      </c>
      <c r="AF167" s="30">
        <f t="shared" si="212"/>
        <v>0</v>
      </c>
      <c r="AG167" s="30">
        <f t="shared" si="212"/>
        <v>0</v>
      </c>
      <c r="AH167" s="30">
        <f t="shared" si="212"/>
        <v>0</v>
      </c>
      <c r="AI167" s="30">
        <f t="shared" si="212"/>
        <v>0</v>
      </c>
      <c r="AJ167" s="30">
        <f t="shared" si="212"/>
        <v>0</v>
      </c>
      <c r="AK167" s="30">
        <f t="shared" si="212"/>
        <v>0</v>
      </c>
      <c r="AL167" s="30">
        <f t="shared" si="212"/>
        <v>0</v>
      </c>
      <c r="AM167" s="30">
        <f t="shared" si="212"/>
        <v>0</v>
      </c>
      <c r="AN167" s="30">
        <f t="shared" si="212"/>
        <v>0</v>
      </c>
      <c r="AO167" s="30">
        <f t="shared" si="212"/>
        <v>0</v>
      </c>
      <c r="AP167" s="30">
        <f t="shared" si="212"/>
        <v>0</v>
      </c>
      <c r="AQ167" s="30">
        <f t="shared" si="212"/>
        <v>0</v>
      </c>
      <c r="AR167" s="30">
        <f t="shared" si="212"/>
        <v>0</v>
      </c>
      <c r="AS167" s="30">
        <f t="shared" si="212"/>
        <v>0</v>
      </c>
      <c r="AT167" s="30">
        <f t="shared" si="212"/>
        <v>0</v>
      </c>
      <c r="AU167" s="30">
        <f t="shared" si="212"/>
        <v>0</v>
      </c>
      <c r="AV167" s="30">
        <f t="shared" si="212"/>
        <v>0</v>
      </c>
      <c r="AW167" s="30">
        <f t="shared" si="212"/>
        <v>0</v>
      </c>
      <c r="AX167" s="30">
        <f t="shared" si="212"/>
        <v>0</v>
      </c>
      <c r="AY167" s="30">
        <f t="shared" si="212"/>
        <v>0</v>
      </c>
      <c r="AZ167" s="30">
        <f t="shared" si="212"/>
        <v>0</v>
      </c>
      <c r="BA167" s="30">
        <f t="shared" si="212"/>
        <v>0</v>
      </c>
      <c r="BB167" s="30">
        <f t="shared" si="212"/>
        <v>0</v>
      </c>
      <c r="BC167" s="30">
        <f t="shared" si="212"/>
        <v>0</v>
      </c>
      <c r="BD167" s="30">
        <f t="shared" si="212"/>
        <v>0</v>
      </c>
      <c r="BE167" s="30">
        <f t="shared" si="212"/>
        <v>0</v>
      </c>
      <c r="BF167" s="30">
        <f t="shared" si="212"/>
        <v>0</v>
      </c>
      <c r="BG167" s="30">
        <f t="shared" si="212"/>
        <v>0</v>
      </c>
      <c r="BH167" s="30">
        <f t="shared" si="212"/>
        <v>0</v>
      </c>
      <c r="BI167" s="30">
        <f t="shared" si="212"/>
        <v>0</v>
      </c>
      <c r="BJ167" s="30">
        <f t="shared" si="212"/>
        <v>0</v>
      </c>
      <c r="BK167" s="30">
        <f t="shared" si="212"/>
        <v>0</v>
      </c>
      <c r="BL167" s="30">
        <f t="shared" si="212"/>
        <v>0</v>
      </c>
      <c r="BM167" s="30">
        <f t="shared" si="212"/>
        <v>0</v>
      </c>
      <c r="BN167" s="30">
        <f t="shared" si="212"/>
        <v>0</v>
      </c>
      <c r="BO167" s="30">
        <f t="shared" si="212"/>
        <v>0</v>
      </c>
      <c r="BP167" s="30">
        <f t="shared" si="212"/>
        <v>0</v>
      </c>
      <c r="BQ167" s="30">
        <f t="shared" ref="BQ167:CH167" si="213">IF(BQ28=0,0,((BQ10*0.5)+BP28-BQ46)*BQ83*BQ132*BQ$2)</f>
        <v>0</v>
      </c>
      <c r="BR167" s="30">
        <f t="shared" si="213"/>
        <v>0</v>
      </c>
      <c r="BS167" s="30">
        <f t="shared" si="213"/>
        <v>0</v>
      </c>
      <c r="BT167" s="30">
        <f t="shared" si="213"/>
        <v>0</v>
      </c>
      <c r="BU167" s="30">
        <f t="shared" si="213"/>
        <v>0</v>
      </c>
      <c r="BV167" s="30">
        <f t="shared" si="213"/>
        <v>0</v>
      </c>
      <c r="BW167" s="30">
        <f t="shared" si="213"/>
        <v>0</v>
      </c>
      <c r="BX167" s="30">
        <f t="shared" si="213"/>
        <v>0</v>
      </c>
      <c r="BY167" s="30">
        <f t="shared" si="213"/>
        <v>0</v>
      </c>
      <c r="BZ167" s="30">
        <f t="shared" si="213"/>
        <v>0</v>
      </c>
      <c r="CA167" s="30">
        <f t="shared" si="213"/>
        <v>0</v>
      </c>
      <c r="CB167" s="30">
        <f t="shared" si="213"/>
        <v>0</v>
      </c>
      <c r="CC167" s="30">
        <f t="shared" si="213"/>
        <v>0</v>
      </c>
      <c r="CD167" s="30">
        <f t="shared" si="213"/>
        <v>0</v>
      </c>
      <c r="CE167" s="30">
        <f t="shared" si="213"/>
        <v>0</v>
      </c>
      <c r="CF167" s="30">
        <f t="shared" si="213"/>
        <v>0</v>
      </c>
      <c r="CG167" s="30">
        <f t="shared" si="213"/>
        <v>0</v>
      </c>
      <c r="CH167" s="33">
        <f t="shared" si="213"/>
        <v>0</v>
      </c>
    </row>
    <row r="168" spans="1:86" hidden="1" x14ac:dyDescent="0.35">
      <c r="A168" s="578"/>
      <c r="B168" s="94" t="s">
        <v>3</v>
      </c>
      <c r="C168" s="30">
        <f t="shared" si="202"/>
        <v>0</v>
      </c>
      <c r="D168" s="30">
        <f t="shared" si="203"/>
        <v>0</v>
      </c>
      <c r="E168" s="30">
        <f t="shared" ref="E168:BP168" si="214">IF(E29=0,0,((E11*0.5)+D29-E47)*E84*E133*E$2)</f>
        <v>0</v>
      </c>
      <c r="F168" s="30">
        <f t="shared" si="214"/>
        <v>0</v>
      </c>
      <c r="G168" s="30">
        <f t="shared" si="214"/>
        <v>0</v>
      </c>
      <c r="H168" s="30">
        <f t="shared" si="214"/>
        <v>0</v>
      </c>
      <c r="I168" s="30">
        <f t="shared" si="214"/>
        <v>0</v>
      </c>
      <c r="J168" s="30">
        <f t="shared" si="214"/>
        <v>0</v>
      </c>
      <c r="K168" s="30">
        <f t="shared" si="214"/>
        <v>0</v>
      </c>
      <c r="L168" s="30">
        <f t="shared" si="214"/>
        <v>0</v>
      </c>
      <c r="M168" s="30">
        <f t="shared" si="214"/>
        <v>0</v>
      </c>
      <c r="N168" s="30">
        <f t="shared" si="214"/>
        <v>0</v>
      </c>
      <c r="O168" s="30">
        <f t="shared" si="214"/>
        <v>0</v>
      </c>
      <c r="P168" s="30">
        <f t="shared" si="214"/>
        <v>0</v>
      </c>
      <c r="Q168" s="30">
        <f t="shared" si="214"/>
        <v>0</v>
      </c>
      <c r="R168" s="30">
        <f t="shared" si="214"/>
        <v>0</v>
      </c>
      <c r="S168" s="30">
        <f t="shared" si="214"/>
        <v>0</v>
      </c>
      <c r="T168" s="30">
        <f t="shared" si="214"/>
        <v>0</v>
      </c>
      <c r="U168" s="30">
        <f t="shared" si="214"/>
        <v>0</v>
      </c>
      <c r="V168" s="30">
        <f t="shared" si="214"/>
        <v>0</v>
      </c>
      <c r="W168" s="30">
        <f t="shared" si="214"/>
        <v>0</v>
      </c>
      <c r="X168" s="30">
        <f t="shared" si="214"/>
        <v>0</v>
      </c>
      <c r="Y168" s="30">
        <f t="shared" si="214"/>
        <v>0</v>
      </c>
      <c r="Z168" s="30">
        <f t="shared" si="214"/>
        <v>0</v>
      </c>
      <c r="AA168" s="30">
        <f t="shared" si="214"/>
        <v>0</v>
      </c>
      <c r="AB168" s="30">
        <f t="shared" si="214"/>
        <v>0</v>
      </c>
      <c r="AC168" s="30">
        <f t="shared" si="214"/>
        <v>0</v>
      </c>
      <c r="AD168" s="30">
        <f t="shared" si="214"/>
        <v>0</v>
      </c>
      <c r="AE168" s="30">
        <f t="shared" si="214"/>
        <v>0</v>
      </c>
      <c r="AF168" s="30">
        <f t="shared" si="214"/>
        <v>0</v>
      </c>
      <c r="AG168" s="30">
        <f t="shared" si="214"/>
        <v>0</v>
      </c>
      <c r="AH168" s="30">
        <f t="shared" si="214"/>
        <v>0</v>
      </c>
      <c r="AI168" s="30">
        <f t="shared" si="214"/>
        <v>0</v>
      </c>
      <c r="AJ168" s="30">
        <f t="shared" si="214"/>
        <v>0</v>
      </c>
      <c r="AK168" s="30">
        <f t="shared" si="214"/>
        <v>0</v>
      </c>
      <c r="AL168" s="30">
        <f t="shared" si="214"/>
        <v>0</v>
      </c>
      <c r="AM168" s="30">
        <f t="shared" si="214"/>
        <v>0</v>
      </c>
      <c r="AN168" s="30">
        <f t="shared" si="214"/>
        <v>0</v>
      </c>
      <c r="AO168" s="30">
        <f t="shared" si="214"/>
        <v>0</v>
      </c>
      <c r="AP168" s="30">
        <f t="shared" si="214"/>
        <v>0</v>
      </c>
      <c r="AQ168" s="30">
        <f t="shared" si="214"/>
        <v>0</v>
      </c>
      <c r="AR168" s="30">
        <f t="shared" si="214"/>
        <v>0</v>
      </c>
      <c r="AS168" s="30">
        <f t="shared" si="214"/>
        <v>0</v>
      </c>
      <c r="AT168" s="30">
        <f t="shared" si="214"/>
        <v>0</v>
      </c>
      <c r="AU168" s="30">
        <f t="shared" si="214"/>
        <v>0</v>
      </c>
      <c r="AV168" s="30">
        <f t="shared" si="214"/>
        <v>0</v>
      </c>
      <c r="AW168" s="30">
        <f t="shared" si="214"/>
        <v>0</v>
      </c>
      <c r="AX168" s="30">
        <f t="shared" si="214"/>
        <v>0</v>
      </c>
      <c r="AY168" s="30">
        <f t="shared" si="214"/>
        <v>0</v>
      </c>
      <c r="AZ168" s="30">
        <f t="shared" si="214"/>
        <v>0</v>
      </c>
      <c r="BA168" s="30">
        <f t="shared" si="214"/>
        <v>0</v>
      </c>
      <c r="BB168" s="30">
        <f t="shared" si="214"/>
        <v>0</v>
      </c>
      <c r="BC168" s="30">
        <f t="shared" si="214"/>
        <v>0</v>
      </c>
      <c r="BD168" s="30">
        <f t="shared" si="214"/>
        <v>0</v>
      </c>
      <c r="BE168" s="30">
        <f t="shared" si="214"/>
        <v>0</v>
      </c>
      <c r="BF168" s="30">
        <f t="shared" si="214"/>
        <v>0</v>
      </c>
      <c r="BG168" s="30">
        <f t="shared" si="214"/>
        <v>0</v>
      </c>
      <c r="BH168" s="30">
        <f t="shared" si="214"/>
        <v>0</v>
      </c>
      <c r="BI168" s="30">
        <f t="shared" si="214"/>
        <v>0</v>
      </c>
      <c r="BJ168" s="30">
        <f t="shared" si="214"/>
        <v>0</v>
      </c>
      <c r="BK168" s="30">
        <f t="shared" si="214"/>
        <v>0</v>
      </c>
      <c r="BL168" s="30">
        <f t="shared" si="214"/>
        <v>0</v>
      </c>
      <c r="BM168" s="30">
        <f t="shared" si="214"/>
        <v>0</v>
      </c>
      <c r="BN168" s="30">
        <f t="shared" si="214"/>
        <v>0</v>
      </c>
      <c r="BO168" s="30">
        <f t="shared" si="214"/>
        <v>0</v>
      </c>
      <c r="BP168" s="30">
        <f t="shared" si="214"/>
        <v>0</v>
      </c>
      <c r="BQ168" s="30">
        <f t="shared" ref="BQ168:CH168" si="215">IF(BQ29=0,0,((BQ11*0.5)+BP29-BQ47)*BQ84*BQ133*BQ$2)</f>
        <v>0</v>
      </c>
      <c r="BR168" s="30">
        <f t="shared" si="215"/>
        <v>0</v>
      </c>
      <c r="BS168" s="30">
        <f t="shared" si="215"/>
        <v>0</v>
      </c>
      <c r="BT168" s="30">
        <f t="shared" si="215"/>
        <v>0</v>
      </c>
      <c r="BU168" s="30">
        <f t="shared" si="215"/>
        <v>0</v>
      </c>
      <c r="BV168" s="30">
        <f t="shared" si="215"/>
        <v>0</v>
      </c>
      <c r="BW168" s="30">
        <f t="shared" si="215"/>
        <v>0</v>
      </c>
      <c r="BX168" s="30">
        <f t="shared" si="215"/>
        <v>0</v>
      </c>
      <c r="BY168" s="30">
        <f t="shared" si="215"/>
        <v>0</v>
      </c>
      <c r="BZ168" s="30">
        <f t="shared" si="215"/>
        <v>0</v>
      </c>
      <c r="CA168" s="30">
        <f t="shared" si="215"/>
        <v>0</v>
      </c>
      <c r="CB168" s="30">
        <f t="shared" si="215"/>
        <v>0</v>
      </c>
      <c r="CC168" s="30">
        <f t="shared" si="215"/>
        <v>0</v>
      </c>
      <c r="CD168" s="30">
        <f t="shared" si="215"/>
        <v>0</v>
      </c>
      <c r="CE168" s="30">
        <f t="shared" si="215"/>
        <v>0</v>
      </c>
      <c r="CF168" s="30">
        <f t="shared" si="215"/>
        <v>0</v>
      </c>
      <c r="CG168" s="30">
        <f t="shared" si="215"/>
        <v>0</v>
      </c>
      <c r="CH168" s="33">
        <f t="shared" si="215"/>
        <v>0</v>
      </c>
    </row>
    <row r="169" spans="1:86" ht="15.75" hidden="1" customHeight="1" x14ac:dyDescent="0.35">
      <c r="A169" s="578"/>
      <c r="B169" s="94" t="s">
        <v>4</v>
      </c>
      <c r="C169" s="30">
        <f t="shared" si="202"/>
        <v>0</v>
      </c>
      <c r="D169" s="30">
        <f t="shared" si="203"/>
        <v>0</v>
      </c>
      <c r="E169" s="30">
        <f t="shared" ref="E169:BP169" si="216">IF(E30=0,0,((E12*0.5)+D30-E48)*E85*E134*E$2)</f>
        <v>0</v>
      </c>
      <c r="F169" s="30">
        <f t="shared" si="216"/>
        <v>0</v>
      </c>
      <c r="G169" s="30">
        <f t="shared" si="216"/>
        <v>0</v>
      </c>
      <c r="H169" s="30">
        <f t="shared" si="216"/>
        <v>0</v>
      </c>
      <c r="I169" s="30">
        <f t="shared" si="216"/>
        <v>0</v>
      </c>
      <c r="J169" s="30">
        <f t="shared" si="216"/>
        <v>0</v>
      </c>
      <c r="K169" s="30">
        <f t="shared" si="216"/>
        <v>0</v>
      </c>
      <c r="L169" s="30">
        <f t="shared" si="216"/>
        <v>0</v>
      </c>
      <c r="M169" s="30">
        <f t="shared" si="216"/>
        <v>0</v>
      </c>
      <c r="N169" s="30">
        <f t="shared" si="216"/>
        <v>0</v>
      </c>
      <c r="O169" s="30">
        <f t="shared" si="216"/>
        <v>0</v>
      </c>
      <c r="P169" s="30">
        <f t="shared" si="216"/>
        <v>0</v>
      </c>
      <c r="Q169" s="30">
        <f t="shared" si="216"/>
        <v>0</v>
      </c>
      <c r="R169" s="30">
        <f t="shared" si="216"/>
        <v>0</v>
      </c>
      <c r="S169" s="30">
        <f t="shared" si="216"/>
        <v>0</v>
      </c>
      <c r="T169" s="30">
        <f t="shared" si="216"/>
        <v>0</v>
      </c>
      <c r="U169" s="30">
        <f t="shared" si="216"/>
        <v>0</v>
      </c>
      <c r="V169" s="30">
        <f t="shared" si="216"/>
        <v>0</v>
      </c>
      <c r="W169" s="30">
        <f t="shared" si="216"/>
        <v>0</v>
      </c>
      <c r="X169" s="30">
        <f t="shared" si="216"/>
        <v>0</v>
      </c>
      <c r="Y169" s="30">
        <f t="shared" si="216"/>
        <v>0</v>
      </c>
      <c r="Z169" s="30">
        <f t="shared" si="216"/>
        <v>0</v>
      </c>
      <c r="AA169" s="30">
        <f t="shared" si="216"/>
        <v>0</v>
      </c>
      <c r="AB169" s="30">
        <f t="shared" si="216"/>
        <v>0</v>
      </c>
      <c r="AC169" s="30">
        <f t="shared" si="216"/>
        <v>0</v>
      </c>
      <c r="AD169" s="30">
        <f t="shared" si="216"/>
        <v>0</v>
      </c>
      <c r="AE169" s="30">
        <f t="shared" si="216"/>
        <v>0</v>
      </c>
      <c r="AF169" s="30">
        <f t="shared" si="216"/>
        <v>0</v>
      </c>
      <c r="AG169" s="30">
        <f t="shared" si="216"/>
        <v>0</v>
      </c>
      <c r="AH169" s="30">
        <f t="shared" si="216"/>
        <v>0</v>
      </c>
      <c r="AI169" s="30">
        <f t="shared" si="216"/>
        <v>0</v>
      </c>
      <c r="AJ169" s="30">
        <f t="shared" si="216"/>
        <v>0</v>
      </c>
      <c r="AK169" s="30">
        <f t="shared" si="216"/>
        <v>0</v>
      </c>
      <c r="AL169" s="30">
        <f t="shared" si="216"/>
        <v>0</v>
      </c>
      <c r="AM169" s="30">
        <f t="shared" si="216"/>
        <v>0</v>
      </c>
      <c r="AN169" s="30">
        <f t="shared" si="216"/>
        <v>0</v>
      </c>
      <c r="AO169" s="30">
        <f t="shared" si="216"/>
        <v>0</v>
      </c>
      <c r="AP169" s="30">
        <f t="shared" si="216"/>
        <v>0</v>
      </c>
      <c r="AQ169" s="30">
        <f t="shared" si="216"/>
        <v>0</v>
      </c>
      <c r="AR169" s="30">
        <f t="shared" si="216"/>
        <v>0</v>
      </c>
      <c r="AS169" s="30">
        <f t="shared" si="216"/>
        <v>0</v>
      </c>
      <c r="AT169" s="30">
        <f t="shared" si="216"/>
        <v>0</v>
      </c>
      <c r="AU169" s="30">
        <f t="shared" si="216"/>
        <v>0</v>
      </c>
      <c r="AV169" s="30">
        <f t="shared" si="216"/>
        <v>0</v>
      </c>
      <c r="AW169" s="30">
        <f t="shared" si="216"/>
        <v>0</v>
      </c>
      <c r="AX169" s="30">
        <f t="shared" si="216"/>
        <v>0</v>
      </c>
      <c r="AY169" s="30">
        <f t="shared" si="216"/>
        <v>0</v>
      </c>
      <c r="AZ169" s="30">
        <f t="shared" si="216"/>
        <v>0</v>
      </c>
      <c r="BA169" s="30">
        <f t="shared" si="216"/>
        <v>0</v>
      </c>
      <c r="BB169" s="30">
        <f t="shared" si="216"/>
        <v>0</v>
      </c>
      <c r="BC169" s="30">
        <f t="shared" si="216"/>
        <v>0</v>
      </c>
      <c r="BD169" s="30">
        <f t="shared" si="216"/>
        <v>0</v>
      </c>
      <c r="BE169" s="30">
        <f t="shared" si="216"/>
        <v>0</v>
      </c>
      <c r="BF169" s="30">
        <f t="shared" si="216"/>
        <v>0</v>
      </c>
      <c r="BG169" s="30">
        <f t="shared" si="216"/>
        <v>0</v>
      </c>
      <c r="BH169" s="30">
        <f t="shared" si="216"/>
        <v>0</v>
      </c>
      <c r="BI169" s="30">
        <f t="shared" si="216"/>
        <v>0</v>
      </c>
      <c r="BJ169" s="30">
        <f t="shared" si="216"/>
        <v>0</v>
      </c>
      <c r="BK169" s="30">
        <f t="shared" si="216"/>
        <v>0</v>
      </c>
      <c r="BL169" s="30">
        <f t="shared" si="216"/>
        <v>0</v>
      </c>
      <c r="BM169" s="30">
        <f t="shared" si="216"/>
        <v>0</v>
      </c>
      <c r="BN169" s="30">
        <f t="shared" si="216"/>
        <v>0</v>
      </c>
      <c r="BO169" s="30">
        <f t="shared" si="216"/>
        <v>0</v>
      </c>
      <c r="BP169" s="30">
        <f t="shared" si="216"/>
        <v>0</v>
      </c>
      <c r="BQ169" s="30">
        <f t="shared" ref="BQ169:CH169" si="217">IF(BQ30=0,0,((BQ12*0.5)+BP30-BQ48)*BQ85*BQ134*BQ$2)</f>
        <v>0</v>
      </c>
      <c r="BR169" s="30">
        <f t="shared" si="217"/>
        <v>0</v>
      </c>
      <c r="BS169" s="30">
        <f t="shared" si="217"/>
        <v>0</v>
      </c>
      <c r="BT169" s="30">
        <f t="shared" si="217"/>
        <v>0</v>
      </c>
      <c r="BU169" s="30">
        <f t="shared" si="217"/>
        <v>0</v>
      </c>
      <c r="BV169" s="30">
        <f t="shared" si="217"/>
        <v>0</v>
      </c>
      <c r="BW169" s="30">
        <f t="shared" si="217"/>
        <v>0</v>
      </c>
      <c r="BX169" s="30">
        <f t="shared" si="217"/>
        <v>0</v>
      </c>
      <c r="BY169" s="30">
        <f t="shared" si="217"/>
        <v>0</v>
      </c>
      <c r="BZ169" s="30">
        <f t="shared" si="217"/>
        <v>0</v>
      </c>
      <c r="CA169" s="30">
        <f t="shared" si="217"/>
        <v>0</v>
      </c>
      <c r="CB169" s="30">
        <f t="shared" si="217"/>
        <v>0</v>
      </c>
      <c r="CC169" s="30">
        <f t="shared" si="217"/>
        <v>0</v>
      </c>
      <c r="CD169" s="30">
        <f t="shared" si="217"/>
        <v>0</v>
      </c>
      <c r="CE169" s="30">
        <f t="shared" si="217"/>
        <v>0</v>
      </c>
      <c r="CF169" s="30">
        <f t="shared" si="217"/>
        <v>0</v>
      </c>
      <c r="CG169" s="30">
        <f t="shared" si="217"/>
        <v>0</v>
      </c>
      <c r="CH169" s="33">
        <f t="shared" si="217"/>
        <v>0</v>
      </c>
    </row>
    <row r="170" spans="1:86" hidden="1" x14ac:dyDescent="0.35">
      <c r="A170" s="578"/>
      <c r="B170" s="94" t="s">
        <v>5</v>
      </c>
      <c r="C170" s="30">
        <f t="shared" si="202"/>
        <v>0</v>
      </c>
      <c r="D170" s="30">
        <f t="shared" si="203"/>
        <v>0</v>
      </c>
      <c r="E170" s="30">
        <f t="shared" ref="E170:BP170" si="218">IF(E31=0,0,((E13*0.5)+D31-E49)*E86*E135*E$2)</f>
        <v>0</v>
      </c>
      <c r="F170" s="30">
        <f t="shared" si="218"/>
        <v>0</v>
      </c>
      <c r="G170" s="30">
        <f t="shared" si="218"/>
        <v>0</v>
      </c>
      <c r="H170" s="30">
        <f t="shared" si="218"/>
        <v>0</v>
      </c>
      <c r="I170" s="30">
        <f t="shared" si="218"/>
        <v>0</v>
      </c>
      <c r="J170" s="30">
        <f t="shared" si="218"/>
        <v>0</v>
      </c>
      <c r="K170" s="30">
        <f t="shared" si="218"/>
        <v>0</v>
      </c>
      <c r="L170" s="30">
        <f t="shared" si="218"/>
        <v>0</v>
      </c>
      <c r="M170" s="30">
        <f t="shared" si="218"/>
        <v>0</v>
      </c>
      <c r="N170" s="30">
        <f t="shared" si="218"/>
        <v>0</v>
      </c>
      <c r="O170" s="30">
        <f t="shared" si="218"/>
        <v>0</v>
      </c>
      <c r="P170" s="30">
        <f t="shared" si="218"/>
        <v>0</v>
      </c>
      <c r="Q170" s="30">
        <f t="shared" si="218"/>
        <v>0</v>
      </c>
      <c r="R170" s="30">
        <f t="shared" si="218"/>
        <v>0</v>
      </c>
      <c r="S170" s="30">
        <f t="shared" si="218"/>
        <v>0</v>
      </c>
      <c r="T170" s="30">
        <f t="shared" si="218"/>
        <v>0</v>
      </c>
      <c r="U170" s="30">
        <f t="shared" si="218"/>
        <v>0</v>
      </c>
      <c r="V170" s="30">
        <f t="shared" si="218"/>
        <v>0</v>
      </c>
      <c r="W170" s="30">
        <f t="shared" si="218"/>
        <v>0</v>
      </c>
      <c r="X170" s="30">
        <f t="shared" si="218"/>
        <v>0</v>
      </c>
      <c r="Y170" s="30">
        <f t="shared" si="218"/>
        <v>0</v>
      </c>
      <c r="Z170" s="30">
        <f t="shared" si="218"/>
        <v>0</v>
      </c>
      <c r="AA170" s="30">
        <f t="shared" si="218"/>
        <v>0</v>
      </c>
      <c r="AB170" s="30">
        <f t="shared" si="218"/>
        <v>0</v>
      </c>
      <c r="AC170" s="30">
        <f t="shared" si="218"/>
        <v>0</v>
      </c>
      <c r="AD170" s="30">
        <f t="shared" si="218"/>
        <v>0</v>
      </c>
      <c r="AE170" s="30">
        <f t="shared" si="218"/>
        <v>0</v>
      </c>
      <c r="AF170" s="30">
        <f t="shared" si="218"/>
        <v>0</v>
      </c>
      <c r="AG170" s="30">
        <f t="shared" si="218"/>
        <v>0</v>
      </c>
      <c r="AH170" s="30">
        <f t="shared" si="218"/>
        <v>0</v>
      </c>
      <c r="AI170" s="30">
        <f t="shared" si="218"/>
        <v>0</v>
      </c>
      <c r="AJ170" s="30">
        <f t="shared" si="218"/>
        <v>0</v>
      </c>
      <c r="AK170" s="30">
        <f t="shared" si="218"/>
        <v>0</v>
      </c>
      <c r="AL170" s="30">
        <f t="shared" si="218"/>
        <v>0</v>
      </c>
      <c r="AM170" s="30">
        <f t="shared" si="218"/>
        <v>0</v>
      </c>
      <c r="AN170" s="30">
        <f t="shared" si="218"/>
        <v>0</v>
      </c>
      <c r="AO170" s="30">
        <f t="shared" si="218"/>
        <v>0</v>
      </c>
      <c r="AP170" s="30">
        <f t="shared" si="218"/>
        <v>0</v>
      </c>
      <c r="AQ170" s="30">
        <f t="shared" si="218"/>
        <v>0</v>
      </c>
      <c r="AR170" s="30">
        <f t="shared" si="218"/>
        <v>0</v>
      </c>
      <c r="AS170" s="30">
        <f t="shared" si="218"/>
        <v>0</v>
      </c>
      <c r="AT170" s="30">
        <f t="shared" si="218"/>
        <v>0</v>
      </c>
      <c r="AU170" s="30">
        <f t="shared" si="218"/>
        <v>0</v>
      </c>
      <c r="AV170" s="30">
        <f t="shared" si="218"/>
        <v>0</v>
      </c>
      <c r="AW170" s="30">
        <f t="shared" si="218"/>
        <v>0</v>
      </c>
      <c r="AX170" s="30">
        <f t="shared" si="218"/>
        <v>0</v>
      </c>
      <c r="AY170" s="30">
        <f t="shared" si="218"/>
        <v>0</v>
      </c>
      <c r="AZ170" s="30">
        <f t="shared" si="218"/>
        <v>0</v>
      </c>
      <c r="BA170" s="30">
        <f t="shared" si="218"/>
        <v>0</v>
      </c>
      <c r="BB170" s="30">
        <f t="shared" si="218"/>
        <v>0</v>
      </c>
      <c r="BC170" s="30">
        <f t="shared" si="218"/>
        <v>0</v>
      </c>
      <c r="BD170" s="30">
        <f t="shared" si="218"/>
        <v>0</v>
      </c>
      <c r="BE170" s="30">
        <f t="shared" si="218"/>
        <v>0</v>
      </c>
      <c r="BF170" s="30">
        <f t="shared" si="218"/>
        <v>0</v>
      </c>
      <c r="BG170" s="30">
        <f t="shared" si="218"/>
        <v>0</v>
      </c>
      <c r="BH170" s="30">
        <f t="shared" si="218"/>
        <v>0</v>
      </c>
      <c r="BI170" s="30">
        <f t="shared" si="218"/>
        <v>0</v>
      </c>
      <c r="BJ170" s="30">
        <f t="shared" si="218"/>
        <v>0</v>
      </c>
      <c r="BK170" s="30">
        <f t="shared" si="218"/>
        <v>0</v>
      </c>
      <c r="BL170" s="30">
        <f t="shared" si="218"/>
        <v>0</v>
      </c>
      <c r="BM170" s="30">
        <f t="shared" si="218"/>
        <v>0</v>
      </c>
      <c r="BN170" s="30">
        <f t="shared" si="218"/>
        <v>0</v>
      </c>
      <c r="BO170" s="30">
        <f t="shared" si="218"/>
        <v>0</v>
      </c>
      <c r="BP170" s="30">
        <f t="shared" si="218"/>
        <v>0</v>
      </c>
      <c r="BQ170" s="30">
        <f t="shared" ref="BQ170:CH170" si="219">IF(BQ31=0,0,((BQ13*0.5)+BP31-BQ49)*BQ86*BQ135*BQ$2)</f>
        <v>0</v>
      </c>
      <c r="BR170" s="30">
        <f t="shared" si="219"/>
        <v>0</v>
      </c>
      <c r="BS170" s="30">
        <f t="shared" si="219"/>
        <v>0</v>
      </c>
      <c r="BT170" s="30">
        <f t="shared" si="219"/>
        <v>0</v>
      </c>
      <c r="BU170" s="30">
        <f t="shared" si="219"/>
        <v>0</v>
      </c>
      <c r="BV170" s="30">
        <f t="shared" si="219"/>
        <v>0</v>
      </c>
      <c r="BW170" s="30">
        <f t="shared" si="219"/>
        <v>0</v>
      </c>
      <c r="BX170" s="30">
        <f t="shared" si="219"/>
        <v>0</v>
      </c>
      <c r="BY170" s="30">
        <f t="shared" si="219"/>
        <v>0</v>
      </c>
      <c r="BZ170" s="30">
        <f t="shared" si="219"/>
        <v>0</v>
      </c>
      <c r="CA170" s="30">
        <f t="shared" si="219"/>
        <v>0</v>
      </c>
      <c r="CB170" s="30">
        <f t="shared" si="219"/>
        <v>0</v>
      </c>
      <c r="CC170" s="30">
        <f t="shared" si="219"/>
        <v>0</v>
      </c>
      <c r="CD170" s="30">
        <f t="shared" si="219"/>
        <v>0</v>
      </c>
      <c r="CE170" s="30">
        <f t="shared" si="219"/>
        <v>0</v>
      </c>
      <c r="CF170" s="30">
        <f t="shared" si="219"/>
        <v>0</v>
      </c>
      <c r="CG170" s="30">
        <f t="shared" si="219"/>
        <v>0</v>
      </c>
      <c r="CH170" s="33">
        <f t="shared" si="219"/>
        <v>0</v>
      </c>
    </row>
    <row r="171" spans="1:86" hidden="1" x14ac:dyDescent="0.35">
      <c r="A171" s="578"/>
      <c r="B171" s="94" t="s">
        <v>23</v>
      </c>
      <c r="C171" s="30">
        <f t="shared" si="202"/>
        <v>0</v>
      </c>
      <c r="D171" s="30">
        <f t="shared" si="203"/>
        <v>0</v>
      </c>
      <c r="E171" s="30">
        <f t="shared" ref="E171:BP171" si="220">IF(E32=0,0,((E14*0.5)+D32-E50)*E87*E136*E$2)</f>
        <v>0</v>
      </c>
      <c r="F171" s="30">
        <f t="shared" si="220"/>
        <v>0</v>
      </c>
      <c r="G171" s="30">
        <f t="shared" si="220"/>
        <v>0</v>
      </c>
      <c r="H171" s="30">
        <f t="shared" si="220"/>
        <v>0</v>
      </c>
      <c r="I171" s="30">
        <f t="shared" si="220"/>
        <v>0</v>
      </c>
      <c r="J171" s="30">
        <f t="shared" si="220"/>
        <v>0</v>
      </c>
      <c r="K171" s="30">
        <f t="shared" si="220"/>
        <v>0</v>
      </c>
      <c r="L171" s="30">
        <f t="shared" si="220"/>
        <v>0</v>
      </c>
      <c r="M171" s="30">
        <f t="shared" si="220"/>
        <v>0</v>
      </c>
      <c r="N171" s="30">
        <f t="shared" si="220"/>
        <v>0</v>
      </c>
      <c r="O171" s="30">
        <f t="shared" si="220"/>
        <v>0</v>
      </c>
      <c r="P171" s="30">
        <f t="shared" si="220"/>
        <v>0</v>
      </c>
      <c r="Q171" s="30">
        <f t="shared" si="220"/>
        <v>0</v>
      </c>
      <c r="R171" s="30">
        <f t="shared" si="220"/>
        <v>0</v>
      </c>
      <c r="S171" s="30">
        <f t="shared" si="220"/>
        <v>0</v>
      </c>
      <c r="T171" s="30">
        <f t="shared" si="220"/>
        <v>0</v>
      </c>
      <c r="U171" s="30">
        <f t="shared" si="220"/>
        <v>0</v>
      </c>
      <c r="V171" s="30">
        <f t="shared" si="220"/>
        <v>0</v>
      </c>
      <c r="W171" s="30">
        <f t="shared" si="220"/>
        <v>0</v>
      </c>
      <c r="X171" s="30">
        <f t="shared" si="220"/>
        <v>0</v>
      </c>
      <c r="Y171" s="30">
        <f t="shared" si="220"/>
        <v>0</v>
      </c>
      <c r="Z171" s="30">
        <f t="shared" si="220"/>
        <v>0</v>
      </c>
      <c r="AA171" s="30">
        <f t="shared" si="220"/>
        <v>0</v>
      </c>
      <c r="AB171" s="30">
        <f t="shared" si="220"/>
        <v>0</v>
      </c>
      <c r="AC171" s="30">
        <f t="shared" si="220"/>
        <v>0</v>
      </c>
      <c r="AD171" s="30">
        <f t="shared" si="220"/>
        <v>0</v>
      </c>
      <c r="AE171" s="30">
        <f t="shared" si="220"/>
        <v>0</v>
      </c>
      <c r="AF171" s="30">
        <f t="shared" si="220"/>
        <v>0</v>
      </c>
      <c r="AG171" s="30">
        <f t="shared" si="220"/>
        <v>0</v>
      </c>
      <c r="AH171" s="30">
        <f t="shared" si="220"/>
        <v>0</v>
      </c>
      <c r="AI171" s="30">
        <f t="shared" si="220"/>
        <v>0</v>
      </c>
      <c r="AJ171" s="30">
        <f t="shared" si="220"/>
        <v>0</v>
      </c>
      <c r="AK171" s="30">
        <f t="shared" si="220"/>
        <v>0</v>
      </c>
      <c r="AL171" s="30">
        <f t="shared" si="220"/>
        <v>0</v>
      </c>
      <c r="AM171" s="30">
        <f t="shared" si="220"/>
        <v>0</v>
      </c>
      <c r="AN171" s="30">
        <f t="shared" si="220"/>
        <v>0</v>
      </c>
      <c r="AO171" s="30">
        <f t="shared" si="220"/>
        <v>0</v>
      </c>
      <c r="AP171" s="30">
        <f t="shared" si="220"/>
        <v>0</v>
      </c>
      <c r="AQ171" s="30">
        <f t="shared" si="220"/>
        <v>0</v>
      </c>
      <c r="AR171" s="30">
        <f t="shared" si="220"/>
        <v>0</v>
      </c>
      <c r="AS171" s="30">
        <f t="shared" si="220"/>
        <v>0</v>
      </c>
      <c r="AT171" s="30">
        <f t="shared" si="220"/>
        <v>0</v>
      </c>
      <c r="AU171" s="30">
        <f t="shared" si="220"/>
        <v>0</v>
      </c>
      <c r="AV171" s="30">
        <f t="shared" si="220"/>
        <v>0</v>
      </c>
      <c r="AW171" s="30">
        <f t="shared" si="220"/>
        <v>0</v>
      </c>
      <c r="AX171" s="30">
        <f t="shared" si="220"/>
        <v>0</v>
      </c>
      <c r="AY171" s="30">
        <f t="shared" si="220"/>
        <v>0</v>
      </c>
      <c r="AZ171" s="30">
        <f t="shared" si="220"/>
        <v>0</v>
      </c>
      <c r="BA171" s="30">
        <f t="shared" si="220"/>
        <v>0</v>
      </c>
      <c r="BB171" s="30">
        <f t="shared" si="220"/>
        <v>0</v>
      </c>
      <c r="BC171" s="30">
        <f t="shared" si="220"/>
        <v>0</v>
      </c>
      <c r="BD171" s="30">
        <f t="shared" si="220"/>
        <v>0</v>
      </c>
      <c r="BE171" s="30">
        <f t="shared" si="220"/>
        <v>0</v>
      </c>
      <c r="BF171" s="30">
        <f t="shared" si="220"/>
        <v>0</v>
      </c>
      <c r="BG171" s="30">
        <f t="shared" si="220"/>
        <v>0</v>
      </c>
      <c r="BH171" s="30">
        <f t="shared" si="220"/>
        <v>0</v>
      </c>
      <c r="BI171" s="30">
        <f t="shared" si="220"/>
        <v>0</v>
      </c>
      <c r="BJ171" s="30">
        <f t="shared" si="220"/>
        <v>0</v>
      </c>
      <c r="BK171" s="30">
        <f t="shared" si="220"/>
        <v>0</v>
      </c>
      <c r="BL171" s="30">
        <f t="shared" si="220"/>
        <v>0</v>
      </c>
      <c r="BM171" s="30">
        <f t="shared" si="220"/>
        <v>0</v>
      </c>
      <c r="BN171" s="30">
        <f t="shared" si="220"/>
        <v>0</v>
      </c>
      <c r="BO171" s="30">
        <f t="shared" si="220"/>
        <v>0</v>
      </c>
      <c r="BP171" s="30">
        <f t="shared" si="220"/>
        <v>0</v>
      </c>
      <c r="BQ171" s="30">
        <f t="shared" ref="BQ171:CH171" si="221">IF(BQ32=0,0,((BQ14*0.5)+BP32-BQ50)*BQ87*BQ136*BQ$2)</f>
        <v>0</v>
      </c>
      <c r="BR171" s="30">
        <f t="shared" si="221"/>
        <v>0</v>
      </c>
      <c r="BS171" s="30">
        <f t="shared" si="221"/>
        <v>0</v>
      </c>
      <c r="BT171" s="30">
        <f t="shared" si="221"/>
        <v>0</v>
      </c>
      <c r="BU171" s="30">
        <f t="shared" si="221"/>
        <v>0</v>
      </c>
      <c r="BV171" s="30">
        <f t="shared" si="221"/>
        <v>0</v>
      </c>
      <c r="BW171" s="30">
        <f t="shared" si="221"/>
        <v>0</v>
      </c>
      <c r="BX171" s="30">
        <f t="shared" si="221"/>
        <v>0</v>
      </c>
      <c r="BY171" s="30">
        <f t="shared" si="221"/>
        <v>0</v>
      </c>
      <c r="BZ171" s="30">
        <f t="shared" si="221"/>
        <v>0</v>
      </c>
      <c r="CA171" s="30">
        <f t="shared" si="221"/>
        <v>0</v>
      </c>
      <c r="CB171" s="30">
        <f t="shared" si="221"/>
        <v>0</v>
      </c>
      <c r="CC171" s="30">
        <f t="shared" si="221"/>
        <v>0</v>
      </c>
      <c r="CD171" s="30">
        <f t="shared" si="221"/>
        <v>0</v>
      </c>
      <c r="CE171" s="30">
        <f t="shared" si="221"/>
        <v>0</v>
      </c>
      <c r="CF171" s="30">
        <f t="shared" si="221"/>
        <v>0</v>
      </c>
      <c r="CG171" s="30">
        <f t="shared" si="221"/>
        <v>0</v>
      </c>
      <c r="CH171" s="33">
        <f t="shared" si="221"/>
        <v>0</v>
      </c>
    </row>
    <row r="172" spans="1:86" hidden="1" x14ac:dyDescent="0.35">
      <c r="A172" s="578"/>
      <c r="B172" s="94" t="s">
        <v>24</v>
      </c>
      <c r="C172" s="30">
        <f t="shared" si="202"/>
        <v>0</v>
      </c>
      <c r="D172" s="30">
        <f t="shared" si="203"/>
        <v>0</v>
      </c>
      <c r="E172" s="30">
        <f t="shared" ref="E172:BP172" si="222">IF(E33=0,0,((E15*0.5)+D33-E51)*E88*E137*E$2)</f>
        <v>0</v>
      </c>
      <c r="F172" s="30">
        <f t="shared" si="222"/>
        <v>0</v>
      </c>
      <c r="G172" s="30">
        <f t="shared" si="222"/>
        <v>0</v>
      </c>
      <c r="H172" s="30">
        <f t="shared" si="222"/>
        <v>0</v>
      </c>
      <c r="I172" s="30">
        <f t="shared" si="222"/>
        <v>0</v>
      </c>
      <c r="J172" s="30">
        <f t="shared" si="222"/>
        <v>0</v>
      </c>
      <c r="K172" s="30">
        <f t="shared" si="222"/>
        <v>0</v>
      </c>
      <c r="L172" s="30">
        <f t="shared" si="222"/>
        <v>0</v>
      </c>
      <c r="M172" s="30">
        <f t="shared" si="222"/>
        <v>0</v>
      </c>
      <c r="N172" s="30">
        <f t="shared" si="222"/>
        <v>0</v>
      </c>
      <c r="O172" s="30">
        <f t="shared" si="222"/>
        <v>0</v>
      </c>
      <c r="P172" s="30">
        <f t="shared" si="222"/>
        <v>0</v>
      </c>
      <c r="Q172" s="30">
        <f t="shared" si="222"/>
        <v>0</v>
      </c>
      <c r="R172" s="30">
        <f t="shared" si="222"/>
        <v>0</v>
      </c>
      <c r="S172" s="30">
        <f t="shared" si="222"/>
        <v>0</v>
      </c>
      <c r="T172" s="30">
        <f t="shared" si="222"/>
        <v>0</v>
      </c>
      <c r="U172" s="30">
        <f t="shared" si="222"/>
        <v>0</v>
      </c>
      <c r="V172" s="30">
        <f t="shared" si="222"/>
        <v>0</v>
      </c>
      <c r="W172" s="30">
        <f t="shared" si="222"/>
        <v>0</v>
      </c>
      <c r="X172" s="30">
        <f t="shared" si="222"/>
        <v>0</v>
      </c>
      <c r="Y172" s="30">
        <f t="shared" si="222"/>
        <v>0</v>
      </c>
      <c r="Z172" s="30">
        <f t="shared" si="222"/>
        <v>0</v>
      </c>
      <c r="AA172" s="30">
        <f t="shared" si="222"/>
        <v>0</v>
      </c>
      <c r="AB172" s="30">
        <f t="shared" si="222"/>
        <v>0</v>
      </c>
      <c r="AC172" s="30">
        <f t="shared" si="222"/>
        <v>0</v>
      </c>
      <c r="AD172" s="30">
        <f t="shared" si="222"/>
        <v>0</v>
      </c>
      <c r="AE172" s="30">
        <f t="shared" si="222"/>
        <v>0</v>
      </c>
      <c r="AF172" s="30">
        <f t="shared" si="222"/>
        <v>0</v>
      </c>
      <c r="AG172" s="30">
        <f t="shared" si="222"/>
        <v>0</v>
      </c>
      <c r="AH172" s="30">
        <f t="shared" si="222"/>
        <v>0</v>
      </c>
      <c r="AI172" s="30">
        <f t="shared" si="222"/>
        <v>0</v>
      </c>
      <c r="AJ172" s="30">
        <f t="shared" si="222"/>
        <v>0</v>
      </c>
      <c r="AK172" s="30">
        <f t="shared" si="222"/>
        <v>0</v>
      </c>
      <c r="AL172" s="30">
        <f t="shared" si="222"/>
        <v>0</v>
      </c>
      <c r="AM172" s="30">
        <f t="shared" si="222"/>
        <v>0</v>
      </c>
      <c r="AN172" s="30">
        <f t="shared" si="222"/>
        <v>0</v>
      </c>
      <c r="AO172" s="30">
        <f t="shared" si="222"/>
        <v>0</v>
      </c>
      <c r="AP172" s="30">
        <f t="shared" si="222"/>
        <v>0</v>
      </c>
      <c r="AQ172" s="30">
        <f t="shared" si="222"/>
        <v>0</v>
      </c>
      <c r="AR172" s="30">
        <f t="shared" si="222"/>
        <v>0</v>
      </c>
      <c r="AS172" s="30">
        <f t="shared" si="222"/>
        <v>0</v>
      </c>
      <c r="AT172" s="30">
        <f t="shared" si="222"/>
        <v>0</v>
      </c>
      <c r="AU172" s="30">
        <f t="shared" si="222"/>
        <v>0</v>
      </c>
      <c r="AV172" s="30">
        <f t="shared" si="222"/>
        <v>0</v>
      </c>
      <c r="AW172" s="30">
        <f t="shared" si="222"/>
        <v>0</v>
      </c>
      <c r="AX172" s="30">
        <f t="shared" si="222"/>
        <v>0</v>
      </c>
      <c r="AY172" s="30">
        <f t="shared" si="222"/>
        <v>0</v>
      </c>
      <c r="AZ172" s="30">
        <f t="shared" si="222"/>
        <v>0</v>
      </c>
      <c r="BA172" s="30">
        <f t="shared" si="222"/>
        <v>0</v>
      </c>
      <c r="BB172" s="30">
        <f t="shared" si="222"/>
        <v>0</v>
      </c>
      <c r="BC172" s="30">
        <f t="shared" si="222"/>
        <v>0</v>
      </c>
      <c r="BD172" s="30">
        <f t="shared" si="222"/>
        <v>0</v>
      </c>
      <c r="BE172" s="30">
        <f t="shared" si="222"/>
        <v>0</v>
      </c>
      <c r="BF172" s="30">
        <f t="shared" si="222"/>
        <v>0</v>
      </c>
      <c r="BG172" s="30">
        <f t="shared" si="222"/>
        <v>0</v>
      </c>
      <c r="BH172" s="30">
        <f t="shared" si="222"/>
        <v>0</v>
      </c>
      <c r="BI172" s="30">
        <f t="shared" si="222"/>
        <v>0</v>
      </c>
      <c r="BJ172" s="30">
        <f t="shared" si="222"/>
        <v>0</v>
      </c>
      <c r="BK172" s="30">
        <f t="shared" si="222"/>
        <v>0</v>
      </c>
      <c r="BL172" s="30">
        <f t="shared" si="222"/>
        <v>0</v>
      </c>
      <c r="BM172" s="30">
        <f t="shared" si="222"/>
        <v>0</v>
      </c>
      <c r="BN172" s="30">
        <f t="shared" si="222"/>
        <v>0</v>
      </c>
      <c r="BO172" s="30">
        <f t="shared" si="222"/>
        <v>0</v>
      </c>
      <c r="BP172" s="30">
        <f t="shared" si="222"/>
        <v>0</v>
      </c>
      <c r="BQ172" s="30">
        <f t="shared" ref="BQ172:CH172" si="223">IF(BQ33=0,0,((BQ15*0.5)+BP33-BQ51)*BQ88*BQ137*BQ$2)</f>
        <v>0</v>
      </c>
      <c r="BR172" s="30">
        <f t="shared" si="223"/>
        <v>0</v>
      </c>
      <c r="BS172" s="30">
        <f t="shared" si="223"/>
        <v>0</v>
      </c>
      <c r="BT172" s="30">
        <f t="shared" si="223"/>
        <v>0</v>
      </c>
      <c r="BU172" s="30">
        <f t="shared" si="223"/>
        <v>0</v>
      </c>
      <c r="BV172" s="30">
        <f t="shared" si="223"/>
        <v>0</v>
      </c>
      <c r="BW172" s="30">
        <f t="shared" si="223"/>
        <v>0</v>
      </c>
      <c r="BX172" s="30">
        <f t="shared" si="223"/>
        <v>0</v>
      </c>
      <c r="BY172" s="30">
        <f t="shared" si="223"/>
        <v>0</v>
      </c>
      <c r="BZ172" s="30">
        <f t="shared" si="223"/>
        <v>0</v>
      </c>
      <c r="CA172" s="30">
        <f t="shared" si="223"/>
        <v>0</v>
      </c>
      <c r="CB172" s="30">
        <f t="shared" si="223"/>
        <v>0</v>
      </c>
      <c r="CC172" s="30">
        <f t="shared" si="223"/>
        <v>0</v>
      </c>
      <c r="CD172" s="30">
        <f t="shared" si="223"/>
        <v>0</v>
      </c>
      <c r="CE172" s="30">
        <f t="shared" si="223"/>
        <v>0</v>
      </c>
      <c r="CF172" s="30">
        <f t="shared" si="223"/>
        <v>0</v>
      </c>
      <c r="CG172" s="30">
        <f t="shared" si="223"/>
        <v>0</v>
      </c>
      <c r="CH172" s="33">
        <f t="shared" si="223"/>
        <v>0</v>
      </c>
    </row>
    <row r="173" spans="1:86" ht="15.75" hidden="1" customHeight="1" x14ac:dyDescent="0.35">
      <c r="A173" s="578"/>
      <c r="B173" s="94" t="s">
        <v>7</v>
      </c>
      <c r="C173" s="30">
        <f t="shared" si="202"/>
        <v>0</v>
      </c>
      <c r="D173" s="30">
        <f t="shared" si="203"/>
        <v>0</v>
      </c>
      <c r="E173" s="30">
        <f t="shared" ref="E173:BP173" si="224">IF(E34=0,0,((E16*0.5)+D34-E52)*E89*E138*E$2)</f>
        <v>0</v>
      </c>
      <c r="F173" s="30">
        <f t="shared" si="224"/>
        <v>0</v>
      </c>
      <c r="G173" s="30">
        <f t="shared" si="224"/>
        <v>0</v>
      </c>
      <c r="H173" s="30">
        <f t="shared" si="224"/>
        <v>0</v>
      </c>
      <c r="I173" s="30">
        <f t="shared" si="224"/>
        <v>0</v>
      </c>
      <c r="J173" s="30">
        <f t="shared" si="224"/>
        <v>0</v>
      </c>
      <c r="K173" s="30">
        <f t="shared" si="224"/>
        <v>0</v>
      </c>
      <c r="L173" s="30">
        <f t="shared" si="224"/>
        <v>0</v>
      </c>
      <c r="M173" s="30">
        <f t="shared" si="224"/>
        <v>0</v>
      </c>
      <c r="N173" s="30">
        <f t="shared" si="224"/>
        <v>0</v>
      </c>
      <c r="O173" s="30">
        <f t="shared" si="224"/>
        <v>0</v>
      </c>
      <c r="P173" s="30">
        <f t="shared" si="224"/>
        <v>0</v>
      </c>
      <c r="Q173" s="30">
        <f t="shared" si="224"/>
        <v>0</v>
      </c>
      <c r="R173" s="30">
        <f t="shared" si="224"/>
        <v>0</v>
      </c>
      <c r="S173" s="30">
        <f t="shared" si="224"/>
        <v>0</v>
      </c>
      <c r="T173" s="30">
        <f t="shared" si="224"/>
        <v>0</v>
      </c>
      <c r="U173" s="30">
        <f t="shared" si="224"/>
        <v>0</v>
      </c>
      <c r="V173" s="30">
        <f t="shared" si="224"/>
        <v>0</v>
      </c>
      <c r="W173" s="30">
        <f t="shared" si="224"/>
        <v>0</v>
      </c>
      <c r="X173" s="30">
        <f t="shared" si="224"/>
        <v>0</v>
      </c>
      <c r="Y173" s="30">
        <f t="shared" si="224"/>
        <v>0</v>
      </c>
      <c r="Z173" s="30">
        <f t="shared" si="224"/>
        <v>0</v>
      </c>
      <c r="AA173" s="30">
        <f t="shared" si="224"/>
        <v>0</v>
      </c>
      <c r="AB173" s="30">
        <f t="shared" si="224"/>
        <v>0</v>
      </c>
      <c r="AC173" s="30">
        <f t="shared" si="224"/>
        <v>0</v>
      </c>
      <c r="AD173" s="30">
        <f t="shared" si="224"/>
        <v>0</v>
      </c>
      <c r="AE173" s="30">
        <f t="shared" si="224"/>
        <v>0</v>
      </c>
      <c r="AF173" s="30">
        <f t="shared" si="224"/>
        <v>0</v>
      </c>
      <c r="AG173" s="30">
        <f t="shared" si="224"/>
        <v>0</v>
      </c>
      <c r="AH173" s="30">
        <f t="shared" si="224"/>
        <v>0</v>
      </c>
      <c r="AI173" s="30">
        <f t="shared" si="224"/>
        <v>0</v>
      </c>
      <c r="AJ173" s="30">
        <f t="shared" si="224"/>
        <v>0</v>
      </c>
      <c r="AK173" s="30">
        <f t="shared" si="224"/>
        <v>0</v>
      </c>
      <c r="AL173" s="30">
        <f t="shared" si="224"/>
        <v>0</v>
      </c>
      <c r="AM173" s="30">
        <f t="shared" si="224"/>
        <v>0</v>
      </c>
      <c r="AN173" s="30">
        <f t="shared" si="224"/>
        <v>0</v>
      </c>
      <c r="AO173" s="30">
        <f t="shared" si="224"/>
        <v>0</v>
      </c>
      <c r="AP173" s="30">
        <f t="shared" si="224"/>
        <v>0</v>
      </c>
      <c r="AQ173" s="30">
        <f t="shared" si="224"/>
        <v>0</v>
      </c>
      <c r="AR173" s="30">
        <f t="shared" si="224"/>
        <v>0</v>
      </c>
      <c r="AS173" s="30">
        <f t="shared" si="224"/>
        <v>0</v>
      </c>
      <c r="AT173" s="30">
        <f t="shared" si="224"/>
        <v>0</v>
      </c>
      <c r="AU173" s="30">
        <f t="shared" si="224"/>
        <v>0</v>
      </c>
      <c r="AV173" s="30">
        <f t="shared" si="224"/>
        <v>0</v>
      </c>
      <c r="AW173" s="30">
        <f t="shared" si="224"/>
        <v>0</v>
      </c>
      <c r="AX173" s="30">
        <f t="shared" si="224"/>
        <v>0</v>
      </c>
      <c r="AY173" s="30">
        <f t="shared" si="224"/>
        <v>0</v>
      </c>
      <c r="AZ173" s="30">
        <f t="shared" si="224"/>
        <v>0</v>
      </c>
      <c r="BA173" s="30">
        <f t="shared" si="224"/>
        <v>0</v>
      </c>
      <c r="BB173" s="30">
        <f t="shared" si="224"/>
        <v>0</v>
      </c>
      <c r="BC173" s="30">
        <f t="shared" si="224"/>
        <v>0</v>
      </c>
      <c r="BD173" s="30">
        <f t="shared" si="224"/>
        <v>0</v>
      </c>
      <c r="BE173" s="30">
        <f t="shared" si="224"/>
        <v>0</v>
      </c>
      <c r="BF173" s="30">
        <f t="shared" si="224"/>
        <v>0</v>
      </c>
      <c r="BG173" s="30">
        <f t="shared" si="224"/>
        <v>0</v>
      </c>
      <c r="BH173" s="30">
        <f t="shared" si="224"/>
        <v>0</v>
      </c>
      <c r="BI173" s="30">
        <f t="shared" si="224"/>
        <v>0</v>
      </c>
      <c r="BJ173" s="30">
        <f t="shared" si="224"/>
        <v>0</v>
      </c>
      <c r="BK173" s="30">
        <f t="shared" si="224"/>
        <v>0</v>
      </c>
      <c r="BL173" s="30">
        <f t="shared" si="224"/>
        <v>0</v>
      </c>
      <c r="BM173" s="30">
        <f t="shared" si="224"/>
        <v>0</v>
      </c>
      <c r="BN173" s="30">
        <f t="shared" si="224"/>
        <v>0</v>
      </c>
      <c r="BO173" s="30">
        <f t="shared" si="224"/>
        <v>0</v>
      </c>
      <c r="BP173" s="30">
        <f t="shared" si="224"/>
        <v>0</v>
      </c>
      <c r="BQ173" s="30">
        <f t="shared" ref="BQ173:CH173" si="225">IF(BQ34=0,0,((BQ16*0.5)+BP34-BQ52)*BQ89*BQ138*BQ$2)</f>
        <v>0</v>
      </c>
      <c r="BR173" s="30">
        <f t="shared" si="225"/>
        <v>0</v>
      </c>
      <c r="BS173" s="30">
        <f t="shared" si="225"/>
        <v>0</v>
      </c>
      <c r="BT173" s="30">
        <f t="shared" si="225"/>
        <v>0</v>
      </c>
      <c r="BU173" s="30">
        <f t="shared" si="225"/>
        <v>0</v>
      </c>
      <c r="BV173" s="30">
        <f t="shared" si="225"/>
        <v>0</v>
      </c>
      <c r="BW173" s="30">
        <f t="shared" si="225"/>
        <v>0</v>
      </c>
      <c r="BX173" s="30">
        <f t="shared" si="225"/>
        <v>0</v>
      </c>
      <c r="BY173" s="30">
        <f t="shared" si="225"/>
        <v>0</v>
      </c>
      <c r="BZ173" s="30">
        <f t="shared" si="225"/>
        <v>0</v>
      </c>
      <c r="CA173" s="30">
        <f t="shared" si="225"/>
        <v>0</v>
      </c>
      <c r="CB173" s="30">
        <f t="shared" si="225"/>
        <v>0</v>
      </c>
      <c r="CC173" s="30">
        <f t="shared" si="225"/>
        <v>0</v>
      </c>
      <c r="CD173" s="30">
        <f t="shared" si="225"/>
        <v>0</v>
      </c>
      <c r="CE173" s="30">
        <f t="shared" si="225"/>
        <v>0</v>
      </c>
      <c r="CF173" s="30">
        <f t="shared" si="225"/>
        <v>0</v>
      </c>
      <c r="CG173" s="30">
        <f t="shared" si="225"/>
        <v>0</v>
      </c>
      <c r="CH173" s="33">
        <f t="shared" si="225"/>
        <v>0</v>
      </c>
    </row>
    <row r="174" spans="1:86" ht="15.75" hidden="1" customHeight="1" x14ac:dyDescent="0.35">
      <c r="A174" s="578"/>
      <c r="B174" s="94" t="s">
        <v>8</v>
      </c>
      <c r="C174" s="30">
        <f t="shared" si="202"/>
        <v>0</v>
      </c>
      <c r="D174" s="30">
        <f t="shared" si="203"/>
        <v>0</v>
      </c>
      <c r="E174" s="30">
        <f t="shared" ref="E174:BP174" si="226">IF(E35=0,0,((E17*0.5)+D35-E53)*E90*E139*E$2)</f>
        <v>0</v>
      </c>
      <c r="F174" s="30">
        <f t="shared" si="226"/>
        <v>0</v>
      </c>
      <c r="G174" s="30">
        <f t="shared" si="226"/>
        <v>0</v>
      </c>
      <c r="H174" s="30">
        <f t="shared" si="226"/>
        <v>0</v>
      </c>
      <c r="I174" s="30">
        <f t="shared" si="226"/>
        <v>0</v>
      </c>
      <c r="J174" s="30">
        <f t="shared" si="226"/>
        <v>0</v>
      </c>
      <c r="K174" s="30">
        <f t="shared" si="226"/>
        <v>0</v>
      </c>
      <c r="L174" s="30">
        <f t="shared" si="226"/>
        <v>0</v>
      </c>
      <c r="M174" s="30">
        <f t="shared" si="226"/>
        <v>0</v>
      </c>
      <c r="N174" s="30">
        <f t="shared" si="226"/>
        <v>0</v>
      </c>
      <c r="O174" s="30">
        <f t="shared" si="226"/>
        <v>0</v>
      </c>
      <c r="P174" s="30">
        <f t="shared" si="226"/>
        <v>0</v>
      </c>
      <c r="Q174" s="30">
        <f t="shared" si="226"/>
        <v>0</v>
      </c>
      <c r="R174" s="30">
        <f t="shared" si="226"/>
        <v>0</v>
      </c>
      <c r="S174" s="30">
        <f t="shared" si="226"/>
        <v>0</v>
      </c>
      <c r="T174" s="30">
        <f t="shared" si="226"/>
        <v>0</v>
      </c>
      <c r="U174" s="30">
        <f t="shared" si="226"/>
        <v>0</v>
      </c>
      <c r="V174" s="30">
        <f t="shared" si="226"/>
        <v>0</v>
      </c>
      <c r="W174" s="30">
        <f t="shared" si="226"/>
        <v>0</v>
      </c>
      <c r="X174" s="30">
        <f t="shared" si="226"/>
        <v>0</v>
      </c>
      <c r="Y174" s="30">
        <f t="shared" si="226"/>
        <v>0</v>
      </c>
      <c r="Z174" s="30">
        <f t="shared" si="226"/>
        <v>0</v>
      </c>
      <c r="AA174" s="30">
        <f t="shared" si="226"/>
        <v>0</v>
      </c>
      <c r="AB174" s="30">
        <f t="shared" si="226"/>
        <v>0</v>
      </c>
      <c r="AC174" s="30">
        <f t="shared" si="226"/>
        <v>0</v>
      </c>
      <c r="AD174" s="30">
        <f t="shared" si="226"/>
        <v>0</v>
      </c>
      <c r="AE174" s="30">
        <f t="shared" si="226"/>
        <v>0</v>
      </c>
      <c r="AF174" s="30">
        <f t="shared" si="226"/>
        <v>0</v>
      </c>
      <c r="AG174" s="30">
        <f t="shared" si="226"/>
        <v>0</v>
      </c>
      <c r="AH174" s="30">
        <f t="shared" si="226"/>
        <v>0</v>
      </c>
      <c r="AI174" s="30">
        <f t="shared" si="226"/>
        <v>0</v>
      </c>
      <c r="AJ174" s="30">
        <f t="shared" si="226"/>
        <v>0</v>
      </c>
      <c r="AK174" s="30">
        <f t="shared" si="226"/>
        <v>0</v>
      </c>
      <c r="AL174" s="30">
        <f t="shared" si="226"/>
        <v>0</v>
      </c>
      <c r="AM174" s="30">
        <f t="shared" si="226"/>
        <v>0</v>
      </c>
      <c r="AN174" s="30">
        <f t="shared" si="226"/>
        <v>0</v>
      </c>
      <c r="AO174" s="30">
        <f t="shared" si="226"/>
        <v>0</v>
      </c>
      <c r="AP174" s="30">
        <f t="shared" si="226"/>
        <v>0</v>
      </c>
      <c r="AQ174" s="30">
        <f t="shared" si="226"/>
        <v>0</v>
      </c>
      <c r="AR174" s="30">
        <f t="shared" si="226"/>
        <v>0</v>
      </c>
      <c r="AS174" s="30">
        <f t="shared" si="226"/>
        <v>0</v>
      </c>
      <c r="AT174" s="30">
        <f t="shared" si="226"/>
        <v>0</v>
      </c>
      <c r="AU174" s="30">
        <f t="shared" si="226"/>
        <v>0</v>
      </c>
      <c r="AV174" s="30">
        <f t="shared" si="226"/>
        <v>0</v>
      </c>
      <c r="AW174" s="30">
        <f t="shared" si="226"/>
        <v>0</v>
      </c>
      <c r="AX174" s="30">
        <f t="shared" si="226"/>
        <v>0</v>
      </c>
      <c r="AY174" s="30">
        <f t="shared" si="226"/>
        <v>0</v>
      </c>
      <c r="AZ174" s="30">
        <f t="shared" si="226"/>
        <v>0</v>
      </c>
      <c r="BA174" s="30">
        <f t="shared" si="226"/>
        <v>0</v>
      </c>
      <c r="BB174" s="30">
        <f t="shared" si="226"/>
        <v>0</v>
      </c>
      <c r="BC174" s="30">
        <f t="shared" si="226"/>
        <v>0</v>
      </c>
      <c r="BD174" s="30">
        <f t="shared" si="226"/>
        <v>0</v>
      </c>
      <c r="BE174" s="30">
        <f t="shared" si="226"/>
        <v>0</v>
      </c>
      <c r="BF174" s="30">
        <f t="shared" si="226"/>
        <v>0</v>
      </c>
      <c r="BG174" s="30">
        <f t="shared" si="226"/>
        <v>0</v>
      </c>
      <c r="BH174" s="30">
        <f t="shared" si="226"/>
        <v>0</v>
      </c>
      <c r="BI174" s="30">
        <f t="shared" si="226"/>
        <v>0</v>
      </c>
      <c r="BJ174" s="30">
        <f t="shared" si="226"/>
        <v>0</v>
      </c>
      <c r="BK174" s="30">
        <f t="shared" si="226"/>
        <v>0</v>
      </c>
      <c r="BL174" s="30">
        <f t="shared" si="226"/>
        <v>0</v>
      </c>
      <c r="BM174" s="30">
        <f t="shared" si="226"/>
        <v>0</v>
      </c>
      <c r="BN174" s="30">
        <f t="shared" si="226"/>
        <v>0</v>
      </c>
      <c r="BO174" s="30">
        <f t="shared" si="226"/>
        <v>0</v>
      </c>
      <c r="BP174" s="30">
        <f t="shared" si="226"/>
        <v>0</v>
      </c>
      <c r="BQ174" s="30">
        <f t="shared" ref="BQ174:CH174" si="227">IF(BQ35=0,0,((BQ17*0.5)+BP35-BQ53)*BQ90*BQ139*BQ$2)</f>
        <v>0</v>
      </c>
      <c r="BR174" s="30">
        <f t="shared" si="227"/>
        <v>0</v>
      </c>
      <c r="BS174" s="30">
        <f t="shared" si="227"/>
        <v>0</v>
      </c>
      <c r="BT174" s="30">
        <f t="shared" si="227"/>
        <v>0</v>
      </c>
      <c r="BU174" s="30">
        <f t="shared" si="227"/>
        <v>0</v>
      </c>
      <c r="BV174" s="30">
        <f t="shared" si="227"/>
        <v>0</v>
      </c>
      <c r="BW174" s="30">
        <f t="shared" si="227"/>
        <v>0</v>
      </c>
      <c r="BX174" s="30">
        <f t="shared" si="227"/>
        <v>0</v>
      </c>
      <c r="BY174" s="30">
        <f t="shared" si="227"/>
        <v>0</v>
      </c>
      <c r="BZ174" s="30">
        <f t="shared" si="227"/>
        <v>0</v>
      </c>
      <c r="CA174" s="30">
        <f t="shared" si="227"/>
        <v>0</v>
      </c>
      <c r="CB174" s="30">
        <f t="shared" si="227"/>
        <v>0</v>
      </c>
      <c r="CC174" s="30">
        <f t="shared" si="227"/>
        <v>0</v>
      </c>
      <c r="CD174" s="30">
        <f t="shared" si="227"/>
        <v>0</v>
      </c>
      <c r="CE174" s="30">
        <f t="shared" si="227"/>
        <v>0</v>
      </c>
      <c r="CF174" s="30">
        <f t="shared" si="227"/>
        <v>0</v>
      </c>
      <c r="CG174" s="30">
        <f t="shared" si="227"/>
        <v>0</v>
      </c>
      <c r="CH174" s="33">
        <f t="shared" si="227"/>
        <v>0</v>
      </c>
    </row>
    <row r="175" spans="1:86" ht="15.75" hidden="1" customHeight="1" x14ac:dyDescent="0.35">
      <c r="A175" s="578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5">
      <c r="A176" s="578"/>
      <c r="B176" s="284" t="s">
        <v>26</v>
      </c>
      <c r="C176" s="30">
        <f>SUM(C162:C175)</f>
        <v>0</v>
      </c>
      <c r="D176" s="30">
        <f>SUM(D162:D175)</f>
        <v>0</v>
      </c>
      <c r="E176" s="30">
        <f t="shared" ref="E176:BP176" si="228">SUM(E162:E175)</f>
        <v>0</v>
      </c>
      <c r="F176" s="30">
        <f t="shared" si="228"/>
        <v>0</v>
      </c>
      <c r="G176" s="30">
        <f t="shared" si="228"/>
        <v>0</v>
      </c>
      <c r="H176" s="30">
        <f t="shared" si="228"/>
        <v>0</v>
      </c>
      <c r="I176" s="30">
        <f t="shared" si="228"/>
        <v>0</v>
      </c>
      <c r="J176" s="30">
        <f t="shared" si="228"/>
        <v>0</v>
      </c>
      <c r="K176" s="30">
        <f t="shared" si="228"/>
        <v>0</v>
      </c>
      <c r="L176" s="30">
        <f t="shared" si="228"/>
        <v>0</v>
      </c>
      <c r="M176" s="30">
        <f t="shared" si="228"/>
        <v>0</v>
      </c>
      <c r="N176" s="30">
        <f t="shared" si="228"/>
        <v>0</v>
      </c>
      <c r="O176" s="30">
        <f t="shared" si="228"/>
        <v>0</v>
      </c>
      <c r="P176" s="30">
        <f t="shared" si="228"/>
        <v>0</v>
      </c>
      <c r="Q176" s="30">
        <f t="shared" si="228"/>
        <v>0</v>
      </c>
      <c r="R176" s="30">
        <f t="shared" si="228"/>
        <v>0</v>
      </c>
      <c r="S176" s="30">
        <f t="shared" si="228"/>
        <v>0</v>
      </c>
      <c r="T176" s="30">
        <f t="shared" si="228"/>
        <v>0</v>
      </c>
      <c r="U176" s="30">
        <f t="shared" si="228"/>
        <v>0</v>
      </c>
      <c r="V176" s="30">
        <f t="shared" si="228"/>
        <v>0</v>
      </c>
      <c r="W176" s="30">
        <f t="shared" si="228"/>
        <v>0</v>
      </c>
      <c r="X176" s="30">
        <f t="shared" si="228"/>
        <v>0</v>
      </c>
      <c r="Y176" s="30">
        <f t="shared" si="228"/>
        <v>0</v>
      </c>
      <c r="Z176" s="30">
        <f t="shared" si="228"/>
        <v>0</v>
      </c>
      <c r="AA176" s="30">
        <f t="shared" si="228"/>
        <v>0</v>
      </c>
      <c r="AB176" s="30">
        <f t="shared" si="228"/>
        <v>0</v>
      </c>
      <c r="AC176" s="30">
        <f t="shared" si="228"/>
        <v>0</v>
      </c>
      <c r="AD176" s="30">
        <f t="shared" si="228"/>
        <v>0</v>
      </c>
      <c r="AE176" s="30">
        <f t="shared" si="228"/>
        <v>0</v>
      </c>
      <c r="AF176" s="30">
        <f t="shared" si="228"/>
        <v>0</v>
      </c>
      <c r="AG176" s="30">
        <f t="shared" si="228"/>
        <v>0</v>
      </c>
      <c r="AH176" s="30">
        <f t="shared" si="228"/>
        <v>0</v>
      </c>
      <c r="AI176" s="30">
        <f t="shared" si="228"/>
        <v>0</v>
      </c>
      <c r="AJ176" s="30">
        <f t="shared" si="228"/>
        <v>0</v>
      </c>
      <c r="AK176" s="30">
        <f t="shared" si="228"/>
        <v>0</v>
      </c>
      <c r="AL176" s="30">
        <f t="shared" si="228"/>
        <v>0</v>
      </c>
      <c r="AM176" s="30">
        <f t="shared" si="228"/>
        <v>0</v>
      </c>
      <c r="AN176" s="30">
        <f t="shared" si="228"/>
        <v>0</v>
      </c>
      <c r="AO176" s="30">
        <f t="shared" si="228"/>
        <v>0</v>
      </c>
      <c r="AP176" s="30">
        <f t="shared" si="228"/>
        <v>0</v>
      </c>
      <c r="AQ176" s="30">
        <f t="shared" si="228"/>
        <v>0</v>
      </c>
      <c r="AR176" s="30">
        <f t="shared" si="228"/>
        <v>0</v>
      </c>
      <c r="AS176" s="30">
        <f t="shared" si="228"/>
        <v>0</v>
      </c>
      <c r="AT176" s="30">
        <f t="shared" si="228"/>
        <v>0</v>
      </c>
      <c r="AU176" s="30">
        <f t="shared" si="228"/>
        <v>0</v>
      </c>
      <c r="AV176" s="30">
        <f t="shared" si="228"/>
        <v>0</v>
      </c>
      <c r="AW176" s="30">
        <f t="shared" si="228"/>
        <v>0</v>
      </c>
      <c r="AX176" s="30">
        <f t="shared" si="228"/>
        <v>0</v>
      </c>
      <c r="AY176" s="30">
        <f t="shared" si="228"/>
        <v>0</v>
      </c>
      <c r="AZ176" s="30">
        <f t="shared" si="228"/>
        <v>0</v>
      </c>
      <c r="BA176" s="30">
        <f t="shared" si="228"/>
        <v>0</v>
      </c>
      <c r="BB176" s="30">
        <f t="shared" si="228"/>
        <v>0</v>
      </c>
      <c r="BC176" s="30">
        <f t="shared" si="228"/>
        <v>0</v>
      </c>
      <c r="BD176" s="30">
        <f t="shared" si="228"/>
        <v>0</v>
      </c>
      <c r="BE176" s="30">
        <f t="shared" si="228"/>
        <v>0</v>
      </c>
      <c r="BF176" s="30">
        <f t="shared" si="228"/>
        <v>0</v>
      </c>
      <c r="BG176" s="30">
        <f t="shared" si="228"/>
        <v>0</v>
      </c>
      <c r="BH176" s="30">
        <f t="shared" si="228"/>
        <v>0</v>
      </c>
      <c r="BI176" s="30">
        <f t="shared" si="228"/>
        <v>0</v>
      </c>
      <c r="BJ176" s="30">
        <f t="shared" si="228"/>
        <v>0</v>
      </c>
      <c r="BK176" s="30">
        <f t="shared" si="228"/>
        <v>0</v>
      </c>
      <c r="BL176" s="30">
        <f t="shared" si="228"/>
        <v>0</v>
      </c>
      <c r="BM176" s="30">
        <f t="shared" si="228"/>
        <v>0</v>
      </c>
      <c r="BN176" s="30">
        <f t="shared" si="228"/>
        <v>0</v>
      </c>
      <c r="BO176" s="30">
        <f t="shared" si="228"/>
        <v>0</v>
      </c>
      <c r="BP176" s="30">
        <f t="shared" si="228"/>
        <v>0</v>
      </c>
      <c r="BQ176" s="30">
        <f t="shared" ref="BQ176:CH176" si="229">SUM(BQ162:BQ175)</f>
        <v>0</v>
      </c>
      <c r="BR176" s="30">
        <f t="shared" si="229"/>
        <v>0</v>
      </c>
      <c r="BS176" s="30">
        <f t="shared" si="229"/>
        <v>0</v>
      </c>
      <c r="BT176" s="30">
        <f t="shared" si="229"/>
        <v>0</v>
      </c>
      <c r="BU176" s="30">
        <f t="shared" si="229"/>
        <v>0</v>
      </c>
      <c r="BV176" s="30">
        <f t="shared" si="229"/>
        <v>0</v>
      </c>
      <c r="BW176" s="30">
        <f t="shared" si="229"/>
        <v>0</v>
      </c>
      <c r="BX176" s="30">
        <f t="shared" si="229"/>
        <v>0</v>
      </c>
      <c r="BY176" s="30">
        <f t="shared" si="229"/>
        <v>0</v>
      </c>
      <c r="BZ176" s="30">
        <f t="shared" si="229"/>
        <v>0</v>
      </c>
      <c r="CA176" s="30">
        <f t="shared" si="229"/>
        <v>0</v>
      </c>
      <c r="CB176" s="30">
        <f t="shared" si="229"/>
        <v>0</v>
      </c>
      <c r="CC176" s="30">
        <f t="shared" si="229"/>
        <v>0</v>
      </c>
      <c r="CD176" s="30">
        <f t="shared" si="229"/>
        <v>0</v>
      </c>
      <c r="CE176" s="30">
        <f t="shared" si="229"/>
        <v>0</v>
      </c>
      <c r="CF176" s="30">
        <f t="shared" si="229"/>
        <v>0</v>
      </c>
      <c r="CG176" s="30">
        <f t="shared" si="229"/>
        <v>0</v>
      </c>
      <c r="CH176" s="33">
        <f t="shared" si="229"/>
        <v>0</v>
      </c>
    </row>
    <row r="177" spans="1:86" ht="16.5" hidden="1" customHeight="1" thickBot="1" x14ac:dyDescent="0.4">
      <c r="A177" s="579"/>
      <c r="B177" s="159" t="s">
        <v>27</v>
      </c>
      <c r="C177" s="31">
        <f>C176</f>
        <v>0</v>
      </c>
      <c r="D177" s="31">
        <f>C177+D176</f>
        <v>0</v>
      </c>
      <c r="E177" s="31">
        <f t="shared" ref="E177:BP177" si="230">D177+E176</f>
        <v>0</v>
      </c>
      <c r="F177" s="31">
        <f t="shared" si="230"/>
        <v>0</v>
      </c>
      <c r="G177" s="31">
        <f t="shared" si="230"/>
        <v>0</v>
      </c>
      <c r="H177" s="31">
        <f t="shared" si="230"/>
        <v>0</v>
      </c>
      <c r="I177" s="31">
        <f t="shared" si="230"/>
        <v>0</v>
      </c>
      <c r="J177" s="31">
        <f t="shared" si="230"/>
        <v>0</v>
      </c>
      <c r="K177" s="31">
        <f t="shared" si="230"/>
        <v>0</v>
      </c>
      <c r="L177" s="31">
        <f t="shared" si="230"/>
        <v>0</v>
      </c>
      <c r="M177" s="31">
        <f t="shared" si="230"/>
        <v>0</v>
      </c>
      <c r="N177" s="31">
        <f t="shared" si="230"/>
        <v>0</v>
      </c>
      <c r="O177" s="31">
        <f t="shared" si="230"/>
        <v>0</v>
      </c>
      <c r="P177" s="31">
        <f t="shared" si="230"/>
        <v>0</v>
      </c>
      <c r="Q177" s="31">
        <f t="shared" si="230"/>
        <v>0</v>
      </c>
      <c r="R177" s="31">
        <f t="shared" si="230"/>
        <v>0</v>
      </c>
      <c r="S177" s="31">
        <f t="shared" si="230"/>
        <v>0</v>
      </c>
      <c r="T177" s="31">
        <f t="shared" si="230"/>
        <v>0</v>
      </c>
      <c r="U177" s="31">
        <f t="shared" si="230"/>
        <v>0</v>
      </c>
      <c r="V177" s="31">
        <f t="shared" si="230"/>
        <v>0</v>
      </c>
      <c r="W177" s="31">
        <f t="shared" si="230"/>
        <v>0</v>
      </c>
      <c r="X177" s="31">
        <f t="shared" si="230"/>
        <v>0</v>
      </c>
      <c r="Y177" s="31">
        <f t="shared" si="230"/>
        <v>0</v>
      </c>
      <c r="Z177" s="31">
        <f t="shared" si="230"/>
        <v>0</v>
      </c>
      <c r="AA177" s="31">
        <f t="shared" si="230"/>
        <v>0</v>
      </c>
      <c r="AB177" s="31">
        <f t="shared" si="230"/>
        <v>0</v>
      </c>
      <c r="AC177" s="31">
        <f t="shared" si="230"/>
        <v>0</v>
      </c>
      <c r="AD177" s="31">
        <f t="shared" si="230"/>
        <v>0</v>
      </c>
      <c r="AE177" s="31">
        <f t="shared" si="230"/>
        <v>0</v>
      </c>
      <c r="AF177" s="31">
        <f t="shared" si="230"/>
        <v>0</v>
      </c>
      <c r="AG177" s="31">
        <f t="shared" si="230"/>
        <v>0</v>
      </c>
      <c r="AH177" s="31">
        <f t="shared" si="230"/>
        <v>0</v>
      </c>
      <c r="AI177" s="31">
        <f t="shared" si="230"/>
        <v>0</v>
      </c>
      <c r="AJ177" s="31">
        <f t="shared" si="230"/>
        <v>0</v>
      </c>
      <c r="AK177" s="31">
        <f t="shared" si="230"/>
        <v>0</v>
      </c>
      <c r="AL177" s="31">
        <f t="shared" si="230"/>
        <v>0</v>
      </c>
      <c r="AM177" s="31">
        <f t="shared" si="230"/>
        <v>0</v>
      </c>
      <c r="AN177" s="31">
        <f t="shared" si="230"/>
        <v>0</v>
      </c>
      <c r="AO177" s="31">
        <f t="shared" si="230"/>
        <v>0</v>
      </c>
      <c r="AP177" s="31">
        <f t="shared" si="230"/>
        <v>0</v>
      </c>
      <c r="AQ177" s="31">
        <f t="shared" si="230"/>
        <v>0</v>
      </c>
      <c r="AR177" s="31">
        <f t="shared" si="230"/>
        <v>0</v>
      </c>
      <c r="AS177" s="31">
        <f t="shared" si="230"/>
        <v>0</v>
      </c>
      <c r="AT177" s="31">
        <f t="shared" si="230"/>
        <v>0</v>
      </c>
      <c r="AU177" s="31">
        <f t="shared" si="230"/>
        <v>0</v>
      </c>
      <c r="AV177" s="31">
        <f t="shared" si="230"/>
        <v>0</v>
      </c>
      <c r="AW177" s="31">
        <f t="shared" si="230"/>
        <v>0</v>
      </c>
      <c r="AX177" s="31">
        <f t="shared" si="230"/>
        <v>0</v>
      </c>
      <c r="AY177" s="31">
        <f t="shared" si="230"/>
        <v>0</v>
      </c>
      <c r="AZ177" s="31">
        <f t="shared" si="230"/>
        <v>0</v>
      </c>
      <c r="BA177" s="31">
        <f t="shared" si="230"/>
        <v>0</v>
      </c>
      <c r="BB177" s="31">
        <f t="shared" si="230"/>
        <v>0</v>
      </c>
      <c r="BC177" s="31">
        <f t="shared" si="230"/>
        <v>0</v>
      </c>
      <c r="BD177" s="31">
        <f t="shared" si="230"/>
        <v>0</v>
      </c>
      <c r="BE177" s="31">
        <f t="shared" si="230"/>
        <v>0</v>
      </c>
      <c r="BF177" s="31">
        <f t="shared" si="230"/>
        <v>0</v>
      </c>
      <c r="BG177" s="31">
        <f t="shared" si="230"/>
        <v>0</v>
      </c>
      <c r="BH177" s="31">
        <f t="shared" si="230"/>
        <v>0</v>
      </c>
      <c r="BI177" s="31">
        <f t="shared" si="230"/>
        <v>0</v>
      </c>
      <c r="BJ177" s="31">
        <f t="shared" si="230"/>
        <v>0</v>
      </c>
      <c r="BK177" s="31">
        <f t="shared" si="230"/>
        <v>0</v>
      </c>
      <c r="BL177" s="31">
        <f t="shared" si="230"/>
        <v>0</v>
      </c>
      <c r="BM177" s="31">
        <f t="shared" si="230"/>
        <v>0</v>
      </c>
      <c r="BN177" s="31">
        <f t="shared" si="230"/>
        <v>0</v>
      </c>
      <c r="BO177" s="31">
        <f t="shared" si="230"/>
        <v>0</v>
      </c>
      <c r="BP177" s="31">
        <f t="shared" si="230"/>
        <v>0</v>
      </c>
      <c r="BQ177" s="31">
        <f t="shared" ref="BQ177:CH177" si="231">BP177+BQ176</f>
        <v>0</v>
      </c>
      <c r="BR177" s="31">
        <f t="shared" si="231"/>
        <v>0</v>
      </c>
      <c r="BS177" s="31">
        <f t="shared" si="231"/>
        <v>0</v>
      </c>
      <c r="BT177" s="31">
        <f t="shared" si="231"/>
        <v>0</v>
      </c>
      <c r="BU177" s="31">
        <f t="shared" si="231"/>
        <v>0</v>
      </c>
      <c r="BV177" s="31">
        <f t="shared" si="231"/>
        <v>0</v>
      </c>
      <c r="BW177" s="31">
        <f t="shared" si="231"/>
        <v>0</v>
      </c>
      <c r="BX177" s="31">
        <f t="shared" si="231"/>
        <v>0</v>
      </c>
      <c r="BY177" s="31">
        <f t="shared" si="231"/>
        <v>0</v>
      </c>
      <c r="BZ177" s="31">
        <f t="shared" si="231"/>
        <v>0</v>
      </c>
      <c r="CA177" s="31">
        <f t="shared" si="231"/>
        <v>0</v>
      </c>
      <c r="CB177" s="31">
        <f t="shared" si="231"/>
        <v>0</v>
      </c>
      <c r="CC177" s="31">
        <f t="shared" si="231"/>
        <v>0</v>
      </c>
      <c r="CD177" s="31">
        <f t="shared" si="231"/>
        <v>0</v>
      </c>
      <c r="CE177" s="31">
        <f t="shared" si="231"/>
        <v>0</v>
      </c>
      <c r="CF177" s="31">
        <f t="shared" si="231"/>
        <v>0</v>
      </c>
      <c r="CG177" s="31">
        <f t="shared" si="231"/>
        <v>0</v>
      </c>
      <c r="CH177" s="34">
        <f t="shared" si="231"/>
        <v>0</v>
      </c>
    </row>
    <row r="178" spans="1:86" hidden="1" x14ac:dyDescent="0.35">
      <c r="A178" s="116"/>
      <c r="B178" s="116" t="s">
        <v>129</v>
      </c>
      <c r="C178" s="121">
        <f>C157+C176</f>
        <v>0</v>
      </c>
      <c r="D178" s="121">
        <f t="shared" ref="D178:BO178" si="232">D157+D176</f>
        <v>0</v>
      </c>
      <c r="E178" s="121">
        <f t="shared" si="232"/>
        <v>0</v>
      </c>
      <c r="F178" s="121">
        <f t="shared" si="232"/>
        <v>0</v>
      </c>
      <c r="G178" s="121">
        <f t="shared" si="232"/>
        <v>0</v>
      </c>
      <c r="H178" s="121">
        <f t="shared" si="232"/>
        <v>0</v>
      </c>
      <c r="I178" s="121">
        <f t="shared" si="232"/>
        <v>0</v>
      </c>
      <c r="J178" s="121">
        <f t="shared" si="232"/>
        <v>0</v>
      </c>
      <c r="K178" s="121">
        <f t="shared" si="232"/>
        <v>0</v>
      </c>
      <c r="L178" s="121">
        <f t="shared" si="232"/>
        <v>0</v>
      </c>
      <c r="M178" s="121">
        <f t="shared" si="232"/>
        <v>0</v>
      </c>
      <c r="N178" s="121">
        <f t="shared" si="232"/>
        <v>0</v>
      </c>
      <c r="O178" s="121">
        <f t="shared" si="232"/>
        <v>0</v>
      </c>
      <c r="P178" s="121">
        <f t="shared" si="232"/>
        <v>0</v>
      </c>
      <c r="Q178" s="121">
        <f t="shared" si="232"/>
        <v>0</v>
      </c>
      <c r="R178" s="121">
        <f t="shared" si="232"/>
        <v>0</v>
      </c>
      <c r="S178" s="121">
        <f t="shared" si="232"/>
        <v>0</v>
      </c>
      <c r="T178" s="121">
        <f t="shared" si="232"/>
        <v>0</v>
      </c>
      <c r="U178" s="121">
        <f t="shared" si="232"/>
        <v>0</v>
      </c>
      <c r="V178" s="121">
        <f t="shared" si="232"/>
        <v>0</v>
      </c>
      <c r="W178" s="121">
        <f t="shared" si="232"/>
        <v>0</v>
      </c>
      <c r="X178" s="121">
        <f t="shared" si="232"/>
        <v>0</v>
      </c>
      <c r="Y178" s="121">
        <f t="shared" si="232"/>
        <v>0</v>
      </c>
      <c r="Z178" s="121">
        <f t="shared" si="232"/>
        <v>0</v>
      </c>
      <c r="AA178" s="121">
        <f t="shared" si="232"/>
        <v>0</v>
      </c>
      <c r="AB178" s="121">
        <f t="shared" si="232"/>
        <v>0</v>
      </c>
      <c r="AC178" s="121">
        <f t="shared" si="232"/>
        <v>0</v>
      </c>
      <c r="AD178" s="121">
        <f t="shared" si="232"/>
        <v>0</v>
      </c>
      <c r="AE178" s="121">
        <f t="shared" si="232"/>
        <v>0</v>
      </c>
      <c r="AF178" s="121">
        <f t="shared" si="232"/>
        <v>0</v>
      </c>
      <c r="AG178" s="121">
        <f t="shared" si="232"/>
        <v>0</v>
      </c>
      <c r="AH178" s="121">
        <f t="shared" si="232"/>
        <v>0</v>
      </c>
      <c r="AI178" s="121">
        <f t="shared" si="232"/>
        <v>0</v>
      </c>
      <c r="AJ178" s="121">
        <f t="shared" si="232"/>
        <v>0</v>
      </c>
      <c r="AK178" s="121">
        <f t="shared" si="232"/>
        <v>0</v>
      </c>
      <c r="AL178" s="121">
        <f t="shared" si="232"/>
        <v>0</v>
      </c>
      <c r="AM178" s="121">
        <f t="shared" si="232"/>
        <v>0</v>
      </c>
      <c r="AN178" s="121">
        <f t="shared" si="232"/>
        <v>0</v>
      </c>
      <c r="AO178" s="121">
        <f t="shared" si="232"/>
        <v>0</v>
      </c>
      <c r="AP178" s="121">
        <f t="shared" si="232"/>
        <v>0</v>
      </c>
      <c r="AQ178" s="121">
        <f t="shared" si="232"/>
        <v>0</v>
      </c>
      <c r="AR178" s="121">
        <f t="shared" si="232"/>
        <v>0</v>
      </c>
      <c r="AS178" s="121">
        <f t="shared" si="232"/>
        <v>0</v>
      </c>
      <c r="AT178" s="121">
        <f t="shared" si="232"/>
        <v>0</v>
      </c>
      <c r="AU178" s="121">
        <f t="shared" si="232"/>
        <v>0</v>
      </c>
      <c r="AV178" s="121">
        <f t="shared" si="232"/>
        <v>0</v>
      </c>
      <c r="AW178" s="121">
        <f t="shared" si="232"/>
        <v>0</v>
      </c>
      <c r="AX178" s="121">
        <f t="shared" si="232"/>
        <v>0</v>
      </c>
      <c r="AY178" s="121">
        <f t="shared" si="232"/>
        <v>0</v>
      </c>
      <c r="AZ178" s="121">
        <f t="shared" si="232"/>
        <v>0</v>
      </c>
      <c r="BA178" s="121">
        <f t="shared" si="232"/>
        <v>0</v>
      </c>
      <c r="BB178" s="121">
        <f t="shared" si="232"/>
        <v>0</v>
      </c>
      <c r="BC178" s="121">
        <f t="shared" si="232"/>
        <v>0</v>
      </c>
      <c r="BD178" s="121">
        <f t="shared" si="232"/>
        <v>0</v>
      </c>
      <c r="BE178" s="121">
        <f t="shared" si="232"/>
        <v>0</v>
      </c>
      <c r="BF178" s="121">
        <f t="shared" si="232"/>
        <v>0</v>
      </c>
      <c r="BG178" s="121">
        <f t="shared" si="232"/>
        <v>0</v>
      </c>
      <c r="BH178" s="121">
        <f t="shared" si="232"/>
        <v>0</v>
      </c>
      <c r="BI178" s="121">
        <f t="shared" si="232"/>
        <v>0</v>
      </c>
      <c r="BJ178" s="121">
        <f t="shared" si="232"/>
        <v>0</v>
      </c>
      <c r="BK178" s="121">
        <f t="shared" si="232"/>
        <v>0</v>
      </c>
      <c r="BL178" s="121">
        <f t="shared" si="232"/>
        <v>0</v>
      </c>
      <c r="BM178" s="121">
        <f t="shared" si="232"/>
        <v>0</v>
      </c>
      <c r="BN178" s="121">
        <f t="shared" si="232"/>
        <v>0</v>
      </c>
      <c r="BO178" s="121">
        <f t="shared" si="232"/>
        <v>0</v>
      </c>
      <c r="BP178" s="121">
        <f t="shared" ref="BP178:CH178" si="233">BP157+BP176</f>
        <v>0</v>
      </c>
      <c r="BQ178" s="121">
        <f t="shared" si="233"/>
        <v>0</v>
      </c>
      <c r="BR178" s="121">
        <f t="shared" si="233"/>
        <v>0</v>
      </c>
      <c r="BS178" s="121">
        <f t="shared" si="233"/>
        <v>0</v>
      </c>
      <c r="BT178" s="121">
        <f t="shared" si="233"/>
        <v>0</v>
      </c>
      <c r="BU178" s="121">
        <f t="shared" si="233"/>
        <v>0</v>
      </c>
      <c r="BV178" s="121">
        <f t="shared" si="233"/>
        <v>0</v>
      </c>
      <c r="BW178" s="121">
        <f t="shared" si="233"/>
        <v>0</v>
      </c>
      <c r="BX178" s="121">
        <f t="shared" si="233"/>
        <v>0</v>
      </c>
      <c r="BY178" s="121">
        <f t="shared" si="233"/>
        <v>0</v>
      </c>
      <c r="BZ178" s="121">
        <f t="shared" si="233"/>
        <v>0</v>
      </c>
      <c r="CA178" s="121">
        <f t="shared" si="233"/>
        <v>0</v>
      </c>
      <c r="CB178" s="121">
        <f t="shared" si="233"/>
        <v>0</v>
      </c>
      <c r="CC178" s="121">
        <f t="shared" si="233"/>
        <v>0</v>
      </c>
      <c r="CD178" s="121">
        <f t="shared" si="233"/>
        <v>0</v>
      </c>
      <c r="CE178" s="121">
        <f t="shared" si="233"/>
        <v>0</v>
      </c>
      <c r="CF178" s="121">
        <f t="shared" si="233"/>
        <v>0</v>
      </c>
      <c r="CG178" s="121">
        <f t="shared" si="233"/>
        <v>0</v>
      </c>
      <c r="CH178" s="121">
        <f t="shared" si="233"/>
        <v>0</v>
      </c>
    </row>
    <row r="179" spans="1:86" hidden="1" x14ac:dyDescent="0.35">
      <c r="A179" s="116"/>
      <c r="B179" s="116" t="s">
        <v>188</v>
      </c>
      <c r="C179" s="119">
        <f>C178-C73</f>
        <v>0</v>
      </c>
      <c r="D179" s="119">
        <f t="shared" ref="D179:BO179" si="234">D178-D73</f>
        <v>0</v>
      </c>
      <c r="E179" s="119">
        <f t="shared" si="234"/>
        <v>0</v>
      </c>
      <c r="F179" s="119">
        <f t="shared" si="234"/>
        <v>0</v>
      </c>
      <c r="G179" s="119">
        <f t="shared" si="234"/>
        <v>0</v>
      </c>
      <c r="H179" s="119">
        <f t="shared" si="234"/>
        <v>0</v>
      </c>
      <c r="I179" s="119">
        <f t="shared" si="234"/>
        <v>0</v>
      </c>
      <c r="J179" s="119">
        <f t="shared" si="234"/>
        <v>0</v>
      </c>
      <c r="K179" s="119">
        <f t="shared" si="234"/>
        <v>0</v>
      </c>
      <c r="L179" s="119">
        <f t="shared" si="234"/>
        <v>0</v>
      </c>
      <c r="M179" s="119">
        <f t="shared" si="234"/>
        <v>0</v>
      </c>
      <c r="N179" s="119">
        <f t="shared" si="234"/>
        <v>0</v>
      </c>
      <c r="O179" s="252">
        <f t="shared" si="234"/>
        <v>0</v>
      </c>
      <c r="P179" s="252">
        <f t="shared" si="234"/>
        <v>0</v>
      </c>
      <c r="Q179" s="252">
        <f t="shared" si="234"/>
        <v>0</v>
      </c>
      <c r="R179" s="252">
        <f t="shared" si="234"/>
        <v>0</v>
      </c>
      <c r="S179" s="252">
        <f t="shared" si="234"/>
        <v>0</v>
      </c>
      <c r="T179" s="252">
        <f t="shared" si="234"/>
        <v>0</v>
      </c>
      <c r="U179" s="252">
        <f t="shared" si="234"/>
        <v>0</v>
      </c>
      <c r="V179" s="252">
        <f t="shared" si="234"/>
        <v>0</v>
      </c>
      <c r="W179" s="252">
        <f t="shared" si="234"/>
        <v>0</v>
      </c>
      <c r="X179" s="252">
        <f t="shared" si="234"/>
        <v>0</v>
      </c>
      <c r="Y179" s="252">
        <f t="shared" si="234"/>
        <v>0</v>
      </c>
      <c r="Z179" s="252">
        <f t="shared" si="234"/>
        <v>0</v>
      </c>
      <c r="AA179" s="252">
        <f t="shared" si="234"/>
        <v>0</v>
      </c>
      <c r="AB179" s="252">
        <f t="shared" si="234"/>
        <v>0</v>
      </c>
      <c r="AC179" s="252">
        <f t="shared" si="234"/>
        <v>0</v>
      </c>
      <c r="AD179" s="252">
        <f t="shared" si="234"/>
        <v>0</v>
      </c>
      <c r="AE179" s="252">
        <f t="shared" si="234"/>
        <v>0</v>
      </c>
      <c r="AF179" s="252">
        <f t="shared" si="234"/>
        <v>0</v>
      </c>
      <c r="AG179" s="252">
        <f t="shared" si="234"/>
        <v>0</v>
      </c>
      <c r="AH179" s="252">
        <f t="shared" si="234"/>
        <v>0</v>
      </c>
      <c r="AI179" s="252">
        <f t="shared" si="234"/>
        <v>0</v>
      </c>
      <c r="AJ179" s="252">
        <f t="shared" si="234"/>
        <v>0</v>
      </c>
      <c r="AK179" s="252">
        <f t="shared" si="234"/>
        <v>0</v>
      </c>
      <c r="AL179" s="252">
        <f t="shared" si="234"/>
        <v>0</v>
      </c>
      <c r="AM179" s="252">
        <f t="shared" si="234"/>
        <v>0</v>
      </c>
      <c r="AN179" s="252">
        <f t="shared" si="234"/>
        <v>0</v>
      </c>
      <c r="AO179" s="252">
        <f t="shared" si="234"/>
        <v>0</v>
      </c>
      <c r="AP179" s="252">
        <f t="shared" si="234"/>
        <v>0</v>
      </c>
      <c r="AQ179" s="252">
        <f t="shared" si="234"/>
        <v>0</v>
      </c>
      <c r="AR179" s="252">
        <f t="shared" si="234"/>
        <v>0</v>
      </c>
      <c r="AS179" s="252">
        <f t="shared" si="234"/>
        <v>0</v>
      </c>
      <c r="AT179" s="252">
        <f t="shared" si="234"/>
        <v>0</v>
      </c>
      <c r="AU179" s="252">
        <f t="shared" si="234"/>
        <v>0</v>
      </c>
      <c r="AV179" s="252">
        <f t="shared" si="234"/>
        <v>0</v>
      </c>
      <c r="AW179" s="252">
        <f t="shared" si="234"/>
        <v>0</v>
      </c>
      <c r="AX179" s="252">
        <f t="shared" si="234"/>
        <v>0</v>
      </c>
      <c r="AY179" s="252">
        <f t="shared" si="234"/>
        <v>0</v>
      </c>
      <c r="AZ179" s="252">
        <f t="shared" si="234"/>
        <v>0</v>
      </c>
      <c r="BA179" s="252">
        <f t="shared" si="234"/>
        <v>0</v>
      </c>
      <c r="BB179" s="252">
        <f t="shared" si="234"/>
        <v>0</v>
      </c>
      <c r="BC179" s="252">
        <f t="shared" si="234"/>
        <v>0</v>
      </c>
      <c r="BD179" s="252">
        <f t="shared" si="234"/>
        <v>0</v>
      </c>
      <c r="BE179" s="252">
        <f t="shared" si="234"/>
        <v>0</v>
      </c>
      <c r="BF179" s="252">
        <f t="shared" si="234"/>
        <v>0</v>
      </c>
      <c r="BG179" s="252">
        <f t="shared" si="234"/>
        <v>0</v>
      </c>
      <c r="BH179" s="252">
        <f t="shared" si="234"/>
        <v>0</v>
      </c>
      <c r="BI179" s="252">
        <f t="shared" si="234"/>
        <v>0</v>
      </c>
      <c r="BJ179" s="252">
        <f t="shared" si="234"/>
        <v>0</v>
      </c>
      <c r="BK179" s="252">
        <f t="shared" si="234"/>
        <v>0</v>
      </c>
      <c r="BL179" s="252">
        <f t="shared" si="234"/>
        <v>0</v>
      </c>
      <c r="BM179" s="252">
        <f t="shared" si="234"/>
        <v>0</v>
      </c>
      <c r="BN179" s="252">
        <f t="shared" si="234"/>
        <v>0</v>
      </c>
      <c r="BO179" s="252">
        <f t="shared" si="234"/>
        <v>0</v>
      </c>
      <c r="BP179" s="252">
        <f t="shared" ref="BP179:CH179" si="235">BP178-BP73</f>
        <v>0</v>
      </c>
      <c r="BQ179" s="252">
        <f t="shared" si="235"/>
        <v>0</v>
      </c>
      <c r="BR179" s="252">
        <f t="shared" si="235"/>
        <v>0</v>
      </c>
      <c r="BS179" s="252">
        <f t="shared" si="235"/>
        <v>0</v>
      </c>
      <c r="BT179" s="252">
        <f t="shared" si="235"/>
        <v>0</v>
      </c>
      <c r="BU179" s="252">
        <f t="shared" si="235"/>
        <v>0</v>
      </c>
      <c r="BV179" s="252">
        <f t="shared" si="235"/>
        <v>0</v>
      </c>
      <c r="BW179" s="252">
        <f t="shared" si="235"/>
        <v>0</v>
      </c>
      <c r="BX179" s="252">
        <f t="shared" si="235"/>
        <v>0</v>
      </c>
      <c r="BY179" s="252">
        <f t="shared" si="235"/>
        <v>0</v>
      </c>
      <c r="BZ179" s="252">
        <f t="shared" si="235"/>
        <v>0</v>
      </c>
      <c r="CA179" s="252">
        <f t="shared" si="235"/>
        <v>0</v>
      </c>
      <c r="CB179" s="252">
        <f t="shared" si="235"/>
        <v>0</v>
      </c>
      <c r="CC179" s="252">
        <f t="shared" si="235"/>
        <v>0</v>
      </c>
      <c r="CD179" s="252">
        <f t="shared" si="235"/>
        <v>0</v>
      </c>
      <c r="CE179" s="252">
        <f t="shared" si="235"/>
        <v>0</v>
      </c>
      <c r="CF179" s="252">
        <f t="shared" si="235"/>
        <v>0</v>
      </c>
      <c r="CG179" s="252">
        <f t="shared" si="235"/>
        <v>0</v>
      </c>
      <c r="CH179" s="252">
        <f t="shared" si="235"/>
        <v>0</v>
      </c>
    </row>
    <row r="180" spans="1:86" ht="15" hidden="1" thickBot="1" x14ac:dyDescent="0.4">
      <c r="A180" s="116"/>
      <c r="B180" s="116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</row>
    <row r="181" spans="1:86" ht="15" hidden="1" thickBot="1" x14ac:dyDescent="0.4">
      <c r="A181" s="116"/>
      <c r="B181" s="304" t="s">
        <v>39</v>
      </c>
      <c r="C181" s="176">
        <f>C$4</f>
        <v>44562</v>
      </c>
      <c r="D181" s="176">
        <f t="shared" ref="D181:BO181" si="236">D$4</f>
        <v>44593</v>
      </c>
      <c r="E181" s="176">
        <f t="shared" si="236"/>
        <v>44621</v>
      </c>
      <c r="F181" s="176">
        <f t="shared" si="236"/>
        <v>44652</v>
      </c>
      <c r="G181" s="176">
        <f t="shared" si="236"/>
        <v>44682</v>
      </c>
      <c r="H181" s="176">
        <f t="shared" si="236"/>
        <v>44713</v>
      </c>
      <c r="I181" s="176">
        <f t="shared" si="236"/>
        <v>44743</v>
      </c>
      <c r="J181" s="176">
        <f t="shared" si="236"/>
        <v>44774</v>
      </c>
      <c r="K181" s="176">
        <f t="shared" si="236"/>
        <v>44805</v>
      </c>
      <c r="L181" s="176">
        <f t="shared" si="236"/>
        <v>44835</v>
      </c>
      <c r="M181" s="176">
        <f t="shared" si="236"/>
        <v>44866</v>
      </c>
      <c r="N181" s="176">
        <f t="shared" si="236"/>
        <v>44896</v>
      </c>
      <c r="O181" s="176">
        <f t="shared" si="236"/>
        <v>44927</v>
      </c>
      <c r="P181" s="176">
        <f t="shared" si="236"/>
        <v>44958</v>
      </c>
      <c r="Q181" s="176">
        <f t="shared" si="236"/>
        <v>44986</v>
      </c>
      <c r="R181" s="176">
        <f t="shared" si="236"/>
        <v>45017</v>
      </c>
      <c r="S181" s="176">
        <f t="shared" si="236"/>
        <v>45047</v>
      </c>
      <c r="T181" s="176">
        <f t="shared" si="236"/>
        <v>45078</v>
      </c>
      <c r="U181" s="176">
        <f t="shared" si="236"/>
        <v>45108</v>
      </c>
      <c r="V181" s="176">
        <f t="shared" si="236"/>
        <v>45139</v>
      </c>
      <c r="W181" s="176">
        <f t="shared" si="236"/>
        <v>45170</v>
      </c>
      <c r="X181" s="176">
        <f t="shared" si="236"/>
        <v>45200</v>
      </c>
      <c r="Y181" s="176">
        <f t="shared" si="236"/>
        <v>45231</v>
      </c>
      <c r="Z181" s="176">
        <f t="shared" si="236"/>
        <v>45261</v>
      </c>
      <c r="AA181" s="176">
        <f t="shared" si="236"/>
        <v>45292</v>
      </c>
      <c r="AB181" s="176">
        <f t="shared" si="236"/>
        <v>45323</v>
      </c>
      <c r="AC181" s="176">
        <f t="shared" si="236"/>
        <v>45352</v>
      </c>
      <c r="AD181" s="176">
        <f t="shared" si="236"/>
        <v>45383</v>
      </c>
      <c r="AE181" s="176">
        <f t="shared" si="236"/>
        <v>45413</v>
      </c>
      <c r="AF181" s="176">
        <f t="shared" si="236"/>
        <v>45444</v>
      </c>
      <c r="AG181" s="176">
        <f t="shared" si="236"/>
        <v>45474</v>
      </c>
      <c r="AH181" s="176">
        <f t="shared" si="236"/>
        <v>45505</v>
      </c>
      <c r="AI181" s="176">
        <f t="shared" si="236"/>
        <v>45536</v>
      </c>
      <c r="AJ181" s="176">
        <f t="shared" si="236"/>
        <v>45566</v>
      </c>
      <c r="AK181" s="176">
        <f t="shared" si="236"/>
        <v>45597</v>
      </c>
      <c r="AL181" s="176">
        <f t="shared" si="236"/>
        <v>45627</v>
      </c>
      <c r="AM181" s="176">
        <f t="shared" si="236"/>
        <v>45658</v>
      </c>
      <c r="AN181" s="176">
        <f t="shared" si="236"/>
        <v>45689</v>
      </c>
      <c r="AO181" s="176">
        <f t="shared" si="236"/>
        <v>45717</v>
      </c>
      <c r="AP181" s="176">
        <f t="shared" si="236"/>
        <v>45748</v>
      </c>
      <c r="AQ181" s="176">
        <f t="shared" si="236"/>
        <v>45778</v>
      </c>
      <c r="AR181" s="176">
        <f t="shared" si="236"/>
        <v>45809</v>
      </c>
      <c r="AS181" s="176">
        <f t="shared" si="236"/>
        <v>45839</v>
      </c>
      <c r="AT181" s="176">
        <f t="shared" si="236"/>
        <v>45870</v>
      </c>
      <c r="AU181" s="176">
        <f t="shared" si="236"/>
        <v>45901</v>
      </c>
      <c r="AV181" s="176">
        <f t="shared" si="236"/>
        <v>45931</v>
      </c>
      <c r="AW181" s="176">
        <f t="shared" si="236"/>
        <v>45962</v>
      </c>
      <c r="AX181" s="176">
        <f t="shared" si="236"/>
        <v>45992</v>
      </c>
      <c r="AY181" s="176">
        <f t="shared" si="236"/>
        <v>46023</v>
      </c>
      <c r="AZ181" s="176">
        <f t="shared" si="236"/>
        <v>46054</v>
      </c>
      <c r="BA181" s="176">
        <f t="shared" si="236"/>
        <v>46082</v>
      </c>
      <c r="BB181" s="176">
        <f t="shared" si="236"/>
        <v>46113</v>
      </c>
      <c r="BC181" s="176">
        <f t="shared" si="236"/>
        <v>46143</v>
      </c>
      <c r="BD181" s="176">
        <f t="shared" si="236"/>
        <v>46174</v>
      </c>
      <c r="BE181" s="176">
        <f t="shared" si="236"/>
        <v>46204</v>
      </c>
      <c r="BF181" s="176">
        <f t="shared" si="236"/>
        <v>46235</v>
      </c>
      <c r="BG181" s="176">
        <f t="shared" si="236"/>
        <v>46266</v>
      </c>
      <c r="BH181" s="176">
        <f t="shared" si="236"/>
        <v>46296</v>
      </c>
      <c r="BI181" s="176">
        <f t="shared" si="236"/>
        <v>46327</v>
      </c>
      <c r="BJ181" s="176">
        <f t="shared" si="236"/>
        <v>46357</v>
      </c>
      <c r="BK181" s="176">
        <f t="shared" si="236"/>
        <v>46388</v>
      </c>
      <c r="BL181" s="176">
        <f t="shared" si="236"/>
        <v>46419</v>
      </c>
      <c r="BM181" s="176">
        <f t="shared" si="236"/>
        <v>46447</v>
      </c>
      <c r="BN181" s="176">
        <f t="shared" si="236"/>
        <v>46478</v>
      </c>
      <c r="BO181" s="176">
        <f t="shared" si="236"/>
        <v>46508</v>
      </c>
      <c r="BP181" s="176">
        <f t="shared" ref="BP181:CH181" si="237">BP$4</f>
        <v>46539</v>
      </c>
      <c r="BQ181" s="176">
        <f t="shared" si="237"/>
        <v>46569</v>
      </c>
      <c r="BR181" s="176">
        <f t="shared" si="237"/>
        <v>46600</v>
      </c>
      <c r="BS181" s="176">
        <f t="shared" si="237"/>
        <v>46631</v>
      </c>
      <c r="BT181" s="176">
        <f t="shared" si="237"/>
        <v>46661</v>
      </c>
      <c r="BU181" s="176">
        <f t="shared" si="237"/>
        <v>46692</v>
      </c>
      <c r="BV181" s="176">
        <f t="shared" si="237"/>
        <v>46722</v>
      </c>
      <c r="BW181" s="176">
        <f t="shared" si="237"/>
        <v>46753</v>
      </c>
      <c r="BX181" s="176">
        <f t="shared" si="237"/>
        <v>46784</v>
      </c>
      <c r="BY181" s="176">
        <f t="shared" si="237"/>
        <v>46813</v>
      </c>
      <c r="BZ181" s="176">
        <f t="shared" si="237"/>
        <v>46844</v>
      </c>
      <c r="CA181" s="176">
        <f t="shared" si="237"/>
        <v>46874</v>
      </c>
      <c r="CB181" s="176">
        <f t="shared" si="237"/>
        <v>46905</v>
      </c>
      <c r="CC181" s="176">
        <f t="shared" si="237"/>
        <v>46935</v>
      </c>
      <c r="CD181" s="176">
        <f t="shared" si="237"/>
        <v>46966</v>
      </c>
      <c r="CE181" s="176">
        <f t="shared" si="237"/>
        <v>46997</v>
      </c>
      <c r="CF181" s="176">
        <f t="shared" si="237"/>
        <v>47027</v>
      </c>
      <c r="CG181" s="176">
        <f t="shared" si="237"/>
        <v>47058</v>
      </c>
      <c r="CH181" s="177">
        <f t="shared" si="237"/>
        <v>47088</v>
      </c>
    </row>
    <row r="182" spans="1:86" hidden="1" x14ac:dyDescent="0.35">
      <c r="A182" s="116"/>
      <c r="B182" s="298" t="s">
        <v>130</v>
      </c>
      <c r="C182" s="129">
        <f>C157*'YTD PROGRAM SUMMARY'!C47</f>
        <v>0</v>
      </c>
      <c r="D182" s="129">
        <f>D157*'YTD PROGRAM SUMMARY'!D47</f>
        <v>0</v>
      </c>
      <c r="E182" s="129">
        <f>E157*'YTD PROGRAM SUMMARY'!E47</f>
        <v>0</v>
      </c>
      <c r="F182" s="129">
        <f>F157*'YTD PROGRAM SUMMARY'!F47</f>
        <v>0</v>
      </c>
      <c r="G182" s="129">
        <f>G157*'YTD PROGRAM SUMMARY'!G47</f>
        <v>0</v>
      </c>
      <c r="H182" s="129">
        <f>H157*'YTD PROGRAM SUMMARY'!H47</f>
        <v>0</v>
      </c>
      <c r="I182" s="129">
        <f>I157*'YTD PROGRAM SUMMARY'!I47</f>
        <v>0</v>
      </c>
      <c r="J182" s="129">
        <f>J157*'YTD PROGRAM SUMMARY'!J47</f>
        <v>0</v>
      </c>
      <c r="K182" s="129">
        <f>K157*'YTD PROGRAM SUMMARY'!K47</f>
        <v>0</v>
      </c>
      <c r="L182" s="129">
        <f>L157*'YTD PROGRAM SUMMARY'!L47</f>
        <v>0</v>
      </c>
      <c r="M182" s="129">
        <f>M157*'YTD PROGRAM SUMMARY'!M47</f>
        <v>0</v>
      </c>
      <c r="N182" s="129">
        <f>N157*'YTD PROGRAM SUMMARY'!N47</f>
        <v>0</v>
      </c>
      <c r="O182" s="261">
        <f>O157*'YTD PROGRAM SUMMARY'!O47</f>
        <v>0</v>
      </c>
      <c r="P182" s="261">
        <f>P157*'YTD PROGRAM SUMMARY'!P47</f>
        <v>0</v>
      </c>
      <c r="Q182" s="261">
        <f>Q157*'YTD PROGRAM SUMMARY'!Q47</f>
        <v>0</v>
      </c>
      <c r="R182" s="261">
        <f>R157*'YTD PROGRAM SUMMARY'!R47</f>
        <v>0</v>
      </c>
      <c r="S182" s="261">
        <f>S157*'YTD PROGRAM SUMMARY'!S47</f>
        <v>0</v>
      </c>
      <c r="T182" s="261">
        <f>T157*'YTD PROGRAM SUMMARY'!T47</f>
        <v>0</v>
      </c>
      <c r="U182" s="261">
        <f>U157*'YTD PROGRAM SUMMARY'!U47</f>
        <v>0</v>
      </c>
      <c r="V182" s="261">
        <f>V157*'YTD PROGRAM SUMMARY'!V47</f>
        <v>0</v>
      </c>
      <c r="W182" s="261">
        <f>W157*'YTD PROGRAM SUMMARY'!W47</f>
        <v>0</v>
      </c>
      <c r="X182" s="261">
        <f>X157*'YTD PROGRAM SUMMARY'!X47</f>
        <v>0</v>
      </c>
      <c r="Y182" s="261">
        <f>Y157*'YTD PROGRAM SUMMARY'!Y47</f>
        <v>0</v>
      </c>
      <c r="Z182" s="261">
        <f>Z157*'YTD PROGRAM SUMMARY'!Z47</f>
        <v>0</v>
      </c>
      <c r="AA182" s="261">
        <f>AA157*'YTD PROGRAM SUMMARY'!AA47</f>
        <v>0</v>
      </c>
      <c r="AB182" s="261">
        <f>AB157*'YTD PROGRAM SUMMARY'!AB47</f>
        <v>0</v>
      </c>
      <c r="AC182" s="261">
        <f>AC157*'YTD PROGRAM SUMMARY'!AC47</f>
        <v>0</v>
      </c>
      <c r="AD182" s="261">
        <f>AD157*'YTD PROGRAM SUMMARY'!AD47</f>
        <v>0</v>
      </c>
      <c r="AE182" s="261">
        <f>AE157*'YTD PROGRAM SUMMARY'!AE47</f>
        <v>0</v>
      </c>
      <c r="AF182" s="261">
        <f>AF157*'YTD PROGRAM SUMMARY'!AF47</f>
        <v>0</v>
      </c>
      <c r="AG182" s="261">
        <f>AG157*'YTD PROGRAM SUMMARY'!AG47</f>
        <v>0</v>
      </c>
      <c r="AH182" s="261">
        <f>AH157*'YTD PROGRAM SUMMARY'!AH47</f>
        <v>0</v>
      </c>
      <c r="AI182" s="261">
        <f>AI157*'YTD PROGRAM SUMMARY'!AI47</f>
        <v>0</v>
      </c>
      <c r="AJ182" s="261">
        <f>AJ157*'YTD PROGRAM SUMMARY'!AJ47</f>
        <v>0</v>
      </c>
      <c r="AK182" s="261">
        <f>AK157*'YTD PROGRAM SUMMARY'!AK47</f>
        <v>0</v>
      </c>
      <c r="AL182" s="261">
        <f>AL157*'YTD PROGRAM SUMMARY'!AL47</f>
        <v>0</v>
      </c>
      <c r="AM182" s="261">
        <f>AM157*'YTD PROGRAM SUMMARY'!AM47</f>
        <v>0</v>
      </c>
      <c r="AN182" s="261">
        <f>AN157*'YTD PROGRAM SUMMARY'!AN47</f>
        <v>0</v>
      </c>
      <c r="AO182" s="261">
        <f>AO157*'YTD PROGRAM SUMMARY'!AO47</f>
        <v>0</v>
      </c>
      <c r="AP182" s="261">
        <f>AP157*'YTD PROGRAM SUMMARY'!AP47</f>
        <v>0</v>
      </c>
      <c r="AQ182" s="261">
        <f>AQ157*'YTD PROGRAM SUMMARY'!AQ47</f>
        <v>0</v>
      </c>
      <c r="AR182" s="261">
        <f>AR157*'YTD PROGRAM SUMMARY'!AR47</f>
        <v>0</v>
      </c>
      <c r="AS182" s="261">
        <f>AS157*'YTD PROGRAM SUMMARY'!AS47</f>
        <v>0</v>
      </c>
      <c r="AT182" s="261">
        <f>AT157*'YTD PROGRAM SUMMARY'!AT47</f>
        <v>0</v>
      </c>
      <c r="AU182" s="261">
        <f>AU157*'YTD PROGRAM SUMMARY'!AU47</f>
        <v>0</v>
      </c>
      <c r="AV182" s="261">
        <f>AV157*'YTD PROGRAM SUMMARY'!AV47</f>
        <v>0</v>
      </c>
      <c r="AW182" s="261">
        <f>AW157*'YTD PROGRAM SUMMARY'!AW47</f>
        <v>0</v>
      </c>
      <c r="AX182" s="261">
        <f>AX157*'YTD PROGRAM SUMMARY'!AX47</f>
        <v>0</v>
      </c>
      <c r="AY182" s="261">
        <f>AY157*'YTD PROGRAM SUMMARY'!AY47</f>
        <v>0</v>
      </c>
      <c r="AZ182" s="261">
        <f>AZ157*'YTD PROGRAM SUMMARY'!AZ47</f>
        <v>0</v>
      </c>
      <c r="BA182" s="261">
        <f>BA157*'YTD PROGRAM SUMMARY'!BA47</f>
        <v>0</v>
      </c>
      <c r="BB182" s="261">
        <f>BB157*'YTD PROGRAM SUMMARY'!BB47</f>
        <v>0</v>
      </c>
      <c r="BC182" s="261">
        <f>BC157*'YTD PROGRAM SUMMARY'!BC47</f>
        <v>0</v>
      </c>
      <c r="BD182" s="261">
        <f>BD157*'YTD PROGRAM SUMMARY'!BD47</f>
        <v>0</v>
      </c>
      <c r="BE182" s="261">
        <f>BE157*'YTD PROGRAM SUMMARY'!BE47</f>
        <v>0</v>
      </c>
      <c r="BF182" s="261">
        <f>BF157*'YTD PROGRAM SUMMARY'!BF47</f>
        <v>0</v>
      </c>
      <c r="BG182" s="261">
        <f>BG157*'YTD PROGRAM SUMMARY'!BG47</f>
        <v>0</v>
      </c>
      <c r="BH182" s="261">
        <f>BH157*'YTD PROGRAM SUMMARY'!BH47</f>
        <v>0</v>
      </c>
      <c r="BI182" s="261">
        <f>BI157*'YTD PROGRAM SUMMARY'!BI47</f>
        <v>0</v>
      </c>
      <c r="BJ182" s="261">
        <f>BJ157*'YTD PROGRAM SUMMARY'!BJ47</f>
        <v>0</v>
      </c>
      <c r="BK182" s="261">
        <f>BK157*'YTD PROGRAM SUMMARY'!BK47</f>
        <v>0</v>
      </c>
      <c r="BL182" s="261">
        <f>BL157*'YTD PROGRAM SUMMARY'!BL47</f>
        <v>0</v>
      </c>
      <c r="BM182" s="261">
        <f>BM157*'YTD PROGRAM SUMMARY'!BM47</f>
        <v>0</v>
      </c>
      <c r="BN182" s="261">
        <f>BN157*'YTD PROGRAM SUMMARY'!BN47</f>
        <v>0</v>
      </c>
      <c r="BO182" s="261">
        <f>BO157*'YTD PROGRAM SUMMARY'!BO47</f>
        <v>0</v>
      </c>
      <c r="BP182" s="261">
        <f>BP157*'YTD PROGRAM SUMMARY'!BP47</f>
        <v>0</v>
      </c>
      <c r="BQ182" s="261">
        <f>BQ157*'YTD PROGRAM SUMMARY'!BQ47</f>
        <v>0</v>
      </c>
      <c r="BR182" s="261">
        <f>BR157*'YTD PROGRAM SUMMARY'!BR47</f>
        <v>0</v>
      </c>
      <c r="BS182" s="261">
        <f>BS157*'YTD PROGRAM SUMMARY'!BS47</f>
        <v>0</v>
      </c>
      <c r="BT182" s="261">
        <f>BT157*'YTD PROGRAM SUMMARY'!BT47</f>
        <v>0</v>
      </c>
      <c r="BU182" s="261">
        <f>BU157*'YTD PROGRAM SUMMARY'!BU47</f>
        <v>0</v>
      </c>
      <c r="BV182" s="261">
        <f>BV157*'YTD PROGRAM SUMMARY'!BV47</f>
        <v>0</v>
      </c>
      <c r="BW182" s="261">
        <f>BW157*'YTD PROGRAM SUMMARY'!BW47</f>
        <v>0</v>
      </c>
      <c r="BX182" s="261">
        <f>BX157*'YTD PROGRAM SUMMARY'!BX47</f>
        <v>0</v>
      </c>
      <c r="BY182" s="261">
        <f>BY157*'YTD PROGRAM SUMMARY'!BY47</f>
        <v>0</v>
      </c>
      <c r="BZ182" s="261">
        <f>BZ157*'YTD PROGRAM SUMMARY'!BZ47</f>
        <v>0</v>
      </c>
      <c r="CA182" s="261">
        <f>CA157*'YTD PROGRAM SUMMARY'!CA47</f>
        <v>0</v>
      </c>
      <c r="CB182" s="261">
        <f>CB157*'YTD PROGRAM SUMMARY'!CB47</f>
        <v>0</v>
      </c>
      <c r="CC182" s="261">
        <f>CC157*'YTD PROGRAM SUMMARY'!CC47</f>
        <v>0</v>
      </c>
      <c r="CD182" s="261">
        <f>CD157*'YTD PROGRAM SUMMARY'!CD47</f>
        <v>0</v>
      </c>
      <c r="CE182" s="261">
        <f>CE157*'YTD PROGRAM SUMMARY'!CE47</f>
        <v>0</v>
      </c>
      <c r="CF182" s="261">
        <f>CF157*'YTD PROGRAM SUMMARY'!CF47</f>
        <v>0</v>
      </c>
      <c r="CG182" s="261">
        <f>CG157*'YTD PROGRAM SUMMARY'!CG47</f>
        <v>0</v>
      </c>
      <c r="CH182" s="262">
        <f>CH157*'YTD PROGRAM SUMMARY'!CH47</f>
        <v>0</v>
      </c>
    </row>
    <row r="183" spans="1:86" ht="15" hidden="1" thickBot="1" x14ac:dyDescent="0.4">
      <c r="A183" s="116"/>
      <c r="B183" s="96" t="s">
        <v>131</v>
      </c>
      <c r="C183" s="122">
        <f>C176*'YTD PROGRAM SUMMARY'!C47</f>
        <v>0</v>
      </c>
      <c r="D183" s="122">
        <f>D176*'YTD PROGRAM SUMMARY'!D47</f>
        <v>0</v>
      </c>
      <c r="E183" s="122">
        <f>E176*'YTD PROGRAM SUMMARY'!E47</f>
        <v>0</v>
      </c>
      <c r="F183" s="122">
        <f>F176*'YTD PROGRAM SUMMARY'!F47</f>
        <v>0</v>
      </c>
      <c r="G183" s="122">
        <f>G176*'YTD PROGRAM SUMMARY'!G47</f>
        <v>0</v>
      </c>
      <c r="H183" s="122">
        <f>H176*'YTD PROGRAM SUMMARY'!H47</f>
        <v>0</v>
      </c>
      <c r="I183" s="122">
        <f>I176*'YTD PROGRAM SUMMARY'!I47</f>
        <v>0</v>
      </c>
      <c r="J183" s="122">
        <f>J176*'YTD PROGRAM SUMMARY'!J47</f>
        <v>0</v>
      </c>
      <c r="K183" s="122">
        <f>K176*'YTD PROGRAM SUMMARY'!K47</f>
        <v>0</v>
      </c>
      <c r="L183" s="122">
        <f>L176*'YTD PROGRAM SUMMARY'!L47</f>
        <v>0</v>
      </c>
      <c r="M183" s="122">
        <f>M176*'YTD PROGRAM SUMMARY'!M47</f>
        <v>0</v>
      </c>
      <c r="N183" s="122">
        <f>N176*'YTD PROGRAM SUMMARY'!N47</f>
        <v>0</v>
      </c>
      <c r="O183" s="253">
        <f>O176*'YTD PROGRAM SUMMARY'!O47</f>
        <v>0</v>
      </c>
      <c r="P183" s="253">
        <f>P176*'YTD PROGRAM SUMMARY'!P47</f>
        <v>0</v>
      </c>
      <c r="Q183" s="253">
        <f>Q176*'YTD PROGRAM SUMMARY'!Q47</f>
        <v>0</v>
      </c>
      <c r="R183" s="253">
        <f>R176*'YTD PROGRAM SUMMARY'!R47</f>
        <v>0</v>
      </c>
      <c r="S183" s="253">
        <f>S176*'YTD PROGRAM SUMMARY'!S47</f>
        <v>0</v>
      </c>
      <c r="T183" s="253">
        <f>T176*'YTD PROGRAM SUMMARY'!T47</f>
        <v>0</v>
      </c>
      <c r="U183" s="253">
        <f>U176*'YTD PROGRAM SUMMARY'!U47</f>
        <v>0</v>
      </c>
      <c r="V183" s="253">
        <f>V176*'YTD PROGRAM SUMMARY'!V47</f>
        <v>0</v>
      </c>
      <c r="W183" s="253">
        <f>W176*'YTD PROGRAM SUMMARY'!W47</f>
        <v>0</v>
      </c>
      <c r="X183" s="253">
        <f>X176*'YTD PROGRAM SUMMARY'!X47</f>
        <v>0</v>
      </c>
      <c r="Y183" s="253">
        <f>Y176*'YTD PROGRAM SUMMARY'!Y47</f>
        <v>0</v>
      </c>
      <c r="Z183" s="253">
        <f>Z176*'YTD PROGRAM SUMMARY'!Z47</f>
        <v>0</v>
      </c>
      <c r="AA183" s="253">
        <f>AA176*'YTD PROGRAM SUMMARY'!AA47</f>
        <v>0</v>
      </c>
      <c r="AB183" s="253">
        <f>AB176*'YTD PROGRAM SUMMARY'!AB47</f>
        <v>0</v>
      </c>
      <c r="AC183" s="253">
        <f>AC176*'YTD PROGRAM SUMMARY'!AC47</f>
        <v>0</v>
      </c>
      <c r="AD183" s="253">
        <f>AD176*'YTD PROGRAM SUMMARY'!AD47</f>
        <v>0</v>
      </c>
      <c r="AE183" s="253">
        <f>AE176*'YTD PROGRAM SUMMARY'!AE47</f>
        <v>0</v>
      </c>
      <c r="AF183" s="253">
        <f>AF176*'YTD PROGRAM SUMMARY'!AF47</f>
        <v>0</v>
      </c>
      <c r="AG183" s="253">
        <f>AG176*'YTD PROGRAM SUMMARY'!AG47</f>
        <v>0</v>
      </c>
      <c r="AH183" s="253">
        <f>AH176*'YTD PROGRAM SUMMARY'!AH47</f>
        <v>0</v>
      </c>
      <c r="AI183" s="253">
        <f>AI176*'YTD PROGRAM SUMMARY'!AI47</f>
        <v>0</v>
      </c>
      <c r="AJ183" s="253">
        <f>AJ176*'YTD PROGRAM SUMMARY'!AJ47</f>
        <v>0</v>
      </c>
      <c r="AK183" s="253">
        <f>AK176*'YTD PROGRAM SUMMARY'!AK47</f>
        <v>0</v>
      </c>
      <c r="AL183" s="253">
        <f>AL176*'YTD PROGRAM SUMMARY'!AL47</f>
        <v>0</v>
      </c>
      <c r="AM183" s="253">
        <f>AM176*'YTD PROGRAM SUMMARY'!AM47</f>
        <v>0</v>
      </c>
      <c r="AN183" s="253">
        <f>AN176*'YTD PROGRAM SUMMARY'!AN47</f>
        <v>0</v>
      </c>
      <c r="AO183" s="253">
        <f>AO176*'YTD PROGRAM SUMMARY'!AO47</f>
        <v>0</v>
      </c>
      <c r="AP183" s="253">
        <f>AP176*'YTD PROGRAM SUMMARY'!AP47</f>
        <v>0</v>
      </c>
      <c r="AQ183" s="253">
        <f>AQ176*'YTD PROGRAM SUMMARY'!AQ47</f>
        <v>0</v>
      </c>
      <c r="AR183" s="253">
        <f>AR176*'YTD PROGRAM SUMMARY'!AR47</f>
        <v>0</v>
      </c>
      <c r="AS183" s="253">
        <f>AS176*'YTD PROGRAM SUMMARY'!AS47</f>
        <v>0</v>
      </c>
      <c r="AT183" s="253">
        <f>AT176*'YTD PROGRAM SUMMARY'!AT47</f>
        <v>0</v>
      </c>
      <c r="AU183" s="253">
        <f>AU176*'YTD PROGRAM SUMMARY'!AU47</f>
        <v>0</v>
      </c>
      <c r="AV183" s="253">
        <f>AV176*'YTD PROGRAM SUMMARY'!AV47</f>
        <v>0</v>
      </c>
      <c r="AW183" s="253">
        <f>AW176*'YTD PROGRAM SUMMARY'!AW47</f>
        <v>0</v>
      </c>
      <c r="AX183" s="253">
        <f>AX176*'YTD PROGRAM SUMMARY'!AX47</f>
        <v>0</v>
      </c>
      <c r="AY183" s="253">
        <f>AY176*'YTD PROGRAM SUMMARY'!AY47</f>
        <v>0</v>
      </c>
      <c r="AZ183" s="253">
        <f>AZ176*'YTD PROGRAM SUMMARY'!AZ47</f>
        <v>0</v>
      </c>
      <c r="BA183" s="253">
        <f>BA176*'YTD PROGRAM SUMMARY'!BA47</f>
        <v>0</v>
      </c>
      <c r="BB183" s="253">
        <f>BB176*'YTD PROGRAM SUMMARY'!BB47</f>
        <v>0</v>
      </c>
      <c r="BC183" s="253">
        <f>BC176*'YTD PROGRAM SUMMARY'!BC47</f>
        <v>0</v>
      </c>
      <c r="BD183" s="253">
        <f>BD176*'YTD PROGRAM SUMMARY'!BD47</f>
        <v>0</v>
      </c>
      <c r="BE183" s="253">
        <f>BE176*'YTD PROGRAM SUMMARY'!BE47</f>
        <v>0</v>
      </c>
      <c r="BF183" s="253">
        <f>BF176*'YTD PROGRAM SUMMARY'!BF47</f>
        <v>0</v>
      </c>
      <c r="BG183" s="253">
        <f>BG176*'YTD PROGRAM SUMMARY'!BG47</f>
        <v>0</v>
      </c>
      <c r="BH183" s="253">
        <f>BH176*'YTD PROGRAM SUMMARY'!BH47</f>
        <v>0</v>
      </c>
      <c r="BI183" s="253">
        <f>BI176*'YTD PROGRAM SUMMARY'!BI47</f>
        <v>0</v>
      </c>
      <c r="BJ183" s="253">
        <f>BJ176*'YTD PROGRAM SUMMARY'!BJ47</f>
        <v>0</v>
      </c>
      <c r="BK183" s="253">
        <f>BK176*'YTD PROGRAM SUMMARY'!BK47</f>
        <v>0</v>
      </c>
      <c r="BL183" s="253">
        <f>BL176*'YTD PROGRAM SUMMARY'!BL47</f>
        <v>0</v>
      </c>
      <c r="BM183" s="253">
        <f>BM176*'YTD PROGRAM SUMMARY'!BM47</f>
        <v>0</v>
      </c>
      <c r="BN183" s="253">
        <f>BN176*'YTD PROGRAM SUMMARY'!BN47</f>
        <v>0</v>
      </c>
      <c r="BO183" s="253">
        <f>BO176*'YTD PROGRAM SUMMARY'!BO47</f>
        <v>0</v>
      </c>
      <c r="BP183" s="253">
        <f>BP176*'YTD PROGRAM SUMMARY'!BP47</f>
        <v>0</v>
      </c>
      <c r="BQ183" s="253">
        <f>BQ176*'YTD PROGRAM SUMMARY'!BQ47</f>
        <v>0</v>
      </c>
      <c r="BR183" s="253">
        <f>BR176*'YTD PROGRAM SUMMARY'!BR47</f>
        <v>0</v>
      </c>
      <c r="BS183" s="253">
        <f>BS176*'YTD PROGRAM SUMMARY'!BS47</f>
        <v>0</v>
      </c>
      <c r="BT183" s="253">
        <f>BT176*'YTD PROGRAM SUMMARY'!BT47</f>
        <v>0</v>
      </c>
      <c r="BU183" s="253">
        <f>BU176*'YTD PROGRAM SUMMARY'!BU47</f>
        <v>0</v>
      </c>
      <c r="BV183" s="253">
        <f>BV176*'YTD PROGRAM SUMMARY'!BV47</f>
        <v>0</v>
      </c>
      <c r="BW183" s="253">
        <f>BW176*'YTD PROGRAM SUMMARY'!BW47</f>
        <v>0</v>
      </c>
      <c r="BX183" s="253">
        <f>BX176*'YTD PROGRAM SUMMARY'!BX47</f>
        <v>0</v>
      </c>
      <c r="BY183" s="253">
        <f>BY176*'YTD PROGRAM SUMMARY'!BY47</f>
        <v>0</v>
      </c>
      <c r="BZ183" s="253">
        <f>BZ176*'YTD PROGRAM SUMMARY'!BZ47</f>
        <v>0</v>
      </c>
      <c r="CA183" s="253">
        <f>CA176*'YTD PROGRAM SUMMARY'!CA47</f>
        <v>0</v>
      </c>
      <c r="CB183" s="253">
        <f>CB176*'YTD PROGRAM SUMMARY'!CB47</f>
        <v>0</v>
      </c>
      <c r="CC183" s="253">
        <f>CC176*'YTD PROGRAM SUMMARY'!CC47</f>
        <v>0</v>
      </c>
      <c r="CD183" s="253">
        <f>CD176*'YTD PROGRAM SUMMARY'!CD47</f>
        <v>0</v>
      </c>
      <c r="CE183" s="253">
        <f>CE176*'YTD PROGRAM SUMMARY'!CE47</f>
        <v>0</v>
      </c>
      <c r="CF183" s="253">
        <f>CF176*'YTD PROGRAM SUMMARY'!CF47</f>
        <v>0</v>
      </c>
      <c r="CG183" s="253">
        <f>CG176*'YTD PROGRAM SUMMARY'!CG47</f>
        <v>0</v>
      </c>
      <c r="CH183" s="254">
        <f>CH176*'YTD PROGRAM SUMMARY'!CH47</f>
        <v>0</v>
      </c>
    </row>
    <row r="184" spans="1:86" hidden="1" x14ac:dyDescent="0.35">
      <c r="A184" s="116"/>
      <c r="B184" s="298" t="s">
        <v>132</v>
      </c>
      <c r="C184" s="123">
        <f>IFERROR(C182/C73,0)</f>
        <v>0</v>
      </c>
      <c r="D184" s="123">
        <f t="shared" ref="D184:BO184" si="238">IFERROR(D182/D73,0)</f>
        <v>0</v>
      </c>
      <c r="E184" s="123">
        <f t="shared" si="238"/>
        <v>0</v>
      </c>
      <c r="F184" s="123">
        <f t="shared" si="238"/>
        <v>0</v>
      </c>
      <c r="G184" s="123">
        <f t="shared" si="238"/>
        <v>0</v>
      </c>
      <c r="H184" s="123">
        <f t="shared" si="238"/>
        <v>0</v>
      </c>
      <c r="I184" s="123">
        <f t="shared" si="238"/>
        <v>0</v>
      </c>
      <c r="J184" s="123">
        <f t="shared" si="238"/>
        <v>0</v>
      </c>
      <c r="K184" s="123">
        <f t="shared" si="238"/>
        <v>0</v>
      </c>
      <c r="L184" s="123">
        <f t="shared" si="238"/>
        <v>0</v>
      </c>
      <c r="M184" s="123">
        <f t="shared" si="238"/>
        <v>0</v>
      </c>
      <c r="N184" s="123">
        <f t="shared" si="238"/>
        <v>0</v>
      </c>
      <c r="O184" s="255">
        <f t="shared" si="238"/>
        <v>0</v>
      </c>
      <c r="P184" s="255">
        <f t="shared" si="238"/>
        <v>0</v>
      </c>
      <c r="Q184" s="255">
        <f t="shared" si="238"/>
        <v>0</v>
      </c>
      <c r="R184" s="255">
        <f t="shared" si="238"/>
        <v>0</v>
      </c>
      <c r="S184" s="255">
        <f t="shared" si="238"/>
        <v>0</v>
      </c>
      <c r="T184" s="255">
        <f t="shared" si="238"/>
        <v>0</v>
      </c>
      <c r="U184" s="255">
        <f t="shared" si="238"/>
        <v>0</v>
      </c>
      <c r="V184" s="255">
        <f t="shared" si="238"/>
        <v>0</v>
      </c>
      <c r="W184" s="255">
        <f t="shared" si="238"/>
        <v>0</v>
      </c>
      <c r="X184" s="255">
        <f t="shared" si="238"/>
        <v>0</v>
      </c>
      <c r="Y184" s="255">
        <f t="shared" si="238"/>
        <v>0</v>
      </c>
      <c r="Z184" s="255">
        <f t="shared" si="238"/>
        <v>0</v>
      </c>
      <c r="AA184" s="255">
        <f t="shared" si="238"/>
        <v>0</v>
      </c>
      <c r="AB184" s="255">
        <f t="shared" si="238"/>
        <v>0</v>
      </c>
      <c r="AC184" s="255">
        <f t="shared" si="238"/>
        <v>0</v>
      </c>
      <c r="AD184" s="255">
        <f t="shared" si="238"/>
        <v>0</v>
      </c>
      <c r="AE184" s="255">
        <f t="shared" si="238"/>
        <v>0</v>
      </c>
      <c r="AF184" s="255">
        <f t="shared" si="238"/>
        <v>0</v>
      </c>
      <c r="AG184" s="255">
        <f t="shared" si="238"/>
        <v>0</v>
      </c>
      <c r="AH184" s="255">
        <f t="shared" si="238"/>
        <v>0</v>
      </c>
      <c r="AI184" s="255">
        <f t="shared" si="238"/>
        <v>0</v>
      </c>
      <c r="AJ184" s="255">
        <f t="shared" si="238"/>
        <v>0</v>
      </c>
      <c r="AK184" s="255">
        <f t="shared" si="238"/>
        <v>0</v>
      </c>
      <c r="AL184" s="255">
        <f t="shared" si="238"/>
        <v>0</v>
      </c>
      <c r="AM184" s="255">
        <f t="shared" si="238"/>
        <v>0</v>
      </c>
      <c r="AN184" s="255">
        <f t="shared" si="238"/>
        <v>0</v>
      </c>
      <c r="AO184" s="255">
        <f t="shared" si="238"/>
        <v>0</v>
      </c>
      <c r="AP184" s="255">
        <f t="shared" si="238"/>
        <v>0</v>
      </c>
      <c r="AQ184" s="255">
        <f t="shared" si="238"/>
        <v>0</v>
      </c>
      <c r="AR184" s="255">
        <f t="shared" si="238"/>
        <v>0</v>
      </c>
      <c r="AS184" s="255">
        <f t="shared" si="238"/>
        <v>0</v>
      </c>
      <c r="AT184" s="255">
        <f t="shared" si="238"/>
        <v>0</v>
      </c>
      <c r="AU184" s="255">
        <f t="shared" si="238"/>
        <v>0</v>
      </c>
      <c r="AV184" s="255">
        <f t="shared" si="238"/>
        <v>0</v>
      </c>
      <c r="AW184" s="255">
        <f t="shared" si="238"/>
        <v>0</v>
      </c>
      <c r="AX184" s="255">
        <f t="shared" si="238"/>
        <v>0</v>
      </c>
      <c r="AY184" s="255">
        <f t="shared" si="238"/>
        <v>0</v>
      </c>
      <c r="AZ184" s="255">
        <f t="shared" si="238"/>
        <v>0</v>
      </c>
      <c r="BA184" s="255">
        <f t="shared" si="238"/>
        <v>0</v>
      </c>
      <c r="BB184" s="255">
        <f t="shared" si="238"/>
        <v>0</v>
      </c>
      <c r="BC184" s="255">
        <f t="shared" si="238"/>
        <v>0</v>
      </c>
      <c r="BD184" s="255">
        <f t="shared" si="238"/>
        <v>0</v>
      </c>
      <c r="BE184" s="255">
        <f t="shared" si="238"/>
        <v>0</v>
      </c>
      <c r="BF184" s="255">
        <f t="shared" si="238"/>
        <v>0</v>
      </c>
      <c r="BG184" s="255">
        <f t="shared" si="238"/>
        <v>0</v>
      </c>
      <c r="BH184" s="255">
        <f t="shared" si="238"/>
        <v>0</v>
      </c>
      <c r="BI184" s="255">
        <f t="shared" si="238"/>
        <v>0</v>
      </c>
      <c r="BJ184" s="255">
        <f t="shared" si="238"/>
        <v>0</v>
      </c>
      <c r="BK184" s="255">
        <f t="shared" si="238"/>
        <v>0</v>
      </c>
      <c r="BL184" s="255">
        <f t="shared" si="238"/>
        <v>0</v>
      </c>
      <c r="BM184" s="255">
        <f t="shared" si="238"/>
        <v>0</v>
      </c>
      <c r="BN184" s="255">
        <f t="shared" si="238"/>
        <v>0</v>
      </c>
      <c r="BO184" s="255">
        <f t="shared" si="238"/>
        <v>0</v>
      </c>
      <c r="BP184" s="255">
        <f t="shared" ref="BP184:CH184" si="239">IFERROR(BP182/BP73,0)</f>
        <v>0</v>
      </c>
      <c r="BQ184" s="255">
        <f t="shared" si="239"/>
        <v>0</v>
      </c>
      <c r="BR184" s="255">
        <f t="shared" si="239"/>
        <v>0</v>
      </c>
      <c r="BS184" s="255">
        <f t="shared" si="239"/>
        <v>0</v>
      </c>
      <c r="BT184" s="255">
        <f t="shared" si="239"/>
        <v>0</v>
      </c>
      <c r="BU184" s="255">
        <f t="shared" si="239"/>
        <v>0</v>
      </c>
      <c r="BV184" s="255">
        <f t="shared" si="239"/>
        <v>0</v>
      </c>
      <c r="BW184" s="255">
        <f t="shared" si="239"/>
        <v>0</v>
      </c>
      <c r="BX184" s="255">
        <f t="shared" si="239"/>
        <v>0</v>
      </c>
      <c r="BY184" s="255">
        <f t="shared" si="239"/>
        <v>0</v>
      </c>
      <c r="BZ184" s="255">
        <f t="shared" si="239"/>
        <v>0</v>
      </c>
      <c r="CA184" s="255">
        <f t="shared" si="239"/>
        <v>0</v>
      </c>
      <c r="CB184" s="255">
        <f t="shared" si="239"/>
        <v>0</v>
      </c>
      <c r="CC184" s="255">
        <f t="shared" si="239"/>
        <v>0</v>
      </c>
      <c r="CD184" s="255">
        <f t="shared" si="239"/>
        <v>0</v>
      </c>
      <c r="CE184" s="255">
        <f t="shared" si="239"/>
        <v>0</v>
      </c>
      <c r="CF184" s="255">
        <f t="shared" si="239"/>
        <v>0</v>
      </c>
      <c r="CG184" s="255">
        <f t="shared" si="239"/>
        <v>0</v>
      </c>
      <c r="CH184" s="263">
        <f t="shared" si="239"/>
        <v>0</v>
      </c>
    </row>
    <row r="185" spans="1:86" ht="15" hidden="1" thickBot="1" x14ac:dyDescent="0.4">
      <c r="A185" s="116"/>
      <c r="B185" s="96" t="s">
        <v>133</v>
      </c>
      <c r="C185" s="124">
        <f>IFERROR(C183/C73,0)</f>
        <v>0</v>
      </c>
      <c r="D185" s="124">
        <f t="shared" ref="D185:BO185" si="240">IFERROR(D183/D73,0)</f>
        <v>0</v>
      </c>
      <c r="E185" s="124">
        <f t="shared" si="240"/>
        <v>0</v>
      </c>
      <c r="F185" s="124">
        <f t="shared" si="240"/>
        <v>0</v>
      </c>
      <c r="G185" s="124">
        <f t="shared" si="240"/>
        <v>0</v>
      </c>
      <c r="H185" s="124">
        <f t="shared" si="240"/>
        <v>0</v>
      </c>
      <c r="I185" s="124">
        <f t="shared" si="240"/>
        <v>0</v>
      </c>
      <c r="J185" s="124">
        <f t="shared" si="240"/>
        <v>0</v>
      </c>
      <c r="K185" s="124">
        <f t="shared" si="240"/>
        <v>0</v>
      </c>
      <c r="L185" s="124">
        <f t="shared" si="240"/>
        <v>0</v>
      </c>
      <c r="M185" s="124">
        <f t="shared" si="240"/>
        <v>0</v>
      </c>
      <c r="N185" s="124">
        <f t="shared" si="240"/>
        <v>0</v>
      </c>
      <c r="O185" s="256">
        <f t="shared" si="240"/>
        <v>0</v>
      </c>
      <c r="P185" s="256">
        <f t="shared" si="240"/>
        <v>0</v>
      </c>
      <c r="Q185" s="256">
        <f t="shared" si="240"/>
        <v>0</v>
      </c>
      <c r="R185" s="256">
        <f t="shared" si="240"/>
        <v>0</v>
      </c>
      <c r="S185" s="256">
        <f t="shared" si="240"/>
        <v>0</v>
      </c>
      <c r="T185" s="256">
        <f t="shared" si="240"/>
        <v>0</v>
      </c>
      <c r="U185" s="256">
        <f t="shared" si="240"/>
        <v>0</v>
      </c>
      <c r="V185" s="256">
        <f t="shared" si="240"/>
        <v>0</v>
      </c>
      <c r="W185" s="256">
        <f t="shared" si="240"/>
        <v>0</v>
      </c>
      <c r="X185" s="256">
        <f t="shared" si="240"/>
        <v>0</v>
      </c>
      <c r="Y185" s="256">
        <f t="shared" si="240"/>
        <v>0</v>
      </c>
      <c r="Z185" s="256">
        <f t="shared" si="240"/>
        <v>0</v>
      </c>
      <c r="AA185" s="256">
        <f t="shared" si="240"/>
        <v>0</v>
      </c>
      <c r="AB185" s="256">
        <f t="shared" si="240"/>
        <v>0</v>
      </c>
      <c r="AC185" s="256">
        <f t="shared" si="240"/>
        <v>0</v>
      </c>
      <c r="AD185" s="256">
        <f t="shared" si="240"/>
        <v>0</v>
      </c>
      <c r="AE185" s="256">
        <f t="shared" si="240"/>
        <v>0</v>
      </c>
      <c r="AF185" s="256">
        <f t="shared" si="240"/>
        <v>0</v>
      </c>
      <c r="AG185" s="256">
        <f t="shared" si="240"/>
        <v>0</v>
      </c>
      <c r="AH185" s="256">
        <f t="shared" si="240"/>
        <v>0</v>
      </c>
      <c r="AI185" s="256">
        <f t="shared" si="240"/>
        <v>0</v>
      </c>
      <c r="AJ185" s="256">
        <f t="shared" si="240"/>
        <v>0</v>
      </c>
      <c r="AK185" s="256">
        <f t="shared" si="240"/>
        <v>0</v>
      </c>
      <c r="AL185" s="256">
        <f t="shared" si="240"/>
        <v>0</v>
      </c>
      <c r="AM185" s="256">
        <f t="shared" si="240"/>
        <v>0</v>
      </c>
      <c r="AN185" s="256">
        <f t="shared" si="240"/>
        <v>0</v>
      </c>
      <c r="AO185" s="256">
        <f t="shared" si="240"/>
        <v>0</v>
      </c>
      <c r="AP185" s="256">
        <f t="shared" si="240"/>
        <v>0</v>
      </c>
      <c r="AQ185" s="256">
        <f t="shared" si="240"/>
        <v>0</v>
      </c>
      <c r="AR185" s="256">
        <f t="shared" si="240"/>
        <v>0</v>
      </c>
      <c r="AS185" s="256">
        <f t="shared" si="240"/>
        <v>0</v>
      </c>
      <c r="AT185" s="256">
        <f t="shared" si="240"/>
        <v>0</v>
      </c>
      <c r="AU185" s="256">
        <f t="shared" si="240"/>
        <v>0</v>
      </c>
      <c r="AV185" s="256">
        <f t="shared" si="240"/>
        <v>0</v>
      </c>
      <c r="AW185" s="256">
        <f t="shared" si="240"/>
        <v>0</v>
      </c>
      <c r="AX185" s="256">
        <f t="shared" si="240"/>
        <v>0</v>
      </c>
      <c r="AY185" s="256">
        <f t="shared" si="240"/>
        <v>0</v>
      </c>
      <c r="AZ185" s="256">
        <f t="shared" si="240"/>
        <v>0</v>
      </c>
      <c r="BA185" s="256">
        <f t="shared" si="240"/>
        <v>0</v>
      </c>
      <c r="BB185" s="256">
        <f t="shared" si="240"/>
        <v>0</v>
      </c>
      <c r="BC185" s="256">
        <f t="shared" si="240"/>
        <v>0</v>
      </c>
      <c r="BD185" s="256">
        <f t="shared" si="240"/>
        <v>0</v>
      </c>
      <c r="BE185" s="256">
        <f t="shared" si="240"/>
        <v>0</v>
      </c>
      <c r="BF185" s="256">
        <f t="shared" si="240"/>
        <v>0</v>
      </c>
      <c r="BG185" s="256">
        <f t="shared" si="240"/>
        <v>0</v>
      </c>
      <c r="BH185" s="256">
        <f t="shared" si="240"/>
        <v>0</v>
      </c>
      <c r="BI185" s="256">
        <f t="shared" si="240"/>
        <v>0</v>
      </c>
      <c r="BJ185" s="256">
        <f t="shared" si="240"/>
        <v>0</v>
      </c>
      <c r="BK185" s="256">
        <f t="shared" si="240"/>
        <v>0</v>
      </c>
      <c r="BL185" s="256">
        <f t="shared" si="240"/>
        <v>0</v>
      </c>
      <c r="BM185" s="256">
        <f t="shared" si="240"/>
        <v>0</v>
      </c>
      <c r="BN185" s="256">
        <f t="shared" si="240"/>
        <v>0</v>
      </c>
      <c r="BO185" s="256">
        <f t="shared" si="240"/>
        <v>0</v>
      </c>
      <c r="BP185" s="256">
        <f t="shared" ref="BP185:CH185" si="241">IFERROR(BP183/BP73,0)</f>
        <v>0</v>
      </c>
      <c r="BQ185" s="256">
        <f t="shared" si="241"/>
        <v>0</v>
      </c>
      <c r="BR185" s="256">
        <f t="shared" si="241"/>
        <v>0</v>
      </c>
      <c r="BS185" s="256">
        <f t="shared" si="241"/>
        <v>0</v>
      </c>
      <c r="BT185" s="256">
        <f t="shared" si="241"/>
        <v>0</v>
      </c>
      <c r="BU185" s="256">
        <f t="shared" si="241"/>
        <v>0</v>
      </c>
      <c r="BV185" s="256">
        <f t="shared" si="241"/>
        <v>0</v>
      </c>
      <c r="BW185" s="256">
        <f t="shared" si="241"/>
        <v>0</v>
      </c>
      <c r="BX185" s="256">
        <f t="shared" si="241"/>
        <v>0</v>
      </c>
      <c r="BY185" s="256">
        <f t="shared" si="241"/>
        <v>0</v>
      </c>
      <c r="BZ185" s="256">
        <f t="shared" si="241"/>
        <v>0</v>
      </c>
      <c r="CA185" s="256">
        <f t="shared" si="241"/>
        <v>0</v>
      </c>
      <c r="CB185" s="256">
        <f t="shared" si="241"/>
        <v>0</v>
      </c>
      <c r="CC185" s="256">
        <f t="shared" si="241"/>
        <v>0</v>
      </c>
      <c r="CD185" s="256">
        <f t="shared" si="241"/>
        <v>0</v>
      </c>
      <c r="CE185" s="256">
        <f t="shared" si="241"/>
        <v>0</v>
      </c>
      <c r="CF185" s="256">
        <f t="shared" si="241"/>
        <v>0</v>
      </c>
      <c r="CG185" s="256">
        <f t="shared" si="241"/>
        <v>0</v>
      </c>
      <c r="CH185" s="257">
        <f t="shared" si="241"/>
        <v>0</v>
      </c>
    </row>
    <row r="186" spans="1:86" ht="15" hidden="1" thickBot="1" x14ac:dyDescent="0.4">
      <c r="A186" s="116"/>
      <c r="B186" s="305" t="s">
        <v>134</v>
      </c>
      <c r="C186" s="126">
        <f>C184+C185</f>
        <v>0</v>
      </c>
      <c r="D186" s="126">
        <f t="shared" ref="D186:BO186" si="242">D184+D185</f>
        <v>0</v>
      </c>
      <c r="E186" s="127">
        <f t="shared" si="242"/>
        <v>0</v>
      </c>
      <c r="F186" s="127">
        <f t="shared" si="242"/>
        <v>0</v>
      </c>
      <c r="G186" s="127">
        <f t="shared" si="242"/>
        <v>0</v>
      </c>
      <c r="H186" s="127">
        <f t="shared" si="242"/>
        <v>0</v>
      </c>
      <c r="I186" s="127">
        <f t="shared" si="242"/>
        <v>0</v>
      </c>
      <c r="J186" s="127">
        <f t="shared" si="242"/>
        <v>0</v>
      </c>
      <c r="K186" s="127">
        <f t="shared" si="242"/>
        <v>0</v>
      </c>
      <c r="L186" s="127">
        <f t="shared" si="242"/>
        <v>0</v>
      </c>
      <c r="M186" s="128">
        <f t="shared" si="242"/>
        <v>0</v>
      </c>
      <c r="N186" s="137">
        <f t="shared" si="242"/>
        <v>0</v>
      </c>
      <c r="O186" s="258">
        <f t="shared" si="242"/>
        <v>0</v>
      </c>
      <c r="P186" s="258">
        <f t="shared" si="242"/>
        <v>0</v>
      </c>
      <c r="Q186" s="259">
        <f t="shared" si="242"/>
        <v>0</v>
      </c>
      <c r="R186" s="259">
        <f t="shared" si="242"/>
        <v>0</v>
      </c>
      <c r="S186" s="259">
        <f t="shared" si="242"/>
        <v>0</v>
      </c>
      <c r="T186" s="259">
        <f t="shared" si="242"/>
        <v>0</v>
      </c>
      <c r="U186" s="259">
        <f t="shared" si="242"/>
        <v>0</v>
      </c>
      <c r="V186" s="259">
        <f t="shared" si="242"/>
        <v>0</v>
      </c>
      <c r="W186" s="259">
        <f t="shared" si="242"/>
        <v>0</v>
      </c>
      <c r="X186" s="259">
        <f t="shared" si="242"/>
        <v>0</v>
      </c>
      <c r="Y186" s="276">
        <f t="shared" si="242"/>
        <v>0</v>
      </c>
      <c r="Z186" s="276">
        <f t="shared" si="242"/>
        <v>0</v>
      </c>
      <c r="AA186" s="258">
        <f t="shared" si="242"/>
        <v>0</v>
      </c>
      <c r="AB186" s="258">
        <f t="shared" si="242"/>
        <v>0</v>
      </c>
      <c r="AC186" s="259">
        <f t="shared" si="242"/>
        <v>0</v>
      </c>
      <c r="AD186" s="259">
        <f t="shared" si="242"/>
        <v>0</v>
      </c>
      <c r="AE186" s="259">
        <f t="shared" si="242"/>
        <v>0</v>
      </c>
      <c r="AF186" s="259">
        <f t="shared" si="242"/>
        <v>0</v>
      </c>
      <c r="AG186" s="259">
        <f t="shared" si="242"/>
        <v>0</v>
      </c>
      <c r="AH186" s="259">
        <f t="shared" si="242"/>
        <v>0</v>
      </c>
      <c r="AI186" s="259">
        <f t="shared" si="242"/>
        <v>0</v>
      </c>
      <c r="AJ186" s="259">
        <f t="shared" si="242"/>
        <v>0</v>
      </c>
      <c r="AK186" s="276">
        <f t="shared" si="242"/>
        <v>0</v>
      </c>
      <c r="AL186" s="276">
        <f t="shared" si="242"/>
        <v>0</v>
      </c>
      <c r="AM186" s="258">
        <f t="shared" si="242"/>
        <v>0</v>
      </c>
      <c r="AN186" s="258">
        <f t="shared" si="242"/>
        <v>0</v>
      </c>
      <c r="AO186" s="259">
        <f t="shared" si="242"/>
        <v>0</v>
      </c>
      <c r="AP186" s="259">
        <f t="shared" si="242"/>
        <v>0</v>
      </c>
      <c r="AQ186" s="259">
        <f t="shared" si="242"/>
        <v>0</v>
      </c>
      <c r="AR186" s="259">
        <f t="shared" si="242"/>
        <v>0</v>
      </c>
      <c r="AS186" s="259">
        <f t="shared" si="242"/>
        <v>0</v>
      </c>
      <c r="AT186" s="259">
        <f t="shared" si="242"/>
        <v>0</v>
      </c>
      <c r="AU186" s="259">
        <f t="shared" si="242"/>
        <v>0</v>
      </c>
      <c r="AV186" s="259">
        <f t="shared" si="242"/>
        <v>0</v>
      </c>
      <c r="AW186" s="276">
        <f t="shared" si="242"/>
        <v>0</v>
      </c>
      <c r="AX186" s="276">
        <f t="shared" si="242"/>
        <v>0</v>
      </c>
      <c r="AY186" s="258">
        <f t="shared" si="242"/>
        <v>0</v>
      </c>
      <c r="AZ186" s="258">
        <f t="shared" si="242"/>
        <v>0</v>
      </c>
      <c r="BA186" s="259">
        <f t="shared" si="242"/>
        <v>0</v>
      </c>
      <c r="BB186" s="259">
        <f t="shared" si="242"/>
        <v>0</v>
      </c>
      <c r="BC186" s="259">
        <f t="shared" si="242"/>
        <v>0</v>
      </c>
      <c r="BD186" s="259">
        <f t="shared" si="242"/>
        <v>0</v>
      </c>
      <c r="BE186" s="259">
        <f t="shared" si="242"/>
        <v>0</v>
      </c>
      <c r="BF186" s="259">
        <f t="shared" si="242"/>
        <v>0</v>
      </c>
      <c r="BG186" s="259">
        <f t="shared" si="242"/>
        <v>0</v>
      </c>
      <c r="BH186" s="259">
        <f t="shared" si="242"/>
        <v>0</v>
      </c>
      <c r="BI186" s="276">
        <f t="shared" si="242"/>
        <v>0</v>
      </c>
      <c r="BJ186" s="276">
        <f t="shared" si="242"/>
        <v>0</v>
      </c>
      <c r="BK186" s="258">
        <f t="shared" si="242"/>
        <v>0</v>
      </c>
      <c r="BL186" s="258">
        <f t="shared" si="242"/>
        <v>0</v>
      </c>
      <c r="BM186" s="259">
        <f t="shared" si="242"/>
        <v>0</v>
      </c>
      <c r="BN186" s="259">
        <f t="shared" si="242"/>
        <v>0</v>
      </c>
      <c r="BO186" s="259">
        <f t="shared" si="242"/>
        <v>0</v>
      </c>
      <c r="BP186" s="259">
        <f t="shared" ref="BP186:CH186" si="243">BP184+BP185</f>
        <v>0</v>
      </c>
      <c r="BQ186" s="259">
        <f t="shared" si="243"/>
        <v>0</v>
      </c>
      <c r="BR186" s="259">
        <f t="shared" si="243"/>
        <v>0</v>
      </c>
      <c r="BS186" s="259">
        <f t="shared" si="243"/>
        <v>0</v>
      </c>
      <c r="BT186" s="259">
        <f t="shared" si="243"/>
        <v>0</v>
      </c>
      <c r="BU186" s="276">
        <f t="shared" si="243"/>
        <v>0</v>
      </c>
      <c r="BV186" s="276">
        <f t="shared" si="243"/>
        <v>0</v>
      </c>
      <c r="BW186" s="258">
        <f t="shared" si="243"/>
        <v>0</v>
      </c>
      <c r="BX186" s="258">
        <f t="shared" si="243"/>
        <v>0</v>
      </c>
      <c r="BY186" s="259">
        <f t="shared" si="243"/>
        <v>0</v>
      </c>
      <c r="BZ186" s="259">
        <f t="shared" si="243"/>
        <v>0</v>
      </c>
      <c r="CA186" s="259">
        <f t="shared" si="243"/>
        <v>0</v>
      </c>
      <c r="CB186" s="259">
        <f t="shared" si="243"/>
        <v>0</v>
      </c>
      <c r="CC186" s="259">
        <f t="shared" si="243"/>
        <v>0</v>
      </c>
      <c r="CD186" s="259">
        <f t="shared" si="243"/>
        <v>0</v>
      </c>
      <c r="CE186" s="259">
        <f t="shared" si="243"/>
        <v>0</v>
      </c>
      <c r="CF186" s="259">
        <f t="shared" si="243"/>
        <v>0</v>
      </c>
      <c r="CG186" s="276">
        <f t="shared" si="243"/>
        <v>0</v>
      </c>
      <c r="CH186" s="311">
        <f t="shared" si="243"/>
        <v>0</v>
      </c>
    </row>
    <row r="187" spans="1:86" ht="15" hidden="1" thickBot="1" x14ac:dyDescent="0.4">
      <c r="A187" s="116"/>
      <c r="B187" s="116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</row>
    <row r="188" spans="1:86" ht="15" hidden="1" thickBot="1" x14ac:dyDescent="0.4">
      <c r="A188" s="116"/>
      <c r="B188" s="304" t="s">
        <v>37</v>
      </c>
      <c r="C188" s="176">
        <f>C$4</f>
        <v>44562</v>
      </c>
      <c r="D188" s="176">
        <f t="shared" ref="D188:BO188" si="244">D$4</f>
        <v>44593</v>
      </c>
      <c r="E188" s="176">
        <f t="shared" si="244"/>
        <v>44621</v>
      </c>
      <c r="F188" s="176">
        <f t="shared" si="244"/>
        <v>44652</v>
      </c>
      <c r="G188" s="176">
        <f t="shared" si="244"/>
        <v>44682</v>
      </c>
      <c r="H188" s="176">
        <f t="shared" si="244"/>
        <v>44713</v>
      </c>
      <c r="I188" s="176">
        <f t="shared" si="244"/>
        <v>44743</v>
      </c>
      <c r="J188" s="176">
        <f t="shared" si="244"/>
        <v>44774</v>
      </c>
      <c r="K188" s="176">
        <f t="shared" si="244"/>
        <v>44805</v>
      </c>
      <c r="L188" s="176">
        <f t="shared" si="244"/>
        <v>44835</v>
      </c>
      <c r="M188" s="176">
        <f t="shared" si="244"/>
        <v>44866</v>
      </c>
      <c r="N188" s="176">
        <f t="shared" si="244"/>
        <v>44896</v>
      </c>
      <c r="O188" s="176">
        <f t="shared" si="244"/>
        <v>44927</v>
      </c>
      <c r="P188" s="176">
        <f t="shared" si="244"/>
        <v>44958</v>
      </c>
      <c r="Q188" s="176">
        <f t="shared" si="244"/>
        <v>44986</v>
      </c>
      <c r="R188" s="176">
        <f t="shared" si="244"/>
        <v>45017</v>
      </c>
      <c r="S188" s="176">
        <f t="shared" si="244"/>
        <v>45047</v>
      </c>
      <c r="T188" s="176">
        <f t="shared" si="244"/>
        <v>45078</v>
      </c>
      <c r="U188" s="176">
        <f t="shared" si="244"/>
        <v>45108</v>
      </c>
      <c r="V188" s="176">
        <f t="shared" si="244"/>
        <v>45139</v>
      </c>
      <c r="W188" s="176">
        <f t="shared" si="244"/>
        <v>45170</v>
      </c>
      <c r="X188" s="176">
        <f t="shared" si="244"/>
        <v>45200</v>
      </c>
      <c r="Y188" s="176">
        <f t="shared" si="244"/>
        <v>45231</v>
      </c>
      <c r="Z188" s="176">
        <f t="shared" si="244"/>
        <v>45261</v>
      </c>
      <c r="AA188" s="176">
        <f t="shared" si="244"/>
        <v>45292</v>
      </c>
      <c r="AB188" s="176">
        <f t="shared" si="244"/>
        <v>45323</v>
      </c>
      <c r="AC188" s="176">
        <f t="shared" si="244"/>
        <v>45352</v>
      </c>
      <c r="AD188" s="176">
        <f t="shared" si="244"/>
        <v>45383</v>
      </c>
      <c r="AE188" s="176">
        <f t="shared" si="244"/>
        <v>45413</v>
      </c>
      <c r="AF188" s="176">
        <f t="shared" si="244"/>
        <v>45444</v>
      </c>
      <c r="AG188" s="176">
        <f t="shared" si="244"/>
        <v>45474</v>
      </c>
      <c r="AH188" s="176">
        <f t="shared" si="244"/>
        <v>45505</v>
      </c>
      <c r="AI188" s="176">
        <f t="shared" si="244"/>
        <v>45536</v>
      </c>
      <c r="AJ188" s="176">
        <f t="shared" si="244"/>
        <v>45566</v>
      </c>
      <c r="AK188" s="176">
        <f t="shared" si="244"/>
        <v>45597</v>
      </c>
      <c r="AL188" s="176">
        <f t="shared" si="244"/>
        <v>45627</v>
      </c>
      <c r="AM188" s="176">
        <f t="shared" si="244"/>
        <v>45658</v>
      </c>
      <c r="AN188" s="176">
        <f t="shared" si="244"/>
        <v>45689</v>
      </c>
      <c r="AO188" s="176">
        <f t="shared" si="244"/>
        <v>45717</v>
      </c>
      <c r="AP188" s="176">
        <f t="shared" si="244"/>
        <v>45748</v>
      </c>
      <c r="AQ188" s="176">
        <f t="shared" si="244"/>
        <v>45778</v>
      </c>
      <c r="AR188" s="176">
        <f t="shared" si="244"/>
        <v>45809</v>
      </c>
      <c r="AS188" s="176">
        <f t="shared" si="244"/>
        <v>45839</v>
      </c>
      <c r="AT188" s="176">
        <f t="shared" si="244"/>
        <v>45870</v>
      </c>
      <c r="AU188" s="176">
        <f t="shared" si="244"/>
        <v>45901</v>
      </c>
      <c r="AV188" s="176">
        <f t="shared" si="244"/>
        <v>45931</v>
      </c>
      <c r="AW188" s="176">
        <f t="shared" si="244"/>
        <v>45962</v>
      </c>
      <c r="AX188" s="176">
        <f t="shared" si="244"/>
        <v>45992</v>
      </c>
      <c r="AY188" s="176">
        <f t="shared" si="244"/>
        <v>46023</v>
      </c>
      <c r="AZ188" s="176">
        <f t="shared" si="244"/>
        <v>46054</v>
      </c>
      <c r="BA188" s="176">
        <f t="shared" si="244"/>
        <v>46082</v>
      </c>
      <c r="BB188" s="176">
        <f t="shared" si="244"/>
        <v>46113</v>
      </c>
      <c r="BC188" s="176">
        <f t="shared" si="244"/>
        <v>46143</v>
      </c>
      <c r="BD188" s="176">
        <f t="shared" si="244"/>
        <v>46174</v>
      </c>
      <c r="BE188" s="176">
        <f t="shared" si="244"/>
        <v>46204</v>
      </c>
      <c r="BF188" s="176">
        <f t="shared" si="244"/>
        <v>46235</v>
      </c>
      <c r="BG188" s="176">
        <f t="shared" si="244"/>
        <v>46266</v>
      </c>
      <c r="BH188" s="176">
        <f t="shared" si="244"/>
        <v>46296</v>
      </c>
      <c r="BI188" s="176">
        <f t="shared" si="244"/>
        <v>46327</v>
      </c>
      <c r="BJ188" s="176">
        <f t="shared" si="244"/>
        <v>46357</v>
      </c>
      <c r="BK188" s="176">
        <f t="shared" si="244"/>
        <v>46388</v>
      </c>
      <c r="BL188" s="176">
        <f t="shared" si="244"/>
        <v>46419</v>
      </c>
      <c r="BM188" s="176">
        <f t="shared" si="244"/>
        <v>46447</v>
      </c>
      <c r="BN188" s="176">
        <f t="shared" si="244"/>
        <v>46478</v>
      </c>
      <c r="BO188" s="176">
        <f t="shared" si="244"/>
        <v>46508</v>
      </c>
      <c r="BP188" s="176">
        <f t="shared" ref="BP188:CH188" si="245">BP$4</f>
        <v>46539</v>
      </c>
      <c r="BQ188" s="176">
        <f t="shared" si="245"/>
        <v>46569</v>
      </c>
      <c r="BR188" s="176">
        <f t="shared" si="245"/>
        <v>46600</v>
      </c>
      <c r="BS188" s="176">
        <f t="shared" si="245"/>
        <v>46631</v>
      </c>
      <c r="BT188" s="176">
        <f t="shared" si="245"/>
        <v>46661</v>
      </c>
      <c r="BU188" s="176">
        <f t="shared" si="245"/>
        <v>46692</v>
      </c>
      <c r="BV188" s="176">
        <f t="shared" si="245"/>
        <v>46722</v>
      </c>
      <c r="BW188" s="176">
        <f t="shared" si="245"/>
        <v>46753</v>
      </c>
      <c r="BX188" s="176">
        <f t="shared" si="245"/>
        <v>46784</v>
      </c>
      <c r="BY188" s="176">
        <f t="shared" si="245"/>
        <v>46813</v>
      </c>
      <c r="BZ188" s="176">
        <f t="shared" si="245"/>
        <v>46844</v>
      </c>
      <c r="CA188" s="176">
        <f t="shared" si="245"/>
        <v>46874</v>
      </c>
      <c r="CB188" s="176">
        <f t="shared" si="245"/>
        <v>46905</v>
      </c>
      <c r="CC188" s="176">
        <f t="shared" si="245"/>
        <v>46935</v>
      </c>
      <c r="CD188" s="176">
        <f t="shared" si="245"/>
        <v>46966</v>
      </c>
      <c r="CE188" s="176">
        <f t="shared" si="245"/>
        <v>46997</v>
      </c>
      <c r="CF188" s="176">
        <f t="shared" si="245"/>
        <v>47027</v>
      </c>
      <c r="CG188" s="176">
        <f t="shared" si="245"/>
        <v>47058</v>
      </c>
      <c r="CH188" s="177">
        <f t="shared" si="245"/>
        <v>47088</v>
      </c>
    </row>
    <row r="189" spans="1:86" hidden="1" x14ac:dyDescent="0.35">
      <c r="A189" s="116"/>
      <c r="B189" s="298" t="s">
        <v>135</v>
      </c>
      <c r="C189" s="129">
        <f>C157*'YTD PROGRAM SUMMARY'!C48</f>
        <v>0</v>
      </c>
      <c r="D189" s="129">
        <f>D157*'YTD PROGRAM SUMMARY'!D48</f>
        <v>0</v>
      </c>
      <c r="E189" s="129">
        <f>E157*'YTD PROGRAM SUMMARY'!E48</f>
        <v>0</v>
      </c>
      <c r="F189" s="129">
        <f>F157*'YTD PROGRAM SUMMARY'!F48</f>
        <v>0</v>
      </c>
      <c r="G189" s="129">
        <f>G157*'YTD PROGRAM SUMMARY'!G48</f>
        <v>0</v>
      </c>
      <c r="H189" s="129">
        <f>H157*'YTD PROGRAM SUMMARY'!H48</f>
        <v>0</v>
      </c>
      <c r="I189" s="129">
        <f>I157*'YTD PROGRAM SUMMARY'!I48</f>
        <v>0</v>
      </c>
      <c r="J189" s="129">
        <f>J157*'YTD PROGRAM SUMMARY'!J48</f>
        <v>0</v>
      </c>
      <c r="K189" s="129">
        <f>K157*'YTD PROGRAM SUMMARY'!K48</f>
        <v>0</v>
      </c>
      <c r="L189" s="129">
        <f>L157*'YTD PROGRAM SUMMARY'!L48</f>
        <v>0</v>
      </c>
      <c r="M189" s="129">
        <f>M157*'YTD PROGRAM SUMMARY'!M48</f>
        <v>0</v>
      </c>
      <c r="N189" s="129">
        <f>N157*'YTD PROGRAM SUMMARY'!N48</f>
        <v>0</v>
      </c>
      <c r="O189" s="261">
        <f>O157*'YTD PROGRAM SUMMARY'!O48</f>
        <v>0</v>
      </c>
      <c r="P189" s="261">
        <f>P157*'YTD PROGRAM SUMMARY'!P48</f>
        <v>0</v>
      </c>
      <c r="Q189" s="261">
        <f>Q157*'YTD PROGRAM SUMMARY'!Q48</f>
        <v>0</v>
      </c>
      <c r="R189" s="261">
        <f>R157*'YTD PROGRAM SUMMARY'!R48</f>
        <v>0</v>
      </c>
      <c r="S189" s="261">
        <f>S157*'YTD PROGRAM SUMMARY'!S48</f>
        <v>0</v>
      </c>
      <c r="T189" s="261">
        <f>T157*'YTD PROGRAM SUMMARY'!T48</f>
        <v>0</v>
      </c>
      <c r="U189" s="261">
        <f>U157*'YTD PROGRAM SUMMARY'!U48</f>
        <v>0</v>
      </c>
      <c r="V189" s="261">
        <f>V157*'YTD PROGRAM SUMMARY'!V48</f>
        <v>0</v>
      </c>
      <c r="W189" s="261">
        <f>W157*'YTD PROGRAM SUMMARY'!W48</f>
        <v>0</v>
      </c>
      <c r="X189" s="261">
        <f>X157*'YTD PROGRAM SUMMARY'!X48</f>
        <v>0</v>
      </c>
      <c r="Y189" s="261">
        <f>Y157*'YTD PROGRAM SUMMARY'!Y48</f>
        <v>0</v>
      </c>
      <c r="Z189" s="261">
        <f>Z157*'YTD PROGRAM SUMMARY'!Z48</f>
        <v>0</v>
      </c>
      <c r="AA189" s="261">
        <f>AA157*'YTD PROGRAM SUMMARY'!AA48</f>
        <v>0</v>
      </c>
      <c r="AB189" s="261">
        <f>AB157*'YTD PROGRAM SUMMARY'!AB48</f>
        <v>0</v>
      </c>
      <c r="AC189" s="261">
        <f>AC157*'YTD PROGRAM SUMMARY'!AC48</f>
        <v>0</v>
      </c>
      <c r="AD189" s="261">
        <f>AD157*'YTD PROGRAM SUMMARY'!AD48</f>
        <v>0</v>
      </c>
      <c r="AE189" s="261">
        <f>AE157*'YTD PROGRAM SUMMARY'!AE48</f>
        <v>0</v>
      </c>
      <c r="AF189" s="261">
        <f>AF157*'YTD PROGRAM SUMMARY'!AF48</f>
        <v>0</v>
      </c>
      <c r="AG189" s="261">
        <f>AG157*'YTD PROGRAM SUMMARY'!AG48</f>
        <v>0</v>
      </c>
      <c r="AH189" s="261">
        <f>AH157*'YTD PROGRAM SUMMARY'!AH48</f>
        <v>0</v>
      </c>
      <c r="AI189" s="261">
        <f>AI157*'YTD PROGRAM SUMMARY'!AI48</f>
        <v>0</v>
      </c>
      <c r="AJ189" s="261">
        <f>AJ157*'YTD PROGRAM SUMMARY'!AJ48</f>
        <v>0</v>
      </c>
      <c r="AK189" s="261">
        <f>AK157*'YTD PROGRAM SUMMARY'!AK48</f>
        <v>0</v>
      </c>
      <c r="AL189" s="261">
        <f>AL157*'YTD PROGRAM SUMMARY'!AL48</f>
        <v>0</v>
      </c>
      <c r="AM189" s="261">
        <f>AM157*'YTD PROGRAM SUMMARY'!AM48</f>
        <v>0</v>
      </c>
      <c r="AN189" s="261">
        <f>AN157*'YTD PROGRAM SUMMARY'!AN48</f>
        <v>0</v>
      </c>
      <c r="AO189" s="261">
        <f>AO157*'YTD PROGRAM SUMMARY'!AO48</f>
        <v>0</v>
      </c>
      <c r="AP189" s="261">
        <f>AP157*'YTD PROGRAM SUMMARY'!AP48</f>
        <v>0</v>
      </c>
      <c r="AQ189" s="261">
        <f>AQ157*'YTD PROGRAM SUMMARY'!AQ48</f>
        <v>0</v>
      </c>
      <c r="AR189" s="261">
        <f>AR157*'YTD PROGRAM SUMMARY'!AR48</f>
        <v>0</v>
      </c>
      <c r="AS189" s="261">
        <f>AS157*'YTD PROGRAM SUMMARY'!AS48</f>
        <v>0</v>
      </c>
      <c r="AT189" s="261">
        <f>AT157*'YTD PROGRAM SUMMARY'!AT48</f>
        <v>0</v>
      </c>
      <c r="AU189" s="261">
        <f>AU157*'YTD PROGRAM SUMMARY'!AU48</f>
        <v>0</v>
      </c>
      <c r="AV189" s="261">
        <f>AV157*'YTD PROGRAM SUMMARY'!AV48</f>
        <v>0</v>
      </c>
      <c r="AW189" s="261">
        <f>AW157*'YTD PROGRAM SUMMARY'!AW48</f>
        <v>0</v>
      </c>
      <c r="AX189" s="261">
        <f>AX157*'YTD PROGRAM SUMMARY'!AX48</f>
        <v>0</v>
      </c>
      <c r="AY189" s="261">
        <f>AY157*'YTD PROGRAM SUMMARY'!AY48</f>
        <v>0</v>
      </c>
      <c r="AZ189" s="261">
        <f>AZ157*'YTD PROGRAM SUMMARY'!AZ48</f>
        <v>0</v>
      </c>
      <c r="BA189" s="261">
        <f>BA157*'YTD PROGRAM SUMMARY'!BA48</f>
        <v>0</v>
      </c>
      <c r="BB189" s="261">
        <f>BB157*'YTD PROGRAM SUMMARY'!BB48</f>
        <v>0</v>
      </c>
      <c r="BC189" s="261">
        <f>BC157*'YTD PROGRAM SUMMARY'!BC48</f>
        <v>0</v>
      </c>
      <c r="BD189" s="261">
        <f>BD157*'YTD PROGRAM SUMMARY'!BD48</f>
        <v>0</v>
      </c>
      <c r="BE189" s="261">
        <f>BE157*'YTD PROGRAM SUMMARY'!BE48</f>
        <v>0</v>
      </c>
      <c r="BF189" s="261">
        <f>BF157*'YTD PROGRAM SUMMARY'!BF48</f>
        <v>0</v>
      </c>
      <c r="BG189" s="261">
        <f>BG157*'YTD PROGRAM SUMMARY'!BG48</f>
        <v>0</v>
      </c>
      <c r="BH189" s="261">
        <f>BH157*'YTD PROGRAM SUMMARY'!BH48</f>
        <v>0</v>
      </c>
      <c r="BI189" s="261">
        <f>BI157*'YTD PROGRAM SUMMARY'!BI48</f>
        <v>0</v>
      </c>
      <c r="BJ189" s="261">
        <f>BJ157*'YTD PROGRAM SUMMARY'!BJ48</f>
        <v>0</v>
      </c>
      <c r="BK189" s="261">
        <f>BK157*'YTD PROGRAM SUMMARY'!BK48</f>
        <v>0</v>
      </c>
      <c r="BL189" s="261">
        <f>BL157*'YTD PROGRAM SUMMARY'!BL48</f>
        <v>0</v>
      </c>
      <c r="BM189" s="261">
        <f>BM157*'YTD PROGRAM SUMMARY'!BM48</f>
        <v>0</v>
      </c>
      <c r="BN189" s="261">
        <f>BN157*'YTD PROGRAM SUMMARY'!BN48</f>
        <v>0</v>
      </c>
      <c r="BO189" s="261">
        <f>BO157*'YTD PROGRAM SUMMARY'!BO48</f>
        <v>0</v>
      </c>
      <c r="BP189" s="261">
        <f>BP157*'YTD PROGRAM SUMMARY'!BP48</f>
        <v>0</v>
      </c>
      <c r="BQ189" s="261">
        <f>BQ157*'YTD PROGRAM SUMMARY'!BQ48</f>
        <v>0</v>
      </c>
      <c r="BR189" s="261">
        <f>BR157*'YTD PROGRAM SUMMARY'!BR48</f>
        <v>0</v>
      </c>
      <c r="BS189" s="261">
        <f>BS157*'YTD PROGRAM SUMMARY'!BS48</f>
        <v>0</v>
      </c>
      <c r="BT189" s="261">
        <f>BT157*'YTD PROGRAM SUMMARY'!BT48</f>
        <v>0</v>
      </c>
      <c r="BU189" s="261">
        <f>BU157*'YTD PROGRAM SUMMARY'!BU48</f>
        <v>0</v>
      </c>
      <c r="BV189" s="261">
        <f>BV157*'YTD PROGRAM SUMMARY'!BV48</f>
        <v>0</v>
      </c>
      <c r="BW189" s="261">
        <f>BW157*'YTD PROGRAM SUMMARY'!BW48</f>
        <v>0</v>
      </c>
      <c r="BX189" s="261">
        <f>BX157*'YTD PROGRAM SUMMARY'!BX48</f>
        <v>0</v>
      </c>
      <c r="BY189" s="261">
        <f>BY157*'YTD PROGRAM SUMMARY'!BY48</f>
        <v>0</v>
      </c>
      <c r="BZ189" s="261">
        <f>BZ157*'YTD PROGRAM SUMMARY'!BZ48</f>
        <v>0</v>
      </c>
      <c r="CA189" s="261">
        <f>CA157*'YTD PROGRAM SUMMARY'!CA48</f>
        <v>0</v>
      </c>
      <c r="CB189" s="261">
        <f>CB157*'YTD PROGRAM SUMMARY'!CB48</f>
        <v>0</v>
      </c>
      <c r="CC189" s="261">
        <f>CC157*'YTD PROGRAM SUMMARY'!CC48</f>
        <v>0</v>
      </c>
      <c r="CD189" s="261">
        <f>CD157*'YTD PROGRAM SUMMARY'!CD48</f>
        <v>0</v>
      </c>
      <c r="CE189" s="261">
        <f>CE157*'YTD PROGRAM SUMMARY'!CE48</f>
        <v>0</v>
      </c>
      <c r="CF189" s="261">
        <f>CF157*'YTD PROGRAM SUMMARY'!CF48</f>
        <v>0</v>
      </c>
      <c r="CG189" s="261">
        <f>CG157*'YTD PROGRAM SUMMARY'!CG48</f>
        <v>0</v>
      </c>
      <c r="CH189" s="262">
        <f>CH157*'YTD PROGRAM SUMMARY'!CH48</f>
        <v>0</v>
      </c>
    </row>
    <row r="190" spans="1:86" ht="15" hidden="1" thickBot="1" x14ac:dyDescent="0.4">
      <c r="A190" s="116"/>
      <c r="B190" s="96" t="s">
        <v>136</v>
      </c>
      <c r="C190" s="122">
        <f>C176*'YTD PROGRAM SUMMARY'!C48</f>
        <v>0</v>
      </c>
      <c r="D190" s="122">
        <f>D176*'YTD PROGRAM SUMMARY'!D48</f>
        <v>0</v>
      </c>
      <c r="E190" s="122">
        <f>E176*'YTD PROGRAM SUMMARY'!E48</f>
        <v>0</v>
      </c>
      <c r="F190" s="122">
        <f>F176*'YTD PROGRAM SUMMARY'!F48</f>
        <v>0</v>
      </c>
      <c r="G190" s="122">
        <f>G176*'YTD PROGRAM SUMMARY'!G48</f>
        <v>0</v>
      </c>
      <c r="H190" s="122">
        <f>H176*'YTD PROGRAM SUMMARY'!H48</f>
        <v>0</v>
      </c>
      <c r="I190" s="122">
        <f>I176*'YTD PROGRAM SUMMARY'!I48</f>
        <v>0</v>
      </c>
      <c r="J190" s="122">
        <f>J176*'YTD PROGRAM SUMMARY'!J48</f>
        <v>0</v>
      </c>
      <c r="K190" s="122">
        <f>K176*'YTD PROGRAM SUMMARY'!K48</f>
        <v>0</v>
      </c>
      <c r="L190" s="122">
        <f>L176*'YTD PROGRAM SUMMARY'!L48</f>
        <v>0</v>
      </c>
      <c r="M190" s="122">
        <f>M176*'YTD PROGRAM SUMMARY'!M48</f>
        <v>0</v>
      </c>
      <c r="N190" s="122">
        <f>N176*'YTD PROGRAM SUMMARY'!N48</f>
        <v>0</v>
      </c>
      <c r="O190" s="253">
        <f>O176*'YTD PROGRAM SUMMARY'!O48</f>
        <v>0</v>
      </c>
      <c r="P190" s="253">
        <f>P176*'YTD PROGRAM SUMMARY'!P48</f>
        <v>0</v>
      </c>
      <c r="Q190" s="253">
        <f>Q176*'YTD PROGRAM SUMMARY'!Q48</f>
        <v>0</v>
      </c>
      <c r="R190" s="253">
        <f>R176*'YTD PROGRAM SUMMARY'!R48</f>
        <v>0</v>
      </c>
      <c r="S190" s="253">
        <f>S176*'YTD PROGRAM SUMMARY'!S48</f>
        <v>0</v>
      </c>
      <c r="T190" s="253">
        <f>T176*'YTD PROGRAM SUMMARY'!T48</f>
        <v>0</v>
      </c>
      <c r="U190" s="253">
        <f>U176*'YTD PROGRAM SUMMARY'!U48</f>
        <v>0</v>
      </c>
      <c r="V190" s="253">
        <f>V176*'YTD PROGRAM SUMMARY'!V48</f>
        <v>0</v>
      </c>
      <c r="W190" s="253">
        <f>W176*'YTD PROGRAM SUMMARY'!W48</f>
        <v>0</v>
      </c>
      <c r="X190" s="253">
        <f>X176*'YTD PROGRAM SUMMARY'!X48</f>
        <v>0</v>
      </c>
      <c r="Y190" s="253">
        <f>Y176*'YTD PROGRAM SUMMARY'!Y48</f>
        <v>0</v>
      </c>
      <c r="Z190" s="253">
        <f>Z176*'YTD PROGRAM SUMMARY'!Z48</f>
        <v>0</v>
      </c>
      <c r="AA190" s="253">
        <f>AA176*'YTD PROGRAM SUMMARY'!AA48</f>
        <v>0</v>
      </c>
      <c r="AB190" s="253">
        <f>AB176*'YTD PROGRAM SUMMARY'!AB48</f>
        <v>0</v>
      </c>
      <c r="AC190" s="253">
        <f>AC176*'YTD PROGRAM SUMMARY'!AC48</f>
        <v>0</v>
      </c>
      <c r="AD190" s="253">
        <f>AD176*'YTD PROGRAM SUMMARY'!AD48</f>
        <v>0</v>
      </c>
      <c r="AE190" s="253">
        <f>AE176*'YTD PROGRAM SUMMARY'!AE48</f>
        <v>0</v>
      </c>
      <c r="AF190" s="253">
        <f>AF176*'YTD PROGRAM SUMMARY'!AF48</f>
        <v>0</v>
      </c>
      <c r="AG190" s="253">
        <f>AG176*'YTD PROGRAM SUMMARY'!AG48</f>
        <v>0</v>
      </c>
      <c r="AH190" s="253">
        <f>AH176*'YTD PROGRAM SUMMARY'!AH48</f>
        <v>0</v>
      </c>
      <c r="AI190" s="253">
        <f>AI176*'YTD PROGRAM SUMMARY'!AI48</f>
        <v>0</v>
      </c>
      <c r="AJ190" s="253">
        <f>AJ176*'YTD PROGRAM SUMMARY'!AJ48</f>
        <v>0</v>
      </c>
      <c r="AK190" s="253">
        <f>AK176*'YTD PROGRAM SUMMARY'!AK48</f>
        <v>0</v>
      </c>
      <c r="AL190" s="253">
        <f>AL176*'YTD PROGRAM SUMMARY'!AL48</f>
        <v>0</v>
      </c>
      <c r="AM190" s="253">
        <f>AM176*'YTD PROGRAM SUMMARY'!AM48</f>
        <v>0</v>
      </c>
      <c r="AN190" s="253">
        <f>AN176*'YTD PROGRAM SUMMARY'!AN48</f>
        <v>0</v>
      </c>
      <c r="AO190" s="253">
        <f>AO176*'YTD PROGRAM SUMMARY'!AO48</f>
        <v>0</v>
      </c>
      <c r="AP190" s="253">
        <f>AP176*'YTD PROGRAM SUMMARY'!AP48</f>
        <v>0</v>
      </c>
      <c r="AQ190" s="253">
        <f>AQ176*'YTD PROGRAM SUMMARY'!AQ48</f>
        <v>0</v>
      </c>
      <c r="AR190" s="253">
        <f>AR176*'YTD PROGRAM SUMMARY'!AR48</f>
        <v>0</v>
      </c>
      <c r="AS190" s="253">
        <f>AS176*'YTD PROGRAM SUMMARY'!AS48</f>
        <v>0</v>
      </c>
      <c r="AT190" s="253">
        <f>AT176*'YTD PROGRAM SUMMARY'!AT48</f>
        <v>0</v>
      </c>
      <c r="AU190" s="253">
        <f>AU176*'YTD PROGRAM SUMMARY'!AU48</f>
        <v>0</v>
      </c>
      <c r="AV190" s="253">
        <f>AV176*'YTD PROGRAM SUMMARY'!AV48</f>
        <v>0</v>
      </c>
      <c r="AW190" s="253">
        <f>AW176*'YTD PROGRAM SUMMARY'!AW48</f>
        <v>0</v>
      </c>
      <c r="AX190" s="253">
        <f>AX176*'YTD PROGRAM SUMMARY'!AX48</f>
        <v>0</v>
      </c>
      <c r="AY190" s="253">
        <f>AY176*'YTD PROGRAM SUMMARY'!AY48</f>
        <v>0</v>
      </c>
      <c r="AZ190" s="253">
        <f>AZ176*'YTD PROGRAM SUMMARY'!AZ48</f>
        <v>0</v>
      </c>
      <c r="BA190" s="253">
        <f>BA176*'YTD PROGRAM SUMMARY'!BA48</f>
        <v>0</v>
      </c>
      <c r="BB190" s="253">
        <f>BB176*'YTD PROGRAM SUMMARY'!BB48</f>
        <v>0</v>
      </c>
      <c r="BC190" s="253">
        <f>BC176*'YTD PROGRAM SUMMARY'!BC48</f>
        <v>0</v>
      </c>
      <c r="BD190" s="253">
        <f>BD176*'YTD PROGRAM SUMMARY'!BD48</f>
        <v>0</v>
      </c>
      <c r="BE190" s="253">
        <f>BE176*'YTD PROGRAM SUMMARY'!BE48</f>
        <v>0</v>
      </c>
      <c r="BF190" s="253">
        <f>BF176*'YTD PROGRAM SUMMARY'!BF48</f>
        <v>0</v>
      </c>
      <c r="BG190" s="253">
        <f>BG176*'YTD PROGRAM SUMMARY'!BG48</f>
        <v>0</v>
      </c>
      <c r="BH190" s="253">
        <f>BH176*'YTD PROGRAM SUMMARY'!BH48</f>
        <v>0</v>
      </c>
      <c r="BI190" s="253">
        <f>BI176*'YTD PROGRAM SUMMARY'!BI48</f>
        <v>0</v>
      </c>
      <c r="BJ190" s="253">
        <f>BJ176*'YTD PROGRAM SUMMARY'!BJ48</f>
        <v>0</v>
      </c>
      <c r="BK190" s="253">
        <f>BK176*'YTD PROGRAM SUMMARY'!BK48</f>
        <v>0</v>
      </c>
      <c r="BL190" s="253">
        <f>BL176*'YTD PROGRAM SUMMARY'!BL48</f>
        <v>0</v>
      </c>
      <c r="BM190" s="253">
        <f>BM176*'YTD PROGRAM SUMMARY'!BM48</f>
        <v>0</v>
      </c>
      <c r="BN190" s="253">
        <f>BN176*'YTD PROGRAM SUMMARY'!BN48</f>
        <v>0</v>
      </c>
      <c r="BO190" s="253">
        <f>BO176*'YTD PROGRAM SUMMARY'!BO48</f>
        <v>0</v>
      </c>
      <c r="BP190" s="253">
        <f>BP176*'YTD PROGRAM SUMMARY'!BP48</f>
        <v>0</v>
      </c>
      <c r="BQ190" s="253">
        <f>BQ176*'YTD PROGRAM SUMMARY'!BQ48</f>
        <v>0</v>
      </c>
      <c r="BR190" s="253">
        <f>BR176*'YTD PROGRAM SUMMARY'!BR48</f>
        <v>0</v>
      </c>
      <c r="BS190" s="253">
        <f>BS176*'YTD PROGRAM SUMMARY'!BS48</f>
        <v>0</v>
      </c>
      <c r="BT190" s="253">
        <f>BT176*'YTD PROGRAM SUMMARY'!BT48</f>
        <v>0</v>
      </c>
      <c r="BU190" s="253">
        <f>BU176*'YTD PROGRAM SUMMARY'!BU48</f>
        <v>0</v>
      </c>
      <c r="BV190" s="253">
        <f>BV176*'YTD PROGRAM SUMMARY'!BV48</f>
        <v>0</v>
      </c>
      <c r="BW190" s="253">
        <f>BW176*'YTD PROGRAM SUMMARY'!BW48</f>
        <v>0</v>
      </c>
      <c r="BX190" s="253">
        <f>BX176*'YTD PROGRAM SUMMARY'!BX48</f>
        <v>0</v>
      </c>
      <c r="BY190" s="253">
        <f>BY176*'YTD PROGRAM SUMMARY'!BY48</f>
        <v>0</v>
      </c>
      <c r="BZ190" s="253">
        <f>BZ176*'YTD PROGRAM SUMMARY'!BZ48</f>
        <v>0</v>
      </c>
      <c r="CA190" s="253">
        <f>CA176*'YTD PROGRAM SUMMARY'!CA48</f>
        <v>0</v>
      </c>
      <c r="CB190" s="253">
        <f>CB176*'YTD PROGRAM SUMMARY'!CB48</f>
        <v>0</v>
      </c>
      <c r="CC190" s="253">
        <f>CC176*'YTD PROGRAM SUMMARY'!CC48</f>
        <v>0</v>
      </c>
      <c r="CD190" s="253">
        <f>CD176*'YTD PROGRAM SUMMARY'!CD48</f>
        <v>0</v>
      </c>
      <c r="CE190" s="253">
        <f>CE176*'YTD PROGRAM SUMMARY'!CE48</f>
        <v>0</v>
      </c>
      <c r="CF190" s="253">
        <f>CF176*'YTD PROGRAM SUMMARY'!CF48</f>
        <v>0</v>
      </c>
      <c r="CG190" s="253">
        <f>CG176*'YTD PROGRAM SUMMARY'!CG48</f>
        <v>0</v>
      </c>
      <c r="CH190" s="254">
        <f>CH176*'YTD PROGRAM SUMMARY'!CH48</f>
        <v>0</v>
      </c>
    </row>
    <row r="191" spans="1:86" hidden="1" x14ac:dyDescent="0.35">
      <c r="A191" s="116"/>
      <c r="B191" s="298" t="s">
        <v>137</v>
      </c>
      <c r="C191" s="123">
        <f>IFERROR(C189/C73,0)</f>
        <v>0</v>
      </c>
      <c r="D191" s="123">
        <f t="shared" ref="D191:BO191" si="246">IFERROR(D189/D73,0)</f>
        <v>0</v>
      </c>
      <c r="E191" s="123">
        <f t="shared" si="246"/>
        <v>0</v>
      </c>
      <c r="F191" s="123">
        <f t="shared" si="246"/>
        <v>0</v>
      </c>
      <c r="G191" s="123">
        <f t="shared" si="246"/>
        <v>0</v>
      </c>
      <c r="H191" s="123">
        <f t="shared" si="246"/>
        <v>0</v>
      </c>
      <c r="I191" s="123">
        <f t="shared" si="246"/>
        <v>0</v>
      </c>
      <c r="J191" s="123">
        <f t="shared" si="246"/>
        <v>0</v>
      </c>
      <c r="K191" s="123">
        <f t="shared" si="246"/>
        <v>0</v>
      </c>
      <c r="L191" s="123">
        <f t="shared" si="246"/>
        <v>0</v>
      </c>
      <c r="M191" s="123">
        <f t="shared" si="246"/>
        <v>0</v>
      </c>
      <c r="N191" s="123">
        <f t="shared" si="246"/>
        <v>0</v>
      </c>
      <c r="O191" s="255">
        <f t="shared" si="246"/>
        <v>0</v>
      </c>
      <c r="P191" s="255">
        <f t="shared" si="246"/>
        <v>0</v>
      </c>
      <c r="Q191" s="255">
        <f t="shared" si="246"/>
        <v>0</v>
      </c>
      <c r="R191" s="255">
        <f t="shared" si="246"/>
        <v>0</v>
      </c>
      <c r="S191" s="255">
        <f t="shared" si="246"/>
        <v>0</v>
      </c>
      <c r="T191" s="255">
        <f t="shared" si="246"/>
        <v>0</v>
      </c>
      <c r="U191" s="255">
        <f t="shared" si="246"/>
        <v>0</v>
      </c>
      <c r="V191" s="255">
        <f t="shared" si="246"/>
        <v>0</v>
      </c>
      <c r="W191" s="255">
        <f t="shared" si="246"/>
        <v>0</v>
      </c>
      <c r="X191" s="255">
        <f t="shared" si="246"/>
        <v>0</v>
      </c>
      <c r="Y191" s="255">
        <f t="shared" si="246"/>
        <v>0</v>
      </c>
      <c r="Z191" s="255">
        <f t="shared" si="246"/>
        <v>0</v>
      </c>
      <c r="AA191" s="255">
        <f t="shared" si="246"/>
        <v>0</v>
      </c>
      <c r="AB191" s="255">
        <f t="shared" si="246"/>
        <v>0</v>
      </c>
      <c r="AC191" s="255">
        <f t="shared" si="246"/>
        <v>0</v>
      </c>
      <c r="AD191" s="255">
        <f t="shared" si="246"/>
        <v>0</v>
      </c>
      <c r="AE191" s="255">
        <f t="shared" si="246"/>
        <v>0</v>
      </c>
      <c r="AF191" s="255">
        <f t="shared" si="246"/>
        <v>0</v>
      </c>
      <c r="AG191" s="255">
        <f t="shared" si="246"/>
        <v>0</v>
      </c>
      <c r="AH191" s="255">
        <f t="shared" si="246"/>
        <v>0</v>
      </c>
      <c r="AI191" s="255">
        <f t="shared" si="246"/>
        <v>0</v>
      </c>
      <c r="AJ191" s="255">
        <f t="shared" si="246"/>
        <v>0</v>
      </c>
      <c r="AK191" s="255">
        <f t="shared" si="246"/>
        <v>0</v>
      </c>
      <c r="AL191" s="255">
        <f t="shared" si="246"/>
        <v>0</v>
      </c>
      <c r="AM191" s="255">
        <f t="shared" si="246"/>
        <v>0</v>
      </c>
      <c r="AN191" s="255">
        <f t="shared" si="246"/>
        <v>0</v>
      </c>
      <c r="AO191" s="255">
        <f t="shared" si="246"/>
        <v>0</v>
      </c>
      <c r="AP191" s="255">
        <f t="shared" si="246"/>
        <v>0</v>
      </c>
      <c r="AQ191" s="255">
        <f t="shared" si="246"/>
        <v>0</v>
      </c>
      <c r="AR191" s="255">
        <f t="shared" si="246"/>
        <v>0</v>
      </c>
      <c r="AS191" s="255">
        <f t="shared" si="246"/>
        <v>0</v>
      </c>
      <c r="AT191" s="255">
        <f t="shared" si="246"/>
        <v>0</v>
      </c>
      <c r="AU191" s="255">
        <f t="shared" si="246"/>
        <v>0</v>
      </c>
      <c r="AV191" s="255">
        <f t="shared" si="246"/>
        <v>0</v>
      </c>
      <c r="AW191" s="255">
        <f t="shared" si="246"/>
        <v>0</v>
      </c>
      <c r="AX191" s="255">
        <f t="shared" si="246"/>
        <v>0</v>
      </c>
      <c r="AY191" s="255">
        <f t="shared" si="246"/>
        <v>0</v>
      </c>
      <c r="AZ191" s="255">
        <f t="shared" si="246"/>
        <v>0</v>
      </c>
      <c r="BA191" s="255">
        <f t="shared" si="246"/>
        <v>0</v>
      </c>
      <c r="BB191" s="255">
        <f t="shared" si="246"/>
        <v>0</v>
      </c>
      <c r="BC191" s="255">
        <f t="shared" si="246"/>
        <v>0</v>
      </c>
      <c r="BD191" s="255">
        <f t="shared" si="246"/>
        <v>0</v>
      </c>
      <c r="BE191" s="255">
        <f t="shared" si="246"/>
        <v>0</v>
      </c>
      <c r="BF191" s="255">
        <f t="shared" si="246"/>
        <v>0</v>
      </c>
      <c r="BG191" s="255">
        <f t="shared" si="246"/>
        <v>0</v>
      </c>
      <c r="BH191" s="255">
        <f t="shared" si="246"/>
        <v>0</v>
      </c>
      <c r="BI191" s="255">
        <f t="shared" si="246"/>
        <v>0</v>
      </c>
      <c r="BJ191" s="255">
        <f t="shared" si="246"/>
        <v>0</v>
      </c>
      <c r="BK191" s="255">
        <f t="shared" si="246"/>
        <v>0</v>
      </c>
      <c r="BL191" s="255">
        <f t="shared" si="246"/>
        <v>0</v>
      </c>
      <c r="BM191" s="255">
        <f t="shared" si="246"/>
        <v>0</v>
      </c>
      <c r="BN191" s="255">
        <f t="shared" si="246"/>
        <v>0</v>
      </c>
      <c r="BO191" s="255">
        <f t="shared" si="246"/>
        <v>0</v>
      </c>
      <c r="BP191" s="255">
        <f t="shared" ref="BP191:CH191" si="247">IFERROR(BP189/BP73,0)</f>
        <v>0</v>
      </c>
      <c r="BQ191" s="255">
        <f t="shared" si="247"/>
        <v>0</v>
      </c>
      <c r="BR191" s="255">
        <f t="shared" si="247"/>
        <v>0</v>
      </c>
      <c r="BS191" s="255">
        <f t="shared" si="247"/>
        <v>0</v>
      </c>
      <c r="BT191" s="255">
        <f t="shared" si="247"/>
        <v>0</v>
      </c>
      <c r="BU191" s="255">
        <f t="shared" si="247"/>
        <v>0</v>
      </c>
      <c r="BV191" s="255">
        <f t="shared" si="247"/>
        <v>0</v>
      </c>
      <c r="BW191" s="255">
        <f t="shared" si="247"/>
        <v>0</v>
      </c>
      <c r="BX191" s="255">
        <f t="shared" si="247"/>
        <v>0</v>
      </c>
      <c r="BY191" s="255">
        <f t="shared" si="247"/>
        <v>0</v>
      </c>
      <c r="BZ191" s="255">
        <f t="shared" si="247"/>
        <v>0</v>
      </c>
      <c r="CA191" s="255">
        <f t="shared" si="247"/>
        <v>0</v>
      </c>
      <c r="CB191" s="255">
        <f t="shared" si="247"/>
        <v>0</v>
      </c>
      <c r="CC191" s="255">
        <f t="shared" si="247"/>
        <v>0</v>
      </c>
      <c r="CD191" s="255">
        <f t="shared" si="247"/>
        <v>0</v>
      </c>
      <c r="CE191" s="255">
        <f t="shared" si="247"/>
        <v>0</v>
      </c>
      <c r="CF191" s="255">
        <f t="shared" si="247"/>
        <v>0</v>
      </c>
      <c r="CG191" s="255">
        <f t="shared" si="247"/>
        <v>0</v>
      </c>
      <c r="CH191" s="263">
        <f t="shared" si="247"/>
        <v>0</v>
      </c>
    </row>
    <row r="192" spans="1:86" ht="15" hidden="1" thickBot="1" x14ac:dyDescent="0.4">
      <c r="A192" s="116"/>
      <c r="B192" s="96" t="s">
        <v>138</v>
      </c>
      <c r="C192" s="124">
        <f>IFERROR(C190/C73,0)</f>
        <v>0</v>
      </c>
      <c r="D192" s="124">
        <f t="shared" ref="D192:BO192" si="248">IFERROR(D190/D73,0)</f>
        <v>0</v>
      </c>
      <c r="E192" s="124">
        <f t="shared" si="248"/>
        <v>0</v>
      </c>
      <c r="F192" s="124">
        <f t="shared" si="248"/>
        <v>0</v>
      </c>
      <c r="G192" s="124">
        <f t="shared" si="248"/>
        <v>0</v>
      </c>
      <c r="H192" s="124">
        <f t="shared" si="248"/>
        <v>0</v>
      </c>
      <c r="I192" s="124">
        <f t="shared" si="248"/>
        <v>0</v>
      </c>
      <c r="J192" s="124">
        <f t="shared" si="248"/>
        <v>0</v>
      </c>
      <c r="K192" s="124">
        <f t="shared" si="248"/>
        <v>0</v>
      </c>
      <c r="L192" s="124">
        <f t="shared" si="248"/>
        <v>0</v>
      </c>
      <c r="M192" s="124">
        <f t="shared" si="248"/>
        <v>0</v>
      </c>
      <c r="N192" s="124">
        <f t="shared" si="248"/>
        <v>0</v>
      </c>
      <c r="O192" s="256">
        <f t="shared" si="248"/>
        <v>0</v>
      </c>
      <c r="P192" s="256">
        <f t="shared" si="248"/>
        <v>0</v>
      </c>
      <c r="Q192" s="256">
        <f t="shared" si="248"/>
        <v>0</v>
      </c>
      <c r="R192" s="256">
        <f t="shared" si="248"/>
        <v>0</v>
      </c>
      <c r="S192" s="256">
        <f t="shared" si="248"/>
        <v>0</v>
      </c>
      <c r="T192" s="256">
        <f t="shared" si="248"/>
        <v>0</v>
      </c>
      <c r="U192" s="256">
        <f t="shared" si="248"/>
        <v>0</v>
      </c>
      <c r="V192" s="256">
        <f t="shared" si="248"/>
        <v>0</v>
      </c>
      <c r="W192" s="256">
        <f t="shared" si="248"/>
        <v>0</v>
      </c>
      <c r="X192" s="256">
        <f t="shared" si="248"/>
        <v>0</v>
      </c>
      <c r="Y192" s="256">
        <f t="shared" si="248"/>
        <v>0</v>
      </c>
      <c r="Z192" s="256">
        <f t="shared" si="248"/>
        <v>0</v>
      </c>
      <c r="AA192" s="256">
        <f t="shared" si="248"/>
        <v>0</v>
      </c>
      <c r="AB192" s="256">
        <f t="shared" si="248"/>
        <v>0</v>
      </c>
      <c r="AC192" s="256">
        <f t="shared" si="248"/>
        <v>0</v>
      </c>
      <c r="AD192" s="256">
        <f t="shared" si="248"/>
        <v>0</v>
      </c>
      <c r="AE192" s="256">
        <f t="shared" si="248"/>
        <v>0</v>
      </c>
      <c r="AF192" s="256">
        <f t="shared" si="248"/>
        <v>0</v>
      </c>
      <c r="AG192" s="256">
        <f t="shared" si="248"/>
        <v>0</v>
      </c>
      <c r="AH192" s="256">
        <f t="shared" si="248"/>
        <v>0</v>
      </c>
      <c r="AI192" s="256">
        <f t="shared" si="248"/>
        <v>0</v>
      </c>
      <c r="AJ192" s="256">
        <f t="shared" si="248"/>
        <v>0</v>
      </c>
      <c r="AK192" s="256">
        <f t="shared" si="248"/>
        <v>0</v>
      </c>
      <c r="AL192" s="256">
        <f t="shared" si="248"/>
        <v>0</v>
      </c>
      <c r="AM192" s="256">
        <f t="shared" si="248"/>
        <v>0</v>
      </c>
      <c r="AN192" s="256">
        <f t="shared" si="248"/>
        <v>0</v>
      </c>
      <c r="AO192" s="256">
        <f t="shared" si="248"/>
        <v>0</v>
      </c>
      <c r="AP192" s="256">
        <f t="shared" si="248"/>
        <v>0</v>
      </c>
      <c r="AQ192" s="256">
        <f t="shared" si="248"/>
        <v>0</v>
      </c>
      <c r="AR192" s="256">
        <f t="shared" si="248"/>
        <v>0</v>
      </c>
      <c r="AS192" s="256">
        <f t="shared" si="248"/>
        <v>0</v>
      </c>
      <c r="AT192" s="256">
        <f t="shared" si="248"/>
        <v>0</v>
      </c>
      <c r="AU192" s="256">
        <f t="shared" si="248"/>
        <v>0</v>
      </c>
      <c r="AV192" s="256">
        <f t="shared" si="248"/>
        <v>0</v>
      </c>
      <c r="AW192" s="256">
        <f t="shared" si="248"/>
        <v>0</v>
      </c>
      <c r="AX192" s="256">
        <f t="shared" si="248"/>
        <v>0</v>
      </c>
      <c r="AY192" s="256">
        <f t="shared" si="248"/>
        <v>0</v>
      </c>
      <c r="AZ192" s="256">
        <f t="shared" si="248"/>
        <v>0</v>
      </c>
      <c r="BA192" s="256">
        <f t="shared" si="248"/>
        <v>0</v>
      </c>
      <c r="BB192" s="256">
        <f t="shared" si="248"/>
        <v>0</v>
      </c>
      <c r="BC192" s="256">
        <f t="shared" si="248"/>
        <v>0</v>
      </c>
      <c r="BD192" s="256">
        <f t="shared" si="248"/>
        <v>0</v>
      </c>
      <c r="BE192" s="256">
        <f t="shared" si="248"/>
        <v>0</v>
      </c>
      <c r="BF192" s="256">
        <f t="shared" si="248"/>
        <v>0</v>
      </c>
      <c r="BG192" s="256">
        <f t="shared" si="248"/>
        <v>0</v>
      </c>
      <c r="BH192" s="256">
        <f t="shared" si="248"/>
        <v>0</v>
      </c>
      <c r="BI192" s="256">
        <f t="shared" si="248"/>
        <v>0</v>
      </c>
      <c r="BJ192" s="256">
        <f t="shared" si="248"/>
        <v>0</v>
      </c>
      <c r="BK192" s="256">
        <f t="shared" si="248"/>
        <v>0</v>
      </c>
      <c r="BL192" s="256">
        <f t="shared" si="248"/>
        <v>0</v>
      </c>
      <c r="BM192" s="256">
        <f t="shared" si="248"/>
        <v>0</v>
      </c>
      <c r="BN192" s="256">
        <f t="shared" si="248"/>
        <v>0</v>
      </c>
      <c r="BO192" s="256">
        <f t="shared" si="248"/>
        <v>0</v>
      </c>
      <c r="BP192" s="256">
        <f t="shared" ref="BP192:CH192" si="249">IFERROR(BP190/BP73,0)</f>
        <v>0</v>
      </c>
      <c r="BQ192" s="256">
        <f t="shared" si="249"/>
        <v>0</v>
      </c>
      <c r="BR192" s="256">
        <f t="shared" si="249"/>
        <v>0</v>
      </c>
      <c r="BS192" s="256">
        <f t="shared" si="249"/>
        <v>0</v>
      </c>
      <c r="BT192" s="256">
        <f t="shared" si="249"/>
        <v>0</v>
      </c>
      <c r="BU192" s="256">
        <f t="shared" si="249"/>
        <v>0</v>
      </c>
      <c r="BV192" s="256">
        <f t="shared" si="249"/>
        <v>0</v>
      </c>
      <c r="BW192" s="256">
        <f t="shared" si="249"/>
        <v>0</v>
      </c>
      <c r="BX192" s="256">
        <f t="shared" si="249"/>
        <v>0</v>
      </c>
      <c r="BY192" s="256">
        <f t="shared" si="249"/>
        <v>0</v>
      </c>
      <c r="BZ192" s="256">
        <f t="shared" si="249"/>
        <v>0</v>
      </c>
      <c r="CA192" s="256">
        <f t="shared" si="249"/>
        <v>0</v>
      </c>
      <c r="CB192" s="256">
        <f t="shared" si="249"/>
        <v>0</v>
      </c>
      <c r="CC192" s="256">
        <f t="shared" si="249"/>
        <v>0</v>
      </c>
      <c r="CD192" s="256">
        <f t="shared" si="249"/>
        <v>0</v>
      </c>
      <c r="CE192" s="256">
        <f t="shared" si="249"/>
        <v>0</v>
      </c>
      <c r="CF192" s="256">
        <f t="shared" si="249"/>
        <v>0</v>
      </c>
      <c r="CG192" s="256">
        <f t="shared" si="249"/>
        <v>0</v>
      </c>
      <c r="CH192" s="257">
        <f t="shared" si="249"/>
        <v>0</v>
      </c>
    </row>
    <row r="193" spans="1:86" ht="15" hidden="1" thickBot="1" x14ac:dyDescent="0.4">
      <c r="A193" s="116"/>
      <c r="B193" s="305" t="s">
        <v>139</v>
      </c>
      <c r="C193" s="126">
        <f>C191+C192</f>
        <v>0</v>
      </c>
      <c r="D193" s="126">
        <f t="shared" ref="D193:BO193" si="250">D191+D192</f>
        <v>0</v>
      </c>
      <c r="E193" s="127">
        <f t="shared" si="250"/>
        <v>0</v>
      </c>
      <c r="F193" s="127">
        <f t="shared" si="250"/>
        <v>0</v>
      </c>
      <c r="G193" s="127">
        <f t="shared" si="250"/>
        <v>0</v>
      </c>
      <c r="H193" s="127">
        <f t="shared" si="250"/>
        <v>0</v>
      </c>
      <c r="I193" s="127">
        <f t="shared" si="250"/>
        <v>0</v>
      </c>
      <c r="J193" s="127">
        <f t="shared" si="250"/>
        <v>0</v>
      </c>
      <c r="K193" s="127">
        <f t="shared" si="250"/>
        <v>0</v>
      </c>
      <c r="L193" s="127">
        <f t="shared" si="250"/>
        <v>0</v>
      </c>
      <c r="M193" s="128">
        <f t="shared" si="250"/>
        <v>0</v>
      </c>
      <c r="N193" s="137">
        <f t="shared" si="250"/>
        <v>0</v>
      </c>
      <c r="O193" s="258">
        <f t="shared" si="250"/>
        <v>0</v>
      </c>
      <c r="P193" s="258">
        <f t="shared" si="250"/>
        <v>0</v>
      </c>
      <c r="Q193" s="259">
        <f t="shared" si="250"/>
        <v>0</v>
      </c>
      <c r="R193" s="259">
        <f t="shared" si="250"/>
        <v>0</v>
      </c>
      <c r="S193" s="259">
        <f t="shared" si="250"/>
        <v>0</v>
      </c>
      <c r="T193" s="259">
        <f t="shared" si="250"/>
        <v>0</v>
      </c>
      <c r="U193" s="259">
        <f t="shared" si="250"/>
        <v>0</v>
      </c>
      <c r="V193" s="259">
        <f t="shared" si="250"/>
        <v>0</v>
      </c>
      <c r="W193" s="259">
        <f t="shared" si="250"/>
        <v>0</v>
      </c>
      <c r="X193" s="259">
        <f t="shared" si="250"/>
        <v>0</v>
      </c>
      <c r="Y193" s="276">
        <f t="shared" si="250"/>
        <v>0</v>
      </c>
      <c r="Z193" s="276">
        <f t="shared" si="250"/>
        <v>0</v>
      </c>
      <c r="AA193" s="258">
        <f t="shared" si="250"/>
        <v>0</v>
      </c>
      <c r="AB193" s="258">
        <f t="shared" si="250"/>
        <v>0</v>
      </c>
      <c r="AC193" s="259">
        <f t="shared" si="250"/>
        <v>0</v>
      </c>
      <c r="AD193" s="259">
        <f t="shared" si="250"/>
        <v>0</v>
      </c>
      <c r="AE193" s="259">
        <f t="shared" si="250"/>
        <v>0</v>
      </c>
      <c r="AF193" s="259">
        <f t="shared" si="250"/>
        <v>0</v>
      </c>
      <c r="AG193" s="259">
        <f t="shared" si="250"/>
        <v>0</v>
      </c>
      <c r="AH193" s="259">
        <f t="shared" si="250"/>
        <v>0</v>
      </c>
      <c r="AI193" s="259">
        <f t="shared" si="250"/>
        <v>0</v>
      </c>
      <c r="AJ193" s="259">
        <f t="shared" si="250"/>
        <v>0</v>
      </c>
      <c r="AK193" s="276">
        <f t="shared" si="250"/>
        <v>0</v>
      </c>
      <c r="AL193" s="276">
        <f t="shared" si="250"/>
        <v>0</v>
      </c>
      <c r="AM193" s="258">
        <f t="shared" si="250"/>
        <v>0</v>
      </c>
      <c r="AN193" s="258">
        <f t="shared" si="250"/>
        <v>0</v>
      </c>
      <c r="AO193" s="259">
        <f t="shared" si="250"/>
        <v>0</v>
      </c>
      <c r="AP193" s="259">
        <f t="shared" si="250"/>
        <v>0</v>
      </c>
      <c r="AQ193" s="259">
        <f t="shared" si="250"/>
        <v>0</v>
      </c>
      <c r="AR193" s="259">
        <f t="shared" si="250"/>
        <v>0</v>
      </c>
      <c r="AS193" s="259">
        <f t="shared" si="250"/>
        <v>0</v>
      </c>
      <c r="AT193" s="259">
        <f t="shared" si="250"/>
        <v>0</v>
      </c>
      <c r="AU193" s="259">
        <f t="shared" si="250"/>
        <v>0</v>
      </c>
      <c r="AV193" s="259">
        <f t="shared" si="250"/>
        <v>0</v>
      </c>
      <c r="AW193" s="276">
        <f t="shared" si="250"/>
        <v>0</v>
      </c>
      <c r="AX193" s="276">
        <f t="shared" si="250"/>
        <v>0</v>
      </c>
      <c r="AY193" s="258">
        <f t="shared" si="250"/>
        <v>0</v>
      </c>
      <c r="AZ193" s="258">
        <f t="shared" si="250"/>
        <v>0</v>
      </c>
      <c r="BA193" s="259">
        <f t="shared" si="250"/>
        <v>0</v>
      </c>
      <c r="BB193" s="259">
        <f t="shared" si="250"/>
        <v>0</v>
      </c>
      <c r="BC193" s="259">
        <f t="shared" si="250"/>
        <v>0</v>
      </c>
      <c r="BD193" s="259">
        <f t="shared" si="250"/>
        <v>0</v>
      </c>
      <c r="BE193" s="259">
        <f t="shared" si="250"/>
        <v>0</v>
      </c>
      <c r="BF193" s="259">
        <f t="shared" si="250"/>
        <v>0</v>
      </c>
      <c r="BG193" s="259">
        <f t="shared" si="250"/>
        <v>0</v>
      </c>
      <c r="BH193" s="259">
        <f t="shared" si="250"/>
        <v>0</v>
      </c>
      <c r="BI193" s="276">
        <f t="shared" si="250"/>
        <v>0</v>
      </c>
      <c r="BJ193" s="276">
        <f t="shared" si="250"/>
        <v>0</v>
      </c>
      <c r="BK193" s="258">
        <f t="shared" si="250"/>
        <v>0</v>
      </c>
      <c r="BL193" s="258">
        <f t="shared" si="250"/>
        <v>0</v>
      </c>
      <c r="BM193" s="259">
        <f t="shared" si="250"/>
        <v>0</v>
      </c>
      <c r="BN193" s="259">
        <f t="shared" si="250"/>
        <v>0</v>
      </c>
      <c r="BO193" s="259">
        <f t="shared" si="250"/>
        <v>0</v>
      </c>
      <c r="BP193" s="259">
        <f t="shared" ref="BP193:CH193" si="251">BP191+BP192</f>
        <v>0</v>
      </c>
      <c r="BQ193" s="259">
        <f t="shared" si="251"/>
        <v>0</v>
      </c>
      <c r="BR193" s="259">
        <f t="shared" si="251"/>
        <v>0</v>
      </c>
      <c r="BS193" s="259">
        <f t="shared" si="251"/>
        <v>0</v>
      </c>
      <c r="BT193" s="259">
        <f t="shared" si="251"/>
        <v>0</v>
      </c>
      <c r="BU193" s="276">
        <f t="shared" si="251"/>
        <v>0</v>
      </c>
      <c r="BV193" s="276">
        <f t="shared" si="251"/>
        <v>0</v>
      </c>
      <c r="BW193" s="258">
        <f t="shared" si="251"/>
        <v>0</v>
      </c>
      <c r="BX193" s="258">
        <f t="shared" si="251"/>
        <v>0</v>
      </c>
      <c r="BY193" s="259">
        <f t="shared" si="251"/>
        <v>0</v>
      </c>
      <c r="BZ193" s="259">
        <f t="shared" si="251"/>
        <v>0</v>
      </c>
      <c r="CA193" s="259">
        <f t="shared" si="251"/>
        <v>0</v>
      </c>
      <c r="CB193" s="259">
        <f t="shared" si="251"/>
        <v>0</v>
      </c>
      <c r="CC193" s="259">
        <f t="shared" si="251"/>
        <v>0</v>
      </c>
      <c r="CD193" s="259">
        <f t="shared" si="251"/>
        <v>0</v>
      </c>
      <c r="CE193" s="259">
        <f t="shared" si="251"/>
        <v>0</v>
      </c>
      <c r="CF193" s="259">
        <f t="shared" si="251"/>
        <v>0</v>
      </c>
      <c r="CG193" s="276">
        <f t="shared" si="251"/>
        <v>0</v>
      </c>
      <c r="CH193" s="311">
        <f t="shared" si="251"/>
        <v>0</v>
      </c>
    </row>
    <row r="194" spans="1:86" hidden="1" x14ac:dyDescent="0.35">
      <c r="A194" s="116"/>
      <c r="B194" s="116" t="s">
        <v>140</v>
      </c>
      <c r="C194" s="130">
        <f>C186+C193</f>
        <v>0</v>
      </c>
      <c r="D194" s="130">
        <f t="shared" ref="D194:BO194" si="252">D186+D193</f>
        <v>0</v>
      </c>
      <c r="E194" s="130">
        <f t="shared" si="252"/>
        <v>0</v>
      </c>
      <c r="F194" s="130">
        <f t="shared" si="252"/>
        <v>0</v>
      </c>
      <c r="G194" s="130">
        <f t="shared" si="252"/>
        <v>0</v>
      </c>
      <c r="H194" s="130">
        <f t="shared" si="252"/>
        <v>0</v>
      </c>
      <c r="I194" s="130">
        <f t="shared" si="252"/>
        <v>0</v>
      </c>
      <c r="J194" s="130">
        <f t="shared" si="252"/>
        <v>0</v>
      </c>
      <c r="K194" s="130">
        <f t="shared" si="252"/>
        <v>0</v>
      </c>
      <c r="L194" s="130">
        <f t="shared" si="252"/>
        <v>0</v>
      </c>
      <c r="M194" s="130">
        <f t="shared" si="252"/>
        <v>0</v>
      </c>
      <c r="N194" s="130">
        <f t="shared" si="252"/>
        <v>0</v>
      </c>
      <c r="O194" s="265">
        <f t="shared" si="252"/>
        <v>0</v>
      </c>
      <c r="P194" s="265">
        <f t="shared" si="252"/>
        <v>0</v>
      </c>
      <c r="Q194" s="265">
        <f t="shared" si="252"/>
        <v>0</v>
      </c>
      <c r="R194" s="265">
        <f t="shared" si="252"/>
        <v>0</v>
      </c>
      <c r="S194" s="265">
        <f t="shared" si="252"/>
        <v>0</v>
      </c>
      <c r="T194" s="265">
        <f t="shared" si="252"/>
        <v>0</v>
      </c>
      <c r="U194" s="265">
        <f t="shared" si="252"/>
        <v>0</v>
      </c>
      <c r="V194" s="265">
        <f t="shared" si="252"/>
        <v>0</v>
      </c>
      <c r="W194" s="265">
        <f t="shared" si="252"/>
        <v>0</v>
      </c>
      <c r="X194" s="265">
        <f t="shared" si="252"/>
        <v>0</v>
      </c>
      <c r="Y194" s="265">
        <f t="shared" si="252"/>
        <v>0</v>
      </c>
      <c r="Z194" s="265">
        <f t="shared" si="252"/>
        <v>0</v>
      </c>
      <c r="AA194" s="265">
        <f t="shared" si="252"/>
        <v>0</v>
      </c>
      <c r="AB194" s="265">
        <f t="shared" si="252"/>
        <v>0</v>
      </c>
      <c r="AC194" s="265">
        <f t="shared" si="252"/>
        <v>0</v>
      </c>
      <c r="AD194" s="265">
        <f t="shared" si="252"/>
        <v>0</v>
      </c>
      <c r="AE194" s="265">
        <f t="shared" si="252"/>
        <v>0</v>
      </c>
      <c r="AF194" s="265">
        <f t="shared" si="252"/>
        <v>0</v>
      </c>
      <c r="AG194" s="265">
        <f t="shared" si="252"/>
        <v>0</v>
      </c>
      <c r="AH194" s="265">
        <f t="shared" si="252"/>
        <v>0</v>
      </c>
      <c r="AI194" s="265">
        <f t="shared" si="252"/>
        <v>0</v>
      </c>
      <c r="AJ194" s="265">
        <f t="shared" si="252"/>
        <v>0</v>
      </c>
      <c r="AK194" s="265">
        <f t="shared" si="252"/>
        <v>0</v>
      </c>
      <c r="AL194" s="265">
        <f t="shared" si="252"/>
        <v>0</v>
      </c>
      <c r="AM194" s="265">
        <f t="shared" si="252"/>
        <v>0</v>
      </c>
      <c r="AN194" s="265">
        <f t="shared" si="252"/>
        <v>0</v>
      </c>
      <c r="AO194" s="265">
        <f t="shared" si="252"/>
        <v>0</v>
      </c>
      <c r="AP194" s="265">
        <f t="shared" si="252"/>
        <v>0</v>
      </c>
      <c r="AQ194" s="265">
        <f t="shared" si="252"/>
        <v>0</v>
      </c>
      <c r="AR194" s="265">
        <f t="shared" si="252"/>
        <v>0</v>
      </c>
      <c r="AS194" s="265">
        <f t="shared" si="252"/>
        <v>0</v>
      </c>
      <c r="AT194" s="265">
        <f t="shared" si="252"/>
        <v>0</v>
      </c>
      <c r="AU194" s="265">
        <f t="shared" si="252"/>
        <v>0</v>
      </c>
      <c r="AV194" s="265">
        <f t="shared" si="252"/>
        <v>0</v>
      </c>
      <c r="AW194" s="265">
        <f t="shared" si="252"/>
        <v>0</v>
      </c>
      <c r="AX194" s="265">
        <f t="shared" si="252"/>
        <v>0</v>
      </c>
      <c r="AY194" s="265">
        <f t="shared" si="252"/>
        <v>0</v>
      </c>
      <c r="AZ194" s="265">
        <f t="shared" si="252"/>
        <v>0</v>
      </c>
      <c r="BA194" s="265">
        <f t="shared" si="252"/>
        <v>0</v>
      </c>
      <c r="BB194" s="265">
        <f t="shared" si="252"/>
        <v>0</v>
      </c>
      <c r="BC194" s="265">
        <f t="shared" si="252"/>
        <v>0</v>
      </c>
      <c r="BD194" s="265">
        <f t="shared" si="252"/>
        <v>0</v>
      </c>
      <c r="BE194" s="265">
        <f t="shared" si="252"/>
        <v>0</v>
      </c>
      <c r="BF194" s="265">
        <f t="shared" si="252"/>
        <v>0</v>
      </c>
      <c r="BG194" s="265">
        <f t="shared" si="252"/>
        <v>0</v>
      </c>
      <c r="BH194" s="265">
        <f t="shared" si="252"/>
        <v>0</v>
      </c>
      <c r="BI194" s="265">
        <f t="shared" si="252"/>
        <v>0</v>
      </c>
      <c r="BJ194" s="265">
        <f t="shared" si="252"/>
        <v>0</v>
      </c>
      <c r="BK194" s="265">
        <f t="shared" si="252"/>
        <v>0</v>
      </c>
      <c r="BL194" s="265">
        <f t="shared" si="252"/>
        <v>0</v>
      </c>
      <c r="BM194" s="265">
        <f t="shared" si="252"/>
        <v>0</v>
      </c>
      <c r="BN194" s="265">
        <f t="shared" si="252"/>
        <v>0</v>
      </c>
      <c r="BO194" s="265">
        <f t="shared" si="252"/>
        <v>0</v>
      </c>
      <c r="BP194" s="265">
        <f t="shared" ref="BP194:CH194" si="253">BP186+BP193</f>
        <v>0</v>
      </c>
      <c r="BQ194" s="265">
        <f t="shared" si="253"/>
        <v>0</v>
      </c>
      <c r="BR194" s="265">
        <f t="shared" si="253"/>
        <v>0</v>
      </c>
      <c r="BS194" s="265">
        <f t="shared" si="253"/>
        <v>0</v>
      </c>
      <c r="BT194" s="265">
        <f t="shared" si="253"/>
        <v>0</v>
      </c>
      <c r="BU194" s="265">
        <f t="shared" si="253"/>
        <v>0</v>
      </c>
      <c r="BV194" s="265">
        <f t="shared" si="253"/>
        <v>0</v>
      </c>
      <c r="BW194" s="265">
        <f t="shared" si="253"/>
        <v>0</v>
      </c>
      <c r="BX194" s="265">
        <f t="shared" si="253"/>
        <v>0</v>
      </c>
      <c r="BY194" s="265">
        <f t="shared" si="253"/>
        <v>0</v>
      </c>
      <c r="BZ194" s="265">
        <f t="shared" si="253"/>
        <v>0</v>
      </c>
      <c r="CA194" s="265">
        <f t="shared" si="253"/>
        <v>0</v>
      </c>
      <c r="CB194" s="265">
        <f t="shared" si="253"/>
        <v>0</v>
      </c>
      <c r="CC194" s="265">
        <f t="shared" si="253"/>
        <v>0</v>
      </c>
      <c r="CD194" s="265">
        <f t="shared" si="253"/>
        <v>0</v>
      </c>
      <c r="CE194" s="265">
        <f t="shared" si="253"/>
        <v>0</v>
      </c>
      <c r="CF194" s="265">
        <f t="shared" si="253"/>
        <v>0</v>
      </c>
      <c r="CG194" s="265">
        <f t="shared" si="253"/>
        <v>0</v>
      </c>
      <c r="CH194" s="265">
        <f t="shared" si="253"/>
        <v>0</v>
      </c>
    </row>
    <row r="195" spans="1:86" hidden="1" x14ac:dyDescent="0.35">
      <c r="A195" s="116"/>
      <c r="B195" s="116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</row>
    <row r="196" spans="1:86" hidden="1" x14ac:dyDescent="0.35">
      <c r="A196" s="116"/>
      <c r="B196" s="116" t="s">
        <v>141</v>
      </c>
      <c r="C196" s="131">
        <f t="shared" ref="C196" si="254">SUM(C182:C183)</f>
        <v>0</v>
      </c>
      <c r="D196" s="131">
        <f t="shared" ref="D196:BO196" si="255">SUM(D182:D183)</f>
        <v>0</v>
      </c>
      <c r="E196" s="132">
        <f t="shared" si="255"/>
        <v>0</v>
      </c>
      <c r="F196" s="132">
        <f t="shared" si="255"/>
        <v>0</v>
      </c>
      <c r="G196" s="132">
        <f t="shared" si="255"/>
        <v>0</v>
      </c>
      <c r="H196" s="132">
        <f t="shared" si="255"/>
        <v>0</v>
      </c>
      <c r="I196" s="132">
        <f t="shared" si="255"/>
        <v>0</v>
      </c>
      <c r="J196" s="132">
        <f t="shared" si="255"/>
        <v>0</v>
      </c>
      <c r="K196" s="132">
        <f t="shared" si="255"/>
        <v>0</v>
      </c>
      <c r="L196" s="132">
        <f t="shared" si="255"/>
        <v>0</v>
      </c>
      <c r="M196" s="133">
        <f t="shared" si="255"/>
        <v>0</v>
      </c>
      <c r="N196" s="133">
        <f t="shared" si="255"/>
        <v>0</v>
      </c>
      <c r="O196" s="271">
        <f t="shared" si="255"/>
        <v>0</v>
      </c>
      <c r="P196" s="271">
        <f t="shared" si="255"/>
        <v>0</v>
      </c>
      <c r="Q196" s="272">
        <f t="shared" si="255"/>
        <v>0</v>
      </c>
      <c r="R196" s="272">
        <f t="shared" si="255"/>
        <v>0</v>
      </c>
      <c r="S196" s="272">
        <f t="shared" si="255"/>
        <v>0</v>
      </c>
      <c r="T196" s="272">
        <f t="shared" si="255"/>
        <v>0</v>
      </c>
      <c r="U196" s="272">
        <f t="shared" si="255"/>
        <v>0</v>
      </c>
      <c r="V196" s="272">
        <f t="shared" si="255"/>
        <v>0</v>
      </c>
      <c r="W196" s="272">
        <f t="shared" si="255"/>
        <v>0</v>
      </c>
      <c r="X196" s="272">
        <f t="shared" si="255"/>
        <v>0</v>
      </c>
      <c r="Y196" s="273">
        <f t="shared" si="255"/>
        <v>0</v>
      </c>
      <c r="Z196" s="273">
        <f t="shared" si="255"/>
        <v>0</v>
      </c>
      <c r="AA196" s="271">
        <f t="shared" si="255"/>
        <v>0</v>
      </c>
      <c r="AB196" s="271">
        <f t="shared" si="255"/>
        <v>0</v>
      </c>
      <c r="AC196" s="272">
        <f t="shared" si="255"/>
        <v>0</v>
      </c>
      <c r="AD196" s="272">
        <f t="shared" si="255"/>
        <v>0</v>
      </c>
      <c r="AE196" s="272">
        <f t="shared" si="255"/>
        <v>0</v>
      </c>
      <c r="AF196" s="272">
        <f t="shared" si="255"/>
        <v>0</v>
      </c>
      <c r="AG196" s="272">
        <f t="shared" si="255"/>
        <v>0</v>
      </c>
      <c r="AH196" s="272">
        <f t="shared" si="255"/>
        <v>0</v>
      </c>
      <c r="AI196" s="272">
        <f t="shared" si="255"/>
        <v>0</v>
      </c>
      <c r="AJ196" s="272">
        <f t="shared" si="255"/>
        <v>0</v>
      </c>
      <c r="AK196" s="273">
        <f t="shared" si="255"/>
        <v>0</v>
      </c>
      <c r="AL196" s="273">
        <f t="shared" si="255"/>
        <v>0</v>
      </c>
      <c r="AM196" s="271">
        <f t="shared" si="255"/>
        <v>0</v>
      </c>
      <c r="AN196" s="271">
        <f t="shared" si="255"/>
        <v>0</v>
      </c>
      <c r="AO196" s="272">
        <f t="shared" si="255"/>
        <v>0</v>
      </c>
      <c r="AP196" s="272">
        <f t="shared" si="255"/>
        <v>0</v>
      </c>
      <c r="AQ196" s="272">
        <f t="shared" si="255"/>
        <v>0</v>
      </c>
      <c r="AR196" s="272">
        <f t="shared" si="255"/>
        <v>0</v>
      </c>
      <c r="AS196" s="272">
        <f t="shared" si="255"/>
        <v>0</v>
      </c>
      <c r="AT196" s="272">
        <f t="shared" si="255"/>
        <v>0</v>
      </c>
      <c r="AU196" s="272">
        <f t="shared" si="255"/>
        <v>0</v>
      </c>
      <c r="AV196" s="272">
        <f t="shared" si="255"/>
        <v>0</v>
      </c>
      <c r="AW196" s="273">
        <f t="shared" si="255"/>
        <v>0</v>
      </c>
      <c r="AX196" s="273">
        <f t="shared" si="255"/>
        <v>0</v>
      </c>
      <c r="AY196" s="271">
        <f t="shared" si="255"/>
        <v>0</v>
      </c>
      <c r="AZ196" s="271">
        <f t="shared" si="255"/>
        <v>0</v>
      </c>
      <c r="BA196" s="272">
        <f t="shared" si="255"/>
        <v>0</v>
      </c>
      <c r="BB196" s="272">
        <f t="shared" si="255"/>
        <v>0</v>
      </c>
      <c r="BC196" s="272">
        <f t="shared" si="255"/>
        <v>0</v>
      </c>
      <c r="BD196" s="272">
        <f t="shared" si="255"/>
        <v>0</v>
      </c>
      <c r="BE196" s="272">
        <f t="shared" si="255"/>
        <v>0</v>
      </c>
      <c r="BF196" s="272">
        <f t="shared" si="255"/>
        <v>0</v>
      </c>
      <c r="BG196" s="272">
        <f t="shared" si="255"/>
        <v>0</v>
      </c>
      <c r="BH196" s="272">
        <f t="shared" si="255"/>
        <v>0</v>
      </c>
      <c r="BI196" s="273">
        <f t="shared" si="255"/>
        <v>0</v>
      </c>
      <c r="BJ196" s="273">
        <f t="shared" si="255"/>
        <v>0</v>
      </c>
      <c r="BK196" s="271">
        <f t="shared" si="255"/>
        <v>0</v>
      </c>
      <c r="BL196" s="271">
        <f t="shared" si="255"/>
        <v>0</v>
      </c>
      <c r="BM196" s="272">
        <f t="shared" si="255"/>
        <v>0</v>
      </c>
      <c r="BN196" s="272">
        <f t="shared" si="255"/>
        <v>0</v>
      </c>
      <c r="BO196" s="272">
        <f t="shared" si="255"/>
        <v>0</v>
      </c>
      <c r="BP196" s="272">
        <f t="shared" ref="BP196:CH196" si="256">SUM(BP182:BP183)</f>
        <v>0</v>
      </c>
      <c r="BQ196" s="272">
        <f t="shared" si="256"/>
        <v>0</v>
      </c>
      <c r="BR196" s="272">
        <f t="shared" si="256"/>
        <v>0</v>
      </c>
      <c r="BS196" s="272">
        <f t="shared" si="256"/>
        <v>0</v>
      </c>
      <c r="BT196" s="272">
        <f t="shared" si="256"/>
        <v>0</v>
      </c>
      <c r="BU196" s="273">
        <f t="shared" si="256"/>
        <v>0</v>
      </c>
      <c r="BV196" s="273">
        <f t="shared" si="256"/>
        <v>0</v>
      </c>
      <c r="BW196" s="271">
        <f t="shared" si="256"/>
        <v>0</v>
      </c>
      <c r="BX196" s="271">
        <f t="shared" si="256"/>
        <v>0</v>
      </c>
      <c r="BY196" s="272">
        <f t="shared" si="256"/>
        <v>0</v>
      </c>
      <c r="BZ196" s="272">
        <f t="shared" si="256"/>
        <v>0</v>
      </c>
      <c r="CA196" s="272">
        <f t="shared" si="256"/>
        <v>0</v>
      </c>
      <c r="CB196" s="272">
        <f t="shared" si="256"/>
        <v>0</v>
      </c>
      <c r="CC196" s="272">
        <f t="shared" si="256"/>
        <v>0</v>
      </c>
      <c r="CD196" s="272">
        <f t="shared" si="256"/>
        <v>0</v>
      </c>
      <c r="CE196" s="272">
        <f t="shared" si="256"/>
        <v>0</v>
      </c>
      <c r="CF196" s="272">
        <f t="shared" si="256"/>
        <v>0</v>
      </c>
      <c r="CG196" s="273">
        <f t="shared" si="256"/>
        <v>0</v>
      </c>
      <c r="CH196" s="273">
        <f t="shared" si="256"/>
        <v>0</v>
      </c>
    </row>
    <row r="197" spans="1:86" hidden="1" x14ac:dyDescent="0.35">
      <c r="A197" s="116"/>
      <c r="B197" s="116" t="s">
        <v>142</v>
      </c>
      <c r="C197" s="131">
        <f t="shared" ref="C197" si="257">SUM(C189:C190)</f>
        <v>0</v>
      </c>
      <c r="D197" s="131">
        <f t="shared" ref="D197:BO197" si="258">SUM(D189:D190)</f>
        <v>0</v>
      </c>
      <c r="E197" s="132">
        <f t="shared" si="258"/>
        <v>0</v>
      </c>
      <c r="F197" s="132">
        <f t="shared" si="258"/>
        <v>0</v>
      </c>
      <c r="G197" s="132">
        <f t="shared" si="258"/>
        <v>0</v>
      </c>
      <c r="H197" s="132">
        <f t="shared" si="258"/>
        <v>0</v>
      </c>
      <c r="I197" s="132">
        <f t="shared" si="258"/>
        <v>0</v>
      </c>
      <c r="J197" s="132">
        <f t="shared" si="258"/>
        <v>0</v>
      </c>
      <c r="K197" s="132">
        <f t="shared" si="258"/>
        <v>0</v>
      </c>
      <c r="L197" s="132">
        <f t="shared" si="258"/>
        <v>0</v>
      </c>
      <c r="M197" s="133">
        <f t="shared" si="258"/>
        <v>0</v>
      </c>
      <c r="N197" s="133">
        <f t="shared" si="258"/>
        <v>0</v>
      </c>
      <c r="O197" s="271">
        <f t="shared" si="258"/>
        <v>0</v>
      </c>
      <c r="P197" s="271">
        <f t="shared" si="258"/>
        <v>0</v>
      </c>
      <c r="Q197" s="272">
        <f t="shared" si="258"/>
        <v>0</v>
      </c>
      <c r="R197" s="272">
        <f t="shared" si="258"/>
        <v>0</v>
      </c>
      <c r="S197" s="272">
        <f t="shared" si="258"/>
        <v>0</v>
      </c>
      <c r="T197" s="272">
        <f t="shared" si="258"/>
        <v>0</v>
      </c>
      <c r="U197" s="272">
        <f t="shared" si="258"/>
        <v>0</v>
      </c>
      <c r="V197" s="272">
        <f t="shared" si="258"/>
        <v>0</v>
      </c>
      <c r="W197" s="272">
        <f t="shared" si="258"/>
        <v>0</v>
      </c>
      <c r="X197" s="272">
        <f t="shared" si="258"/>
        <v>0</v>
      </c>
      <c r="Y197" s="273">
        <f t="shared" si="258"/>
        <v>0</v>
      </c>
      <c r="Z197" s="273">
        <f t="shared" si="258"/>
        <v>0</v>
      </c>
      <c r="AA197" s="271">
        <f t="shared" si="258"/>
        <v>0</v>
      </c>
      <c r="AB197" s="271">
        <f t="shared" si="258"/>
        <v>0</v>
      </c>
      <c r="AC197" s="272">
        <f t="shared" si="258"/>
        <v>0</v>
      </c>
      <c r="AD197" s="272">
        <f t="shared" si="258"/>
        <v>0</v>
      </c>
      <c r="AE197" s="272">
        <f t="shared" si="258"/>
        <v>0</v>
      </c>
      <c r="AF197" s="272">
        <f t="shared" si="258"/>
        <v>0</v>
      </c>
      <c r="AG197" s="272">
        <f t="shared" si="258"/>
        <v>0</v>
      </c>
      <c r="AH197" s="272">
        <f t="shared" si="258"/>
        <v>0</v>
      </c>
      <c r="AI197" s="272">
        <f t="shared" si="258"/>
        <v>0</v>
      </c>
      <c r="AJ197" s="272">
        <f t="shared" si="258"/>
        <v>0</v>
      </c>
      <c r="AK197" s="273">
        <f t="shared" si="258"/>
        <v>0</v>
      </c>
      <c r="AL197" s="273">
        <f t="shared" si="258"/>
        <v>0</v>
      </c>
      <c r="AM197" s="271">
        <f t="shared" si="258"/>
        <v>0</v>
      </c>
      <c r="AN197" s="271">
        <f t="shared" si="258"/>
        <v>0</v>
      </c>
      <c r="AO197" s="272">
        <f t="shared" si="258"/>
        <v>0</v>
      </c>
      <c r="AP197" s="272">
        <f t="shared" si="258"/>
        <v>0</v>
      </c>
      <c r="AQ197" s="272">
        <f t="shared" si="258"/>
        <v>0</v>
      </c>
      <c r="AR197" s="272">
        <f t="shared" si="258"/>
        <v>0</v>
      </c>
      <c r="AS197" s="272">
        <f t="shared" si="258"/>
        <v>0</v>
      </c>
      <c r="AT197" s="272">
        <f t="shared" si="258"/>
        <v>0</v>
      </c>
      <c r="AU197" s="272">
        <f t="shared" si="258"/>
        <v>0</v>
      </c>
      <c r="AV197" s="272">
        <f t="shared" si="258"/>
        <v>0</v>
      </c>
      <c r="AW197" s="273">
        <f t="shared" si="258"/>
        <v>0</v>
      </c>
      <c r="AX197" s="273">
        <f t="shared" si="258"/>
        <v>0</v>
      </c>
      <c r="AY197" s="271">
        <f t="shared" si="258"/>
        <v>0</v>
      </c>
      <c r="AZ197" s="271">
        <f t="shared" si="258"/>
        <v>0</v>
      </c>
      <c r="BA197" s="272">
        <f t="shared" si="258"/>
        <v>0</v>
      </c>
      <c r="BB197" s="272">
        <f t="shared" si="258"/>
        <v>0</v>
      </c>
      <c r="BC197" s="272">
        <f t="shared" si="258"/>
        <v>0</v>
      </c>
      <c r="BD197" s="272">
        <f t="shared" si="258"/>
        <v>0</v>
      </c>
      <c r="BE197" s="272">
        <f t="shared" si="258"/>
        <v>0</v>
      </c>
      <c r="BF197" s="272">
        <f t="shared" si="258"/>
        <v>0</v>
      </c>
      <c r="BG197" s="272">
        <f t="shared" si="258"/>
        <v>0</v>
      </c>
      <c r="BH197" s="272">
        <f t="shared" si="258"/>
        <v>0</v>
      </c>
      <c r="BI197" s="273">
        <f t="shared" si="258"/>
        <v>0</v>
      </c>
      <c r="BJ197" s="273">
        <f t="shared" si="258"/>
        <v>0</v>
      </c>
      <c r="BK197" s="271">
        <f t="shared" si="258"/>
        <v>0</v>
      </c>
      <c r="BL197" s="271">
        <f t="shared" si="258"/>
        <v>0</v>
      </c>
      <c r="BM197" s="272">
        <f t="shared" si="258"/>
        <v>0</v>
      </c>
      <c r="BN197" s="272">
        <f t="shared" si="258"/>
        <v>0</v>
      </c>
      <c r="BO197" s="272">
        <f t="shared" si="258"/>
        <v>0</v>
      </c>
      <c r="BP197" s="272">
        <f t="shared" ref="BP197:CH197" si="259">SUM(BP189:BP190)</f>
        <v>0</v>
      </c>
      <c r="BQ197" s="272">
        <f t="shared" si="259"/>
        <v>0</v>
      </c>
      <c r="BR197" s="272">
        <f t="shared" si="259"/>
        <v>0</v>
      </c>
      <c r="BS197" s="272">
        <f t="shared" si="259"/>
        <v>0</v>
      </c>
      <c r="BT197" s="272">
        <f t="shared" si="259"/>
        <v>0</v>
      </c>
      <c r="BU197" s="273">
        <f t="shared" si="259"/>
        <v>0</v>
      </c>
      <c r="BV197" s="273">
        <f t="shared" si="259"/>
        <v>0</v>
      </c>
      <c r="BW197" s="271">
        <f t="shared" si="259"/>
        <v>0</v>
      </c>
      <c r="BX197" s="271">
        <f t="shared" si="259"/>
        <v>0</v>
      </c>
      <c r="BY197" s="272">
        <f t="shared" si="259"/>
        <v>0</v>
      </c>
      <c r="BZ197" s="272">
        <f t="shared" si="259"/>
        <v>0</v>
      </c>
      <c r="CA197" s="272">
        <f t="shared" si="259"/>
        <v>0</v>
      </c>
      <c r="CB197" s="272">
        <f t="shared" si="259"/>
        <v>0</v>
      </c>
      <c r="CC197" s="272">
        <f t="shared" si="259"/>
        <v>0</v>
      </c>
      <c r="CD197" s="272">
        <f t="shared" si="259"/>
        <v>0</v>
      </c>
      <c r="CE197" s="272">
        <f t="shared" si="259"/>
        <v>0</v>
      </c>
      <c r="CF197" s="272">
        <f t="shared" si="259"/>
        <v>0</v>
      </c>
      <c r="CG197" s="273">
        <f t="shared" si="259"/>
        <v>0</v>
      </c>
      <c r="CH197" s="273">
        <f t="shared" si="259"/>
        <v>0</v>
      </c>
    </row>
    <row r="198" spans="1:86" hidden="1" x14ac:dyDescent="0.35">
      <c r="A198" s="116"/>
      <c r="B198" s="116" t="s">
        <v>129</v>
      </c>
      <c r="C198" s="134">
        <f t="shared" ref="C198" si="260">SUM(C196:C197)</f>
        <v>0</v>
      </c>
      <c r="D198" s="134">
        <f t="shared" ref="D198:BO198" si="261">SUM(D196:D197)</f>
        <v>0</v>
      </c>
      <c r="E198" s="134">
        <f t="shared" si="261"/>
        <v>0</v>
      </c>
      <c r="F198" s="134">
        <f t="shared" si="261"/>
        <v>0</v>
      </c>
      <c r="G198" s="134">
        <f t="shared" si="261"/>
        <v>0</v>
      </c>
      <c r="H198" s="134">
        <f t="shared" si="261"/>
        <v>0</v>
      </c>
      <c r="I198" s="134">
        <f t="shared" si="261"/>
        <v>0</v>
      </c>
      <c r="J198" s="134">
        <f t="shared" si="261"/>
        <v>0</v>
      </c>
      <c r="K198" s="134">
        <f t="shared" si="261"/>
        <v>0</v>
      </c>
      <c r="L198" s="134">
        <f t="shared" si="261"/>
        <v>0</v>
      </c>
      <c r="M198" s="135">
        <f t="shared" si="261"/>
        <v>0</v>
      </c>
      <c r="N198" s="135">
        <f t="shared" si="261"/>
        <v>0</v>
      </c>
      <c r="O198" s="274">
        <f t="shared" si="261"/>
        <v>0</v>
      </c>
      <c r="P198" s="274">
        <f t="shared" si="261"/>
        <v>0</v>
      </c>
      <c r="Q198" s="274">
        <f t="shared" si="261"/>
        <v>0</v>
      </c>
      <c r="R198" s="274">
        <f t="shared" si="261"/>
        <v>0</v>
      </c>
      <c r="S198" s="274">
        <f t="shared" si="261"/>
        <v>0</v>
      </c>
      <c r="T198" s="274">
        <f t="shared" si="261"/>
        <v>0</v>
      </c>
      <c r="U198" s="274">
        <f t="shared" si="261"/>
        <v>0</v>
      </c>
      <c r="V198" s="274">
        <f t="shared" si="261"/>
        <v>0</v>
      </c>
      <c r="W198" s="274">
        <f t="shared" si="261"/>
        <v>0</v>
      </c>
      <c r="X198" s="274">
        <f t="shared" si="261"/>
        <v>0</v>
      </c>
      <c r="Y198" s="275">
        <f t="shared" si="261"/>
        <v>0</v>
      </c>
      <c r="Z198" s="275">
        <f t="shared" si="261"/>
        <v>0</v>
      </c>
      <c r="AA198" s="274">
        <f t="shared" si="261"/>
        <v>0</v>
      </c>
      <c r="AB198" s="274">
        <f t="shared" si="261"/>
        <v>0</v>
      </c>
      <c r="AC198" s="274">
        <f t="shared" si="261"/>
        <v>0</v>
      </c>
      <c r="AD198" s="274">
        <f t="shared" si="261"/>
        <v>0</v>
      </c>
      <c r="AE198" s="274">
        <f t="shared" si="261"/>
        <v>0</v>
      </c>
      <c r="AF198" s="274">
        <f t="shared" si="261"/>
        <v>0</v>
      </c>
      <c r="AG198" s="274">
        <f t="shared" si="261"/>
        <v>0</v>
      </c>
      <c r="AH198" s="274">
        <f t="shared" si="261"/>
        <v>0</v>
      </c>
      <c r="AI198" s="274">
        <f t="shared" si="261"/>
        <v>0</v>
      </c>
      <c r="AJ198" s="274">
        <f t="shared" si="261"/>
        <v>0</v>
      </c>
      <c r="AK198" s="275">
        <f t="shared" si="261"/>
        <v>0</v>
      </c>
      <c r="AL198" s="275">
        <f t="shared" si="261"/>
        <v>0</v>
      </c>
      <c r="AM198" s="274">
        <f t="shared" si="261"/>
        <v>0</v>
      </c>
      <c r="AN198" s="274">
        <f t="shared" si="261"/>
        <v>0</v>
      </c>
      <c r="AO198" s="274">
        <f t="shared" si="261"/>
        <v>0</v>
      </c>
      <c r="AP198" s="274">
        <f t="shared" si="261"/>
        <v>0</v>
      </c>
      <c r="AQ198" s="274">
        <f t="shared" si="261"/>
        <v>0</v>
      </c>
      <c r="AR198" s="274">
        <f t="shared" si="261"/>
        <v>0</v>
      </c>
      <c r="AS198" s="274">
        <f t="shared" si="261"/>
        <v>0</v>
      </c>
      <c r="AT198" s="274">
        <f t="shared" si="261"/>
        <v>0</v>
      </c>
      <c r="AU198" s="274">
        <f t="shared" si="261"/>
        <v>0</v>
      </c>
      <c r="AV198" s="274">
        <f t="shared" si="261"/>
        <v>0</v>
      </c>
      <c r="AW198" s="275">
        <f t="shared" si="261"/>
        <v>0</v>
      </c>
      <c r="AX198" s="275">
        <f t="shared" si="261"/>
        <v>0</v>
      </c>
      <c r="AY198" s="274">
        <f t="shared" si="261"/>
        <v>0</v>
      </c>
      <c r="AZ198" s="274">
        <f t="shared" si="261"/>
        <v>0</v>
      </c>
      <c r="BA198" s="274">
        <f t="shared" si="261"/>
        <v>0</v>
      </c>
      <c r="BB198" s="274">
        <f t="shared" si="261"/>
        <v>0</v>
      </c>
      <c r="BC198" s="274">
        <f t="shared" si="261"/>
        <v>0</v>
      </c>
      <c r="BD198" s="274">
        <f t="shared" si="261"/>
        <v>0</v>
      </c>
      <c r="BE198" s="274">
        <f t="shared" si="261"/>
        <v>0</v>
      </c>
      <c r="BF198" s="274">
        <f t="shared" si="261"/>
        <v>0</v>
      </c>
      <c r="BG198" s="274">
        <f t="shared" si="261"/>
        <v>0</v>
      </c>
      <c r="BH198" s="274">
        <f t="shared" si="261"/>
        <v>0</v>
      </c>
      <c r="BI198" s="275">
        <f t="shared" si="261"/>
        <v>0</v>
      </c>
      <c r="BJ198" s="275">
        <f t="shared" si="261"/>
        <v>0</v>
      </c>
      <c r="BK198" s="274">
        <f t="shared" si="261"/>
        <v>0</v>
      </c>
      <c r="BL198" s="274">
        <f t="shared" si="261"/>
        <v>0</v>
      </c>
      <c r="BM198" s="274">
        <f t="shared" si="261"/>
        <v>0</v>
      </c>
      <c r="BN198" s="274">
        <f t="shared" si="261"/>
        <v>0</v>
      </c>
      <c r="BO198" s="274">
        <f t="shared" si="261"/>
        <v>0</v>
      </c>
      <c r="BP198" s="274">
        <f t="shared" ref="BP198:CH198" si="262">SUM(BP196:BP197)</f>
        <v>0</v>
      </c>
      <c r="BQ198" s="274">
        <f t="shared" si="262"/>
        <v>0</v>
      </c>
      <c r="BR198" s="274">
        <f t="shared" si="262"/>
        <v>0</v>
      </c>
      <c r="BS198" s="274">
        <f t="shared" si="262"/>
        <v>0</v>
      </c>
      <c r="BT198" s="274">
        <f t="shared" si="262"/>
        <v>0</v>
      </c>
      <c r="BU198" s="275">
        <f t="shared" si="262"/>
        <v>0</v>
      </c>
      <c r="BV198" s="275">
        <f t="shared" si="262"/>
        <v>0</v>
      </c>
      <c r="BW198" s="274">
        <f t="shared" si="262"/>
        <v>0</v>
      </c>
      <c r="BX198" s="274">
        <f t="shared" si="262"/>
        <v>0</v>
      </c>
      <c r="BY198" s="274">
        <f t="shared" si="262"/>
        <v>0</v>
      </c>
      <c r="BZ198" s="274">
        <f t="shared" si="262"/>
        <v>0</v>
      </c>
      <c r="CA198" s="274">
        <f t="shared" si="262"/>
        <v>0</v>
      </c>
      <c r="CB198" s="274">
        <f t="shared" si="262"/>
        <v>0</v>
      </c>
      <c r="CC198" s="274">
        <f t="shared" si="262"/>
        <v>0</v>
      </c>
      <c r="CD198" s="274">
        <f t="shared" si="262"/>
        <v>0</v>
      </c>
      <c r="CE198" s="274">
        <f t="shared" si="262"/>
        <v>0</v>
      </c>
      <c r="CF198" s="274">
        <f t="shared" si="262"/>
        <v>0</v>
      </c>
      <c r="CG198" s="275">
        <f t="shared" si="262"/>
        <v>0</v>
      </c>
      <c r="CH198" s="275">
        <f t="shared" si="262"/>
        <v>0</v>
      </c>
    </row>
    <row r="199" spans="1:86" hidden="1" x14ac:dyDescent="0.35"/>
    <row r="200" spans="1:86" hidden="1" x14ac:dyDescent="0.35">
      <c r="B200" s="205" t="s">
        <v>236</v>
      </c>
      <c r="C200" s="420">
        <f>IF('YTD PROGRAM SUMMARY'!C4=0,0,C198-C73)</f>
        <v>0</v>
      </c>
      <c r="D200" s="420">
        <f>IF('YTD PROGRAM SUMMARY'!D4=0,0,D198-D73)</f>
        <v>0</v>
      </c>
      <c r="E200" s="420">
        <f>IF('YTD PROGRAM SUMMARY'!E4=0,0,E198-E73)</f>
        <v>0</v>
      </c>
      <c r="F200" s="420">
        <f>IF('YTD PROGRAM SUMMARY'!F4=0,0,F198-F73)</f>
        <v>0</v>
      </c>
      <c r="G200" s="420">
        <f>IF('YTD PROGRAM SUMMARY'!G4=0,0,G198-G73)</f>
        <v>0</v>
      </c>
      <c r="H200" s="420">
        <f>IF('YTD PROGRAM SUMMARY'!H4=0,0,H198-H73)</f>
        <v>0</v>
      </c>
      <c r="I200" s="420">
        <f>IF('YTD PROGRAM SUMMARY'!I4=0,0,I198-I73)</f>
        <v>0</v>
      </c>
      <c r="J200" s="420">
        <f>IF('YTD PROGRAM SUMMARY'!J4=0,0,J198-J73)</f>
        <v>0</v>
      </c>
      <c r="K200" s="420">
        <f>IF('YTD PROGRAM SUMMARY'!K4=0,0,K198-K73)</f>
        <v>0</v>
      </c>
      <c r="L200" s="420">
        <f>IF('YTD PROGRAM SUMMARY'!L4=0,0,L198-L73)</f>
        <v>0</v>
      </c>
      <c r="M200" s="420">
        <f>IF('YTD PROGRAM SUMMARY'!M4=0,0,M198-M73)</f>
        <v>0</v>
      </c>
      <c r="N200" s="420">
        <f>IF('YTD PROGRAM SUMMARY'!N4=0,0,N198-N73)</f>
        <v>0</v>
      </c>
    </row>
    <row r="201" spans="1:86" x14ac:dyDescent="0.35"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5" tint="-0.499984740745262"/>
  </sheetPr>
  <dimension ref="A1:CJ109"/>
  <sheetViews>
    <sheetView zoomScale="80" zoomScaleNormal="80" workbookViewId="0">
      <pane xSplit="2" topLeftCell="C1" activePane="topRight" state="frozen"/>
      <selection activeCell="B2" sqref="B2:B3"/>
      <selection pane="topRight" activeCell="J36" sqref="J36"/>
    </sheetView>
  </sheetViews>
  <sheetFormatPr defaultRowHeight="14.5" x14ac:dyDescent="0.35"/>
  <cols>
    <col min="1" max="1" width="8" customWidth="1"/>
    <col min="2" max="2" width="24.90625" customWidth="1"/>
    <col min="3" max="3" width="15.90625" bestFit="1" customWidth="1"/>
    <col min="4" max="4" width="11.54296875" bestFit="1" customWidth="1"/>
    <col min="5" max="6" width="12.54296875" bestFit="1" customWidth="1"/>
    <col min="7" max="14" width="14.08984375" bestFit="1" customWidth="1"/>
    <col min="15" max="16" width="15.08984375" bestFit="1" customWidth="1"/>
    <col min="17" max="30" width="15.08984375" customWidth="1"/>
    <col min="31" max="86" width="13.90625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30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77"/>
    </row>
    <row r="6" spans="1:88" x14ac:dyDescent="0.35">
      <c r="A6" s="569"/>
      <c r="B6" s="13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77"/>
    </row>
    <row r="7" spans="1:88" x14ac:dyDescent="0.35">
      <c r="A7" s="569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77"/>
    </row>
    <row r="8" spans="1:88" x14ac:dyDescent="0.35">
      <c r="A8" s="569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77"/>
    </row>
    <row r="9" spans="1:88" x14ac:dyDescent="0.35">
      <c r="A9" s="569"/>
      <c r="B9" s="13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77"/>
    </row>
    <row r="10" spans="1:88" x14ac:dyDescent="0.35">
      <c r="A10" s="569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77"/>
    </row>
    <row r="11" spans="1:88" x14ac:dyDescent="0.35">
      <c r="A11" s="569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77"/>
    </row>
    <row r="12" spans="1:88" x14ac:dyDescent="0.35">
      <c r="A12" s="569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77"/>
    </row>
    <row r="13" spans="1:88" x14ac:dyDescent="0.35">
      <c r="A13" s="569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6173.7193535714378</v>
      </c>
      <c r="I13" s="3">
        <f>'BIZ kWh ENTRY'!I108</f>
        <v>24968.946029157425</v>
      </c>
      <c r="J13" s="3">
        <f>'BIZ kWh ENTRY'!J108</f>
        <v>0</v>
      </c>
      <c r="K13" s="3">
        <f>'BIZ kWh ENTRY'!K108</f>
        <v>-43.370375000000955</v>
      </c>
      <c r="L13" s="3">
        <f>'BIZ kWh ENTRY'!L108</f>
        <v>0</v>
      </c>
      <c r="M13" s="3">
        <f>'BIZ kWh ENTRY'!M108</f>
        <v>0</v>
      </c>
      <c r="N13" s="3">
        <f>'BIZ kWh ENTRY'!N108</f>
        <v>395.54399999999902</v>
      </c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77"/>
    </row>
    <row r="14" spans="1:88" x14ac:dyDescent="0.35">
      <c r="A14" s="569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77"/>
    </row>
    <row r="15" spans="1:88" x14ac:dyDescent="0.35">
      <c r="A15" s="569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77"/>
    </row>
    <row r="16" spans="1:88" x14ac:dyDescent="0.35">
      <c r="A16" s="569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77"/>
    </row>
    <row r="17" spans="1:86" x14ac:dyDescent="0.35">
      <c r="A17" s="569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77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77"/>
    </row>
    <row r="19" spans="1:86" ht="15" thickBot="1" x14ac:dyDescent="0.4">
      <c r="A19" s="570"/>
      <c r="B19" s="224" t="s">
        <v>25</v>
      </c>
      <c r="C19" s="279">
        <f>SUM(C5:C18)</f>
        <v>0</v>
      </c>
      <c r="D19" s="279">
        <f t="shared" ref="D19:N19" si="2">SUM(D5:D18)</f>
        <v>0</v>
      </c>
      <c r="E19" s="279">
        <f t="shared" si="2"/>
        <v>0</v>
      </c>
      <c r="F19" s="279">
        <f t="shared" si="2"/>
        <v>0</v>
      </c>
      <c r="G19" s="279">
        <f t="shared" si="2"/>
        <v>0</v>
      </c>
      <c r="H19" s="279">
        <f t="shared" si="2"/>
        <v>6173.7193535714378</v>
      </c>
      <c r="I19" s="279">
        <f t="shared" si="2"/>
        <v>24968.946029157425</v>
      </c>
      <c r="J19" s="279">
        <f t="shared" si="2"/>
        <v>0</v>
      </c>
      <c r="K19" s="279">
        <f t="shared" si="2"/>
        <v>-43.370375000000955</v>
      </c>
      <c r="L19" s="279">
        <f t="shared" si="2"/>
        <v>0</v>
      </c>
      <c r="M19" s="279">
        <f t="shared" si="2"/>
        <v>0</v>
      </c>
      <c r="N19" s="279">
        <f t="shared" si="2"/>
        <v>395.54399999999902</v>
      </c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312"/>
      <c r="BT19" s="312"/>
      <c r="BU19" s="312"/>
      <c r="BV19" s="312"/>
      <c r="BW19" s="312"/>
      <c r="BX19" s="312"/>
      <c r="BY19" s="312"/>
      <c r="BZ19" s="312"/>
      <c r="CA19" s="312"/>
      <c r="CB19" s="312"/>
      <c r="CC19" s="312"/>
      <c r="CD19" s="312"/>
      <c r="CE19" s="312"/>
      <c r="CF19" s="312"/>
      <c r="CG19" s="312"/>
      <c r="CH19" s="313"/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66" t="s">
        <v>218</v>
      </c>
      <c r="N20" s="367">
        <f>SUM(C19:N19)</f>
        <v>31494.839007728857</v>
      </c>
      <c r="O20" s="366" t="s">
        <v>219</v>
      </c>
      <c r="P20" s="368">
        <f>'BIZ kWh ENTRY'!O113</f>
        <v>31494.839007728857</v>
      </c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150"/>
    </row>
    <row r="21" spans="1:86" ht="15" thickBot="1" x14ac:dyDescent="0.4"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</row>
    <row r="22" spans="1:86" ht="16" thickBot="1" x14ac:dyDescent="0.4">
      <c r="A22" s="571" t="s">
        <v>31</v>
      </c>
      <c r="B22" s="18" t="str">
        <f t="shared" ref="B22" si="3">B4</f>
        <v>End Use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B37" si="6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77"/>
    </row>
    <row r="24" spans="1:86" x14ac:dyDescent="0.35">
      <c r="A24" s="572"/>
      <c r="B24" s="13" t="str">
        <f t="shared" si="6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77"/>
    </row>
    <row r="25" spans="1:86" x14ac:dyDescent="0.35">
      <c r="A25" s="572"/>
      <c r="B25" s="11" t="str">
        <f t="shared" si="6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77"/>
    </row>
    <row r="26" spans="1:86" x14ac:dyDescent="0.35">
      <c r="A26" s="572"/>
      <c r="B26" s="11" t="str">
        <f t="shared" si="6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77"/>
    </row>
    <row r="27" spans="1:86" x14ac:dyDescent="0.35">
      <c r="A27" s="572"/>
      <c r="B27" s="13" t="str">
        <f t="shared" si="6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77"/>
    </row>
    <row r="28" spans="1:86" x14ac:dyDescent="0.35">
      <c r="A28" s="572"/>
      <c r="B28" s="11" t="str">
        <f t="shared" si="6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77"/>
    </row>
    <row r="29" spans="1:86" x14ac:dyDescent="0.35">
      <c r="A29" s="572"/>
      <c r="B29" s="11" t="str">
        <f t="shared" si="6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77"/>
    </row>
    <row r="30" spans="1:86" x14ac:dyDescent="0.35">
      <c r="A30" s="572"/>
      <c r="B30" s="11" t="str">
        <f t="shared" si="6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77"/>
    </row>
    <row r="31" spans="1:86" x14ac:dyDescent="0.35">
      <c r="A31" s="572"/>
      <c r="B31" s="11" t="str">
        <f t="shared" si="6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196689.36521554866</v>
      </c>
      <c r="I31" s="3">
        <f>'BIZ kWh ENTRY'!Y108</f>
        <v>198558.81961689718</v>
      </c>
      <c r="J31" s="3">
        <f>'BIZ kWh ENTRY'!Z108</f>
        <v>0</v>
      </c>
      <c r="K31" s="3">
        <f>'BIZ kWh ENTRY'!AA108</f>
        <v>22645.758549999995</v>
      </c>
      <c r="L31" s="3">
        <f>'BIZ kWh ENTRY'!AB108</f>
        <v>0</v>
      </c>
      <c r="M31" s="3">
        <f>'BIZ kWh ENTRY'!AC108</f>
        <v>0</v>
      </c>
      <c r="N31" s="3">
        <f>'BIZ kWh ENTRY'!AD108</f>
        <v>463.94599999999997</v>
      </c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77"/>
    </row>
    <row r="32" spans="1:86" ht="15" customHeight="1" x14ac:dyDescent="0.35">
      <c r="A32" s="572"/>
      <c r="B32" s="11" t="str">
        <f t="shared" si="6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77"/>
    </row>
    <row r="33" spans="1:86" x14ac:dyDescent="0.35">
      <c r="A33" s="572"/>
      <c r="B33" s="11" t="str">
        <f t="shared" si="6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77"/>
    </row>
    <row r="34" spans="1:86" x14ac:dyDescent="0.35">
      <c r="A34" s="572"/>
      <c r="B34" s="11" t="str">
        <f t="shared" si="6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77"/>
    </row>
    <row r="35" spans="1:86" x14ac:dyDescent="0.35">
      <c r="A35" s="572"/>
      <c r="B35" s="11" t="str">
        <f t="shared" si="6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77"/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77"/>
    </row>
    <row r="37" spans="1:86" ht="15" customHeight="1" thickBot="1" x14ac:dyDescent="0.4">
      <c r="A37" s="573"/>
      <c r="B37" s="224" t="str">
        <f t="shared" si="6"/>
        <v>Monthly kWh</v>
      </c>
      <c r="C37" s="279">
        <f>SUM(C23:C36)</f>
        <v>0</v>
      </c>
      <c r="D37" s="279">
        <f t="shared" ref="D37:N37" si="7">SUM(D23:D36)</f>
        <v>0</v>
      </c>
      <c r="E37" s="279">
        <f t="shared" si="7"/>
        <v>0</v>
      </c>
      <c r="F37" s="279">
        <f t="shared" si="7"/>
        <v>0</v>
      </c>
      <c r="G37" s="279">
        <f t="shared" si="7"/>
        <v>0</v>
      </c>
      <c r="H37" s="279">
        <f t="shared" si="7"/>
        <v>196689.36521554866</v>
      </c>
      <c r="I37" s="279">
        <f t="shared" si="7"/>
        <v>198558.81961689718</v>
      </c>
      <c r="J37" s="279">
        <f t="shared" si="7"/>
        <v>0</v>
      </c>
      <c r="K37" s="279">
        <f t="shared" si="7"/>
        <v>22645.758549999995</v>
      </c>
      <c r="L37" s="279">
        <f t="shared" si="7"/>
        <v>0</v>
      </c>
      <c r="M37" s="279">
        <f t="shared" si="7"/>
        <v>0</v>
      </c>
      <c r="N37" s="279">
        <f t="shared" si="7"/>
        <v>463.94599999999997</v>
      </c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2"/>
      <c r="AZ37" s="312"/>
      <c r="BA37" s="312"/>
      <c r="BB37" s="312"/>
      <c r="BC37" s="312"/>
      <c r="BD37" s="312"/>
      <c r="BE37" s="312"/>
      <c r="BF37" s="312"/>
      <c r="BG37" s="312"/>
      <c r="BH37" s="312"/>
      <c r="BI37" s="312"/>
      <c r="BJ37" s="312"/>
      <c r="BK37" s="312"/>
      <c r="BL37" s="312"/>
      <c r="BM37" s="312"/>
      <c r="BN37" s="312"/>
      <c r="BO37" s="312"/>
      <c r="BP37" s="312"/>
      <c r="BQ37" s="312"/>
      <c r="BR37" s="312"/>
      <c r="BS37" s="312"/>
      <c r="BT37" s="312"/>
      <c r="BU37" s="312"/>
      <c r="BV37" s="312"/>
      <c r="BW37" s="312"/>
      <c r="BX37" s="312"/>
      <c r="BY37" s="312"/>
      <c r="BZ37" s="312"/>
      <c r="CA37" s="312"/>
      <c r="CB37" s="312"/>
      <c r="CC37" s="312"/>
      <c r="CD37" s="312"/>
      <c r="CE37" s="312"/>
      <c r="CF37" s="312"/>
      <c r="CG37" s="312"/>
      <c r="CH37" s="313"/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66" t="s">
        <v>218</v>
      </c>
      <c r="N38" s="367">
        <f>SUM(C37:N37)</f>
        <v>418357.88938244578</v>
      </c>
      <c r="O38" s="366" t="s">
        <v>219</v>
      </c>
      <c r="P38" s="368">
        <f>'BIZ kWh ENTRY'!AE113</f>
        <v>418357.88938244578</v>
      </c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150"/>
    </row>
    <row r="39" spans="1:86" ht="15" thickBot="1" x14ac:dyDescent="0.4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</row>
    <row r="40" spans="1:86" ht="16" thickBot="1" x14ac:dyDescent="0.4">
      <c r="A40" s="574" t="s">
        <v>32</v>
      </c>
      <c r="B40" s="18" t="str">
        <f t="shared" ref="B40" si="8">B22</f>
        <v>End Use</v>
      </c>
      <c r="C40" s="176">
        <f>C$4</f>
        <v>44562</v>
      </c>
      <c r="D40" s="176">
        <f t="shared" ref="D40:BO40" si="9">D$4</f>
        <v>44593</v>
      </c>
      <c r="E40" s="176">
        <f t="shared" si="9"/>
        <v>44621</v>
      </c>
      <c r="F40" s="176">
        <f t="shared" si="9"/>
        <v>44652</v>
      </c>
      <c r="G40" s="176">
        <f t="shared" si="9"/>
        <v>44682</v>
      </c>
      <c r="H40" s="176">
        <f t="shared" si="9"/>
        <v>44713</v>
      </c>
      <c r="I40" s="176">
        <f t="shared" si="9"/>
        <v>44743</v>
      </c>
      <c r="J40" s="176">
        <f t="shared" si="9"/>
        <v>44774</v>
      </c>
      <c r="K40" s="176">
        <f t="shared" si="9"/>
        <v>44805</v>
      </c>
      <c r="L40" s="176">
        <f t="shared" si="9"/>
        <v>44835</v>
      </c>
      <c r="M40" s="176">
        <f t="shared" si="9"/>
        <v>44866</v>
      </c>
      <c r="N40" s="176">
        <f t="shared" si="9"/>
        <v>44896</v>
      </c>
      <c r="O40" s="176">
        <f t="shared" si="9"/>
        <v>44927</v>
      </c>
      <c r="P40" s="176">
        <f t="shared" si="9"/>
        <v>44958</v>
      </c>
      <c r="Q40" s="176">
        <f t="shared" si="9"/>
        <v>44986</v>
      </c>
      <c r="R40" s="176">
        <f t="shared" si="9"/>
        <v>45017</v>
      </c>
      <c r="S40" s="176">
        <f t="shared" si="9"/>
        <v>45047</v>
      </c>
      <c r="T40" s="176">
        <f t="shared" si="9"/>
        <v>45078</v>
      </c>
      <c r="U40" s="176">
        <f t="shared" si="9"/>
        <v>45108</v>
      </c>
      <c r="V40" s="176">
        <f t="shared" si="9"/>
        <v>45139</v>
      </c>
      <c r="W40" s="176">
        <f t="shared" si="9"/>
        <v>45170</v>
      </c>
      <c r="X40" s="176">
        <f t="shared" si="9"/>
        <v>45200</v>
      </c>
      <c r="Y40" s="176">
        <f t="shared" si="9"/>
        <v>45231</v>
      </c>
      <c r="Z40" s="176">
        <f t="shared" si="9"/>
        <v>45261</v>
      </c>
      <c r="AA40" s="176">
        <f t="shared" si="9"/>
        <v>45292</v>
      </c>
      <c r="AB40" s="176">
        <f t="shared" si="9"/>
        <v>45323</v>
      </c>
      <c r="AC40" s="176">
        <f t="shared" si="9"/>
        <v>45352</v>
      </c>
      <c r="AD40" s="176">
        <f t="shared" si="9"/>
        <v>45383</v>
      </c>
      <c r="AE40" s="176">
        <f t="shared" si="9"/>
        <v>45413</v>
      </c>
      <c r="AF40" s="176">
        <f t="shared" si="9"/>
        <v>45444</v>
      </c>
      <c r="AG40" s="176">
        <f t="shared" si="9"/>
        <v>45474</v>
      </c>
      <c r="AH40" s="176">
        <f t="shared" si="9"/>
        <v>45505</v>
      </c>
      <c r="AI40" s="176">
        <f t="shared" si="9"/>
        <v>45536</v>
      </c>
      <c r="AJ40" s="176">
        <f t="shared" si="9"/>
        <v>45566</v>
      </c>
      <c r="AK40" s="176">
        <f t="shared" si="9"/>
        <v>45597</v>
      </c>
      <c r="AL40" s="176">
        <f t="shared" si="9"/>
        <v>45627</v>
      </c>
      <c r="AM40" s="176">
        <f t="shared" si="9"/>
        <v>45658</v>
      </c>
      <c r="AN40" s="176">
        <f t="shared" si="9"/>
        <v>45689</v>
      </c>
      <c r="AO40" s="176">
        <f t="shared" si="9"/>
        <v>45717</v>
      </c>
      <c r="AP40" s="176">
        <f t="shared" si="9"/>
        <v>45748</v>
      </c>
      <c r="AQ40" s="176">
        <f t="shared" si="9"/>
        <v>45778</v>
      </c>
      <c r="AR40" s="176">
        <f t="shared" si="9"/>
        <v>45809</v>
      </c>
      <c r="AS40" s="176">
        <f t="shared" si="9"/>
        <v>45839</v>
      </c>
      <c r="AT40" s="176">
        <f t="shared" si="9"/>
        <v>45870</v>
      </c>
      <c r="AU40" s="176">
        <f t="shared" si="9"/>
        <v>45901</v>
      </c>
      <c r="AV40" s="176">
        <f t="shared" si="9"/>
        <v>45931</v>
      </c>
      <c r="AW40" s="176">
        <f t="shared" si="9"/>
        <v>45962</v>
      </c>
      <c r="AX40" s="176">
        <f t="shared" si="9"/>
        <v>45992</v>
      </c>
      <c r="AY40" s="176">
        <f t="shared" si="9"/>
        <v>46023</v>
      </c>
      <c r="AZ40" s="176">
        <f t="shared" si="9"/>
        <v>46054</v>
      </c>
      <c r="BA40" s="176">
        <f t="shared" si="9"/>
        <v>46082</v>
      </c>
      <c r="BB40" s="176">
        <f t="shared" si="9"/>
        <v>46113</v>
      </c>
      <c r="BC40" s="176">
        <f t="shared" si="9"/>
        <v>46143</v>
      </c>
      <c r="BD40" s="176">
        <f t="shared" si="9"/>
        <v>46174</v>
      </c>
      <c r="BE40" s="176">
        <f t="shared" si="9"/>
        <v>46204</v>
      </c>
      <c r="BF40" s="176">
        <f t="shared" si="9"/>
        <v>46235</v>
      </c>
      <c r="BG40" s="176">
        <f t="shared" si="9"/>
        <v>46266</v>
      </c>
      <c r="BH40" s="176">
        <f t="shared" si="9"/>
        <v>46296</v>
      </c>
      <c r="BI40" s="176">
        <f t="shared" si="9"/>
        <v>46327</v>
      </c>
      <c r="BJ40" s="176">
        <f t="shared" si="9"/>
        <v>46357</v>
      </c>
      <c r="BK40" s="176">
        <f t="shared" si="9"/>
        <v>46388</v>
      </c>
      <c r="BL40" s="176">
        <f t="shared" si="9"/>
        <v>46419</v>
      </c>
      <c r="BM40" s="176">
        <f t="shared" si="9"/>
        <v>46447</v>
      </c>
      <c r="BN40" s="176">
        <f t="shared" si="9"/>
        <v>46478</v>
      </c>
      <c r="BO40" s="176">
        <f t="shared" si="9"/>
        <v>46508</v>
      </c>
      <c r="BP40" s="176">
        <f t="shared" ref="BP40:CH40" si="10">BP$4</f>
        <v>46539</v>
      </c>
      <c r="BQ40" s="176">
        <f t="shared" si="10"/>
        <v>46569</v>
      </c>
      <c r="BR40" s="176">
        <f t="shared" si="10"/>
        <v>46600</v>
      </c>
      <c r="BS40" s="176">
        <f t="shared" si="10"/>
        <v>46631</v>
      </c>
      <c r="BT40" s="176">
        <f t="shared" si="10"/>
        <v>46661</v>
      </c>
      <c r="BU40" s="176">
        <f t="shared" si="10"/>
        <v>46692</v>
      </c>
      <c r="BV40" s="176">
        <f t="shared" si="10"/>
        <v>46722</v>
      </c>
      <c r="BW40" s="176">
        <f t="shared" si="10"/>
        <v>46753</v>
      </c>
      <c r="BX40" s="176">
        <f t="shared" si="10"/>
        <v>46784</v>
      </c>
      <c r="BY40" s="176">
        <f t="shared" si="10"/>
        <v>46813</v>
      </c>
      <c r="BZ40" s="176">
        <f t="shared" si="10"/>
        <v>46844</v>
      </c>
      <c r="CA40" s="176">
        <f t="shared" si="10"/>
        <v>46874</v>
      </c>
      <c r="CB40" s="176">
        <f t="shared" si="10"/>
        <v>46905</v>
      </c>
      <c r="CC40" s="176">
        <f t="shared" si="10"/>
        <v>46935</v>
      </c>
      <c r="CD40" s="176">
        <f t="shared" si="10"/>
        <v>46966</v>
      </c>
      <c r="CE40" s="176">
        <f t="shared" si="10"/>
        <v>46997</v>
      </c>
      <c r="CF40" s="176">
        <f t="shared" si="10"/>
        <v>47027</v>
      </c>
      <c r="CG40" s="176">
        <f t="shared" si="10"/>
        <v>47058</v>
      </c>
      <c r="CH40" s="177">
        <f t="shared" si="10"/>
        <v>47088</v>
      </c>
    </row>
    <row r="41" spans="1:86" ht="15" customHeight="1" x14ac:dyDescent="0.35">
      <c r="A41" s="575"/>
      <c r="B41" s="11" t="str">
        <f t="shared" ref="B41:B55" si="11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77"/>
    </row>
    <row r="42" spans="1:86" x14ac:dyDescent="0.35">
      <c r="A42" s="575"/>
      <c r="B42" s="13" t="str">
        <f t="shared" si="11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77"/>
    </row>
    <row r="43" spans="1:86" x14ac:dyDescent="0.35">
      <c r="A43" s="575"/>
      <c r="B43" s="11" t="str">
        <f t="shared" si="11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77"/>
    </row>
    <row r="44" spans="1:86" x14ac:dyDescent="0.35">
      <c r="A44" s="575"/>
      <c r="B44" s="11" t="str">
        <f t="shared" si="11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77"/>
    </row>
    <row r="45" spans="1:86" x14ac:dyDescent="0.35">
      <c r="A45" s="575"/>
      <c r="B45" s="13" t="str">
        <f t="shared" si="11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D45" s="203"/>
      <c r="CE45" s="203"/>
      <c r="CF45" s="203"/>
      <c r="CG45" s="203"/>
      <c r="CH45" s="277"/>
    </row>
    <row r="46" spans="1:86" x14ac:dyDescent="0.35">
      <c r="A46" s="575"/>
      <c r="B46" s="11" t="str">
        <f t="shared" si="11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3"/>
      <c r="CH46" s="277"/>
    </row>
    <row r="47" spans="1:86" x14ac:dyDescent="0.35">
      <c r="A47" s="575"/>
      <c r="B47" s="11" t="str">
        <f t="shared" si="11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D47" s="203"/>
      <c r="CE47" s="203"/>
      <c r="CF47" s="203"/>
      <c r="CG47" s="203"/>
      <c r="CH47" s="277"/>
    </row>
    <row r="48" spans="1:86" x14ac:dyDescent="0.35">
      <c r="A48" s="575"/>
      <c r="B48" s="11" t="str">
        <f t="shared" si="11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D48" s="203"/>
      <c r="CE48" s="203"/>
      <c r="CF48" s="203"/>
      <c r="CG48" s="203"/>
      <c r="CH48" s="277"/>
    </row>
    <row r="49" spans="1:86" x14ac:dyDescent="0.35">
      <c r="A49" s="575"/>
      <c r="B49" s="11" t="str">
        <f t="shared" si="11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189561.76252499982</v>
      </c>
      <c r="I49" s="3">
        <f>'BIZ kWh ENTRY'!AO108</f>
        <v>167085.890675</v>
      </c>
      <c r="J49" s="3">
        <f>'BIZ kWh ENTRY'!AP108</f>
        <v>0</v>
      </c>
      <c r="K49" s="3">
        <f>'BIZ kWh ENTRY'!AQ108</f>
        <v>96.207499999983156</v>
      </c>
      <c r="L49" s="3">
        <f>'BIZ kWh ENTRY'!AR108</f>
        <v>0</v>
      </c>
      <c r="M49" s="3">
        <f>'BIZ kWh ENTRY'!AS108</f>
        <v>0</v>
      </c>
      <c r="N49" s="3">
        <f>'BIZ kWh ENTRY'!AT108</f>
        <v>1396.38</v>
      </c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D49" s="203"/>
      <c r="CE49" s="203"/>
      <c r="CF49" s="203"/>
      <c r="CG49" s="203"/>
      <c r="CH49" s="277"/>
    </row>
    <row r="50" spans="1:86" ht="15" customHeight="1" x14ac:dyDescent="0.35">
      <c r="A50" s="575"/>
      <c r="B50" s="11" t="str">
        <f t="shared" si="11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D50" s="203"/>
      <c r="CE50" s="203"/>
      <c r="CF50" s="203"/>
      <c r="CG50" s="203"/>
      <c r="CH50" s="277"/>
    </row>
    <row r="51" spans="1:86" x14ac:dyDescent="0.35">
      <c r="A51" s="575"/>
      <c r="B51" s="11" t="str">
        <f t="shared" si="11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D51" s="203"/>
      <c r="CE51" s="203"/>
      <c r="CF51" s="203"/>
      <c r="CG51" s="203"/>
      <c r="CH51" s="277"/>
    </row>
    <row r="52" spans="1:86" x14ac:dyDescent="0.35">
      <c r="A52" s="575"/>
      <c r="B52" s="11" t="str">
        <f t="shared" si="11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D52" s="203"/>
      <c r="CE52" s="203"/>
      <c r="CF52" s="203"/>
      <c r="CG52" s="203"/>
      <c r="CH52" s="277"/>
    </row>
    <row r="53" spans="1:86" x14ac:dyDescent="0.35">
      <c r="A53" s="575"/>
      <c r="B53" s="11" t="str">
        <f t="shared" si="11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D53" s="203"/>
      <c r="CE53" s="203"/>
      <c r="CF53" s="203"/>
      <c r="CG53" s="203"/>
      <c r="CH53" s="277"/>
    </row>
    <row r="54" spans="1:86" ht="15" customHeight="1" x14ac:dyDescent="0.35">
      <c r="A54" s="575"/>
      <c r="B54" s="11" t="str">
        <f t="shared" si="1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D54" s="203"/>
      <c r="CE54" s="203"/>
      <c r="CF54" s="203"/>
      <c r="CG54" s="203"/>
      <c r="CH54" s="277"/>
    </row>
    <row r="55" spans="1:86" ht="15" customHeight="1" thickBot="1" x14ac:dyDescent="0.4">
      <c r="A55" s="576"/>
      <c r="B55" s="224" t="str">
        <f t="shared" si="11"/>
        <v>Monthly kWh</v>
      </c>
      <c r="C55" s="279">
        <f>SUM(C41:C54)</f>
        <v>0</v>
      </c>
      <c r="D55" s="279">
        <f t="shared" ref="D55:N55" si="12">SUM(D41:D54)</f>
        <v>0</v>
      </c>
      <c r="E55" s="279">
        <f t="shared" si="12"/>
        <v>0</v>
      </c>
      <c r="F55" s="279">
        <f t="shared" si="12"/>
        <v>0</v>
      </c>
      <c r="G55" s="279">
        <f t="shared" si="12"/>
        <v>0</v>
      </c>
      <c r="H55" s="279">
        <f t="shared" si="12"/>
        <v>189561.76252499982</v>
      </c>
      <c r="I55" s="279">
        <f t="shared" si="12"/>
        <v>167085.890675</v>
      </c>
      <c r="J55" s="279">
        <f t="shared" si="12"/>
        <v>0</v>
      </c>
      <c r="K55" s="279">
        <f t="shared" si="12"/>
        <v>96.207499999983156</v>
      </c>
      <c r="L55" s="279">
        <f t="shared" si="12"/>
        <v>0</v>
      </c>
      <c r="M55" s="279">
        <f t="shared" si="12"/>
        <v>0</v>
      </c>
      <c r="N55" s="279">
        <f t="shared" si="12"/>
        <v>1396.38</v>
      </c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  <c r="BJ55" s="312"/>
      <c r="BK55" s="312"/>
      <c r="BL55" s="312"/>
      <c r="BM55" s="312"/>
      <c r="BN55" s="312"/>
      <c r="BO55" s="312"/>
      <c r="BP55" s="312"/>
      <c r="BQ55" s="312"/>
      <c r="BR55" s="312"/>
      <c r="BS55" s="312"/>
      <c r="BT55" s="312"/>
      <c r="BU55" s="312"/>
      <c r="BV55" s="312"/>
      <c r="BW55" s="312"/>
      <c r="BX55" s="312"/>
      <c r="BY55" s="312"/>
      <c r="BZ55" s="312"/>
      <c r="CA55" s="312"/>
      <c r="CB55" s="312"/>
      <c r="CC55" s="312"/>
      <c r="CD55" s="312"/>
      <c r="CE55" s="312"/>
      <c r="CF55" s="312"/>
      <c r="CG55" s="312"/>
      <c r="CH55" s="313"/>
    </row>
    <row r="56" spans="1:86" ht="15" customHeight="1" x14ac:dyDescent="0.35">
      <c r="A56" s="8"/>
      <c r="B56" s="302"/>
      <c r="C56" s="9"/>
      <c r="D56" s="302"/>
      <c r="E56" s="9"/>
      <c r="F56" s="5"/>
      <c r="G56" s="5"/>
      <c r="H56" s="5"/>
      <c r="I56" s="5"/>
      <c r="J56" s="5"/>
      <c r="K56" s="5"/>
      <c r="L56" s="5"/>
      <c r="M56" s="366" t="s">
        <v>218</v>
      </c>
      <c r="N56" s="367">
        <f>SUM(C55:N55)</f>
        <v>358140.24069999979</v>
      </c>
      <c r="O56" s="366" t="s">
        <v>219</v>
      </c>
      <c r="P56" s="368">
        <f>'BIZ kWh ENTRY'!AU113</f>
        <v>358140.24069999979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172"/>
    </row>
    <row r="57" spans="1:86" ht="15" thickBot="1" x14ac:dyDescent="0.4">
      <c r="C57" s="149"/>
      <c r="D57" s="149"/>
      <c r="E57" s="149"/>
      <c r="F57" s="302"/>
      <c r="G57" s="302"/>
      <c r="H57" s="9"/>
      <c r="I57" s="302"/>
      <c r="J57" s="302"/>
      <c r="K57" s="9"/>
      <c r="L57" s="302"/>
      <c r="M57" s="302"/>
      <c r="N57" s="9"/>
      <c r="O57" s="302"/>
      <c r="P57" s="302"/>
      <c r="Q57" s="9"/>
      <c r="R57" s="302"/>
      <c r="S57" s="302"/>
      <c r="T57" s="9"/>
      <c r="U57" s="302"/>
      <c r="V57" s="302"/>
      <c r="W57" s="9"/>
      <c r="X57" s="302"/>
      <c r="Y57" s="302"/>
      <c r="Z57" s="9"/>
      <c r="AA57" s="302"/>
      <c r="AB57" s="302"/>
      <c r="AC57" s="9"/>
      <c r="AD57" s="302"/>
      <c r="AE57" s="302"/>
      <c r="AF57" s="9"/>
      <c r="AG57" s="302"/>
      <c r="AH57" s="302"/>
      <c r="AI57" s="9"/>
      <c r="AJ57" s="302"/>
      <c r="AK57" s="302"/>
      <c r="AL57" s="9"/>
      <c r="AM57" s="302"/>
      <c r="AN57" s="302"/>
      <c r="AO57" s="9"/>
      <c r="AP57" s="302"/>
      <c r="AQ57" s="302"/>
      <c r="AR57" s="9"/>
      <c r="AS57" s="302"/>
      <c r="AT57" s="302"/>
      <c r="AU57" s="9"/>
      <c r="AV57" s="302"/>
      <c r="AW57" s="302"/>
      <c r="AX57" s="9"/>
      <c r="AY57" s="302"/>
      <c r="AZ57" s="302"/>
      <c r="BA57" s="9"/>
      <c r="BB57" s="302"/>
      <c r="BC57" s="302"/>
      <c r="BD57" s="9"/>
      <c r="BE57" s="302"/>
      <c r="BF57" s="302"/>
      <c r="BG57" s="9"/>
      <c r="BH57" s="302"/>
      <c r="BI57" s="302"/>
      <c r="BJ57" s="9"/>
      <c r="BK57" s="302"/>
      <c r="BL57" s="302"/>
      <c r="BM57" s="9"/>
      <c r="BN57" s="302"/>
      <c r="BO57" s="302"/>
      <c r="BP57" s="9"/>
      <c r="BQ57" s="302"/>
      <c r="BR57" s="302"/>
      <c r="BS57" s="9"/>
      <c r="BT57" s="302"/>
      <c r="BU57" s="302"/>
      <c r="BV57" s="9"/>
      <c r="BW57" s="302"/>
      <c r="BX57" s="302"/>
      <c r="BY57" s="9"/>
      <c r="BZ57" s="302"/>
      <c r="CA57" s="302"/>
      <c r="CB57" s="9"/>
      <c r="CC57" s="302"/>
      <c r="CD57" s="302"/>
      <c r="CE57" s="9"/>
      <c r="CF57" s="302"/>
      <c r="CG57" s="302"/>
      <c r="CH57" s="173"/>
    </row>
    <row r="58" spans="1:86" ht="16" thickBot="1" x14ac:dyDescent="0.4">
      <c r="A58" s="629" t="s">
        <v>33</v>
      </c>
      <c r="B58" s="18" t="str">
        <f t="shared" ref="B58" si="13">B40</f>
        <v>End Use</v>
      </c>
      <c r="C58" s="176">
        <f>C$4</f>
        <v>44562</v>
      </c>
      <c r="D58" s="176">
        <f t="shared" ref="D58:BO58" si="14">D$4</f>
        <v>44593</v>
      </c>
      <c r="E58" s="176">
        <f t="shared" si="14"/>
        <v>44621</v>
      </c>
      <c r="F58" s="176">
        <f t="shared" si="14"/>
        <v>44652</v>
      </c>
      <c r="G58" s="176">
        <f t="shared" si="14"/>
        <v>44682</v>
      </c>
      <c r="H58" s="176">
        <f t="shared" si="14"/>
        <v>44713</v>
      </c>
      <c r="I58" s="176">
        <f t="shared" si="14"/>
        <v>44743</v>
      </c>
      <c r="J58" s="176">
        <f t="shared" si="14"/>
        <v>44774</v>
      </c>
      <c r="K58" s="176">
        <f t="shared" si="14"/>
        <v>44805</v>
      </c>
      <c r="L58" s="176">
        <f t="shared" si="14"/>
        <v>44835</v>
      </c>
      <c r="M58" s="176">
        <f t="shared" si="14"/>
        <v>44866</v>
      </c>
      <c r="N58" s="176">
        <f t="shared" si="14"/>
        <v>44896</v>
      </c>
      <c r="O58" s="176">
        <f t="shared" si="14"/>
        <v>44927</v>
      </c>
      <c r="P58" s="176">
        <f t="shared" si="14"/>
        <v>44958</v>
      </c>
      <c r="Q58" s="176">
        <f t="shared" si="14"/>
        <v>44986</v>
      </c>
      <c r="R58" s="176">
        <f t="shared" si="14"/>
        <v>45017</v>
      </c>
      <c r="S58" s="176">
        <f t="shared" si="14"/>
        <v>45047</v>
      </c>
      <c r="T58" s="176">
        <f t="shared" si="14"/>
        <v>45078</v>
      </c>
      <c r="U58" s="176">
        <f t="shared" si="14"/>
        <v>45108</v>
      </c>
      <c r="V58" s="176">
        <f t="shared" si="14"/>
        <v>45139</v>
      </c>
      <c r="W58" s="176">
        <f t="shared" si="14"/>
        <v>45170</v>
      </c>
      <c r="X58" s="176">
        <f t="shared" si="14"/>
        <v>45200</v>
      </c>
      <c r="Y58" s="176">
        <f t="shared" si="14"/>
        <v>45231</v>
      </c>
      <c r="Z58" s="176">
        <f t="shared" si="14"/>
        <v>45261</v>
      </c>
      <c r="AA58" s="176">
        <f t="shared" si="14"/>
        <v>45292</v>
      </c>
      <c r="AB58" s="176">
        <f t="shared" si="14"/>
        <v>45323</v>
      </c>
      <c r="AC58" s="176">
        <f t="shared" si="14"/>
        <v>45352</v>
      </c>
      <c r="AD58" s="176">
        <f t="shared" si="14"/>
        <v>45383</v>
      </c>
      <c r="AE58" s="176">
        <f t="shared" si="14"/>
        <v>45413</v>
      </c>
      <c r="AF58" s="176">
        <f t="shared" si="14"/>
        <v>45444</v>
      </c>
      <c r="AG58" s="176">
        <f t="shared" si="14"/>
        <v>45474</v>
      </c>
      <c r="AH58" s="176">
        <f t="shared" si="14"/>
        <v>45505</v>
      </c>
      <c r="AI58" s="176">
        <f t="shared" si="14"/>
        <v>45536</v>
      </c>
      <c r="AJ58" s="176">
        <f t="shared" si="14"/>
        <v>45566</v>
      </c>
      <c r="AK58" s="176">
        <f t="shared" si="14"/>
        <v>45597</v>
      </c>
      <c r="AL58" s="176">
        <f t="shared" si="14"/>
        <v>45627</v>
      </c>
      <c r="AM58" s="176">
        <f t="shared" si="14"/>
        <v>45658</v>
      </c>
      <c r="AN58" s="176">
        <f t="shared" si="14"/>
        <v>45689</v>
      </c>
      <c r="AO58" s="176">
        <f t="shared" si="14"/>
        <v>45717</v>
      </c>
      <c r="AP58" s="176">
        <f t="shared" si="14"/>
        <v>45748</v>
      </c>
      <c r="AQ58" s="176">
        <f t="shared" si="14"/>
        <v>45778</v>
      </c>
      <c r="AR58" s="176">
        <f t="shared" si="14"/>
        <v>45809</v>
      </c>
      <c r="AS58" s="176">
        <f t="shared" si="14"/>
        <v>45839</v>
      </c>
      <c r="AT58" s="176">
        <f t="shared" si="14"/>
        <v>45870</v>
      </c>
      <c r="AU58" s="176">
        <f t="shared" si="14"/>
        <v>45901</v>
      </c>
      <c r="AV58" s="176">
        <f t="shared" si="14"/>
        <v>45931</v>
      </c>
      <c r="AW58" s="176">
        <f t="shared" si="14"/>
        <v>45962</v>
      </c>
      <c r="AX58" s="176">
        <f t="shared" si="14"/>
        <v>45992</v>
      </c>
      <c r="AY58" s="176">
        <f t="shared" si="14"/>
        <v>46023</v>
      </c>
      <c r="AZ58" s="176">
        <f t="shared" si="14"/>
        <v>46054</v>
      </c>
      <c r="BA58" s="176">
        <f t="shared" si="14"/>
        <v>46082</v>
      </c>
      <c r="BB58" s="176">
        <f t="shared" si="14"/>
        <v>46113</v>
      </c>
      <c r="BC58" s="176">
        <f t="shared" si="14"/>
        <v>46143</v>
      </c>
      <c r="BD58" s="176">
        <f t="shared" si="14"/>
        <v>46174</v>
      </c>
      <c r="BE58" s="176">
        <f t="shared" si="14"/>
        <v>46204</v>
      </c>
      <c r="BF58" s="176">
        <f t="shared" si="14"/>
        <v>46235</v>
      </c>
      <c r="BG58" s="176">
        <f t="shared" si="14"/>
        <v>46266</v>
      </c>
      <c r="BH58" s="176">
        <f t="shared" si="14"/>
        <v>46296</v>
      </c>
      <c r="BI58" s="176">
        <f t="shared" si="14"/>
        <v>46327</v>
      </c>
      <c r="BJ58" s="176">
        <f t="shared" si="14"/>
        <v>46357</v>
      </c>
      <c r="BK58" s="176">
        <f t="shared" si="14"/>
        <v>46388</v>
      </c>
      <c r="BL58" s="176">
        <f t="shared" si="14"/>
        <v>46419</v>
      </c>
      <c r="BM58" s="176">
        <f t="shared" si="14"/>
        <v>46447</v>
      </c>
      <c r="BN58" s="176">
        <f t="shared" si="14"/>
        <v>46478</v>
      </c>
      <c r="BO58" s="176">
        <f t="shared" si="14"/>
        <v>46508</v>
      </c>
      <c r="BP58" s="176">
        <f t="shared" ref="BP58:CH58" si="15">BP$4</f>
        <v>46539</v>
      </c>
      <c r="BQ58" s="176">
        <f t="shared" si="15"/>
        <v>46569</v>
      </c>
      <c r="BR58" s="176">
        <f t="shared" si="15"/>
        <v>46600</v>
      </c>
      <c r="BS58" s="176">
        <f t="shared" si="15"/>
        <v>46631</v>
      </c>
      <c r="BT58" s="176">
        <f t="shared" si="15"/>
        <v>46661</v>
      </c>
      <c r="BU58" s="176">
        <f t="shared" si="15"/>
        <v>46692</v>
      </c>
      <c r="BV58" s="176">
        <f t="shared" si="15"/>
        <v>46722</v>
      </c>
      <c r="BW58" s="176">
        <f t="shared" si="15"/>
        <v>46753</v>
      </c>
      <c r="BX58" s="176">
        <f t="shared" si="15"/>
        <v>46784</v>
      </c>
      <c r="BY58" s="176">
        <f t="shared" si="15"/>
        <v>46813</v>
      </c>
      <c r="BZ58" s="176">
        <f t="shared" si="15"/>
        <v>46844</v>
      </c>
      <c r="CA58" s="176">
        <f t="shared" si="15"/>
        <v>46874</v>
      </c>
      <c r="CB58" s="176">
        <f t="shared" si="15"/>
        <v>46905</v>
      </c>
      <c r="CC58" s="176">
        <f t="shared" si="15"/>
        <v>46935</v>
      </c>
      <c r="CD58" s="176">
        <f t="shared" si="15"/>
        <v>46966</v>
      </c>
      <c r="CE58" s="176">
        <f t="shared" si="15"/>
        <v>46997</v>
      </c>
      <c r="CF58" s="176">
        <f t="shared" si="15"/>
        <v>47027</v>
      </c>
      <c r="CG58" s="176">
        <f t="shared" si="15"/>
        <v>47058</v>
      </c>
      <c r="CH58" s="177">
        <f t="shared" si="15"/>
        <v>47088</v>
      </c>
    </row>
    <row r="59" spans="1:86" x14ac:dyDescent="0.35">
      <c r="A59" s="630"/>
      <c r="B59" s="11" t="str">
        <f t="shared" ref="B59:B73" si="16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D59" s="203"/>
      <c r="CE59" s="203"/>
      <c r="CF59" s="203"/>
      <c r="CG59" s="203"/>
      <c r="CH59" s="277"/>
    </row>
    <row r="60" spans="1:86" ht="15" customHeight="1" x14ac:dyDescent="0.35">
      <c r="A60" s="630"/>
      <c r="B60" s="11" t="str">
        <f t="shared" si="16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  <c r="BW60" s="203"/>
      <c r="BX60" s="203"/>
      <c r="BY60" s="203"/>
      <c r="BZ60" s="203"/>
      <c r="CA60" s="203"/>
      <c r="CB60" s="203"/>
      <c r="CC60" s="203"/>
      <c r="CD60" s="203"/>
      <c r="CE60" s="203"/>
      <c r="CF60" s="203"/>
      <c r="CG60" s="203"/>
      <c r="CH60" s="277"/>
    </row>
    <row r="61" spans="1:86" x14ac:dyDescent="0.35">
      <c r="A61" s="630"/>
      <c r="B61" s="11" t="str">
        <f t="shared" si="16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3"/>
      <c r="BN61" s="203"/>
      <c r="BO61" s="203"/>
      <c r="BP61" s="203"/>
      <c r="BQ61" s="203"/>
      <c r="BR61" s="203"/>
      <c r="BS61" s="203"/>
      <c r="BT61" s="203"/>
      <c r="BU61" s="203"/>
      <c r="BV61" s="203"/>
      <c r="BW61" s="203"/>
      <c r="BX61" s="203"/>
      <c r="BY61" s="203"/>
      <c r="BZ61" s="203"/>
      <c r="CA61" s="203"/>
      <c r="CB61" s="203"/>
      <c r="CC61" s="203"/>
      <c r="CD61" s="203"/>
      <c r="CE61" s="203"/>
      <c r="CF61" s="203"/>
      <c r="CG61" s="203"/>
      <c r="CH61" s="277"/>
    </row>
    <row r="62" spans="1:86" x14ac:dyDescent="0.35">
      <c r="A62" s="630"/>
      <c r="B62" s="11" t="str">
        <f t="shared" si="16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3"/>
      <c r="BN62" s="203"/>
      <c r="BO62" s="203"/>
      <c r="BP62" s="203"/>
      <c r="BQ62" s="203"/>
      <c r="BR62" s="203"/>
      <c r="BS62" s="203"/>
      <c r="BT62" s="203"/>
      <c r="BU62" s="203"/>
      <c r="BV62" s="203"/>
      <c r="BW62" s="203"/>
      <c r="BX62" s="203"/>
      <c r="BY62" s="203"/>
      <c r="BZ62" s="203"/>
      <c r="CA62" s="203"/>
      <c r="CB62" s="203"/>
      <c r="CC62" s="203"/>
      <c r="CD62" s="203"/>
      <c r="CE62" s="203"/>
      <c r="CF62" s="203"/>
      <c r="CG62" s="203"/>
      <c r="CH62" s="277"/>
    </row>
    <row r="63" spans="1:86" x14ac:dyDescent="0.35">
      <c r="A63" s="630"/>
      <c r="B63" s="11" t="str">
        <f t="shared" si="16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3"/>
      <c r="BN63" s="203"/>
      <c r="BO63" s="203"/>
      <c r="BP63" s="203"/>
      <c r="BQ63" s="203"/>
      <c r="BR63" s="203"/>
      <c r="BS63" s="203"/>
      <c r="BT63" s="203"/>
      <c r="BU63" s="203"/>
      <c r="BV63" s="203"/>
      <c r="BW63" s="203"/>
      <c r="BX63" s="203"/>
      <c r="BY63" s="203"/>
      <c r="BZ63" s="203"/>
      <c r="CA63" s="203"/>
      <c r="CB63" s="203"/>
      <c r="CC63" s="203"/>
      <c r="CD63" s="203"/>
      <c r="CE63" s="203"/>
      <c r="CF63" s="203"/>
      <c r="CG63" s="203"/>
      <c r="CH63" s="277"/>
    </row>
    <row r="64" spans="1:86" x14ac:dyDescent="0.35">
      <c r="A64" s="630"/>
      <c r="B64" s="11" t="str">
        <f t="shared" si="16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3"/>
      <c r="BN64" s="203"/>
      <c r="BO64" s="203"/>
      <c r="BP64" s="203"/>
      <c r="BQ64" s="203"/>
      <c r="BR64" s="203"/>
      <c r="BS64" s="203"/>
      <c r="BT64" s="203"/>
      <c r="BU64" s="203"/>
      <c r="BV64" s="203"/>
      <c r="BW64" s="203"/>
      <c r="BX64" s="203"/>
      <c r="BY64" s="203"/>
      <c r="BZ64" s="203"/>
      <c r="CA64" s="203"/>
      <c r="CB64" s="203"/>
      <c r="CC64" s="203"/>
      <c r="CD64" s="203"/>
      <c r="CE64" s="203"/>
      <c r="CF64" s="203"/>
      <c r="CG64" s="203"/>
      <c r="CH64" s="277"/>
    </row>
    <row r="65" spans="1:86" x14ac:dyDescent="0.35">
      <c r="A65" s="630"/>
      <c r="B65" s="11" t="str">
        <f t="shared" si="16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203"/>
      <c r="BN65" s="203"/>
      <c r="BO65" s="203"/>
      <c r="BP65" s="203"/>
      <c r="BQ65" s="203"/>
      <c r="BR65" s="203"/>
      <c r="BS65" s="203"/>
      <c r="BT65" s="203"/>
      <c r="BU65" s="203"/>
      <c r="BV65" s="203"/>
      <c r="BW65" s="203"/>
      <c r="BX65" s="203"/>
      <c r="BY65" s="203"/>
      <c r="BZ65" s="203"/>
      <c r="CA65" s="203"/>
      <c r="CB65" s="203"/>
      <c r="CC65" s="203"/>
      <c r="CD65" s="203"/>
      <c r="CE65" s="203"/>
      <c r="CF65" s="203"/>
      <c r="CG65" s="203"/>
      <c r="CH65" s="277"/>
    </row>
    <row r="66" spans="1:86" x14ac:dyDescent="0.35">
      <c r="A66" s="630"/>
      <c r="B66" s="11" t="str">
        <f t="shared" si="16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203"/>
      <c r="BN66" s="203"/>
      <c r="BO66" s="203"/>
      <c r="BP66" s="203"/>
      <c r="BQ66" s="203"/>
      <c r="BR66" s="203"/>
      <c r="BS66" s="203"/>
      <c r="BT66" s="203"/>
      <c r="BU66" s="203"/>
      <c r="BV66" s="203"/>
      <c r="BW66" s="203"/>
      <c r="BX66" s="203"/>
      <c r="BY66" s="203"/>
      <c r="BZ66" s="203"/>
      <c r="CA66" s="203"/>
      <c r="CB66" s="203"/>
      <c r="CC66" s="203"/>
      <c r="CD66" s="203"/>
      <c r="CE66" s="203"/>
      <c r="CF66" s="203"/>
      <c r="CG66" s="203"/>
      <c r="CH66" s="277"/>
    </row>
    <row r="67" spans="1:86" x14ac:dyDescent="0.35">
      <c r="A67" s="630"/>
      <c r="B67" s="11" t="str">
        <f t="shared" si="16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-10269.052600000079</v>
      </c>
      <c r="I67" s="3">
        <f>'BIZ kWh ENTRY'!BE108</f>
        <v>57551.486449999997</v>
      </c>
      <c r="J67" s="3">
        <f>'BIZ kWh ENTRY'!BF108</f>
        <v>0</v>
      </c>
      <c r="K67" s="3">
        <f>'BIZ kWh ENTRY'!BG108</f>
        <v>80.808074999999917</v>
      </c>
      <c r="L67" s="3">
        <f>'BIZ kWh ENTRY'!BH108</f>
        <v>0</v>
      </c>
      <c r="M67" s="3">
        <f>'BIZ kWh ENTRY'!BI108</f>
        <v>0</v>
      </c>
      <c r="N67" s="3">
        <f>'BIZ kWh ENTRY'!BJ108</f>
        <v>12619.814899999999</v>
      </c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3"/>
      <c r="BV67" s="203"/>
      <c r="BW67" s="203"/>
      <c r="BX67" s="203"/>
      <c r="BY67" s="203"/>
      <c r="BZ67" s="203"/>
      <c r="CA67" s="203"/>
      <c r="CB67" s="203"/>
      <c r="CC67" s="203"/>
      <c r="CD67" s="203"/>
      <c r="CE67" s="203"/>
      <c r="CF67" s="203"/>
      <c r="CG67" s="203"/>
      <c r="CH67" s="277"/>
    </row>
    <row r="68" spans="1:86" x14ac:dyDescent="0.35">
      <c r="A68" s="630"/>
      <c r="B68" s="11" t="str">
        <f t="shared" si="16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3"/>
      <c r="BN68" s="203"/>
      <c r="BO68" s="203"/>
      <c r="BP68" s="203"/>
      <c r="BQ68" s="203"/>
      <c r="BR68" s="203"/>
      <c r="BS68" s="203"/>
      <c r="BT68" s="203"/>
      <c r="BU68" s="203"/>
      <c r="BV68" s="203"/>
      <c r="BW68" s="203"/>
      <c r="BX68" s="203"/>
      <c r="BY68" s="203"/>
      <c r="BZ68" s="203"/>
      <c r="CA68" s="203"/>
      <c r="CB68" s="203"/>
      <c r="CC68" s="203"/>
      <c r="CD68" s="203"/>
      <c r="CE68" s="203"/>
      <c r="CF68" s="203"/>
      <c r="CG68" s="203"/>
      <c r="CH68" s="277"/>
    </row>
    <row r="69" spans="1:86" ht="15.75" customHeight="1" x14ac:dyDescent="0.35">
      <c r="A69" s="630"/>
      <c r="B69" s="11" t="str">
        <f t="shared" si="16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03"/>
      <c r="BI69" s="203"/>
      <c r="BJ69" s="203"/>
      <c r="BK69" s="203"/>
      <c r="BL69" s="203"/>
      <c r="BM69" s="203"/>
      <c r="BN69" s="203"/>
      <c r="BO69" s="203"/>
      <c r="BP69" s="203"/>
      <c r="BQ69" s="203"/>
      <c r="BR69" s="203"/>
      <c r="BS69" s="203"/>
      <c r="BT69" s="203"/>
      <c r="BU69" s="203"/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203"/>
      <c r="CG69" s="203"/>
      <c r="CH69" s="277"/>
    </row>
    <row r="70" spans="1:86" x14ac:dyDescent="0.35">
      <c r="A70" s="630"/>
      <c r="B70" s="11" t="str">
        <f t="shared" si="16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203"/>
      <c r="BL70" s="203"/>
      <c r="BM70" s="203"/>
      <c r="BN70" s="203"/>
      <c r="BO70" s="203"/>
      <c r="BP70" s="203"/>
      <c r="BQ70" s="203"/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3"/>
      <c r="CE70" s="203"/>
      <c r="CF70" s="203"/>
      <c r="CG70" s="203"/>
      <c r="CH70" s="277"/>
    </row>
    <row r="71" spans="1:86" x14ac:dyDescent="0.35">
      <c r="A71" s="630"/>
      <c r="B71" s="11" t="str">
        <f t="shared" si="16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3"/>
      <c r="AR71" s="203"/>
      <c r="AS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F71" s="203"/>
      <c r="BG71" s="203"/>
      <c r="BH71" s="203"/>
      <c r="BI71" s="203"/>
      <c r="BJ71" s="203"/>
      <c r="BK71" s="203"/>
      <c r="BL71" s="203"/>
      <c r="BM71" s="203"/>
      <c r="BN71" s="203"/>
      <c r="BO71" s="203"/>
      <c r="BP71" s="203"/>
      <c r="BQ71" s="203"/>
      <c r="BR71" s="203"/>
      <c r="BS71" s="203"/>
      <c r="BT71" s="203"/>
      <c r="BU71" s="203"/>
      <c r="BV71" s="203"/>
      <c r="BW71" s="203"/>
      <c r="BX71" s="203"/>
      <c r="BY71" s="203"/>
      <c r="BZ71" s="203"/>
      <c r="CA71" s="203"/>
      <c r="CB71" s="203"/>
      <c r="CC71" s="203"/>
      <c r="CD71" s="203"/>
      <c r="CE71" s="203"/>
      <c r="CF71" s="203"/>
      <c r="CG71" s="203"/>
      <c r="CH71" s="277"/>
    </row>
    <row r="72" spans="1:86" x14ac:dyDescent="0.35">
      <c r="A72" s="630"/>
      <c r="B72" s="11" t="str">
        <f t="shared" si="1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3"/>
      <c r="AW72" s="203"/>
      <c r="AX72" s="203"/>
      <c r="AY72" s="203"/>
      <c r="AZ72" s="203"/>
      <c r="BA72" s="203"/>
      <c r="BB72" s="203"/>
      <c r="BC72" s="203"/>
      <c r="BD72" s="203"/>
      <c r="BE72" s="203"/>
      <c r="BF72" s="203"/>
      <c r="BG72" s="203"/>
      <c r="BH72" s="203"/>
      <c r="BI72" s="203"/>
      <c r="BJ72" s="203"/>
      <c r="BK72" s="203"/>
      <c r="BL72" s="203"/>
      <c r="BM72" s="203"/>
      <c r="BN72" s="203"/>
      <c r="BO72" s="203"/>
      <c r="BP72" s="203"/>
      <c r="BQ72" s="203"/>
      <c r="BR72" s="203"/>
      <c r="BS72" s="203"/>
      <c r="BT72" s="203"/>
      <c r="BU72" s="203"/>
      <c r="BV72" s="203"/>
      <c r="BW72" s="203"/>
      <c r="BX72" s="203"/>
      <c r="BY72" s="203"/>
      <c r="BZ72" s="203"/>
      <c r="CA72" s="203"/>
      <c r="CB72" s="203"/>
      <c r="CC72" s="203"/>
      <c r="CD72" s="203"/>
      <c r="CE72" s="203"/>
      <c r="CF72" s="203"/>
      <c r="CG72" s="203"/>
      <c r="CH72" s="277"/>
    </row>
    <row r="73" spans="1:86" ht="15.75" customHeight="1" thickBot="1" x14ac:dyDescent="0.4">
      <c r="A73" s="631"/>
      <c r="B73" s="224" t="str">
        <f t="shared" si="16"/>
        <v>Monthly kWh</v>
      </c>
      <c r="C73" s="279">
        <f>SUM(C59:C72)</f>
        <v>0</v>
      </c>
      <c r="D73" s="279">
        <f t="shared" ref="D73:N73" si="17">SUM(D59:D72)</f>
        <v>0</v>
      </c>
      <c r="E73" s="279">
        <f t="shared" si="17"/>
        <v>0</v>
      </c>
      <c r="F73" s="279">
        <f t="shared" si="17"/>
        <v>0</v>
      </c>
      <c r="G73" s="279">
        <f t="shared" si="17"/>
        <v>0</v>
      </c>
      <c r="H73" s="279">
        <f t="shared" si="17"/>
        <v>-10269.052600000079</v>
      </c>
      <c r="I73" s="279">
        <f t="shared" si="17"/>
        <v>57551.486449999997</v>
      </c>
      <c r="J73" s="279">
        <f t="shared" si="17"/>
        <v>0</v>
      </c>
      <c r="K73" s="279">
        <f t="shared" si="17"/>
        <v>80.808074999999917</v>
      </c>
      <c r="L73" s="279">
        <f t="shared" si="17"/>
        <v>0</v>
      </c>
      <c r="M73" s="279">
        <f t="shared" si="17"/>
        <v>0</v>
      </c>
      <c r="N73" s="279">
        <f t="shared" si="17"/>
        <v>12619.814899999999</v>
      </c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  <c r="AL73" s="312"/>
      <c r="AM73" s="312"/>
      <c r="AN73" s="312"/>
      <c r="AO73" s="312"/>
      <c r="AP73" s="312"/>
      <c r="AQ73" s="312"/>
      <c r="AR73" s="312"/>
      <c r="AS73" s="312"/>
      <c r="AT73" s="312"/>
      <c r="AU73" s="312"/>
      <c r="AV73" s="312"/>
      <c r="AW73" s="312"/>
      <c r="AX73" s="312"/>
      <c r="AY73" s="312"/>
      <c r="AZ73" s="312"/>
      <c r="BA73" s="312"/>
      <c r="BB73" s="312"/>
      <c r="BC73" s="312"/>
      <c r="BD73" s="312"/>
      <c r="BE73" s="312"/>
      <c r="BF73" s="312"/>
      <c r="BG73" s="312"/>
      <c r="BH73" s="312"/>
      <c r="BI73" s="312"/>
      <c r="BJ73" s="312"/>
      <c r="BK73" s="312"/>
      <c r="BL73" s="312"/>
      <c r="BM73" s="312"/>
      <c r="BN73" s="312"/>
      <c r="BO73" s="312"/>
      <c r="BP73" s="312"/>
      <c r="BQ73" s="312"/>
      <c r="BR73" s="312"/>
      <c r="BS73" s="312"/>
      <c r="BT73" s="312"/>
      <c r="BU73" s="312"/>
      <c r="BV73" s="312"/>
      <c r="BW73" s="312"/>
      <c r="BX73" s="312"/>
      <c r="BY73" s="312"/>
      <c r="BZ73" s="312"/>
      <c r="CA73" s="312"/>
      <c r="CB73" s="312"/>
      <c r="CC73" s="312"/>
      <c r="CD73" s="312"/>
      <c r="CE73" s="312"/>
      <c r="CF73" s="312"/>
      <c r="CG73" s="312"/>
      <c r="CH73" s="313"/>
    </row>
    <row r="74" spans="1:86" ht="15.75" customHeight="1" x14ac:dyDescent="0.35">
      <c r="A74" s="8"/>
      <c r="B74" s="302"/>
      <c r="C74" s="9"/>
      <c r="D74" s="302"/>
      <c r="E74" s="9"/>
      <c r="F74" s="5"/>
      <c r="G74" s="302"/>
      <c r="H74" s="302"/>
      <c r="I74" s="9"/>
      <c r="J74" s="302"/>
      <c r="K74" s="302"/>
      <c r="L74" s="9"/>
      <c r="M74" s="366" t="s">
        <v>218</v>
      </c>
      <c r="N74" s="367">
        <f>SUM(C73:N73)</f>
        <v>59983.056824999912</v>
      </c>
      <c r="O74" s="366" t="s">
        <v>219</v>
      </c>
      <c r="P74" s="368">
        <f>'BIZ kWh ENTRY'!BK113</f>
        <v>59983.056824999912</v>
      </c>
      <c r="Q74" s="302"/>
      <c r="R74" s="9"/>
      <c r="S74" s="302"/>
      <c r="T74" s="302"/>
      <c r="U74" s="9"/>
      <c r="V74" s="302"/>
      <c r="W74" s="302"/>
      <c r="X74" s="9"/>
      <c r="Y74" s="302"/>
      <c r="Z74" s="302"/>
      <c r="AA74" s="9"/>
      <c r="AB74" s="302"/>
      <c r="AC74" s="302"/>
      <c r="AD74" s="9"/>
      <c r="AE74" s="302"/>
      <c r="AF74" s="302"/>
      <c r="AG74" s="9"/>
      <c r="AH74" s="302"/>
      <c r="AI74" s="302"/>
      <c r="AJ74" s="9"/>
      <c r="AK74" s="302"/>
      <c r="AL74" s="302"/>
      <c r="AM74" s="9"/>
      <c r="AN74" s="302"/>
      <c r="AO74" s="302"/>
      <c r="AP74" s="9"/>
      <c r="AQ74" s="302"/>
      <c r="AR74" s="302"/>
      <c r="AS74" s="9"/>
      <c r="AT74" s="302"/>
      <c r="AU74" s="302"/>
      <c r="AV74" s="9"/>
      <c r="AW74" s="302"/>
      <c r="AX74" s="302"/>
      <c r="AY74" s="9"/>
      <c r="AZ74" s="302"/>
      <c r="BA74" s="302"/>
      <c r="BB74" s="9"/>
      <c r="BC74" s="302"/>
      <c r="BD74" s="302"/>
      <c r="BE74" s="9"/>
      <c r="BF74" s="302"/>
      <c r="BG74" s="302"/>
      <c r="BH74" s="9"/>
      <c r="BI74" s="302"/>
      <c r="BJ74" s="302"/>
      <c r="BK74" s="9"/>
      <c r="BL74" s="302"/>
      <c r="BM74" s="302"/>
      <c r="BN74" s="9"/>
      <c r="BO74" s="302"/>
      <c r="BP74" s="302"/>
      <c r="BQ74" s="9"/>
      <c r="BR74" s="302"/>
      <c r="BS74" s="302"/>
      <c r="BT74" s="9"/>
      <c r="BU74" s="302"/>
      <c r="BV74" s="302"/>
      <c r="BW74" s="9"/>
      <c r="BX74" s="302"/>
      <c r="BY74" s="302"/>
      <c r="BZ74" s="9"/>
      <c r="CA74" s="302"/>
      <c r="CB74" s="302"/>
      <c r="CC74" s="9"/>
      <c r="CD74" s="302"/>
      <c r="CE74" s="302"/>
      <c r="CF74" s="9"/>
      <c r="CG74" s="302"/>
      <c r="CH74" s="302"/>
    </row>
    <row r="75" spans="1:86" ht="15.75" customHeight="1" thickBot="1" x14ac:dyDescent="0.4">
      <c r="P75" s="370">
        <f>P20+P38+P56+P74</f>
        <v>867976.02591517428</v>
      </c>
    </row>
    <row r="76" spans="1:86" ht="16.5" customHeight="1" thickBot="1" x14ac:dyDescent="0.4">
      <c r="A76" s="560" t="s">
        <v>17</v>
      </c>
      <c r="B76" s="18" t="s">
        <v>105</v>
      </c>
      <c r="C76" s="176">
        <f>C$4</f>
        <v>44562</v>
      </c>
      <c r="D76" s="176">
        <f t="shared" ref="D76:BO76" si="18">D$4</f>
        <v>44593</v>
      </c>
      <c r="E76" s="176">
        <f t="shared" si="18"/>
        <v>44621</v>
      </c>
      <c r="F76" s="176">
        <f t="shared" si="18"/>
        <v>44652</v>
      </c>
      <c r="G76" s="176">
        <f t="shared" si="18"/>
        <v>44682</v>
      </c>
      <c r="H76" s="176">
        <f t="shared" si="18"/>
        <v>44713</v>
      </c>
      <c r="I76" s="176">
        <f t="shared" si="18"/>
        <v>44743</v>
      </c>
      <c r="J76" s="176">
        <f t="shared" si="18"/>
        <v>44774</v>
      </c>
      <c r="K76" s="176">
        <f t="shared" si="18"/>
        <v>44805</v>
      </c>
      <c r="L76" s="176">
        <f t="shared" si="18"/>
        <v>44835</v>
      </c>
      <c r="M76" s="176">
        <f t="shared" si="18"/>
        <v>44866</v>
      </c>
      <c r="N76" s="176">
        <f t="shared" si="18"/>
        <v>44896</v>
      </c>
      <c r="O76" s="176">
        <f t="shared" si="18"/>
        <v>44927</v>
      </c>
      <c r="P76" s="176">
        <f t="shared" si="18"/>
        <v>44958</v>
      </c>
      <c r="Q76" s="176">
        <f t="shared" si="18"/>
        <v>44986</v>
      </c>
      <c r="R76" s="176">
        <f t="shared" si="18"/>
        <v>45017</v>
      </c>
      <c r="S76" s="176">
        <f t="shared" si="18"/>
        <v>45047</v>
      </c>
      <c r="T76" s="176">
        <f t="shared" si="18"/>
        <v>45078</v>
      </c>
      <c r="U76" s="176">
        <f t="shared" si="18"/>
        <v>45108</v>
      </c>
      <c r="V76" s="176">
        <f t="shared" si="18"/>
        <v>45139</v>
      </c>
      <c r="W76" s="176">
        <f t="shared" si="18"/>
        <v>45170</v>
      </c>
      <c r="X76" s="176">
        <f t="shared" si="18"/>
        <v>45200</v>
      </c>
      <c r="Y76" s="176">
        <f t="shared" si="18"/>
        <v>45231</v>
      </c>
      <c r="Z76" s="176">
        <f t="shared" si="18"/>
        <v>45261</v>
      </c>
      <c r="AA76" s="176">
        <f t="shared" si="18"/>
        <v>45292</v>
      </c>
      <c r="AB76" s="176">
        <f t="shared" si="18"/>
        <v>45323</v>
      </c>
      <c r="AC76" s="176">
        <f t="shared" si="18"/>
        <v>45352</v>
      </c>
      <c r="AD76" s="176">
        <f t="shared" si="18"/>
        <v>45383</v>
      </c>
      <c r="AE76" s="176">
        <f t="shared" si="18"/>
        <v>45413</v>
      </c>
      <c r="AF76" s="176">
        <f t="shared" si="18"/>
        <v>45444</v>
      </c>
      <c r="AG76" s="176">
        <f t="shared" si="18"/>
        <v>45474</v>
      </c>
      <c r="AH76" s="176">
        <f t="shared" si="18"/>
        <v>45505</v>
      </c>
      <c r="AI76" s="176">
        <f t="shared" si="18"/>
        <v>45536</v>
      </c>
      <c r="AJ76" s="176">
        <f t="shared" si="18"/>
        <v>45566</v>
      </c>
      <c r="AK76" s="176">
        <f t="shared" si="18"/>
        <v>45597</v>
      </c>
      <c r="AL76" s="176">
        <f t="shared" si="18"/>
        <v>45627</v>
      </c>
      <c r="AM76" s="176">
        <f t="shared" si="18"/>
        <v>45658</v>
      </c>
      <c r="AN76" s="176">
        <f t="shared" si="18"/>
        <v>45689</v>
      </c>
      <c r="AO76" s="176">
        <f t="shared" si="18"/>
        <v>45717</v>
      </c>
      <c r="AP76" s="176">
        <f t="shared" si="18"/>
        <v>45748</v>
      </c>
      <c r="AQ76" s="176">
        <f t="shared" si="18"/>
        <v>45778</v>
      </c>
      <c r="AR76" s="176">
        <f t="shared" si="18"/>
        <v>45809</v>
      </c>
      <c r="AS76" s="176">
        <f t="shared" si="18"/>
        <v>45839</v>
      </c>
      <c r="AT76" s="176">
        <f t="shared" si="18"/>
        <v>45870</v>
      </c>
      <c r="AU76" s="176">
        <f t="shared" si="18"/>
        <v>45901</v>
      </c>
      <c r="AV76" s="176">
        <f t="shared" si="18"/>
        <v>45931</v>
      </c>
      <c r="AW76" s="176">
        <f t="shared" si="18"/>
        <v>45962</v>
      </c>
      <c r="AX76" s="176">
        <f t="shared" si="18"/>
        <v>45992</v>
      </c>
      <c r="AY76" s="176">
        <f t="shared" si="18"/>
        <v>46023</v>
      </c>
      <c r="AZ76" s="176">
        <f t="shared" si="18"/>
        <v>46054</v>
      </c>
      <c r="BA76" s="176">
        <f t="shared" si="18"/>
        <v>46082</v>
      </c>
      <c r="BB76" s="176">
        <f t="shared" si="18"/>
        <v>46113</v>
      </c>
      <c r="BC76" s="176">
        <f t="shared" si="18"/>
        <v>46143</v>
      </c>
      <c r="BD76" s="176">
        <f t="shared" si="18"/>
        <v>46174</v>
      </c>
      <c r="BE76" s="176">
        <f t="shared" si="18"/>
        <v>46204</v>
      </c>
      <c r="BF76" s="176">
        <f t="shared" si="18"/>
        <v>46235</v>
      </c>
      <c r="BG76" s="176">
        <f t="shared" si="18"/>
        <v>46266</v>
      </c>
      <c r="BH76" s="176">
        <f t="shared" si="18"/>
        <v>46296</v>
      </c>
      <c r="BI76" s="176">
        <f t="shared" si="18"/>
        <v>46327</v>
      </c>
      <c r="BJ76" s="176">
        <f t="shared" si="18"/>
        <v>46357</v>
      </c>
      <c r="BK76" s="176">
        <f t="shared" si="18"/>
        <v>46388</v>
      </c>
      <c r="BL76" s="176">
        <f t="shared" si="18"/>
        <v>46419</v>
      </c>
      <c r="BM76" s="176">
        <f t="shared" si="18"/>
        <v>46447</v>
      </c>
      <c r="BN76" s="176">
        <f t="shared" si="18"/>
        <v>46478</v>
      </c>
      <c r="BO76" s="176">
        <f t="shared" si="18"/>
        <v>46508</v>
      </c>
      <c r="BP76" s="176">
        <f t="shared" ref="BP76:CH76" si="19">BP$4</f>
        <v>46539</v>
      </c>
      <c r="BQ76" s="176">
        <f t="shared" si="19"/>
        <v>46569</v>
      </c>
      <c r="BR76" s="176">
        <f t="shared" si="19"/>
        <v>46600</v>
      </c>
      <c r="BS76" s="176">
        <f t="shared" si="19"/>
        <v>46631</v>
      </c>
      <c r="BT76" s="176">
        <f t="shared" si="19"/>
        <v>46661</v>
      </c>
      <c r="BU76" s="176">
        <f t="shared" si="19"/>
        <v>46692</v>
      </c>
      <c r="BV76" s="176">
        <f t="shared" si="19"/>
        <v>46722</v>
      </c>
      <c r="BW76" s="176">
        <f t="shared" si="19"/>
        <v>46753</v>
      </c>
      <c r="BX76" s="176">
        <f t="shared" si="19"/>
        <v>46784</v>
      </c>
      <c r="BY76" s="176">
        <f t="shared" si="19"/>
        <v>46813</v>
      </c>
      <c r="BZ76" s="176">
        <f t="shared" si="19"/>
        <v>46844</v>
      </c>
      <c r="CA76" s="176">
        <f t="shared" si="19"/>
        <v>46874</v>
      </c>
      <c r="CB76" s="176">
        <f t="shared" si="19"/>
        <v>46905</v>
      </c>
      <c r="CC76" s="176">
        <f t="shared" si="19"/>
        <v>46935</v>
      </c>
      <c r="CD76" s="176">
        <f t="shared" si="19"/>
        <v>46966</v>
      </c>
      <c r="CE76" s="176">
        <f t="shared" si="19"/>
        <v>46997</v>
      </c>
      <c r="CF76" s="176">
        <f t="shared" si="19"/>
        <v>47027</v>
      </c>
      <c r="CG76" s="176">
        <f t="shared" si="19"/>
        <v>47058</v>
      </c>
      <c r="CH76" s="177">
        <f t="shared" si="19"/>
        <v>47088</v>
      </c>
    </row>
    <row r="77" spans="1:86" ht="15.5" x14ac:dyDescent="0.35">
      <c r="A77" s="561"/>
      <c r="B77" s="14" t="s">
        <v>30</v>
      </c>
      <c r="C77" s="30">
        <f>((C19*C$90))*C$2</f>
        <v>0</v>
      </c>
      <c r="D77" s="30">
        <f t="shared" ref="D77:BO77" si="20">((D19*D$90))*D$2</f>
        <v>0</v>
      </c>
      <c r="E77" s="30">
        <f t="shared" si="20"/>
        <v>0</v>
      </c>
      <c r="F77" s="30">
        <f t="shared" si="20"/>
        <v>0</v>
      </c>
      <c r="G77" s="30">
        <f t="shared" si="20"/>
        <v>0</v>
      </c>
      <c r="H77" s="30">
        <f t="shared" si="20"/>
        <v>507.0755065888971</v>
      </c>
      <c r="I77" s="30">
        <f t="shared" si="20"/>
        <v>2050.8125218554815</v>
      </c>
      <c r="J77" s="30">
        <f t="shared" si="20"/>
        <v>0</v>
      </c>
      <c r="K77" s="30">
        <f t="shared" si="20"/>
        <v>-3.562205149696954</v>
      </c>
      <c r="L77" s="30">
        <f t="shared" si="20"/>
        <v>0</v>
      </c>
      <c r="M77" s="30">
        <f t="shared" si="20"/>
        <v>0</v>
      </c>
      <c r="N77" s="30">
        <f t="shared" si="20"/>
        <v>19.390812843599953</v>
      </c>
      <c r="O77" s="30">
        <f t="shared" si="20"/>
        <v>0</v>
      </c>
      <c r="P77" s="30">
        <f t="shared" si="20"/>
        <v>0</v>
      </c>
      <c r="Q77" s="30">
        <f t="shared" si="20"/>
        <v>0</v>
      </c>
      <c r="R77" s="30">
        <f t="shared" si="20"/>
        <v>0</v>
      </c>
      <c r="S77" s="30">
        <f t="shared" si="20"/>
        <v>0</v>
      </c>
      <c r="T77" s="30">
        <f t="shared" si="20"/>
        <v>0</v>
      </c>
      <c r="U77" s="30">
        <f t="shared" si="20"/>
        <v>0</v>
      </c>
      <c r="V77" s="30">
        <f t="shared" si="20"/>
        <v>0</v>
      </c>
      <c r="W77" s="30">
        <f t="shared" si="20"/>
        <v>0</v>
      </c>
      <c r="X77" s="30">
        <f t="shared" si="20"/>
        <v>0</v>
      </c>
      <c r="Y77" s="30">
        <f t="shared" si="20"/>
        <v>0</v>
      </c>
      <c r="Z77" s="30">
        <f t="shared" si="20"/>
        <v>0</v>
      </c>
      <c r="AA77" s="30">
        <f t="shared" si="20"/>
        <v>0</v>
      </c>
      <c r="AB77" s="30">
        <f t="shared" si="20"/>
        <v>0</v>
      </c>
      <c r="AC77" s="30">
        <f t="shared" si="20"/>
        <v>0</v>
      </c>
      <c r="AD77" s="30">
        <f t="shared" si="20"/>
        <v>0</v>
      </c>
      <c r="AE77" s="30">
        <f t="shared" si="20"/>
        <v>0</v>
      </c>
      <c r="AF77" s="30">
        <f t="shared" si="20"/>
        <v>0</v>
      </c>
      <c r="AG77" s="30">
        <f t="shared" si="20"/>
        <v>0</v>
      </c>
      <c r="AH77" s="30">
        <f t="shared" si="20"/>
        <v>0</v>
      </c>
      <c r="AI77" s="30">
        <f t="shared" si="20"/>
        <v>0</v>
      </c>
      <c r="AJ77" s="30">
        <f t="shared" si="20"/>
        <v>0</v>
      </c>
      <c r="AK77" s="30">
        <f t="shared" si="20"/>
        <v>0</v>
      </c>
      <c r="AL77" s="30">
        <f t="shared" si="20"/>
        <v>0</v>
      </c>
      <c r="AM77" s="30">
        <f t="shared" si="20"/>
        <v>0</v>
      </c>
      <c r="AN77" s="30">
        <f t="shared" si="20"/>
        <v>0</v>
      </c>
      <c r="AO77" s="30">
        <f t="shared" si="20"/>
        <v>0</v>
      </c>
      <c r="AP77" s="30">
        <f t="shared" si="20"/>
        <v>0</v>
      </c>
      <c r="AQ77" s="30">
        <f t="shared" si="20"/>
        <v>0</v>
      </c>
      <c r="AR77" s="30">
        <f t="shared" si="20"/>
        <v>0</v>
      </c>
      <c r="AS77" s="30">
        <f t="shared" si="20"/>
        <v>0</v>
      </c>
      <c r="AT77" s="30">
        <f t="shared" si="20"/>
        <v>0</v>
      </c>
      <c r="AU77" s="30">
        <f t="shared" si="20"/>
        <v>0</v>
      </c>
      <c r="AV77" s="30">
        <f t="shared" si="20"/>
        <v>0</v>
      </c>
      <c r="AW77" s="30">
        <f t="shared" si="20"/>
        <v>0</v>
      </c>
      <c r="AX77" s="30">
        <f t="shared" si="20"/>
        <v>0</v>
      </c>
      <c r="AY77" s="30">
        <f t="shared" si="20"/>
        <v>0</v>
      </c>
      <c r="AZ77" s="30">
        <f t="shared" si="20"/>
        <v>0</v>
      </c>
      <c r="BA77" s="30">
        <f t="shared" si="20"/>
        <v>0</v>
      </c>
      <c r="BB77" s="30">
        <f t="shared" si="20"/>
        <v>0</v>
      </c>
      <c r="BC77" s="30">
        <f t="shared" si="20"/>
        <v>0</v>
      </c>
      <c r="BD77" s="30">
        <f t="shared" si="20"/>
        <v>0</v>
      </c>
      <c r="BE77" s="30">
        <f t="shared" si="20"/>
        <v>0</v>
      </c>
      <c r="BF77" s="30">
        <f t="shared" si="20"/>
        <v>0</v>
      </c>
      <c r="BG77" s="30">
        <f t="shared" si="20"/>
        <v>0</v>
      </c>
      <c r="BH77" s="30">
        <f t="shared" si="20"/>
        <v>0</v>
      </c>
      <c r="BI77" s="30">
        <f t="shared" si="20"/>
        <v>0</v>
      </c>
      <c r="BJ77" s="30">
        <f t="shared" si="20"/>
        <v>0</v>
      </c>
      <c r="BK77" s="30">
        <f t="shared" si="20"/>
        <v>0</v>
      </c>
      <c r="BL77" s="30">
        <f t="shared" si="20"/>
        <v>0</v>
      </c>
      <c r="BM77" s="30">
        <f t="shared" si="20"/>
        <v>0</v>
      </c>
      <c r="BN77" s="30">
        <f t="shared" si="20"/>
        <v>0</v>
      </c>
      <c r="BO77" s="30">
        <f t="shared" si="20"/>
        <v>0</v>
      </c>
      <c r="BP77" s="30">
        <f t="shared" ref="BP77:CH77" si="21">((BP19*BP$90))*BP$2</f>
        <v>0</v>
      </c>
      <c r="BQ77" s="30">
        <f t="shared" si="21"/>
        <v>0</v>
      </c>
      <c r="BR77" s="30">
        <f t="shared" si="21"/>
        <v>0</v>
      </c>
      <c r="BS77" s="30">
        <f t="shared" si="21"/>
        <v>0</v>
      </c>
      <c r="BT77" s="30">
        <f t="shared" si="21"/>
        <v>0</v>
      </c>
      <c r="BU77" s="30">
        <f t="shared" si="21"/>
        <v>0</v>
      </c>
      <c r="BV77" s="30">
        <f t="shared" si="21"/>
        <v>0</v>
      </c>
      <c r="BW77" s="30">
        <f t="shared" si="21"/>
        <v>0</v>
      </c>
      <c r="BX77" s="30">
        <f t="shared" si="21"/>
        <v>0</v>
      </c>
      <c r="BY77" s="30">
        <f t="shared" si="21"/>
        <v>0</v>
      </c>
      <c r="BZ77" s="30">
        <f t="shared" si="21"/>
        <v>0</v>
      </c>
      <c r="CA77" s="30">
        <f t="shared" si="21"/>
        <v>0</v>
      </c>
      <c r="CB77" s="30">
        <f t="shared" si="21"/>
        <v>0</v>
      </c>
      <c r="CC77" s="30">
        <f t="shared" si="21"/>
        <v>0</v>
      </c>
      <c r="CD77" s="30">
        <f t="shared" si="21"/>
        <v>0</v>
      </c>
      <c r="CE77" s="30">
        <f t="shared" si="21"/>
        <v>0</v>
      </c>
      <c r="CF77" s="30">
        <f t="shared" si="21"/>
        <v>0</v>
      </c>
      <c r="CG77" s="30">
        <f t="shared" si="21"/>
        <v>0</v>
      </c>
      <c r="CH77" s="33">
        <f t="shared" si="21"/>
        <v>0</v>
      </c>
    </row>
    <row r="78" spans="1:86" ht="15.5" x14ac:dyDescent="0.35">
      <c r="A78" s="561"/>
      <c r="B78" s="14" t="s">
        <v>31</v>
      </c>
      <c r="C78" s="30">
        <f>((C37*C$91))*C$2</f>
        <v>0</v>
      </c>
      <c r="D78" s="30">
        <f t="shared" ref="D78:BO78" si="22">((D37*D$91))*D$2</f>
        <v>0</v>
      </c>
      <c r="E78" s="30">
        <f t="shared" si="22"/>
        <v>0</v>
      </c>
      <c r="F78" s="30">
        <f t="shared" si="22"/>
        <v>0</v>
      </c>
      <c r="G78" s="30">
        <f t="shared" si="22"/>
        <v>0</v>
      </c>
      <c r="H78" s="30">
        <f t="shared" si="22"/>
        <v>12666.534506472422</v>
      </c>
      <c r="I78" s="30">
        <f t="shared" si="22"/>
        <v>12023.565510875023</v>
      </c>
      <c r="J78" s="30">
        <f t="shared" si="22"/>
        <v>0</v>
      </c>
      <c r="K78" s="30">
        <f t="shared" si="22"/>
        <v>1389.6416875337284</v>
      </c>
      <c r="L78" s="30">
        <f t="shared" si="22"/>
        <v>0</v>
      </c>
      <c r="M78" s="30">
        <f t="shared" si="22"/>
        <v>0</v>
      </c>
      <c r="N78" s="30">
        <f t="shared" si="22"/>
        <v>14.891866293149995</v>
      </c>
      <c r="O78" s="30">
        <f t="shared" si="22"/>
        <v>0</v>
      </c>
      <c r="P78" s="30">
        <f t="shared" si="22"/>
        <v>0</v>
      </c>
      <c r="Q78" s="30">
        <f t="shared" si="22"/>
        <v>0</v>
      </c>
      <c r="R78" s="30">
        <f t="shared" si="22"/>
        <v>0</v>
      </c>
      <c r="S78" s="30">
        <f t="shared" si="22"/>
        <v>0</v>
      </c>
      <c r="T78" s="30">
        <f t="shared" si="22"/>
        <v>0</v>
      </c>
      <c r="U78" s="30">
        <f t="shared" si="22"/>
        <v>0</v>
      </c>
      <c r="V78" s="30">
        <f t="shared" si="22"/>
        <v>0</v>
      </c>
      <c r="W78" s="30">
        <f t="shared" si="22"/>
        <v>0</v>
      </c>
      <c r="X78" s="30">
        <f t="shared" si="22"/>
        <v>0</v>
      </c>
      <c r="Y78" s="30">
        <f t="shared" si="22"/>
        <v>0</v>
      </c>
      <c r="Z78" s="30">
        <f t="shared" si="22"/>
        <v>0</v>
      </c>
      <c r="AA78" s="30">
        <f t="shared" si="22"/>
        <v>0</v>
      </c>
      <c r="AB78" s="30">
        <f t="shared" si="22"/>
        <v>0</v>
      </c>
      <c r="AC78" s="30">
        <f t="shared" si="22"/>
        <v>0</v>
      </c>
      <c r="AD78" s="30">
        <f t="shared" si="22"/>
        <v>0</v>
      </c>
      <c r="AE78" s="30">
        <f t="shared" si="22"/>
        <v>0</v>
      </c>
      <c r="AF78" s="30">
        <f t="shared" si="22"/>
        <v>0</v>
      </c>
      <c r="AG78" s="30">
        <f t="shared" si="22"/>
        <v>0</v>
      </c>
      <c r="AH78" s="30">
        <f t="shared" si="22"/>
        <v>0</v>
      </c>
      <c r="AI78" s="30">
        <f t="shared" si="22"/>
        <v>0</v>
      </c>
      <c r="AJ78" s="30">
        <f t="shared" si="22"/>
        <v>0</v>
      </c>
      <c r="AK78" s="30">
        <f t="shared" si="22"/>
        <v>0</v>
      </c>
      <c r="AL78" s="30">
        <f t="shared" si="22"/>
        <v>0</v>
      </c>
      <c r="AM78" s="30">
        <f t="shared" si="22"/>
        <v>0</v>
      </c>
      <c r="AN78" s="30">
        <f t="shared" si="22"/>
        <v>0</v>
      </c>
      <c r="AO78" s="30">
        <f t="shared" si="22"/>
        <v>0</v>
      </c>
      <c r="AP78" s="30">
        <f t="shared" si="22"/>
        <v>0</v>
      </c>
      <c r="AQ78" s="30">
        <f t="shared" si="22"/>
        <v>0</v>
      </c>
      <c r="AR78" s="30">
        <f t="shared" si="22"/>
        <v>0</v>
      </c>
      <c r="AS78" s="30">
        <f t="shared" si="22"/>
        <v>0</v>
      </c>
      <c r="AT78" s="30">
        <f t="shared" si="22"/>
        <v>0</v>
      </c>
      <c r="AU78" s="30">
        <f t="shared" si="22"/>
        <v>0</v>
      </c>
      <c r="AV78" s="30">
        <f t="shared" si="22"/>
        <v>0</v>
      </c>
      <c r="AW78" s="30">
        <f t="shared" si="22"/>
        <v>0</v>
      </c>
      <c r="AX78" s="30">
        <f t="shared" si="22"/>
        <v>0</v>
      </c>
      <c r="AY78" s="30">
        <f t="shared" si="22"/>
        <v>0</v>
      </c>
      <c r="AZ78" s="30">
        <f t="shared" si="22"/>
        <v>0</v>
      </c>
      <c r="BA78" s="30">
        <f t="shared" si="22"/>
        <v>0</v>
      </c>
      <c r="BB78" s="30">
        <f t="shared" si="22"/>
        <v>0</v>
      </c>
      <c r="BC78" s="30">
        <f t="shared" si="22"/>
        <v>0</v>
      </c>
      <c r="BD78" s="30">
        <f t="shared" si="22"/>
        <v>0</v>
      </c>
      <c r="BE78" s="30">
        <f t="shared" si="22"/>
        <v>0</v>
      </c>
      <c r="BF78" s="30">
        <f t="shared" si="22"/>
        <v>0</v>
      </c>
      <c r="BG78" s="30">
        <f t="shared" si="22"/>
        <v>0</v>
      </c>
      <c r="BH78" s="30">
        <f t="shared" si="22"/>
        <v>0</v>
      </c>
      <c r="BI78" s="30">
        <f t="shared" si="22"/>
        <v>0</v>
      </c>
      <c r="BJ78" s="30">
        <f t="shared" si="22"/>
        <v>0</v>
      </c>
      <c r="BK78" s="30">
        <f t="shared" si="22"/>
        <v>0</v>
      </c>
      <c r="BL78" s="30">
        <f t="shared" si="22"/>
        <v>0</v>
      </c>
      <c r="BM78" s="30">
        <f t="shared" si="22"/>
        <v>0</v>
      </c>
      <c r="BN78" s="30">
        <f t="shared" si="22"/>
        <v>0</v>
      </c>
      <c r="BO78" s="30">
        <f t="shared" si="22"/>
        <v>0</v>
      </c>
      <c r="BP78" s="30">
        <f t="shared" ref="BP78:CH78" si="23">((BP37*BP$91))*BP$2</f>
        <v>0</v>
      </c>
      <c r="BQ78" s="30">
        <f t="shared" si="23"/>
        <v>0</v>
      </c>
      <c r="BR78" s="30">
        <f t="shared" si="23"/>
        <v>0</v>
      </c>
      <c r="BS78" s="30">
        <f t="shared" si="23"/>
        <v>0</v>
      </c>
      <c r="BT78" s="30">
        <f t="shared" si="23"/>
        <v>0</v>
      </c>
      <c r="BU78" s="30">
        <f t="shared" si="23"/>
        <v>0</v>
      </c>
      <c r="BV78" s="30">
        <f t="shared" si="23"/>
        <v>0</v>
      </c>
      <c r="BW78" s="30">
        <f t="shared" si="23"/>
        <v>0</v>
      </c>
      <c r="BX78" s="30">
        <f t="shared" si="23"/>
        <v>0</v>
      </c>
      <c r="BY78" s="30">
        <f t="shared" si="23"/>
        <v>0</v>
      </c>
      <c r="BZ78" s="30">
        <f t="shared" si="23"/>
        <v>0</v>
      </c>
      <c r="CA78" s="30">
        <f t="shared" si="23"/>
        <v>0</v>
      </c>
      <c r="CB78" s="30">
        <f t="shared" si="23"/>
        <v>0</v>
      </c>
      <c r="CC78" s="30">
        <f t="shared" si="23"/>
        <v>0</v>
      </c>
      <c r="CD78" s="30">
        <f t="shared" si="23"/>
        <v>0</v>
      </c>
      <c r="CE78" s="30">
        <f t="shared" si="23"/>
        <v>0</v>
      </c>
      <c r="CF78" s="30">
        <f t="shared" si="23"/>
        <v>0</v>
      </c>
      <c r="CG78" s="30">
        <f t="shared" si="23"/>
        <v>0</v>
      </c>
      <c r="CH78" s="33">
        <f t="shared" si="23"/>
        <v>0</v>
      </c>
    </row>
    <row r="79" spans="1:86" ht="15.5" x14ac:dyDescent="0.35">
      <c r="A79" s="561"/>
      <c r="B79" s="14" t="s">
        <v>32</v>
      </c>
      <c r="C79" s="30">
        <f>((C55*C$92))*C$2</f>
        <v>0</v>
      </c>
      <c r="D79" s="30">
        <f t="shared" ref="D79:BO79" si="24">((D55*D$92))*D$2</f>
        <v>0</v>
      </c>
      <c r="E79" s="30">
        <f t="shared" si="24"/>
        <v>0</v>
      </c>
      <c r="F79" s="30">
        <f t="shared" si="24"/>
        <v>0</v>
      </c>
      <c r="G79" s="30">
        <f t="shared" si="24"/>
        <v>0</v>
      </c>
      <c r="H79" s="30">
        <f t="shared" si="24"/>
        <v>11863.002572929519</v>
      </c>
      <c r="I79" s="30">
        <f t="shared" si="24"/>
        <v>10006.644500960478</v>
      </c>
      <c r="J79" s="30">
        <f t="shared" si="24"/>
        <v>0</v>
      </c>
      <c r="K79" s="30">
        <f t="shared" si="24"/>
        <v>5.7215514221239978</v>
      </c>
      <c r="L79" s="30">
        <f t="shared" si="24"/>
        <v>0</v>
      </c>
      <c r="M79" s="30">
        <f t="shared" si="24"/>
        <v>0</v>
      </c>
      <c r="N79" s="30">
        <f t="shared" si="24"/>
        <v>43.746560648999996</v>
      </c>
      <c r="O79" s="30">
        <f t="shared" si="24"/>
        <v>0</v>
      </c>
      <c r="P79" s="30">
        <f t="shared" si="24"/>
        <v>0</v>
      </c>
      <c r="Q79" s="30">
        <f t="shared" si="24"/>
        <v>0</v>
      </c>
      <c r="R79" s="30">
        <f t="shared" si="24"/>
        <v>0</v>
      </c>
      <c r="S79" s="30">
        <f t="shared" si="24"/>
        <v>0</v>
      </c>
      <c r="T79" s="30">
        <f t="shared" si="24"/>
        <v>0</v>
      </c>
      <c r="U79" s="30">
        <f t="shared" si="24"/>
        <v>0</v>
      </c>
      <c r="V79" s="30">
        <f t="shared" si="24"/>
        <v>0</v>
      </c>
      <c r="W79" s="30">
        <f t="shared" si="24"/>
        <v>0</v>
      </c>
      <c r="X79" s="30">
        <f t="shared" si="24"/>
        <v>0</v>
      </c>
      <c r="Y79" s="30">
        <f t="shared" si="24"/>
        <v>0</v>
      </c>
      <c r="Z79" s="30">
        <f t="shared" si="24"/>
        <v>0</v>
      </c>
      <c r="AA79" s="30">
        <f t="shared" si="24"/>
        <v>0</v>
      </c>
      <c r="AB79" s="30">
        <f t="shared" si="24"/>
        <v>0</v>
      </c>
      <c r="AC79" s="30">
        <f t="shared" si="24"/>
        <v>0</v>
      </c>
      <c r="AD79" s="30">
        <f t="shared" si="24"/>
        <v>0</v>
      </c>
      <c r="AE79" s="30">
        <f t="shared" si="24"/>
        <v>0</v>
      </c>
      <c r="AF79" s="30">
        <f t="shared" si="24"/>
        <v>0</v>
      </c>
      <c r="AG79" s="30">
        <f t="shared" si="24"/>
        <v>0</v>
      </c>
      <c r="AH79" s="30">
        <f t="shared" si="24"/>
        <v>0</v>
      </c>
      <c r="AI79" s="30">
        <f t="shared" si="24"/>
        <v>0</v>
      </c>
      <c r="AJ79" s="30">
        <f t="shared" si="24"/>
        <v>0</v>
      </c>
      <c r="AK79" s="30">
        <f t="shared" si="24"/>
        <v>0</v>
      </c>
      <c r="AL79" s="30">
        <f t="shared" si="24"/>
        <v>0</v>
      </c>
      <c r="AM79" s="30">
        <f t="shared" si="24"/>
        <v>0</v>
      </c>
      <c r="AN79" s="30">
        <f t="shared" si="24"/>
        <v>0</v>
      </c>
      <c r="AO79" s="30">
        <f t="shared" si="24"/>
        <v>0</v>
      </c>
      <c r="AP79" s="30">
        <f t="shared" si="24"/>
        <v>0</v>
      </c>
      <c r="AQ79" s="30">
        <f t="shared" si="24"/>
        <v>0</v>
      </c>
      <c r="AR79" s="30">
        <f t="shared" si="24"/>
        <v>0</v>
      </c>
      <c r="AS79" s="30">
        <f t="shared" si="24"/>
        <v>0</v>
      </c>
      <c r="AT79" s="30">
        <f t="shared" si="24"/>
        <v>0</v>
      </c>
      <c r="AU79" s="30">
        <f t="shared" si="24"/>
        <v>0</v>
      </c>
      <c r="AV79" s="30">
        <f t="shared" si="24"/>
        <v>0</v>
      </c>
      <c r="AW79" s="30">
        <f t="shared" si="24"/>
        <v>0</v>
      </c>
      <c r="AX79" s="30">
        <f t="shared" si="24"/>
        <v>0</v>
      </c>
      <c r="AY79" s="30">
        <f t="shared" si="24"/>
        <v>0</v>
      </c>
      <c r="AZ79" s="30">
        <f t="shared" si="24"/>
        <v>0</v>
      </c>
      <c r="BA79" s="30">
        <f t="shared" si="24"/>
        <v>0</v>
      </c>
      <c r="BB79" s="30">
        <f t="shared" si="24"/>
        <v>0</v>
      </c>
      <c r="BC79" s="30">
        <f t="shared" si="24"/>
        <v>0</v>
      </c>
      <c r="BD79" s="30">
        <f t="shared" si="24"/>
        <v>0</v>
      </c>
      <c r="BE79" s="30">
        <f t="shared" si="24"/>
        <v>0</v>
      </c>
      <c r="BF79" s="30">
        <f t="shared" si="24"/>
        <v>0</v>
      </c>
      <c r="BG79" s="30">
        <f t="shared" si="24"/>
        <v>0</v>
      </c>
      <c r="BH79" s="30">
        <f t="shared" si="24"/>
        <v>0</v>
      </c>
      <c r="BI79" s="30">
        <f t="shared" si="24"/>
        <v>0</v>
      </c>
      <c r="BJ79" s="30">
        <f t="shared" si="24"/>
        <v>0</v>
      </c>
      <c r="BK79" s="30">
        <f t="shared" si="24"/>
        <v>0</v>
      </c>
      <c r="BL79" s="30">
        <f t="shared" si="24"/>
        <v>0</v>
      </c>
      <c r="BM79" s="30">
        <f t="shared" si="24"/>
        <v>0</v>
      </c>
      <c r="BN79" s="30">
        <f t="shared" si="24"/>
        <v>0</v>
      </c>
      <c r="BO79" s="30">
        <f t="shared" si="24"/>
        <v>0</v>
      </c>
      <c r="BP79" s="30">
        <f t="shared" ref="BP79:CH79" si="25">((BP55*BP$92))*BP$2</f>
        <v>0</v>
      </c>
      <c r="BQ79" s="30">
        <f t="shared" si="25"/>
        <v>0</v>
      </c>
      <c r="BR79" s="30">
        <f t="shared" si="25"/>
        <v>0</v>
      </c>
      <c r="BS79" s="30">
        <f t="shared" si="25"/>
        <v>0</v>
      </c>
      <c r="BT79" s="30">
        <f t="shared" si="25"/>
        <v>0</v>
      </c>
      <c r="BU79" s="30">
        <f t="shared" si="25"/>
        <v>0</v>
      </c>
      <c r="BV79" s="30">
        <f t="shared" si="25"/>
        <v>0</v>
      </c>
      <c r="BW79" s="30">
        <f t="shared" si="25"/>
        <v>0</v>
      </c>
      <c r="BX79" s="30">
        <f t="shared" si="25"/>
        <v>0</v>
      </c>
      <c r="BY79" s="30">
        <f t="shared" si="25"/>
        <v>0</v>
      </c>
      <c r="BZ79" s="30">
        <f t="shared" si="25"/>
        <v>0</v>
      </c>
      <c r="CA79" s="30">
        <f t="shared" si="25"/>
        <v>0</v>
      </c>
      <c r="CB79" s="30">
        <f t="shared" si="25"/>
        <v>0</v>
      </c>
      <c r="CC79" s="30">
        <f t="shared" si="25"/>
        <v>0</v>
      </c>
      <c r="CD79" s="30">
        <f t="shared" si="25"/>
        <v>0</v>
      </c>
      <c r="CE79" s="30">
        <f t="shared" si="25"/>
        <v>0</v>
      </c>
      <c r="CF79" s="30">
        <f t="shared" si="25"/>
        <v>0</v>
      </c>
      <c r="CG79" s="30">
        <f t="shared" si="25"/>
        <v>0</v>
      </c>
      <c r="CH79" s="33">
        <f t="shared" si="25"/>
        <v>0</v>
      </c>
    </row>
    <row r="80" spans="1:86" ht="15.75" customHeight="1" x14ac:dyDescent="0.35">
      <c r="A80" s="561"/>
      <c r="B80" s="14" t="s">
        <v>33</v>
      </c>
      <c r="C80" s="30">
        <f>((C73*C$93))*C$2</f>
        <v>0</v>
      </c>
      <c r="D80" s="30">
        <f t="shared" ref="D80:BO80" si="26">((D73*D$93))*D$2</f>
        <v>0</v>
      </c>
      <c r="E80" s="30">
        <f t="shared" si="26"/>
        <v>0</v>
      </c>
      <c r="F80" s="30">
        <f t="shared" si="26"/>
        <v>0</v>
      </c>
      <c r="G80" s="30">
        <f t="shared" si="26"/>
        <v>0</v>
      </c>
      <c r="H80" s="30">
        <f t="shared" si="26"/>
        <v>-453.25030913250345</v>
      </c>
      <c r="I80" s="30">
        <f t="shared" si="26"/>
        <v>2521.5191024926239</v>
      </c>
      <c r="J80" s="30">
        <f t="shared" si="26"/>
        <v>0</v>
      </c>
      <c r="K80" s="30">
        <f t="shared" si="26"/>
        <v>3.6750664025212458</v>
      </c>
      <c r="L80" s="30">
        <f t="shared" si="26"/>
        <v>0</v>
      </c>
      <c r="M80" s="30">
        <f t="shared" si="26"/>
        <v>0</v>
      </c>
      <c r="N80" s="30">
        <f t="shared" si="26"/>
        <v>331.06002120691494</v>
      </c>
      <c r="O80" s="30">
        <f t="shared" si="26"/>
        <v>0</v>
      </c>
      <c r="P80" s="30">
        <f t="shared" si="26"/>
        <v>0</v>
      </c>
      <c r="Q80" s="30">
        <f t="shared" si="26"/>
        <v>0</v>
      </c>
      <c r="R80" s="30">
        <f t="shared" si="26"/>
        <v>0</v>
      </c>
      <c r="S80" s="30">
        <f t="shared" si="26"/>
        <v>0</v>
      </c>
      <c r="T80" s="30">
        <f t="shared" si="26"/>
        <v>0</v>
      </c>
      <c r="U80" s="30">
        <f t="shared" si="26"/>
        <v>0</v>
      </c>
      <c r="V80" s="30">
        <f t="shared" si="26"/>
        <v>0</v>
      </c>
      <c r="W80" s="30">
        <f t="shared" si="26"/>
        <v>0</v>
      </c>
      <c r="X80" s="30">
        <f t="shared" si="26"/>
        <v>0</v>
      </c>
      <c r="Y80" s="30">
        <f t="shared" si="26"/>
        <v>0</v>
      </c>
      <c r="Z80" s="30">
        <f t="shared" si="26"/>
        <v>0</v>
      </c>
      <c r="AA80" s="30">
        <f t="shared" si="26"/>
        <v>0</v>
      </c>
      <c r="AB80" s="30">
        <f t="shared" si="26"/>
        <v>0</v>
      </c>
      <c r="AC80" s="30">
        <f t="shared" si="26"/>
        <v>0</v>
      </c>
      <c r="AD80" s="30">
        <f t="shared" si="26"/>
        <v>0</v>
      </c>
      <c r="AE80" s="30">
        <f t="shared" si="26"/>
        <v>0</v>
      </c>
      <c r="AF80" s="30">
        <f t="shared" si="26"/>
        <v>0</v>
      </c>
      <c r="AG80" s="30">
        <f t="shared" si="26"/>
        <v>0</v>
      </c>
      <c r="AH80" s="30">
        <f t="shared" si="26"/>
        <v>0</v>
      </c>
      <c r="AI80" s="30">
        <f t="shared" si="26"/>
        <v>0</v>
      </c>
      <c r="AJ80" s="30">
        <f t="shared" si="26"/>
        <v>0</v>
      </c>
      <c r="AK80" s="30">
        <f t="shared" si="26"/>
        <v>0</v>
      </c>
      <c r="AL80" s="30">
        <f t="shared" si="26"/>
        <v>0</v>
      </c>
      <c r="AM80" s="30">
        <f t="shared" si="26"/>
        <v>0</v>
      </c>
      <c r="AN80" s="30">
        <f t="shared" si="26"/>
        <v>0</v>
      </c>
      <c r="AO80" s="30">
        <f t="shared" si="26"/>
        <v>0</v>
      </c>
      <c r="AP80" s="30">
        <f t="shared" si="26"/>
        <v>0</v>
      </c>
      <c r="AQ80" s="30">
        <f t="shared" si="26"/>
        <v>0</v>
      </c>
      <c r="AR80" s="30">
        <f t="shared" si="26"/>
        <v>0</v>
      </c>
      <c r="AS80" s="30">
        <f t="shared" si="26"/>
        <v>0</v>
      </c>
      <c r="AT80" s="30">
        <f t="shared" si="26"/>
        <v>0</v>
      </c>
      <c r="AU80" s="30">
        <f t="shared" si="26"/>
        <v>0</v>
      </c>
      <c r="AV80" s="30">
        <f t="shared" si="26"/>
        <v>0</v>
      </c>
      <c r="AW80" s="30">
        <f t="shared" si="26"/>
        <v>0</v>
      </c>
      <c r="AX80" s="30">
        <f t="shared" si="26"/>
        <v>0</v>
      </c>
      <c r="AY80" s="30">
        <f t="shared" si="26"/>
        <v>0</v>
      </c>
      <c r="AZ80" s="30">
        <f t="shared" si="26"/>
        <v>0</v>
      </c>
      <c r="BA80" s="30">
        <f t="shared" si="26"/>
        <v>0</v>
      </c>
      <c r="BB80" s="30">
        <f t="shared" si="26"/>
        <v>0</v>
      </c>
      <c r="BC80" s="30">
        <f t="shared" si="26"/>
        <v>0</v>
      </c>
      <c r="BD80" s="30">
        <f t="shared" si="26"/>
        <v>0</v>
      </c>
      <c r="BE80" s="30">
        <f t="shared" si="26"/>
        <v>0</v>
      </c>
      <c r="BF80" s="30">
        <f t="shared" si="26"/>
        <v>0</v>
      </c>
      <c r="BG80" s="30">
        <f t="shared" si="26"/>
        <v>0</v>
      </c>
      <c r="BH80" s="30">
        <f t="shared" si="26"/>
        <v>0</v>
      </c>
      <c r="BI80" s="30">
        <f t="shared" si="26"/>
        <v>0</v>
      </c>
      <c r="BJ80" s="30">
        <f t="shared" si="26"/>
        <v>0</v>
      </c>
      <c r="BK80" s="30">
        <f t="shared" si="26"/>
        <v>0</v>
      </c>
      <c r="BL80" s="30">
        <f t="shared" si="26"/>
        <v>0</v>
      </c>
      <c r="BM80" s="30">
        <f t="shared" si="26"/>
        <v>0</v>
      </c>
      <c r="BN80" s="30">
        <f t="shared" si="26"/>
        <v>0</v>
      </c>
      <c r="BO80" s="30">
        <f t="shared" si="26"/>
        <v>0</v>
      </c>
      <c r="BP80" s="30">
        <f t="shared" ref="BP80:CH80" si="27">((BP73*BP$93))*BP$2</f>
        <v>0</v>
      </c>
      <c r="BQ80" s="30">
        <f t="shared" si="27"/>
        <v>0</v>
      </c>
      <c r="BR80" s="30">
        <f t="shared" si="27"/>
        <v>0</v>
      </c>
      <c r="BS80" s="30">
        <f t="shared" si="27"/>
        <v>0</v>
      </c>
      <c r="BT80" s="30">
        <f t="shared" si="27"/>
        <v>0</v>
      </c>
      <c r="BU80" s="30">
        <f t="shared" si="27"/>
        <v>0</v>
      </c>
      <c r="BV80" s="30">
        <f t="shared" si="27"/>
        <v>0</v>
      </c>
      <c r="BW80" s="30">
        <f t="shared" si="27"/>
        <v>0</v>
      </c>
      <c r="BX80" s="30">
        <f t="shared" si="27"/>
        <v>0</v>
      </c>
      <c r="BY80" s="30">
        <f t="shared" si="27"/>
        <v>0</v>
      </c>
      <c r="BZ80" s="30">
        <f t="shared" si="27"/>
        <v>0</v>
      </c>
      <c r="CA80" s="30">
        <f t="shared" si="27"/>
        <v>0</v>
      </c>
      <c r="CB80" s="30">
        <f t="shared" si="27"/>
        <v>0</v>
      </c>
      <c r="CC80" s="30">
        <f t="shared" si="27"/>
        <v>0</v>
      </c>
      <c r="CD80" s="30">
        <f t="shared" si="27"/>
        <v>0</v>
      </c>
      <c r="CE80" s="30">
        <f t="shared" si="27"/>
        <v>0</v>
      </c>
      <c r="CF80" s="30">
        <f t="shared" si="27"/>
        <v>0</v>
      </c>
      <c r="CG80" s="30">
        <f t="shared" si="27"/>
        <v>0</v>
      </c>
      <c r="CH80" s="33">
        <f t="shared" si="27"/>
        <v>0</v>
      </c>
    </row>
    <row r="81" spans="1:88" ht="15.5" x14ac:dyDescent="0.35">
      <c r="A81" s="561"/>
      <c r="B81" s="14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12"/>
    </row>
    <row r="82" spans="1:88" ht="15.5" x14ac:dyDescent="0.35">
      <c r="A82" s="561"/>
      <c r="B82" s="14" t="s">
        <v>101</v>
      </c>
      <c r="C82" s="30">
        <f>C77</f>
        <v>0</v>
      </c>
      <c r="D82" s="30">
        <f>C82+D77</f>
        <v>0</v>
      </c>
      <c r="E82" s="30">
        <f t="shared" ref="E82:BP82" si="28">D82+E77</f>
        <v>0</v>
      </c>
      <c r="F82" s="30">
        <f t="shared" si="28"/>
        <v>0</v>
      </c>
      <c r="G82" s="30">
        <f t="shared" si="28"/>
        <v>0</v>
      </c>
      <c r="H82" s="30">
        <f t="shared" si="28"/>
        <v>507.0755065888971</v>
      </c>
      <c r="I82" s="30">
        <f t="shared" si="28"/>
        <v>2557.8880284443785</v>
      </c>
      <c r="J82" s="30">
        <f t="shared" si="28"/>
        <v>2557.8880284443785</v>
      </c>
      <c r="K82" s="30">
        <f t="shared" si="28"/>
        <v>2554.3258232946814</v>
      </c>
      <c r="L82" s="30">
        <f t="shared" si="28"/>
        <v>2554.3258232946814</v>
      </c>
      <c r="M82" s="30">
        <f t="shared" si="28"/>
        <v>2554.3258232946814</v>
      </c>
      <c r="N82" s="30">
        <f t="shared" si="28"/>
        <v>2573.7166361382815</v>
      </c>
      <c r="O82" s="30">
        <f t="shared" si="28"/>
        <v>2573.7166361382815</v>
      </c>
      <c r="P82" s="30">
        <f t="shared" si="28"/>
        <v>2573.7166361382815</v>
      </c>
      <c r="Q82" s="30">
        <f t="shared" si="28"/>
        <v>2573.7166361382815</v>
      </c>
      <c r="R82" s="30">
        <f t="shared" si="28"/>
        <v>2573.7166361382815</v>
      </c>
      <c r="S82" s="30">
        <f t="shared" si="28"/>
        <v>2573.7166361382815</v>
      </c>
      <c r="T82" s="30">
        <f t="shared" si="28"/>
        <v>2573.7166361382815</v>
      </c>
      <c r="U82" s="30">
        <f t="shared" si="28"/>
        <v>2573.7166361382815</v>
      </c>
      <c r="V82" s="30">
        <f t="shared" si="28"/>
        <v>2573.7166361382815</v>
      </c>
      <c r="W82" s="30">
        <f t="shared" si="28"/>
        <v>2573.7166361382815</v>
      </c>
      <c r="X82" s="30">
        <f t="shared" si="28"/>
        <v>2573.7166361382815</v>
      </c>
      <c r="Y82" s="30">
        <f t="shared" si="28"/>
        <v>2573.7166361382815</v>
      </c>
      <c r="Z82" s="30">
        <f t="shared" si="28"/>
        <v>2573.7166361382815</v>
      </c>
      <c r="AA82" s="30">
        <f t="shared" si="28"/>
        <v>2573.7166361382815</v>
      </c>
      <c r="AB82" s="30">
        <f t="shared" si="28"/>
        <v>2573.7166361382815</v>
      </c>
      <c r="AC82" s="30">
        <f t="shared" si="28"/>
        <v>2573.7166361382815</v>
      </c>
      <c r="AD82" s="30">
        <f t="shared" si="28"/>
        <v>2573.7166361382815</v>
      </c>
      <c r="AE82" s="30">
        <f t="shared" si="28"/>
        <v>2573.7166361382815</v>
      </c>
      <c r="AF82" s="30">
        <f t="shared" si="28"/>
        <v>2573.7166361382815</v>
      </c>
      <c r="AG82" s="30">
        <f t="shared" si="28"/>
        <v>2573.7166361382815</v>
      </c>
      <c r="AH82" s="30">
        <f t="shared" si="28"/>
        <v>2573.7166361382815</v>
      </c>
      <c r="AI82" s="30">
        <f t="shared" si="28"/>
        <v>2573.7166361382815</v>
      </c>
      <c r="AJ82" s="30">
        <f t="shared" si="28"/>
        <v>2573.7166361382815</v>
      </c>
      <c r="AK82" s="30">
        <f t="shared" si="28"/>
        <v>2573.7166361382815</v>
      </c>
      <c r="AL82" s="30">
        <f t="shared" si="28"/>
        <v>2573.7166361382815</v>
      </c>
      <c r="AM82" s="30">
        <f t="shared" si="28"/>
        <v>2573.7166361382815</v>
      </c>
      <c r="AN82" s="30">
        <f t="shared" si="28"/>
        <v>2573.7166361382815</v>
      </c>
      <c r="AO82" s="30">
        <f t="shared" si="28"/>
        <v>2573.7166361382815</v>
      </c>
      <c r="AP82" s="30">
        <f t="shared" si="28"/>
        <v>2573.7166361382815</v>
      </c>
      <c r="AQ82" s="30">
        <f t="shared" si="28"/>
        <v>2573.7166361382815</v>
      </c>
      <c r="AR82" s="30">
        <f t="shared" si="28"/>
        <v>2573.7166361382815</v>
      </c>
      <c r="AS82" s="30">
        <f t="shared" si="28"/>
        <v>2573.7166361382815</v>
      </c>
      <c r="AT82" s="30">
        <f t="shared" si="28"/>
        <v>2573.7166361382815</v>
      </c>
      <c r="AU82" s="30">
        <f t="shared" si="28"/>
        <v>2573.7166361382815</v>
      </c>
      <c r="AV82" s="30">
        <f t="shared" si="28"/>
        <v>2573.7166361382815</v>
      </c>
      <c r="AW82" s="30">
        <f t="shared" si="28"/>
        <v>2573.7166361382815</v>
      </c>
      <c r="AX82" s="30">
        <f t="shared" si="28"/>
        <v>2573.7166361382815</v>
      </c>
      <c r="AY82" s="30">
        <f t="shared" si="28"/>
        <v>2573.7166361382815</v>
      </c>
      <c r="AZ82" s="30">
        <f t="shared" si="28"/>
        <v>2573.7166361382815</v>
      </c>
      <c r="BA82" s="30">
        <f t="shared" si="28"/>
        <v>2573.7166361382815</v>
      </c>
      <c r="BB82" s="30">
        <f t="shared" si="28"/>
        <v>2573.7166361382815</v>
      </c>
      <c r="BC82" s="30">
        <f t="shared" si="28"/>
        <v>2573.7166361382815</v>
      </c>
      <c r="BD82" s="30">
        <f t="shared" si="28"/>
        <v>2573.7166361382815</v>
      </c>
      <c r="BE82" s="30">
        <f t="shared" si="28"/>
        <v>2573.7166361382815</v>
      </c>
      <c r="BF82" s="30">
        <f t="shared" si="28"/>
        <v>2573.7166361382815</v>
      </c>
      <c r="BG82" s="30">
        <f t="shared" si="28"/>
        <v>2573.7166361382815</v>
      </c>
      <c r="BH82" s="30">
        <f t="shared" si="28"/>
        <v>2573.7166361382815</v>
      </c>
      <c r="BI82" s="30">
        <f t="shared" si="28"/>
        <v>2573.7166361382815</v>
      </c>
      <c r="BJ82" s="30">
        <f t="shared" si="28"/>
        <v>2573.7166361382815</v>
      </c>
      <c r="BK82" s="30">
        <f t="shared" si="28"/>
        <v>2573.7166361382815</v>
      </c>
      <c r="BL82" s="30">
        <f t="shared" si="28"/>
        <v>2573.7166361382815</v>
      </c>
      <c r="BM82" s="30">
        <f t="shared" si="28"/>
        <v>2573.7166361382815</v>
      </c>
      <c r="BN82" s="30">
        <f t="shared" si="28"/>
        <v>2573.7166361382815</v>
      </c>
      <c r="BO82" s="30">
        <f t="shared" si="28"/>
        <v>2573.7166361382815</v>
      </c>
      <c r="BP82" s="30">
        <f t="shared" si="28"/>
        <v>2573.7166361382815</v>
      </c>
      <c r="BQ82" s="30">
        <f t="shared" ref="BQ82:CH82" si="29">BP82+BQ77</f>
        <v>2573.7166361382815</v>
      </c>
      <c r="BR82" s="30">
        <f t="shared" si="29"/>
        <v>2573.7166361382815</v>
      </c>
      <c r="BS82" s="30">
        <f t="shared" si="29"/>
        <v>2573.7166361382815</v>
      </c>
      <c r="BT82" s="30">
        <f t="shared" si="29"/>
        <v>2573.7166361382815</v>
      </c>
      <c r="BU82" s="30">
        <f t="shared" si="29"/>
        <v>2573.7166361382815</v>
      </c>
      <c r="BV82" s="30">
        <f t="shared" si="29"/>
        <v>2573.7166361382815</v>
      </c>
      <c r="BW82" s="30">
        <f t="shared" si="29"/>
        <v>2573.7166361382815</v>
      </c>
      <c r="BX82" s="30">
        <f t="shared" si="29"/>
        <v>2573.7166361382815</v>
      </c>
      <c r="BY82" s="30">
        <f t="shared" si="29"/>
        <v>2573.7166361382815</v>
      </c>
      <c r="BZ82" s="30">
        <f t="shared" si="29"/>
        <v>2573.7166361382815</v>
      </c>
      <c r="CA82" s="30">
        <f t="shared" si="29"/>
        <v>2573.7166361382815</v>
      </c>
      <c r="CB82" s="30">
        <f t="shared" si="29"/>
        <v>2573.7166361382815</v>
      </c>
      <c r="CC82" s="30">
        <f t="shared" si="29"/>
        <v>2573.7166361382815</v>
      </c>
      <c r="CD82" s="30">
        <f t="shared" si="29"/>
        <v>2573.7166361382815</v>
      </c>
      <c r="CE82" s="30">
        <f t="shared" si="29"/>
        <v>2573.7166361382815</v>
      </c>
      <c r="CF82" s="30">
        <f t="shared" si="29"/>
        <v>2573.7166361382815</v>
      </c>
      <c r="CG82" s="30">
        <f t="shared" si="29"/>
        <v>2573.7166361382815</v>
      </c>
      <c r="CH82" s="33">
        <f t="shared" si="29"/>
        <v>2573.7166361382815</v>
      </c>
    </row>
    <row r="83" spans="1:88" ht="15.5" x14ac:dyDescent="0.35">
      <c r="A83" s="561"/>
      <c r="B83" s="14" t="s">
        <v>102</v>
      </c>
      <c r="C83" s="30">
        <f t="shared" ref="C83:C85" si="30">C78</f>
        <v>0</v>
      </c>
      <c r="D83" s="30">
        <f>C83+D78</f>
        <v>0</v>
      </c>
      <c r="E83" s="30">
        <f t="shared" ref="E83:BP83" si="31">D83+E78</f>
        <v>0</v>
      </c>
      <c r="F83" s="30">
        <f t="shared" si="31"/>
        <v>0</v>
      </c>
      <c r="G83" s="30">
        <f t="shared" si="31"/>
        <v>0</v>
      </c>
      <c r="H83" s="30">
        <f t="shared" si="31"/>
        <v>12666.534506472422</v>
      </c>
      <c r="I83" s="30">
        <f t="shared" si="31"/>
        <v>24690.100017347446</v>
      </c>
      <c r="J83" s="30">
        <f t="shared" si="31"/>
        <v>24690.100017347446</v>
      </c>
      <c r="K83" s="30">
        <f t="shared" si="31"/>
        <v>26079.741704881173</v>
      </c>
      <c r="L83" s="30">
        <f t="shared" si="31"/>
        <v>26079.741704881173</v>
      </c>
      <c r="M83" s="30">
        <f t="shared" si="31"/>
        <v>26079.741704881173</v>
      </c>
      <c r="N83" s="30">
        <f t="shared" si="31"/>
        <v>26094.633571174323</v>
      </c>
      <c r="O83" s="30">
        <f t="shared" si="31"/>
        <v>26094.633571174323</v>
      </c>
      <c r="P83" s="30">
        <f t="shared" si="31"/>
        <v>26094.633571174323</v>
      </c>
      <c r="Q83" s="30">
        <f t="shared" si="31"/>
        <v>26094.633571174323</v>
      </c>
      <c r="R83" s="30">
        <f t="shared" si="31"/>
        <v>26094.633571174323</v>
      </c>
      <c r="S83" s="30">
        <f t="shared" si="31"/>
        <v>26094.633571174323</v>
      </c>
      <c r="T83" s="30">
        <f t="shared" si="31"/>
        <v>26094.633571174323</v>
      </c>
      <c r="U83" s="30">
        <f t="shared" si="31"/>
        <v>26094.633571174323</v>
      </c>
      <c r="V83" s="30">
        <f t="shared" si="31"/>
        <v>26094.633571174323</v>
      </c>
      <c r="W83" s="30">
        <f t="shared" si="31"/>
        <v>26094.633571174323</v>
      </c>
      <c r="X83" s="30">
        <f t="shared" si="31"/>
        <v>26094.633571174323</v>
      </c>
      <c r="Y83" s="30">
        <f t="shared" si="31"/>
        <v>26094.633571174323</v>
      </c>
      <c r="Z83" s="30">
        <f t="shared" si="31"/>
        <v>26094.633571174323</v>
      </c>
      <c r="AA83" s="30">
        <f t="shared" si="31"/>
        <v>26094.633571174323</v>
      </c>
      <c r="AB83" s="30">
        <f t="shared" si="31"/>
        <v>26094.633571174323</v>
      </c>
      <c r="AC83" s="30">
        <f t="shared" si="31"/>
        <v>26094.633571174323</v>
      </c>
      <c r="AD83" s="30">
        <f t="shared" si="31"/>
        <v>26094.633571174323</v>
      </c>
      <c r="AE83" s="30">
        <f t="shared" si="31"/>
        <v>26094.633571174323</v>
      </c>
      <c r="AF83" s="30">
        <f t="shared" si="31"/>
        <v>26094.633571174323</v>
      </c>
      <c r="AG83" s="30">
        <f t="shared" si="31"/>
        <v>26094.633571174323</v>
      </c>
      <c r="AH83" s="30">
        <f t="shared" si="31"/>
        <v>26094.633571174323</v>
      </c>
      <c r="AI83" s="30">
        <f t="shared" si="31"/>
        <v>26094.633571174323</v>
      </c>
      <c r="AJ83" s="30">
        <f t="shared" si="31"/>
        <v>26094.633571174323</v>
      </c>
      <c r="AK83" s="30">
        <f t="shared" si="31"/>
        <v>26094.633571174323</v>
      </c>
      <c r="AL83" s="30">
        <f t="shared" si="31"/>
        <v>26094.633571174323</v>
      </c>
      <c r="AM83" s="30">
        <f t="shared" si="31"/>
        <v>26094.633571174323</v>
      </c>
      <c r="AN83" s="30">
        <f t="shared" si="31"/>
        <v>26094.633571174323</v>
      </c>
      <c r="AO83" s="30">
        <f t="shared" si="31"/>
        <v>26094.633571174323</v>
      </c>
      <c r="AP83" s="30">
        <f t="shared" si="31"/>
        <v>26094.633571174323</v>
      </c>
      <c r="AQ83" s="30">
        <f t="shared" si="31"/>
        <v>26094.633571174323</v>
      </c>
      <c r="AR83" s="30">
        <f t="shared" si="31"/>
        <v>26094.633571174323</v>
      </c>
      <c r="AS83" s="30">
        <f t="shared" si="31"/>
        <v>26094.633571174323</v>
      </c>
      <c r="AT83" s="30">
        <f t="shared" si="31"/>
        <v>26094.633571174323</v>
      </c>
      <c r="AU83" s="30">
        <f t="shared" si="31"/>
        <v>26094.633571174323</v>
      </c>
      <c r="AV83" s="30">
        <f t="shared" si="31"/>
        <v>26094.633571174323</v>
      </c>
      <c r="AW83" s="30">
        <f t="shared" si="31"/>
        <v>26094.633571174323</v>
      </c>
      <c r="AX83" s="30">
        <f t="shared" si="31"/>
        <v>26094.633571174323</v>
      </c>
      <c r="AY83" s="30">
        <f t="shared" si="31"/>
        <v>26094.633571174323</v>
      </c>
      <c r="AZ83" s="30">
        <f t="shared" si="31"/>
        <v>26094.633571174323</v>
      </c>
      <c r="BA83" s="30">
        <f t="shared" si="31"/>
        <v>26094.633571174323</v>
      </c>
      <c r="BB83" s="30">
        <f t="shared" si="31"/>
        <v>26094.633571174323</v>
      </c>
      <c r="BC83" s="30">
        <f t="shared" si="31"/>
        <v>26094.633571174323</v>
      </c>
      <c r="BD83" s="30">
        <f t="shared" si="31"/>
        <v>26094.633571174323</v>
      </c>
      <c r="BE83" s="30">
        <f t="shared" si="31"/>
        <v>26094.633571174323</v>
      </c>
      <c r="BF83" s="30">
        <f t="shared" si="31"/>
        <v>26094.633571174323</v>
      </c>
      <c r="BG83" s="30">
        <f t="shared" si="31"/>
        <v>26094.633571174323</v>
      </c>
      <c r="BH83" s="30">
        <f t="shared" si="31"/>
        <v>26094.633571174323</v>
      </c>
      <c r="BI83" s="30">
        <f t="shared" si="31"/>
        <v>26094.633571174323</v>
      </c>
      <c r="BJ83" s="30">
        <f t="shared" si="31"/>
        <v>26094.633571174323</v>
      </c>
      <c r="BK83" s="30">
        <f t="shared" si="31"/>
        <v>26094.633571174323</v>
      </c>
      <c r="BL83" s="30">
        <f t="shared" si="31"/>
        <v>26094.633571174323</v>
      </c>
      <c r="BM83" s="30">
        <f t="shared" si="31"/>
        <v>26094.633571174323</v>
      </c>
      <c r="BN83" s="30">
        <f t="shared" si="31"/>
        <v>26094.633571174323</v>
      </c>
      <c r="BO83" s="30">
        <f t="shared" si="31"/>
        <v>26094.633571174323</v>
      </c>
      <c r="BP83" s="30">
        <f t="shared" si="31"/>
        <v>26094.633571174323</v>
      </c>
      <c r="BQ83" s="30">
        <f t="shared" ref="BQ83:CH83" si="32">BP83+BQ78</f>
        <v>26094.633571174323</v>
      </c>
      <c r="BR83" s="30">
        <f t="shared" si="32"/>
        <v>26094.633571174323</v>
      </c>
      <c r="BS83" s="30">
        <f t="shared" si="32"/>
        <v>26094.633571174323</v>
      </c>
      <c r="BT83" s="30">
        <f t="shared" si="32"/>
        <v>26094.633571174323</v>
      </c>
      <c r="BU83" s="30">
        <f t="shared" si="32"/>
        <v>26094.633571174323</v>
      </c>
      <c r="BV83" s="30">
        <f t="shared" si="32"/>
        <v>26094.633571174323</v>
      </c>
      <c r="BW83" s="30">
        <f t="shared" si="32"/>
        <v>26094.633571174323</v>
      </c>
      <c r="BX83" s="30">
        <f t="shared" si="32"/>
        <v>26094.633571174323</v>
      </c>
      <c r="BY83" s="30">
        <f t="shared" si="32"/>
        <v>26094.633571174323</v>
      </c>
      <c r="BZ83" s="30">
        <f t="shared" si="32"/>
        <v>26094.633571174323</v>
      </c>
      <c r="CA83" s="30">
        <f t="shared" si="32"/>
        <v>26094.633571174323</v>
      </c>
      <c r="CB83" s="30">
        <f t="shared" si="32"/>
        <v>26094.633571174323</v>
      </c>
      <c r="CC83" s="30">
        <f t="shared" si="32"/>
        <v>26094.633571174323</v>
      </c>
      <c r="CD83" s="30">
        <f t="shared" si="32"/>
        <v>26094.633571174323</v>
      </c>
      <c r="CE83" s="30">
        <f t="shared" si="32"/>
        <v>26094.633571174323</v>
      </c>
      <c r="CF83" s="30">
        <f t="shared" si="32"/>
        <v>26094.633571174323</v>
      </c>
      <c r="CG83" s="30">
        <f t="shared" si="32"/>
        <v>26094.633571174323</v>
      </c>
      <c r="CH83" s="33">
        <f t="shared" si="32"/>
        <v>26094.633571174323</v>
      </c>
    </row>
    <row r="84" spans="1:88" ht="15.5" x14ac:dyDescent="0.35">
      <c r="A84" s="561"/>
      <c r="B84" s="14" t="s">
        <v>103</v>
      </c>
      <c r="C84" s="30">
        <f t="shared" si="30"/>
        <v>0</v>
      </c>
      <c r="D84" s="30">
        <f>C84+D79</f>
        <v>0</v>
      </c>
      <c r="E84" s="30">
        <f t="shared" ref="E84:BP84" si="33">D84+E79</f>
        <v>0</v>
      </c>
      <c r="F84" s="30">
        <f t="shared" si="33"/>
        <v>0</v>
      </c>
      <c r="G84" s="30">
        <f t="shared" si="33"/>
        <v>0</v>
      </c>
      <c r="H84" s="30">
        <f t="shared" si="33"/>
        <v>11863.002572929519</v>
      </c>
      <c r="I84" s="30">
        <f t="shared" si="33"/>
        <v>21869.647073889995</v>
      </c>
      <c r="J84" s="30">
        <f t="shared" si="33"/>
        <v>21869.647073889995</v>
      </c>
      <c r="K84" s="30">
        <f t="shared" si="33"/>
        <v>21875.36862531212</v>
      </c>
      <c r="L84" s="30">
        <f t="shared" si="33"/>
        <v>21875.36862531212</v>
      </c>
      <c r="M84" s="30">
        <f t="shared" si="33"/>
        <v>21875.36862531212</v>
      </c>
      <c r="N84" s="30">
        <f t="shared" si="33"/>
        <v>21919.11518596112</v>
      </c>
      <c r="O84" s="30">
        <f t="shared" si="33"/>
        <v>21919.11518596112</v>
      </c>
      <c r="P84" s="30">
        <f t="shared" si="33"/>
        <v>21919.11518596112</v>
      </c>
      <c r="Q84" s="30">
        <f t="shared" si="33"/>
        <v>21919.11518596112</v>
      </c>
      <c r="R84" s="30">
        <f t="shared" si="33"/>
        <v>21919.11518596112</v>
      </c>
      <c r="S84" s="30">
        <f t="shared" si="33"/>
        <v>21919.11518596112</v>
      </c>
      <c r="T84" s="30">
        <f t="shared" si="33"/>
        <v>21919.11518596112</v>
      </c>
      <c r="U84" s="30">
        <f t="shared" si="33"/>
        <v>21919.11518596112</v>
      </c>
      <c r="V84" s="30">
        <f t="shared" si="33"/>
        <v>21919.11518596112</v>
      </c>
      <c r="W84" s="30">
        <f t="shared" si="33"/>
        <v>21919.11518596112</v>
      </c>
      <c r="X84" s="30">
        <f t="shared" si="33"/>
        <v>21919.11518596112</v>
      </c>
      <c r="Y84" s="30">
        <f t="shared" si="33"/>
        <v>21919.11518596112</v>
      </c>
      <c r="Z84" s="30">
        <f t="shared" si="33"/>
        <v>21919.11518596112</v>
      </c>
      <c r="AA84" s="30">
        <f t="shared" si="33"/>
        <v>21919.11518596112</v>
      </c>
      <c r="AB84" s="30">
        <f t="shared" si="33"/>
        <v>21919.11518596112</v>
      </c>
      <c r="AC84" s="30">
        <f t="shared" si="33"/>
        <v>21919.11518596112</v>
      </c>
      <c r="AD84" s="30">
        <f t="shared" si="33"/>
        <v>21919.11518596112</v>
      </c>
      <c r="AE84" s="30">
        <f t="shared" si="33"/>
        <v>21919.11518596112</v>
      </c>
      <c r="AF84" s="30">
        <f t="shared" si="33"/>
        <v>21919.11518596112</v>
      </c>
      <c r="AG84" s="30">
        <f t="shared" si="33"/>
        <v>21919.11518596112</v>
      </c>
      <c r="AH84" s="30">
        <f t="shared" si="33"/>
        <v>21919.11518596112</v>
      </c>
      <c r="AI84" s="30">
        <f t="shared" si="33"/>
        <v>21919.11518596112</v>
      </c>
      <c r="AJ84" s="30">
        <f t="shared" si="33"/>
        <v>21919.11518596112</v>
      </c>
      <c r="AK84" s="30">
        <f t="shared" si="33"/>
        <v>21919.11518596112</v>
      </c>
      <c r="AL84" s="30">
        <f t="shared" si="33"/>
        <v>21919.11518596112</v>
      </c>
      <c r="AM84" s="30">
        <f t="shared" si="33"/>
        <v>21919.11518596112</v>
      </c>
      <c r="AN84" s="30">
        <f t="shared" si="33"/>
        <v>21919.11518596112</v>
      </c>
      <c r="AO84" s="30">
        <f t="shared" si="33"/>
        <v>21919.11518596112</v>
      </c>
      <c r="AP84" s="30">
        <f t="shared" si="33"/>
        <v>21919.11518596112</v>
      </c>
      <c r="AQ84" s="30">
        <f t="shared" si="33"/>
        <v>21919.11518596112</v>
      </c>
      <c r="AR84" s="30">
        <f t="shared" si="33"/>
        <v>21919.11518596112</v>
      </c>
      <c r="AS84" s="30">
        <f t="shared" si="33"/>
        <v>21919.11518596112</v>
      </c>
      <c r="AT84" s="30">
        <f t="shared" si="33"/>
        <v>21919.11518596112</v>
      </c>
      <c r="AU84" s="30">
        <f t="shared" si="33"/>
        <v>21919.11518596112</v>
      </c>
      <c r="AV84" s="30">
        <f t="shared" si="33"/>
        <v>21919.11518596112</v>
      </c>
      <c r="AW84" s="30">
        <f t="shared" si="33"/>
        <v>21919.11518596112</v>
      </c>
      <c r="AX84" s="30">
        <f t="shared" si="33"/>
        <v>21919.11518596112</v>
      </c>
      <c r="AY84" s="30">
        <f t="shared" si="33"/>
        <v>21919.11518596112</v>
      </c>
      <c r="AZ84" s="30">
        <f t="shared" si="33"/>
        <v>21919.11518596112</v>
      </c>
      <c r="BA84" s="30">
        <f t="shared" si="33"/>
        <v>21919.11518596112</v>
      </c>
      <c r="BB84" s="30">
        <f t="shared" si="33"/>
        <v>21919.11518596112</v>
      </c>
      <c r="BC84" s="30">
        <f t="shared" si="33"/>
        <v>21919.11518596112</v>
      </c>
      <c r="BD84" s="30">
        <f t="shared" si="33"/>
        <v>21919.11518596112</v>
      </c>
      <c r="BE84" s="30">
        <f t="shared" si="33"/>
        <v>21919.11518596112</v>
      </c>
      <c r="BF84" s="30">
        <f t="shared" si="33"/>
        <v>21919.11518596112</v>
      </c>
      <c r="BG84" s="30">
        <f t="shared" si="33"/>
        <v>21919.11518596112</v>
      </c>
      <c r="BH84" s="30">
        <f t="shared" si="33"/>
        <v>21919.11518596112</v>
      </c>
      <c r="BI84" s="30">
        <f t="shared" si="33"/>
        <v>21919.11518596112</v>
      </c>
      <c r="BJ84" s="30">
        <f t="shared" si="33"/>
        <v>21919.11518596112</v>
      </c>
      <c r="BK84" s="30">
        <f t="shared" si="33"/>
        <v>21919.11518596112</v>
      </c>
      <c r="BL84" s="30">
        <f t="shared" si="33"/>
        <v>21919.11518596112</v>
      </c>
      <c r="BM84" s="30">
        <f t="shared" si="33"/>
        <v>21919.11518596112</v>
      </c>
      <c r="BN84" s="30">
        <f t="shared" si="33"/>
        <v>21919.11518596112</v>
      </c>
      <c r="BO84" s="30">
        <f t="shared" si="33"/>
        <v>21919.11518596112</v>
      </c>
      <c r="BP84" s="30">
        <f t="shared" si="33"/>
        <v>21919.11518596112</v>
      </c>
      <c r="BQ84" s="30">
        <f t="shared" ref="BQ84:CH84" si="34">BP84+BQ79</f>
        <v>21919.11518596112</v>
      </c>
      <c r="BR84" s="30">
        <f t="shared" si="34"/>
        <v>21919.11518596112</v>
      </c>
      <c r="BS84" s="30">
        <f t="shared" si="34"/>
        <v>21919.11518596112</v>
      </c>
      <c r="BT84" s="30">
        <f t="shared" si="34"/>
        <v>21919.11518596112</v>
      </c>
      <c r="BU84" s="30">
        <f t="shared" si="34"/>
        <v>21919.11518596112</v>
      </c>
      <c r="BV84" s="30">
        <f t="shared" si="34"/>
        <v>21919.11518596112</v>
      </c>
      <c r="BW84" s="30">
        <f t="shared" si="34"/>
        <v>21919.11518596112</v>
      </c>
      <c r="BX84" s="30">
        <f t="shared" si="34"/>
        <v>21919.11518596112</v>
      </c>
      <c r="BY84" s="30">
        <f t="shared" si="34"/>
        <v>21919.11518596112</v>
      </c>
      <c r="BZ84" s="30">
        <f t="shared" si="34"/>
        <v>21919.11518596112</v>
      </c>
      <c r="CA84" s="30">
        <f t="shared" si="34"/>
        <v>21919.11518596112</v>
      </c>
      <c r="CB84" s="30">
        <f t="shared" si="34"/>
        <v>21919.11518596112</v>
      </c>
      <c r="CC84" s="30">
        <f t="shared" si="34"/>
        <v>21919.11518596112</v>
      </c>
      <c r="CD84" s="30">
        <f t="shared" si="34"/>
        <v>21919.11518596112</v>
      </c>
      <c r="CE84" s="30">
        <f t="shared" si="34"/>
        <v>21919.11518596112</v>
      </c>
      <c r="CF84" s="30">
        <f t="shared" si="34"/>
        <v>21919.11518596112</v>
      </c>
      <c r="CG84" s="30">
        <f t="shared" si="34"/>
        <v>21919.11518596112</v>
      </c>
      <c r="CH84" s="33">
        <f t="shared" si="34"/>
        <v>21919.11518596112</v>
      </c>
    </row>
    <row r="85" spans="1:88" ht="16" thickBot="1" x14ac:dyDescent="0.4">
      <c r="A85" s="562"/>
      <c r="B85" s="15" t="s">
        <v>104</v>
      </c>
      <c r="C85" s="31">
        <f t="shared" si="30"/>
        <v>0</v>
      </c>
      <c r="D85" s="31">
        <f>C85+D80</f>
        <v>0</v>
      </c>
      <c r="E85" s="31">
        <f t="shared" ref="E85:BP85" si="35">D85+E80</f>
        <v>0</v>
      </c>
      <c r="F85" s="31">
        <f t="shared" si="35"/>
        <v>0</v>
      </c>
      <c r="G85" s="31">
        <f t="shared" si="35"/>
        <v>0</v>
      </c>
      <c r="H85" s="31">
        <f t="shared" si="35"/>
        <v>-453.25030913250345</v>
      </c>
      <c r="I85" s="31">
        <f t="shared" si="35"/>
        <v>2068.2687933601205</v>
      </c>
      <c r="J85" s="31">
        <f t="shared" si="35"/>
        <v>2068.2687933601205</v>
      </c>
      <c r="K85" s="31">
        <f t="shared" si="35"/>
        <v>2071.9438597626418</v>
      </c>
      <c r="L85" s="31">
        <f t="shared" si="35"/>
        <v>2071.9438597626418</v>
      </c>
      <c r="M85" s="31">
        <f t="shared" si="35"/>
        <v>2071.9438597626418</v>
      </c>
      <c r="N85" s="31">
        <f t="shared" si="35"/>
        <v>2403.0038809695566</v>
      </c>
      <c r="O85" s="31">
        <f t="shared" si="35"/>
        <v>2403.0038809695566</v>
      </c>
      <c r="P85" s="31">
        <f t="shared" si="35"/>
        <v>2403.0038809695566</v>
      </c>
      <c r="Q85" s="31">
        <f t="shared" si="35"/>
        <v>2403.0038809695566</v>
      </c>
      <c r="R85" s="31">
        <f t="shared" si="35"/>
        <v>2403.0038809695566</v>
      </c>
      <c r="S85" s="31">
        <f t="shared" si="35"/>
        <v>2403.0038809695566</v>
      </c>
      <c r="T85" s="31">
        <f t="shared" si="35"/>
        <v>2403.0038809695566</v>
      </c>
      <c r="U85" s="31">
        <f t="shared" si="35"/>
        <v>2403.0038809695566</v>
      </c>
      <c r="V85" s="31">
        <f t="shared" si="35"/>
        <v>2403.0038809695566</v>
      </c>
      <c r="W85" s="31">
        <f t="shared" si="35"/>
        <v>2403.0038809695566</v>
      </c>
      <c r="X85" s="31">
        <f t="shared" si="35"/>
        <v>2403.0038809695566</v>
      </c>
      <c r="Y85" s="31">
        <f t="shared" si="35"/>
        <v>2403.0038809695566</v>
      </c>
      <c r="Z85" s="31">
        <f t="shared" si="35"/>
        <v>2403.0038809695566</v>
      </c>
      <c r="AA85" s="31">
        <f t="shared" si="35"/>
        <v>2403.0038809695566</v>
      </c>
      <c r="AB85" s="31">
        <f t="shared" si="35"/>
        <v>2403.0038809695566</v>
      </c>
      <c r="AC85" s="31">
        <f t="shared" si="35"/>
        <v>2403.0038809695566</v>
      </c>
      <c r="AD85" s="31">
        <f t="shared" si="35"/>
        <v>2403.0038809695566</v>
      </c>
      <c r="AE85" s="31">
        <f t="shared" si="35"/>
        <v>2403.0038809695566</v>
      </c>
      <c r="AF85" s="31">
        <f t="shared" si="35"/>
        <v>2403.0038809695566</v>
      </c>
      <c r="AG85" s="31">
        <f t="shared" si="35"/>
        <v>2403.0038809695566</v>
      </c>
      <c r="AH85" s="31">
        <f t="shared" si="35"/>
        <v>2403.0038809695566</v>
      </c>
      <c r="AI85" s="31">
        <f t="shared" si="35"/>
        <v>2403.0038809695566</v>
      </c>
      <c r="AJ85" s="31">
        <f t="shared" si="35"/>
        <v>2403.0038809695566</v>
      </c>
      <c r="AK85" s="31">
        <f t="shared" si="35"/>
        <v>2403.0038809695566</v>
      </c>
      <c r="AL85" s="31">
        <f t="shared" si="35"/>
        <v>2403.0038809695566</v>
      </c>
      <c r="AM85" s="31">
        <f t="shared" si="35"/>
        <v>2403.0038809695566</v>
      </c>
      <c r="AN85" s="31">
        <f t="shared" si="35"/>
        <v>2403.0038809695566</v>
      </c>
      <c r="AO85" s="31">
        <f t="shared" si="35"/>
        <v>2403.0038809695566</v>
      </c>
      <c r="AP85" s="31">
        <f t="shared" si="35"/>
        <v>2403.0038809695566</v>
      </c>
      <c r="AQ85" s="31">
        <f t="shared" si="35"/>
        <v>2403.0038809695566</v>
      </c>
      <c r="AR85" s="31">
        <f t="shared" si="35"/>
        <v>2403.0038809695566</v>
      </c>
      <c r="AS85" s="31">
        <f t="shared" si="35"/>
        <v>2403.0038809695566</v>
      </c>
      <c r="AT85" s="31">
        <f t="shared" si="35"/>
        <v>2403.0038809695566</v>
      </c>
      <c r="AU85" s="31">
        <f t="shared" si="35"/>
        <v>2403.0038809695566</v>
      </c>
      <c r="AV85" s="31">
        <f t="shared" si="35"/>
        <v>2403.0038809695566</v>
      </c>
      <c r="AW85" s="31">
        <f t="shared" si="35"/>
        <v>2403.0038809695566</v>
      </c>
      <c r="AX85" s="31">
        <f t="shared" si="35"/>
        <v>2403.0038809695566</v>
      </c>
      <c r="AY85" s="31">
        <f t="shared" si="35"/>
        <v>2403.0038809695566</v>
      </c>
      <c r="AZ85" s="31">
        <f t="shared" si="35"/>
        <v>2403.0038809695566</v>
      </c>
      <c r="BA85" s="31">
        <f t="shared" si="35"/>
        <v>2403.0038809695566</v>
      </c>
      <c r="BB85" s="31">
        <f t="shared" si="35"/>
        <v>2403.0038809695566</v>
      </c>
      <c r="BC85" s="31">
        <f t="shared" si="35"/>
        <v>2403.0038809695566</v>
      </c>
      <c r="BD85" s="31">
        <f t="shared" si="35"/>
        <v>2403.0038809695566</v>
      </c>
      <c r="BE85" s="31">
        <f t="shared" si="35"/>
        <v>2403.0038809695566</v>
      </c>
      <c r="BF85" s="31">
        <f t="shared" si="35"/>
        <v>2403.0038809695566</v>
      </c>
      <c r="BG85" s="31">
        <f t="shared" si="35"/>
        <v>2403.0038809695566</v>
      </c>
      <c r="BH85" s="31">
        <f t="shared" si="35"/>
        <v>2403.0038809695566</v>
      </c>
      <c r="BI85" s="31">
        <f t="shared" si="35"/>
        <v>2403.0038809695566</v>
      </c>
      <c r="BJ85" s="31">
        <f t="shared" si="35"/>
        <v>2403.0038809695566</v>
      </c>
      <c r="BK85" s="31">
        <f t="shared" si="35"/>
        <v>2403.0038809695566</v>
      </c>
      <c r="BL85" s="31">
        <f t="shared" si="35"/>
        <v>2403.0038809695566</v>
      </c>
      <c r="BM85" s="31">
        <f t="shared" si="35"/>
        <v>2403.0038809695566</v>
      </c>
      <c r="BN85" s="31">
        <f t="shared" si="35"/>
        <v>2403.0038809695566</v>
      </c>
      <c r="BO85" s="31">
        <f t="shared" si="35"/>
        <v>2403.0038809695566</v>
      </c>
      <c r="BP85" s="31">
        <f t="shared" si="35"/>
        <v>2403.0038809695566</v>
      </c>
      <c r="BQ85" s="31">
        <f t="shared" ref="BQ85:CH85" si="36">BP85+BQ80</f>
        <v>2403.0038809695566</v>
      </c>
      <c r="BR85" s="31">
        <f t="shared" si="36"/>
        <v>2403.0038809695566</v>
      </c>
      <c r="BS85" s="31">
        <f t="shared" si="36"/>
        <v>2403.0038809695566</v>
      </c>
      <c r="BT85" s="31">
        <f t="shared" si="36"/>
        <v>2403.0038809695566</v>
      </c>
      <c r="BU85" s="31">
        <f t="shared" si="36"/>
        <v>2403.0038809695566</v>
      </c>
      <c r="BV85" s="31">
        <f t="shared" si="36"/>
        <v>2403.0038809695566</v>
      </c>
      <c r="BW85" s="31">
        <f t="shared" si="36"/>
        <v>2403.0038809695566</v>
      </c>
      <c r="BX85" s="31">
        <f t="shared" si="36"/>
        <v>2403.0038809695566</v>
      </c>
      <c r="BY85" s="31">
        <f t="shared" si="36"/>
        <v>2403.0038809695566</v>
      </c>
      <c r="BZ85" s="31">
        <f t="shared" si="36"/>
        <v>2403.0038809695566</v>
      </c>
      <c r="CA85" s="31">
        <f t="shared" si="36"/>
        <v>2403.0038809695566</v>
      </c>
      <c r="CB85" s="31">
        <f t="shared" si="36"/>
        <v>2403.0038809695566</v>
      </c>
      <c r="CC85" s="31">
        <f t="shared" si="36"/>
        <v>2403.0038809695566</v>
      </c>
      <c r="CD85" s="31">
        <f t="shared" si="36"/>
        <v>2403.0038809695566</v>
      </c>
      <c r="CE85" s="31">
        <f t="shared" si="36"/>
        <v>2403.0038809695566</v>
      </c>
      <c r="CF85" s="31">
        <f t="shared" si="36"/>
        <v>2403.0038809695566</v>
      </c>
      <c r="CG85" s="31">
        <f t="shared" si="36"/>
        <v>2403.0038809695566</v>
      </c>
      <c r="CH85" s="34">
        <f t="shared" si="36"/>
        <v>2403.0038809695566</v>
      </c>
    </row>
    <row r="86" spans="1:88" x14ac:dyDescent="0.35">
      <c r="A86" s="8"/>
      <c r="B86" s="40"/>
      <c r="C86" s="37"/>
      <c r="D86" s="42"/>
      <c r="E86" s="37"/>
      <c r="F86" s="42"/>
      <c r="G86" s="37"/>
      <c r="H86" s="42"/>
      <c r="I86" s="37"/>
      <c r="J86" s="42"/>
      <c r="K86" s="37"/>
      <c r="L86" s="42"/>
      <c r="M86" s="37"/>
      <c r="N86" s="42"/>
      <c r="O86" s="37"/>
      <c r="P86" s="42"/>
      <c r="Q86" s="37"/>
      <c r="R86" s="42"/>
      <c r="S86" s="37"/>
      <c r="T86" s="42"/>
      <c r="U86" s="37"/>
      <c r="V86" s="42"/>
      <c r="W86" s="37"/>
      <c r="X86" s="42"/>
      <c r="Y86" s="37"/>
      <c r="Z86" s="42"/>
      <c r="AA86" s="37"/>
      <c r="AB86" s="42"/>
      <c r="AC86" s="37"/>
      <c r="AD86" s="42"/>
      <c r="AE86" s="37"/>
      <c r="AF86" s="42"/>
      <c r="AG86" s="37"/>
      <c r="AH86" s="42"/>
      <c r="AI86" s="37"/>
      <c r="AJ86" s="42"/>
      <c r="AK86" s="37"/>
      <c r="AL86" s="42"/>
      <c r="AM86" s="37"/>
      <c r="AN86" s="42"/>
      <c r="AO86" s="37"/>
      <c r="AP86" s="42"/>
      <c r="AQ86" s="37"/>
      <c r="AR86" s="42"/>
      <c r="AS86" s="37"/>
      <c r="AT86" s="42"/>
      <c r="AU86" s="37"/>
      <c r="AV86" s="42"/>
      <c r="AW86" s="37"/>
      <c r="AX86" s="42"/>
      <c r="AY86" s="37"/>
      <c r="AZ86" s="42"/>
      <c r="BA86" s="37"/>
      <c r="BB86" s="42"/>
      <c r="BC86" s="37"/>
      <c r="BD86" s="42"/>
      <c r="BE86" s="37"/>
      <c r="BF86" s="42"/>
      <c r="BG86" s="37"/>
      <c r="BH86" s="42"/>
      <c r="BI86" s="37"/>
      <c r="BJ86" s="42"/>
      <c r="BK86" s="37"/>
      <c r="BL86" s="42"/>
      <c r="BM86" s="37"/>
      <c r="BN86" s="42"/>
      <c r="BO86" s="37"/>
      <c r="BP86" s="42"/>
      <c r="BQ86" s="37"/>
      <c r="BR86" s="42"/>
      <c r="BS86" s="37"/>
      <c r="BT86" s="42"/>
      <c r="BU86" s="37"/>
      <c r="BV86" s="42"/>
      <c r="BW86" s="37"/>
      <c r="BX86" s="42"/>
      <c r="BY86" s="37"/>
      <c r="BZ86" s="42"/>
      <c r="CA86" s="37"/>
      <c r="CB86" s="42"/>
      <c r="CC86" s="37"/>
      <c r="CD86" s="42"/>
      <c r="CE86" s="37"/>
      <c r="CF86" s="42"/>
      <c r="CG86" s="37"/>
      <c r="CH86" s="42"/>
    </row>
    <row r="87" spans="1:88" x14ac:dyDescent="0.35">
      <c r="B87" s="1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</row>
    <row r="88" spans="1:88" ht="15" thickBot="1" x14ac:dyDescent="0.4">
      <c r="A88" s="7"/>
      <c r="E88" s="229" t="s">
        <v>224</v>
      </c>
    </row>
    <row r="89" spans="1:88" ht="15" customHeight="1" thickBot="1" x14ac:dyDescent="0.4">
      <c r="A89" s="626" t="s">
        <v>119</v>
      </c>
      <c r="B89" s="308" t="s">
        <v>100</v>
      </c>
      <c r="C89" s="176">
        <f>C$4</f>
        <v>44562</v>
      </c>
      <c r="D89" s="176">
        <f t="shared" ref="D89:BO89" si="37">D$4</f>
        <v>44593</v>
      </c>
      <c r="E89" s="176">
        <f t="shared" si="37"/>
        <v>44621</v>
      </c>
      <c r="F89" s="176">
        <f t="shared" si="37"/>
        <v>44652</v>
      </c>
      <c r="G89" s="176">
        <f t="shared" si="37"/>
        <v>44682</v>
      </c>
      <c r="H89" s="176">
        <f t="shared" si="37"/>
        <v>44713</v>
      </c>
      <c r="I89" s="176">
        <f t="shared" si="37"/>
        <v>44743</v>
      </c>
      <c r="J89" s="176">
        <f t="shared" si="37"/>
        <v>44774</v>
      </c>
      <c r="K89" s="176">
        <f t="shared" si="37"/>
        <v>44805</v>
      </c>
      <c r="L89" s="176">
        <f t="shared" si="37"/>
        <v>44835</v>
      </c>
      <c r="M89" s="176">
        <f t="shared" si="37"/>
        <v>44866</v>
      </c>
      <c r="N89" s="176">
        <f t="shared" si="37"/>
        <v>44896</v>
      </c>
      <c r="O89" s="176">
        <f t="shared" si="37"/>
        <v>44927</v>
      </c>
      <c r="P89" s="176">
        <f t="shared" si="37"/>
        <v>44958</v>
      </c>
      <c r="Q89" s="176">
        <f t="shared" si="37"/>
        <v>44986</v>
      </c>
      <c r="R89" s="176">
        <f t="shared" si="37"/>
        <v>45017</v>
      </c>
      <c r="S89" s="176">
        <f t="shared" si="37"/>
        <v>45047</v>
      </c>
      <c r="T89" s="176">
        <f t="shared" si="37"/>
        <v>45078</v>
      </c>
      <c r="U89" s="176">
        <f t="shared" si="37"/>
        <v>45108</v>
      </c>
      <c r="V89" s="176">
        <f t="shared" si="37"/>
        <v>45139</v>
      </c>
      <c r="W89" s="176">
        <f t="shared" si="37"/>
        <v>45170</v>
      </c>
      <c r="X89" s="176">
        <f t="shared" si="37"/>
        <v>45200</v>
      </c>
      <c r="Y89" s="176">
        <f t="shared" si="37"/>
        <v>45231</v>
      </c>
      <c r="Z89" s="176">
        <f t="shared" si="37"/>
        <v>45261</v>
      </c>
      <c r="AA89" s="176">
        <f t="shared" si="37"/>
        <v>45292</v>
      </c>
      <c r="AB89" s="176">
        <f t="shared" si="37"/>
        <v>45323</v>
      </c>
      <c r="AC89" s="176">
        <f t="shared" si="37"/>
        <v>45352</v>
      </c>
      <c r="AD89" s="176">
        <f t="shared" si="37"/>
        <v>45383</v>
      </c>
      <c r="AE89" s="176">
        <f t="shared" si="37"/>
        <v>45413</v>
      </c>
      <c r="AF89" s="176">
        <f t="shared" si="37"/>
        <v>45444</v>
      </c>
      <c r="AG89" s="176">
        <f t="shared" si="37"/>
        <v>45474</v>
      </c>
      <c r="AH89" s="176">
        <f t="shared" si="37"/>
        <v>45505</v>
      </c>
      <c r="AI89" s="176">
        <f t="shared" si="37"/>
        <v>45536</v>
      </c>
      <c r="AJ89" s="176">
        <f t="shared" si="37"/>
        <v>45566</v>
      </c>
      <c r="AK89" s="176">
        <f t="shared" si="37"/>
        <v>45597</v>
      </c>
      <c r="AL89" s="176">
        <f t="shared" si="37"/>
        <v>45627</v>
      </c>
      <c r="AM89" s="176">
        <f t="shared" si="37"/>
        <v>45658</v>
      </c>
      <c r="AN89" s="176">
        <f t="shared" si="37"/>
        <v>45689</v>
      </c>
      <c r="AO89" s="176">
        <f t="shared" si="37"/>
        <v>45717</v>
      </c>
      <c r="AP89" s="176">
        <f t="shared" si="37"/>
        <v>45748</v>
      </c>
      <c r="AQ89" s="176">
        <f t="shared" si="37"/>
        <v>45778</v>
      </c>
      <c r="AR89" s="176">
        <f t="shared" si="37"/>
        <v>45809</v>
      </c>
      <c r="AS89" s="176">
        <f t="shared" si="37"/>
        <v>45839</v>
      </c>
      <c r="AT89" s="176">
        <f t="shared" si="37"/>
        <v>45870</v>
      </c>
      <c r="AU89" s="176">
        <f t="shared" si="37"/>
        <v>45901</v>
      </c>
      <c r="AV89" s="176">
        <f t="shared" si="37"/>
        <v>45931</v>
      </c>
      <c r="AW89" s="176">
        <f t="shared" si="37"/>
        <v>45962</v>
      </c>
      <c r="AX89" s="176">
        <f t="shared" si="37"/>
        <v>45992</v>
      </c>
      <c r="AY89" s="176">
        <f t="shared" si="37"/>
        <v>46023</v>
      </c>
      <c r="AZ89" s="176">
        <f t="shared" si="37"/>
        <v>46054</v>
      </c>
      <c r="BA89" s="176">
        <f t="shared" si="37"/>
        <v>46082</v>
      </c>
      <c r="BB89" s="176">
        <f t="shared" si="37"/>
        <v>46113</v>
      </c>
      <c r="BC89" s="176">
        <f t="shared" si="37"/>
        <v>46143</v>
      </c>
      <c r="BD89" s="176">
        <f t="shared" si="37"/>
        <v>46174</v>
      </c>
      <c r="BE89" s="176">
        <f t="shared" si="37"/>
        <v>46204</v>
      </c>
      <c r="BF89" s="176">
        <f t="shared" si="37"/>
        <v>46235</v>
      </c>
      <c r="BG89" s="176">
        <f t="shared" si="37"/>
        <v>46266</v>
      </c>
      <c r="BH89" s="176">
        <f t="shared" si="37"/>
        <v>46296</v>
      </c>
      <c r="BI89" s="176">
        <f t="shared" si="37"/>
        <v>46327</v>
      </c>
      <c r="BJ89" s="176">
        <f t="shared" si="37"/>
        <v>46357</v>
      </c>
      <c r="BK89" s="176">
        <f t="shared" si="37"/>
        <v>46388</v>
      </c>
      <c r="BL89" s="176">
        <f t="shared" si="37"/>
        <v>46419</v>
      </c>
      <c r="BM89" s="176">
        <f t="shared" si="37"/>
        <v>46447</v>
      </c>
      <c r="BN89" s="176">
        <f t="shared" si="37"/>
        <v>46478</v>
      </c>
      <c r="BO89" s="176">
        <f t="shared" si="37"/>
        <v>46508</v>
      </c>
      <c r="BP89" s="176">
        <f t="shared" ref="BP89:CH89" si="38">BP$4</f>
        <v>46539</v>
      </c>
      <c r="BQ89" s="176">
        <f t="shared" si="38"/>
        <v>46569</v>
      </c>
      <c r="BR89" s="176">
        <f t="shared" si="38"/>
        <v>46600</v>
      </c>
      <c r="BS89" s="176">
        <f t="shared" si="38"/>
        <v>46631</v>
      </c>
      <c r="BT89" s="176">
        <f t="shared" si="38"/>
        <v>46661</v>
      </c>
      <c r="BU89" s="176">
        <f t="shared" si="38"/>
        <v>46692</v>
      </c>
      <c r="BV89" s="176">
        <f t="shared" si="38"/>
        <v>46722</v>
      </c>
      <c r="BW89" s="176">
        <f t="shared" si="38"/>
        <v>46753</v>
      </c>
      <c r="BX89" s="176">
        <f t="shared" si="38"/>
        <v>46784</v>
      </c>
      <c r="BY89" s="176">
        <f t="shared" si="38"/>
        <v>46813</v>
      </c>
      <c r="BZ89" s="176">
        <f t="shared" si="38"/>
        <v>46844</v>
      </c>
      <c r="CA89" s="176">
        <f t="shared" si="38"/>
        <v>46874</v>
      </c>
      <c r="CB89" s="176">
        <f t="shared" si="38"/>
        <v>46905</v>
      </c>
      <c r="CC89" s="176">
        <f t="shared" si="38"/>
        <v>46935</v>
      </c>
      <c r="CD89" s="176">
        <f t="shared" si="38"/>
        <v>46966</v>
      </c>
      <c r="CE89" s="176">
        <f t="shared" si="38"/>
        <v>46997</v>
      </c>
      <c r="CF89" s="176">
        <f t="shared" si="38"/>
        <v>47027</v>
      </c>
      <c r="CG89" s="176">
        <f t="shared" si="38"/>
        <v>47058</v>
      </c>
      <c r="CH89" s="177">
        <f t="shared" si="38"/>
        <v>47088</v>
      </c>
    </row>
    <row r="90" spans="1:88" ht="15.75" customHeight="1" x14ac:dyDescent="0.35">
      <c r="A90" s="627"/>
      <c r="B90" s="11" t="s">
        <v>30</v>
      </c>
      <c r="C90" s="340">
        <f>'LI 2M - SGS'!C93</f>
        <v>5.3661E-2</v>
      </c>
      <c r="D90" s="340">
        <f>'LI 2M - SGS'!D93</f>
        <v>5.5252000000000002E-2</v>
      </c>
      <c r="E90" s="414">
        <f>'LI 2M - SGS'!E93</f>
        <v>5.738E-2</v>
      </c>
      <c r="F90" s="414">
        <f>'LI 2M - SGS'!F93</f>
        <v>6.3913999999999999E-2</v>
      </c>
      <c r="G90" s="414">
        <f>'LI 2M - SGS'!G93</f>
        <v>6.8912000000000001E-2</v>
      </c>
      <c r="H90" s="414">
        <f>'LI 2M - SGS'!H93</f>
        <v>9.9557000000000007E-2</v>
      </c>
      <c r="I90" s="414">
        <f>'LI 2M - SGS'!I93</f>
        <v>9.9557000000000007E-2</v>
      </c>
      <c r="J90" s="414">
        <f>'LI 2M - SGS'!J93</f>
        <v>9.9557000000000007E-2</v>
      </c>
      <c r="K90" s="414">
        <f>'LI 2M - SGS'!K93</f>
        <v>9.9557000000000007E-2</v>
      </c>
      <c r="L90" s="414">
        <f>'LI 2M - SGS'!L93</f>
        <v>6.3349000000000003E-2</v>
      </c>
      <c r="M90" s="414">
        <f>'LI 2M - SGS'!M93</f>
        <v>6.3200000000000006E-2</v>
      </c>
      <c r="N90" s="414">
        <f>'LI 2M - SGS'!N93</f>
        <v>5.9422000000000003E-2</v>
      </c>
      <c r="O90" s="414">
        <f>'LI 2M - SGS'!O93</f>
        <v>5.5282999999999999E-2</v>
      </c>
      <c r="P90" s="414">
        <f>'LI 2M - SGS'!P93</f>
        <v>5.5594999999999999E-2</v>
      </c>
      <c r="Q90" s="414">
        <f>'LI 2M - SGS'!Q93</f>
        <v>5.738E-2</v>
      </c>
      <c r="R90" s="414">
        <f>'LI 2M - SGS'!R93</f>
        <v>6.3913999999999999E-2</v>
      </c>
      <c r="S90" s="414">
        <f>'LI 2M - SGS'!S93</f>
        <v>6.8912000000000001E-2</v>
      </c>
      <c r="T90" s="414">
        <f>'LI 2M - SGS'!T93</f>
        <v>9.9557000000000007E-2</v>
      </c>
      <c r="U90" s="414">
        <f>'LI 2M - SGS'!U93</f>
        <v>9.9557000000000007E-2</v>
      </c>
      <c r="V90" s="414">
        <f>'LI 2M - SGS'!V93</f>
        <v>9.9557000000000007E-2</v>
      </c>
      <c r="W90" s="414">
        <f>'LI 2M - SGS'!W93</f>
        <v>9.9557000000000007E-2</v>
      </c>
      <c r="X90" s="414">
        <f>'LI 2M - SGS'!X93</f>
        <v>6.3349000000000003E-2</v>
      </c>
      <c r="Y90" s="414">
        <f>'LI 2M - SGS'!Y93</f>
        <v>6.3200000000000006E-2</v>
      </c>
      <c r="Z90" s="414">
        <f>'LI 2M - SGS'!Z93</f>
        <v>5.9422000000000003E-2</v>
      </c>
      <c r="AA90" s="414">
        <f>'LI 2M - SGS'!AA93</f>
        <v>5.5282999999999999E-2</v>
      </c>
      <c r="AB90" s="414">
        <f>'LI 2M - SGS'!AB93</f>
        <v>5.5594999999999999E-2</v>
      </c>
      <c r="AC90" s="414">
        <f>'LI 2M - SGS'!AC93</f>
        <v>5.738E-2</v>
      </c>
      <c r="AD90" s="414">
        <f>'LI 2M - SGS'!AD93</f>
        <v>6.3913999999999999E-2</v>
      </c>
      <c r="AE90" s="414">
        <f>'LI 2M - SGS'!AE93</f>
        <v>6.8912000000000001E-2</v>
      </c>
      <c r="AF90" s="414">
        <f>'LI 2M - SGS'!AF93</f>
        <v>9.9557000000000007E-2</v>
      </c>
      <c r="AG90" s="414">
        <f>'LI 2M - SGS'!AG93</f>
        <v>9.9557000000000007E-2</v>
      </c>
      <c r="AH90" s="414">
        <f>'LI 2M - SGS'!AH93</f>
        <v>9.9557000000000007E-2</v>
      </c>
      <c r="AI90" s="414">
        <f>'LI 2M - SGS'!AI93</f>
        <v>9.9557000000000007E-2</v>
      </c>
      <c r="AJ90" s="414">
        <f>'LI 2M - SGS'!AJ93</f>
        <v>6.3349000000000003E-2</v>
      </c>
      <c r="AK90" s="414">
        <f>'LI 2M - SGS'!AK93</f>
        <v>6.3200000000000006E-2</v>
      </c>
      <c r="AL90" s="414">
        <f>'LI 2M - SGS'!AL93</f>
        <v>5.9422000000000003E-2</v>
      </c>
      <c r="AM90" s="414">
        <f>'LI 2M - SGS'!AM93</f>
        <v>5.5282999999999999E-2</v>
      </c>
      <c r="AN90" s="414">
        <f>'LI 2M - SGS'!AN93</f>
        <v>5.5594999999999999E-2</v>
      </c>
      <c r="AO90" s="414">
        <f>'LI 2M - SGS'!AO93</f>
        <v>5.738E-2</v>
      </c>
      <c r="AP90" s="414">
        <f>'LI 2M - SGS'!AP93</f>
        <v>6.3913999999999999E-2</v>
      </c>
      <c r="AQ90" s="414">
        <f>'LI 2M - SGS'!AQ93</f>
        <v>6.8912000000000001E-2</v>
      </c>
      <c r="AR90" s="414">
        <f>'LI 2M - SGS'!AR93</f>
        <v>9.9557000000000007E-2</v>
      </c>
      <c r="AS90" s="414">
        <f>'LI 2M - SGS'!AS93</f>
        <v>9.9557000000000007E-2</v>
      </c>
      <c r="AT90" s="414">
        <f>'LI 2M - SGS'!AT93</f>
        <v>9.9557000000000007E-2</v>
      </c>
      <c r="AU90" s="414">
        <f>'LI 2M - SGS'!AU93</f>
        <v>9.9557000000000007E-2</v>
      </c>
      <c r="AV90" s="414">
        <f>'LI 2M - SGS'!AV93</f>
        <v>6.3349000000000003E-2</v>
      </c>
      <c r="AW90" s="414">
        <f>'LI 2M - SGS'!AW93</f>
        <v>6.3200000000000006E-2</v>
      </c>
      <c r="AX90" s="414">
        <f>'LI 2M - SGS'!AX93</f>
        <v>5.9422000000000003E-2</v>
      </c>
      <c r="AY90" s="414">
        <f>'LI 2M - SGS'!AY93</f>
        <v>5.5282999999999999E-2</v>
      </c>
      <c r="AZ90" s="414">
        <f>'LI 2M - SGS'!AZ93</f>
        <v>5.5594999999999999E-2</v>
      </c>
      <c r="BA90" s="414">
        <f>'LI 2M - SGS'!BA93</f>
        <v>5.738E-2</v>
      </c>
      <c r="BB90" s="414">
        <f>'LI 2M - SGS'!BB93</f>
        <v>6.3913999999999999E-2</v>
      </c>
      <c r="BC90" s="414">
        <f>'LI 2M - SGS'!BC93</f>
        <v>6.8912000000000001E-2</v>
      </c>
      <c r="BD90" s="414">
        <f>'LI 2M - SGS'!BD93</f>
        <v>9.9557000000000007E-2</v>
      </c>
      <c r="BE90" s="414">
        <f>'LI 2M - SGS'!BE93</f>
        <v>9.9557000000000007E-2</v>
      </c>
      <c r="BF90" s="414">
        <f>'LI 2M - SGS'!BF93</f>
        <v>9.9557000000000007E-2</v>
      </c>
      <c r="BG90" s="414">
        <f>'LI 2M - SGS'!BG93</f>
        <v>9.9557000000000007E-2</v>
      </c>
      <c r="BH90" s="414">
        <f>'LI 2M - SGS'!BH93</f>
        <v>6.3349000000000003E-2</v>
      </c>
      <c r="BI90" s="414">
        <f>'LI 2M - SGS'!BI93</f>
        <v>6.3200000000000006E-2</v>
      </c>
      <c r="BJ90" s="414">
        <f>'LI 2M - SGS'!BJ93</f>
        <v>5.9422000000000003E-2</v>
      </c>
      <c r="BK90" s="414">
        <f>'LI 2M - SGS'!BK93</f>
        <v>5.5282999999999999E-2</v>
      </c>
      <c r="BL90" s="414">
        <f>'LI 2M - SGS'!BL93</f>
        <v>5.5594999999999999E-2</v>
      </c>
      <c r="BM90" s="414">
        <f>'LI 2M - SGS'!BM93</f>
        <v>5.738E-2</v>
      </c>
      <c r="BN90" s="414">
        <f>'LI 2M - SGS'!BN93</f>
        <v>6.3913999999999999E-2</v>
      </c>
      <c r="BO90" s="414">
        <f>'LI 2M - SGS'!BO93</f>
        <v>6.8912000000000001E-2</v>
      </c>
      <c r="BP90" s="414">
        <f>'LI 2M - SGS'!BP93</f>
        <v>9.9557000000000007E-2</v>
      </c>
      <c r="BQ90" s="414">
        <f>'LI 2M - SGS'!BQ93</f>
        <v>9.9557000000000007E-2</v>
      </c>
      <c r="BR90" s="414">
        <f>'LI 2M - SGS'!BR93</f>
        <v>9.9557000000000007E-2</v>
      </c>
      <c r="BS90" s="414">
        <f>'LI 2M - SGS'!BS93</f>
        <v>9.9557000000000007E-2</v>
      </c>
      <c r="BT90" s="414">
        <f>'LI 2M - SGS'!BT93</f>
        <v>6.3349000000000003E-2</v>
      </c>
      <c r="BU90" s="414">
        <f>'LI 2M - SGS'!BU93</f>
        <v>6.3200000000000006E-2</v>
      </c>
      <c r="BV90" s="414">
        <f>'LI 2M - SGS'!BV93</f>
        <v>5.9422000000000003E-2</v>
      </c>
      <c r="BW90" s="414">
        <f>'LI 2M - SGS'!BW93</f>
        <v>5.5282999999999999E-2</v>
      </c>
      <c r="BX90" s="414">
        <f>'LI 2M - SGS'!BX93</f>
        <v>5.5594999999999999E-2</v>
      </c>
      <c r="BY90" s="414">
        <f>'LI 2M - SGS'!BY93</f>
        <v>5.738E-2</v>
      </c>
      <c r="BZ90" s="414">
        <f>'LI 2M - SGS'!BZ93</f>
        <v>6.3913999999999999E-2</v>
      </c>
      <c r="CA90" s="414">
        <f>'LI 2M - SGS'!CA93</f>
        <v>6.8912000000000001E-2</v>
      </c>
      <c r="CB90" s="414">
        <f>'LI 2M - SGS'!CB93</f>
        <v>9.9557000000000007E-2</v>
      </c>
      <c r="CC90" s="414">
        <f>'LI 2M - SGS'!CC93</f>
        <v>9.9557000000000007E-2</v>
      </c>
      <c r="CD90" s="414">
        <f>'LI 2M - SGS'!CD93</f>
        <v>9.9557000000000007E-2</v>
      </c>
      <c r="CE90" s="414">
        <f>'LI 2M - SGS'!CE93</f>
        <v>9.9557000000000007E-2</v>
      </c>
      <c r="CF90" s="414">
        <f>'LI 2M - SGS'!CF93</f>
        <v>6.3349000000000003E-2</v>
      </c>
      <c r="CG90" s="414">
        <f>'LI 2M - SGS'!CG93</f>
        <v>6.3200000000000006E-2</v>
      </c>
      <c r="CH90" s="416">
        <f>'LI 2M - SGS'!CH93</f>
        <v>5.9422000000000003E-2</v>
      </c>
      <c r="CJ90" s="231" t="s">
        <v>187</v>
      </c>
    </row>
    <row r="91" spans="1:88" x14ac:dyDescent="0.35">
      <c r="A91" s="627"/>
      <c r="B91" s="11" t="s">
        <v>31</v>
      </c>
      <c r="C91" s="340">
        <f>'LI 3M - LGS'!C101</f>
        <v>3.2899999999999999E-2</v>
      </c>
      <c r="D91" s="340">
        <f>'LI 3M - LGS'!D101</f>
        <v>3.3628999999999999E-2</v>
      </c>
      <c r="E91" s="414">
        <f>'LI 3M - LGS'!E101</f>
        <v>3.8399999999999997E-2</v>
      </c>
      <c r="F91" s="414">
        <f>'LI 3M - LGS'!F101</f>
        <v>3.9986000000000001E-2</v>
      </c>
      <c r="G91" s="414">
        <f>'LI 3M - LGS'!G101</f>
        <v>4.1888000000000002E-2</v>
      </c>
      <c r="H91" s="414">
        <f>'LI 3M - LGS'!H101</f>
        <v>7.8059000000000003E-2</v>
      </c>
      <c r="I91" s="414">
        <f>'LI 3M - LGS'!I101</f>
        <v>7.3399000000000006E-2</v>
      </c>
      <c r="J91" s="414">
        <f>'LI 3M - LGS'!J101</f>
        <v>7.5392000000000001E-2</v>
      </c>
      <c r="K91" s="414">
        <f>'LI 3M - LGS'!K101</f>
        <v>7.4381000000000003E-2</v>
      </c>
      <c r="L91" s="414">
        <f>'LI 3M - LGS'!L101</f>
        <v>4.0177999999999998E-2</v>
      </c>
      <c r="M91" s="414">
        <f>'LI 3M - LGS'!M101</f>
        <v>4.0493000000000001E-2</v>
      </c>
      <c r="N91" s="414">
        <f>'LI 3M - LGS'!N101</f>
        <v>3.8906999999999997E-2</v>
      </c>
      <c r="O91" s="414">
        <f>'LI 3M - LGS'!O101</f>
        <v>3.7309000000000002E-2</v>
      </c>
      <c r="P91" s="414">
        <f>'LI 3M - LGS'!P101</f>
        <v>3.7734999999999998E-2</v>
      </c>
      <c r="Q91" s="414">
        <f>'LI 3M - LGS'!Q101</f>
        <v>3.8399999999999997E-2</v>
      </c>
      <c r="R91" s="414">
        <f>'LI 3M - LGS'!R101</f>
        <v>3.9986000000000001E-2</v>
      </c>
      <c r="S91" s="414">
        <f>'LI 3M - LGS'!S101</f>
        <v>4.1888000000000002E-2</v>
      </c>
      <c r="T91" s="414">
        <f>'LI 3M - LGS'!T101</f>
        <v>7.8059000000000003E-2</v>
      </c>
      <c r="U91" s="414">
        <f>'LI 3M - LGS'!U101</f>
        <v>7.3399000000000006E-2</v>
      </c>
      <c r="V91" s="414">
        <f>'LI 3M - LGS'!V101</f>
        <v>7.5392000000000001E-2</v>
      </c>
      <c r="W91" s="414">
        <f>'LI 3M - LGS'!W101</f>
        <v>7.4381000000000003E-2</v>
      </c>
      <c r="X91" s="414">
        <f>'LI 3M - LGS'!X101</f>
        <v>4.0177999999999998E-2</v>
      </c>
      <c r="Y91" s="414">
        <f>'LI 3M - LGS'!Y101</f>
        <v>4.0493000000000001E-2</v>
      </c>
      <c r="Z91" s="414">
        <f>'LI 3M - LGS'!Z101</f>
        <v>3.8906999999999997E-2</v>
      </c>
      <c r="AA91" s="414">
        <f>'LI 3M - LGS'!AA101</f>
        <v>3.7309000000000002E-2</v>
      </c>
      <c r="AB91" s="414">
        <f>'LI 3M - LGS'!AB101</f>
        <v>3.7734999999999998E-2</v>
      </c>
      <c r="AC91" s="414">
        <f>'LI 3M - LGS'!AC101</f>
        <v>3.8399999999999997E-2</v>
      </c>
      <c r="AD91" s="414">
        <f>'LI 3M - LGS'!AD101</f>
        <v>3.9986000000000001E-2</v>
      </c>
      <c r="AE91" s="414">
        <f>'LI 3M - LGS'!AE101</f>
        <v>4.1888000000000002E-2</v>
      </c>
      <c r="AF91" s="414">
        <f>'LI 3M - LGS'!AF101</f>
        <v>7.8059000000000003E-2</v>
      </c>
      <c r="AG91" s="414">
        <f>'LI 3M - LGS'!AG101</f>
        <v>7.3399000000000006E-2</v>
      </c>
      <c r="AH91" s="414">
        <f>'LI 3M - LGS'!AH101</f>
        <v>7.5392000000000001E-2</v>
      </c>
      <c r="AI91" s="414">
        <f>'LI 3M - LGS'!AI101</f>
        <v>7.4381000000000003E-2</v>
      </c>
      <c r="AJ91" s="414">
        <f>'LI 3M - LGS'!AJ101</f>
        <v>4.0177999999999998E-2</v>
      </c>
      <c r="AK91" s="414">
        <f>'LI 3M - LGS'!AK101</f>
        <v>4.0493000000000001E-2</v>
      </c>
      <c r="AL91" s="414">
        <f>'LI 3M - LGS'!AL101</f>
        <v>3.8906999999999997E-2</v>
      </c>
      <c r="AM91" s="414">
        <f>'LI 3M - LGS'!AM101</f>
        <v>3.7309000000000002E-2</v>
      </c>
      <c r="AN91" s="414">
        <f>'LI 3M - LGS'!AN101</f>
        <v>3.7734999999999998E-2</v>
      </c>
      <c r="AO91" s="414">
        <f>'LI 3M - LGS'!AO101</f>
        <v>3.8399999999999997E-2</v>
      </c>
      <c r="AP91" s="414">
        <f>'LI 3M - LGS'!AP101</f>
        <v>3.9986000000000001E-2</v>
      </c>
      <c r="AQ91" s="414">
        <f>'LI 3M - LGS'!AQ101</f>
        <v>4.1888000000000002E-2</v>
      </c>
      <c r="AR91" s="414">
        <f>'LI 3M - LGS'!AR101</f>
        <v>7.8059000000000003E-2</v>
      </c>
      <c r="AS91" s="414">
        <f>'LI 3M - LGS'!AS101</f>
        <v>7.3399000000000006E-2</v>
      </c>
      <c r="AT91" s="414">
        <f>'LI 3M - LGS'!AT101</f>
        <v>7.5392000000000001E-2</v>
      </c>
      <c r="AU91" s="414">
        <f>'LI 3M - LGS'!AU101</f>
        <v>7.4381000000000003E-2</v>
      </c>
      <c r="AV91" s="414">
        <f>'LI 3M - LGS'!AV101</f>
        <v>4.0177999999999998E-2</v>
      </c>
      <c r="AW91" s="414">
        <f>'LI 3M - LGS'!AW101</f>
        <v>4.0493000000000001E-2</v>
      </c>
      <c r="AX91" s="414">
        <f>'LI 3M - LGS'!AX101</f>
        <v>3.8906999999999997E-2</v>
      </c>
      <c r="AY91" s="414">
        <f>'LI 3M - LGS'!AY101</f>
        <v>3.7309000000000002E-2</v>
      </c>
      <c r="AZ91" s="414">
        <f>'LI 3M - LGS'!AZ101</f>
        <v>3.7734999999999998E-2</v>
      </c>
      <c r="BA91" s="414">
        <f>'LI 3M - LGS'!BA101</f>
        <v>3.8399999999999997E-2</v>
      </c>
      <c r="BB91" s="414">
        <f>'LI 3M - LGS'!BB101</f>
        <v>3.9986000000000001E-2</v>
      </c>
      <c r="BC91" s="414">
        <f>'LI 3M - LGS'!BC101</f>
        <v>4.1888000000000002E-2</v>
      </c>
      <c r="BD91" s="414">
        <f>'LI 3M - LGS'!BD101</f>
        <v>7.8059000000000003E-2</v>
      </c>
      <c r="BE91" s="414">
        <f>'LI 3M - LGS'!BE101</f>
        <v>7.3399000000000006E-2</v>
      </c>
      <c r="BF91" s="414">
        <f>'LI 3M - LGS'!BF101</f>
        <v>7.5392000000000001E-2</v>
      </c>
      <c r="BG91" s="414">
        <f>'LI 3M - LGS'!BG101</f>
        <v>7.4381000000000003E-2</v>
      </c>
      <c r="BH91" s="414">
        <f>'LI 3M - LGS'!BH101</f>
        <v>4.0177999999999998E-2</v>
      </c>
      <c r="BI91" s="414">
        <f>'LI 3M - LGS'!BI101</f>
        <v>4.0493000000000001E-2</v>
      </c>
      <c r="BJ91" s="414">
        <f>'LI 3M - LGS'!BJ101</f>
        <v>3.8906999999999997E-2</v>
      </c>
      <c r="BK91" s="414">
        <f>'LI 3M - LGS'!BK101</f>
        <v>3.7309000000000002E-2</v>
      </c>
      <c r="BL91" s="414">
        <f>'LI 3M - LGS'!BL101</f>
        <v>3.7734999999999998E-2</v>
      </c>
      <c r="BM91" s="414">
        <f>'LI 3M - LGS'!BM101</f>
        <v>3.8399999999999997E-2</v>
      </c>
      <c r="BN91" s="414">
        <f>'LI 3M - LGS'!BN101</f>
        <v>3.9986000000000001E-2</v>
      </c>
      <c r="BO91" s="414">
        <f>'LI 3M - LGS'!BO101</f>
        <v>4.1888000000000002E-2</v>
      </c>
      <c r="BP91" s="414">
        <f>'LI 3M - LGS'!BP101</f>
        <v>7.8059000000000003E-2</v>
      </c>
      <c r="BQ91" s="414">
        <f>'LI 3M - LGS'!BQ101</f>
        <v>7.3399000000000006E-2</v>
      </c>
      <c r="BR91" s="414">
        <f>'LI 3M - LGS'!BR101</f>
        <v>7.5392000000000001E-2</v>
      </c>
      <c r="BS91" s="414">
        <f>'LI 3M - LGS'!BS101</f>
        <v>7.4381000000000003E-2</v>
      </c>
      <c r="BT91" s="414">
        <f>'LI 3M - LGS'!BT101</f>
        <v>4.0177999999999998E-2</v>
      </c>
      <c r="BU91" s="414">
        <f>'LI 3M - LGS'!BU101</f>
        <v>4.0493000000000001E-2</v>
      </c>
      <c r="BV91" s="414">
        <f>'LI 3M - LGS'!BV101</f>
        <v>3.8906999999999997E-2</v>
      </c>
      <c r="BW91" s="414">
        <f>'LI 3M - LGS'!BW101</f>
        <v>3.7309000000000002E-2</v>
      </c>
      <c r="BX91" s="414">
        <f>'LI 3M - LGS'!BX101</f>
        <v>3.7734999999999998E-2</v>
      </c>
      <c r="BY91" s="414">
        <f>'LI 3M - LGS'!BY101</f>
        <v>3.8399999999999997E-2</v>
      </c>
      <c r="BZ91" s="414">
        <f>'LI 3M - LGS'!BZ101</f>
        <v>3.9986000000000001E-2</v>
      </c>
      <c r="CA91" s="414">
        <f>'LI 3M - LGS'!CA101</f>
        <v>4.1888000000000002E-2</v>
      </c>
      <c r="CB91" s="414">
        <f>'LI 3M - LGS'!CB101</f>
        <v>7.8059000000000003E-2</v>
      </c>
      <c r="CC91" s="414">
        <f>'LI 3M - LGS'!CC101</f>
        <v>7.3399000000000006E-2</v>
      </c>
      <c r="CD91" s="414">
        <f>'LI 3M - LGS'!CD101</f>
        <v>7.5392000000000001E-2</v>
      </c>
      <c r="CE91" s="414">
        <f>'LI 3M - LGS'!CE101</f>
        <v>7.4381000000000003E-2</v>
      </c>
      <c r="CF91" s="414">
        <f>'LI 3M - LGS'!CF101</f>
        <v>4.0177999999999998E-2</v>
      </c>
      <c r="CG91" s="414">
        <f>'LI 3M - LGS'!CG101</f>
        <v>4.0493000000000001E-2</v>
      </c>
      <c r="CH91" s="416">
        <f>'LI 3M - LGS'!CH101</f>
        <v>3.8906999999999997E-2</v>
      </c>
      <c r="CJ91" s="231" t="s">
        <v>194</v>
      </c>
    </row>
    <row r="92" spans="1:88" x14ac:dyDescent="0.35">
      <c r="A92" s="627"/>
      <c r="B92" s="11" t="s">
        <v>32</v>
      </c>
      <c r="C92" s="340">
        <f>'LI 4M - SPS'!C101</f>
        <v>3.2612000000000002E-2</v>
      </c>
      <c r="D92" s="340">
        <f>'LI 4M - SPS'!D101</f>
        <v>3.3308999999999998E-2</v>
      </c>
      <c r="E92" s="414">
        <f>'LI 4M - SPS'!E101</f>
        <v>3.8302999999999997E-2</v>
      </c>
      <c r="F92" s="414">
        <f>'LI 4M - SPS'!F101</f>
        <v>3.9909E-2</v>
      </c>
      <c r="G92" s="414">
        <f>'LI 4M - SPS'!G101</f>
        <v>4.1751999999999997E-2</v>
      </c>
      <c r="H92" s="414">
        <f>'LI 4M - SPS'!H101</f>
        <v>7.5856000000000007E-2</v>
      </c>
      <c r="I92" s="414">
        <f>'LI 4M - SPS'!I101</f>
        <v>7.2593000000000005E-2</v>
      </c>
      <c r="J92" s="414">
        <f>'LI 4M - SPS'!J101</f>
        <v>7.3981000000000005E-2</v>
      </c>
      <c r="K92" s="414">
        <f>'LI 4M - SPS'!K101</f>
        <v>7.2085999999999997E-2</v>
      </c>
      <c r="L92" s="414">
        <f>'LI 4M - SPS'!L101</f>
        <v>4.0321999999999997E-2</v>
      </c>
      <c r="M92" s="414">
        <f>'LI 4M - SPS'!M101</f>
        <v>4.0529999999999997E-2</v>
      </c>
      <c r="N92" s="414">
        <f>'LI 4M - SPS'!N101</f>
        <v>3.7974000000000001E-2</v>
      </c>
      <c r="O92" s="414">
        <f>'LI 4M - SPS'!O101</f>
        <v>3.7862E-2</v>
      </c>
      <c r="P92" s="414">
        <f>'LI 4M - SPS'!P101</f>
        <v>3.8269999999999998E-2</v>
      </c>
      <c r="Q92" s="414">
        <f>'LI 4M - SPS'!Q101</f>
        <v>3.8302999999999997E-2</v>
      </c>
      <c r="R92" s="414">
        <f>'LI 4M - SPS'!R101</f>
        <v>3.9909E-2</v>
      </c>
      <c r="S92" s="414">
        <f>'LI 4M - SPS'!S101</f>
        <v>4.1751999999999997E-2</v>
      </c>
      <c r="T92" s="414">
        <f>'LI 4M - SPS'!T101</f>
        <v>7.5856000000000007E-2</v>
      </c>
      <c r="U92" s="414">
        <f>'LI 4M - SPS'!U101</f>
        <v>7.2593000000000005E-2</v>
      </c>
      <c r="V92" s="414">
        <f>'LI 4M - SPS'!V101</f>
        <v>7.3981000000000005E-2</v>
      </c>
      <c r="W92" s="414">
        <f>'LI 4M - SPS'!W101</f>
        <v>7.2085999999999997E-2</v>
      </c>
      <c r="X92" s="414">
        <f>'LI 4M - SPS'!X101</f>
        <v>4.0321999999999997E-2</v>
      </c>
      <c r="Y92" s="414">
        <f>'LI 4M - SPS'!Y101</f>
        <v>4.0529999999999997E-2</v>
      </c>
      <c r="Z92" s="414">
        <f>'LI 4M - SPS'!Z101</f>
        <v>3.7974000000000001E-2</v>
      </c>
      <c r="AA92" s="414">
        <f>'LI 4M - SPS'!AA101</f>
        <v>3.7862E-2</v>
      </c>
      <c r="AB92" s="414">
        <f>'LI 4M - SPS'!AB101</f>
        <v>3.8269999999999998E-2</v>
      </c>
      <c r="AC92" s="414">
        <f>'LI 4M - SPS'!AC101</f>
        <v>3.8302999999999997E-2</v>
      </c>
      <c r="AD92" s="414">
        <f>'LI 4M - SPS'!AD101</f>
        <v>3.9909E-2</v>
      </c>
      <c r="AE92" s="414">
        <f>'LI 4M - SPS'!AE101</f>
        <v>4.1751999999999997E-2</v>
      </c>
      <c r="AF92" s="414">
        <f>'LI 4M - SPS'!AF101</f>
        <v>7.5856000000000007E-2</v>
      </c>
      <c r="AG92" s="414">
        <f>'LI 4M - SPS'!AG101</f>
        <v>7.2593000000000005E-2</v>
      </c>
      <c r="AH92" s="414">
        <f>'LI 4M - SPS'!AH101</f>
        <v>7.3981000000000005E-2</v>
      </c>
      <c r="AI92" s="414">
        <f>'LI 4M - SPS'!AI101</f>
        <v>7.2085999999999997E-2</v>
      </c>
      <c r="AJ92" s="414">
        <f>'LI 4M - SPS'!AJ101</f>
        <v>4.0321999999999997E-2</v>
      </c>
      <c r="AK92" s="414">
        <f>'LI 4M - SPS'!AK101</f>
        <v>4.0529999999999997E-2</v>
      </c>
      <c r="AL92" s="414">
        <f>'LI 4M - SPS'!AL101</f>
        <v>3.7974000000000001E-2</v>
      </c>
      <c r="AM92" s="414">
        <f>'LI 4M - SPS'!AM101</f>
        <v>3.7862E-2</v>
      </c>
      <c r="AN92" s="414">
        <f>'LI 4M - SPS'!AN101</f>
        <v>3.8269999999999998E-2</v>
      </c>
      <c r="AO92" s="414">
        <f>'LI 4M - SPS'!AO101</f>
        <v>3.8302999999999997E-2</v>
      </c>
      <c r="AP92" s="414">
        <f>'LI 4M - SPS'!AP101</f>
        <v>3.9909E-2</v>
      </c>
      <c r="AQ92" s="414">
        <f>'LI 4M - SPS'!AQ101</f>
        <v>4.1751999999999997E-2</v>
      </c>
      <c r="AR92" s="414">
        <f>'LI 4M - SPS'!AR101</f>
        <v>7.5856000000000007E-2</v>
      </c>
      <c r="AS92" s="414">
        <f>'LI 4M - SPS'!AS101</f>
        <v>7.2593000000000005E-2</v>
      </c>
      <c r="AT92" s="414">
        <f>'LI 4M - SPS'!AT101</f>
        <v>7.3981000000000005E-2</v>
      </c>
      <c r="AU92" s="414">
        <f>'LI 4M - SPS'!AU101</f>
        <v>7.2085999999999997E-2</v>
      </c>
      <c r="AV92" s="414">
        <f>'LI 4M - SPS'!AV101</f>
        <v>4.0321999999999997E-2</v>
      </c>
      <c r="AW92" s="414">
        <f>'LI 4M - SPS'!AW101</f>
        <v>4.0529999999999997E-2</v>
      </c>
      <c r="AX92" s="414">
        <f>'LI 4M - SPS'!AX101</f>
        <v>3.7974000000000001E-2</v>
      </c>
      <c r="AY92" s="414">
        <f>'LI 4M - SPS'!AY101</f>
        <v>3.7862E-2</v>
      </c>
      <c r="AZ92" s="414">
        <f>'LI 4M - SPS'!AZ101</f>
        <v>3.8269999999999998E-2</v>
      </c>
      <c r="BA92" s="414">
        <f>'LI 4M - SPS'!BA101</f>
        <v>3.8302999999999997E-2</v>
      </c>
      <c r="BB92" s="414">
        <f>'LI 4M - SPS'!BB101</f>
        <v>3.9909E-2</v>
      </c>
      <c r="BC92" s="414">
        <f>'LI 4M - SPS'!BC101</f>
        <v>4.1751999999999997E-2</v>
      </c>
      <c r="BD92" s="414">
        <f>'LI 4M - SPS'!BD101</f>
        <v>7.5856000000000007E-2</v>
      </c>
      <c r="BE92" s="414">
        <f>'LI 4M - SPS'!BE101</f>
        <v>7.2593000000000005E-2</v>
      </c>
      <c r="BF92" s="414">
        <f>'LI 4M - SPS'!BF101</f>
        <v>7.3981000000000005E-2</v>
      </c>
      <c r="BG92" s="414">
        <f>'LI 4M - SPS'!BG101</f>
        <v>7.2085999999999997E-2</v>
      </c>
      <c r="BH92" s="414">
        <f>'LI 4M - SPS'!BH101</f>
        <v>4.0321999999999997E-2</v>
      </c>
      <c r="BI92" s="414">
        <f>'LI 4M - SPS'!BI101</f>
        <v>4.0529999999999997E-2</v>
      </c>
      <c r="BJ92" s="414">
        <f>'LI 4M - SPS'!BJ101</f>
        <v>3.7974000000000001E-2</v>
      </c>
      <c r="BK92" s="414">
        <f>'LI 4M - SPS'!BK101</f>
        <v>3.7862E-2</v>
      </c>
      <c r="BL92" s="414">
        <f>'LI 4M - SPS'!BL101</f>
        <v>3.8269999999999998E-2</v>
      </c>
      <c r="BM92" s="414">
        <f>'LI 4M - SPS'!BM101</f>
        <v>3.8302999999999997E-2</v>
      </c>
      <c r="BN92" s="414">
        <f>'LI 4M - SPS'!BN101</f>
        <v>3.9909E-2</v>
      </c>
      <c r="BO92" s="414">
        <f>'LI 4M - SPS'!BO101</f>
        <v>4.1751999999999997E-2</v>
      </c>
      <c r="BP92" s="414">
        <f>'LI 4M - SPS'!BP101</f>
        <v>7.5856000000000007E-2</v>
      </c>
      <c r="BQ92" s="414">
        <f>'LI 4M - SPS'!BQ101</f>
        <v>7.2593000000000005E-2</v>
      </c>
      <c r="BR92" s="414">
        <f>'LI 4M - SPS'!BR101</f>
        <v>7.3981000000000005E-2</v>
      </c>
      <c r="BS92" s="414">
        <f>'LI 4M - SPS'!BS101</f>
        <v>7.2085999999999997E-2</v>
      </c>
      <c r="BT92" s="414">
        <f>'LI 4M - SPS'!BT101</f>
        <v>4.0321999999999997E-2</v>
      </c>
      <c r="BU92" s="414">
        <f>'LI 4M - SPS'!BU101</f>
        <v>4.0529999999999997E-2</v>
      </c>
      <c r="BV92" s="414">
        <f>'LI 4M - SPS'!BV101</f>
        <v>3.7974000000000001E-2</v>
      </c>
      <c r="BW92" s="414">
        <f>'LI 4M - SPS'!BW101</f>
        <v>3.7862E-2</v>
      </c>
      <c r="BX92" s="414">
        <f>'LI 4M - SPS'!BX101</f>
        <v>3.8269999999999998E-2</v>
      </c>
      <c r="BY92" s="414">
        <f>'LI 4M - SPS'!BY101</f>
        <v>3.8302999999999997E-2</v>
      </c>
      <c r="BZ92" s="414">
        <f>'LI 4M - SPS'!BZ101</f>
        <v>3.9909E-2</v>
      </c>
      <c r="CA92" s="414">
        <f>'LI 4M - SPS'!CA101</f>
        <v>4.1751999999999997E-2</v>
      </c>
      <c r="CB92" s="414">
        <f>'LI 4M - SPS'!CB101</f>
        <v>7.5856000000000007E-2</v>
      </c>
      <c r="CC92" s="414">
        <f>'LI 4M - SPS'!CC101</f>
        <v>7.2593000000000005E-2</v>
      </c>
      <c r="CD92" s="414">
        <f>'LI 4M - SPS'!CD101</f>
        <v>7.3981000000000005E-2</v>
      </c>
      <c r="CE92" s="414">
        <f>'LI 4M - SPS'!CE101</f>
        <v>7.2085999999999997E-2</v>
      </c>
      <c r="CF92" s="414">
        <f>'LI 4M - SPS'!CF101</f>
        <v>4.0321999999999997E-2</v>
      </c>
      <c r="CG92" s="414">
        <f>'LI 4M - SPS'!CG101</f>
        <v>4.0529999999999997E-2</v>
      </c>
      <c r="CH92" s="416">
        <f>'LI 4M - SPS'!CH101</f>
        <v>3.7974000000000001E-2</v>
      </c>
      <c r="CJ92" s="231" t="s">
        <v>234</v>
      </c>
    </row>
    <row r="93" spans="1:88" ht="15" thickBot="1" x14ac:dyDescent="0.4">
      <c r="A93" s="628"/>
      <c r="B93" s="16" t="s">
        <v>33</v>
      </c>
      <c r="C93" s="339">
        <f>'LI 11M - LPS'!C101</f>
        <v>2.6759000000000002E-2</v>
      </c>
      <c r="D93" s="339">
        <f>'LI 11M - LPS'!D101</f>
        <v>2.7252999999999999E-2</v>
      </c>
      <c r="E93" s="413">
        <f>'LI 11M - LPS'!E101</f>
        <v>3.0048999999999999E-2</v>
      </c>
      <c r="F93" s="413">
        <f>'LI 11M - LPS'!F101</f>
        <v>2.9555999999999999E-2</v>
      </c>
      <c r="G93" s="413">
        <f>'LI 11M - LPS'!G101</f>
        <v>3.1981000000000002E-2</v>
      </c>
      <c r="H93" s="413">
        <f>'LI 11M - LPS'!H101</f>
        <v>5.3499999999999999E-2</v>
      </c>
      <c r="I93" s="413">
        <f>'LI 11M - LPS'!I101</f>
        <v>5.3107000000000001E-2</v>
      </c>
      <c r="J93" s="413">
        <f>'LI 11M - LPS'!J101</f>
        <v>5.4892000000000003E-2</v>
      </c>
      <c r="K93" s="413">
        <f>'LI 11M - LPS'!K101</f>
        <v>5.5126000000000001E-2</v>
      </c>
      <c r="L93" s="413">
        <f>'LI 11M - LPS'!L101</f>
        <v>3.5233E-2</v>
      </c>
      <c r="M93" s="413">
        <f>'LI 11M - LPS'!M101</f>
        <v>3.3248E-2</v>
      </c>
      <c r="N93" s="413">
        <f>'LI 11M - LPS'!N101</f>
        <v>3.1798E-2</v>
      </c>
      <c r="O93" s="413">
        <f>'LI 11M - LPS'!O101</f>
        <v>2.9121000000000001E-2</v>
      </c>
      <c r="P93" s="413">
        <f>'LI 11M - LPS'!P101</f>
        <v>2.8996000000000001E-2</v>
      </c>
      <c r="Q93" s="413">
        <f>'LI 11M - LPS'!Q101</f>
        <v>3.0048999999999999E-2</v>
      </c>
      <c r="R93" s="413">
        <f>'LI 11M - LPS'!R101</f>
        <v>2.9555999999999999E-2</v>
      </c>
      <c r="S93" s="413">
        <f>'LI 11M - LPS'!S101</f>
        <v>3.1981000000000002E-2</v>
      </c>
      <c r="T93" s="413">
        <f>'LI 11M - LPS'!T101</f>
        <v>5.3499999999999999E-2</v>
      </c>
      <c r="U93" s="413">
        <f>'LI 11M - LPS'!U101</f>
        <v>5.3107000000000001E-2</v>
      </c>
      <c r="V93" s="413">
        <f>'LI 11M - LPS'!V101</f>
        <v>5.4892000000000003E-2</v>
      </c>
      <c r="W93" s="413">
        <f>'LI 11M - LPS'!W101</f>
        <v>5.5126000000000001E-2</v>
      </c>
      <c r="X93" s="413">
        <f>'LI 11M - LPS'!X101</f>
        <v>3.5233E-2</v>
      </c>
      <c r="Y93" s="413">
        <f>'LI 11M - LPS'!Y101</f>
        <v>3.3248E-2</v>
      </c>
      <c r="Z93" s="413">
        <f>'LI 11M - LPS'!Z101</f>
        <v>3.1798E-2</v>
      </c>
      <c r="AA93" s="413">
        <f>'LI 11M - LPS'!AA101</f>
        <v>2.9121000000000001E-2</v>
      </c>
      <c r="AB93" s="413">
        <f>'LI 11M - LPS'!AB101</f>
        <v>2.8996000000000001E-2</v>
      </c>
      <c r="AC93" s="413">
        <f>'LI 11M - LPS'!AC101</f>
        <v>3.0048999999999999E-2</v>
      </c>
      <c r="AD93" s="413">
        <f>'LI 11M - LPS'!AD101</f>
        <v>2.9555999999999999E-2</v>
      </c>
      <c r="AE93" s="413">
        <f>'LI 11M - LPS'!AE101</f>
        <v>3.1981000000000002E-2</v>
      </c>
      <c r="AF93" s="413">
        <f>'LI 11M - LPS'!AF101</f>
        <v>5.3499999999999999E-2</v>
      </c>
      <c r="AG93" s="413">
        <f>'LI 11M - LPS'!AG101</f>
        <v>5.3107000000000001E-2</v>
      </c>
      <c r="AH93" s="413">
        <f>'LI 11M - LPS'!AH101</f>
        <v>5.4892000000000003E-2</v>
      </c>
      <c r="AI93" s="413">
        <f>'LI 11M - LPS'!AI101</f>
        <v>5.5126000000000001E-2</v>
      </c>
      <c r="AJ93" s="413">
        <f>'LI 11M - LPS'!AJ101</f>
        <v>3.5233E-2</v>
      </c>
      <c r="AK93" s="413">
        <f>'LI 11M - LPS'!AK101</f>
        <v>3.3248E-2</v>
      </c>
      <c r="AL93" s="413">
        <f>'LI 11M - LPS'!AL101</f>
        <v>3.1798E-2</v>
      </c>
      <c r="AM93" s="413">
        <f>'LI 11M - LPS'!AM101</f>
        <v>2.9121000000000001E-2</v>
      </c>
      <c r="AN93" s="413">
        <f>'LI 11M - LPS'!AN101</f>
        <v>2.8996000000000001E-2</v>
      </c>
      <c r="AO93" s="413">
        <f>'LI 11M - LPS'!AO101</f>
        <v>3.0048999999999999E-2</v>
      </c>
      <c r="AP93" s="413">
        <f>'LI 11M - LPS'!AP101</f>
        <v>2.9555999999999999E-2</v>
      </c>
      <c r="AQ93" s="413">
        <f>'LI 11M - LPS'!AQ101</f>
        <v>3.1981000000000002E-2</v>
      </c>
      <c r="AR93" s="413">
        <f>'LI 11M - LPS'!AR101</f>
        <v>5.3499999999999999E-2</v>
      </c>
      <c r="AS93" s="413">
        <f>'LI 11M - LPS'!AS101</f>
        <v>5.3107000000000001E-2</v>
      </c>
      <c r="AT93" s="413">
        <f>'LI 11M - LPS'!AT101</f>
        <v>5.4892000000000003E-2</v>
      </c>
      <c r="AU93" s="413">
        <f>'LI 11M - LPS'!AU101</f>
        <v>5.5126000000000001E-2</v>
      </c>
      <c r="AV93" s="413">
        <f>'LI 11M - LPS'!AV101</f>
        <v>3.5233E-2</v>
      </c>
      <c r="AW93" s="413">
        <f>'LI 11M - LPS'!AW101</f>
        <v>3.3248E-2</v>
      </c>
      <c r="AX93" s="413">
        <f>'LI 11M - LPS'!AX101</f>
        <v>3.1798E-2</v>
      </c>
      <c r="AY93" s="413">
        <f>'LI 11M - LPS'!AY101</f>
        <v>2.9121000000000001E-2</v>
      </c>
      <c r="AZ93" s="413">
        <f>'LI 11M - LPS'!AZ101</f>
        <v>2.8996000000000001E-2</v>
      </c>
      <c r="BA93" s="413">
        <f>'LI 11M - LPS'!BA101</f>
        <v>3.0048999999999999E-2</v>
      </c>
      <c r="BB93" s="413">
        <f>'LI 11M - LPS'!BB101</f>
        <v>2.9555999999999999E-2</v>
      </c>
      <c r="BC93" s="413">
        <f>'LI 11M - LPS'!BC101</f>
        <v>3.1981000000000002E-2</v>
      </c>
      <c r="BD93" s="413">
        <f>'LI 11M - LPS'!BD101</f>
        <v>5.3499999999999999E-2</v>
      </c>
      <c r="BE93" s="413">
        <f>'LI 11M - LPS'!BE101</f>
        <v>5.3107000000000001E-2</v>
      </c>
      <c r="BF93" s="413">
        <f>'LI 11M - LPS'!BF101</f>
        <v>5.4892000000000003E-2</v>
      </c>
      <c r="BG93" s="413">
        <f>'LI 11M - LPS'!BG101</f>
        <v>5.5126000000000001E-2</v>
      </c>
      <c r="BH93" s="413">
        <f>'LI 11M - LPS'!BH101</f>
        <v>3.5233E-2</v>
      </c>
      <c r="BI93" s="413">
        <f>'LI 11M - LPS'!BI101</f>
        <v>3.3248E-2</v>
      </c>
      <c r="BJ93" s="413">
        <f>'LI 11M - LPS'!BJ101</f>
        <v>3.1798E-2</v>
      </c>
      <c r="BK93" s="413">
        <f>'LI 11M - LPS'!BK101</f>
        <v>2.9121000000000001E-2</v>
      </c>
      <c r="BL93" s="413">
        <f>'LI 11M - LPS'!BL101</f>
        <v>2.8996000000000001E-2</v>
      </c>
      <c r="BM93" s="413">
        <f>'LI 11M - LPS'!BM101</f>
        <v>3.0048999999999999E-2</v>
      </c>
      <c r="BN93" s="413">
        <f>'LI 11M - LPS'!BN101</f>
        <v>2.9555999999999999E-2</v>
      </c>
      <c r="BO93" s="413">
        <f>'LI 11M - LPS'!BO101</f>
        <v>3.1981000000000002E-2</v>
      </c>
      <c r="BP93" s="413">
        <f>'LI 11M - LPS'!BP101</f>
        <v>5.3499999999999999E-2</v>
      </c>
      <c r="BQ93" s="413">
        <f>'LI 11M - LPS'!BQ101</f>
        <v>5.3107000000000001E-2</v>
      </c>
      <c r="BR93" s="413">
        <f>'LI 11M - LPS'!BR101</f>
        <v>5.4892000000000003E-2</v>
      </c>
      <c r="BS93" s="413">
        <f>'LI 11M - LPS'!BS101</f>
        <v>5.5126000000000001E-2</v>
      </c>
      <c r="BT93" s="413">
        <f>'LI 11M - LPS'!BT101</f>
        <v>3.5233E-2</v>
      </c>
      <c r="BU93" s="413">
        <f>'LI 11M - LPS'!BU101</f>
        <v>3.3248E-2</v>
      </c>
      <c r="BV93" s="413">
        <f>'LI 11M - LPS'!BV101</f>
        <v>3.1798E-2</v>
      </c>
      <c r="BW93" s="413">
        <f>'LI 11M - LPS'!BW101</f>
        <v>2.9121000000000001E-2</v>
      </c>
      <c r="BX93" s="413">
        <f>'LI 11M - LPS'!BX101</f>
        <v>2.8996000000000001E-2</v>
      </c>
      <c r="BY93" s="413">
        <f>'LI 11M - LPS'!BY101</f>
        <v>3.0048999999999999E-2</v>
      </c>
      <c r="BZ93" s="413">
        <f>'LI 11M - LPS'!BZ101</f>
        <v>2.9555999999999999E-2</v>
      </c>
      <c r="CA93" s="413">
        <f>'LI 11M - LPS'!CA101</f>
        <v>3.1981000000000002E-2</v>
      </c>
      <c r="CB93" s="413">
        <f>'LI 11M - LPS'!CB101</f>
        <v>5.3499999999999999E-2</v>
      </c>
      <c r="CC93" s="413">
        <f>'LI 11M - LPS'!CC101</f>
        <v>5.3107000000000001E-2</v>
      </c>
      <c r="CD93" s="413">
        <f>'LI 11M - LPS'!CD101</f>
        <v>5.4892000000000003E-2</v>
      </c>
      <c r="CE93" s="413">
        <f>'LI 11M - LPS'!CE101</f>
        <v>5.5126000000000001E-2</v>
      </c>
      <c r="CF93" s="413">
        <f>'LI 11M - LPS'!CF101</f>
        <v>3.5233E-2</v>
      </c>
      <c r="CG93" s="413">
        <f>'LI 11M - LPS'!CG101</f>
        <v>3.3248E-2</v>
      </c>
      <c r="CH93" s="415">
        <f>'LI 11M - LPS'!CH101</f>
        <v>3.1798E-2</v>
      </c>
    </row>
    <row r="94" spans="1:88" x14ac:dyDescent="0.35">
      <c r="E94" s="412" t="s">
        <v>233</v>
      </c>
    </row>
    <row r="108" spans="4:10" x14ac:dyDescent="0.35">
      <c r="J108" s="5"/>
    </row>
    <row r="109" spans="4:10" x14ac:dyDescent="0.3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1945-102E-4A08-BD87-5C6E9D77AAE5}">
  <sheetPr>
    <tabColor theme="5" tint="-0.499984740745262"/>
  </sheetPr>
  <dimension ref="A1:CJ44"/>
  <sheetViews>
    <sheetView tabSelected="1" zoomScale="80" zoomScaleNormal="80" workbookViewId="0">
      <pane xSplit="2" topLeftCell="C1" activePane="topRight" state="frozen"/>
      <selection activeCell="B2" sqref="B2:B3"/>
      <selection pane="topRight" activeCell="L40" sqref="L40"/>
    </sheetView>
  </sheetViews>
  <sheetFormatPr defaultRowHeight="14.5" x14ac:dyDescent="0.35"/>
  <cols>
    <col min="1" max="1" width="8" customWidth="1"/>
    <col min="2" max="2" width="24.90625" customWidth="1"/>
    <col min="3" max="3" width="15.90625" bestFit="1" customWidth="1"/>
    <col min="4" max="4" width="11.54296875" bestFit="1" customWidth="1"/>
    <col min="5" max="6" width="12.54296875" bestFit="1" customWidth="1"/>
    <col min="7" max="14" width="14.08984375" bestFit="1" customWidth="1"/>
    <col min="15" max="16" width="15.08984375" bestFit="1" customWidth="1"/>
    <col min="17" max="30" width="15.08984375" customWidth="1"/>
    <col min="31" max="86" width="13.90625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9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29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0</v>
      </c>
      <c r="C5" s="3">
        <f>'RES kWh ENTRY'!C130</f>
        <v>0</v>
      </c>
      <c r="D5" s="3">
        <f>'RES kWh ENTRY'!D130</f>
        <v>0</v>
      </c>
      <c r="E5" s="3">
        <f>'RES kWh ENTRY'!E130</f>
        <v>0</v>
      </c>
      <c r="F5" s="3">
        <f>'RES kWh ENTRY'!F130</f>
        <v>0</v>
      </c>
      <c r="G5" s="3">
        <f>'RES kWh ENTRY'!G130</f>
        <v>0</v>
      </c>
      <c r="H5" s="3">
        <f>'RES kWh ENTRY'!H130</f>
        <v>0</v>
      </c>
      <c r="I5" s="3">
        <f>'RES kWh ENTRY'!I130</f>
        <v>0</v>
      </c>
      <c r="J5" s="3">
        <f>'RES kWh ENTRY'!J130</f>
        <v>0</v>
      </c>
      <c r="K5" s="3">
        <f>'RES kWh ENTRY'!K130</f>
        <v>0</v>
      </c>
      <c r="L5" s="3">
        <f>'RES kWh ENTRY'!L130</f>
        <v>0</v>
      </c>
      <c r="M5" s="3">
        <f>'RES kWh ENTRY'!M130</f>
        <v>0</v>
      </c>
      <c r="N5" s="3">
        <f>'RES kWh ENTRY'!N130</f>
        <v>0</v>
      </c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77"/>
    </row>
    <row r="6" spans="1:88" x14ac:dyDescent="0.35">
      <c r="A6" s="569"/>
      <c r="B6" s="13" t="s">
        <v>1</v>
      </c>
      <c r="C6" s="3">
        <f>'RES kWh ENTRY'!C131</f>
        <v>0</v>
      </c>
      <c r="D6" s="3">
        <f>'RES kWh ENTRY'!D131</f>
        <v>0</v>
      </c>
      <c r="E6" s="3">
        <f>'RES kWh ENTRY'!E131</f>
        <v>0</v>
      </c>
      <c r="F6" s="3">
        <f>'RES kWh ENTRY'!F131</f>
        <v>0</v>
      </c>
      <c r="G6" s="3">
        <f>'RES kWh ENTRY'!G131</f>
        <v>0</v>
      </c>
      <c r="H6" s="3">
        <f>'RES kWh ENTRY'!H131</f>
        <v>0</v>
      </c>
      <c r="I6" s="3">
        <f>'RES kWh ENTRY'!I131</f>
        <v>0</v>
      </c>
      <c r="J6" s="3">
        <f>'RES kWh ENTRY'!J131</f>
        <v>0</v>
      </c>
      <c r="K6" s="3">
        <f>'RES kWh ENTRY'!K131</f>
        <v>0</v>
      </c>
      <c r="L6" s="3">
        <f>'RES kWh ENTRY'!L131</f>
        <v>0</v>
      </c>
      <c r="M6" s="3">
        <f>'RES kWh ENTRY'!M131</f>
        <v>0</v>
      </c>
      <c r="N6" s="3">
        <f>'RES kWh ENTRY'!N131</f>
        <v>0</v>
      </c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77"/>
    </row>
    <row r="7" spans="1:88" x14ac:dyDescent="0.35">
      <c r="A7" s="569"/>
      <c r="B7" s="11" t="s">
        <v>2</v>
      </c>
      <c r="C7" s="3">
        <f>'RES kWh ENTRY'!C132</f>
        <v>0</v>
      </c>
      <c r="D7" s="3">
        <f>'RES kWh ENTRY'!D132</f>
        <v>0</v>
      </c>
      <c r="E7" s="3">
        <f>'RES kWh ENTRY'!E132</f>
        <v>0</v>
      </c>
      <c r="F7" s="3">
        <f>'RES kWh ENTRY'!F132</f>
        <v>0</v>
      </c>
      <c r="G7" s="3">
        <f>'RES kWh ENTRY'!G132</f>
        <v>0</v>
      </c>
      <c r="H7" s="3">
        <f>'RES kWh ENTRY'!H132</f>
        <v>0</v>
      </c>
      <c r="I7" s="3">
        <f>'RES kWh ENTRY'!I132</f>
        <v>0</v>
      </c>
      <c r="J7" s="3">
        <f>'RES kWh ENTRY'!J132</f>
        <v>0</v>
      </c>
      <c r="K7" s="3">
        <f>'RES kWh ENTRY'!K132</f>
        <v>0</v>
      </c>
      <c r="L7" s="3">
        <f>'RES kWh ENTRY'!L132</f>
        <v>0</v>
      </c>
      <c r="M7" s="3">
        <f>'RES kWh ENTRY'!M132</f>
        <v>0</v>
      </c>
      <c r="N7" s="3">
        <f>'RES kWh ENTRY'!N132</f>
        <v>0</v>
      </c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77"/>
    </row>
    <row r="8" spans="1:88" x14ac:dyDescent="0.35">
      <c r="A8" s="569"/>
      <c r="B8" s="11" t="s">
        <v>9</v>
      </c>
      <c r="C8" s="3">
        <f>'RES kWh ENTRY'!C133</f>
        <v>0</v>
      </c>
      <c r="D8" s="3">
        <f>'RES kWh ENTRY'!D133</f>
        <v>0</v>
      </c>
      <c r="E8" s="3">
        <f>'RES kWh ENTRY'!E133</f>
        <v>0</v>
      </c>
      <c r="F8" s="3">
        <f>'RES kWh ENTRY'!F133</f>
        <v>0</v>
      </c>
      <c r="G8" s="3">
        <f>'RES kWh ENTRY'!G133</f>
        <v>0</v>
      </c>
      <c r="H8" s="3">
        <f>'RES kWh ENTRY'!H133</f>
        <v>0</v>
      </c>
      <c r="I8" s="3">
        <f>'RES kWh ENTRY'!I133</f>
        <v>0</v>
      </c>
      <c r="J8" s="3">
        <f>'RES kWh ENTRY'!J133</f>
        <v>0</v>
      </c>
      <c r="K8" s="3">
        <f>'RES kWh ENTRY'!K133</f>
        <v>0</v>
      </c>
      <c r="L8" s="3">
        <f>'RES kWh ENTRY'!L133</f>
        <v>0</v>
      </c>
      <c r="M8" s="3">
        <f>'RES kWh ENTRY'!M133</f>
        <v>0</v>
      </c>
      <c r="N8" s="3">
        <f>'RES kWh ENTRY'!N133</f>
        <v>0</v>
      </c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77"/>
    </row>
    <row r="9" spans="1:88" x14ac:dyDescent="0.35">
      <c r="A9" s="569"/>
      <c r="B9" s="13" t="s">
        <v>3</v>
      </c>
      <c r="C9" s="3">
        <f>'RES kWh ENTRY'!C134</f>
        <v>0</v>
      </c>
      <c r="D9" s="3">
        <f>'RES kWh ENTRY'!D134</f>
        <v>0</v>
      </c>
      <c r="E9" s="3">
        <f>'RES kWh ENTRY'!E134</f>
        <v>0</v>
      </c>
      <c r="F9" s="3">
        <f>'RES kWh ENTRY'!F134</f>
        <v>0</v>
      </c>
      <c r="G9" s="3">
        <f>'RES kWh ENTRY'!G134</f>
        <v>-42721.18499912024</v>
      </c>
      <c r="H9" s="3">
        <f>'RES kWh ENTRY'!H134</f>
        <v>21464.361610502401</v>
      </c>
      <c r="I9" s="3">
        <f>'RES kWh ENTRY'!I134</f>
        <v>17034.162122487978</v>
      </c>
      <c r="J9" s="3">
        <f>'RES kWh ENTRY'!J134</f>
        <v>21783.904709991119</v>
      </c>
      <c r="K9" s="3">
        <f>'RES kWh ENTRY'!K134</f>
        <v>30554.975812948182</v>
      </c>
      <c r="L9" s="3">
        <f>'RES kWh ENTRY'!L134</f>
        <v>0</v>
      </c>
      <c r="M9" s="3">
        <f>'RES kWh ENTRY'!M134</f>
        <v>0</v>
      </c>
      <c r="N9" s="3">
        <f>'RES kWh ENTRY'!N134</f>
        <v>0</v>
      </c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77"/>
    </row>
    <row r="10" spans="1:88" x14ac:dyDescent="0.35">
      <c r="A10" s="569"/>
      <c r="B10" s="11" t="s">
        <v>4</v>
      </c>
      <c r="C10" s="3">
        <f>'RES kWh ENTRY'!C135</f>
        <v>0</v>
      </c>
      <c r="D10" s="3">
        <f>'RES kWh ENTRY'!D135</f>
        <v>0</v>
      </c>
      <c r="E10" s="3">
        <f>'RES kWh ENTRY'!E135</f>
        <v>0</v>
      </c>
      <c r="F10" s="3">
        <f>'RES kWh ENTRY'!F135</f>
        <v>0</v>
      </c>
      <c r="G10" s="3">
        <f>'RES kWh ENTRY'!G135</f>
        <v>0</v>
      </c>
      <c r="H10" s="3">
        <f>'RES kWh ENTRY'!H135</f>
        <v>0</v>
      </c>
      <c r="I10" s="3">
        <f>'RES kWh ENTRY'!I135</f>
        <v>0</v>
      </c>
      <c r="J10" s="3">
        <f>'RES kWh ENTRY'!J135</f>
        <v>0</v>
      </c>
      <c r="K10" s="3">
        <f>'RES kWh ENTRY'!K135</f>
        <v>0</v>
      </c>
      <c r="L10" s="3">
        <f>'RES kWh ENTRY'!L135</f>
        <v>0</v>
      </c>
      <c r="M10" s="3">
        <f>'RES kWh ENTRY'!M135</f>
        <v>0</v>
      </c>
      <c r="N10" s="3">
        <f>'RES kWh ENTRY'!N135</f>
        <v>0</v>
      </c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77"/>
    </row>
    <row r="11" spans="1:88" x14ac:dyDescent="0.35">
      <c r="A11" s="569"/>
      <c r="B11" s="11" t="s">
        <v>5</v>
      </c>
      <c r="C11" s="3">
        <f>'RES kWh ENTRY'!C136</f>
        <v>0</v>
      </c>
      <c r="D11" s="3">
        <f>'RES kWh ENTRY'!D136</f>
        <v>0</v>
      </c>
      <c r="E11" s="3">
        <f>'RES kWh ENTRY'!E136</f>
        <v>0</v>
      </c>
      <c r="F11" s="3">
        <f>'RES kWh ENTRY'!F136</f>
        <v>0</v>
      </c>
      <c r="G11" s="3">
        <f>'RES kWh ENTRY'!G136</f>
        <v>0</v>
      </c>
      <c r="H11" s="3">
        <f>'RES kWh ENTRY'!H136</f>
        <v>0</v>
      </c>
      <c r="I11" s="3">
        <f>'RES kWh ENTRY'!I136</f>
        <v>0</v>
      </c>
      <c r="J11" s="3">
        <f>'RES kWh ENTRY'!J136</f>
        <v>0</v>
      </c>
      <c r="K11" s="3">
        <f>'RES kWh ENTRY'!K136</f>
        <v>0</v>
      </c>
      <c r="L11" s="3">
        <f>'RES kWh ENTRY'!L136</f>
        <v>0</v>
      </c>
      <c r="M11" s="3">
        <f>'RES kWh ENTRY'!M136</f>
        <v>0</v>
      </c>
      <c r="N11" s="3">
        <f>'RES kWh ENTRY'!N136</f>
        <v>0</v>
      </c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77"/>
    </row>
    <row r="12" spans="1:88" x14ac:dyDescent="0.35">
      <c r="A12" s="569"/>
      <c r="B12" s="11" t="s">
        <v>6</v>
      </c>
      <c r="C12" s="3">
        <f>'RES kWh ENTRY'!C137</f>
        <v>0</v>
      </c>
      <c r="D12" s="3">
        <f>'RES kWh ENTRY'!D137</f>
        <v>0</v>
      </c>
      <c r="E12" s="3">
        <f>'RES kWh ENTRY'!E137</f>
        <v>0</v>
      </c>
      <c r="F12" s="3">
        <f>'RES kWh ENTRY'!F137</f>
        <v>0</v>
      </c>
      <c r="G12" s="3">
        <f>'RES kWh ENTRY'!G137</f>
        <v>0</v>
      </c>
      <c r="H12" s="3">
        <f>'RES kWh ENTRY'!H137</f>
        <v>0</v>
      </c>
      <c r="I12" s="3">
        <f>'RES kWh ENTRY'!I137</f>
        <v>0</v>
      </c>
      <c r="J12" s="3">
        <f>'RES kWh ENTRY'!J137</f>
        <v>0</v>
      </c>
      <c r="K12" s="3">
        <f>'RES kWh ENTRY'!K137</f>
        <v>0</v>
      </c>
      <c r="L12" s="3">
        <f>'RES kWh ENTRY'!L137</f>
        <v>0</v>
      </c>
      <c r="M12" s="3">
        <f>'RES kWh ENTRY'!M137</f>
        <v>0</v>
      </c>
      <c r="N12" s="3">
        <f>'RES kWh ENTRY'!N137</f>
        <v>0</v>
      </c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77"/>
    </row>
    <row r="13" spans="1:88" x14ac:dyDescent="0.35">
      <c r="A13" s="569"/>
      <c r="B13" s="11" t="s">
        <v>7</v>
      </c>
      <c r="C13" s="3">
        <f>'RES kWh ENTRY'!C138</f>
        <v>0</v>
      </c>
      <c r="D13" s="3">
        <f>'RES kWh ENTRY'!D138</f>
        <v>0</v>
      </c>
      <c r="E13" s="3">
        <f>'RES kWh ENTRY'!E138</f>
        <v>0</v>
      </c>
      <c r="F13" s="3">
        <f>'RES kWh ENTRY'!F138</f>
        <v>0</v>
      </c>
      <c r="G13" s="3">
        <f>'RES kWh ENTRY'!G138</f>
        <v>0</v>
      </c>
      <c r="H13" s="3">
        <f>'RES kWh ENTRY'!H138</f>
        <v>0</v>
      </c>
      <c r="I13" s="3">
        <f>'RES kWh ENTRY'!I138</f>
        <v>0</v>
      </c>
      <c r="J13" s="3">
        <f>'RES kWh ENTRY'!J138</f>
        <v>0</v>
      </c>
      <c r="K13" s="3">
        <f>'RES kWh ENTRY'!K138</f>
        <v>0</v>
      </c>
      <c r="L13" s="3">
        <f>'RES kWh ENTRY'!L138</f>
        <v>0</v>
      </c>
      <c r="M13" s="3">
        <f>'RES kWh ENTRY'!M138</f>
        <v>0</v>
      </c>
      <c r="N13" s="3">
        <f>'RES kWh ENTRY'!N138</f>
        <v>0</v>
      </c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77"/>
    </row>
    <row r="14" spans="1:88" x14ac:dyDescent="0.35">
      <c r="A14" s="569"/>
      <c r="B14" s="11" t="s">
        <v>8</v>
      </c>
      <c r="C14" s="3">
        <f>'RES kWh ENTRY'!C139</f>
        <v>0</v>
      </c>
      <c r="D14" s="3">
        <f>'RES kWh ENTRY'!D139</f>
        <v>0</v>
      </c>
      <c r="E14" s="3">
        <f>'RES kWh ENTRY'!E139</f>
        <v>0</v>
      </c>
      <c r="F14" s="3">
        <f>'RES kWh ENTRY'!F139</f>
        <v>0</v>
      </c>
      <c r="G14" s="3">
        <f>'RES kWh ENTRY'!G139</f>
        <v>0</v>
      </c>
      <c r="H14" s="3">
        <f>'RES kWh ENTRY'!H139</f>
        <v>0</v>
      </c>
      <c r="I14" s="3">
        <f>'RES kWh ENTRY'!I139</f>
        <v>0</v>
      </c>
      <c r="J14" s="3">
        <f>'RES kWh ENTRY'!J139</f>
        <v>0</v>
      </c>
      <c r="K14" s="3">
        <f>'RES kWh ENTRY'!K139</f>
        <v>0</v>
      </c>
      <c r="L14" s="3">
        <f>'RES kWh ENTRY'!L139</f>
        <v>0</v>
      </c>
      <c r="M14" s="3">
        <f>'RES kWh ENTRY'!M139</f>
        <v>0</v>
      </c>
      <c r="N14" s="3">
        <f>'RES kWh ENTRY'!N139</f>
        <v>0</v>
      </c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77"/>
    </row>
    <row r="15" spans="1:88" x14ac:dyDescent="0.35">
      <c r="A15" s="569"/>
      <c r="B15" s="223" t="s">
        <v>42</v>
      </c>
      <c r="C15" s="3">
        <f>'RES kWh ENTRY'!C140</f>
        <v>0</v>
      </c>
      <c r="D15" s="3">
        <f>'RES kWh ENTRY'!D140</f>
        <v>0</v>
      </c>
      <c r="E15" s="3">
        <f>'RES kWh ENTRY'!E140</f>
        <v>0</v>
      </c>
      <c r="F15" s="3">
        <f>'RES kWh ENTRY'!F140</f>
        <v>0</v>
      </c>
      <c r="G15" s="3">
        <f>'RES kWh ENTRY'!G140</f>
        <v>0</v>
      </c>
      <c r="H15" s="3">
        <f>'RES kWh ENTRY'!H140</f>
        <v>0</v>
      </c>
      <c r="I15" s="3">
        <f>'RES kWh ENTRY'!I140</f>
        <v>0</v>
      </c>
      <c r="J15" s="3">
        <f>'RES kWh ENTRY'!J140</f>
        <v>0</v>
      </c>
      <c r="K15" s="3">
        <f>'RES kWh ENTRY'!K140</f>
        <v>0</v>
      </c>
      <c r="L15" s="3">
        <f>'RES kWh ENTRY'!L140</f>
        <v>0</v>
      </c>
      <c r="M15" s="3">
        <f>'RES kWh ENTRY'!M140</f>
        <v>0</v>
      </c>
      <c r="N15" s="3">
        <f>'RES kWh ENTRY'!N140</f>
        <v>0</v>
      </c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77"/>
    </row>
    <row r="16" spans="1:88" x14ac:dyDescent="0.35">
      <c r="A16" s="569"/>
      <c r="B16" s="11" t="s">
        <v>11</v>
      </c>
      <c r="C16" s="3"/>
      <c r="D16" s="3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77"/>
    </row>
    <row r="17" spans="1:88" ht="15" thickBot="1" x14ac:dyDescent="0.4">
      <c r="A17" s="570"/>
      <c r="B17" s="224" t="s">
        <v>25</v>
      </c>
      <c r="C17" s="279">
        <f t="shared" ref="C17:N17" si="2">SUM(C5:C16)</f>
        <v>0</v>
      </c>
      <c r="D17" s="279">
        <f t="shared" si="2"/>
        <v>0</v>
      </c>
      <c r="E17" s="279">
        <f t="shared" si="2"/>
        <v>0</v>
      </c>
      <c r="F17" s="279">
        <f t="shared" si="2"/>
        <v>0</v>
      </c>
      <c r="G17" s="279">
        <f t="shared" si="2"/>
        <v>-42721.18499912024</v>
      </c>
      <c r="H17" s="279">
        <f t="shared" si="2"/>
        <v>21464.361610502401</v>
      </c>
      <c r="I17" s="279">
        <f t="shared" si="2"/>
        <v>17034.162122487978</v>
      </c>
      <c r="J17" s="279">
        <f t="shared" si="2"/>
        <v>21783.904709991119</v>
      </c>
      <c r="K17" s="279">
        <f t="shared" si="2"/>
        <v>30554.975812948182</v>
      </c>
      <c r="L17" s="279">
        <f t="shared" si="2"/>
        <v>0</v>
      </c>
      <c r="M17" s="279">
        <f t="shared" si="2"/>
        <v>0</v>
      </c>
      <c r="N17" s="279">
        <f t="shared" si="2"/>
        <v>0</v>
      </c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12"/>
      <c r="BA17" s="312"/>
      <c r="BB17" s="312"/>
      <c r="BC17" s="312"/>
      <c r="BD17" s="312"/>
      <c r="BE17" s="312"/>
      <c r="BF17" s="312"/>
      <c r="BG17" s="312"/>
      <c r="BH17" s="312"/>
      <c r="BI17" s="312"/>
      <c r="BJ17" s="312"/>
      <c r="BK17" s="312"/>
      <c r="BL17" s="312"/>
      <c r="BM17" s="312"/>
      <c r="BN17" s="312"/>
      <c r="BO17" s="312"/>
      <c r="BP17" s="312"/>
      <c r="BQ17" s="312"/>
      <c r="BR17" s="312"/>
      <c r="BS17" s="312"/>
      <c r="BT17" s="312"/>
      <c r="BU17" s="312"/>
      <c r="BV17" s="312"/>
      <c r="BW17" s="312"/>
      <c r="BX17" s="312"/>
      <c r="BY17" s="312"/>
      <c r="BZ17" s="312"/>
      <c r="CA17" s="312"/>
      <c r="CB17" s="312"/>
      <c r="CC17" s="312"/>
      <c r="CD17" s="312"/>
      <c r="CE17" s="312"/>
      <c r="CF17" s="312"/>
      <c r="CG17" s="312"/>
      <c r="CH17" s="313"/>
    </row>
    <row r="18" spans="1:88" ht="15.75" customHeight="1" x14ac:dyDescent="0.35">
      <c r="A18" s="8"/>
      <c r="B18" s="302"/>
      <c r="C18" s="9"/>
      <c r="D18" s="302"/>
      <c r="E18" s="9"/>
      <c r="F18" s="5"/>
      <c r="G18" s="302"/>
      <c r="H18" s="302"/>
      <c r="I18" s="9"/>
      <c r="J18" s="302"/>
      <c r="K18" s="302"/>
      <c r="L18" s="9"/>
      <c r="M18" s="366" t="s">
        <v>218</v>
      </c>
      <c r="N18" s="367">
        <f>SUM(C17:N17)</f>
        <v>48116.21925680944</v>
      </c>
      <c r="O18" s="366"/>
      <c r="P18" s="368"/>
      <c r="Q18" s="302"/>
      <c r="R18" s="9"/>
      <c r="S18" s="302"/>
      <c r="T18" s="302"/>
      <c r="U18" s="9"/>
      <c r="V18" s="302"/>
      <c r="W18" s="302"/>
      <c r="X18" s="9"/>
      <c r="Y18" s="302"/>
      <c r="Z18" s="302"/>
      <c r="AA18" s="9"/>
      <c r="AB18" s="302"/>
      <c r="AC18" s="302"/>
      <c r="AD18" s="9"/>
      <c r="AE18" s="302"/>
      <c r="AF18" s="302"/>
      <c r="AG18" s="9"/>
      <c r="AH18" s="302"/>
      <c r="AI18" s="302"/>
      <c r="AJ18" s="9"/>
      <c r="AK18" s="302"/>
      <c r="AL18" s="302"/>
      <c r="AM18" s="9"/>
      <c r="AN18" s="302"/>
      <c r="AO18" s="302"/>
      <c r="AP18" s="9"/>
      <c r="AQ18" s="302"/>
      <c r="AR18" s="302"/>
      <c r="AS18" s="9"/>
      <c r="AT18" s="302"/>
      <c r="AU18" s="302"/>
      <c r="AV18" s="9"/>
      <c r="AW18" s="302"/>
      <c r="AX18" s="302"/>
      <c r="AY18" s="9"/>
      <c r="AZ18" s="302"/>
      <c r="BA18" s="302"/>
      <c r="BB18" s="9"/>
      <c r="BC18" s="302"/>
      <c r="BD18" s="302"/>
      <c r="BE18" s="9"/>
      <c r="BF18" s="302"/>
      <c r="BG18" s="302"/>
      <c r="BH18" s="9"/>
      <c r="BI18" s="302"/>
      <c r="BJ18" s="302"/>
      <c r="BK18" s="9"/>
      <c r="BL18" s="302"/>
      <c r="BM18" s="302"/>
      <c r="BN18" s="9"/>
      <c r="BO18" s="302"/>
      <c r="BP18" s="302"/>
      <c r="BQ18" s="9"/>
      <c r="BR18" s="302"/>
      <c r="BS18" s="302"/>
      <c r="BT18" s="9"/>
      <c r="BU18" s="302"/>
      <c r="BV18" s="302"/>
      <c r="BW18" s="9"/>
      <c r="BX18" s="302"/>
      <c r="BY18" s="302"/>
      <c r="BZ18" s="9"/>
      <c r="CA18" s="302"/>
      <c r="CB18" s="302"/>
      <c r="CC18" s="9"/>
      <c r="CD18" s="302"/>
      <c r="CE18" s="302"/>
      <c r="CF18" s="9"/>
      <c r="CG18" s="302"/>
      <c r="CH18" s="302"/>
    </row>
    <row r="19" spans="1:88" ht="15.75" customHeight="1" thickBot="1" x14ac:dyDescent="0.4">
      <c r="P19" s="370"/>
    </row>
    <row r="20" spans="1:88" ht="16.5" customHeight="1" thickBot="1" x14ac:dyDescent="0.4">
      <c r="A20" s="560" t="s">
        <v>17</v>
      </c>
      <c r="B20" s="18" t="s">
        <v>105</v>
      </c>
      <c r="C20" s="176">
        <f>C$4</f>
        <v>44562</v>
      </c>
      <c r="D20" s="176">
        <f t="shared" ref="D20:BO20" si="3">D$4</f>
        <v>44593</v>
      </c>
      <c r="E20" s="176">
        <f t="shared" si="3"/>
        <v>44621</v>
      </c>
      <c r="F20" s="176">
        <f t="shared" si="3"/>
        <v>44652</v>
      </c>
      <c r="G20" s="176">
        <f t="shared" si="3"/>
        <v>44682</v>
      </c>
      <c r="H20" s="176">
        <f t="shared" si="3"/>
        <v>44713</v>
      </c>
      <c r="I20" s="176">
        <f t="shared" si="3"/>
        <v>44743</v>
      </c>
      <c r="J20" s="176">
        <f t="shared" si="3"/>
        <v>44774</v>
      </c>
      <c r="K20" s="176">
        <f t="shared" si="3"/>
        <v>44805</v>
      </c>
      <c r="L20" s="176">
        <f t="shared" si="3"/>
        <v>44835</v>
      </c>
      <c r="M20" s="176">
        <f t="shared" si="3"/>
        <v>44866</v>
      </c>
      <c r="N20" s="176">
        <f t="shared" si="3"/>
        <v>44896</v>
      </c>
      <c r="O20" s="176">
        <f t="shared" si="3"/>
        <v>44927</v>
      </c>
      <c r="P20" s="176">
        <f t="shared" si="3"/>
        <v>44958</v>
      </c>
      <c r="Q20" s="176">
        <f t="shared" si="3"/>
        <v>44986</v>
      </c>
      <c r="R20" s="176">
        <f t="shared" si="3"/>
        <v>45017</v>
      </c>
      <c r="S20" s="176">
        <f t="shared" si="3"/>
        <v>45047</v>
      </c>
      <c r="T20" s="176">
        <f t="shared" si="3"/>
        <v>45078</v>
      </c>
      <c r="U20" s="176">
        <f t="shared" si="3"/>
        <v>45108</v>
      </c>
      <c r="V20" s="176">
        <f t="shared" si="3"/>
        <v>45139</v>
      </c>
      <c r="W20" s="176">
        <f t="shared" si="3"/>
        <v>45170</v>
      </c>
      <c r="X20" s="176">
        <f t="shared" si="3"/>
        <v>45200</v>
      </c>
      <c r="Y20" s="176">
        <f t="shared" si="3"/>
        <v>45231</v>
      </c>
      <c r="Z20" s="176">
        <f t="shared" si="3"/>
        <v>45261</v>
      </c>
      <c r="AA20" s="176">
        <f t="shared" si="3"/>
        <v>45292</v>
      </c>
      <c r="AB20" s="176">
        <f t="shared" si="3"/>
        <v>45323</v>
      </c>
      <c r="AC20" s="176">
        <f t="shared" si="3"/>
        <v>45352</v>
      </c>
      <c r="AD20" s="176">
        <f t="shared" si="3"/>
        <v>45383</v>
      </c>
      <c r="AE20" s="176">
        <f t="shared" si="3"/>
        <v>45413</v>
      </c>
      <c r="AF20" s="176">
        <f t="shared" si="3"/>
        <v>45444</v>
      </c>
      <c r="AG20" s="176">
        <f t="shared" si="3"/>
        <v>45474</v>
      </c>
      <c r="AH20" s="176">
        <f t="shared" si="3"/>
        <v>45505</v>
      </c>
      <c r="AI20" s="176">
        <f t="shared" si="3"/>
        <v>45536</v>
      </c>
      <c r="AJ20" s="176">
        <f t="shared" si="3"/>
        <v>45566</v>
      </c>
      <c r="AK20" s="176">
        <f t="shared" si="3"/>
        <v>45597</v>
      </c>
      <c r="AL20" s="176">
        <f t="shared" si="3"/>
        <v>45627</v>
      </c>
      <c r="AM20" s="176">
        <f t="shared" si="3"/>
        <v>45658</v>
      </c>
      <c r="AN20" s="176">
        <f t="shared" si="3"/>
        <v>45689</v>
      </c>
      <c r="AO20" s="176">
        <f t="shared" si="3"/>
        <v>45717</v>
      </c>
      <c r="AP20" s="176">
        <f t="shared" si="3"/>
        <v>45748</v>
      </c>
      <c r="AQ20" s="176">
        <f t="shared" si="3"/>
        <v>45778</v>
      </c>
      <c r="AR20" s="176">
        <f t="shared" si="3"/>
        <v>45809</v>
      </c>
      <c r="AS20" s="176">
        <f t="shared" si="3"/>
        <v>45839</v>
      </c>
      <c r="AT20" s="176">
        <f t="shared" si="3"/>
        <v>45870</v>
      </c>
      <c r="AU20" s="176">
        <f t="shared" si="3"/>
        <v>45901</v>
      </c>
      <c r="AV20" s="176">
        <f t="shared" si="3"/>
        <v>45931</v>
      </c>
      <c r="AW20" s="176">
        <f t="shared" si="3"/>
        <v>45962</v>
      </c>
      <c r="AX20" s="176">
        <f t="shared" si="3"/>
        <v>45992</v>
      </c>
      <c r="AY20" s="176">
        <f t="shared" si="3"/>
        <v>46023</v>
      </c>
      <c r="AZ20" s="176">
        <f t="shared" si="3"/>
        <v>46054</v>
      </c>
      <c r="BA20" s="176">
        <f t="shared" si="3"/>
        <v>46082</v>
      </c>
      <c r="BB20" s="176">
        <f t="shared" si="3"/>
        <v>46113</v>
      </c>
      <c r="BC20" s="176">
        <f t="shared" si="3"/>
        <v>46143</v>
      </c>
      <c r="BD20" s="176">
        <f t="shared" si="3"/>
        <v>46174</v>
      </c>
      <c r="BE20" s="176">
        <f t="shared" si="3"/>
        <v>46204</v>
      </c>
      <c r="BF20" s="176">
        <f t="shared" si="3"/>
        <v>46235</v>
      </c>
      <c r="BG20" s="176">
        <f t="shared" si="3"/>
        <v>46266</v>
      </c>
      <c r="BH20" s="176">
        <f t="shared" si="3"/>
        <v>46296</v>
      </c>
      <c r="BI20" s="176">
        <f t="shared" si="3"/>
        <v>46327</v>
      </c>
      <c r="BJ20" s="176">
        <f t="shared" si="3"/>
        <v>46357</v>
      </c>
      <c r="BK20" s="176">
        <f t="shared" si="3"/>
        <v>46388</v>
      </c>
      <c r="BL20" s="176">
        <f t="shared" si="3"/>
        <v>46419</v>
      </c>
      <c r="BM20" s="176">
        <f t="shared" si="3"/>
        <v>46447</v>
      </c>
      <c r="BN20" s="176">
        <f t="shared" si="3"/>
        <v>46478</v>
      </c>
      <c r="BO20" s="176">
        <f t="shared" si="3"/>
        <v>46508</v>
      </c>
      <c r="BP20" s="176">
        <f t="shared" ref="BP20:CH20" si="4">BP$4</f>
        <v>46539</v>
      </c>
      <c r="BQ20" s="176">
        <f t="shared" si="4"/>
        <v>46569</v>
      </c>
      <c r="BR20" s="176">
        <f t="shared" si="4"/>
        <v>46600</v>
      </c>
      <c r="BS20" s="176">
        <f t="shared" si="4"/>
        <v>46631</v>
      </c>
      <c r="BT20" s="176">
        <f t="shared" si="4"/>
        <v>46661</v>
      </c>
      <c r="BU20" s="176">
        <f t="shared" si="4"/>
        <v>46692</v>
      </c>
      <c r="BV20" s="176">
        <f t="shared" si="4"/>
        <v>46722</v>
      </c>
      <c r="BW20" s="176">
        <f t="shared" si="4"/>
        <v>46753</v>
      </c>
      <c r="BX20" s="176">
        <f t="shared" si="4"/>
        <v>46784</v>
      </c>
      <c r="BY20" s="176">
        <f t="shared" si="4"/>
        <v>46813</v>
      </c>
      <c r="BZ20" s="176">
        <f t="shared" si="4"/>
        <v>46844</v>
      </c>
      <c r="CA20" s="176">
        <f t="shared" si="4"/>
        <v>46874</v>
      </c>
      <c r="CB20" s="176">
        <f t="shared" si="4"/>
        <v>46905</v>
      </c>
      <c r="CC20" s="176">
        <f t="shared" si="4"/>
        <v>46935</v>
      </c>
      <c r="CD20" s="176">
        <f t="shared" si="4"/>
        <v>46966</v>
      </c>
      <c r="CE20" s="176">
        <f t="shared" si="4"/>
        <v>46997</v>
      </c>
      <c r="CF20" s="176">
        <f t="shared" si="4"/>
        <v>47027</v>
      </c>
      <c r="CG20" s="176">
        <f t="shared" si="4"/>
        <v>47058</v>
      </c>
      <c r="CH20" s="177">
        <f t="shared" si="4"/>
        <v>47088</v>
      </c>
    </row>
    <row r="21" spans="1:88" ht="15.5" x14ac:dyDescent="0.35">
      <c r="A21" s="561"/>
      <c r="B21" s="14" t="s">
        <v>29</v>
      </c>
      <c r="C21" s="30">
        <f t="shared" ref="C21:AH21" si="5">((C17*C$28))*C$2</f>
        <v>0</v>
      </c>
      <c r="D21" s="30">
        <f t="shared" si="5"/>
        <v>0</v>
      </c>
      <c r="E21" s="30">
        <f t="shared" si="5"/>
        <v>0</v>
      </c>
      <c r="F21" s="30">
        <f t="shared" si="5"/>
        <v>0</v>
      </c>
      <c r="G21" s="30">
        <f t="shared" si="5"/>
        <v>-1987.7462480538161</v>
      </c>
      <c r="H21" s="30">
        <f t="shared" si="5"/>
        <v>2048.0655283983479</v>
      </c>
      <c r="I21" s="30">
        <f t="shared" si="5"/>
        <v>1625.3490730954884</v>
      </c>
      <c r="J21" s="30">
        <f t="shared" si="5"/>
        <v>2078.5553803108401</v>
      </c>
      <c r="K21" s="30">
        <f t="shared" si="5"/>
        <v>2915.4648910184715</v>
      </c>
      <c r="L21" s="30">
        <f t="shared" si="5"/>
        <v>0</v>
      </c>
      <c r="M21" s="30">
        <f t="shared" si="5"/>
        <v>0</v>
      </c>
      <c r="N21" s="30">
        <f t="shared" si="5"/>
        <v>0</v>
      </c>
      <c r="O21" s="30">
        <f t="shared" si="5"/>
        <v>0</v>
      </c>
      <c r="P21" s="30">
        <f t="shared" si="5"/>
        <v>0</v>
      </c>
      <c r="Q21" s="30">
        <f t="shared" si="5"/>
        <v>0</v>
      </c>
      <c r="R21" s="30">
        <f t="shared" si="5"/>
        <v>0</v>
      </c>
      <c r="S21" s="30">
        <f t="shared" si="5"/>
        <v>0</v>
      </c>
      <c r="T21" s="30">
        <f t="shared" si="5"/>
        <v>0</v>
      </c>
      <c r="U21" s="30">
        <f t="shared" si="5"/>
        <v>0</v>
      </c>
      <c r="V21" s="30">
        <f t="shared" si="5"/>
        <v>0</v>
      </c>
      <c r="W21" s="30">
        <f t="shared" si="5"/>
        <v>0</v>
      </c>
      <c r="X21" s="30">
        <f t="shared" si="5"/>
        <v>0</v>
      </c>
      <c r="Y21" s="30">
        <f t="shared" si="5"/>
        <v>0</v>
      </c>
      <c r="Z21" s="30">
        <f t="shared" si="5"/>
        <v>0</v>
      </c>
      <c r="AA21" s="30">
        <f t="shared" si="5"/>
        <v>0</v>
      </c>
      <c r="AB21" s="30">
        <f t="shared" si="5"/>
        <v>0</v>
      </c>
      <c r="AC21" s="30">
        <f t="shared" si="5"/>
        <v>0</v>
      </c>
      <c r="AD21" s="30">
        <f t="shared" si="5"/>
        <v>0</v>
      </c>
      <c r="AE21" s="30">
        <f t="shared" si="5"/>
        <v>0</v>
      </c>
      <c r="AF21" s="30">
        <f t="shared" si="5"/>
        <v>0</v>
      </c>
      <c r="AG21" s="30">
        <f t="shared" si="5"/>
        <v>0</v>
      </c>
      <c r="AH21" s="30">
        <f t="shared" si="5"/>
        <v>0</v>
      </c>
      <c r="AI21" s="30">
        <f t="shared" ref="AI21:BN21" si="6">((AI17*AI$28))*AI$2</f>
        <v>0</v>
      </c>
      <c r="AJ21" s="30">
        <f t="shared" si="6"/>
        <v>0</v>
      </c>
      <c r="AK21" s="30">
        <f t="shared" si="6"/>
        <v>0</v>
      </c>
      <c r="AL21" s="30">
        <f t="shared" si="6"/>
        <v>0</v>
      </c>
      <c r="AM21" s="30">
        <f t="shared" si="6"/>
        <v>0</v>
      </c>
      <c r="AN21" s="30">
        <f t="shared" si="6"/>
        <v>0</v>
      </c>
      <c r="AO21" s="30">
        <f t="shared" si="6"/>
        <v>0</v>
      </c>
      <c r="AP21" s="30">
        <f t="shared" si="6"/>
        <v>0</v>
      </c>
      <c r="AQ21" s="30">
        <f t="shared" si="6"/>
        <v>0</v>
      </c>
      <c r="AR21" s="30">
        <f t="shared" si="6"/>
        <v>0</v>
      </c>
      <c r="AS21" s="30">
        <f t="shared" si="6"/>
        <v>0</v>
      </c>
      <c r="AT21" s="30">
        <f t="shared" si="6"/>
        <v>0</v>
      </c>
      <c r="AU21" s="30">
        <f t="shared" si="6"/>
        <v>0</v>
      </c>
      <c r="AV21" s="30">
        <f t="shared" si="6"/>
        <v>0</v>
      </c>
      <c r="AW21" s="30">
        <f t="shared" si="6"/>
        <v>0</v>
      </c>
      <c r="AX21" s="30">
        <f t="shared" si="6"/>
        <v>0</v>
      </c>
      <c r="AY21" s="30">
        <f t="shared" si="6"/>
        <v>0</v>
      </c>
      <c r="AZ21" s="30">
        <f t="shared" si="6"/>
        <v>0</v>
      </c>
      <c r="BA21" s="30">
        <f t="shared" si="6"/>
        <v>0</v>
      </c>
      <c r="BB21" s="30">
        <f t="shared" si="6"/>
        <v>0</v>
      </c>
      <c r="BC21" s="30">
        <f t="shared" si="6"/>
        <v>0</v>
      </c>
      <c r="BD21" s="30">
        <f t="shared" si="6"/>
        <v>0</v>
      </c>
      <c r="BE21" s="30">
        <f t="shared" si="6"/>
        <v>0</v>
      </c>
      <c r="BF21" s="30">
        <f t="shared" si="6"/>
        <v>0</v>
      </c>
      <c r="BG21" s="30">
        <f t="shared" si="6"/>
        <v>0</v>
      </c>
      <c r="BH21" s="30">
        <f t="shared" si="6"/>
        <v>0</v>
      </c>
      <c r="BI21" s="30">
        <f t="shared" si="6"/>
        <v>0</v>
      </c>
      <c r="BJ21" s="30">
        <f t="shared" si="6"/>
        <v>0</v>
      </c>
      <c r="BK21" s="30">
        <f t="shared" si="6"/>
        <v>0</v>
      </c>
      <c r="BL21" s="30">
        <f t="shared" si="6"/>
        <v>0</v>
      </c>
      <c r="BM21" s="30">
        <f t="shared" si="6"/>
        <v>0</v>
      </c>
      <c r="BN21" s="30">
        <f t="shared" si="6"/>
        <v>0</v>
      </c>
      <c r="BO21" s="30">
        <f t="shared" ref="BO21:CH21" si="7">((BO17*BO$28))*BO$2</f>
        <v>0</v>
      </c>
      <c r="BP21" s="30">
        <f t="shared" si="7"/>
        <v>0</v>
      </c>
      <c r="BQ21" s="30">
        <f t="shared" si="7"/>
        <v>0</v>
      </c>
      <c r="BR21" s="30">
        <f t="shared" si="7"/>
        <v>0</v>
      </c>
      <c r="BS21" s="30">
        <f t="shared" si="7"/>
        <v>0</v>
      </c>
      <c r="BT21" s="30">
        <f t="shared" si="7"/>
        <v>0</v>
      </c>
      <c r="BU21" s="30">
        <f t="shared" si="7"/>
        <v>0</v>
      </c>
      <c r="BV21" s="30">
        <f t="shared" si="7"/>
        <v>0</v>
      </c>
      <c r="BW21" s="30">
        <f t="shared" si="7"/>
        <v>0</v>
      </c>
      <c r="BX21" s="30">
        <f t="shared" si="7"/>
        <v>0</v>
      </c>
      <c r="BY21" s="30">
        <f t="shared" si="7"/>
        <v>0</v>
      </c>
      <c r="BZ21" s="30">
        <f t="shared" si="7"/>
        <v>0</v>
      </c>
      <c r="CA21" s="30">
        <f t="shared" si="7"/>
        <v>0</v>
      </c>
      <c r="CB21" s="30">
        <f t="shared" si="7"/>
        <v>0</v>
      </c>
      <c r="CC21" s="30">
        <f t="shared" si="7"/>
        <v>0</v>
      </c>
      <c r="CD21" s="30">
        <f t="shared" si="7"/>
        <v>0</v>
      </c>
      <c r="CE21" s="30">
        <f t="shared" si="7"/>
        <v>0</v>
      </c>
      <c r="CF21" s="30">
        <f t="shared" si="7"/>
        <v>0</v>
      </c>
      <c r="CG21" s="30">
        <f t="shared" si="7"/>
        <v>0</v>
      </c>
      <c r="CH21" s="33">
        <f t="shared" si="7"/>
        <v>0</v>
      </c>
    </row>
    <row r="22" spans="1:88" ht="15.5" x14ac:dyDescent="0.35">
      <c r="A22" s="561"/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12"/>
    </row>
    <row r="23" spans="1:88" ht="15.5" x14ac:dyDescent="0.35">
      <c r="A23" s="561"/>
      <c r="B23" s="14" t="s">
        <v>242</v>
      </c>
      <c r="C23" s="30">
        <f>C21</f>
        <v>0</v>
      </c>
      <c r="D23" s="30">
        <f t="shared" ref="D23:AI23" si="8">C23+D21</f>
        <v>0</v>
      </c>
      <c r="E23" s="30">
        <f t="shared" si="8"/>
        <v>0</v>
      </c>
      <c r="F23" s="30">
        <f t="shared" si="8"/>
        <v>0</v>
      </c>
      <c r="G23" s="30">
        <f t="shared" si="8"/>
        <v>-1987.7462480538161</v>
      </c>
      <c r="H23" s="30">
        <f t="shared" si="8"/>
        <v>60.319280344531762</v>
      </c>
      <c r="I23" s="30">
        <f t="shared" si="8"/>
        <v>1685.6683534400202</v>
      </c>
      <c r="J23" s="30">
        <f t="shared" si="8"/>
        <v>3764.2237337508604</v>
      </c>
      <c r="K23" s="30">
        <f t="shared" si="8"/>
        <v>6679.6886247693319</v>
      </c>
      <c r="L23" s="30">
        <f t="shared" si="8"/>
        <v>6679.6886247693319</v>
      </c>
      <c r="M23" s="30">
        <f t="shared" si="8"/>
        <v>6679.6886247693319</v>
      </c>
      <c r="N23" s="30">
        <f t="shared" si="8"/>
        <v>6679.6886247693319</v>
      </c>
      <c r="O23" s="30">
        <f t="shared" si="8"/>
        <v>6679.6886247693319</v>
      </c>
      <c r="P23" s="30">
        <f t="shared" si="8"/>
        <v>6679.6886247693319</v>
      </c>
      <c r="Q23" s="30">
        <f t="shared" si="8"/>
        <v>6679.6886247693319</v>
      </c>
      <c r="R23" s="30">
        <f t="shared" si="8"/>
        <v>6679.6886247693319</v>
      </c>
      <c r="S23" s="30">
        <f t="shared" si="8"/>
        <v>6679.6886247693319</v>
      </c>
      <c r="T23" s="30">
        <f t="shared" si="8"/>
        <v>6679.6886247693319</v>
      </c>
      <c r="U23" s="30">
        <f t="shared" si="8"/>
        <v>6679.6886247693319</v>
      </c>
      <c r="V23" s="30">
        <f t="shared" si="8"/>
        <v>6679.6886247693319</v>
      </c>
      <c r="W23" s="30">
        <f t="shared" si="8"/>
        <v>6679.6886247693319</v>
      </c>
      <c r="X23" s="30">
        <f t="shared" si="8"/>
        <v>6679.6886247693319</v>
      </c>
      <c r="Y23" s="30">
        <f t="shared" si="8"/>
        <v>6679.6886247693319</v>
      </c>
      <c r="Z23" s="30">
        <f t="shared" si="8"/>
        <v>6679.6886247693319</v>
      </c>
      <c r="AA23" s="30">
        <f t="shared" si="8"/>
        <v>6679.6886247693319</v>
      </c>
      <c r="AB23" s="30">
        <f t="shared" si="8"/>
        <v>6679.6886247693319</v>
      </c>
      <c r="AC23" s="30">
        <f t="shared" si="8"/>
        <v>6679.6886247693319</v>
      </c>
      <c r="AD23" s="30">
        <f t="shared" si="8"/>
        <v>6679.6886247693319</v>
      </c>
      <c r="AE23" s="30">
        <f t="shared" si="8"/>
        <v>6679.6886247693319</v>
      </c>
      <c r="AF23" s="30">
        <f t="shared" si="8"/>
        <v>6679.6886247693319</v>
      </c>
      <c r="AG23" s="30">
        <f t="shared" si="8"/>
        <v>6679.6886247693319</v>
      </c>
      <c r="AH23" s="30">
        <f t="shared" si="8"/>
        <v>6679.6886247693319</v>
      </c>
      <c r="AI23" s="30">
        <f t="shared" si="8"/>
        <v>6679.6886247693319</v>
      </c>
      <c r="AJ23" s="30">
        <f t="shared" ref="AJ23:BO23" si="9">AI23+AJ21</f>
        <v>6679.6886247693319</v>
      </c>
      <c r="AK23" s="30">
        <f t="shared" si="9"/>
        <v>6679.6886247693319</v>
      </c>
      <c r="AL23" s="30">
        <f t="shared" si="9"/>
        <v>6679.6886247693319</v>
      </c>
      <c r="AM23" s="30">
        <f t="shared" si="9"/>
        <v>6679.6886247693319</v>
      </c>
      <c r="AN23" s="30">
        <f t="shared" si="9"/>
        <v>6679.6886247693319</v>
      </c>
      <c r="AO23" s="30">
        <f t="shared" si="9"/>
        <v>6679.6886247693319</v>
      </c>
      <c r="AP23" s="30">
        <f t="shared" si="9"/>
        <v>6679.6886247693319</v>
      </c>
      <c r="AQ23" s="30">
        <f t="shared" si="9"/>
        <v>6679.6886247693319</v>
      </c>
      <c r="AR23" s="30">
        <f t="shared" si="9"/>
        <v>6679.6886247693319</v>
      </c>
      <c r="AS23" s="30">
        <f t="shared" si="9"/>
        <v>6679.6886247693319</v>
      </c>
      <c r="AT23" s="30">
        <f t="shared" si="9"/>
        <v>6679.6886247693319</v>
      </c>
      <c r="AU23" s="30">
        <f t="shared" si="9"/>
        <v>6679.6886247693319</v>
      </c>
      <c r="AV23" s="30">
        <f t="shared" si="9"/>
        <v>6679.6886247693319</v>
      </c>
      <c r="AW23" s="30">
        <f t="shared" si="9"/>
        <v>6679.6886247693319</v>
      </c>
      <c r="AX23" s="30">
        <f t="shared" si="9"/>
        <v>6679.6886247693319</v>
      </c>
      <c r="AY23" s="30">
        <f t="shared" si="9"/>
        <v>6679.6886247693319</v>
      </c>
      <c r="AZ23" s="30">
        <f t="shared" si="9"/>
        <v>6679.6886247693319</v>
      </c>
      <c r="BA23" s="30">
        <f t="shared" si="9"/>
        <v>6679.6886247693319</v>
      </c>
      <c r="BB23" s="30">
        <f t="shared" si="9"/>
        <v>6679.6886247693319</v>
      </c>
      <c r="BC23" s="30">
        <f t="shared" si="9"/>
        <v>6679.6886247693319</v>
      </c>
      <c r="BD23" s="30">
        <f t="shared" si="9"/>
        <v>6679.6886247693319</v>
      </c>
      <c r="BE23" s="30">
        <f t="shared" si="9"/>
        <v>6679.6886247693319</v>
      </c>
      <c r="BF23" s="30">
        <f t="shared" si="9"/>
        <v>6679.6886247693319</v>
      </c>
      <c r="BG23" s="30">
        <f t="shared" si="9"/>
        <v>6679.6886247693319</v>
      </c>
      <c r="BH23" s="30">
        <f t="shared" si="9"/>
        <v>6679.6886247693319</v>
      </c>
      <c r="BI23" s="30">
        <f t="shared" si="9"/>
        <v>6679.6886247693319</v>
      </c>
      <c r="BJ23" s="30">
        <f t="shared" si="9"/>
        <v>6679.6886247693319</v>
      </c>
      <c r="BK23" s="30">
        <f t="shared" si="9"/>
        <v>6679.6886247693319</v>
      </c>
      <c r="BL23" s="30">
        <f t="shared" si="9"/>
        <v>6679.6886247693319</v>
      </c>
      <c r="BM23" s="30">
        <f t="shared" si="9"/>
        <v>6679.6886247693319</v>
      </c>
      <c r="BN23" s="30">
        <f t="shared" si="9"/>
        <v>6679.6886247693319</v>
      </c>
      <c r="BO23" s="30">
        <f t="shared" si="9"/>
        <v>6679.6886247693319</v>
      </c>
      <c r="BP23" s="30">
        <f t="shared" ref="BP23:CH23" si="10">BO23+BP21</f>
        <v>6679.6886247693319</v>
      </c>
      <c r="BQ23" s="30">
        <f t="shared" si="10"/>
        <v>6679.6886247693319</v>
      </c>
      <c r="BR23" s="30">
        <f t="shared" si="10"/>
        <v>6679.6886247693319</v>
      </c>
      <c r="BS23" s="30">
        <f t="shared" si="10"/>
        <v>6679.6886247693319</v>
      </c>
      <c r="BT23" s="30">
        <f t="shared" si="10"/>
        <v>6679.6886247693319</v>
      </c>
      <c r="BU23" s="30">
        <f t="shared" si="10"/>
        <v>6679.6886247693319</v>
      </c>
      <c r="BV23" s="30">
        <f t="shared" si="10"/>
        <v>6679.6886247693319</v>
      </c>
      <c r="BW23" s="30">
        <f t="shared" si="10"/>
        <v>6679.6886247693319</v>
      </c>
      <c r="BX23" s="30">
        <f t="shared" si="10"/>
        <v>6679.6886247693319</v>
      </c>
      <c r="BY23" s="30">
        <f t="shared" si="10"/>
        <v>6679.6886247693319</v>
      </c>
      <c r="BZ23" s="30">
        <f t="shared" si="10"/>
        <v>6679.6886247693319</v>
      </c>
      <c r="CA23" s="30">
        <f t="shared" si="10"/>
        <v>6679.6886247693319</v>
      </c>
      <c r="CB23" s="30">
        <f t="shared" si="10"/>
        <v>6679.6886247693319</v>
      </c>
      <c r="CC23" s="30">
        <f t="shared" si="10"/>
        <v>6679.6886247693319</v>
      </c>
      <c r="CD23" s="30">
        <f t="shared" si="10"/>
        <v>6679.6886247693319</v>
      </c>
      <c r="CE23" s="30">
        <f t="shared" si="10"/>
        <v>6679.6886247693319</v>
      </c>
      <c r="CF23" s="30">
        <f t="shared" si="10"/>
        <v>6679.6886247693319</v>
      </c>
      <c r="CG23" s="30">
        <f t="shared" si="10"/>
        <v>6679.6886247693319</v>
      </c>
      <c r="CH23" s="33">
        <f t="shared" si="10"/>
        <v>6679.6886247693319</v>
      </c>
    </row>
    <row r="24" spans="1:88" x14ac:dyDescent="0.35">
      <c r="A24" s="8"/>
      <c r="B24" s="40"/>
      <c r="C24" s="37"/>
      <c r="D24" s="42"/>
      <c r="E24" s="37"/>
      <c r="F24" s="42"/>
      <c r="G24" s="37"/>
      <c r="H24" s="42"/>
      <c r="I24" s="37"/>
      <c r="J24" s="42"/>
      <c r="K24" s="37"/>
      <c r="L24" s="42"/>
      <c r="M24" s="37"/>
      <c r="N24" s="42"/>
      <c r="O24" s="37"/>
      <c r="P24" s="42"/>
      <c r="Q24" s="37"/>
      <c r="R24" s="42"/>
      <c r="S24" s="37"/>
      <c r="T24" s="42"/>
      <c r="U24" s="37"/>
      <c r="V24" s="42"/>
      <c r="W24" s="37"/>
      <c r="X24" s="42"/>
      <c r="Y24" s="37"/>
      <c r="Z24" s="42"/>
      <c r="AA24" s="37"/>
      <c r="AB24" s="42"/>
      <c r="AC24" s="37"/>
      <c r="AD24" s="42"/>
      <c r="AE24" s="37"/>
      <c r="AF24" s="42"/>
      <c r="AG24" s="37"/>
      <c r="AH24" s="42"/>
      <c r="AI24" s="37"/>
      <c r="AJ24" s="42"/>
      <c r="AK24" s="37"/>
      <c r="AL24" s="42"/>
      <c r="AM24" s="37"/>
      <c r="AN24" s="42"/>
      <c r="AO24" s="37"/>
      <c r="AP24" s="42"/>
      <c r="AQ24" s="37"/>
      <c r="AR24" s="42"/>
      <c r="AS24" s="37"/>
      <c r="AT24" s="42"/>
      <c r="AU24" s="37"/>
      <c r="AV24" s="42"/>
      <c r="AW24" s="37"/>
      <c r="AX24" s="42"/>
      <c r="AY24" s="37"/>
      <c r="AZ24" s="42"/>
      <c r="BA24" s="37"/>
      <c r="BB24" s="42"/>
      <c r="BC24" s="37"/>
      <c r="BD24" s="42"/>
      <c r="BE24" s="37"/>
      <c r="BF24" s="42"/>
      <c r="BG24" s="37"/>
      <c r="BH24" s="42"/>
      <c r="BI24" s="37"/>
      <c r="BJ24" s="42"/>
      <c r="BK24" s="37"/>
      <c r="BL24" s="42"/>
      <c r="BM24" s="37"/>
      <c r="BN24" s="42"/>
      <c r="BO24" s="37"/>
      <c r="BP24" s="42"/>
      <c r="BQ24" s="37"/>
      <c r="BR24" s="42"/>
      <c r="BS24" s="37"/>
      <c r="BT24" s="42"/>
      <c r="BU24" s="37"/>
      <c r="BV24" s="42"/>
      <c r="BW24" s="37"/>
      <c r="BX24" s="42"/>
      <c r="BY24" s="37"/>
      <c r="BZ24" s="42"/>
      <c r="CA24" s="37"/>
      <c r="CB24" s="42"/>
      <c r="CC24" s="37"/>
      <c r="CD24" s="42"/>
      <c r="CE24" s="37"/>
      <c r="CF24" s="42"/>
      <c r="CG24" s="37"/>
      <c r="CH24" s="42"/>
    </row>
    <row r="25" spans="1:88" x14ac:dyDescent="0.35">
      <c r="B25" s="1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J25" s="231" t="s">
        <v>187</v>
      </c>
    </row>
    <row r="26" spans="1:88" ht="15" thickBot="1" x14ac:dyDescent="0.4">
      <c r="A26" s="7"/>
      <c r="E26" s="229"/>
      <c r="CJ26" s="231" t="s">
        <v>194</v>
      </c>
    </row>
    <row r="27" spans="1:88" ht="15" customHeight="1" thickBot="1" x14ac:dyDescent="0.4">
      <c r="A27" s="20"/>
      <c r="B27" s="549" t="s">
        <v>167</v>
      </c>
      <c r="C27" s="176">
        <f>C$4</f>
        <v>44562</v>
      </c>
      <c r="D27" s="176">
        <f t="shared" ref="D27:BO27" si="11">D$4</f>
        <v>44593</v>
      </c>
      <c r="E27" s="176">
        <f t="shared" si="11"/>
        <v>44621</v>
      </c>
      <c r="F27" s="176">
        <f t="shared" si="11"/>
        <v>44652</v>
      </c>
      <c r="G27" s="176">
        <f t="shared" si="11"/>
        <v>44682</v>
      </c>
      <c r="H27" s="176">
        <f t="shared" si="11"/>
        <v>44713</v>
      </c>
      <c r="I27" s="176">
        <f t="shared" si="11"/>
        <v>44743</v>
      </c>
      <c r="J27" s="176">
        <f t="shared" si="11"/>
        <v>44774</v>
      </c>
      <c r="K27" s="176">
        <f t="shared" si="11"/>
        <v>44805</v>
      </c>
      <c r="L27" s="176">
        <f t="shared" si="11"/>
        <v>44835</v>
      </c>
      <c r="M27" s="176">
        <f t="shared" si="11"/>
        <v>44866</v>
      </c>
      <c r="N27" s="176">
        <f t="shared" si="11"/>
        <v>44896</v>
      </c>
      <c r="O27" s="176">
        <f t="shared" si="11"/>
        <v>44927</v>
      </c>
      <c r="P27" s="176">
        <f t="shared" si="11"/>
        <v>44958</v>
      </c>
      <c r="Q27" s="176">
        <f t="shared" si="11"/>
        <v>44986</v>
      </c>
      <c r="R27" s="176">
        <f t="shared" si="11"/>
        <v>45017</v>
      </c>
      <c r="S27" s="176">
        <f t="shared" si="11"/>
        <v>45047</v>
      </c>
      <c r="T27" s="176">
        <f t="shared" si="11"/>
        <v>45078</v>
      </c>
      <c r="U27" s="176">
        <f t="shared" si="11"/>
        <v>45108</v>
      </c>
      <c r="V27" s="176">
        <f t="shared" si="11"/>
        <v>45139</v>
      </c>
      <c r="W27" s="176">
        <f t="shared" si="11"/>
        <v>45170</v>
      </c>
      <c r="X27" s="176">
        <f t="shared" si="11"/>
        <v>45200</v>
      </c>
      <c r="Y27" s="176">
        <f t="shared" si="11"/>
        <v>45231</v>
      </c>
      <c r="Z27" s="176">
        <f t="shared" si="11"/>
        <v>45261</v>
      </c>
      <c r="AA27" s="176">
        <f t="shared" si="11"/>
        <v>45292</v>
      </c>
      <c r="AB27" s="176">
        <f t="shared" si="11"/>
        <v>45323</v>
      </c>
      <c r="AC27" s="176">
        <f t="shared" si="11"/>
        <v>45352</v>
      </c>
      <c r="AD27" s="176">
        <f t="shared" si="11"/>
        <v>45383</v>
      </c>
      <c r="AE27" s="176">
        <f t="shared" si="11"/>
        <v>45413</v>
      </c>
      <c r="AF27" s="176">
        <f t="shared" si="11"/>
        <v>45444</v>
      </c>
      <c r="AG27" s="176">
        <f t="shared" si="11"/>
        <v>45474</v>
      </c>
      <c r="AH27" s="176">
        <f t="shared" si="11"/>
        <v>45505</v>
      </c>
      <c r="AI27" s="176">
        <f t="shared" si="11"/>
        <v>45536</v>
      </c>
      <c r="AJ27" s="176">
        <f t="shared" si="11"/>
        <v>45566</v>
      </c>
      <c r="AK27" s="176">
        <f t="shared" si="11"/>
        <v>45597</v>
      </c>
      <c r="AL27" s="176">
        <f t="shared" si="11"/>
        <v>45627</v>
      </c>
      <c r="AM27" s="176">
        <f t="shared" si="11"/>
        <v>45658</v>
      </c>
      <c r="AN27" s="176">
        <f t="shared" si="11"/>
        <v>45689</v>
      </c>
      <c r="AO27" s="176">
        <f t="shared" si="11"/>
        <v>45717</v>
      </c>
      <c r="AP27" s="176">
        <f t="shared" si="11"/>
        <v>45748</v>
      </c>
      <c r="AQ27" s="176">
        <f t="shared" si="11"/>
        <v>45778</v>
      </c>
      <c r="AR27" s="176">
        <f t="shared" si="11"/>
        <v>45809</v>
      </c>
      <c r="AS27" s="176">
        <f t="shared" si="11"/>
        <v>45839</v>
      </c>
      <c r="AT27" s="176">
        <f t="shared" si="11"/>
        <v>45870</v>
      </c>
      <c r="AU27" s="176">
        <f t="shared" si="11"/>
        <v>45901</v>
      </c>
      <c r="AV27" s="176">
        <f t="shared" si="11"/>
        <v>45931</v>
      </c>
      <c r="AW27" s="176">
        <f t="shared" si="11"/>
        <v>45962</v>
      </c>
      <c r="AX27" s="176">
        <f t="shared" si="11"/>
        <v>45992</v>
      </c>
      <c r="AY27" s="176">
        <f t="shared" si="11"/>
        <v>46023</v>
      </c>
      <c r="AZ27" s="176">
        <f t="shared" si="11"/>
        <v>46054</v>
      </c>
      <c r="BA27" s="176">
        <f t="shared" si="11"/>
        <v>46082</v>
      </c>
      <c r="BB27" s="176">
        <f t="shared" si="11"/>
        <v>46113</v>
      </c>
      <c r="BC27" s="176">
        <f t="shared" si="11"/>
        <v>46143</v>
      </c>
      <c r="BD27" s="176">
        <f t="shared" si="11"/>
        <v>46174</v>
      </c>
      <c r="BE27" s="176">
        <f t="shared" si="11"/>
        <v>46204</v>
      </c>
      <c r="BF27" s="176">
        <f t="shared" si="11"/>
        <v>46235</v>
      </c>
      <c r="BG27" s="176">
        <f t="shared" si="11"/>
        <v>46266</v>
      </c>
      <c r="BH27" s="176">
        <f t="shared" si="11"/>
        <v>46296</v>
      </c>
      <c r="BI27" s="176">
        <f t="shared" si="11"/>
        <v>46327</v>
      </c>
      <c r="BJ27" s="176">
        <f t="shared" si="11"/>
        <v>46357</v>
      </c>
      <c r="BK27" s="176">
        <f t="shared" si="11"/>
        <v>46388</v>
      </c>
      <c r="BL27" s="176">
        <f t="shared" si="11"/>
        <v>46419</v>
      </c>
      <c r="BM27" s="176">
        <f t="shared" si="11"/>
        <v>46447</v>
      </c>
      <c r="BN27" s="176">
        <f t="shared" si="11"/>
        <v>46478</v>
      </c>
      <c r="BO27" s="176">
        <f t="shared" si="11"/>
        <v>46508</v>
      </c>
      <c r="BP27" s="176">
        <f t="shared" ref="BP27:CH27" si="12">BP$4</f>
        <v>46539</v>
      </c>
      <c r="BQ27" s="176">
        <f t="shared" si="12"/>
        <v>46569</v>
      </c>
      <c r="BR27" s="176">
        <f t="shared" si="12"/>
        <v>46600</v>
      </c>
      <c r="BS27" s="176">
        <f t="shared" si="12"/>
        <v>46631</v>
      </c>
      <c r="BT27" s="176">
        <f t="shared" si="12"/>
        <v>46661</v>
      </c>
      <c r="BU27" s="176">
        <f t="shared" si="12"/>
        <v>46692</v>
      </c>
      <c r="BV27" s="176">
        <f t="shared" si="12"/>
        <v>46722</v>
      </c>
      <c r="BW27" s="176">
        <f t="shared" si="12"/>
        <v>46753</v>
      </c>
      <c r="BX27" s="176">
        <f t="shared" si="12"/>
        <v>46784</v>
      </c>
      <c r="BY27" s="176">
        <f t="shared" si="12"/>
        <v>46813</v>
      </c>
      <c r="BZ27" s="176">
        <f t="shared" si="12"/>
        <v>46844</v>
      </c>
      <c r="CA27" s="176">
        <f t="shared" si="12"/>
        <v>46874</v>
      </c>
      <c r="CB27" s="176">
        <f t="shared" si="12"/>
        <v>46905</v>
      </c>
      <c r="CC27" s="176">
        <f t="shared" si="12"/>
        <v>46935</v>
      </c>
      <c r="CD27" s="176">
        <f t="shared" si="12"/>
        <v>46966</v>
      </c>
      <c r="CE27" s="176">
        <f t="shared" si="12"/>
        <v>46997</v>
      </c>
      <c r="CF27" s="176">
        <f t="shared" si="12"/>
        <v>47027</v>
      </c>
      <c r="CG27" s="176">
        <f t="shared" si="12"/>
        <v>47058</v>
      </c>
      <c r="CH27" s="177">
        <f t="shared" si="12"/>
        <v>47088</v>
      </c>
      <c r="CJ27" s="231" t="s">
        <v>234</v>
      </c>
    </row>
    <row r="28" spans="1:88" ht="15.75" customHeight="1" thickBot="1" x14ac:dyDescent="0.4">
      <c r="A28" s="20"/>
      <c r="B28" s="550"/>
      <c r="C28" s="339">
        <f>' 1M - RES'!C78</f>
        <v>4.4374999999999998E-2</v>
      </c>
      <c r="D28" s="339">
        <f>' 1M - RES'!D78</f>
        <v>4.5622000000000003E-2</v>
      </c>
      <c r="E28" s="413">
        <f>' 1M - RES'!E78</f>
        <v>5.2597999999999999E-2</v>
      </c>
      <c r="F28" s="413">
        <f>' 1M - RES'!F78</f>
        <v>5.4790999999999999E-2</v>
      </c>
      <c r="G28" s="413">
        <f>' 1M - RES'!G78</f>
        <v>5.6397999999999997E-2</v>
      </c>
      <c r="H28" s="413">
        <f>' 1M - RES'!H78</f>
        <v>0.115657</v>
      </c>
      <c r="I28" s="413">
        <f>' 1M - RES'!I78</f>
        <v>0.115657</v>
      </c>
      <c r="J28" s="413">
        <f>' 1M - RES'!J78</f>
        <v>0.115657</v>
      </c>
      <c r="K28" s="413">
        <f>' 1M - RES'!K78</f>
        <v>0.115657</v>
      </c>
      <c r="L28" s="413">
        <f>' 1M - RES'!L78</f>
        <v>5.5870999999999997E-2</v>
      </c>
      <c r="M28" s="413">
        <f>' 1M - RES'!M78</f>
        <v>5.5909E-2</v>
      </c>
      <c r="N28" s="413">
        <f>' 1M - RES'!N78</f>
        <v>5.2722999999999999E-2</v>
      </c>
      <c r="O28" s="413">
        <f>' 1M - RES'!O78</f>
        <v>5.1041000000000003E-2</v>
      </c>
      <c r="P28" s="413">
        <f>' 1M - RES'!P78</f>
        <v>5.1568999999999997E-2</v>
      </c>
      <c r="Q28" s="413">
        <f>' 1M - RES'!Q78</f>
        <v>5.2597999999999999E-2</v>
      </c>
      <c r="R28" s="413">
        <f>' 1M - RES'!R78</f>
        <v>5.4790999999999999E-2</v>
      </c>
      <c r="S28" s="413">
        <f>' 1M - RES'!S78</f>
        <v>5.6397999999999997E-2</v>
      </c>
      <c r="T28" s="413">
        <f>' 1M - RES'!T78</f>
        <v>0.115657</v>
      </c>
      <c r="U28" s="413">
        <f>' 1M - RES'!U78</f>
        <v>0.115657</v>
      </c>
      <c r="V28" s="413">
        <f>' 1M - RES'!V78</f>
        <v>0.115657</v>
      </c>
      <c r="W28" s="413">
        <f>' 1M - RES'!W78</f>
        <v>0.115657</v>
      </c>
      <c r="X28" s="413">
        <f>' 1M - RES'!X78</f>
        <v>5.5870999999999997E-2</v>
      </c>
      <c r="Y28" s="413">
        <f>' 1M - RES'!Y78</f>
        <v>5.5909E-2</v>
      </c>
      <c r="Z28" s="413">
        <f>' 1M - RES'!Z78</f>
        <v>5.2722999999999999E-2</v>
      </c>
      <c r="AA28" s="413">
        <f>' 1M - RES'!AA78</f>
        <v>5.1041000000000003E-2</v>
      </c>
      <c r="AB28" s="413">
        <f>' 1M - RES'!AB78</f>
        <v>5.1568999999999997E-2</v>
      </c>
      <c r="AC28" s="413">
        <f>' 1M - RES'!AC78</f>
        <v>5.2597999999999999E-2</v>
      </c>
      <c r="AD28" s="413">
        <f>' 1M - RES'!AD78</f>
        <v>5.4790999999999999E-2</v>
      </c>
      <c r="AE28" s="413">
        <f>' 1M - RES'!AE78</f>
        <v>5.6397999999999997E-2</v>
      </c>
      <c r="AF28" s="413">
        <f>' 1M - RES'!AF78</f>
        <v>0.115657</v>
      </c>
      <c r="AG28" s="413">
        <f>' 1M - RES'!AG78</f>
        <v>0.115657</v>
      </c>
      <c r="AH28" s="413">
        <f>' 1M - RES'!AH78</f>
        <v>0.115657</v>
      </c>
      <c r="AI28" s="413">
        <f>' 1M - RES'!AI78</f>
        <v>0.115657</v>
      </c>
      <c r="AJ28" s="413">
        <f>' 1M - RES'!AJ78</f>
        <v>5.5870999999999997E-2</v>
      </c>
      <c r="AK28" s="413">
        <f>' 1M - RES'!AK78</f>
        <v>5.5909E-2</v>
      </c>
      <c r="AL28" s="413">
        <f>' 1M - RES'!AL78</f>
        <v>5.2722999999999999E-2</v>
      </c>
      <c r="AM28" s="413">
        <f>' 1M - RES'!AM78</f>
        <v>5.1041000000000003E-2</v>
      </c>
      <c r="AN28" s="413">
        <f>' 1M - RES'!AN78</f>
        <v>5.1568999999999997E-2</v>
      </c>
      <c r="AO28" s="413">
        <f>' 1M - RES'!AO78</f>
        <v>5.2597999999999999E-2</v>
      </c>
      <c r="AP28" s="413">
        <f>' 1M - RES'!AP78</f>
        <v>5.4790999999999999E-2</v>
      </c>
      <c r="AQ28" s="413">
        <f>' 1M - RES'!AQ78</f>
        <v>5.6397999999999997E-2</v>
      </c>
      <c r="AR28" s="413">
        <f>' 1M - RES'!AR78</f>
        <v>0.115657</v>
      </c>
      <c r="AS28" s="413">
        <f>' 1M - RES'!AS78</f>
        <v>0.115657</v>
      </c>
      <c r="AT28" s="413">
        <f>' 1M - RES'!AT78</f>
        <v>0.115657</v>
      </c>
      <c r="AU28" s="413">
        <f>' 1M - RES'!AU78</f>
        <v>0.115657</v>
      </c>
      <c r="AV28" s="413">
        <f>' 1M - RES'!AV78</f>
        <v>5.5870999999999997E-2</v>
      </c>
      <c r="AW28" s="413">
        <f>' 1M - RES'!AW78</f>
        <v>5.5909E-2</v>
      </c>
      <c r="AX28" s="413">
        <f>' 1M - RES'!AX78</f>
        <v>5.2722999999999999E-2</v>
      </c>
      <c r="AY28" s="413">
        <f>' 1M - RES'!AY78</f>
        <v>5.1041000000000003E-2</v>
      </c>
      <c r="AZ28" s="413">
        <f>' 1M - RES'!AZ78</f>
        <v>5.1568999999999997E-2</v>
      </c>
      <c r="BA28" s="413">
        <f>' 1M - RES'!BA78</f>
        <v>5.2597999999999999E-2</v>
      </c>
      <c r="BB28" s="413">
        <f>' 1M - RES'!BB78</f>
        <v>5.4790999999999999E-2</v>
      </c>
      <c r="BC28" s="413">
        <f>' 1M - RES'!BC78</f>
        <v>5.6397999999999997E-2</v>
      </c>
      <c r="BD28" s="413">
        <f>' 1M - RES'!BD78</f>
        <v>0.115657</v>
      </c>
      <c r="BE28" s="413">
        <f>' 1M - RES'!BE78</f>
        <v>0.115657</v>
      </c>
      <c r="BF28" s="413">
        <f>' 1M - RES'!BF78</f>
        <v>0.115657</v>
      </c>
      <c r="BG28" s="413">
        <f>' 1M - RES'!BG78</f>
        <v>0.115657</v>
      </c>
      <c r="BH28" s="413">
        <f>' 1M - RES'!BH78</f>
        <v>5.5870999999999997E-2</v>
      </c>
      <c r="BI28" s="413">
        <f>' 1M - RES'!BI78</f>
        <v>5.5909E-2</v>
      </c>
      <c r="BJ28" s="413">
        <f>' 1M - RES'!BJ78</f>
        <v>5.2722999999999999E-2</v>
      </c>
      <c r="BK28" s="413">
        <f>' 1M - RES'!BK78</f>
        <v>5.1041000000000003E-2</v>
      </c>
      <c r="BL28" s="413">
        <f>' 1M - RES'!BL78</f>
        <v>5.1568999999999997E-2</v>
      </c>
      <c r="BM28" s="413">
        <f>' 1M - RES'!BM78</f>
        <v>5.2597999999999999E-2</v>
      </c>
      <c r="BN28" s="413">
        <f>' 1M - RES'!BN78</f>
        <v>5.4790999999999999E-2</v>
      </c>
      <c r="BO28" s="413">
        <f>' 1M - RES'!BO78</f>
        <v>5.6397999999999997E-2</v>
      </c>
      <c r="BP28" s="413">
        <f>' 1M - RES'!BP78</f>
        <v>0.115657</v>
      </c>
      <c r="BQ28" s="413">
        <f>' 1M - RES'!BQ78</f>
        <v>0.115657</v>
      </c>
      <c r="BR28" s="413">
        <f>' 1M - RES'!BR78</f>
        <v>0.115657</v>
      </c>
      <c r="BS28" s="413">
        <f>' 1M - RES'!BS78</f>
        <v>0.115657</v>
      </c>
      <c r="BT28" s="413">
        <f>' 1M - RES'!BT78</f>
        <v>5.5870999999999997E-2</v>
      </c>
      <c r="BU28" s="413">
        <f>' 1M - RES'!BU78</f>
        <v>5.5909E-2</v>
      </c>
      <c r="BV28" s="413">
        <f>' 1M - RES'!BV78</f>
        <v>5.2722999999999999E-2</v>
      </c>
      <c r="BW28" s="413">
        <f>' 1M - RES'!BW78</f>
        <v>5.1041000000000003E-2</v>
      </c>
      <c r="BX28" s="413">
        <f>' 1M - RES'!BX78</f>
        <v>5.1568999999999997E-2</v>
      </c>
      <c r="BY28" s="413">
        <f>' 1M - RES'!BY78</f>
        <v>5.2597999999999999E-2</v>
      </c>
      <c r="BZ28" s="413">
        <f>' 1M - RES'!BZ78</f>
        <v>5.4790999999999999E-2</v>
      </c>
      <c r="CA28" s="413">
        <f>' 1M - RES'!CA78</f>
        <v>5.6397999999999997E-2</v>
      </c>
      <c r="CB28" s="413">
        <f>' 1M - RES'!CB78</f>
        <v>0.115657</v>
      </c>
      <c r="CC28" s="413">
        <f>' 1M - RES'!CC78</f>
        <v>0.115657</v>
      </c>
      <c r="CD28" s="413">
        <f>' 1M - RES'!CD78</f>
        <v>0.115657</v>
      </c>
      <c r="CE28" s="413">
        <f>' 1M - RES'!CE78</f>
        <v>0.115657</v>
      </c>
      <c r="CF28" s="413">
        <f>' 1M - RES'!CF78</f>
        <v>5.5870999999999997E-2</v>
      </c>
      <c r="CG28" s="413">
        <f>' 1M - RES'!CG78</f>
        <v>5.5909E-2</v>
      </c>
      <c r="CH28" s="415">
        <f>' 1M - RES'!CH78</f>
        <v>5.2722999999999999E-2</v>
      </c>
    </row>
    <row r="29" spans="1:88" x14ac:dyDescent="0.35">
      <c r="E29" s="412" t="s">
        <v>233</v>
      </c>
    </row>
    <row r="43" spans="4:10" x14ac:dyDescent="0.35">
      <c r="J43" s="5"/>
    </row>
    <row r="44" spans="4:10" x14ac:dyDescent="0.35">
      <c r="D44" s="6"/>
    </row>
  </sheetData>
  <mergeCells count="3">
    <mergeCell ref="A4:A17"/>
    <mergeCell ref="A20:A23"/>
    <mergeCell ref="B27:B28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D45"/>
  <sheetViews>
    <sheetView workbookViewId="0">
      <selection activeCell="W44" sqref="W44:X44"/>
    </sheetView>
  </sheetViews>
  <sheetFormatPr defaultRowHeight="14.5" x14ac:dyDescent="0.35"/>
  <cols>
    <col min="1" max="1" width="22" customWidth="1"/>
    <col min="2" max="2" width="6.453125" customWidth="1"/>
    <col min="3" max="3" width="15.54296875" customWidth="1"/>
    <col min="18" max="18" width="11.6328125" customWidth="1"/>
  </cols>
  <sheetData>
    <row r="1" spans="1:30" x14ac:dyDescent="0.35">
      <c r="A1" s="1" t="s">
        <v>198</v>
      </c>
    </row>
    <row r="3" spans="1:30" x14ac:dyDescent="0.35">
      <c r="A3" s="383" t="s">
        <v>222</v>
      </c>
      <c r="R3" t="s">
        <v>226</v>
      </c>
    </row>
    <row r="4" spans="1:30" x14ac:dyDescent="0.35">
      <c r="D4" s="369">
        <v>44217</v>
      </c>
      <c r="E4" s="369">
        <v>44248</v>
      </c>
      <c r="F4" s="369">
        <v>44276</v>
      </c>
      <c r="G4" s="369">
        <v>44307</v>
      </c>
      <c r="H4" s="369">
        <v>44337</v>
      </c>
      <c r="I4" s="369">
        <v>44368</v>
      </c>
      <c r="J4" s="369">
        <v>44398</v>
      </c>
      <c r="K4" s="369">
        <v>44429</v>
      </c>
      <c r="L4" s="369">
        <v>44460</v>
      </c>
      <c r="M4" s="369">
        <v>44490</v>
      </c>
      <c r="N4" s="369">
        <v>44521</v>
      </c>
      <c r="O4" s="369">
        <v>44551</v>
      </c>
      <c r="S4" s="369">
        <v>44217</v>
      </c>
      <c r="T4" s="369">
        <v>44248</v>
      </c>
      <c r="U4" s="369">
        <v>44276</v>
      </c>
      <c r="V4" s="369">
        <v>44307</v>
      </c>
      <c r="W4" s="369">
        <v>44337</v>
      </c>
      <c r="X4" s="369">
        <v>44368</v>
      </c>
      <c r="Y4" s="369">
        <v>44398</v>
      </c>
      <c r="Z4" s="369">
        <v>44429</v>
      </c>
      <c r="AA4" s="369">
        <v>44460</v>
      </c>
      <c r="AB4" s="369">
        <v>44490</v>
      </c>
      <c r="AC4" s="369">
        <v>44521</v>
      </c>
      <c r="AD4" s="369">
        <v>44551</v>
      </c>
    </row>
    <row r="5" spans="1:30" x14ac:dyDescent="0.35">
      <c r="A5" t="s">
        <v>220</v>
      </c>
      <c r="B5" t="s">
        <v>34</v>
      </c>
      <c r="C5" t="s">
        <v>221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s="384">
        <f>'YTD PROGRAM SUMMARY'!L11-'YTD PROGRAM SUMMARY'!L12</f>
        <v>0</v>
      </c>
      <c r="N5" t="b">
        <f>'YTD PROGRAM SUMMARY'!M11='YTD PROGRAM SUMMARY'!M12</f>
        <v>1</v>
      </c>
      <c r="O5" s="6">
        <f>'YTD PROGRAM SUMMARY'!N11-'YTD PROGRAM SUMMARY'!N12</f>
        <v>0</v>
      </c>
      <c r="R5" t="s">
        <v>227</v>
      </c>
      <c r="S5" s="410" t="str">
        <f>IF('YTD PROGRAM SUMMARY'!CJ54=0,"NO INPUTS","OK")</f>
        <v>NO INPUTS</v>
      </c>
      <c r="T5" s="410" t="str">
        <f>IF('YTD PROGRAM SUMMARY'!CK54=0,"NO INPUTS","OK")</f>
        <v>OK</v>
      </c>
      <c r="U5" s="410" t="str">
        <f>IF('YTD PROGRAM SUMMARY'!CL54=0,"NO INPUTS","OK")</f>
        <v>OK</v>
      </c>
      <c r="V5" s="410" t="str">
        <f>IF('YTD PROGRAM SUMMARY'!CM54=0,"NO INPUTS","OK")</f>
        <v>OK</v>
      </c>
      <c r="W5" s="410" t="str">
        <f>IF('YTD PROGRAM SUMMARY'!CN54=0,"NO INPUTS","OK")</f>
        <v>OK</v>
      </c>
      <c r="X5" s="410" t="str">
        <f>IF('YTD PROGRAM SUMMARY'!CO54=0,"NO INPUTS","OK")</f>
        <v>OK</v>
      </c>
      <c r="Y5" s="410" t="str">
        <f>IF('YTD PROGRAM SUMMARY'!CP54=0,"NO INPUTS","OK")</f>
        <v>OK</v>
      </c>
      <c r="Z5" s="410" t="str">
        <f>IF('YTD PROGRAM SUMMARY'!CQ54=0,"NO INPUTS","OK")</f>
        <v>OK</v>
      </c>
      <c r="AA5" s="410" t="str">
        <f>IF('YTD PROGRAM SUMMARY'!CR54=0,"NO INPUTS","OK")</f>
        <v>OK</v>
      </c>
      <c r="AB5" s="410" t="str">
        <f>IF('YTD PROGRAM SUMMARY'!CS54=0,"NO INPUTS","OK")</f>
        <v>OK</v>
      </c>
      <c r="AC5" s="410" t="str">
        <f>IF('YTD PROGRAM SUMMARY'!CT54=0,"NO INPUTS","OK")</f>
        <v>OK</v>
      </c>
      <c r="AD5" s="410" t="str">
        <f>IF('YTD PROGRAM SUMMARY'!CU54=0,"NO INPUTS","OK")</f>
        <v>OK</v>
      </c>
    </row>
    <row r="8" spans="1:30" x14ac:dyDescent="0.35">
      <c r="A8" s="383" t="s">
        <v>223</v>
      </c>
    </row>
    <row r="9" spans="1:30" x14ac:dyDescent="0.35">
      <c r="A9" t="s">
        <v>199</v>
      </c>
      <c r="B9" t="s">
        <v>29</v>
      </c>
      <c r="C9" t="s">
        <v>200</v>
      </c>
      <c r="D9" s="6">
        <f>'RES kWh ENTRY'!O155-'RES kWh ENTRY'!P156</f>
        <v>0</v>
      </c>
    </row>
    <row r="10" spans="1:30" x14ac:dyDescent="0.35">
      <c r="B10" t="s">
        <v>29</v>
      </c>
      <c r="C10" t="s">
        <v>201</v>
      </c>
      <c r="D10" s="6" t="b">
        <f>'RES kWh ENTRY'!O169='RES kWh ENTRY'!P169</f>
        <v>1</v>
      </c>
    </row>
    <row r="11" spans="1:30" x14ac:dyDescent="0.35">
      <c r="B11" t="s">
        <v>29</v>
      </c>
      <c r="C11" t="s">
        <v>202</v>
      </c>
      <c r="D11" s="6" t="b">
        <f>'RES kWh ENTRY'!O170='RES kWh ENTRY'!P170</f>
        <v>1</v>
      </c>
    </row>
    <row r="12" spans="1:30" x14ac:dyDescent="0.35">
      <c r="A12" t="s">
        <v>203</v>
      </c>
      <c r="B12" t="s">
        <v>30</v>
      </c>
      <c r="C12" t="s">
        <v>200</v>
      </c>
      <c r="D12" t="b">
        <f>'BIZ kWh ENTRY'!O161='BIZ kWh ENTRY'!P161</f>
        <v>1</v>
      </c>
    </row>
    <row r="13" spans="1:30" x14ac:dyDescent="0.35">
      <c r="B13" t="s">
        <v>30</v>
      </c>
      <c r="C13" t="s">
        <v>201</v>
      </c>
      <c r="D13" t="b">
        <f>'BIZ kWh ENTRY'!O177='BIZ kWh ENTRY'!P177</f>
        <v>1</v>
      </c>
    </row>
    <row r="14" spans="1:30" x14ac:dyDescent="0.35">
      <c r="B14" t="s">
        <v>30</v>
      </c>
      <c r="C14" t="s">
        <v>204</v>
      </c>
      <c r="D14" t="b">
        <f>'BIZ kWh ENTRY'!O113='BIZ kWh ENTRY'!P113</f>
        <v>1</v>
      </c>
    </row>
    <row r="15" spans="1:30" x14ac:dyDescent="0.35">
      <c r="B15" t="s">
        <v>30</v>
      </c>
      <c r="C15" t="s">
        <v>202</v>
      </c>
      <c r="D15" t="b">
        <f>'BIZ kWh ENTRY'!O178='BIZ kWh ENTRY'!P178</f>
        <v>1</v>
      </c>
    </row>
    <row r="16" spans="1:30" x14ac:dyDescent="0.35">
      <c r="B16" t="s">
        <v>31</v>
      </c>
      <c r="C16" t="s">
        <v>200</v>
      </c>
      <c r="D16" t="b">
        <f>'BIZ kWh ENTRY'!AE161='BIZ kWh ENTRY'!AF161</f>
        <v>1</v>
      </c>
    </row>
    <row r="17" spans="1:5" x14ac:dyDescent="0.35">
      <c r="B17" t="s">
        <v>31</v>
      </c>
      <c r="C17" t="s">
        <v>201</v>
      </c>
      <c r="D17" t="b">
        <f>'BIZ kWh ENTRY'!AE177='BIZ kWh ENTRY'!AF177</f>
        <v>1</v>
      </c>
    </row>
    <row r="18" spans="1:5" x14ac:dyDescent="0.35">
      <c r="B18" t="s">
        <v>31</v>
      </c>
      <c r="C18" t="s">
        <v>204</v>
      </c>
      <c r="D18" t="b">
        <f>'BIZ kWh ENTRY'!AE113='BIZ kWh ENTRY'!AF113</f>
        <v>1</v>
      </c>
    </row>
    <row r="19" spans="1:5" x14ac:dyDescent="0.35">
      <c r="B19" t="s">
        <v>31</v>
      </c>
      <c r="C19" t="s">
        <v>202</v>
      </c>
      <c r="D19" s="6" t="b">
        <f>'BIZ kWh ENTRY'!AE178='BIZ kWh ENTRY'!AF178</f>
        <v>1</v>
      </c>
    </row>
    <row r="20" spans="1:5" x14ac:dyDescent="0.35">
      <c r="B20" t="s">
        <v>32</v>
      </c>
      <c r="C20" t="s">
        <v>200</v>
      </c>
      <c r="D20" t="b">
        <f>'BIZ kWh ENTRY'!AU161='BIZ kWh ENTRY'!AV161</f>
        <v>1</v>
      </c>
    </row>
    <row r="21" spans="1:5" x14ac:dyDescent="0.35">
      <c r="B21" t="s">
        <v>32</v>
      </c>
      <c r="C21" t="s">
        <v>201</v>
      </c>
      <c r="D21" t="b">
        <f>'BIZ kWh ENTRY'!AU177='BIZ kWh ENTRY'!AV177</f>
        <v>1</v>
      </c>
    </row>
    <row r="22" spans="1:5" x14ac:dyDescent="0.35">
      <c r="B22" t="s">
        <v>32</v>
      </c>
      <c r="C22" t="s">
        <v>204</v>
      </c>
      <c r="D22" t="b">
        <f>'BIZ kWh ENTRY'!AU113='BIZ kWh ENTRY'!AV113</f>
        <v>1</v>
      </c>
    </row>
    <row r="23" spans="1:5" x14ac:dyDescent="0.35">
      <c r="B23" t="s">
        <v>32</v>
      </c>
      <c r="C23" t="s">
        <v>202</v>
      </c>
      <c r="D23" t="b">
        <f>'BIZ kWh ENTRY'!AU178='BIZ kWh ENTRY'!AV178</f>
        <v>1</v>
      </c>
    </row>
    <row r="24" spans="1:5" x14ac:dyDescent="0.35">
      <c r="B24" t="s">
        <v>33</v>
      </c>
      <c r="C24" t="s">
        <v>200</v>
      </c>
      <c r="D24" t="b">
        <f>'BIZ kWh ENTRY'!BK161='BIZ kWh ENTRY'!BL161</f>
        <v>1</v>
      </c>
    </row>
    <row r="25" spans="1:5" x14ac:dyDescent="0.35">
      <c r="B25" t="s">
        <v>33</v>
      </c>
      <c r="C25" t="s">
        <v>201</v>
      </c>
      <c r="D25" t="b">
        <f>'BIZ kWh ENTRY'!BK177='BIZ kWh ENTRY'!BL177</f>
        <v>1</v>
      </c>
    </row>
    <row r="26" spans="1:5" x14ac:dyDescent="0.35">
      <c r="B26" t="s">
        <v>33</v>
      </c>
      <c r="C26" t="s">
        <v>204</v>
      </c>
      <c r="D26" t="b">
        <f>'BIZ kWh ENTRY'!BK113='BIZ kWh ENTRY'!BL113</f>
        <v>1</v>
      </c>
    </row>
    <row r="27" spans="1:5" x14ac:dyDescent="0.35">
      <c r="B27" t="s">
        <v>33</v>
      </c>
      <c r="C27" t="s">
        <v>202</v>
      </c>
      <c r="D27" t="b">
        <f>'BIZ kWh ENTRY'!BK178='BIZ kWh ENTRY'!BL178</f>
        <v>1</v>
      </c>
    </row>
    <row r="28" spans="1:5" x14ac:dyDescent="0.35">
      <c r="A28" t="s">
        <v>205</v>
      </c>
      <c r="C28" t="s">
        <v>200</v>
      </c>
      <c r="D28" s="384" t="b">
        <f>'BIZ SUM'!O161='BIZ SUM'!P161</f>
        <v>1</v>
      </c>
      <c r="E28" s="213" t="b">
        <f>'BIZ SUM'!O161='BIZ SUM'!Q161</f>
        <v>1</v>
      </c>
    </row>
    <row r="29" spans="1:5" x14ac:dyDescent="0.35">
      <c r="C29" t="s">
        <v>201</v>
      </c>
      <c r="D29" t="b">
        <f>'BIZ SUM'!O177='BIZ SUM'!P177</f>
        <v>1</v>
      </c>
      <c r="E29" t="b">
        <f>'BIZ SUM'!O177='BIZ SUM'!Q177</f>
        <v>1</v>
      </c>
    </row>
    <row r="30" spans="1:5" x14ac:dyDescent="0.35">
      <c r="C30" t="s">
        <v>204</v>
      </c>
      <c r="D30" t="b">
        <f>'BIZ SUM'!O113='BIZ SUM'!P113</f>
        <v>1</v>
      </c>
      <c r="E30" t="b">
        <f>'BIZ SUM'!O113='BIZ SUM'!P113</f>
        <v>1</v>
      </c>
    </row>
    <row r="31" spans="1:5" x14ac:dyDescent="0.35">
      <c r="C31" t="s">
        <v>202</v>
      </c>
      <c r="D31" t="b">
        <f>'BIZ SUM'!O178='BIZ SUM'!P178</f>
        <v>1</v>
      </c>
      <c r="E31" t="b">
        <f>'BIZ SUM'!O178='BIZ SUM'!Q178</f>
        <v>1</v>
      </c>
    </row>
    <row r="32" spans="1:5" x14ac:dyDescent="0.35">
      <c r="A32" t="s">
        <v>206</v>
      </c>
      <c r="C32" t="s">
        <v>217</v>
      </c>
      <c r="D32" s="6" t="b">
        <f>' 1M - RES'!O31=' 1M - RES'!O32</f>
        <v>0</v>
      </c>
    </row>
    <row r="33" spans="1:4" x14ac:dyDescent="0.35">
      <c r="A33" t="s">
        <v>210</v>
      </c>
      <c r="C33" t="s">
        <v>217</v>
      </c>
      <c r="D33" t="b">
        <f>'2M - SGS'!O37='2M - SGS'!O38</f>
        <v>1</v>
      </c>
    </row>
    <row r="34" spans="1:4" x14ac:dyDescent="0.35">
      <c r="A34" t="s">
        <v>209</v>
      </c>
      <c r="C34" t="s">
        <v>217</v>
      </c>
      <c r="D34" s="384">
        <f>'3M - LGS'!O37-'3M - LGS'!O38</f>
        <v>0</v>
      </c>
    </row>
    <row r="35" spans="1:4" x14ac:dyDescent="0.35">
      <c r="A35" t="s">
        <v>208</v>
      </c>
      <c r="C35" t="s">
        <v>217</v>
      </c>
      <c r="D35" t="b">
        <f>'4M - SPS'!O37='4M - SPS'!O38</f>
        <v>1</v>
      </c>
    </row>
    <row r="36" spans="1:4" x14ac:dyDescent="0.35">
      <c r="A36" t="s">
        <v>207</v>
      </c>
      <c r="C36" t="s">
        <v>217</v>
      </c>
      <c r="D36" t="b">
        <f>'11M - LPS'!O37='11M - LPS'!O38</f>
        <v>1</v>
      </c>
    </row>
    <row r="37" spans="1:4" x14ac:dyDescent="0.35">
      <c r="A37" t="s">
        <v>211</v>
      </c>
      <c r="C37" t="s">
        <v>217</v>
      </c>
      <c r="D37" s="6" t="b">
        <f>' LI 1M - RES'!O31=' LI 1M - RES'!O32</f>
        <v>1</v>
      </c>
    </row>
    <row r="38" spans="1:4" x14ac:dyDescent="0.35">
      <c r="A38" t="s">
        <v>212</v>
      </c>
      <c r="C38" t="s">
        <v>217</v>
      </c>
      <c r="D38" t="b">
        <f>'LI 2M - SGS'!O37='LI 2M - SGS'!O38</f>
        <v>1</v>
      </c>
    </row>
    <row r="39" spans="1:4" x14ac:dyDescent="0.35">
      <c r="A39" t="s">
        <v>213</v>
      </c>
      <c r="C39" t="s">
        <v>217</v>
      </c>
      <c r="D39" t="b">
        <f>'LI 3M - LGS'!O37='LI 3M - LGS'!O38</f>
        <v>1</v>
      </c>
    </row>
    <row r="40" spans="1:4" x14ac:dyDescent="0.35">
      <c r="A40" t="s">
        <v>214</v>
      </c>
      <c r="C40" t="s">
        <v>217</v>
      </c>
      <c r="D40" t="b">
        <f>'LI 4M - SPS'!O37='LI 4M - SPS'!O38</f>
        <v>1</v>
      </c>
    </row>
    <row r="41" spans="1:4" x14ac:dyDescent="0.35">
      <c r="A41" t="s">
        <v>215</v>
      </c>
      <c r="C41" t="s">
        <v>217</v>
      </c>
      <c r="D41" t="b">
        <f>'LI 11M - LPS'!O37='LI 11M - LPS'!O38</f>
        <v>1</v>
      </c>
    </row>
    <row r="42" spans="1:4" x14ac:dyDescent="0.35">
      <c r="A42" t="s">
        <v>216</v>
      </c>
      <c r="B42" t="s">
        <v>30</v>
      </c>
      <c r="C42" t="s">
        <v>217</v>
      </c>
      <c r="D42" s="213" t="b">
        <f>'Biz DRENE'!N20='Biz DRENE'!P20</f>
        <v>1</v>
      </c>
    </row>
    <row r="43" spans="1:4" x14ac:dyDescent="0.35">
      <c r="B43" t="s">
        <v>31</v>
      </c>
      <c r="C43" t="s">
        <v>217</v>
      </c>
      <c r="D43" s="213" t="b">
        <f>'Biz DRENE'!N38='Biz DRENE'!P38</f>
        <v>1</v>
      </c>
    </row>
    <row r="44" spans="1:4" x14ac:dyDescent="0.35">
      <c r="B44" t="s">
        <v>32</v>
      </c>
      <c r="C44" t="s">
        <v>217</v>
      </c>
      <c r="D44" s="213" t="b">
        <f>'Biz DRENE'!N56='Biz DRENE'!P56</f>
        <v>1</v>
      </c>
    </row>
    <row r="45" spans="1:4" x14ac:dyDescent="0.35">
      <c r="B45" t="s">
        <v>33</v>
      </c>
      <c r="C45" t="s">
        <v>217</v>
      </c>
      <c r="D45" s="213" t="b">
        <f>'Biz DRENE'!N74='Biz DRENE'!P74</f>
        <v>1</v>
      </c>
    </row>
  </sheetData>
  <conditionalFormatting sqref="D9:D45 E28:E31">
    <cfRule type="cellIs" dxfId="5" priority="2" operator="equal">
      <formula>FALSE</formula>
    </cfRule>
  </conditionalFormatting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  <headerFooter>
    <oddFooter>&amp;RSchedule JNG-D5.C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3:F20"/>
  <sheetViews>
    <sheetView workbookViewId="0">
      <selection activeCell="V20" sqref="V20"/>
    </sheetView>
  </sheetViews>
  <sheetFormatPr defaultRowHeight="14.5" x14ac:dyDescent="0.35"/>
  <cols>
    <col min="2" max="2" width="33.08984375" bestFit="1" customWidth="1"/>
    <col min="5" max="5" width="5.90625" bestFit="1" customWidth="1"/>
    <col min="6" max="6" width="23" bestFit="1" customWidth="1"/>
  </cols>
  <sheetData>
    <row r="3" spans="2:6" x14ac:dyDescent="0.35">
      <c r="B3" t="s">
        <v>71</v>
      </c>
      <c r="E3" t="s">
        <v>17</v>
      </c>
      <c r="F3" t="s">
        <v>72</v>
      </c>
    </row>
    <row r="4" spans="2:6" x14ac:dyDescent="0.35">
      <c r="E4" t="s">
        <v>73</v>
      </c>
      <c r="F4" t="s">
        <v>98</v>
      </c>
    </row>
    <row r="5" spans="2:6" x14ac:dyDescent="0.35">
      <c r="E5" t="s">
        <v>74</v>
      </c>
      <c r="F5" t="s">
        <v>75</v>
      </c>
    </row>
    <row r="6" spans="2:6" x14ac:dyDescent="0.35">
      <c r="E6" t="s">
        <v>76</v>
      </c>
      <c r="F6" t="s">
        <v>77</v>
      </c>
    </row>
    <row r="8" spans="2:6" x14ac:dyDescent="0.35">
      <c r="B8" t="s">
        <v>78</v>
      </c>
      <c r="E8" t="s">
        <v>79</v>
      </c>
    </row>
    <row r="9" spans="2:6" x14ac:dyDescent="0.35">
      <c r="E9" t="s">
        <v>80</v>
      </c>
      <c r="F9" t="s">
        <v>81</v>
      </c>
    </row>
    <row r="10" spans="2:6" x14ac:dyDescent="0.35">
      <c r="E10" t="s">
        <v>82</v>
      </c>
      <c r="F10" t="s">
        <v>99</v>
      </c>
    </row>
    <row r="11" spans="2:6" x14ac:dyDescent="0.35">
      <c r="E11" t="s">
        <v>83</v>
      </c>
      <c r="F11" t="s">
        <v>84</v>
      </c>
    </row>
    <row r="12" spans="2:6" x14ac:dyDescent="0.35">
      <c r="E12" t="s">
        <v>85</v>
      </c>
      <c r="F12" t="s">
        <v>86</v>
      </c>
    </row>
    <row r="13" spans="2:6" x14ac:dyDescent="0.35">
      <c r="E13" t="s">
        <v>87</v>
      </c>
      <c r="F13" t="s">
        <v>88</v>
      </c>
    </row>
    <row r="15" spans="2:6" x14ac:dyDescent="0.35">
      <c r="B15" t="s">
        <v>89</v>
      </c>
      <c r="E15" t="s">
        <v>90</v>
      </c>
      <c r="F15" t="s">
        <v>91</v>
      </c>
    </row>
    <row r="16" spans="2:6" x14ac:dyDescent="0.35">
      <c r="E16" t="s">
        <v>92</v>
      </c>
      <c r="F16" t="s">
        <v>93</v>
      </c>
    </row>
    <row r="18" spans="2:6" x14ac:dyDescent="0.35">
      <c r="B18" t="s">
        <v>94</v>
      </c>
      <c r="E18" t="s">
        <v>95</v>
      </c>
      <c r="F18" t="s">
        <v>97</v>
      </c>
    </row>
    <row r="19" spans="2:6" x14ac:dyDescent="0.35">
      <c r="E19" t="s">
        <v>74</v>
      </c>
      <c r="F19" t="s">
        <v>75</v>
      </c>
    </row>
    <row r="20" spans="2:6" x14ac:dyDescent="0.35">
      <c r="E20" t="s">
        <v>76</v>
      </c>
      <c r="F20" t="s">
        <v>77</v>
      </c>
    </row>
  </sheetData>
  <pageMargins left="0.7" right="0.7" top="0.75" bottom="0.75" header="0.3" footer="0.3"/>
  <pageSetup orientation="portrait" horizontalDpi="1200" verticalDpi="1200" r:id="rId1"/>
  <headerFooter>
    <oddFooter>&amp;RSchedule JNG-D5.C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C000"/>
  </sheetPr>
  <dimension ref="A1:DE109"/>
  <sheetViews>
    <sheetView zoomScaleNormal="100" workbookViewId="0">
      <selection activeCell="G67" sqref="G67"/>
    </sheetView>
  </sheetViews>
  <sheetFormatPr defaultRowHeight="14.5" x14ac:dyDescent="0.35"/>
  <cols>
    <col min="1" max="1" width="13.08984375" customWidth="1"/>
    <col min="2" max="2" width="19.08984375" bestFit="1" customWidth="1"/>
    <col min="3" max="7" width="13.453125" customWidth="1"/>
    <col min="8" max="9" width="14.453125" customWidth="1"/>
    <col min="10" max="11" width="15.08984375" customWidth="1"/>
    <col min="12" max="13" width="14.453125" customWidth="1"/>
    <col min="14" max="14" width="14.54296875" customWidth="1"/>
    <col min="15" max="16" width="14.1796875" customWidth="1"/>
    <col min="17" max="17" width="15.08984375" customWidth="1"/>
    <col min="18" max="18" width="14.36328125" customWidth="1"/>
    <col min="19" max="20" width="13.81640625" customWidth="1"/>
    <col min="21" max="22" width="15.1796875" customWidth="1"/>
    <col min="23" max="38" width="12.08984375" customWidth="1"/>
    <col min="39" max="86" width="7.08984375" customWidth="1"/>
    <col min="87" max="87" width="15.6328125" bestFit="1" customWidth="1"/>
    <col min="88" max="105" width="12.08984375" customWidth="1"/>
    <col min="108" max="108" width="12.1796875" customWidth="1"/>
  </cols>
  <sheetData>
    <row r="1" spans="1:87" ht="26" x14ac:dyDescent="0.6">
      <c r="A1" s="314" t="s">
        <v>231</v>
      </c>
    </row>
    <row r="3" spans="1:87" x14ac:dyDescent="0.35">
      <c r="A3" s="504" t="s">
        <v>38</v>
      </c>
      <c r="B3" s="504"/>
      <c r="N3" s="229"/>
    </row>
    <row r="4" spans="1:87" ht="15" thickBot="1" x14ac:dyDescent="0.4">
      <c r="A4" s="504"/>
      <c r="B4" s="504"/>
      <c r="C4" s="114" t="s">
        <v>106</v>
      </c>
      <c r="D4" s="114" t="s">
        <v>106</v>
      </c>
      <c r="E4" s="114" t="s">
        <v>106</v>
      </c>
      <c r="F4" s="114" t="s">
        <v>106</v>
      </c>
      <c r="G4" s="114" t="s">
        <v>106</v>
      </c>
      <c r="H4" s="114" t="s">
        <v>106</v>
      </c>
      <c r="I4" s="114" t="s">
        <v>106</v>
      </c>
      <c r="J4" s="114" t="s">
        <v>106</v>
      </c>
      <c r="K4" s="114" t="s">
        <v>106</v>
      </c>
      <c r="L4" s="114" t="s">
        <v>106</v>
      </c>
      <c r="M4" s="114" t="s">
        <v>106</v>
      </c>
      <c r="N4" s="114" t="s">
        <v>106</v>
      </c>
      <c r="O4" s="114" t="s">
        <v>106</v>
      </c>
      <c r="P4" s="114" t="s">
        <v>106</v>
      </c>
      <c r="Q4" s="114" t="s">
        <v>106</v>
      </c>
      <c r="R4" s="114" t="s">
        <v>106</v>
      </c>
      <c r="S4" s="114" t="s">
        <v>106</v>
      </c>
      <c r="T4" s="114" t="s">
        <v>106</v>
      </c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</row>
    <row r="5" spans="1:87" ht="15" thickBot="1" x14ac:dyDescent="0.4">
      <c r="B5" s="181" t="s">
        <v>35</v>
      </c>
      <c r="C5" s="176">
        <v>44562</v>
      </c>
      <c r="D5" s="176">
        <v>44593</v>
      </c>
      <c r="E5" s="176">
        <v>44621</v>
      </c>
      <c r="F5" s="176">
        <v>44652</v>
      </c>
      <c r="G5" s="176">
        <v>44682</v>
      </c>
      <c r="H5" s="176">
        <v>44713</v>
      </c>
      <c r="I5" s="176">
        <v>44743</v>
      </c>
      <c r="J5" s="176">
        <v>44774</v>
      </c>
      <c r="K5" s="176">
        <v>44805</v>
      </c>
      <c r="L5" s="176">
        <v>44835</v>
      </c>
      <c r="M5" s="176">
        <v>44866</v>
      </c>
      <c r="N5" s="176">
        <v>44896</v>
      </c>
      <c r="O5" s="176">
        <v>44927</v>
      </c>
      <c r="P5" s="176">
        <v>44958</v>
      </c>
      <c r="Q5" s="176">
        <v>44986</v>
      </c>
      <c r="R5" s="176">
        <v>45017</v>
      </c>
      <c r="S5" s="176">
        <v>45047</v>
      </c>
      <c r="T5" s="176">
        <v>45078</v>
      </c>
      <c r="U5" s="176">
        <v>45108</v>
      </c>
      <c r="V5" s="176">
        <v>45139</v>
      </c>
      <c r="W5" s="176">
        <v>45170</v>
      </c>
      <c r="X5" s="176">
        <v>45200</v>
      </c>
      <c r="Y5" s="176">
        <v>45231</v>
      </c>
      <c r="Z5" s="176">
        <v>45261</v>
      </c>
      <c r="AA5" s="176">
        <v>45292</v>
      </c>
      <c r="AB5" s="176">
        <v>45323</v>
      </c>
      <c r="AC5" s="176">
        <v>45352</v>
      </c>
      <c r="AD5" s="176">
        <v>45383</v>
      </c>
      <c r="AE5" s="176">
        <v>45413</v>
      </c>
      <c r="AF5" s="176">
        <v>45444</v>
      </c>
      <c r="AG5" s="176">
        <v>45474</v>
      </c>
      <c r="AH5" s="176">
        <v>45505</v>
      </c>
      <c r="AI5" s="176">
        <v>45536</v>
      </c>
      <c r="AJ5" s="176">
        <v>45566</v>
      </c>
      <c r="AK5" s="176">
        <v>45597</v>
      </c>
      <c r="AL5" s="176">
        <v>45627</v>
      </c>
      <c r="AM5" s="176">
        <v>45658</v>
      </c>
      <c r="AN5" s="176">
        <v>45689</v>
      </c>
      <c r="AO5" s="176">
        <v>45717</v>
      </c>
      <c r="AP5" s="176">
        <v>45748</v>
      </c>
      <c r="AQ5" s="176">
        <v>45778</v>
      </c>
      <c r="AR5" s="176">
        <v>45809</v>
      </c>
      <c r="AS5" s="176">
        <v>45839</v>
      </c>
      <c r="AT5" s="176">
        <v>45870</v>
      </c>
      <c r="AU5" s="176">
        <v>45901</v>
      </c>
      <c r="AV5" s="176">
        <v>45931</v>
      </c>
      <c r="AW5" s="176">
        <v>45962</v>
      </c>
      <c r="AX5" s="176">
        <v>45992</v>
      </c>
      <c r="AY5" s="176">
        <v>46023</v>
      </c>
      <c r="AZ5" s="176">
        <v>46054</v>
      </c>
      <c r="BA5" s="176">
        <v>46082</v>
      </c>
      <c r="BB5" s="176">
        <v>46113</v>
      </c>
      <c r="BC5" s="176">
        <v>46143</v>
      </c>
      <c r="BD5" s="176">
        <v>46174</v>
      </c>
      <c r="BE5" s="176">
        <v>46204</v>
      </c>
      <c r="BF5" s="176">
        <v>46235</v>
      </c>
      <c r="BG5" s="176">
        <v>46266</v>
      </c>
      <c r="BH5" s="176">
        <v>46296</v>
      </c>
      <c r="BI5" s="176">
        <v>46327</v>
      </c>
      <c r="BJ5" s="176">
        <v>46357</v>
      </c>
      <c r="BK5" s="176">
        <v>46388</v>
      </c>
      <c r="BL5" s="176">
        <v>46419</v>
      </c>
      <c r="BM5" s="176">
        <v>46447</v>
      </c>
      <c r="BN5" s="176">
        <v>46478</v>
      </c>
      <c r="BO5" s="176">
        <v>46508</v>
      </c>
      <c r="BP5" s="176">
        <v>46539</v>
      </c>
      <c r="BQ5" s="176">
        <v>46569</v>
      </c>
      <c r="BR5" s="176">
        <v>46600</v>
      </c>
      <c r="BS5" s="176">
        <v>46631</v>
      </c>
      <c r="BT5" s="176">
        <v>46661</v>
      </c>
      <c r="BU5" s="176">
        <v>46692</v>
      </c>
      <c r="BV5" s="176">
        <v>46722</v>
      </c>
      <c r="BW5" s="176">
        <v>46753</v>
      </c>
      <c r="BX5" s="176">
        <v>46784</v>
      </c>
      <c r="BY5" s="176">
        <v>46813</v>
      </c>
      <c r="BZ5" s="176">
        <v>46844</v>
      </c>
      <c r="CA5" s="176">
        <v>46874</v>
      </c>
      <c r="CB5" s="176">
        <v>46905</v>
      </c>
      <c r="CC5" s="176">
        <v>46935</v>
      </c>
      <c r="CD5" s="176">
        <v>46966</v>
      </c>
      <c r="CE5" s="176">
        <v>46997</v>
      </c>
      <c r="CF5" s="176">
        <v>47027</v>
      </c>
      <c r="CG5" s="176">
        <v>47058</v>
      </c>
      <c r="CH5" s="177">
        <v>47088</v>
      </c>
    </row>
    <row r="6" spans="1:87" x14ac:dyDescent="0.35">
      <c r="B6" s="67" t="s">
        <v>29</v>
      </c>
      <c r="C6" s="55">
        <f t="shared" ref="C6:R10" si="0">IF(C$4="X",C14+C22,0)</f>
        <v>1231.5295374941124</v>
      </c>
      <c r="D6" s="55">
        <f t="shared" si="0"/>
        <v>6180.2175900388565</v>
      </c>
      <c r="E6" s="55">
        <f t="shared" si="0"/>
        <v>17732.359336455469</v>
      </c>
      <c r="F6" s="55">
        <f t="shared" si="0"/>
        <v>29790.051227196655</v>
      </c>
      <c r="G6" s="55">
        <f t="shared" si="0"/>
        <v>50755.781240172248</v>
      </c>
      <c r="H6" s="55">
        <f t="shared" si="0"/>
        <v>223949.08305806955</v>
      </c>
      <c r="I6" s="55">
        <f t="shared" si="0"/>
        <v>539221.51445479644</v>
      </c>
      <c r="J6" s="55">
        <f t="shared" si="0"/>
        <v>925959.68418417615</v>
      </c>
      <c r="K6" s="55">
        <f t="shared" si="0"/>
        <v>1164944.3614861872</v>
      </c>
      <c r="L6" s="55">
        <f t="shared" si="0"/>
        <v>1222116.9563685346</v>
      </c>
      <c r="M6" s="55">
        <f t="shared" si="0"/>
        <v>1307600.1882208798</v>
      </c>
      <c r="N6" s="55">
        <f t="shared" si="0"/>
        <v>1480031.3439866456</v>
      </c>
      <c r="O6" s="55">
        <f t="shared" si="0"/>
        <v>1680947.3827457912</v>
      </c>
      <c r="P6" s="55">
        <f t="shared" si="0"/>
        <v>1851426.8665844332</v>
      </c>
      <c r="Q6" s="55">
        <f t="shared" si="0"/>
        <v>1987796.6473615528</v>
      </c>
      <c r="R6" s="55">
        <f t="shared" si="0"/>
        <v>2075690.8190505505</v>
      </c>
      <c r="S6" s="55">
        <f t="shared" ref="S6:CD9" si="1">IF(S$4="X",S14+S22,0)</f>
        <v>2197382.4828728247</v>
      </c>
      <c r="T6" s="55">
        <f t="shared" si="1"/>
        <v>2827885.6999691902</v>
      </c>
      <c r="U6" s="55">
        <f t="shared" si="1"/>
        <v>0</v>
      </c>
      <c r="V6" s="55">
        <f t="shared" si="1"/>
        <v>0</v>
      </c>
      <c r="W6" s="55">
        <f t="shared" si="1"/>
        <v>0</v>
      </c>
      <c r="X6" s="55">
        <f t="shared" si="1"/>
        <v>0</v>
      </c>
      <c r="Y6" s="55">
        <f t="shared" si="1"/>
        <v>0</v>
      </c>
      <c r="Z6" s="55">
        <f t="shared" si="1"/>
        <v>0</v>
      </c>
      <c r="AA6" s="55">
        <f t="shared" si="1"/>
        <v>0</v>
      </c>
      <c r="AB6" s="55">
        <f t="shared" si="1"/>
        <v>0</v>
      </c>
      <c r="AC6" s="55">
        <f t="shared" si="1"/>
        <v>0</v>
      </c>
      <c r="AD6" s="55">
        <f t="shared" si="1"/>
        <v>0</v>
      </c>
      <c r="AE6" s="55">
        <f t="shared" si="1"/>
        <v>0</v>
      </c>
      <c r="AF6" s="55">
        <f t="shared" si="1"/>
        <v>0</v>
      </c>
      <c r="AG6" s="55">
        <f t="shared" si="1"/>
        <v>0</v>
      </c>
      <c r="AH6" s="55">
        <f t="shared" si="1"/>
        <v>0</v>
      </c>
      <c r="AI6" s="55">
        <f t="shared" si="1"/>
        <v>0</v>
      </c>
      <c r="AJ6" s="55">
        <f t="shared" si="1"/>
        <v>0</v>
      </c>
      <c r="AK6" s="55">
        <f t="shared" si="1"/>
        <v>0</v>
      </c>
      <c r="AL6" s="55">
        <f t="shared" si="1"/>
        <v>0</v>
      </c>
      <c r="AM6" s="55">
        <f t="shared" si="1"/>
        <v>0</v>
      </c>
      <c r="AN6" s="55">
        <f t="shared" si="1"/>
        <v>0</v>
      </c>
      <c r="AO6" s="55">
        <f t="shared" si="1"/>
        <v>0</v>
      </c>
      <c r="AP6" s="55">
        <f t="shared" si="1"/>
        <v>0</v>
      </c>
      <c r="AQ6" s="55">
        <f t="shared" si="1"/>
        <v>0</v>
      </c>
      <c r="AR6" s="55">
        <f t="shared" si="1"/>
        <v>0</v>
      </c>
      <c r="AS6" s="55">
        <f t="shared" si="1"/>
        <v>0</v>
      </c>
      <c r="AT6" s="55">
        <f t="shared" si="1"/>
        <v>0</v>
      </c>
      <c r="AU6" s="55">
        <f t="shared" si="1"/>
        <v>0</v>
      </c>
      <c r="AV6" s="55">
        <f t="shared" si="1"/>
        <v>0</v>
      </c>
      <c r="AW6" s="55">
        <f t="shared" si="1"/>
        <v>0</v>
      </c>
      <c r="AX6" s="55">
        <f t="shared" si="1"/>
        <v>0</v>
      </c>
      <c r="AY6" s="55">
        <f t="shared" si="1"/>
        <v>0</v>
      </c>
      <c r="AZ6" s="55">
        <f t="shared" si="1"/>
        <v>0</v>
      </c>
      <c r="BA6" s="55">
        <f t="shared" si="1"/>
        <v>0</v>
      </c>
      <c r="BB6" s="55">
        <f t="shared" si="1"/>
        <v>0</v>
      </c>
      <c r="BC6" s="55">
        <f t="shared" si="1"/>
        <v>0</v>
      </c>
      <c r="BD6" s="55">
        <f t="shared" si="1"/>
        <v>0</v>
      </c>
      <c r="BE6" s="55">
        <f t="shared" si="1"/>
        <v>0</v>
      </c>
      <c r="BF6" s="55">
        <f t="shared" si="1"/>
        <v>0</v>
      </c>
      <c r="BG6" s="55">
        <f t="shared" si="1"/>
        <v>0</v>
      </c>
      <c r="BH6" s="55">
        <f t="shared" si="1"/>
        <v>0</v>
      </c>
      <c r="BI6" s="55">
        <f t="shared" si="1"/>
        <v>0</v>
      </c>
      <c r="BJ6" s="55">
        <f t="shared" si="1"/>
        <v>0</v>
      </c>
      <c r="BK6" s="55">
        <f t="shared" si="1"/>
        <v>0</v>
      </c>
      <c r="BL6" s="55">
        <f t="shared" si="1"/>
        <v>0</v>
      </c>
      <c r="BM6" s="55">
        <f t="shared" si="1"/>
        <v>0</v>
      </c>
      <c r="BN6" s="55">
        <f t="shared" si="1"/>
        <v>0</v>
      </c>
      <c r="BO6" s="55">
        <f t="shared" si="1"/>
        <v>0</v>
      </c>
      <c r="BP6" s="55">
        <f t="shared" si="1"/>
        <v>0</v>
      </c>
      <c r="BQ6" s="55">
        <f t="shared" si="1"/>
        <v>0</v>
      </c>
      <c r="BR6" s="55">
        <f t="shared" si="1"/>
        <v>0</v>
      </c>
      <c r="BS6" s="55">
        <f t="shared" si="1"/>
        <v>0</v>
      </c>
      <c r="BT6" s="55">
        <f t="shared" si="1"/>
        <v>0</v>
      </c>
      <c r="BU6" s="55">
        <f t="shared" si="1"/>
        <v>0</v>
      </c>
      <c r="BV6" s="55">
        <f t="shared" si="1"/>
        <v>0</v>
      </c>
      <c r="BW6" s="55">
        <f t="shared" si="1"/>
        <v>0</v>
      </c>
      <c r="BX6" s="55">
        <f t="shared" si="1"/>
        <v>0</v>
      </c>
      <c r="BY6" s="55">
        <f t="shared" si="1"/>
        <v>0</v>
      </c>
      <c r="BZ6" s="55">
        <f t="shared" si="1"/>
        <v>0</v>
      </c>
      <c r="CA6" s="55">
        <f t="shared" si="1"/>
        <v>0</v>
      </c>
      <c r="CB6" s="55">
        <f t="shared" si="1"/>
        <v>0</v>
      </c>
      <c r="CC6" s="55">
        <f t="shared" si="1"/>
        <v>0</v>
      </c>
      <c r="CD6" s="55">
        <f t="shared" si="1"/>
        <v>0</v>
      </c>
      <c r="CE6" s="55">
        <f t="shared" ref="CE6:CH9" si="2">IF(CE$4="X",CE14+CE22,0)</f>
        <v>0</v>
      </c>
      <c r="CF6" s="55">
        <f t="shared" si="2"/>
        <v>0</v>
      </c>
      <c r="CG6" s="55">
        <f t="shared" si="2"/>
        <v>0</v>
      </c>
      <c r="CH6" s="161">
        <f t="shared" si="2"/>
        <v>0</v>
      </c>
    </row>
    <row r="7" spans="1:87" x14ac:dyDescent="0.35">
      <c r="B7" s="60" t="s">
        <v>30</v>
      </c>
      <c r="C7" s="55">
        <f t="shared" si="0"/>
        <v>0</v>
      </c>
      <c r="D7" s="55">
        <f t="shared" ref="D7:BO10" si="3">IF(D$4="X",D15+D23,0)</f>
        <v>1520.5283821214812</v>
      </c>
      <c r="E7" s="55">
        <f t="shared" si="3"/>
        <v>6281.7570684066613</v>
      </c>
      <c r="F7" s="55">
        <f t="shared" si="3"/>
        <v>15159.397982639128</v>
      </c>
      <c r="G7" s="55">
        <f t="shared" si="3"/>
        <v>34715.936422665764</v>
      </c>
      <c r="H7" s="55">
        <f t="shared" si="3"/>
        <v>70723.44475062078</v>
      </c>
      <c r="I7" s="55">
        <f t="shared" si="3"/>
        <v>134389.11209379998</v>
      </c>
      <c r="J7" s="55">
        <f t="shared" si="3"/>
        <v>197325.10372602209</v>
      </c>
      <c r="K7" s="55">
        <f t="shared" si="3"/>
        <v>276748.14524816518</v>
      </c>
      <c r="L7" s="55">
        <f t="shared" si="3"/>
        <v>346782.8733557894</v>
      </c>
      <c r="M7" s="55">
        <f t="shared" si="3"/>
        <v>412741.74293774104</v>
      </c>
      <c r="N7" s="55">
        <f t="shared" si="3"/>
        <v>505869.74505782302</v>
      </c>
      <c r="O7" s="55">
        <f t="shared" si="3"/>
        <v>622490.81237283826</v>
      </c>
      <c r="P7" s="55">
        <f t="shared" si="3"/>
        <v>714060.96746013535</v>
      </c>
      <c r="Q7" s="55">
        <f t="shared" si="3"/>
        <v>814473.08643170516</v>
      </c>
      <c r="R7" s="55">
        <f t="shared" si="3"/>
        <v>921396.19052525936</v>
      </c>
      <c r="S7" s="55">
        <f t="shared" si="3"/>
        <v>1063751.5510012181</v>
      </c>
      <c r="T7" s="55">
        <f t="shared" si="3"/>
        <v>1250969.507463234</v>
      </c>
      <c r="U7" s="55">
        <f t="shared" si="3"/>
        <v>0</v>
      </c>
      <c r="V7" s="55">
        <f t="shared" si="3"/>
        <v>0</v>
      </c>
      <c r="W7" s="55">
        <f t="shared" si="3"/>
        <v>0</v>
      </c>
      <c r="X7" s="55">
        <f t="shared" si="3"/>
        <v>0</v>
      </c>
      <c r="Y7" s="55">
        <f t="shared" si="3"/>
        <v>0</v>
      </c>
      <c r="Z7" s="55">
        <f t="shared" si="3"/>
        <v>0</v>
      </c>
      <c r="AA7" s="55">
        <f t="shared" si="3"/>
        <v>0</v>
      </c>
      <c r="AB7" s="55">
        <f t="shared" si="3"/>
        <v>0</v>
      </c>
      <c r="AC7" s="55">
        <f t="shared" si="3"/>
        <v>0</v>
      </c>
      <c r="AD7" s="55">
        <f t="shared" si="3"/>
        <v>0</v>
      </c>
      <c r="AE7" s="55">
        <f t="shared" si="3"/>
        <v>0</v>
      </c>
      <c r="AF7" s="55">
        <f t="shared" si="3"/>
        <v>0</v>
      </c>
      <c r="AG7" s="55">
        <f t="shared" si="3"/>
        <v>0</v>
      </c>
      <c r="AH7" s="55">
        <f t="shared" si="3"/>
        <v>0</v>
      </c>
      <c r="AI7" s="55">
        <f t="shared" si="3"/>
        <v>0</v>
      </c>
      <c r="AJ7" s="55">
        <f t="shared" si="3"/>
        <v>0</v>
      </c>
      <c r="AK7" s="55">
        <f t="shared" si="3"/>
        <v>0</v>
      </c>
      <c r="AL7" s="55">
        <f t="shared" si="3"/>
        <v>0</v>
      </c>
      <c r="AM7" s="55">
        <f t="shared" si="3"/>
        <v>0</v>
      </c>
      <c r="AN7" s="55">
        <f t="shared" si="3"/>
        <v>0</v>
      </c>
      <c r="AO7" s="55">
        <f t="shared" si="3"/>
        <v>0</v>
      </c>
      <c r="AP7" s="55">
        <f t="shared" si="3"/>
        <v>0</v>
      </c>
      <c r="AQ7" s="55">
        <f t="shared" si="3"/>
        <v>0</v>
      </c>
      <c r="AR7" s="55">
        <f t="shared" si="3"/>
        <v>0</v>
      </c>
      <c r="AS7" s="55">
        <f t="shared" si="3"/>
        <v>0</v>
      </c>
      <c r="AT7" s="55">
        <f t="shared" si="3"/>
        <v>0</v>
      </c>
      <c r="AU7" s="55">
        <f t="shared" si="3"/>
        <v>0</v>
      </c>
      <c r="AV7" s="55">
        <f t="shared" si="3"/>
        <v>0</v>
      </c>
      <c r="AW7" s="55">
        <f t="shared" si="3"/>
        <v>0</v>
      </c>
      <c r="AX7" s="55">
        <f t="shared" si="3"/>
        <v>0</v>
      </c>
      <c r="AY7" s="55">
        <f t="shared" si="3"/>
        <v>0</v>
      </c>
      <c r="AZ7" s="55">
        <f t="shared" si="3"/>
        <v>0</v>
      </c>
      <c r="BA7" s="55">
        <f t="shared" si="3"/>
        <v>0</v>
      </c>
      <c r="BB7" s="55">
        <f t="shared" si="3"/>
        <v>0</v>
      </c>
      <c r="BC7" s="55">
        <f t="shared" si="3"/>
        <v>0</v>
      </c>
      <c r="BD7" s="55">
        <f t="shared" si="3"/>
        <v>0</v>
      </c>
      <c r="BE7" s="55">
        <f t="shared" si="3"/>
        <v>0</v>
      </c>
      <c r="BF7" s="55">
        <f t="shared" si="3"/>
        <v>0</v>
      </c>
      <c r="BG7" s="55">
        <f t="shared" si="3"/>
        <v>0</v>
      </c>
      <c r="BH7" s="55">
        <f t="shared" si="3"/>
        <v>0</v>
      </c>
      <c r="BI7" s="55">
        <f t="shared" si="3"/>
        <v>0</v>
      </c>
      <c r="BJ7" s="55">
        <f t="shared" si="3"/>
        <v>0</v>
      </c>
      <c r="BK7" s="55">
        <f t="shared" si="3"/>
        <v>0</v>
      </c>
      <c r="BL7" s="55">
        <f t="shared" si="3"/>
        <v>0</v>
      </c>
      <c r="BM7" s="55">
        <f t="shared" si="3"/>
        <v>0</v>
      </c>
      <c r="BN7" s="55">
        <f t="shared" si="3"/>
        <v>0</v>
      </c>
      <c r="BO7" s="55">
        <f t="shared" si="3"/>
        <v>0</v>
      </c>
      <c r="BP7" s="55">
        <f t="shared" si="1"/>
        <v>0</v>
      </c>
      <c r="BQ7" s="55">
        <f t="shared" si="1"/>
        <v>0</v>
      </c>
      <c r="BR7" s="55">
        <f t="shared" si="1"/>
        <v>0</v>
      </c>
      <c r="BS7" s="55">
        <f t="shared" si="1"/>
        <v>0</v>
      </c>
      <c r="BT7" s="55">
        <f t="shared" si="1"/>
        <v>0</v>
      </c>
      <c r="BU7" s="55">
        <f t="shared" si="1"/>
        <v>0</v>
      </c>
      <c r="BV7" s="55">
        <f t="shared" si="1"/>
        <v>0</v>
      </c>
      <c r="BW7" s="55">
        <f t="shared" si="1"/>
        <v>0</v>
      </c>
      <c r="BX7" s="55">
        <f t="shared" si="1"/>
        <v>0</v>
      </c>
      <c r="BY7" s="55">
        <f t="shared" si="1"/>
        <v>0</v>
      </c>
      <c r="BZ7" s="55">
        <f t="shared" si="1"/>
        <v>0</v>
      </c>
      <c r="CA7" s="55">
        <f t="shared" si="1"/>
        <v>0</v>
      </c>
      <c r="CB7" s="55">
        <f t="shared" si="1"/>
        <v>0</v>
      </c>
      <c r="CC7" s="55">
        <f t="shared" si="1"/>
        <v>0</v>
      </c>
      <c r="CD7" s="55">
        <f t="shared" si="1"/>
        <v>0</v>
      </c>
      <c r="CE7" s="55">
        <f t="shared" si="2"/>
        <v>0</v>
      </c>
      <c r="CF7" s="55">
        <f t="shared" si="2"/>
        <v>0</v>
      </c>
      <c r="CG7" s="55">
        <f t="shared" si="2"/>
        <v>0</v>
      </c>
      <c r="CH7" s="162">
        <f t="shared" si="2"/>
        <v>0</v>
      </c>
    </row>
    <row r="8" spans="1:87" x14ac:dyDescent="0.35">
      <c r="B8" s="60" t="s">
        <v>31</v>
      </c>
      <c r="C8" s="55">
        <f t="shared" si="0"/>
        <v>0</v>
      </c>
      <c r="D8" s="55">
        <f t="shared" si="3"/>
        <v>1022.6071001396309</v>
      </c>
      <c r="E8" s="55">
        <f t="shared" si="3"/>
        <v>4944.8905518687388</v>
      </c>
      <c r="F8" s="55">
        <f t="shared" si="3"/>
        <v>19409.886805788134</v>
      </c>
      <c r="G8" s="55">
        <f t="shared" si="3"/>
        <v>52363.097857315784</v>
      </c>
      <c r="H8" s="55">
        <f t="shared" si="3"/>
        <v>179370.22026149856</v>
      </c>
      <c r="I8" s="55">
        <f t="shared" si="3"/>
        <v>351936.93579116691</v>
      </c>
      <c r="J8" s="55">
        <f t="shared" si="3"/>
        <v>524573.62474598212</v>
      </c>
      <c r="K8" s="55">
        <f t="shared" si="3"/>
        <v>667801.73412289238</v>
      </c>
      <c r="L8" s="55">
        <f t="shared" si="3"/>
        <v>755001.65628821007</v>
      </c>
      <c r="M8" s="55">
        <f t="shared" si="3"/>
        <v>855824.26119190617</v>
      </c>
      <c r="N8" s="55">
        <f t="shared" si="3"/>
        <v>1025465.6788004708</v>
      </c>
      <c r="O8" s="55">
        <f t="shared" si="3"/>
        <v>1246945.1071057566</v>
      </c>
      <c r="P8" s="55">
        <f t="shared" si="3"/>
        <v>1430729.4863377968</v>
      </c>
      <c r="Q8" s="55">
        <f t="shared" si="3"/>
        <v>1620019.2502252457</v>
      </c>
      <c r="R8" s="55">
        <f t="shared" si="3"/>
        <v>1796235.6551457266</v>
      </c>
      <c r="S8" s="55">
        <f t="shared" si="3"/>
        <v>2023492.3933608052</v>
      </c>
      <c r="T8" s="55">
        <f t="shared" si="3"/>
        <v>2558940.4394248431</v>
      </c>
      <c r="U8" s="55">
        <f t="shared" si="3"/>
        <v>0</v>
      </c>
      <c r="V8" s="55">
        <f t="shared" si="3"/>
        <v>0</v>
      </c>
      <c r="W8" s="55">
        <f t="shared" si="3"/>
        <v>0</v>
      </c>
      <c r="X8" s="55">
        <f t="shared" si="3"/>
        <v>0</v>
      </c>
      <c r="Y8" s="55">
        <f t="shared" si="3"/>
        <v>0</v>
      </c>
      <c r="Z8" s="55">
        <f t="shared" si="3"/>
        <v>0</v>
      </c>
      <c r="AA8" s="55">
        <f t="shared" si="3"/>
        <v>0</v>
      </c>
      <c r="AB8" s="55">
        <f t="shared" si="3"/>
        <v>0</v>
      </c>
      <c r="AC8" s="55">
        <f t="shared" si="3"/>
        <v>0</v>
      </c>
      <c r="AD8" s="55">
        <f t="shared" si="3"/>
        <v>0</v>
      </c>
      <c r="AE8" s="55">
        <f t="shared" si="3"/>
        <v>0</v>
      </c>
      <c r="AF8" s="55">
        <f t="shared" si="3"/>
        <v>0</v>
      </c>
      <c r="AG8" s="55">
        <f t="shared" si="3"/>
        <v>0</v>
      </c>
      <c r="AH8" s="55">
        <f t="shared" si="3"/>
        <v>0</v>
      </c>
      <c r="AI8" s="55">
        <f t="shared" si="3"/>
        <v>0</v>
      </c>
      <c r="AJ8" s="55">
        <f t="shared" si="3"/>
        <v>0</v>
      </c>
      <c r="AK8" s="55">
        <f t="shared" si="3"/>
        <v>0</v>
      </c>
      <c r="AL8" s="55">
        <f t="shared" si="3"/>
        <v>0</v>
      </c>
      <c r="AM8" s="55">
        <f t="shared" si="3"/>
        <v>0</v>
      </c>
      <c r="AN8" s="55">
        <f t="shared" si="3"/>
        <v>0</v>
      </c>
      <c r="AO8" s="55">
        <f t="shared" si="3"/>
        <v>0</v>
      </c>
      <c r="AP8" s="55">
        <f t="shared" si="3"/>
        <v>0</v>
      </c>
      <c r="AQ8" s="55">
        <f t="shared" si="3"/>
        <v>0</v>
      </c>
      <c r="AR8" s="55">
        <f t="shared" si="3"/>
        <v>0</v>
      </c>
      <c r="AS8" s="55">
        <f t="shared" si="3"/>
        <v>0</v>
      </c>
      <c r="AT8" s="55">
        <f t="shared" si="3"/>
        <v>0</v>
      </c>
      <c r="AU8" s="55">
        <f t="shared" si="3"/>
        <v>0</v>
      </c>
      <c r="AV8" s="55">
        <f t="shared" si="3"/>
        <v>0</v>
      </c>
      <c r="AW8" s="55">
        <f t="shared" si="3"/>
        <v>0</v>
      </c>
      <c r="AX8" s="55">
        <f t="shared" si="3"/>
        <v>0</v>
      </c>
      <c r="AY8" s="55">
        <f t="shared" si="3"/>
        <v>0</v>
      </c>
      <c r="AZ8" s="55">
        <f t="shared" si="3"/>
        <v>0</v>
      </c>
      <c r="BA8" s="55">
        <f t="shared" si="3"/>
        <v>0</v>
      </c>
      <c r="BB8" s="55">
        <f t="shared" si="3"/>
        <v>0</v>
      </c>
      <c r="BC8" s="55">
        <f t="shared" si="3"/>
        <v>0</v>
      </c>
      <c r="BD8" s="55">
        <f t="shared" si="3"/>
        <v>0</v>
      </c>
      <c r="BE8" s="55">
        <f t="shared" si="3"/>
        <v>0</v>
      </c>
      <c r="BF8" s="55">
        <f t="shared" si="3"/>
        <v>0</v>
      </c>
      <c r="BG8" s="55">
        <f t="shared" si="3"/>
        <v>0</v>
      </c>
      <c r="BH8" s="55">
        <f t="shared" si="3"/>
        <v>0</v>
      </c>
      <c r="BI8" s="55">
        <f t="shared" si="3"/>
        <v>0</v>
      </c>
      <c r="BJ8" s="55">
        <f t="shared" si="3"/>
        <v>0</v>
      </c>
      <c r="BK8" s="55">
        <f t="shared" si="3"/>
        <v>0</v>
      </c>
      <c r="BL8" s="55">
        <f t="shared" si="3"/>
        <v>0</v>
      </c>
      <c r="BM8" s="55">
        <f t="shared" si="3"/>
        <v>0</v>
      </c>
      <c r="BN8" s="55">
        <f t="shared" si="3"/>
        <v>0</v>
      </c>
      <c r="BO8" s="55">
        <f t="shared" si="3"/>
        <v>0</v>
      </c>
      <c r="BP8" s="55">
        <f t="shared" si="1"/>
        <v>0</v>
      </c>
      <c r="BQ8" s="55">
        <f t="shared" si="1"/>
        <v>0</v>
      </c>
      <c r="BR8" s="55">
        <f t="shared" si="1"/>
        <v>0</v>
      </c>
      <c r="BS8" s="55">
        <f t="shared" si="1"/>
        <v>0</v>
      </c>
      <c r="BT8" s="55">
        <f t="shared" si="1"/>
        <v>0</v>
      </c>
      <c r="BU8" s="55">
        <f t="shared" si="1"/>
        <v>0</v>
      </c>
      <c r="BV8" s="55">
        <f t="shared" si="1"/>
        <v>0</v>
      </c>
      <c r="BW8" s="55">
        <f t="shared" si="1"/>
        <v>0</v>
      </c>
      <c r="BX8" s="55">
        <f t="shared" si="1"/>
        <v>0</v>
      </c>
      <c r="BY8" s="55">
        <f t="shared" si="1"/>
        <v>0</v>
      </c>
      <c r="BZ8" s="55">
        <f t="shared" si="1"/>
        <v>0</v>
      </c>
      <c r="CA8" s="55">
        <f t="shared" si="1"/>
        <v>0</v>
      </c>
      <c r="CB8" s="55">
        <f t="shared" si="1"/>
        <v>0</v>
      </c>
      <c r="CC8" s="55">
        <f t="shared" si="1"/>
        <v>0</v>
      </c>
      <c r="CD8" s="55">
        <f t="shared" si="1"/>
        <v>0</v>
      </c>
      <c r="CE8" s="55">
        <f t="shared" si="2"/>
        <v>0</v>
      </c>
      <c r="CF8" s="55">
        <f t="shared" si="2"/>
        <v>0</v>
      </c>
      <c r="CG8" s="55">
        <f t="shared" si="2"/>
        <v>0</v>
      </c>
      <c r="CH8" s="162">
        <f t="shared" si="2"/>
        <v>0</v>
      </c>
    </row>
    <row r="9" spans="1:87" x14ac:dyDescent="0.35">
      <c r="B9" s="60" t="s">
        <v>32</v>
      </c>
      <c r="C9" s="55">
        <f t="shared" si="0"/>
        <v>0</v>
      </c>
      <c r="D9" s="55">
        <f t="shared" si="3"/>
        <v>415.86146983491898</v>
      </c>
      <c r="E9" s="55">
        <f t="shared" si="3"/>
        <v>1489.1551827564274</v>
      </c>
      <c r="F9" s="55">
        <f t="shared" si="3"/>
        <v>3467.6256166691578</v>
      </c>
      <c r="G9" s="55">
        <f t="shared" si="3"/>
        <v>7963.0980798824239</v>
      </c>
      <c r="H9" s="55">
        <f t="shared" si="3"/>
        <v>52703.990191575198</v>
      </c>
      <c r="I9" s="55">
        <f t="shared" si="3"/>
        <v>134421.81644079229</v>
      </c>
      <c r="J9" s="55">
        <f t="shared" si="3"/>
        <v>206458.96308862726</v>
      </c>
      <c r="K9" s="55">
        <f t="shared" si="3"/>
        <v>250493.46871401268</v>
      </c>
      <c r="L9" s="55">
        <f t="shared" si="3"/>
        <v>268959.80540174083</v>
      </c>
      <c r="M9" s="55">
        <f t="shared" si="3"/>
        <v>286613.10153512773</v>
      </c>
      <c r="N9" s="55">
        <f t="shared" si="3"/>
        <v>317322.63287298003</v>
      </c>
      <c r="O9" s="55">
        <f t="shared" si="3"/>
        <v>362260.18299512868</v>
      </c>
      <c r="P9" s="55">
        <f t="shared" si="3"/>
        <v>399571.10993535665</v>
      </c>
      <c r="Q9" s="55">
        <f t="shared" si="3"/>
        <v>440422.62222990202</v>
      </c>
      <c r="R9" s="55">
        <f t="shared" si="3"/>
        <v>483679.09665133071</v>
      </c>
      <c r="S9" s="55">
        <f t="shared" si="3"/>
        <v>547533.60010860371</v>
      </c>
      <c r="T9" s="55">
        <f t="shared" si="3"/>
        <v>727840.74561585276</v>
      </c>
      <c r="U9" s="55">
        <f t="shared" si="3"/>
        <v>0</v>
      </c>
      <c r="V9" s="55">
        <f t="shared" si="3"/>
        <v>0</v>
      </c>
      <c r="W9" s="55">
        <f t="shared" si="3"/>
        <v>0</v>
      </c>
      <c r="X9" s="55">
        <f t="shared" si="3"/>
        <v>0</v>
      </c>
      <c r="Y9" s="55">
        <f t="shared" si="3"/>
        <v>0</v>
      </c>
      <c r="Z9" s="55">
        <f t="shared" si="3"/>
        <v>0</v>
      </c>
      <c r="AA9" s="55">
        <f t="shared" si="3"/>
        <v>0</v>
      </c>
      <c r="AB9" s="55">
        <f t="shared" si="3"/>
        <v>0</v>
      </c>
      <c r="AC9" s="55">
        <f t="shared" si="3"/>
        <v>0</v>
      </c>
      <c r="AD9" s="55">
        <f t="shared" si="3"/>
        <v>0</v>
      </c>
      <c r="AE9" s="55">
        <f t="shared" si="3"/>
        <v>0</v>
      </c>
      <c r="AF9" s="55">
        <f t="shared" si="3"/>
        <v>0</v>
      </c>
      <c r="AG9" s="55">
        <f t="shared" si="3"/>
        <v>0</v>
      </c>
      <c r="AH9" s="55">
        <f t="shared" si="3"/>
        <v>0</v>
      </c>
      <c r="AI9" s="55">
        <f t="shared" si="3"/>
        <v>0</v>
      </c>
      <c r="AJ9" s="55">
        <f t="shared" si="3"/>
        <v>0</v>
      </c>
      <c r="AK9" s="55">
        <f t="shared" si="3"/>
        <v>0</v>
      </c>
      <c r="AL9" s="55">
        <f t="shared" si="3"/>
        <v>0</v>
      </c>
      <c r="AM9" s="55">
        <f t="shared" si="3"/>
        <v>0</v>
      </c>
      <c r="AN9" s="55">
        <f t="shared" si="3"/>
        <v>0</v>
      </c>
      <c r="AO9" s="55">
        <f t="shared" si="3"/>
        <v>0</v>
      </c>
      <c r="AP9" s="55">
        <f t="shared" si="3"/>
        <v>0</v>
      </c>
      <c r="AQ9" s="55">
        <f t="shared" si="3"/>
        <v>0</v>
      </c>
      <c r="AR9" s="55">
        <f t="shared" si="3"/>
        <v>0</v>
      </c>
      <c r="AS9" s="55">
        <f t="shared" si="3"/>
        <v>0</v>
      </c>
      <c r="AT9" s="55">
        <f t="shared" si="3"/>
        <v>0</v>
      </c>
      <c r="AU9" s="55">
        <f t="shared" si="3"/>
        <v>0</v>
      </c>
      <c r="AV9" s="55">
        <f t="shared" si="3"/>
        <v>0</v>
      </c>
      <c r="AW9" s="55">
        <f t="shared" si="3"/>
        <v>0</v>
      </c>
      <c r="AX9" s="55">
        <f t="shared" si="3"/>
        <v>0</v>
      </c>
      <c r="AY9" s="55">
        <f t="shared" si="3"/>
        <v>0</v>
      </c>
      <c r="AZ9" s="55">
        <f t="shared" si="3"/>
        <v>0</v>
      </c>
      <c r="BA9" s="55">
        <f t="shared" si="3"/>
        <v>0</v>
      </c>
      <c r="BB9" s="55">
        <f t="shared" si="3"/>
        <v>0</v>
      </c>
      <c r="BC9" s="55">
        <f t="shared" si="3"/>
        <v>0</v>
      </c>
      <c r="BD9" s="55">
        <f t="shared" si="3"/>
        <v>0</v>
      </c>
      <c r="BE9" s="55">
        <f t="shared" si="3"/>
        <v>0</v>
      </c>
      <c r="BF9" s="55">
        <f t="shared" si="3"/>
        <v>0</v>
      </c>
      <c r="BG9" s="55">
        <f t="shared" si="3"/>
        <v>0</v>
      </c>
      <c r="BH9" s="55">
        <f t="shared" si="3"/>
        <v>0</v>
      </c>
      <c r="BI9" s="55">
        <f t="shared" si="3"/>
        <v>0</v>
      </c>
      <c r="BJ9" s="55">
        <f t="shared" si="3"/>
        <v>0</v>
      </c>
      <c r="BK9" s="55">
        <f t="shared" si="3"/>
        <v>0</v>
      </c>
      <c r="BL9" s="55">
        <f t="shared" si="3"/>
        <v>0</v>
      </c>
      <c r="BM9" s="55">
        <f t="shared" si="3"/>
        <v>0</v>
      </c>
      <c r="BN9" s="55">
        <f t="shared" si="3"/>
        <v>0</v>
      </c>
      <c r="BO9" s="55">
        <f t="shared" si="3"/>
        <v>0</v>
      </c>
      <c r="BP9" s="55">
        <f t="shared" si="1"/>
        <v>0</v>
      </c>
      <c r="BQ9" s="55">
        <f t="shared" si="1"/>
        <v>0</v>
      </c>
      <c r="BR9" s="55">
        <f t="shared" si="1"/>
        <v>0</v>
      </c>
      <c r="BS9" s="55">
        <f t="shared" si="1"/>
        <v>0</v>
      </c>
      <c r="BT9" s="55">
        <f t="shared" si="1"/>
        <v>0</v>
      </c>
      <c r="BU9" s="55">
        <f t="shared" si="1"/>
        <v>0</v>
      </c>
      <c r="BV9" s="55">
        <f t="shared" si="1"/>
        <v>0</v>
      </c>
      <c r="BW9" s="55">
        <f t="shared" si="1"/>
        <v>0</v>
      </c>
      <c r="BX9" s="55">
        <f t="shared" si="1"/>
        <v>0</v>
      </c>
      <c r="BY9" s="55">
        <f t="shared" si="1"/>
        <v>0</v>
      </c>
      <c r="BZ9" s="55">
        <f t="shared" si="1"/>
        <v>0</v>
      </c>
      <c r="CA9" s="55">
        <f t="shared" si="1"/>
        <v>0</v>
      </c>
      <c r="CB9" s="55">
        <f t="shared" si="1"/>
        <v>0</v>
      </c>
      <c r="CC9" s="55">
        <f t="shared" si="1"/>
        <v>0</v>
      </c>
      <c r="CD9" s="55">
        <f t="shared" si="1"/>
        <v>0</v>
      </c>
      <c r="CE9" s="55">
        <f t="shared" si="2"/>
        <v>0</v>
      </c>
      <c r="CF9" s="55">
        <f t="shared" si="2"/>
        <v>0</v>
      </c>
      <c r="CG9" s="55">
        <f t="shared" si="2"/>
        <v>0</v>
      </c>
      <c r="CH9" s="162">
        <f t="shared" si="2"/>
        <v>0</v>
      </c>
    </row>
    <row r="10" spans="1:87" ht="15" thickBot="1" x14ac:dyDescent="0.4">
      <c r="B10" s="36" t="s">
        <v>33</v>
      </c>
      <c r="C10" s="166">
        <f t="shared" si="0"/>
        <v>0</v>
      </c>
      <c r="D10" s="166">
        <f t="shared" si="3"/>
        <v>0</v>
      </c>
      <c r="E10" s="166">
        <f t="shared" si="3"/>
        <v>474.33489504893583</v>
      </c>
      <c r="F10" s="166">
        <f t="shared" si="3"/>
        <v>1339.3281745395777</v>
      </c>
      <c r="G10" s="166">
        <f t="shared" si="3"/>
        <v>2491.9980169226274</v>
      </c>
      <c r="H10" s="166">
        <f t="shared" si="3"/>
        <v>5526.203725710956</v>
      </c>
      <c r="I10" s="166">
        <f t="shared" si="3"/>
        <v>15796.291163919772</v>
      </c>
      <c r="J10" s="166">
        <f t="shared" si="3"/>
        <v>26685.184657372633</v>
      </c>
      <c r="K10" s="166">
        <f t="shared" si="3"/>
        <v>33998.737957379759</v>
      </c>
      <c r="L10" s="166">
        <f t="shared" si="3"/>
        <v>37106.385960264503</v>
      </c>
      <c r="M10" s="166">
        <f t="shared" si="3"/>
        <v>39723.615570666087</v>
      </c>
      <c r="N10" s="166">
        <f t="shared" si="3"/>
        <v>43031.635455169751</v>
      </c>
      <c r="O10" s="166">
        <f t="shared" si="3"/>
        <v>46250.99648197338</v>
      </c>
      <c r="P10" s="166">
        <f t="shared" si="3"/>
        <v>49124.399041753597</v>
      </c>
      <c r="Q10" s="166">
        <f t="shared" si="3"/>
        <v>52595.061026957039</v>
      </c>
      <c r="R10" s="166">
        <f t="shared" si="3"/>
        <v>56685.603406208065</v>
      </c>
      <c r="S10" s="166">
        <f t="shared" si="3"/>
        <v>65498.153789018892</v>
      </c>
      <c r="T10" s="166">
        <f t="shared" si="3"/>
        <v>101921.76160554728</v>
      </c>
      <c r="U10" s="166">
        <f t="shared" si="3"/>
        <v>0</v>
      </c>
      <c r="V10" s="166">
        <f t="shared" si="3"/>
        <v>0</v>
      </c>
      <c r="W10" s="166">
        <f t="shared" si="3"/>
        <v>0</v>
      </c>
      <c r="X10" s="166">
        <f t="shared" si="3"/>
        <v>0</v>
      </c>
      <c r="Y10" s="166">
        <f t="shared" si="3"/>
        <v>0</v>
      </c>
      <c r="Z10" s="166">
        <f t="shared" si="3"/>
        <v>0</v>
      </c>
      <c r="AA10" s="166">
        <f t="shared" si="3"/>
        <v>0</v>
      </c>
      <c r="AB10" s="166">
        <f t="shared" si="3"/>
        <v>0</v>
      </c>
      <c r="AC10" s="166">
        <f t="shared" si="3"/>
        <v>0</v>
      </c>
      <c r="AD10" s="166">
        <f t="shared" si="3"/>
        <v>0</v>
      </c>
      <c r="AE10" s="166">
        <f t="shared" si="3"/>
        <v>0</v>
      </c>
      <c r="AF10" s="166">
        <f t="shared" si="3"/>
        <v>0</v>
      </c>
      <c r="AG10" s="166">
        <f t="shared" si="3"/>
        <v>0</v>
      </c>
      <c r="AH10" s="166">
        <f t="shared" si="3"/>
        <v>0</v>
      </c>
      <c r="AI10" s="166">
        <f t="shared" si="3"/>
        <v>0</v>
      </c>
      <c r="AJ10" s="166">
        <f t="shared" si="3"/>
        <v>0</v>
      </c>
      <c r="AK10" s="166">
        <f t="shared" si="3"/>
        <v>0</v>
      </c>
      <c r="AL10" s="166">
        <f t="shared" si="3"/>
        <v>0</v>
      </c>
      <c r="AM10" s="166">
        <f t="shared" si="3"/>
        <v>0</v>
      </c>
      <c r="AN10" s="166">
        <f t="shared" si="3"/>
        <v>0</v>
      </c>
      <c r="AO10" s="166">
        <f t="shared" si="3"/>
        <v>0</v>
      </c>
      <c r="AP10" s="166">
        <f t="shared" si="3"/>
        <v>0</v>
      </c>
      <c r="AQ10" s="166">
        <f t="shared" si="3"/>
        <v>0</v>
      </c>
      <c r="AR10" s="166">
        <f t="shared" si="3"/>
        <v>0</v>
      </c>
      <c r="AS10" s="166">
        <f t="shared" si="3"/>
        <v>0</v>
      </c>
      <c r="AT10" s="166">
        <f t="shared" si="3"/>
        <v>0</v>
      </c>
      <c r="AU10" s="166">
        <f t="shared" si="3"/>
        <v>0</v>
      </c>
      <c r="AV10" s="166">
        <f t="shared" si="3"/>
        <v>0</v>
      </c>
      <c r="AW10" s="166">
        <f t="shared" si="3"/>
        <v>0</v>
      </c>
      <c r="AX10" s="166">
        <f t="shared" si="3"/>
        <v>0</v>
      </c>
      <c r="AY10" s="166">
        <f t="shared" si="3"/>
        <v>0</v>
      </c>
      <c r="AZ10" s="166">
        <f t="shared" si="3"/>
        <v>0</v>
      </c>
      <c r="BA10" s="166">
        <f t="shared" si="3"/>
        <v>0</v>
      </c>
      <c r="BB10" s="166">
        <f t="shared" si="3"/>
        <v>0</v>
      </c>
      <c r="BC10" s="166">
        <f t="shared" si="3"/>
        <v>0</v>
      </c>
      <c r="BD10" s="166">
        <f t="shared" si="3"/>
        <v>0</v>
      </c>
      <c r="BE10" s="166">
        <f t="shared" si="3"/>
        <v>0</v>
      </c>
      <c r="BF10" s="166">
        <f t="shared" si="3"/>
        <v>0</v>
      </c>
      <c r="BG10" s="166">
        <f t="shared" si="3"/>
        <v>0</v>
      </c>
      <c r="BH10" s="166">
        <f t="shared" si="3"/>
        <v>0</v>
      </c>
      <c r="BI10" s="166">
        <f t="shared" si="3"/>
        <v>0</v>
      </c>
      <c r="BJ10" s="166">
        <f t="shared" si="3"/>
        <v>0</v>
      </c>
      <c r="BK10" s="166">
        <f t="shared" si="3"/>
        <v>0</v>
      </c>
      <c r="BL10" s="166">
        <f t="shared" si="3"/>
        <v>0</v>
      </c>
      <c r="BM10" s="166">
        <f t="shared" si="3"/>
        <v>0</v>
      </c>
      <c r="BN10" s="166">
        <f t="shared" si="3"/>
        <v>0</v>
      </c>
      <c r="BO10" s="166">
        <f t="shared" ref="BO10:CH10" si="4">IF(BO$4="X",BO18+BO26,0)</f>
        <v>0</v>
      </c>
      <c r="BP10" s="166">
        <f t="shared" si="4"/>
        <v>0</v>
      </c>
      <c r="BQ10" s="166">
        <f t="shared" si="4"/>
        <v>0</v>
      </c>
      <c r="BR10" s="166">
        <f t="shared" si="4"/>
        <v>0</v>
      </c>
      <c r="BS10" s="166">
        <f t="shared" si="4"/>
        <v>0</v>
      </c>
      <c r="BT10" s="166">
        <f t="shared" si="4"/>
        <v>0</v>
      </c>
      <c r="BU10" s="166">
        <f t="shared" si="4"/>
        <v>0</v>
      </c>
      <c r="BV10" s="166">
        <f t="shared" si="4"/>
        <v>0</v>
      </c>
      <c r="BW10" s="166">
        <f t="shared" si="4"/>
        <v>0</v>
      </c>
      <c r="BX10" s="166">
        <f t="shared" si="4"/>
        <v>0</v>
      </c>
      <c r="BY10" s="166">
        <f t="shared" si="4"/>
        <v>0</v>
      </c>
      <c r="BZ10" s="166">
        <f t="shared" si="4"/>
        <v>0</v>
      </c>
      <c r="CA10" s="166">
        <f t="shared" si="4"/>
        <v>0</v>
      </c>
      <c r="CB10" s="166">
        <f t="shared" si="4"/>
        <v>0</v>
      </c>
      <c r="CC10" s="166">
        <f t="shared" si="4"/>
        <v>0</v>
      </c>
      <c r="CD10" s="166">
        <f t="shared" si="4"/>
        <v>0</v>
      </c>
      <c r="CE10" s="166">
        <f t="shared" si="4"/>
        <v>0</v>
      </c>
      <c r="CF10" s="166">
        <f t="shared" si="4"/>
        <v>0</v>
      </c>
      <c r="CG10" s="166">
        <f t="shared" si="4"/>
        <v>0</v>
      </c>
      <c r="CH10" s="167">
        <f t="shared" si="4"/>
        <v>0</v>
      </c>
      <c r="CI10" s="361" t="s">
        <v>196</v>
      </c>
    </row>
    <row r="11" spans="1:87" ht="15" thickBot="1" x14ac:dyDescent="0.4">
      <c r="A11" s="1"/>
      <c r="B11" s="61" t="s">
        <v>34</v>
      </c>
      <c r="C11" s="168">
        <f>SUM(C6:C10)</f>
        <v>1231.5295374941124</v>
      </c>
      <c r="D11" s="169">
        <f t="shared" ref="D11:BO11" si="5">SUM(D6:D10)</f>
        <v>9139.2145421348869</v>
      </c>
      <c r="E11" s="169">
        <f t="shared" si="5"/>
        <v>30922.497034536231</v>
      </c>
      <c r="F11" s="169">
        <f t="shared" si="5"/>
        <v>69166.289806832647</v>
      </c>
      <c r="G11" s="169">
        <f t="shared" si="5"/>
        <v>148289.91161695882</v>
      </c>
      <c r="H11" s="169">
        <f t="shared" si="5"/>
        <v>532272.94198747515</v>
      </c>
      <c r="I11" s="169">
        <f t="shared" si="5"/>
        <v>1175765.6699444754</v>
      </c>
      <c r="J11" s="169">
        <f t="shared" si="5"/>
        <v>1881002.5604021803</v>
      </c>
      <c r="K11" s="169">
        <f t="shared" si="5"/>
        <v>2393986.447528637</v>
      </c>
      <c r="L11" s="169">
        <f t="shared" si="5"/>
        <v>2629967.6773745394</v>
      </c>
      <c r="M11" s="169">
        <f t="shared" si="5"/>
        <v>2902502.909456321</v>
      </c>
      <c r="N11" s="169">
        <f t="shared" si="5"/>
        <v>3371721.0361730889</v>
      </c>
      <c r="O11" s="169">
        <f t="shared" si="5"/>
        <v>3958894.4817014881</v>
      </c>
      <c r="P11" s="169">
        <f t="shared" si="5"/>
        <v>4444912.8293594755</v>
      </c>
      <c r="Q11" s="169">
        <f t="shared" si="5"/>
        <v>4915306.6672753626</v>
      </c>
      <c r="R11" s="169">
        <f t="shared" si="5"/>
        <v>5333687.3647790747</v>
      </c>
      <c r="S11" s="169">
        <f t="shared" si="5"/>
        <v>5897658.1811324712</v>
      </c>
      <c r="T11" s="459">
        <f t="shared" si="5"/>
        <v>7467558.154078668</v>
      </c>
      <c r="U11" s="169">
        <f t="shared" si="5"/>
        <v>0</v>
      </c>
      <c r="V11" s="169">
        <f t="shared" si="5"/>
        <v>0</v>
      </c>
      <c r="W11" s="169">
        <f t="shared" si="5"/>
        <v>0</v>
      </c>
      <c r="X11" s="169">
        <f t="shared" si="5"/>
        <v>0</v>
      </c>
      <c r="Y11" s="169">
        <f t="shared" si="5"/>
        <v>0</v>
      </c>
      <c r="Z11" s="169">
        <f t="shared" si="5"/>
        <v>0</v>
      </c>
      <c r="AA11" s="169">
        <f t="shared" si="5"/>
        <v>0</v>
      </c>
      <c r="AB11" s="169">
        <f t="shared" si="5"/>
        <v>0</v>
      </c>
      <c r="AC11" s="169">
        <f t="shared" si="5"/>
        <v>0</v>
      </c>
      <c r="AD11" s="169">
        <f t="shared" si="5"/>
        <v>0</v>
      </c>
      <c r="AE11" s="169">
        <f t="shared" si="5"/>
        <v>0</v>
      </c>
      <c r="AF11" s="169">
        <f t="shared" si="5"/>
        <v>0</v>
      </c>
      <c r="AG11" s="169">
        <f t="shared" si="5"/>
        <v>0</v>
      </c>
      <c r="AH11" s="169">
        <f t="shared" si="5"/>
        <v>0</v>
      </c>
      <c r="AI11" s="169">
        <f t="shared" si="5"/>
        <v>0</v>
      </c>
      <c r="AJ11" s="169">
        <f t="shared" si="5"/>
        <v>0</v>
      </c>
      <c r="AK11" s="169">
        <f t="shared" si="5"/>
        <v>0</v>
      </c>
      <c r="AL11" s="169">
        <f t="shared" si="5"/>
        <v>0</v>
      </c>
      <c r="AM11" s="169">
        <f t="shared" si="5"/>
        <v>0</v>
      </c>
      <c r="AN11" s="169">
        <f t="shared" si="5"/>
        <v>0</v>
      </c>
      <c r="AO11" s="169">
        <f t="shared" si="5"/>
        <v>0</v>
      </c>
      <c r="AP11" s="169">
        <f t="shared" si="5"/>
        <v>0</v>
      </c>
      <c r="AQ11" s="169">
        <f t="shared" si="5"/>
        <v>0</v>
      </c>
      <c r="AR11" s="169">
        <f t="shared" si="5"/>
        <v>0</v>
      </c>
      <c r="AS11" s="169">
        <f t="shared" si="5"/>
        <v>0</v>
      </c>
      <c r="AT11" s="169">
        <f t="shared" si="5"/>
        <v>0</v>
      </c>
      <c r="AU11" s="169">
        <f t="shared" si="5"/>
        <v>0</v>
      </c>
      <c r="AV11" s="169">
        <f t="shared" si="5"/>
        <v>0</v>
      </c>
      <c r="AW11" s="169">
        <f t="shared" si="5"/>
        <v>0</v>
      </c>
      <c r="AX11" s="169">
        <f t="shared" si="5"/>
        <v>0</v>
      </c>
      <c r="AY11" s="169">
        <f t="shared" si="5"/>
        <v>0</v>
      </c>
      <c r="AZ11" s="169">
        <f t="shared" si="5"/>
        <v>0</v>
      </c>
      <c r="BA11" s="169">
        <f t="shared" si="5"/>
        <v>0</v>
      </c>
      <c r="BB11" s="169">
        <f t="shared" si="5"/>
        <v>0</v>
      </c>
      <c r="BC11" s="169">
        <f t="shared" si="5"/>
        <v>0</v>
      </c>
      <c r="BD11" s="169">
        <f t="shared" si="5"/>
        <v>0</v>
      </c>
      <c r="BE11" s="169">
        <f t="shared" si="5"/>
        <v>0</v>
      </c>
      <c r="BF11" s="169">
        <f t="shared" si="5"/>
        <v>0</v>
      </c>
      <c r="BG11" s="169">
        <f t="shared" si="5"/>
        <v>0</v>
      </c>
      <c r="BH11" s="169">
        <f t="shared" si="5"/>
        <v>0</v>
      </c>
      <c r="BI11" s="169">
        <f t="shared" si="5"/>
        <v>0</v>
      </c>
      <c r="BJ11" s="169">
        <f t="shared" si="5"/>
        <v>0</v>
      </c>
      <c r="BK11" s="169">
        <f t="shared" si="5"/>
        <v>0</v>
      </c>
      <c r="BL11" s="169">
        <f t="shared" si="5"/>
        <v>0</v>
      </c>
      <c r="BM11" s="169">
        <f t="shared" si="5"/>
        <v>0</v>
      </c>
      <c r="BN11" s="169">
        <f t="shared" si="5"/>
        <v>0</v>
      </c>
      <c r="BO11" s="169">
        <f t="shared" si="5"/>
        <v>0</v>
      </c>
      <c r="BP11" s="169">
        <f t="shared" ref="BP11:CH11" si="6">SUM(BP6:BP10)</f>
        <v>0</v>
      </c>
      <c r="BQ11" s="169">
        <f t="shared" si="6"/>
        <v>0</v>
      </c>
      <c r="BR11" s="169">
        <f t="shared" si="6"/>
        <v>0</v>
      </c>
      <c r="BS11" s="169">
        <f t="shared" si="6"/>
        <v>0</v>
      </c>
      <c r="BT11" s="169">
        <f t="shared" si="6"/>
        <v>0</v>
      </c>
      <c r="BU11" s="169">
        <f t="shared" si="6"/>
        <v>0</v>
      </c>
      <c r="BV11" s="169">
        <f t="shared" si="6"/>
        <v>0</v>
      </c>
      <c r="BW11" s="169">
        <f t="shared" si="6"/>
        <v>0</v>
      </c>
      <c r="BX11" s="169">
        <f t="shared" si="6"/>
        <v>0</v>
      </c>
      <c r="BY11" s="169">
        <f t="shared" si="6"/>
        <v>0</v>
      </c>
      <c r="BZ11" s="169">
        <f t="shared" si="6"/>
        <v>0</v>
      </c>
      <c r="CA11" s="169">
        <f t="shared" si="6"/>
        <v>0</v>
      </c>
      <c r="CB11" s="169">
        <f t="shared" si="6"/>
        <v>0</v>
      </c>
      <c r="CC11" s="169">
        <f t="shared" si="6"/>
        <v>0</v>
      </c>
      <c r="CD11" s="169">
        <f t="shared" si="6"/>
        <v>0</v>
      </c>
      <c r="CE11" s="169">
        <f t="shared" si="6"/>
        <v>0</v>
      </c>
      <c r="CF11" s="169">
        <f t="shared" si="6"/>
        <v>0</v>
      </c>
      <c r="CG11" s="169">
        <f t="shared" si="6"/>
        <v>0</v>
      </c>
      <c r="CH11" s="170">
        <f t="shared" si="6"/>
        <v>0</v>
      </c>
      <c r="CI11" s="363">
        <f>CI93</f>
        <v>7467558.154078668</v>
      </c>
    </row>
    <row r="12" spans="1:87" s="461" customFormat="1" ht="15" thickBot="1" x14ac:dyDescent="0.4">
      <c r="B12" s="347" t="s">
        <v>182</v>
      </c>
      <c r="C12" s="462">
        <f>IF(C4="x",' 1M - RES'!C62+'2M - SGS'!C74+'3M - LGS'!C74+'4M - SPS'!C74+'11M - LPS'!C74+' LI 1M - RES'!C62+'LI 2M - SGS'!C74+'LI 3M - LGS'!C74+'LI 4M - SPS'!C74+'LI 11M - LPS'!C74+'Biz DRENE'!C82+'Biz DRENE'!C83+'Biz DRENE'!C84+'Biz DRENE'!C85+'Res DRENE'!C23,0)</f>
        <v>1231.5295374941124</v>
      </c>
      <c r="D12" s="462">
        <f>IF(D4="x",' 1M - RES'!D62+'2M - SGS'!D74+'3M - LGS'!D74+'4M - SPS'!D74+'11M - LPS'!D74+' LI 1M - RES'!D62+'LI 2M - SGS'!D74+'LI 3M - LGS'!D74+'LI 4M - SPS'!D74+'LI 11M - LPS'!D74+'Biz DRENE'!D82+'Biz DRENE'!D83+'Biz DRENE'!D84+'Biz DRENE'!D85+'Res DRENE'!D23,0)</f>
        <v>9139.2145421348869</v>
      </c>
      <c r="E12" s="462">
        <f>IF(E4="x",' 1M - RES'!E62+'2M - SGS'!E74+'3M - LGS'!E74+'4M - SPS'!E74+'11M - LPS'!E74+' LI 1M - RES'!E62+'LI 2M - SGS'!E74+'LI 3M - LGS'!E74+'LI 4M - SPS'!E74+'LI 11M - LPS'!E74+'Biz DRENE'!E82+'Biz DRENE'!E83+'Biz DRENE'!E84+'Biz DRENE'!E85+'Res DRENE'!E23,0)</f>
        <v>30922.497034536234</v>
      </c>
      <c r="F12" s="462">
        <f>IF(F4="x",' 1M - RES'!F62+'2M - SGS'!F74+'3M - LGS'!F74+'4M - SPS'!F74+'11M - LPS'!F74+' LI 1M - RES'!F62+'LI 2M - SGS'!F74+'LI 3M - LGS'!F74+'LI 4M - SPS'!F74+'LI 11M - LPS'!F74+'Biz DRENE'!F82+'Biz DRENE'!F83+'Biz DRENE'!F84+'Biz DRENE'!F85+'Res DRENE'!F23,0)</f>
        <v>69166.289806832647</v>
      </c>
      <c r="G12" s="462">
        <f>IF(G4="x",' 1M - RES'!G62+'2M - SGS'!G74+'3M - LGS'!G74+'4M - SPS'!G74+'11M - LPS'!G74+' LI 1M - RES'!G62+'LI 2M - SGS'!G74+'LI 3M - LGS'!G74+'LI 4M - SPS'!G74+'LI 11M - LPS'!G74+'Biz DRENE'!G82+'Biz DRENE'!G83+'Biz DRENE'!G84+'Biz DRENE'!G85+'Res DRENE'!G23,0)</f>
        <v>148289.91161695885</v>
      </c>
      <c r="H12" s="462">
        <f>IF(H4="x",' 1M - RES'!H62+'2M - SGS'!H74+'3M - LGS'!H74+'4M - SPS'!H74+'11M - LPS'!H74+' LI 1M - RES'!H62+'LI 2M - SGS'!H74+'LI 3M - LGS'!H74+'LI 4M - SPS'!H74+'LI 11M - LPS'!H74+'Biz DRENE'!H82+'Biz DRENE'!H83+'Biz DRENE'!H84+'Biz DRENE'!H85+'Res DRENE'!H23,0)</f>
        <v>532272.94198747503</v>
      </c>
      <c r="I12" s="462">
        <f>IF(I4="x",' 1M - RES'!I62+'2M - SGS'!I74+'3M - LGS'!I74+'4M - SPS'!I74+'11M - LPS'!I74+' LI 1M - RES'!I62+'LI 2M - SGS'!I74+'LI 3M - LGS'!I74+'LI 4M - SPS'!I74+'LI 11M - LPS'!I74+'Biz DRENE'!I82+'Biz DRENE'!I83+'Biz DRENE'!I84+'Biz DRENE'!I85+'Res DRENE'!I23,0)</f>
        <v>1175765.6699444756</v>
      </c>
      <c r="J12" s="462">
        <f>IF(J4="x",' 1M - RES'!J62+'2M - SGS'!J74+'3M - LGS'!J74+'4M - SPS'!J74+'11M - LPS'!J74+' LI 1M - RES'!J62+'LI 2M - SGS'!J74+'LI 3M - LGS'!J74+'LI 4M - SPS'!J74+'LI 11M - LPS'!J74+'Biz DRENE'!J82+'Biz DRENE'!J83+'Biz DRENE'!J84+'Biz DRENE'!J85+'Res DRENE'!J23,0)</f>
        <v>1881002.5604021805</v>
      </c>
      <c r="K12" s="462">
        <f>IF(K4="x",' 1M - RES'!K62+'2M - SGS'!K74+'3M - LGS'!K74+'4M - SPS'!K74+'11M - LPS'!K74+' LI 1M - RES'!K62+'LI 2M - SGS'!K74+'LI 3M - LGS'!K74+'LI 4M - SPS'!K74+'LI 11M - LPS'!K74+'Biz DRENE'!K82+'Biz DRENE'!K83+'Biz DRENE'!K84+'Biz DRENE'!K85+'Res DRENE'!K23,0)</f>
        <v>2393986.447528637</v>
      </c>
      <c r="L12" s="462">
        <f>IF(L4="x",' 1M - RES'!L62+'2M - SGS'!L74+'3M - LGS'!L74+'4M - SPS'!L74+'11M - LPS'!L74+' LI 1M - RES'!L62+'LI 2M - SGS'!L74+'LI 3M - LGS'!L74+'LI 4M - SPS'!L74+'LI 11M - LPS'!L74+'Biz DRENE'!L82+'Biz DRENE'!L83+'Biz DRENE'!L84+'Biz DRENE'!L85+'Res DRENE'!L23,0)</f>
        <v>2629967.6773745394</v>
      </c>
      <c r="M12" s="462">
        <f>IF(M4="x",' 1M - RES'!M62+'2M - SGS'!M74+'3M - LGS'!M74+'4M - SPS'!M74+'11M - LPS'!M74+' LI 1M - RES'!M62+'LI 2M - SGS'!M74+'LI 3M - LGS'!M74+'LI 4M - SPS'!M74+'LI 11M - LPS'!M74+'Biz DRENE'!M82+'Biz DRENE'!M83+'Biz DRENE'!M84+'Biz DRENE'!M85+'Res DRENE'!M23,0)</f>
        <v>2902502.9094563201</v>
      </c>
      <c r="N12" s="462">
        <f>IF(N4="x",' 1M - RES'!N62+'2M - SGS'!N74+'3M - LGS'!N74+'4M - SPS'!N74+'11M - LPS'!N74+' LI 1M - RES'!N62+'LI 2M - SGS'!N74+'LI 3M - LGS'!N74+'LI 4M - SPS'!N74+'LI 11M - LPS'!N74+'Biz DRENE'!N82+'Biz DRENE'!N83+'Biz DRENE'!N84+'Biz DRENE'!N85+'Res DRENE'!N23,0)</f>
        <v>3371721.0361730899</v>
      </c>
      <c r="O12" s="462">
        <f>IF(O4="x",' 1M - RES'!O62+'2M - SGS'!O74+'3M - LGS'!O74+'4M - SPS'!O74+'11M - LPS'!O74+' LI 1M - RES'!O62+'LI 2M - SGS'!O74+'LI 3M - LGS'!O74+'LI 4M - SPS'!O74+'LI 11M - LPS'!O74+'Biz DRENE'!O82+'Biz DRENE'!O83+'Biz DRENE'!O84+'Biz DRENE'!O85+'Res DRENE'!O23,0)</f>
        <v>3958894.4817014891</v>
      </c>
      <c r="P12" s="462">
        <f>IF(P4="x",' 1M - RES'!P62+'2M - SGS'!P74+'3M - LGS'!P74+'4M - SPS'!P74+'11M - LPS'!P74+' LI 1M - RES'!P62+'LI 2M - SGS'!P74+'LI 3M - LGS'!P74+'LI 4M - SPS'!P74+'LI 11M - LPS'!P74+'Biz DRENE'!P82+'Biz DRENE'!P83+'Biz DRENE'!P84+'Biz DRENE'!P85+'Res DRENE'!P23,0)</f>
        <v>4444912.8293594746</v>
      </c>
      <c r="Q12" s="462">
        <f>IF(Q4="x",' 1M - RES'!Q62+'2M - SGS'!Q74+'3M - LGS'!Q74+'4M - SPS'!Q74+'11M - LPS'!Q74+' LI 1M - RES'!Q62+'LI 2M - SGS'!Q74+'LI 3M - LGS'!Q74+'LI 4M - SPS'!Q74+'LI 11M - LPS'!Q74+'Biz DRENE'!Q82+'Biz DRENE'!Q83+'Biz DRENE'!Q84+'Biz DRENE'!Q85+'Res DRENE'!Q23,0)</f>
        <v>4915306.6672753617</v>
      </c>
      <c r="R12" s="462">
        <f>IF(R4="x",' 1M - RES'!R62+'2M - SGS'!R74+'3M - LGS'!R74+'4M - SPS'!R74+'11M - LPS'!R74+' LI 1M - RES'!R62+'LI 2M - SGS'!R74+'LI 3M - LGS'!R74+'LI 4M - SPS'!R74+'LI 11M - LPS'!R74+'Biz DRENE'!R82+'Biz DRENE'!R83+'Biz DRENE'!R84+'Biz DRENE'!R85+'Res DRENE'!R23,0)</f>
        <v>5333687.3647790747</v>
      </c>
      <c r="S12" s="462">
        <f>IF(S4="x",' 1M - RES'!S62+'2M - SGS'!S74+'3M - LGS'!S74+'4M - SPS'!S74+'11M - LPS'!S74+' LI 1M - RES'!S62+'LI 2M - SGS'!S74+'LI 3M - LGS'!S74+'LI 4M - SPS'!S74+'LI 11M - LPS'!S74+'Biz DRENE'!S82+'Biz DRENE'!S83+'Biz DRENE'!S84+'Biz DRENE'!S85+'Res DRENE'!S23,0)</f>
        <v>5897658.1811324693</v>
      </c>
      <c r="T12" s="462">
        <f>IF(T4="x",' 1M - RES'!T62+'2M - SGS'!T74+'3M - LGS'!T74+'4M - SPS'!T74+'11M - LPS'!T74+' LI 1M - RES'!T62+'LI 2M - SGS'!T74+'LI 3M - LGS'!T74+'LI 4M - SPS'!T74+'LI 11M - LPS'!T74+'Biz DRENE'!T82+'Biz DRENE'!T83+'Biz DRENE'!T84+'Biz DRENE'!T85+'Res DRENE'!T23,0)</f>
        <v>7467558.1540786661</v>
      </c>
      <c r="U12" s="462">
        <f>IF(U4="x",' 1M - RES'!U62+'2M - SGS'!U74+'3M - LGS'!U74+'4M - SPS'!U74+'11M - LPS'!U74+' LI 1M - RES'!U62+'LI 2M - SGS'!U74+'LI 3M - LGS'!U74+'LI 4M - SPS'!U74+'LI 11M - LPS'!U74+'Biz DRENE'!U82+'Biz DRENE'!U83+'Biz DRENE'!U84+'Biz DRENE'!U85+'Res DRENE'!U23,0)</f>
        <v>0</v>
      </c>
      <c r="V12" s="462">
        <f>IF(V4="x",' 1M - RES'!V62+'2M - SGS'!V74+'3M - LGS'!V74+'4M - SPS'!V74+'11M - LPS'!V74+' LI 1M - RES'!V62+'LI 2M - SGS'!V74+'LI 3M - LGS'!V74+'LI 4M - SPS'!V74+'LI 11M - LPS'!V74+'Biz DRENE'!V82+'Biz DRENE'!V83+'Biz DRENE'!V84+'Biz DRENE'!V85+'Res DRENE'!V23,0)</f>
        <v>0</v>
      </c>
      <c r="W12" s="462">
        <f>IF(W4="x",' 1M - RES'!W62+'2M - SGS'!W74+'3M - LGS'!W74+'4M - SPS'!W74+'11M - LPS'!W74+' LI 1M - RES'!W62+'LI 2M - SGS'!W74+'LI 3M - LGS'!W74+'LI 4M - SPS'!W74+'LI 11M - LPS'!W74+'Biz DRENE'!W82+'Biz DRENE'!W83+'Biz DRENE'!W84+'Biz DRENE'!W85+'Res DRENE'!W23,0)</f>
        <v>0</v>
      </c>
      <c r="X12" s="462">
        <f>IF(X4="x",' 1M - RES'!X62+'2M - SGS'!X74+'3M - LGS'!X74+'4M - SPS'!X74+'11M - LPS'!X74+' LI 1M - RES'!X62+'LI 2M - SGS'!X74+'LI 3M - LGS'!X74+'LI 4M - SPS'!X74+'LI 11M - LPS'!X74+'Biz DRENE'!X82+'Biz DRENE'!X83+'Biz DRENE'!X84+'Biz DRENE'!X85+'Res DRENE'!X23,0)</f>
        <v>0</v>
      </c>
      <c r="Y12" s="462">
        <f>IF(Y4="x",' 1M - RES'!Y62+'2M - SGS'!Y74+'3M - LGS'!Y74+'4M - SPS'!Y74+'11M - LPS'!Y74+' LI 1M - RES'!Y62+'LI 2M - SGS'!Y74+'LI 3M - LGS'!Y74+'LI 4M - SPS'!Y74+'LI 11M - LPS'!Y74+'Biz DRENE'!Y82+'Biz DRENE'!Y83+'Biz DRENE'!Y84+'Biz DRENE'!Y85+'Res DRENE'!Y23,0)</f>
        <v>0</v>
      </c>
      <c r="Z12" s="462">
        <f>IF(Z4="x",' 1M - RES'!Z62+'2M - SGS'!Z74+'3M - LGS'!Z74+'4M - SPS'!Z74+'11M - LPS'!Z74+' LI 1M - RES'!Z62+'LI 2M - SGS'!Z74+'LI 3M - LGS'!Z74+'LI 4M - SPS'!Z74+'LI 11M - LPS'!Z74+'Biz DRENE'!Z82+'Biz DRENE'!Z83+'Biz DRENE'!Z84+'Biz DRENE'!Z85+'Res DRENE'!Z23,0)</f>
        <v>0</v>
      </c>
      <c r="AA12" s="462">
        <f>IF(AA4="x",' 1M - RES'!AA62+'2M - SGS'!AA74+'3M - LGS'!AA74+'4M - SPS'!AA74+'11M - LPS'!AA74+' LI 1M - RES'!AA62+'LI 2M - SGS'!AA74+'LI 3M - LGS'!AA74+'LI 4M - SPS'!AA74+'LI 11M - LPS'!AA74+'Biz DRENE'!AA82+'Biz DRENE'!AA83+'Biz DRENE'!AA84+'Biz DRENE'!AA85+'Res DRENE'!AA23,0)</f>
        <v>0</v>
      </c>
      <c r="AB12" s="462">
        <f>IF(AB4="x",' 1M - RES'!AB62+'2M - SGS'!AB74+'3M - LGS'!AB74+'4M - SPS'!AB74+'11M - LPS'!AB74+' LI 1M - RES'!AB62+'LI 2M - SGS'!AB74+'LI 3M - LGS'!AB74+'LI 4M - SPS'!AB74+'LI 11M - LPS'!AB74+'Biz DRENE'!AB82+'Biz DRENE'!AB83+'Biz DRENE'!AB84+'Biz DRENE'!AB85+'Res DRENE'!AB23,0)</f>
        <v>0</v>
      </c>
      <c r="AC12" s="462">
        <f>IF(AC4="x",' 1M - RES'!AC62+'2M - SGS'!AC74+'3M - LGS'!AC74+'4M - SPS'!AC74+'11M - LPS'!AC74+' LI 1M - RES'!AC62+'LI 2M - SGS'!AC74+'LI 3M - LGS'!AC74+'LI 4M - SPS'!AC74+'LI 11M - LPS'!AC74+'Biz DRENE'!AC82+'Biz DRENE'!AC83+'Biz DRENE'!AC84+'Biz DRENE'!AC85+'Res DRENE'!AC23,0)</f>
        <v>0</v>
      </c>
      <c r="AD12" s="462">
        <f>IF(AD4="x",' 1M - RES'!AD62+'2M - SGS'!AD74+'3M - LGS'!AD74+'4M - SPS'!AD74+'11M - LPS'!AD74+' LI 1M - RES'!AD62+'LI 2M - SGS'!AD74+'LI 3M - LGS'!AD74+'LI 4M - SPS'!AD74+'LI 11M - LPS'!AD74+'Biz DRENE'!AD82+'Biz DRENE'!AD83+'Biz DRENE'!AD84+'Biz DRENE'!AD85+'Res DRENE'!AD23,0)</f>
        <v>0</v>
      </c>
      <c r="AE12" s="462">
        <f>IF(AE4="x",' 1M - RES'!AE62+'2M - SGS'!AE74+'3M - LGS'!AE74+'4M - SPS'!AE74+'11M - LPS'!AE74+' LI 1M - RES'!AE62+'LI 2M - SGS'!AE74+'LI 3M - LGS'!AE74+'LI 4M - SPS'!AE74+'LI 11M - LPS'!AE74+'Biz DRENE'!AE82+'Biz DRENE'!AE83+'Biz DRENE'!AE84+'Biz DRENE'!AE85+'Res DRENE'!AE23,0)</f>
        <v>0</v>
      </c>
      <c r="AF12" s="462">
        <f>IF(AF4="x",' 1M - RES'!AF62+'2M - SGS'!AF74+'3M - LGS'!AF74+'4M - SPS'!AF74+'11M - LPS'!AF74+' LI 1M - RES'!AF62+'LI 2M - SGS'!AF74+'LI 3M - LGS'!AF74+'LI 4M - SPS'!AF74+'LI 11M - LPS'!AF74+'Biz DRENE'!AF82+'Biz DRENE'!AF83+'Biz DRENE'!AF84+'Biz DRENE'!AF85+'Res DRENE'!AF23,0)</f>
        <v>0</v>
      </c>
      <c r="AG12" s="462">
        <f>IF(AG4="x",' 1M - RES'!AG62+'2M - SGS'!AG74+'3M - LGS'!AG74+'4M - SPS'!AG74+'11M - LPS'!AG74+' LI 1M - RES'!AG62+'LI 2M - SGS'!AG74+'LI 3M - LGS'!AG74+'LI 4M - SPS'!AG74+'LI 11M - LPS'!AG74+'Biz DRENE'!AG82+'Biz DRENE'!AG83+'Biz DRENE'!AG84+'Biz DRENE'!AG85+'Res DRENE'!AG23,0)</f>
        <v>0</v>
      </c>
      <c r="AH12" s="462">
        <f>IF(AH4="x",' 1M - RES'!AH62+'2M - SGS'!AH74+'3M - LGS'!AH74+'4M - SPS'!AH74+'11M - LPS'!AH74+' LI 1M - RES'!AH62+'LI 2M - SGS'!AH74+'LI 3M - LGS'!AH74+'LI 4M - SPS'!AH74+'LI 11M - LPS'!AH74+'Biz DRENE'!AH82+'Biz DRENE'!AH83+'Biz DRENE'!AH84+'Biz DRENE'!AH85+'Res DRENE'!AH23,0)</f>
        <v>0</v>
      </c>
      <c r="AI12" s="462">
        <f>IF(AI4="x",' 1M - RES'!AI62+'2M - SGS'!AI74+'3M - LGS'!AI74+'4M - SPS'!AI74+'11M - LPS'!AI74+' LI 1M - RES'!AI62+'LI 2M - SGS'!AI74+'LI 3M - LGS'!AI74+'LI 4M - SPS'!AI74+'LI 11M - LPS'!AI74+'Biz DRENE'!AI82+'Biz DRENE'!AI83+'Biz DRENE'!AI84+'Biz DRENE'!AI85+'Res DRENE'!AI23,0)</f>
        <v>0</v>
      </c>
      <c r="AJ12" s="462">
        <f>IF(AJ4="x",' 1M - RES'!AJ62+'2M - SGS'!AJ74+'3M - LGS'!AJ74+'4M - SPS'!AJ74+'11M - LPS'!AJ74+' LI 1M - RES'!AJ62+'LI 2M - SGS'!AJ74+'LI 3M - LGS'!AJ74+'LI 4M - SPS'!AJ74+'LI 11M - LPS'!AJ74+'Biz DRENE'!AJ82+'Biz DRENE'!AJ83+'Biz DRENE'!AJ84+'Biz DRENE'!AJ85+'Res DRENE'!AJ23,0)</f>
        <v>0</v>
      </c>
      <c r="AK12" s="462">
        <f>IF(AK4="x",' 1M - RES'!AK62+'2M - SGS'!AK74+'3M - LGS'!AK74+'4M - SPS'!AK74+'11M - LPS'!AK74+' LI 1M - RES'!AK62+'LI 2M - SGS'!AK74+'LI 3M - LGS'!AK74+'LI 4M - SPS'!AK74+'LI 11M - LPS'!AK74+'Biz DRENE'!AK82+'Biz DRENE'!AK83+'Biz DRENE'!AK84+'Biz DRENE'!AK85+'Res DRENE'!AK23,0)</f>
        <v>0</v>
      </c>
      <c r="AL12" s="462">
        <f>IF(AL4="x",' 1M - RES'!AL62+'2M - SGS'!AL74+'3M - LGS'!AL74+'4M - SPS'!AL74+'11M - LPS'!AL74+' LI 1M - RES'!AL62+'LI 2M - SGS'!AL74+'LI 3M - LGS'!AL74+'LI 4M - SPS'!AL74+'LI 11M - LPS'!AL74+'Biz DRENE'!AL82+'Biz DRENE'!AL83+'Biz DRENE'!AL84+'Biz DRENE'!AL85+'Res DRENE'!AL23,0)</f>
        <v>0</v>
      </c>
      <c r="AM12" s="462">
        <f>IF(AM4="x",' 1M - RES'!AM62+'2M - SGS'!AM74+'3M - LGS'!AM74+'4M - SPS'!AM74+'11M - LPS'!AM74+' LI 1M - RES'!AM62+'LI 2M - SGS'!AM74+'LI 3M - LGS'!AM74+'LI 4M - SPS'!AM74+'LI 11M - LPS'!AM74+'Biz DRENE'!AM82+'Biz DRENE'!AM83+'Biz DRENE'!AM84+'Biz DRENE'!AM85+'Res DRENE'!AM23,0)</f>
        <v>0</v>
      </c>
      <c r="AN12" s="462">
        <f>IF(AN4="x",' 1M - RES'!AN62+'2M - SGS'!AN74+'3M - LGS'!AN74+'4M - SPS'!AN74+'11M - LPS'!AN74+' LI 1M - RES'!AN62+'LI 2M - SGS'!AN74+'LI 3M - LGS'!AN74+'LI 4M - SPS'!AN74+'LI 11M - LPS'!AN74+'Biz DRENE'!AN82+'Biz DRENE'!AN83+'Biz DRENE'!AN84+'Biz DRENE'!AN85+'Res DRENE'!AN23,0)</f>
        <v>0</v>
      </c>
      <c r="AO12" s="462">
        <f>IF(AO4="x",' 1M - RES'!AO62+'2M - SGS'!AO74+'3M - LGS'!AO74+'4M - SPS'!AO74+'11M - LPS'!AO74+' LI 1M - RES'!AO62+'LI 2M - SGS'!AO74+'LI 3M - LGS'!AO74+'LI 4M - SPS'!AO74+'LI 11M - LPS'!AO74+'Biz DRENE'!AO82+'Biz DRENE'!AO83+'Biz DRENE'!AO84+'Biz DRENE'!AO85+'Res DRENE'!AO23,0)</f>
        <v>0</v>
      </c>
      <c r="AP12" s="462">
        <f>IF(AP4="x",' 1M - RES'!AP62+'2M - SGS'!AP74+'3M - LGS'!AP74+'4M - SPS'!AP74+'11M - LPS'!AP74+' LI 1M - RES'!AP62+'LI 2M - SGS'!AP74+'LI 3M - LGS'!AP74+'LI 4M - SPS'!AP74+'LI 11M - LPS'!AP74+'Biz DRENE'!AP82+'Biz DRENE'!AP83+'Biz DRENE'!AP84+'Biz DRENE'!AP85+'Res DRENE'!AP23,0)</f>
        <v>0</v>
      </c>
      <c r="AQ12" s="462">
        <f>IF(AQ4="x",' 1M - RES'!AQ62+'2M - SGS'!AQ74+'3M - LGS'!AQ74+'4M - SPS'!AQ74+'11M - LPS'!AQ74+' LI 1M - RES'!AQ62+'LI 2M - SGS'!AQ74+'LI 3M - LGS'!AQ74+'LI 4M - SPS'!AQ74+'LI 11M - LPS'!AQ74+'Biz DRENE'!AQ82+'Biz DRENE'!AQ83+'Biz DRENE'!AQ84+'Biz DRENE'!AQ85+'Res DRENE'!AQ23,0)</f>
        <v>0</v>
      </c>
      <c r="AR12" s="462">
        <f>IF(AR4="x",' 1M - RES'!AR62+'2M - SGS'!AR74+'3M - LGS'!AR74+'4M - SPS'!AR74+'11M - LPS'!AR74+' LI 1M - RES'!AR62+'LI 2M - SGS'!AR74+'LI 3M - LGS'!AR74+'LI 4M - SPS'!AR74+'LI 11M - LPS'!AR74+'Biz DRENE'!AR82+'Biz DRENE'!AR83+'Biz DRENE'!AR84+'Biz DRENE'!AR85+'Res DRENE'!AR23,0)</f>
        <v>0</v>
      </c>
      <c r="AS12" s="462">
        <f>IF(AS4="x",' 1M - RES'!AS62+'2M - SGS'!AS74+'3M - LGS'!AS74+'4M - SPS'!AS74+'11M - LPS'!AS74+' LI 1M - RES'!AS62+'LI 2M - SGS'!AS74+'LI 3M - LGS'!AS74+'LI 4M - SPS'!AS74+'LI 11M - LPS'!AS74+'Biz DRENE'!AS82+'Biz DRENE'!AS83+'Biz DRENE'!AS84+'Biz DRENE'!AS85+'Res DRENE'!AS23,0)</f>
        <v>0</v>
      </c>
      <c r="AT12" s="462">
        <f>IF(AT4="x",' 1M - RES'!AT62+'2M - SGS'!AT74+'3M - LGS'!AT74+'4M - SPS'!AT74+'11M - LPS'!AT74+' LI 1M - RES'!AT62+'LI 2M - SGS'!AT74+'LI 3M - LGS'!AT74+'LI 4M - SPS'!AT74+'LI 11M - LPS'!AT74+'Biz DRENE'!AT82+'Biz DRENE'!AT83+'Biz DRENE'!AT84+'Biz DRENE'!AT85+'Res DRENE'!AT23,0)</f>
        <v>0</v>
      </c>
      <c r="AU12" s="462">
        <f>IF(AU4="x",' 1M - RES'!AU62+'2M - SGS'!AU74+'3M - LGS'!AU74+'4M - SPS'!AU74+'11M - LPS'!AU74+' LI 1M - RES'!AU62+'LI 2M - SGS'!AU74+'LI 3M - LGS'!AU74+'LI 4M - SPS'!AU74+'LI 11M - LPS'!AU74+'Biz DRENE'!AU82+'Biz DRENE'!AU83+'Biz DRENE'!AU84+'Biz DRENE'!AU85+'Res DRENE'!AU23,0)</f>
        <v>0</v>
      </c>
      <c r="AV12" s="462">
        <f>IF(AV4="x",' 1M - RES'!AV62+'2M - SGS'!AV74+'3M - LGS'!AV74+'4M - SPS'!AV74+'11M - LPS'!AV74+' LI 1M - RES'!AV62+'LI 2M - SGS'!AV74+'LI 3M - LGS'!AV74+'LI 4M - SPS'!AV74+'LI 11M - LPS'!AV74+'Biz DRENE'!AV82+'Biz DRENE'!AV83+'Biz DRENE'!AV84+'Biz DRENE'!AV85+'Res DRENE'!AV23,0)</f>
        <v>0</v>
      </c>
      <c r="AW12" s="462">
        <f>IF(AW4="x",' 1M - RES'!AW62+'2M - SGS'!AW74+'3M - LGS'!AW74+'4M - SPS'!AW74+'11M - LPS'!AW74+' LI 1M - RES'!AW62+'LI 2M - SGS'!AW74+'LI 3M - LGS'!AW74+'LI 4M - SPS'!AW74+'LI 11M - LPS'!AW74+'Biz DRENE'!AW82+'Biz DRENE'!AW83+'Biz DRENE'!AW84+'Biz DRENE'!AW85+'Res DRENE'!AW23,0)</f>
        <v>0</v>
      </c>
      <c r="AX12" s="462">
        <f>IF(AX4="x",' 1M - RES'!AX62+'2M - SGS'!AX74+'3M - LGS'!AX74+'4M - SPS'!AX74+'11M - LPS'!AX74+' LI 1M - RES'!AX62+'LI 2M - SGS'!AX74+'LI 3M - LGS'!AX74+'LI 4M - SPS'!AX74+'LI 11M - LPS'!AX74+'Biz DRENE'!AX82+'Biz DRENE'!AX83+'Biz DRENE'!AX84+'Biz DRENE'!AX85+'Res DRENE'!AX23,0)</f>
        <v>0</v>
      </c>
      <c r="AY12" s="462">
        <f>IF(AY4="x",' 1M - RES'!AY62+'2M - SGS'!AY74+'3M - LGS'!AY74+'4M - SPS'!AY74+'11M - LPS'!AY74+' LI 1M - RES'!AY62+'LI 2M - SGS'!AY74+'LI 3M - LGS'!AY74+'LI 4M - SPS'!AY74+'LI 11M - LPS'!AY74+'Biz DRENE'!AY82+'Biz DRENE'!AY83+'Biz DRENE'!AY84+'Biz DRENE'!AY85+'Res DRENE'!AY23,0)</f>
        <v>0</v>
      </c>
      <c r="AZ12" s="462">
        <f>IF(AZ4="x",' 1M - RES'!AZ62+'2M - SGS'!AZ74+'3M - LGS'!AZ74+'4M - SPS'!AZ74+'11M - LPS'!AZ74+' LI 1M - RES'!AZ62+'LI 2M - SGS'!AZ74+'LI 3M - LGS'!AZ74+'LI 4M - SPS'!AZ74+'LI 11M - LPS'!AZ74+'Biz DRENE'!AZ82+'Biz DRENE'!AZ83+'Biz DRENE'!AZ84+'Biz DRENE'!AZ85+'Res DRENE'!AZ23,0)</f>
        <v>0</v>
      </c>
      <c r="BA12" s="462">
        <f>IF(BA4="x",' 1M - RES'!BA62+'2M - SGS'!BA74+'3M - LGS'!BA74+'4M - SPS'!BA74+'11M - LPS'!BA74+' LI 1M - RES'!BA62+'LI 2M - SGS'!BA74+'LI 3M - LGS'!BA74+'LI 4M - SPS'!BA74+'LI 11M - LPS'!BA74+'Biz DRENE'!BA82+'Biz DRENE'!BA83+'Biz DRENE'!BA84+'Biz DRENE'!BA85+'Res DRENE'!BA23,0)</f>
        <v>0</v>
      </c>
      <c r="BB12" s="462">
        <f>IF(BB4="x",' 1M - RES'!BB62+'2M - SGS'!BB74+'3M - LGS'!BB74+'4M - SPS'!BB74+'11M - LPS'!BB74+' LI 1M - RES'!BB62+'LI 2M - SGS'!BB74+'LI 3M - LGS'!BB74+'LI 4M - SPS'!BB74+'LI 11M - LPS'!BB74+'Biz DRENE'!BB82+'Biz DRENE'!BB83+'Biz DRENE'!BB84+'Biz DRENE'!BB85+'Res DRENE'!BB23,0)</f>
        <v>0</v>
      </c>
      <c r="BC12" s="462">
        <f>IF(BC4="x",' 1M - RES'!BC62+'2M - SGS'!BC74+'3M - LGS'!BC74+'4M - SPS'!BC74+'11M - LPS'!BC74+' LI 1M - RES'!BC62+'LI 2M - SGS'!BC74+'LI 3M - LGS'!BC74+'LI 4M - SPS'!BC74+'LI 11M - LPS'!BC74+'Biz DRENE'!BC82+'Biz DRENE'!BC83+'Biz DRENE'!BC84+'Biz DRENE'!BC85+'Res DRENE'!BC23,0)</f>
        <v>0</v>
      </c>
      <c r="BD12" s="462">
        <f>IF(BD4="x",' 1M - RES'!BD62+'2M - SGS'!BD74+'3M - LGS'!BD74+'4M - SPS'!BD74+'11M - LPS'!BD74+' LI 1M - RES'!BD62+'LI 2M - SGS'!BD74+'LI 3M - LGS'!BD74+'LI 4M - SPS'!BD74+'LI 11M - LPS'!BD74+'Biz DRENE'!BD82+'Biz DRENE'!BD83+'Biz DRENE'!BD84+'Biz DRENE'!BD85+'Res DRENE'!BD23,0)</f>
        <v>0</v>
      </c>
      <c r="BE12" s="462">
        <f>IF(BE4="x",' 1M - RES'!BE62+'2M - SGS'!BE74+'3M - LGS'!BE74+'4M - SPS'!BE74+'11M - LPS'!BE74+' LI 1M - RES'!BE62+'LI 2M - SGS'!BE74+'LI 3M - LGS'!BE74+'LI 4M - SPS'!BE74+'LI 11M - LPS'!BE74+'Biz DRENE'!BE82+'Biz DRENE'!BE83+'Biz DRENE'!BE84+'Biz DRENE'!BE85+'Res DRENE'!BE23,0)</f>
        <v>0</v>
      </c>
      <c r="BF12" s="462">
        <f>IF(BF4="x",' 1M - RES'!BF62+'2M - SGS'!BF74+'3M - LGS'!BF74+'4M - SPS'!BF74+'11M - LPS'!BF74+' LI 1M - RES'!BF62+'LI 2M - SGS'!BF74+'LI 3M - LGS'!BF74+'LI 4M - SPS'!BF74+'LI 11M - LPS'!BF74+'Biz DRENE'!BF82+'Biz DRENE'!BF83+'Biz DRENE'!BF84+'Biz DRENE'!BF85+'Res DRENE'!BF23,0)</f>
        <v>0</v>
      </c>
      <c r="BG12" s="462">
        <f>IF(BG4="x",' 1M - RES'!BG62+'2M - SGS'!BG74+'3M - LGS'!BG74+'4M - SPS'!BG74+'11M - LPS'!BG74+' LI 1M - RES'!BG62+'LI 2M - SGS'!BG74+'LI 3M - LGS'!BG74+'LI 4M - SPS'!BG74+'LI 11M - LPS'!BG74+'Biz DRENE'!BG82+'Biz DRENE'!BG83+'Biz DRENE'!BG84+'Biz DRENE'!BG85+'Res DRENE'!BG23,0)</f>
        <v>0</v>
      </c>
      <c r="BH12" s="462">
        <f>IF(BH4="x",' 1M - RES'!BH62+'2M - SGS'!BH74+'3M - LGS'!BH74+'4M - SPS'!BH74+'11M - LPS'!BH74+' LI 1M - RES'!BH62+'LI 2M - SGS'!BH74+'LI 3M - LGS'!BH74+'LI 4M - SPS'!BH74+'LI 11M - LPS'!BH74+'Biz DRENE'!BH82+'Biz DRENE'!BH83+'Biz DRENE'!BH84+'Biz DRENE'!BH85+'Res DRENE'!BH23,0)</f>
        <v>0</v>
      </c>
      <c r="BI12" s="462">
        <f>IF(BI4="x",' 1M - RES'!BI62+'2M - SGS'!BI74+'3M - LGS'!BI74+'4M - SPS'!BI74+'11M - LPS'!BI74+' LI 1M - RES'!BI62+'LI 2M - SGS'!BI74+'LI 3M - LGS'!BI74+'LI 4M - SPS'!BI74+'LI 11M - LPS'!BI74+'Biz DRENE'!BI82+'Biz DRENE'!BI83+'Biz DRENE'!BI84+'Biz DRENE'!BI85+'Res DRENE'!BI23,0)</f>
        <v>0</v>
      </c>
      <c r="BJ12" s="462">
        <f>IF(BJ4="x",' 1M - RES'!BJ62+'2M - SGS'!BJ74+'3M - LGS'!BJ74+'4M - SPS'!BJ74+'11M - LPS'!BJ74+' LI 1M - RES'!BJ62+'LI 2M - SGS'!BJ74+'LI 3M - LGS'!BJ74+'LI 4M - SPS'!BJ74+'LI 11M - LPS'!BJ74+'Biz DRENE'!BJ82+'Biz DRENE'!BJ83+'Biz DRENE'!BJ84+'Biz DRENE'!BJ85+'Res DRENE'!BJ23,0)</f>
        <v>0</v>
      </c>
      <c r="BK12" s="462">
        <f>IF(BK4="x",' 1M - RES'!BK62+'2M - SGS'!BK74+'3M - LGS'!BK74+'4M - SPS'!BK74+'11M - LPS'!BK74+' LI 1M - RES'!BK62+'LI 2M - SGS'!BK74+'LI 3M - LGS'!BK74+'LI 4M - SPS'!BK74+'LI 11M - LPS'!BK74+'Biz DRENE'!BK82+'Biz DRENE'!BK83+'Biz DRENE'!BK84+'Biz DRENE'!BK85+'Res DRENE'!BK23,0)</f>
        <v>0</v>
      </c>
      <c r="BL12" s="462">
        <f>IF(BL4="x",' 1M - RES'!BL62+'2M - SGS'!BL74+'3M - LGS'!BL74+'4M - SPS'!BL74+'11M - LPS'!BL74+' LI 1M - RES'!BL62+'LI 2M - SGS'!BL74+'LI 3M - LGS'!BL74+'LI 4M - SPS'!BL74+'LI 11M - LPS'!BL74+'Biz DRENE'!BL82+'Biz DRENE'!BL83+'Biz DRENE'!BL84+'Biz DRENE'!BL85+'Res DRENE'!BL23,0)</f>
        <v>0</v>
      </c>
      <c r="BM12" s="462">
        <f>IF(BM4="x",' 1M - RES'!BM62+'2M - SGS'!BM74+'3M - LGS'!BM74+'4M - SPS'!BM74+'11M - LPS'!BM74+' LI 1M - RES'!BM62+'LI 2M - SGS'!BM74+'LI 3M - LGS'!BM74+'LI 4M - SPS'!BM74+'LI 11M - LPS'!BM74+'Biz DRENE'!BM82+'Biz DRENE'!BM83+'Biz DRENE'!BM84+'Biz DRENE'!BM85+'Res DRENE'!BM23,0)</f>
        <v>0</v>
      </c>
      <c r="BN12" s="462">
        <f>IF(BN4="x",' 1M - RES'!BN62+'2M - SGS'!BN74+'3M - LGS'!BN74+'4M - SPS'!BN74+'11M - LPS'!BN74+' LI 1M - RES'!BN62+'LI 2M - SGS'!BN74+'LI 3M - LGS'!BN74+'LI 4M - SPS'!BN74+'LI 11M - LPS'!BN74+'Biz DRENE'!BN82+'Biz DRENE'!BN83+'Biz DRENE'!BN84+'Biz DRENE'!BN85+'Res DRENE'!BN23,0)</f>
        <v>0</v>
      </c>
      <c r="BO12" s="462">
        <f>IF(BO4="x",' 1M - RES'!BO62+'2M - SGS'!BO74+'3M - LGS'!BO74+'4M - SPS'!BO74+'11M - LPS'!BO74+' LI 1M - RES'!BO62+'LI 2M - SGS'!BO74+'LI 3M - LGS'!BO74+'LI 4M - SPS'!BO74+'LI 11M - LPS'!BO74+'Biz DRENE'!BO82+'Biz DRENE'!BO83+'Biz DRENE'!BO84+'Biz DRENE'!BO85+'Res DRENE'!BO23,0)</f>
        <v>0</v>
      </c>
      <c r="BP12" s="462">
        <f>IF(BP4="x",' 1M - RES'!BP62+'2M - SGS'!BP74+'3M - LGS'!BP74+'4M - SPS'!BP74+'11M - LPS'!BP74+' LI 1M - RES'!BP62+'LI 2M - SGS'!BP74+'LI 3M - LGS'!BP74+'LI 4M - SPS'!BP74+'LI 11M - LPS'!BP74+'Biz DRENE'!BP82+'Biz DRENE'!BP83+'Biz DRENE'!BP84+'Biz DRENE'!BP85+'Res DRENE'!BP23,0)</f>
        <v>0</v>
      </c>
      <c r="BQ12" s="462">
        <f>IF(BQ4="x",' 1M - RES'!BQ62+'2M - SGS'!BQ74+'3M - LGS'!BQ74+'4M - SPS'!BQ74+'11M - LPS'!BQ74+' LI 1M - RES'!BQ62+'LI 2M - SGS'!BQ74+'LI 3M - LGS'!BQ74+'LI 4M - SPS'!BQ74+'LI 11M - LPS'!BQ74+'Biz DRENE'!BQ82+'Biz DRENE'!BQ83+'Biz DRENE'!BQ84+'Biz DRENE'!BQ85+'Res DRENE'!BQ23,0)</f>
        <v>0</v>
      </c>
      <c r="BR12" s="462">
        <f>IF(BR4="x",' 1M - RES'!BR62+'2M - SGS'!BR74+'3M - LGS'!BR74+'4M - SPS'!BR74+'11M - LPS'!BR74+' LI 1M - RES'!BR62+'LI 2M - SGS'!BR74+'LI 3M - LGS'!BR74+'LI 4M - SPS'!BR74+'LI 11M - LPS'!BR74+'Biz DRENE'!BR82+'Biz DRENE'!BR83+'Biz DRENE'!BR84+'Biz DRENE'!BR85+'Res DRENE'!BR23,0)</f>
        <v>0</v>
      </c>
      <c r="BS12" s="462">
        <f>IF(BS4="x",' 1M - RES'!BS62+'2M - SGS'!BS74+'3M - LGS'!BS74+'4M - SPS'!BS74+'11M - LPS'!BS74+' LI 1M - RES'!BS62+'LI 2M - SGS'!BS74+'LI 3M - LGS'!BS74+'LI 4M - SPS'!BS74+'LI 11M - LPS'!BS74+'Biz DRENE'!BS82+'Biz DRENE'!BS83+'Biz DRENE'!BS84+'Biz DRENE'!BS85+'Res DRENE'!BS23,0)</f>
        <v>0</v>
      </c>
      <c r="BT12" s="462">
        <f>IF(BT4="x",' 1M - RES'!BT62+'2M - SGS'!BT74+'3M - LGS'!BT74+'4M - SPS'!BT74+'11M - LPS'!BT74+' LI 1M - RES'!BT62+'LI 2M - SGS'!BT74+'LI 3M - LGS'!BT74+'LI 4M - SPS'!BT74+'LI 11M - LPS'!BT74+'Biz DRENE'!BT82+'Biz DRENE'!BT83+'Biz DRENE'!BT84+'Biz DRENE'!BT85+'Res DRENE'!BT23,0)</f>
        <v>0</v>
      </c>
      <c r="BU12" s="462">
        <f>IF(BU4="x",' 1M - RES'!BU62+'2M - SGS'!BU74+'3M - LGS'!BU74+'4M - SPS'!BU74+'11M - LPS'!BU74+' LI 1M - RES'!BU62+'LI 2M - SGS'!BU74+'LI 3M - LGS'!BU74+'LI 4M - SPS'!BU74+'LI 11M - LPS'!BU74+'Biz DRENE'!BU82+'Biz DRENE'!BU83+'Biz DRENE'!BU84+'Biz DRENE'!BU85+'Res DRENE'!BU23,0)</f>
        <v>0</v>
      </c>
      <c r="BV12" s="462">
        <f>IF(BV4="x",' 1M - RES'!BV62+'2M - SGS'!BV74+'3M - LGS'!BV74+'4M - SPS'!BV74+'11M - LPS'!BV74+' LI 1M - RES'!BV62+'LI 2M - SGS'!BV74+'LI 3M - LGS'!BV74+'LI 4M - SPS'!BV74+'LI 11M - LPS'!BV74+'Biz DRENE'!BV82+'Biz DRENE'!BV83+'Biz DRENE'!BV84+'Biz DRENE'!BV85+'Res DRENE'!BV23,0)</f>
        <v>0</v>
      </c>
      <c r="BW12" s="462">
        <f>IF(BW4="x",' 1M - RES'!BW62+'2M - SGS'!BW74+'3M - LGS'!BW74+'4M - SPS'!BW74+'11M - LPS'!BW74+' LI 1M - RES'!BW62+'LI 2M - SGS'!BW74+'LI 3M - LGS'!BW74+'LI 4M - SPS'!BW74+'LI 11M - LPS'!BW74+'Biz DRENE'!BW82+'Biz DRENE'!BW83+'Biz DRENE'!BW84+'Biz DRENE'!BW85+'Res DRENE'!BW23,0)</f>
        <v>0</v>
      </c>
      <c r="BX12" s="462">
        <f>IF(BX4="x",' 1M - RES'!BX62+'2M - SGS'!BX74+'3M - LGS'!BX74+'4M - SPS'!BX74+'11M - LPS'!BX74+' LI 1M - RES'!BX62+'LI 2M - SGS'!BX74+'LI 3M - LGS'!BX74+'LI 4M - SPS'!BX74+'LI 11M - LPS'!BX74+'Biz DRENE'!BX82+'Biz DRENE'!BX83+'Biz DRENE'!BX84+'Biz DRENE'!BX85+'Res DRENE'!BX23,0)</f>
        <v>0</v>
      </c>
      <c r="BY12" s="462">
        <f>IF(BY4="x",' 1M - RES'!BY62+'2M - SGS'!BY74+'3M - LGS'!BY74+'4M - SPS'!BY74+'11M - LPS'!BY74+' LI 1M - RES'!BY62+'LI 2M - SGS'!BY74+'LI 3M - LGS'!BY74+'LI 4M - SPS'!BY74+'LI 11M - LPS'!BY74+'Biz DRENE'!BY82+'Biz DRENE'!BY83+'Biz DRENE'!BY84+'Biz DRENE'!BY85+'Res DRENE'!BY23,0)</f>
        <v>0</v>
      </c>
      <c r="BZ12" s="462">
        <f>IF(BZ4="x",' 1M - RES'!BZ62+'2M - SGS'!BZ74+'3M - LGS'!BZ74+'4M - SPS'!BZ74+'11M - LPS'!BZ74+' LI 1M - RES'!BZ62+'LI 2M - SGS'!BZ74+'LI 3M - LGS'!BZ74+'LI 4M - SPS'!BZ74+'LI 11M - LPS'!BZ74+'Biz DRENE'!BZ82+'Biz DRENE'!BZ83+'Biz DRENE'!BZ84+'Biz DRENE'!BZ85+'Res DRENE'!BZ23,0)</f>
        <v>0</v>
      </c>
      <c r="CA12" s="462">
        <f>IF(CA4="x",' 1M - RES'!CA62+'2M - SGS'!CA74+'3M - LGS'!CA74+'4M - SPS'!CA74+'11M - LPS'!CA74+' LI 1M - RES'!CA62+'LI 2M - SGS'!CA74+'LI 3M - LGS'!CA74+'LI 4M - SPS'!CA74+'LI 11M - LPS'!CA74+'Biz DRENE'!CA82+'Biz DRENE'!CA83+'Biz DRENE'!CA84+'Biz DRENE'!CA85+'Res DRENE'!CA23,0)</f>
        <v>0</v>
      </c>
      <c r="CB12" s="462">
        <f>IF(CB4="x",' 1M - RES'!CB62+'2M - SGS'!CB74+'3M - LGS'!CB74+'4M - SPS'!CB74+'11M - LPS'!CB74+' LI 1M - RES'!CB62+'LI 2M - SGS'!CB74+'LI 3M - LGS'!CB74+'LI 4M - SPS'!CB74+'LI 11M - LPS'!CB74+'Biz DRENE'!CB82+'Biz DRENE'!CB83+'Biz DRENE'!CB84+'Biz DRENE'!CB85+'Res DRENE'!CB23,0)</f>
        <v>0</v>
      </c>
      <c r="CC12" s="462">
        <f>IF(CC4="x",' 1M - RES'!CC62+'2M - SGS'!CC74+'3M - LGS'!CC74+'4M - SPS'!CC74+'11M - LPS'!CC74+' LI 1M - RES'!CC62+'LI 2M - SGS'!CC74+'LI 3M - LGS'!CC74+'LI 4M - SPS'!CC74+'LI 11M - LPS'!CC74+'Biz DRENE'!CC82+'Biz DRENE'!CC83+'Biz DRENE'!CC84+'Biz DRENE'!CC85+'Res DRENE'!CC23,0)</f>
        <v>0</v>
      </c>
      <c r="CD12" s="462">
        <f>IF(CD4="x",' 1M - RES'!CD62+'2M - SGS'!CD74+'3M - LGS'!CD74+'4M - SPS'!CD74+'11M - LPS'!CD74+' LI 1M - RES'!CD62+'LI 2M - SGS'!CD74+'LI 3M - LGS'!CD74+'LI 4M - SPS'!CD74+'LI 11M - LPS'!CD74+'Biz DRENE'!CD82+'Biz DRENE'!CD83+'Biz DRENE'!CD84+'Biz DRENE'!CD85+'Res DRENE'!CD23,0)</f>
        <v>0</v>
      </c>
      <c r="CE12" s="462">
        <f>IF(CE4="x",' 1M - RES'!CE62+'2M - SGS'!CE74+'3M - LGS'!CE74+'4M - SPS'!CE74+'11M - LPS'!CE74+' LI 1M - RES'!CE62+'LI 2M - SGS'!CE74+'LI 3M - LGS'!CE74+'LI 4M - SPS'!CE74+'LI 11M - LPS'!CE74+'Biz DRENE'!CE82+'Biz DRENE'!CE83+'Biz DRENE'!CE84+'Biz DRENE'!CE85+'Res DRENE'!CE23,0)</f>
        <v>0</v>
      </c>
      <c r="CF12" s="462">
        <f>IF(CF4="x",' 1M - RES'!CF62+'2M - SGS'!CF74+'3M - LGS'!CF74+'4M - SPS'!CF74+'11M - LPS'!CF74+' LI 1M - RES'!CF62+'LI 2M - SGS'!CF74+'LI 3M - LGS'!CF74+'LI 4M - SPS'!CF74+'LI 11M - LPS'!CF74+'Biz DRENE'!CF82+'Biz DRENE'!CF83+'Biz DRENE'!CF84+'Biz DRENE'!CF85+'Res DRENE'!CF23,0)</f>
        <v>0</v>
      </c>
      <c r="CG12" s="462">
        <f>IF(CG4="x",' 1M - RES'!CG62+'2M - SGS'!CG74+'3M - LGS'!CG74+'4M - SPS'!CG74+'11M - LPS'!CG74+' LI 1M - RES'!CG62+'LI 2M - SGS'!CG74+'LI 3M - LGS'!CG74+'LI 4M - SPS'!CG74+'LI 11M - LPS'!CG74+'Biz DRENE'!CG82+'Biz DRENE'!CG83+'Biz DRENE'!CG84+'Biz DRENE'!CG85+'Res DRENE'!CG23,0)</f>
        <v>0</v>
      </c>
      <c r="CH12" s="462">
        <f>IF(CH4="x",' 1M - RES'!CH62+'2M - SGS'!CH74+'3M - LGS'!CH74+'4M - SPS'!CH74+'11M - LPS'!CH74+' LI 1M - RES'!CH62+'LI 2M - SGS'!CH74+'LI 3M - LGS'!CH74+'LI 4M - SPS'!CH74+'LI 11M - LPS'!CH74+'Biz DRENE'!CH82+'Biz DRENE'!CH83+'Biz DRENE'!CH84+'Biz DRENE'!CH85+'Res DRENE'!CH23,0)</f>
        <v>0</v>
      </c>
    </row>
    <row r="13" spans="1:87" ht="15" thickBot="1" x14ac:dyDescent="0.4">
      <c r="B13" s="182" t="s">
        <v>160</v>
      </c>
      <c r="C13" s="153">
        <f t="shared" ref="C13:AH13" si="7">C5</f>
        <v>44562</v>
      </c>
      <c r="D13" s="178">
        <f t="shared" si="7"/>
        <v>44593</v>
      </c>
      <c r="E13" s="178">
        <f t="shared" si="7"/>
        <v>44621</v>
      </c>
      <c r="F13" s="178">
        <f t="shared" si="7"/>
        <v>44652</v>
      </c>
      <c r="G13" s="178">
        <f t="shared" si="7"/>
        <v>44682</v>
      </c>
      <c r="H13" s="178">
        <f t="shared" si="7"/>
        <v>44713</v>
      </c>
      <c r="I13" s="178">
        <f t="shared" si="7"/>
        <v>44743</v>
      </c>
      <c r="J13" s="178">
        <f t="shared" si="7"/>
        <v>44774</v>
      </c>
      <c r="K13" s="178">
        <f t="shared" si="7"/>
        <v>44805</v>
      </c>
      <c r="L13" s="178">
        <f t="shared" si="7"/>
        <v>44835</v>
      </c>
      <c r="M13" s="178">
        <f t="shared" si="7"/>
        <v>44866</v>
      </c>
      <c r="N13" s="178">
        <f t="shared" si="7"/>
        <v>44896</v>
      </c>
      <c r="O13" s="178">
        <f t="shared" si="7"/>
        <v>44927</v>
      </c>
      <c r="P13" s="178">
        <f t="shared" si="7"/>
        <v>44958</v>
      </c>
      <c r="Q13" s="178">
        <f t="shared" si="7"/>
        <v>44986</v>
      </c>
      <c r="R13" s="178">
        <f t="shared" si="7"/>
        <v>45017</v>
      </c>
      <c r="S13" s="178">
        <f t="shared" si="7"/>
        <v>45047</v>
      </c>
      <c r="T13" s="178">
        <f t="shared" si="7"/>
        <v>45078</v>
      </c>
      <c r="U13" s="178">
        <f t="shared" si="7"/>
        <v>45108</v>
      </c>
      <c r="V13" s="178">
        <f t="shared" si="7"/>
        <v>45139</v>
      </c>
      <c r="W13" s="178">
        <f t="shared" si="7"/>
        <v>45170</v>
      </c>
      <c r="X13" s="178">
        <f t="shared" si="7"/>
        <v>45200</v>
      </c>
      <c r="Y13" s="178">
        <f t="shared" si="7"/>
        <v>45231</v>
      </c>
      <c r="Z13" s="178">
        <f t="shared" si="7"/>
        <v>45261</v>
      </c>
      <c r="AA13" s="178">
        <f t="shared" si="7"/>
        <v>45292</v>
      </c>
      <c r="AB13" s="178">
        <f t="shared" si="7"/>
        <v>45323</v>
      </c>
      <c r="AC13" s="178">
        <f t="shared" si="7"/>
        <v>45352</v>
      </c>
      <c r="AD13" s="178">
        <f t="shared" si="7"/>
        <v>45383</v>
      </c>
      <c r="AE13" s="178">
        <f t="shared" si="7"/>
        <v>45413</v>
      </c>
      <c r="AF13" s="178">
        <f t="shared" si="7"/>
        <v>45444</v>
      </c>
      <c r="AG13" s="178">
        <f t="shared" si="7"/>
        <v>45474</v>
      </c>
      <c r="AH13" s="178">
        <f t="shared" si="7"/>
        <v>45505</v>
      </c>
      <c r="AI13" s="178">
        <f t="shared" ref="AI13:BN13" si="8">AI5</f>
        <v>45536</v>
      </c>
      <c r="AJ13" s="178">
        <f t="shared" si="8"/>
        <v>45566</v>
      </c>
      <c r="AK13" s="178">
        <f t="shared" si="8"/>
        <v>45597</v>
      </c>
      <c r="AL13" s="178">
        <f t="shared" si="8"/>
        <v>45627</v>
      </c>
      <c r="AM13" s="178">
        <f t="shared" si="8"/>
        <v>45658</v>
      </c>
      <c r="AN13" s="178">
        <f t="shared" si="8"/>
        <v>45689</v>
      </c>
      <c r="AO13" s="178">
        <f t="shared" si="8"/>
        <v>45717</v>
      </c>
      <c r="AP13" s="178">
        <f t="shared" si="8"/>
        <v>45748</v>
      </c>
      <c r="AQ13" s="178">
        <f t="shared" si="8"/>
        <v>45778</v>
      </c>
      <c r="AR13" s="178">
        <f t="shared" si="8"/>
        <v>45809</v>
      </c>
      <c r="AS13" s="178">
        <f t="shared" si="8"/>
        <v>45839</v>
      </c>
      <c r="AT13" s="178">
        <f t="shared" si="8"/>
        <v>45870</v>
      </c>
      <c r="AU13" s="178">
        <f t="shared" si="8"/>
        <v>45901</v>
      </c>
      <c r="AV13" s="178">
        <f t="shared" si="8"/>
        <v>45931</v>
      </c>
      <c r="AW13" s="178">
        <f t="shared" si="8"/>
        <v>45962</v>
      </c>
      <c r="AX13" s="178">
        <f t="shared" si="8"/>
        <v>45992</v>
      </c>
      <c r="AY13" s="178">
        <f t="shared" si="8"/>
        <v>46023</v>
      </c>
      <c r="AZ13" s="178">
        <f t="shared" si="8"/>
        <v>46054</v>
      </c>
      <c r="BA13" s="178">
        <f t="shared" si="8"/>
        <v>46082</v>
      </c>
      <c r="BB13" s="178">
        <f t="shared" si="8"/>
        <v>46113</v>
      </c>
      <c r="BC13" s="178">
        <f t="shared" si="8"/>
        <v>46143</v>
      </c>
      <c r="BD13" s="178">
        <f t="shared" si="8"/>
        <v>46174</v>
      </c>
      <c r="BE13" s="178">
        <f t="shared" si="8"/>
        <v>46204</v>
      </c>
      <c r="BF13" s="178">
        <f t="shared" si="8"/>
        <v>46235</v>
      </c>
      <c r="BG13" s="178">
        <f t="shared" si="8"/>
        <v>46266</v>
      </c>
      <c r="BH13" s="178">
        <f t="shared" si="8"/>
        <v>46296</v>
      </c>
      <c r="BI13" s="178">
        <f t="shared" si="8"/>
        <v>46327</v>
      </c>
      <c r="BJ13" s="178">
        <f t="shared" si="8"/>
        <v>46357</v>
      </c>
      <c r="BK13" s="178">
        <f t="shared" si="8"/>
        <v>46388</v>
      </c>
      <c r="BL13" s="178">
        <f t="shared" si="8"/>
        <v>46419</v>
      </c>
      <c r="BM13" s="178">
        <f t="shared" si="8"/>
        <v>46447</v>
      </c>
      <c r="BN13" s="178">
        <f t="shared" si="8"/>
        <v>46478</v>
      </c>
      <c r="BO13" s="178">
        <f t="shared" ref="BO13:CH13" si="9">BO5</f>
        <v>46508</v>
      </c>
      <c r="BP13" s="178">
        <f t="shared" si="9"/>
        <v>46539</v>
      </c>
      <c r="BQ13" s="178">
        <f t="shared" si="9"/>
        <v>46569</v>
      </c>
      <c r="BR13" s="178">
        <f t="shared" si="9"/>
        <v>46600</v>
      </c>
      <c r="BS13" s="178">
        <f t="shared" si="9"/>
        <v>46631</v>
      </c>
      <c r="BT13" s="178">
        <f t="shared" si="9"/>
        <v>46661</v>
      </c>
      <c r="BU13" s="178">
        <f t="shared" si="9"/>
        <v>46692</v>
      </c>
      <c r="BV13" s="178">
        <f t="shared" si="9"/>
        <v>46722</v>
      </c>
      <c r="BW13" s="178">
        <f t="shared" si="9"/>
        <v>46753</v>
      </c>
      <c r="BX13" s="178">
        <f t="shared" si="9"/>
        <v>46784</v>
      </c>
      <c r="BY13" s="178">
        <f t="shared" si="9"/>
        <v>46813</v>
      </c>
      <c r="BZ13" s="178">
        <f t="shared" si="9"/>
        <v>46844</v>
      </c>
      <c r="CA13" s="178">
        <f t="shared" si="9"/>
        <v>46874</v>
      </c>
      <c r="CB13" s="178">
        <f t="shared" si="9"/>
        <v>46905</v>
      </c>
      <c r="CC13" s="178">
        <f t="shared" si="9"/>
        <v>46935</v>
      </c>
      <c r="CD13" s="178">
        <f t="shared" si="9"/>
        <v>46966</v>
      </c>
      <c r="CE13" s="178">
        <f t="shared" si="9"/>
        <v>46997</v>
      </c>
      <c r="CF13" s="178">
        <f t="shared" si="9"/>
        <v>47027</v>
      </c>
      <c r="CG13" s="178">
        <f t="shared" si="9"/>
        <v>47058</v>
      </c>
      <c r="CH13" s="179">
        <f t="shared" si="9"/>
        <v>47088</v>
      </c>
    </row>
    <row r="14" spans="1:87" x14ac:dyDescent="0.35">
      <c r="B14" s="59" t="s">
        <v>29</v>
      </c>
      <c r="C14" s="54">
        <f>IF(C$4="X",' 1M - RES'!C$62+'Res DRENE'!C$23,0)</f>
        <v>1231.5295374941124</v>
      </c>
      <c r="D14" s="54">
        <f>IF(D$4="X",' 1M - RES'!D$62+'Res DRENE'!D$23,0)</f>
        <v>6140.037977739029</v>
      </c>
      <c r="E14" s="54">
        <f>IF(E$4="X",' 1M - RES'!E$62+'Res DRENE'!E$23,0)</f>
        <v>17339.955562308667</v>
      </c>
      <c r="F14" s="54">
        <f>IF(F$4="X",' 1M - RES'!F$62+'Res DRENE'!F$23,0)</f>
        <v>28798.139215389652</v>
      </c>
      <c r="G14" s="54">
        <f>IF(G$4="X",' 1M - RES'!G$62+'Res DRENE'!G$23,0)</f>
        <v>48225.427887737067</v>
      </c>
      <c r="H14" s="54">
        <f>IF(H$4="X",' 1M - RES'!H$62+'Res DRENE'!H$23,0)</f>
        <v>209661.70615339736</v>
      </c>
      <c r="I14" s="54">
        <f>IF(I$4="X",' 1M - RES'!I$62+'Res DRENE'!I$23,0)</f>
        <v>496183.54894204321</v>
      </c>
      <c r="J14" s="54">
        <f>IF(J$4="X",' 1M - RES'!J$62+'Res DRENE'!J$23,0)</f>
        <v>841968.5219301302</v>
      </c>
      <c r="K14" s="54">
        <f>IF(K$4="X",' 1M - RES'!K$62+'Res DRENE'!K$23,0)</f>
        <v>1046940.2015689331</v>
      </c>
      <c r="L14" s="54">
        <f>IF(L$4="X",' 1M - RES'!L$62+'Res DRENE'!L$23,0)</f>
        <v>1090392.8849979939</v>
      </c>
      <c r="M14" s="54">
        <f>IF(M$4="X",' 1M - RES'!M$62+'Res DRENE'!M$23,0)</f>
        <v>1154900.0035779274</v>
      </c>
      <c r="N14" s="54">
        <f>IF(N$4="X",' 1M - RES'!N$62+'Res DRENE'!N$23,0)</f>
        <v>1284400.3601159232</v>
      </c>
      <c r="O14" s="54">
        <f>IF(O$4="X",' 1M - RES'!O$62+'Res DRENE'!O$23,0)</f>
        <v>1432383.0986325613</v>
      </c>
      <c r="P14" s="54">
        <f>IF(P$4="X",' 1M - RES'!P$62+'Res DRENE'!P$23,0)</f>
        <v>1557625.1229870685</v>
      </c>
      <c r="Q14" s="54">
        <f>IF(Q$4="X",' 1M - RES'!Q$62+'Res DRENE'!Q$23,0)</f>
        <v>1655791.8018309516</v>
      </c>
      <c r="R14" s="54">
        <f>IF(R$4="X",' 1M - RES'!R$62+'Res DRENE'!R$23,0)</f>
        <v>1717488.4488161255</v>
      </c>
      <c r="S14" s="54">
        <f>IF(S$4="X",' 1M - RES'!S$62+'Res DRENE'!S$23,0)</f>
        <v>1810092.5899965421</v>
      </c>
      <c r="T14" s="54">
        <f>IF(T$4="X",' 1M - RES'!T$62+'Res DRENE'!T$23,0)</f>
        <v>2324795.4374789069</v>
      </c>
      <c r="U14" s="54">
        <f>IF(U$4="X",' 1M - RES'!U$62+'Res DRENE'!U$23,0)</f>
        <v>0</v>
      </c>
      <c r="V14" s="54">
        <f>IF(V$4="X",' 1M - RES'!V$62+'Res DRENE'!V$23,0)</f>
        <v>0</v>
      </c>
      <c r="W14" s="54">
        <f>IF(W$4="X",' 1M - RES'!W$62+'Res DRENE'!W$23,0)</f>
        <v>0</v>
      </c>
      <c r="X14" s="54">
        <f>IF(X$4="X",' 1M - RES'!X$62+'Res DRENE'!X$23,0)</f>
        <v>0</v>
      </c>
      <c r="Y14" s="54">
        <f>IF(Y$4="X",' 1M - RES'!Y$62+'Res DRENE'!Y$23,0)</f>
        <v>0</v>
      </c>
      <c r="Z14" s="54">
        <f>IF(Z$4="X",' 1M - RES'!Z$62+'Res DRENE'!Z$23,0)</f>
        <v>0</v>
      </c>
      <c r="AA14" s="54">
        <f>IF(AA$4="X",' 1M - RES'!AA$62+'Res DRENE'!AA$23,0)</f>
        <v>0</v>
      </c>
      <c r="AB14" s="54">
        <f>IF(AB$4="X",' 1M - RES'!AB$62+'Res DRENE'!AB$23,0)</f>
        <v>0</v>
      </c>
      <c r="AC14" s="54">
        <f>IF(AC$4="X",' 1M - RES'!AC$62+'Res DRENE'!AC$23,0)</f>
        <v>0</v>
      </c>
      <c r="AD14" s="54">
        <f>IF(AD$4="X",' 1M - RES'!AD$62+'Res DRENE'!AD$23,0)</f>
        <v>0</v>
      </c>
      <c r="AE14" s="54">
        <f>IF(AE$4="X",' 1M - RES'!AE$62+'Res DRENE'!AE$23,0)</f>
        <v>0</v>
      </c>
      <c r="AF14" s="54">
        <f>IF(AF$4="X",' 1M - RES'!AF$62+'Res DRENE'!AF$23,0)</f>
        <v>0</v>
      </c>
      <c r="AG14" s="54">
        <f>IF(AG$4="X",' 1M - RES'!AG$62+'Res DRENE'!AG$23,0)</f>
        <v>0</v>
      </c>
      <c r="AH14" s="54">
        <f>IF(AH$4="X",' 1M - RES'!AH$62+'Res DRENE'!AH$23,0)</f>
        <v>0</v>
      </c>
      <c r="AI14" s="54">
        <f>IF(AI$4="X",' 1M - RES'!AI$62+'Res DRENE'!AI$23,0)</f>
        <v>0</v>
      </c>
      <c r="AJ14" s="54">
        <f>IF(AJ$4="X",' 1M - RES'!AJ$62+'Res DRENE'!AJ$23,0)</f>
        <v>0</v>
      </c>
      <c r="AK14" s="54">
        <f>IF(AK$4="X",' 1M - RES'!AK$62+'Res DRENE'!AK$23,0)</f>
        <v>0</v>
      </c>
      <c r="AL14" s="54">
        <f>IF(AL$4="X",' 1M - RES'!AL$62+'Res DRENE'!AL$23,0)</f>
        <v>0</v>
      </c>
      <c r="AM14" s="54">
        <f>IF(AM$4="X",' 1M - RES'!AM$62+'Res DRENE'!AM$23,0)</f>
        <v>0</v>
      </c>
      <c r="AN14" s="54">
        <f>IF(AN$4="X",' 1M - RES'!AN$62+'Res DRENE'!AN$23,0)</f>
        <v>0</v>
      </c>
      <c r="AO14" s="54">
        <f>IF(AO$4="X",' 1M - RES'!AO$62+'Res DRENE'!AO$23,0)</f>
        <v>0</v>
      </c>
      <c r="AP14" s="54">
        <f>IF(AP$4="X",' 1M - RES'!AP$62+'Res DRENE'!AP$23,0)</f>
        <v>0</v>
      </c>
      <c r="AQ14" s="54">
        <f>IF(AQ$4="X",' 1M - RES'!AQ$62+'Res DRENE'!AQ$23,0)</f>
        <v>0</v>
      </c>
      <c r="AR14" s="54">
        <f>IF(AR$4="X",' 1M - RES'!AR$62+'Res DRENE'!AR$23,0)</f>
        <v>0</v>
      </c>
      <c r="AS14" s="54">
        <f>IF(AS$4="X",' 1M - RES'!AS$62+'Res DRENE'!AS$23,0)</f>
        <v>0</v>
      </c>
      <c r="AT14" s="54">
        <f>IF(AT$4="X",' 1M - RES'!AT$62+'Res DRENE'!AT$23,0)</f>
        <v>0</v>
      </c>
      <c r="AU14" s="54">
        <f>IF(AU$4="X",' 1M - RES'!AU$62+'Res DRENE'!AU$23,0)</f>
        <v>0</v>
      </c>
      <c r="AV14" s="54">
        <f>IF(AV$4="X",' 1M - RES'!AV$62+'Res DRENE'!AV$23,0)</f>
        <v>0</v>
      </c>
      <c r="AW14" s="54">
        <f>IF(AW$4="X",' 1M - RES'!AW$62+'Res DRENE'!AW$23,0)</f>
        <v>0</v>
      </c>
      <c r="AX14" s="54">
        <f>IF(AX$4="X",' 1M - RES'!AX$62+'Res DRENE'!AX$23,0)</f>
        <v>0</v>
      </c>
      <c r="AY14" s="54">
        <f>IF(AY$4="X",' 1M - RES'!AY$62+'Res DRENE'!AY$23,0)</f>
        <v>0</v>
      </c>
      <c r="AZ14" s="54">
        <f>IF(AZ$4="X",' 1M - RES'!AZ$62+'Res DRENE'!AZ$23,0)</f>
        <v>0</v>
      </c>
      <c r="BA14" s="54">
        <f>IF(BA$4="X",' 1M - RES'!BA$62+'Res DRENE'!BA$23,0)</f>
        <v>0</v>
      </c>
      <c r="BB14" s="54">
        <f>IF(BB$4="X",' 1M - RES'!BB$62+'Res DRENE'!BB$23,0)</f>
        <v>0</v>
      </c>
      <c r="BC14" s="54">
        <f>IF(BC$4="X",' 1M - RES'!BC$62+'Res DRENE'!BC$23,0)</f>
        <v>0</v>
      </c>
      <c r="BD14" s="54">
        <f>IF(BD$4="X",' 1M - RES'!BD$62+'Res DRENE'!BD$23,0)</f>
        <v>0</v>
      </c>
      <c r="BE14" s="54">
        <f>IF(BE$4="X",' 1M - RES'!BE$62+'Res DRENE'!BE$23,0)</f>
        <v>0</v>
      </c>
      <c r="BF14" s="54">
        <f>IF(BF$4="X",' 1M - RES'!BF$62+'Res DRENE'!BF$23,0)</f>
        <v>0</v>
      </c>
      <c r="BG14" s="54">
        <f>IF(BG$4="X",' 1M - RES'!BG$62+'Res DRENE'!BG$23,0)</f>
        <v>0</v>
      </c>
      <c r="BH14" s="54">
        <f>IF(BH$4="X",' 1M - RES'!BH$62+'Res DRENE'!BH$23,0)</f>
        <v>0</v>
      </c>
      <c r="BI14" s="54">
        <f>IF(BI$4="X",' 1M - RES'!BI$62+'Res DRENE'!BI$23,0)</f>
        <v>0</v>
      </c>
      <c r="BJ14" s="54">
        <f>IF(BJ$4="X",' 1M - RES'!BJ$62+'Res DRENE'!BJ$23,0)</f>
        <v>0</v>
      </c>
      <c r="BK14" s="54">
        <f>IF(BK$4="X",' 1M - RES'!BK$62+'Res DRENE'!BK$23,0)</f>
        <v>0</v>
      </c>
      <c r="BL14" s="54">
        <f>IF(BL$4="X",' 1M - RES'!BL$62+'Res DRENE'!BL$23,0)</f>
        <v>0</v>
      </c>
      <c r="BM14" s="54">
        <f>IF(BM$4="X",' 1M - RES'!BM$62+'Res DRENE'!BM$23,0)</f>
        <v>0</v>
      </c>
      <c r="BN14" s="54">
        <f>IF(BN$4="X",' 1M - RES'!BN$62+'Res DRENE'!BN$23,0)</f>
        <v>0</v>
      </c>
      <c r="BO14" s="54">
        <f>IF(BO$4="X",' 1M - RES'!BO$62+'Res DRENE'!BO$23,0)</f>
        <v>0</v>
      </c>
      <c r="BP14" s="54">
        <f>IF(BP$4="X",' 1M - RES'!BP$62+'Res DRENE'!BP$23,0)</f>
        <v>0</v>
      </c>
      <c r="BQ14" s="54">
        <f>IF(BQ$4="X",' 1M - RES'!BQ$62+'Res DRENE'!BQ$23,0)</f>
        <v>0</v>
      </c>
      <c r="BR14" s="54">
        <f>IF(BR$4="X",' 1M - RES'!BR$62+'Res DRENE'!BR$23,0)</f>
        <v>0</v>
      </c>
      <c r="BS14" s="54">
        <f>IF(BS$4="X",' 1M - RES'!BS$62+'Res DRENE'!BS$23,0)</f>
        <v>0</v>
      </c>
      <c r="BT14" s="54">
        <f>IF(BT$4="X",' 1M - RES'!BT$62+'Res DRENE'!BT$23,0)</f>
        <v>0</v>
      </c>
      <c r="BU14" s="54">
        <f>IF(BU$4="X",' 1M - RES'!BU$62+'Res DRENE'!BU$23,0)</f>
        <v>0</v>
      </c>
      <c r="BV14" s="54">
        <f>IF(BV$4="X",' 1M - RES'!BV$62+'Res DRENE'!BV$23,0)</f>
        <v>0</v>
      </c>
      <c r="BW14" s="54">
        <f>IF(BW$4="X",' 1M - RES'!BW$62+'Res DRENE'!BW$23,0)</f>
        <v>0</v>
      </c>
      <c r="BX14" s="54">
        <f>IF(BX$4="X",' 1M - RES'!BX$62+'Res DRENE'!BX$23,0)</f>
        <v>0</v>
      </c>
      <c r="BY14" s="54">
        <f>IF(BY$4="X",' 1M - RES'!BY$62+'Res DRENE'!BY$23,0)</f>
        <v>0</v>
      </c>
      <c r="BZ14" s="54">
        <f>IF(BZ$4="X",' 1M - RES'!BZ$62+'Res DRENE'!BZ$23,0)</f>
        <v>0</v>
      </c>
      <c r="CA14" s="54">
        <f>IF(CA$4="X",' 1M - RES'!CA$62+'Res DRENE'!CA$23,0)</f>
        <v>0</v>
      </c>
      <c r="CB14" s="54">
        <f>IF(CB$4="X",' 1M - RES'!CB$62+'Res DRENE'!CB$23,0)</f>
        <v>0</v>
      </c>
      <c r="CC14" s="54">
        <f>IF(CC$4="X",' 1M - RES'!CC$62+'Res DRENE'!CC$23,0)</f>
        <v>0</v>
      </c>
      <c r="CD14" s="54">
        <f>IF(CD$4="X",' 1M - RES'!CD$62+'Res DRENE'!CD$23,0)</f>
        <v>0</v>
      </c>
      <c r="CE14" s="54">
        <f>IF(CE$4="X",' 1M - RES'!CE$62+'Res DRENE'!CE$23,0)</f>
        <v>0</v>
      </c>
      <c r="CF14" s="54">
        <f>IF(CF$4="X",' 1M - RES'!CF$62+'Res DRENE'!CF$23,0)</f>
        <v>0</v>
      </c>
      <c r="CG14" s="54">
        <f>IF(CG$4="X",' 1M - RES'!CG$62+'Res DRENE'!CG$23,0)</f>
        <v>0</v>
      </c>
      <c r="CH14" s="460">
        <f>IF(CH$4="X",' 1M - RES'!CH$62+'Res DRENE'!CH$23,0)</f>
        <v>0</v>
      </c>
    </row>
    <row r="15" spans="1:87" x14ac:dyDescent="0.35">
      <c r="B15" s="60" t="s">
        <v>30</v>
      </c>
      <c r="C15" s="55">
        <f>IF(C$4="X",'2M - SGS'!C74+'Biz DRENE'!C82,0)</f>
        <v>0</v>
      </c>
      <c r="D15" s="55">
        <f>IF(D$4="X",'2M - SGS'!D74+'Biz DRENE'!D82,0)</f>
        <v>1520.5283821214812</v>
      </c>
      <c r="E15" s="55">
        <f>IF(E$4="X",'2M - SGS'!E74+'Biz DRENE'!E82,0)</f>
        <v>6281.7570684066613</v>
      </c>
      <c r="F15" s="55">
        <f>IF(F$4="X",'2M - SGS'!F74+'Biz DRENE'!F82,0)</f>
        <v>14874.519256121572</v>
      </c>
      <c r="G15" s="55">
        <f>IF(G$4="X",'2M - SGS'!G74+'Biz DRENE'!G82,0)</f>
        <v>32597.134373909641</v>
      </c>
      <c r="H15" s="55">
        <f>IF(H$4="X",'2M - SGS'!H74+'Biz DRENE'!H82,0)</f>
        <v>63041.703860903865</v>
      </c>
      <c r="I15" s="55">
        <f>IF(I$4="X",'2M - SGS'!I74+'Biz DRENE'!I82,0)</f>
        <v>116427.82738965248</v>
      </c>
      <c r="J15" s="55">
        <f>IF(J$4="X",'2M - SGS'!J74+'Biz DRENE'!J82,0)</f>
        <v>169600.19311558057</v>
      </c>
      <c r="K15" s="55">
        <f>IF(K$4="X",'2M - SGS'!K74+'Biz DRENE'!K82,0)</f>
        <v>234477.09234122562</v>
      </c>
      <c r="L15" s="55">
        <f>IF(L$4="X",'2M - SGS'!L74+'Biz DRENE'!L82,0)</f>
        <v>289934.15554653981</v>
      </c>
      <c r="M15" s="55">
        <f>IF(M$4="X",'2M - SGS'!M74+'Biz DRENE'!M82,0)</f>
        <v>342377.94468381634</v>
      </c>
      <c r="N15" s="55">
        <f>IF(N$4="X",'2M - SGS'!N74+'Biz DRENE'!N82,0)</f>
        <v>419904.26746553916</v>
      </c>
      <c r="O15" s="55">
        <f>IF(O$4="X",'2M - SGS'!O74+'Biz DRENE'!O82,0)</f>
        <v>519441.00885532214</v>
      </c>
      <c r="P15" s="55">
        <f>IF(P$4="X",'2M - SGS'!P74+'Biz DRENE'!P82,0)</f>
        <v>597675.33029602806</v>
      </c>
      <c r="Q15" s="55">
        <f>IF(Q$4="X",'2M - SGS'!Q74+'Biz DRENE'!Q82,0)</f>
        <v>683401.99135178817</v>
      </c>
      <c r="R15" s="55">
        <f>IF(R$4="X",'2M - SGS'!R74+'Biz DRENE'!R82,0)</f>
        <v>774526.41239272151</v>
      </c>
      <c r="S15" s="55">
        <f>IF(S$4="X",'2M - SGS'!S74+'Biz DRENE'!S82,0)</f>
        <v>896019.86024266528</v>
      </c>
      <c r="T15" s="55">
        <f>IF(T$4="X",'2M - SGS'!T74+'Biz DRENE'!T82,0)</f>
        <v>1058353.2504914778</v>
      </c>
      <c r="U15" s="55">
        <f>IF(U$4="X",'2M - SGS'!U74+'Biz DRENE'!U82,0)</f>
        <v>0</v>
      </c>
      <c r="V15" s="55">
        <f>IF(V$4="X",'2M - SGS'!V74+'Biz DRENE'!V82,0)</f>
        <v>0</v>
      </c>
      <c r="W15" s="55">
        <f>IF(W$4="X",'2M - SGS'!W74+'Biz DRENE'!W82,0)</f>
        <v>0</v>
      </c>
      <c r="X15" s="55">
        <f>IF(X$4="X",'2M - SGS'!X74+'Biz DRENE'!X82,0)</f>
        <v>0</v>
      </c>
      <c r="Y15" s="55">
        <f>IF(Y$4="X",'2M - SGS'!Y74+'Biz DRENE'!Y82,0)</f>
        <v>0</v>
      </c>
      <c r="Z15" s="55">
        <f>IF(Z$4="X",'2M - SGS'!Z74+'Biz DRENE'!Z82,0)</f>
        <v>0</v>
      </c>
      <c r="AA15" s="55">
        <f>IF(AA$4="X",'2M - SGS'!AA74+'Biz DRENE'!AA82,0)</f>
        <v>0</v>
      </c>
      <c r="AB15" s="55">
        <f>IF(AB$4="X",'2M - SGS'!AB74+'Biz DRENE'!AB82,0)</f>
        <v>0</v>
      </c>
      <c r="AC15" s="55">
        <f>IF(AC$4="X",'2M - SGS'!AC74+'Biz DRENE'!AC82,0)</f>
        <v>0</v>
      </c>
      <c r="AD15" s="55">
        <f>IF(AD$4="X",'2M - SGS'!AD74+'Biz DRENE'!AD82,0)</f>
        <v>0</v>
      </c>
      <c r="AE15" s="55">
        <f>IF(AE$4="X",'2M - SGS'!AE74+'Biz DRENE'!AE82,0)</f>
        <v>0</v>
      </c>
      <c r="AF15" s="55">
        <f>IF(AF$4="X",'2M - SGS'!AF74+'Biz DRENE'!AF82,0)</f>
        <v>0</v>
      </c>
      <c r="AG15" s="55">
        <f>IF(AG$4="X",'2M - SGS'!AG74+'Biz DRENE'!AG82,0)</f>
        <v>0</v>
      </c>
      <c r="AH15" s="55">
        <f>IF(AH$4="X",'2M - SGS'!AH74+'Biz DRENE'!AH82,0)</f>
        <v>0</v>
      </c>
      <c r="AI15" s="55">
        <f>IF(AI$4="X",'2M - SGS'!AI74+'Biz DRENE'!AI82,0)</f>
        <v>0</v>
      </c>
      <c r="AJ15" s="55">
        <f>IF(AJ$4="X",'2M - SGS'!AJ74+'Biz DRENE'!AJ82,0)</f>
        <v>0</v>
      </c>
      <c r="AK15" s="55">
        <f>IF(AK$4="X",'2M - SGS'!AK74+'Biz DRENE'!AK82,0)</f>
        <v>0</v>
      </c>
      <c r="AL15" s="55">
        <f>IF(AL$4="X",'2M - SGS'!AL74+'Biz DRENE'!AL82,0)</f>
        <v>0</v>
      </c>
      <c r="AM15" s="55">
        <f>IF(AM$4="X",'2M - SGS'!AM74+'Biz DRENE'!AM82,0)</f>
        <v>0</v>
      </c>
      <c r="AN15" s="55">
        <f>IF(AN$4="X",'2M - SGS'!AN74+'Biz DRENE'!AN82,0)</f>
        <v>0</v>
      </c>
      <c r="AO15" s="55">
        <f>IF(AO$4="X",'2M - SGS'!AO74+'Biz DRENE'!AO82,0)</f>
        <v>0</v>
      </c>
      <c r="AP15" s="55">
        <f>IF(AP$4="X",'2M - SGS'!AP74+'Biz DRENE'!AP82,0)</f>
        <v>0</v>
      </c>
      <c r="AQ15" s="55">
        <f>IF(AQ$4="X",'2M - SGS'!AQ74+'Biz DRENE'!AQ82,0)</f>
        <v>0</v>
      </c>
      <c r="AR15" s="55">
        <f>IF(AR$4="X",'2M - SGS'!AR74+'Biz DRENE'!AR82,0)</f>
        <v>0</v>
      </c>
      <c r="AS15" s="55">
        <f>IF(AS$4="X",'2M - SGS'!AS74+'Biz DRENE'!AS82,0)</f>
        <v>0</v>
      </c>
      <c r="AT15" s="55">
        <f>IF(AT$4="X",'2M - SGS'!AT74+'Biz DRENE'!AT82,0)</f>
        <v>0</v>
      </c>
      <c r="AU15" s="55">
        <f>IF(AU$4="X",'2M - SGS'!AU74+'Biz DRENE'!AU82,0)</f>
        <v>0</v>
      </c>
      <c r="AV15" s="55">
        <f>IF(AV$4="X",'2M - SGS'!AV74+'Biz DRENE'!AV82,0)</f>
        <v>0</v>
      </c>
      <c r="AW15" s="55">
        <f>IF(AW$4="X",'2M - SGS'!AW74+'Biz DRENE'!AW82,0)</f>
        <v>0</v>
      </c>
      <c r="AX15" s="55">
        <f>IF(AX$4="X",'2M - SGS'!AX74+'Biz DRENE'!AX82,0)</f>
        <v>0</v>
      </c>
      <c r="AY15" s="55">
        <f>IF(AY$4="X",'2M - SGS'!AY74+'Biz DRENE'!AY82,0)</f>
        <v>0</v>
      </c>
      <c r="AZ15" s="55">
        <f>IF(AZ$4="X",'2M - SGS'!AZ74+'Biz DRENE'!AZ82,0)</f>
        <v>0</v>
      </c>
      <c r="BA15" s="55">
        <f>IF(BA$4="X",'2M - SGS'!BA74+'Biz DRENE'!BA82,0)</f>
        <v>0</v>
      </c>
      <c r="BB15" s="55">
        <f>IF(BB$4="X",'2M - SGS'!BB74+'Biz DRENE'!BB82,0)</f>
        <v>0</v>
      </c>
      <c r="BC15" s="55">
        <f>IF(BC$4="X",'2M - SGS'!BC74+'Biz DRENE'!BC82,0)</f>
        <v>0</v>
      </c>
      <c r="BD15" s="55">
        <f>IF(BD$4="X",'2M - SGS'!BD74+'Biz DRENE'!BD82,0)</f>
        <v>0</v>
      </c>
      <c r="BE15" s="55">
        <f>IF(BE$4="X",'2M - SGS'!BE74+'Biz DRENE'!BE82,0)</f>
        <v>0</v>
      </c>
      <c r="BF15" s="55">
        <f>IF(BF$4="X",'2M - SGS'!BF74+'Biz DRENE'!BF82,0)</f>
        <v>0</v>
      </c>
      <c r="BG15" s="55">
        <f>IF(BG$4="X",'2M - SGS'!BG74+'Biz DRENE'!BG82,0)</f>
        <v>0</v>
      </c>
      <c r="BH15" s="55">
        <f>IF(BH$4="X",'2M - SGS'!BH74+'Biz DRENE'!BH82,0)</f>
        <v>0</v>
      </c>
      <c r="BI15" s="55">
        <f>IF(BI$4="X",'2M - SGS'!BI74+'Biz DRENE'!BI82,0)</f>
        <v>0</v>
      </c>
      <c r="BJ15" s="55">
        <f>IF(BJ$4="X",'2M - SGS'!BJ74+'Biz DRENE'!BJ82,0)</f>
        <v>0</v>
      </c>
      <c r="BK15" s="55">
        <f>IF(BK$4="X",'2M - SGS'!BK74+'Biz DRENE'!BK82,0)</f>
        <v>0</v>
      </c>
      <c r="BL15" s="55">
        <f>IF(BL$4="X",'2M - SGS'!BL74+'Biz DRENE'!BL82,0)</f>
        <v>0</v>
      </c>
      <c r="BM15" s="55">
        <f>IF(BM$4="X",'2M - SGS'!BM74+'Biz DRENE'!BM82,0)</f>
        <v>0</v>
      </c>
      <c r="BN15" s="55">
        <f>IF(BN$4="X",'2M - SGS'!BN74+'Biz DRENE'!BN82,0)</f>
        <v>0</v>
      </c>
      <c r="BO15" s="55">
        <f>IF(BO$4="X",'2M - SGS'!BO74+'Biz DRENE'!BO82,0)</f>
        <v>0</v>
      </c>
      <c r="BP15" s="55">
        <f>IF(BP$4="X",'2M - SGS'!BP74+'Biz DRENE'!BP82,0)</f>
        <v>0</v>
      </c>
      <c r="BQ15" s="55">
        <f>IF(BQ$4="X",'2M - SGS'!BQ74+'Biz DRENE'!BQ82,0)</f>
        <v>0</v>
      </c>
      <c r="BR15" s="55">
        <f>IF(BR$4="X",'2M - SGS'!BR74+'Biz DRENE'!BR82,0)</f>
        <v>0</v>
      </c>
      <c r="BS15" s="55">
        <f>IF(BS$4="X",'2M - SGS'!BS74+'Biz DRENE'!BS82,0)</f>
        <v>0</v>
      </c>
      <c r="BT15" s="55">
        <f>IF(BT$4="X",'2M - SGS'!BT74+'Biz DRENE'!BT82,0)</f>
        <v>0</v>
      </c>
      <c r="BU15" s="55">
        <f>IF(BU$4="X",'2M - SGS'!BU74+'Biz DRENE'!BU82,0)</f>
        <v>0</v>
      </c>
      <c r="BV15" s="55">
        <f>IF(BV$4="X",'2M - SGS'!BV74+'Biz DRENE'!BV82,0)</f>
        <v>0</v>
      </c>
      <c r="BW15" s="55">
        <f>IF(BW$4="X",'2M - SGS'!BW74+'Biz DRENE'!BW82,0)</f>
        <v>0</v>
      </c>
      <c r="BX15" s="55">
        <f>IF(BX$4="X",'2M - SGS'!BX74+'Biz DRENE'!BX82,0)</f>
        <v>0</v>
      </c>
      <c r="BY15" s="55">
        <f>IF(BY$4="X",'2M - SGS'!BY74+'Biz DRENE'!BY82,0)</f>
        <v>0</v>
      </c>
      <c r="BZ15" s="55">
        <f>IF(BZ$4="X",'2M - SGS'!BZ74+'Biz DRENE'!BZ82,0)</f>
        <v>0</v>
      </c>
      <c r="CA15" s="55">
        <f>IF(CA$4="X",'2M - SGS'!CA74+'Biz DRENE'!CA82,0)</f>
        <v>0</v>
      </c>
      <c r="CB15" s="55">
        <f>IF(CB$4="X",'2M - SGS'!CB74+'Biz DRENE'!CB82,0)</f>
        <v>0</v>
      </c>
      <c r="CC15" s="55">
        <f>IF(CC$4="X",'2M - SGS'!CC74+'Biz DRENE'!CC82,0)</f>
        <v>0</v>
      </c>
      <c r="CD15" s="55">
        <f>IF(CD$4="X",'2M - SGS'!CD74+'Biz DRENE'!CD82,0)</f>
        <v>0</v>
      </c>
      <c r="CE15" s="55">
        <f>IF(CE$4="X",'2M - SGS'!CE74+'Biz DRENE'!CE82,0)</f>
        <v>0</v>
      </c>
      <c r="CF15" s="55">
        <f>IF(CF$4="X",'2M - SGS'!CF74+'Biz DRENE'!CF82,0)</f>
        <v>0</v>
      </c>
      <c r="CG15" s="55">
        <f>IF(CG$4="X",'2M - SGS'!CG74+'Biz DRENE'!CG82,0)</f>
        <v>0</v>
      </c>
      <c r="CH15" s="162">
        <f>IF(CH$4="X",'2M - SGS'!CH74+'Biz DRENE'!CH82,0)</f>
        <v>0</v>
      </c>
    </row>
    <row r="16" spans="1:87" x14ac:dyDescent="0.35">
      <c r="B16" s="60" t="s">
        <v>31</v>
      </c>
      <c r="C16" s="55">
        <f>IF(C$4="X",'3M - LGS'!C74+'Biz DRENE'!C83,0)</f>
        <v>0</v>
      </c>
      <c r="D16" s="55">
        <f>IF(D$4="X",'3M - LGS'!D74+'Biz DRENE'!D83,0)</f>
        <v>1022.6071001396309</v>
      </c>
      <c r="E16" s="55">
        <f>IF(E$4="X",'3M - LGS'!E74+'Biz DRENE'!E83,0)</f>
        <v>4944.8905518687388</v>
      </c>
      <c r="F16" s="55">
        <f>IF(F$4="X",'3M - LGS'!F74+'Biz DRENE'!F83,0)</f>
        <v>19409.886805788134</v>
      </c>
      <c r="G16" s="55">
        <f>IF(G$4="X",'3M - LGS'!G74+'Biz DRENE'!G83,0)</f>
        <v>52363.097857315784</v>
      </c>
      <c r="H16" s="55">
        <f>IF(H$4="X",'3M - LGS'!H74+'Biz DRENE'!H83,0)</f>
        <v>179127.37608690889</v>
      </c>
      <c r="I16" s="55">
        <f>IF(I$4="X",'3M - LGS'!I74+'Biz DRENE'!I83,0)</f>
        <v>350669.73691266152</v>
      </c>
      <c r="J16" s="55">
        <f>IF(J$4="X",'3M - LGS'!J74+'Biz DRENE'!J83,0)</f>
        <v>521532.24790689402</v>
      </c>
      <c r="K16" s="55">
        <f>IF(K$4="X",'3M - LGS'!K74+'Biz DRENE'!K83,0)</f>
        <v>662108.69428855821</v>
      </c>
      <c r="L16" s="55">
        <f>IF(L$4="X",'3M - LGS'!L74+'Biz DRENE'!L83,0)</f>
        <v>747358.52706960205</v>
      </c>
      <c r="M16" s="55">
        <f>IF(M$4="X",'3M - LGS'!M74+'Biz DRENE'!M83,0)</f>
        <v>846302.26235586451</v>
      </c>
      <c r="N16" s="55">
        <f>IF(N$4="X",'3M - LGS'!N74+'Biz DRENE'!N83,0)</f>
        <v>1012899.3441956936</v>
      </c>
      <c r="O16" s="55">
        <f>IF(O$4="X",'3M - LGS'!O74+'Biz DRENE'!O83,0)</f>
        <v>1230190.1564643453</v>
      </c>
      <c r="P16" s="55">
        <f>IF(P$4="X",'3M - LGS'!P74+'Biz DRENE'!P83,0)</f>
        <v>1410707.5821180497</v>
      </c>
      <c r="Q16" s="55">
        <f>IF(Q$4="X",'3M - LGS'!Q74+'Biz DRENE'!Q83,0)</f>
        <v>1596403.7866431086</v>
      </c>
      <c r="R16" s="55">
        <f>IF(R$4="X",'3M - LGS'!R74+'Biz DRENE'!R83,0)</f>
        <v>1768932.6907047238</v>
      </c>
      <c r="S16" s="55">
        <f>IF(S$4="X",'3M - LGS'!S74+'Biz DRENE'!S83,0)</f>
        <v>1991462.0506220865</v>
      </c>
      <c r="T16" s="55">
        <f>IF(T$4="X",'3M - LGS'!T74+'Biz DRENE'!T83,0)</f>
        <v>2519795.4538374613</v>
      </c>
      <c r="U16" s="55">
        <f>IF(U$4="X",'3M - LGS'!U74+'Biz DRENE'!U83,0)</f>
        <v>0</v>
      </c>
      <c r="V16" s="55">
        <f>IF(V$4="X",'3M - LGS'!V74+'Biz DRENE'!V83,0)</f>
        <v>0</v>
      </c>
      <c r="W16" s="55">
        <f>IF(W$4="X",'3M - LGS'!W74+'Biz DRENE'!W83,0)</f>
        <v>0</v>
      </c>
      <c r="X16" s="55">
        <f>IF(X$4="X",'3M - LGS'!X74+'Biz DRENE'!X83,0)</f>
        <v>0</v>
      </c>
      <c r="Y16" s="55">
        <f>IF(Y$4="X",'3M - LGS'!Y74+'Biz DRENE'!Y83,0)</f>
        <v>0</v>
      </c>
      <c r="Z16" s="55">
        <f>IF(Z$4="X",'3M - LGS'!Z74+'Biz DRENE'!Z83,0)</f>
        <v>0</v>
      </c>
      <c r="AA16" s="55">
        <f>IF(AA$4="X",'3M - LGS'!AA74+'Biz DRENE'!AA83,0)</f>
        <v>0</v>
      </c>
      <c r="AB16" s="55">
        <f>IF(AB$4="X",'3M - LGS'!AB74+'Biz DRENE'!AB83,0)</f>
        <v>0</v>
      </c>
      <c r="AC16" s="55">
        <f>IF(AC$4="X",'3M - LGS'!AC74+'Biz DRENE'!AC83,0)</f>
        <v>0</v>
      </c>
      <c r="AD16" s="55">
        <f>IF(AD$4="X",'3M - LGS'!AD74+'Biz DRENE'!AD83,0)</f>
        <v>0</v>
      </c>
      <c r="AE16" s="55">
        <f>IF(AE$4="X",'3M - LGS'!AE74+'Biz DRENE'!AE83,0)</f>
        <v>0</v>
      </c>
      <c r="AF16" s="55">
        <f>IF(AF$4="X",'3M - LGS'!AF74+'Biz DRENE'!AF83,0)</f>
        <v>0</v>
      </c>
      <c r="AG16" s="55">
        <f>IF(AG$4="X",'3M - LGS'!AG74+'Biz DRENE'!AG83,0)</f>
        <v>0</v>
      </c>
      <c r="AH16" s="55">
        <f>IF(AH$4="X",'3M - LGS'!AH74+'Biz DRENE'!AH83,0)</f>
        <v>0</v>
      </c>
      <c r="AI16" s="55">
        <f>IF(AI$4="X",'3M - LGS'!AI74+'Biz DRENE'!AI83,0)</f>
        <v>0</v>
      </c>
      <c r="AJ16" s="55">
        <f>IF(AJ$4="X",'3M - LGS'!AJ74+'Biz DRENE'!AJ83,0)</f>
        <v>0</v>
      </c>
      <c r="AK16" s="55">
        <f>IF(AK$4="X",'3M - LGS'!AK74+'Biz DRENE'!AK83,0)</f>
        <v>0</v>
      </c>
      <c r="AL16" s="55">
        <f>IF(AL$4="X",'3M - LGS'!AL74+'Biz DRENE'!AL83,0)</f>
        <v>0</v>
      </c>
      <c r="AM16" s="55">
        <f>IF(AM$4="X",'3M - LGS'!AM74+'Biz DRENE'!AM83,0)</f>
        <v>0</v>
      </c>
      <c r="AN16" s="55">
        <f>IF(AN$4="X",'3M - LGS'!AN74+'Biz DRENE'!AN83,0)</f>
        <v>0</v>
      </c>
      <c r="AO16" s="55">
        <f>IF(AO$4="X",'3M - LGS'!AO74+'Biz DRENE'!AO83,0)</f>
        <v>0</v>
      </c>
      <c r="AP16" s="55">
        <f>IF(AP$4="X",'3M - LGS'!AP74+'Biz DRENE'!AP83,0)</f>
        <v>0</v>
      </c>
      <c r="AQ16" s="55">
        <f>IF(AQ$4="X",'3M - LGS'!AQ74+'Biz DRENE'!AQ83,0)</f>
        <v>0</v>
      </c>
      <c r="AR16" s="55">
        <f>IF(AR$4="X",'3M - LGS'!AR74+'Biz DRENE'!AR83,0)</f>
        <v>0</v>
      </c>
      <c r="AS16" s="55">
        <f>IF(AS$4="X",'3M - LGS'!AS74+'Biz DRENE'!AS83,0)</f>
        <v>0</v>
      </c>
      <c r="AT16" s="55">
        <f>IF(AT$4="X",'3M - LGS'!AT74+'Biz DRENE'!AT83,0)</f>
        <v>0</v>
      </c>
      <c r="AU16" s="55">
        <f>IF(AU$4="X",'3M - LGS'!AU74+'Biz DRENE'!AU83,0)</f>
        <v>0</v>
      </c>
      <c r="AV16" s="55">
        <f>IF(AV$4="X",'3M - LGS'!AV74+'Biz DRENE'!AV83,0)</f>
        <v>0</v>
      </c>
      <c r="AW16" s="55">
        <f>IF(AW$4="X",'3M - LGS'!AW74+'Biz DRENE'!AW83,0)</f>
        <v>0</v>
      </c>
      <c r="AX16" s="55">
        <f>IF(AX$4="X",'3M - LGS'!AX74+'Biz DRENE'!AX83,0)</f>
        <v>0</v>
      </c>
      <c r="AY16" s="55">
        <f>IF(AY$4="X",'3M - LGS'!AY74+'Biz DRENE'!AY83,0)</f>
        <v>0</v>
      </c>
      <c r="AZ16" s="55">
        <f>IF(AZ$4="X",'3M - LGS'!AZ74+'Biz DRENE'!AZ83,0)</f>
        <v>0</v>
      </c>
      <c r="BA16" s="55">
        <f>IF(BA$4="X",'3M - LGS'!BA74+'Biz DRENE'!BA83,0)</f>
        <v>0</v>
      </c>
      <c r="BB16" s="55">
        <f>IF(BB$4="X",'3M - LGS'!BB74+'Biz DRENE'!BB83,0)</f>
        <v>0</v>
      </c>
      <c r="BC16" s="55">
        <f>IF(BC$4="X",'3M - LGS'!BC74+'Biz DRENE'!BC83,0)</f>
        <v>0</v>
      </c>
      <c r="BD16" s="55">
        <f>IF(BD$4="X",'3M - LGS'!BD74+'Biz DRENE'!BD83,0)</f>
        <v>0</v>
      </c>
      <c r="BE16" s="55">
        <f>IF(BE$4="X",'3M - LGS'!BE74+'Biz DRENE'!BE83,0)</f>
        <v>0</v>
      </c>
      <c r="BF16" s="55">
        <f>IF(BF$4="X",'3M - LGS'!BF74+'Biz DRENE'!BF83,0)</f>
        <v>0</v>
      </c>
      <c r="BG16" s="55">
        <f>IF(BG$4="X",'3M - LGS'!BG74+'Biz DRENE'!BG83,0)</f>
        <v>0</v>
      </c>
      <c r="BH16" s="55">
        <f>IF(BH$4="X",'3M - LGS'!BH74+'Biz DRENE'!BH83,0)</f>
        <v>0</v>
      </c>
      <c r="BI16" s="55">
        <f>IF(BI$4="X",'3M - LGS'!BI74+'Biz DRENE'!BI83,0)</f>
        <v>0</v>
      </c>
      <c r="BJ16" s="55">
        <f>IF(BJ$4="X",'3M - LGS'!BJ74+'Biz DRENE'!BJ83,0)</f>
        <v>0</v>
      </c>
      <c r="BK16" s="55">
        <f>IF(BK$4="X",'3M - LGS'!BK74+'Biz DRENE'!BK83,0)</f>
        <v>0</v>
      </c>
      <c r="BL16" s="55">
        <f>IF(BL$4="X",'3M - LGS'!BL74+'Biz DRENE'!BL83,0)</f>
        <v>0</v>
      </c>
      <c r="BM16" s="55">
        <f>IF(BM$4="X",'3M - LGS'!BM74+'Biz DRENE'!BM83,0)</f>
        <v>0</v>
      </c>
      <c r="BN16" s="55">
        <f>IF(BN$4="X",'3M - LGS'!BN74+'Biz DRENE'!BN83,0)</f>
        <v>0</v>
      </c>
      <c r="BO16" s="55">
        <f>IF(BO$4="X",'3M - LGS'!BO74+'Biz DRENE'!BO83,0)</f>
        <v>0</v>
      </c>
      <c r="BP16" s="55">
        <f>IF(BP$4="X",'3M - LGS'!BP74+'Biz DRENE'!BP83,0)</f>
        <v>0</v>
      </c>
      <c r="BQ16" s="55">
        <f>IF(BQ$4="X",'3M - LGS'!BQ74+'Biz DRENE'!BQ83,0)</f>
        <v>0</v>
      </c>
      <c r="BR16" s="55">
        <f>IF(BR$4="X",'3M - LGS'!BR74+'Biz DRENE'!BR83,0)</f>
        <v>0</v>
      </c>
      <c r="BS16" s="55">
        <f>IF(BS$4="X",'3M - LGS'!BS74+'Biz DRENE'!BS83,0)</f>
        <v>0</v>
      </c>
      <c r="BT16" s="55">
        <f>IF(BT$4="X",'3M - LGS'!BT74+'Biz DRENE'!BT83,0)</f>
        <v>0</v>
      </c>
      <c r="BU16" s="55">
        <f>IF(BU$4="X",'3M - LGS'!BU74+'Biz DRENE'!BU83,0)</f>
        <v>0</v>
      </c>
      <c r="BV16" s="55">
        <f>IF(BV$4="X",'3M - LGS'!BV74+'Biz DRENE'!BV83,0)</f>
        <v>0</v>
      </c>
      <c r="BW16" s="55">
        <f>IF(BW$4="X",'3M - LGS'!BW74+'Biz DRENE'!BW83,0)</f>
        <v>0</v>
      </c>
      <c r="BX16" s="55">
        <f>IF(BX$4="X",'3M - LGS'!BX74+'Biz DRENE'!BX83,0)</f>
        <v>0</v>
      </c>
      <c r="BY16" s="55">
        <f>IF(BY$4="X",'3M - LGS'!BY74+'Biz DRENE'!BY83,0)</f>
        <v>0</v>
      </c>
      <c r="BZ16" s="55">
        <f>IF(BZ$4="X",'3M - LGS'!BZ74+'Biz DRENE'!BZ83,0)</f>
        <v>0</v>
      </c>
      <c r="CA16" s="55">
        <f>IF(CA$4="X",'3M - LGS'!CA74+'Biz DRENE'!CA83,0)</f>
        <v>0</v>
      </c>
      <c r="CB16" s="55">
        <f>IF(CB$4="X",'3M - LGS'!CB74+'Biz DRENE'!CB83,0)</f>
        <v>0</v>
      </c>
      <c r="CC16" s="55">
        <f>IF(CC$4="X",'3M - LGS'!CC74+'Biz DRENE'!CC83,0)</f>
        <v>0</v>
      </c>
      <c r="CD16" s="55">
        <f>IF(CD$4="X",'3M - LGS'!CD74+'Biz DRENE'!CD83,0)</f>
        <v>0</v>
      </c>
      <c r="CE16" s="55">
        <f>IF(CE$4="X",'3M - LGS'!CE74+'Biz DRENE'!CE83,0)</f>
        <v>0</v>
      </c>
      <c r="CF16" s="55">
        <f>IF(CF$4="X",'3M - LGS'!CF74+'Biz DRENE'!CF83,0)</f>
        <v>0</v>
      </c>
      <c r="CG16" s="55">
        <f>IF(CG$4="X",'3M - LGS'!CG74+'Biz DRENE'!CG83,0)</f>
        <v>0</v>
      </c>
      <c r="CH16" s="162">
        <f>IF(CH$4="X",'3M - LGS'!CH74+'Biz DRENE'!CH83,0)</f>
        <v>0</v>
      </c>
    </row>
    <row r="17" spans="1:99" x14ac:dyDescent="0.35">
      <c r="B17" s="60" t="s">
        <v>32</v>
      </c>
      <c r="C17" s="55">
        <f>IF(C$4="X",'4M - SPS'!C74+'Biz DRENE'!C84,0)</f>
        <v>0</v>
      </c>
      <c r="D17" s="55">
        <f>IF(D$4="X",'4M - SPS'!D74+'Biz DRENE'!D84,0)</f>
        <v>415.86146983491898</v>
      </c>
      <c r="E17" s="55">
        <f>IF(E$4="X",'4M - SPS'!E74+'Biz DRENE'!E84,0)</f>
        <v>1489.1551827564274</v>
      </c>
      <c r="F17" s="55">
        <f>IF(F$4="X",'4M - SPS'!F74+'Biz DRENE'!F84,0)</f>
        <v>3467.6256166691578</v>
      </c>
      <c r="G17" s="55">
        <f>IF(G$4="X",'4M - SPS'!G74+'Biz DRENE'!G84,0)</f>
        <v>7963.0980798824239</v>
      </c>
      <c r="H17" s="55">
        <f>IF(H$4="X",'4M - SPS'!H74+'Biz DRENE'!H84,0)</f>
        <v>52703.990191575198</v>
      </c>
      <c r="I17" s="55">
        <f>IF(I$4="X",'4M - SPS'!I74+'Biz DRENE'!I84,0)</f>
        <v>134421.81644079229</v>
      </c>
      <c r="J17" s="55">
        <f>IF(J$4="X",'4M - SPS'!J74+'Biz DRENE'!J84,0)</f>
        <v>206458.96308862726</v>
      </c>
      <c r="K17" s="55">
        <f>IF(K$4="X",'4M - SPS'!K74+'Biz DRENE'!K84,0)</f>
        <v>250493.46871401268</v>
      </c>
      <c r="L17" s="55">
        <f>IF(L$4="X",'4M - SPS'!L74+'Biz DRENE'!L84,0)</f>
        <v>268959.80540174083</v>
      </c>
      <c r="M17" s="55">
        <f>IF(M$4="X",'4M - SPS'!M74+'Biz DRENE'!M84,0)</f>
        <v>286613.10153512773</v>
      </c>
      <c r="N17" s="55">
        <f>IF(N$4="X",'4M - SPS'!N74+'Biz DRENE'!N84,0)</f>
        <v>317322.63287298003</v>
      </c>
      <c r="O17" s="55">
        <f>IF(O$4="X",'4M - SPS'!O74+'Biz DRENE'!O84,0)</f>
        <v>362260.18299512868</v>
      </c>
      <c r="P17" s="55">
        <f>IF(P$4="X",'4M - SPS'!P74+'Biz DRENE'!P84,0)</f>
        <v>399571.10993535665</v>
      </c>
      <c r="Q17" s="55">
        <f>IF(Q$4="X",'4M - SPS'!Q74+'Biz DRENE'!Q84,0)</f>
        <v>440422.62222990202</v>
      </c>
      <c r="R17" s="55">
        <f>IF(R$4="X",'4M - SPS'!R74+'Biz DRENE'!R84,0)</f>
        <v>483679.09665133071</v>
      </c>
      <c r="S17" s="55">
        <f>IF(S$4="X",'4M - SPS'!S74+'Biz DRENE'!S84,0)</f>
        <v>547533.60010860371</v>
      </c>
      <c r="T17" s="55">
        <f>IF(T$4="X",'4M - SPS'!T74+'Biz DRENE'!T84,0)</f>
        <v>727840.74561585276</v>
      </c>
      <c r="U17" s="55">
        <f>IF(U$4="X",'4M - SPS'!U74+'Biz DRENE'!U84,0)</f>
        <v>0</v>
      </c>
      <c r="V17" s="55">
        <f>IF(V$4="X",'4M - SPS'!V74+'Biz DRENE'!V84,0)</f>
        <v>0</v>
      </c>
      <c r="W17" s="55">
        <f>IF(W$4="X",'4M - SPS'!W74+'Biz DRENE'!W84,0)</f>
        <v>0</v>
      </c>
      <c r="X17" s="55">
        <f>IF(X$4="X",'4M - SPS'!X74+'Biz DRENE'!X84,0)</f>
        <v>0</v>
      </c>
      <c r="Y17" s="55">
        <f>IF(Y$4="X",'4M - SPS'!Y74+'Biz DRENE'!Y84,0)</f>
        <v>0</v>
      </c>
      <c r="Z17" s="55">
        <f>IF(Z$4="X",'4M - SPS'!Z74+'Biz DRENE'!Z84,0)</f>
        <v>0</v>
      </c>
      <c r="AA17" s="55">
        <f>IF(AA$4="X",'4M - SPS'!AA74+'Biz DRENE'!AA84,0)</f>
        <v>0</v>
      </c>
      <c r="AB17" s="55">
        <f>IF(AB$4="X",'4M - SPS'!AB74+'Biz DRENE'!AB84,0)</f>
        <v>0</v>
      </c>
      <c r="AC17" s="55">
        <f>IF(AC$4="X",'4M - SPS'!AC74+'Biz DRENE'!AC84,0)</f>
        <v>0</v>
      </c>
      <c r="AD17" s="55">
        <f>IF(AD$4="X",'4M - SPS'!AD74+'Biz DRENE'!AD84,0)</f>
        <v>0</v>
      </c>
      <c r="AE17" s="55">
        <f>IF(AE$4="X",'4M - SPS'!AE74+'Biz DRENE'!AE84,0)</f>
        <v>0</v>
      </c>
      <c r="AF17" s="55">
        <f>IF(AF$4="X",'4M - SPS'!AF74+'Biz DRENE'!AF84,0)</f>
        <v>0</v>
      </c>
      <c r="AG17" s="55">
        <f>IF(AG$4="X",'4M - SPS'!AG74+'Biz DRENE'!AG84,0)</f>
        <v>0</v>
      </c>
      <c r="AH17" s="55">
        <f>IF(AH$4="X",'4M - SPS'!AH74+'Biz DRENE'!AH84,0)</f>
        <v>0</v>
      </c>
      <c r="AI17" s="55">
        <f>IF(AI$4="X",'4M - SPS'!AI74+'Biz DRENE'!AI84,0)</f>
        <v>0</v>
      </c>
      <c r="AJ17" s="55">
        <f>IF(AJ$4="X",'4M - SPS'!AJ74+'Biz DRENE'!AJ84,0)</f>
        <v>0</v>
      </c>
      <c r="AK17" s="55">
        <f>IF(AK$4="X",'4M - SPS'!AK74+'Biz DRENE'!AK84,0)</f>
        <v>0</v>
      </c>
      <c r="AL17" s="55">
        <f>IF(AL$4="X",'4M - SPS'!AL74+'Biz DRENE'!AL84,0)</f>
        <v>0</v>
      </c>
      <c r="AM17" s="55">
        <f>IF(AM$4="X",'4M - SPS'!AM74+'Biz DRENE'!AM84,0)</f>
        <v>0</v>
      </c>
      <c r="AN17" s="55">
        <f>IF(AN$4="X",'4M - SPS'!AN74+'Biz DRENE'!AN84,0)</f>
        <v>0</v>
      </c>
      <c r="AO17" s="55">
        <f>IF(AO$4="X",'4M - SPS'!AO74+'Biz DRENE'!AO84,0)</f>
        <v>0</v>
      </c>
      <c r="AP17" s="55">
        <f>IF(AP$4="X",'4M - SPS'!AP74+'Biz DRENE'!AP84,0)</f>
        <v>0</v>
      </c>
      <c r="AQ17" s="55">
        <f>IF(AQ$4="X",'4M - SPS'!AQ74+'Biz DRENE'!AQ84,0)</f>
        <v>0</v>
      </c>
      <c r="AR17" s="55">
        <f>IF(AR$4="X",'4M - SPS'!AR74+'Biz DRENE'!AR84,0)</f>
        <v>0</v>
      </c>
      <c r="AS17" s="55">
        <f>IF(AS$4="X",'4M - SPS'!AS74+'Biz DRENE'!AS84,0)</f>
        <v>0</v>
      </c>
      <c r="AT17" s="55">
        <f>IF(AT$4="X",'4M - SPS'!AT74+'Biz DRENE'!AT84,0)</f>
        <v>0</v>
      </c>
      <c r="AU17" s="55">
        <f>IF(AU$4="X",'4M - SPS'!AU74+'Biz DRENE'!AU84,0)</f>
        <v>0</v>
      </c>
      <c r="AV17" s="55">
        <f>IF(AV$4="X",'4M - SPS'!AV74+'Biz DRENE'!AV84,0)</f>
        <v>0</v>
      </c>
      <c r="AW17" s="55">
        <f>IF(AW$4="X",'4M - SPS'!AW74+'Biz DRENE'!AW84,0)</f>
        <v>0</v>
      </c>
      <c r="AX17" s="55">
        <f>IF(AX$4="X",'4M - SPS'!AX74+'Biz DRENE'!AX84,0)</f>
        <v>0</v>
      </c>
      <c r="AY17" s="55">
        <f>IF(AY$4="X",'4M - SPS'!AY74+'Biz DRENE'!AY84,0)</f>
        <v>0</v>
      </c>
      <c r="AZ17" s="55">
        <f>IF(AZ$4="X",'4M - SPS'!AZ74+'Biz DRENE'!AZ84,0)</f>
        <v>0</v>
      </c>
      <c r="BA17" s="55">
        <f>IF(BA$4="X",'4M - SPS'!BA74+'Biz DRENE'!BA84,0)</f>
        <v>0</v>
      </c>
      <c r="BB17" s="55">
        <f>IF(BB$4="X",'4M - SPS'!BB74+'Biz DRENE'!BB84,0)</f>
        <v>0</v>
      </c>
      <c r="BC17" s="55">
        <f>IF(BC$4="X",'4M - SPS'!BC74+'Biz DRENE'!BC84,0)</f>
        <v>0</v>
      </c>
      <c r="BD17" s="55">
        <f>IF(BD$4="X",'4M - SPS'!BD74+'Biz DRENE'!BD84,0)</f>
        <v>0</v>
      </c>
      <c r="BE17" s="55">
        <f>IF(BE$4="X",'4M - SPS'!BE74+'Biz DRENE'!BE84,0)</f>
        <v>0</v>
      </c>
      <c r="BF17" s="55">
        <f>IF(BF$4="X",'4M - SPS'!BF74+'Biz DRENE'!BF84,0)</f>
        <v>0</v>
      </c>
      <c r="BG17" s="55">
        <f>IF(BG$4="X",'4M - SPS'!BG74+'Biz DRENE'!BG84,0)</f>
        <v>0</v>
      </c>
      <c r="BH17" s="55">
        <f>IF(BH$4="X",'4M - SPS'!BH74+'Biz DRENE'!BH84,0)</f>
        <v>0</v>
      </c>
      <c r="BI17" s="55">
        <f>IF(BI$4="X",'4M - SPS'!BI74+'Biz DRENE'!BI84,0)</f>
        <v>0</v>
      </c>
      <c r="BJ17" s="55">
        <f>IF(BJ$4="X",'4M - SPS'!BJ74+'Biz DRENE'!BJ84,0)</f>
        <v>0</v>
      </c>
      <c r="BK17" s="55">
        <f>IF(BK$4="X",'4M - SPS'!BK74+'Biz DRENE'!BK84,0)</f>
        <v>0</v>
      </c>
      <c r="BL17" s="55">
        <f>IF(BL$4="X",'4M - SPS'!BL74+'Biz DRENE'!BL84,0)</f>
        <v>0</v>
      </c>
      <c r="BM17" s="55">
        <f>IF(BM$4="X",'4M - SPS'!BM74+'Biz DRENE'!BM84,0)</f>
        <v>0</v>
      </c>
      <c r="BN17" s="55">
        <f>IF(BN$4="X",'4M - SPS'!BN74+'Biz DRENE'!BN84,0)</f>
        <v>0</v>
      </c>
      <c r="BO17" s="55">
        <f>IF(BO$4="X",'4M - SPS'!BO74+'Biz DRENE'!BO84,0)</f>
        <v>0</v>
      </c>
      <c r="BP17" s="55">
        <f>IF(BP$4="X",'4M - SPS'!BP74+'Biz DRENE'!BP84,0)</f>
        <v>0</v>
      </c>
      <c r="BQ17" s="55">
        <f>IF(BQ$4="X",'4M - SPS'!BQ74+'Biz DRENE'!BQ84,0)</f>
        <v>0</v>
      </c>
      <c r="BR17" s="55">
        <f>IF(BR$4="X",'4M - SPS'!BR74+'Biz DRENE'!BR84,0)</f>
        <v>0</v>
      </c>
      <c r="BS17" s="55">
        <f>IF(BS$4="X",'4M - SPS'!BS74+'Biz DRENE'!BS84,0)</f>
        <v>0</v>
      </c>
      <c r="BT17" s="55">
        <f>IF(BT$4="X",'4M - SPS'!BT74+'Biz DRENE'!BT84,0)</f>
        <v>0</v>
      </c>
      <c r="BU17" s="55">
        <f>IF(BU$4="X",'4M - SPS'!BU74+'Biz DRENE'!BU84,0)</f>
        <v>0</v>
      </c>
      <c r="BV17" s="55">
        <f>IF(BV$4="X",'4M - SPS'!BV74+'Biz DRENE'!BV84,0)</f>
        <v>0</v>
      </c>
      <c r="BW17" s="55">
        <f>IF(BW$4="X",'4M - SPS'!BW74+'Biz DRENE'!BW84,0)</f>
        <v>0</v>
      </c>
      <c r="BX17" s="55">
        <f>IF(BX$4="X",'4M - SPS'!BX74+'Biz DRENE'!BX84,0)</f>
        <v>0</v>
      </c>
      <c r="BY17" s="55">
        <f>IF(BY$4="X",'4M - SPS'!BY74+'Biz DRENE'!BY84,0)</f>
        <v>0</v>
      </c>
      <c r="BZ17" s="55">
        <f>IF(BZ$4="X",'4M - SPS'!BZ74+'Biz DRENE'!BZ84,0)</f>
        <v>0</v>
      </c>
      <c r="CA17" s="55">
        <f>IF(CA$4="X",'4M - SPS'!CA74+'Biz DRENE'!CA84,0)</f>
        <v>0</v>
      </c>
      <c r="CB17" s="55">
        <f>IF(CB$4="X",'4M - SPS'!CB74+'Biz DRENE'!CB84,0)</f>
        <v>0</v>
      </c>
      <c r="CC17" s="55">
        <f>IF(CC$4="X",'4M - SPS'!CC74+'Biz DRENE'!CC84,0)</f>
        <v>0</v>
      </c>
      <c r="CD17" s="55">
        <f>IF(CD$4="X",'4M - SPS'!CD74+'Biz DRENE'!CD84,0)</f>
        <v>0</v>
      </c>
      <c r="CE17" s="55">
        <f>IF(CE$4="X",'4M - SPS'!CE74+'Biz DRENE'!CE84,0)</f>
        <v>0</v>
      </c>
      <c r="CF17" s="55">
        <f>IF(CF$4="X",'4M - SPS'!CF74+'Biz DRENE'!CF84,0)</f>
        <v>0</v>
      </c>
      <c r="CG17" s="55">
        <f>IF(CG$4="X",'4M - SPS'!CG74+'Biz DRENE'!CG84,0)</f>
        <v>0</v>
      </c>
      <c r="CH17" s="162">
        <f>IF(CH$4="X",'4M - SPS'!CH74+'Biz DRENE'!CH84,0)</f>
        <v>0</v>
      </c>
    </row>
    <row r="18" spans="1:99" ht="15" thickBot="1" x14ac:dyDescent="0.4">
      <c r="B18" s="36" t="s">
        <v>33</v>
      </c>
      <c r="C18" s="56">
        <f>IF(C$4="X",'11M - LPS'!C74+'Biz DRENE'!C85,0)</f>
        <v>0</v>
      </c>
      <c r="D18" s="56">
        <f>IF(D$4="X",'11M - LPS'!D74+'Biz DRENE'!D85,0)</f>
        <v>0</v>
      </c>
      <c r="E18" s="56">
        <f>IF(E$4="X",'11M - LPS'!E74+'Biz DRENE'!E85,0)</f>
        <v>474.33489504893583</v>
      </c>
      <c r="F18" s="56">
        <f>IF(F$4="X",'11M - LPS'!F74+'Biz DRENE'!F85,0)</f>
        <v>1339.3281745395777</v>
      </c>
      <c r="G18" s="56">
        <f>IF(G$4="X",'11M - LPS'!G74+'Biz DRENE'!G85,0)</f>
        <v>2491.9980169226274</v>
      </c>
      <c r="H18" s="56">
        <f>IF(H$4="X",'11M - LPS'!H74+'Biz DRENE'!H85,0)</f>
        <v>5526.203725710956</v>
      </c>
      <c r="I18" s="56">
        <f>IF(I$4="X",'11M - LPS'!I74+'Biz DRENE'!I85,0)</f>
        <v>15796.291163919772</v>
      </c>
      <c r="J18" s="56">
        <f>IF(J$4="X",'11M - LPS'!J74+'Biz DRENE'!J85,0)</f>
        <v>26685.184657372633</v>
      </c>
      <c r="K18" s="56">
        <f>IF(K$4="X",'11M - LPS'!K74+'Biz DRENE'!K85,0)</f>
        <v>33998.737957379759</v>
      </c>
      <c r="L18" s="56">
        <f>IF(L$4="X",'11M - LPS'!L74+'Biz DRENE'!L85,0)</f>
        <v>37106.385960264503</v>
      </c>
      <c r="M18" s="56">
        <f>IF(M$4="X",'11M - LPS'!M74+'Biz DRENE'!M85,0)</f>
        <v>39723.615570666087</v>
      </c>
      <c r="N18" s="56">
        <f>IF(N$4="X",'11M - LPS'!N74+'Biz DRENE'!N85,0)</f>
        <v>43031.635455169751</v>
      </c>
      <c r="O18" s="56">
        <f>IF(O$4="X",'11M - LPS'!O74+'Biz DRENE'!O85,0)</f>
        <v>46250.99648197338</v>
      </c>
      <c r="P18" s="56">
        <f>IF(P$4="X",'11M - LPS'!P74+'Biz DRENE'!P85,0)</f>
        <v>49124.399041753597</v>
      </c>
      <c r="Q18" s="56">
        <f>IF(Q$4="X",'11M - LPS'!Q74+'Biz DRENE'!Q85,0)</f>
        <v>52595.061026957039</v>
      </c>
      <c r="R18" s="56">
        <f>IF(R$4="X",'11M - LPS'!R74+'Biz DRENE'!R85,0)</f>
        <v>56685.603406208065</v>
      </c>
      <c r="S18" s="56">
        <f>IF(S$4="X",'11M - LPS'!S74+'Biz DRENE'!S85,0)</f>
        <v>65498.153789018892</v>
      </c>
      <c r="T18" s="56">
        <f>IF(T$4="X",'11M - LPS'!T74+'Biz DRENE'!T85,0)</f>
        <v>101921.76160554728</v>
      </c>
      <c r="U18" s="56">
        <f>IF(U$4="X",'11M - LPS'!U74+'Biz DRENE'!U85,0)</f>
        <v>0</v>
      </c>
      <c r="V18" s="56">
        <f>IF(V$4="X",'11M - LPS'!V74+'Biz DRENE'!V85,0)</f>
        <v>0</v>
      </c>
      <c r="W18" s="56">
        <f>IF(W$4="X",'11M - LPS'!W74+'Biz DRENE'!W85,0)</f>
        <v>0</v>
      </c>
      <c r="X18" s="56">
        <f>IF(X$4="X",'11M - LPS'!X74+'Biz DRENE'!X85,0)</f>
        <v>0</v>
      </c>
      <c r="Y18" s="56">
        <f>IF(Y$4="X",'11M - LPS'!Y74+'Biz DRENE'!Y85,0)</f>
        <v>0</v>
      </c>
      <c r="Z18" s="56">
        <f>IF(Z$4="X",'11M - LPS'!Z74+'Biz DRENE'!Z85,0)</f>
        <v>0</v>
      </c>
      <c r="AA18" s="56">
        <f>IF(AA$4="X",'11M - LPS'!AA74+'Biz DRENE'!AA85,0)</f>
        <v>0</v>
      </c>
      <c r="AB18" s="56">
        <f>IF(AB$4="X",'11M - LPS'!AB74+'Biz DRENE'!AB85,0)</f>
        <v>0</v>
      </c>
      <c r="AC18" s="56">
        <f>IF(AC$4="X",'11M - LPS'!AC74+'Biz DRENE'!AC85,0)</f>
        <v>0</v>
      </c>
      <c r="AD18" s="56">
        <f>IF(AD$4="X",'11M - LPS'!AD74+'Biz DRENE'!AD85,0)</f>
        <v>0</v>
      </c>
      <c r="AE18" s="56">
        <f>IF(AE$4="X",'11M - LPS'!AE74+'Biz DRENE'!AE85,0)</f>
        <v>0</v>
      </c>
      <c r="AF18" s="56">
        <f>IF(AF$4="X",'11M - LPS'!AF74+'Biz DRENE'!AF85,0)</f>
        <v>0</v>
      </c>
      <c r="AG18" s="56">
        <f>IF(AG$4="X",'11M - LPS'!AG74+'Biz DRENE'!AG85,0)</f>
        <v>0</v>
      </c>
      <c r="AH18" s="56">
        <f>IF(AH$4="X",'11M - LPS'!AH74+'Biz DRENE'!AH85,0)</f>
        <v>0</v>
      </c>
      <c r="AI18" s="56">
        <f>IF(AI$4="X",'11M - LPS'!AI74+'Biz DRENE'!AI85,0)</f>
        <v>0</v>
      </c>
      <c r="AJ18" s="56">
        <f>IF(AJ$4="X",'11M - LPS'!AJ74+'Biz DRENE'!AJ85,0)</f>
        <v>0</v>
      </c>
      <c r="AK18" s="56">
        <f>IF(AK$4="X",'11M - LPS'!AK74+'Biz DRENE'!AK85,0)</f>
        <v>0</v>
      </c>
      <c r="AL18" s="56">
        <f>IF(AL$4="X",'11M - LPS'!AL74+'Biz DRENE'!AL85,0)</f>
        <v>0</v>
      </c>
      <c r="AM18" s="56">
        <f>IF(AM$4="X",'11M - LPS'!AM74+'Biz DRENE'!AM85,0)</f>
        <v>0</v>
      </c>
      <c r="AN18" s="56">
        <f>IF(AN$4="X",'11M - LPS'!AN74+'Biz DRENE'!AN85,0)</f>
        <v>0</v>
      </c>
      <c r="AO18" s="56">
        <f>IF(AO$4="X",'11M - LPS'!AO74+'Biz DRENE'!AO85,0)</f>
        <v>0</v>
      </c>
      <c r="AP18" s="56">
        <f>IF(AP$4="X",'11M - LPS'!AP74+'Biz DRENE'!AP85,0)</f>
        <v>0</v>
      </c>
      <c r="AQ18" s="56">
        <f>IF(AQ$4="X",'11M - LPS'!AQ74+'Biz DRENE'!AQ85,0)</f>
        <v>0</v>
      </c>
      <c r="AR18" s="56">
        <f>IF(AR$4="X",'11M - LPS'!AR74+'Biz DRENE'!AR85,0)</f>
        <v>0</v>
      </c>
      <c r="AS18" s="56">
        <f>IF(AS$4="X",'11M - LPS'!AS74+'Biz DRENE'!AS85,0)</f>
        <v>0</v>
      </c>
      <c r="AT18" s="56">
        <f>IF(AT$4="X",'11M - LPS'!AT74+'Biz DRENE'!AT85,0)</f>
        <v>0</v>
      </c>
      <c r="AU18" s="56">
        <f>IF(AU$4="X",'11M - LPS'!AU74+'Biz DRENE'!AU85,0)</f>
        <v>0</v>
      </c>
      <c r="AV18" s="56">
        <f>IF(AV$4="X",'11M - LPS'!AV74+'Biz DRENE'!AV85,0)</f>
        <v>0</v>
      </c>
      <c r="AW18" s="56">
        <f>IF(AW$4="X",'11M - LPS'!AW74+'Biz DRENE'!AW85,0)</f>
        <v>0</v>
      </c>
      <c r="AX18" s="56">
        <f>IF(AX$4="X",'11M - LPS'!AX74+'Biz DRENE'!AX85,0)</f>
        <v>0</v>
      </c>
      <c r="AY18" s="56">
        <f>IF(AY$4="X",'11M - LPS'!AY74+'Biz DRENE'!AY85,0)</f>
        <v>0</v>
      </c>
      <c r="AZ18" s="56">
        <f>IF(AZ$4="X",'11M - LPS'!AZ74+'Biz DRENE'!AZ85,0)</f>
        <v>0</v>
      </c>
      <c r="BA18" s="56">
        <f>IF(BA$4="X",'11M - LPS'!BA74+'Biz DRENE'!BA85,0)</f>
        <v>0</v>
      </c>
      <c r="BB18" s="56">
        <f>IF(BB$4="X",'11M - LPS'!BB74+'Biz DRENE'!BB85,0)</f>
        <v>0</v>
      </c>
      <c r="BC18" s="56">
        <f>IF(BC$4="X",'11M - LPS'!BC74+'Biz DRENE'!BC85,0)</f>
        <v>0</v>
      </c>
      <c r="BD18" s="56">
        <f>IF(BD$4="X",'11M - LPS'!BD74+'Biz DRENE'!BD85,0)</f>
        <v>0</v>
      </c>
      <c r="BE18" s="56">
        <f>IF(BE$4="X",'11M - LPS'!BE74+'Biz DRENE'!BE85,0)</f>
        <v>0</v>
      </c>
      <c r="BF18" s="56">
        <f>IF(BF$4="X",'11M - LPS'!BF74+'Biz DRENE'!BF85,0)</f>
        <v>0</v>
      </c>
      <c r="BG18" s="56">
        <f>IF(BG$4="X",'11M - LPS'!BG74+'Biz DRENE'!BG85,0)</f>
        <v>0</v>
      </c>
      <c r="BH18" s="56">
        <f>IF(BH$4="X",'11M - LPS'!BH74+'Biz DRENE'!BH85,0)</f>
        <v>0</v>
      </c>
      <c r="BI18" s="56">
        <f>IF(BI$4="X",'11M - LPS'!BI74+'Biz DRENE'!BI85,0)</f>
        <v>0</v>
      </c>
      <c r="BJ18" s="56">
        <f>IF(BJ$4="X",'11M - LPS'!BJ74+'Biz DRENE'!BJ85,0)</f>
        <v>0</v>
      </c>
      <c r="BK18" s="56">
        <f>IF(BK$4="X",'11M - LPS'!BK74+'Biz DRENE'!BK85,0)</f>
        <v>0</v>
      </c>
      <c r="BL18" s="56">
        <f>IF(BL$4="X",'11M - LPS'!BL74+'Biz DRENE'!BL85,0)</f>
        <v>0</v>
      </c>
      <c r="BM18" s="56">
        <f>IF(BM$4="X",'11M - LPS'!BM74+'Biz DRENE'!BM85,0)</f>
        <v>0</v>
      </c>
      <c r="BN18" s="56">
        <f>IF(BN$4="X",'11M - LPS'!BN74+'Biz DRENE'!BN85,0)</f>
        <v>0</v>
      </c>
      <c r="BO18" s="56">
        <f>IF(BO$4="X",'11M - LPS'!BO74+'Biz DRENE'!BO85,0)</f>
        <v>0</v>
      </c>
      <c r="BP18" s="56">
        <f>IF(BP$4="X",'11M - LPS'!BP74+'Biz DRENE'!BP85,0)</f>
        <v>0</v>
      </c>
      <c r="BQ18" s="56">
        <f>IF(BQ$4="X",'11M - LPS'!BQ74+'Biz DRENE'!BQ85,0)</f>
        <v>0</v>
      </c>
      <c r="BR18" s="56">
        <f>IF(BR$4="X",'11M - LPS'!BR74+'Biz DRENE'!BR85,0)</f>
        <v>0</v>
      </c>
      <c r="BS18" s="56">
        <f>IF(BS$4="X",'11M - LPS'!BS74+'Biz DRENE'!BS85,0)</f>
        <v>0</v>
      </c>
      <c r="BT18" s="56">
        <f>IF(BT$4="X",'11M - LPS'!BT74+'Biz DRENE'!BT85,0)</f>
        <v>0</v>
      </c>
      <c r="BU18" s="56">
        <f>IF(BU$4="X",'11M - LPS'!BU74+'Biz DRENE'!BU85,0)</f>
        <v>0</v>
      </c>
      <c r="BV18" s="56">
        <f>IF(BV$4="X",'11M - LPS'!BV74+'Biz DRENE'!BV85,0)</f>
        <v>0</v>
      </c>
      <c r="BW18" s="56">
        <f>IF(BW$4="X",'11M - LPS'!BW74+'Biz DRENE'!BW85,0)</f>
        <v>0</v>
      </c>
      <c r="BX18" s="56">
        <f>IF(BX$4="X",'11M - LPS'!BX74+'Biz DRENE'!BX85,0)</f>
        <v>0</v>
      </c>
      <c r="BY18" s="56">
        <f>IF(BY$4="X",'11M - LPS'!BY74+'Biz DRENE'!BY85,0)</f>
        <v>0</v>
      </c>
      <c r="BZ18" s="56">
        <f>IF(BZ$4="X",'11M - LPS'!BZ74+'Biz DRENE'!BZ85,0)</f>
        <v>0</v>
      </c>
      <c r="CA18" s="56">
        <f>IF(CA$4="X",'11M - LPS'!CA74+'Biz DRENE'!CA85,0)</f>
        <v>0</v>
      </c>
      <c r="CB18" s="56">
        <f>IF(CB$4="X",'11M - LPS'!CB74+'Biz DRENE'!CB85,0)</f>
        <v>0</v>
      </c>
      <c r="CC18" s="56">
        <f>IF(CC$4="X",'11M - LPS'!CC74+'Biz DRENE'!CC85,0)</f>
        <v>0</v>
      </c>
      <c r="CD18" s="56">
        <f>IF(CD$4="X",'11M - LPS'!CD74+'Biz DRENE'!CD85,0)</f>
        <v>0</v>
      </c>
      <c r="CE18" s="56">
        <f>IF(CE$4="X",'11M - LPS'!CE74+'Biz DRENE'!CE85,0)</f>
        <v>0</v>
      </c>
      <c r="CF18" s="56">
        <f>IF(CF$4="X",'11M - LPS'!CF74+'Biz DRENE'!CF85,0)</f>
        <v>0</v>
      </c>
      <c r="CG18" s="56">
        <f>IF(CG$4="X",'11M - LPS'!CG74+'Biz DRENE'!CG85,0)</f>
        <v>0</v>
      </c>
      <c r="CH18" s="163">
        <f>IF(CH$4="X",'11M - LPS'!CH74+'Biz DRENE'!CH85,0)</f>
        <v>0</v>
      </c>
    </row>
    <row r="19" spans="1:99" ht="15" thickBot="1" x14ac:dyDescent="0.4">
      <c r="A19" s="1"/>
      <c r="B19" s="61" t="s">
        <v>34</v>
      </c>
      <c r="C19" s="62">
        <f>SUM(C14:C18)</f>
        <v>1231.5295374941124</v>
      </c>
      <c r="D19" s="50">
        <f t="shared" ref="D19:BO19" si="10">SUM(D14:D18)</f>
        <v>9099.0349298350593</v>
      </c>
      <c r="E19" s="50">
        <f t="shared" si="10"/>
        <v>30530.093260389433</v>
      </c>
      <c r="F19" s="50">
        <f t="shared" si="10"/>
        <v>67889.499068508099</v>
      </c>
      <c r="G19" s="50">
        <f t="shared" si="10"/>
        <v>143640.75621576753</v>
      </c>
      <c r="H19" s="50">
        <f t="shared" si="10"/>
        <v>510060.98001849634</v>
      </c>
      <c r="I19" s="50">
        <f t="shared" si="10"/>
        <v>1113499.2208490693</v>
      </c>
      <c r="J19" s="50">
        <f t="shared" si="10"/>
        <v>1766245.1106986045</v>
      </c>
      <c r="K19" s="50">
        <f t="shared" si="10"/>
        <v>2228018.1948701097</v>
      </c>
      <c r="L19" s="50">
        <f t="shared" si="10"/>
        <v>2433751.7589761415</v>
      </c>
      <c r="M19" s="50">
        <f t="shared" si="10"/>
        <v>2669916.9277234022</v>
      </c>
      <c r="N19" s="50">
        <f t="shared" si="10"/>
        <v>3077558.2401053058</v>
      </c>
      <c r="O19" s="50">
        <f t="shared" si="10"/>
        <v>3590525.4434293308</v>
      </c>
      <c r="P19" s="50">
        <f t="shared" si="10"/>
        <v>4014703.5443782569</v>
      </c>
      <c r="Q19" s="50">
        <f t="shared" si="10"/>
        <v>4428615.2630827073</v>
      </c>
      <c r="R19" s="50">
        <f t="shared" si="10"/>
        <v>4801312.2519711088</v>
      </c>
      <c r="S19" s="50">
        <f t="shared" si="10"/>
        <v>5310606.2547589177</v>
      </c>
      <c r="T19" s="50">
        <f t="shared" si="10"/>
        <v>6732706.6490292475</v>
      </c>
      <c r="U19" s="50">
        <f t="shared" si="10"/>
        <v>0</v>
      </c>
      <c r="V19" s="50">
        <f t="shared" si="10"/>
        <v>0</v>
      </c>
      <c r="W19" s="50">
        <f t="shared" si="10"/>
        <v>0</v>
      </c>
      <c r="X19" s="50">
        <f t="shared" si="10"/>
        <v>0</v>
      </c>
      <c r="Y19" s="50">
        <f t="shared" si="10"/>
        <v>0</v>
      </c>
      <c r="Z19" s="50">
        <f t="shared" si="10"/>
        <v>0</v>
      </c>
      <c r="AA19" s="50">
        <f t="shared" si="10"/>
        <v>0</v>
      </c>
      <c r="AB19" s="50">
        <f t="shared" si="10"/>
        <v>0</v>
      </c>
      <c r="AC19" s="50">
        <f t="shared" si="10"/>
        <v>0</v>
      </c>
      <c r="AD19" s="50">
        <f t="shared" si="10"/>
        <v>0</v>
      </c>
      <c r="AE19" s="50">
        <f t="shared" si="10"/>
        <v>0</v>
      </c>
      <c r="AF19" s="50">
        <f t="shared" si="10"/>
        <v>0</v>
      </c>
      <c r="AG19" s="50">
        <f t="shared" si="10"/>
        <v>0</v>
      </c>
      <c r="AH19" s="50">
        <f t="shared" si="10"/>
        <v>0</v>
      </c>
      <c r="AI19" s="50">
        <f t="shared" si="10"/>
        <v>0</v>
      </c>
      <c r="AJ19" s="50">
        <f t="shared" si="10"/>
        <v>0</v>
      </c>
      <c r="AK19" s="50">
        <f t="shared" si="10"/>
        <v>0</v>
      </c>
      <c r="AL19" s="50">
        <f t="shared" si="10"/>
        <v>0</v>
      </c>
      <c r="AM19" s="50">
        <f t="shared" si="10"/>
        <v>0</v>
      </c>
      <c r="AN19" s="50">
        <f t="shared" si="10"/>
        <v>0</v>
      </c>
      <c r="AO19" s="50">
        <f t="shared" si="10"/>
        <v>0</v>
      </c>
      <c r="AP19" s="50">
        <f t="shared" si="10"/>
        <v>0</v>
      </c>
      <c r="AQ19" s="50">
        <f t="shared" si="10"/>
        <v>0</v>
      </c>
      <c r="AR19" s="50">
        <f t="shared" si="10"/>
        <v>0</v>
      </c>
      <c r="AS19" s="50">
        <f t="shared" si="10"/>
        <v>0</v>
      </c>
      <c r="AT19" s="50">
        <f t="shared" si="10"/>
        <v>0</v>
      </c>
      <c r="AU19" s="50">
        <f t="shared" si="10"/>
        <v>0</v>
      </c>
      <c r="AV19" s="50">
        <f t="shared" si="10"/>
        <v>0</v>
      </c>
      <c r="AW19" s="50">
        <f t="shared" si="10"/>
        <v>0</v>
      </c>
      <c r="AX19" s="50">
        <f t="shared" si="10"/>
        <v>0</v>
      </c>
      <c r="AY19" s="50">
        <f t="shared" si="10"/>
        <v>0</v>
      </c>
      <c r="AZ19" s="50">
        <f t="shared" si="10"/>
        <v>0</v>
      </c>
      <c r="BA19" s="50">
        <f t="shared" si="10"/>
        <v>0</v>
      </c>
      <c r="BB19" s="50">
        <f t="shared" si="10"/>
        <v>0</v>
      </c>
      <c r="BC19" s="50">
        <f t="shared" si="10"/>
        <v>0</v>
      </c>
      <c r="BD19" s="50">
        <f t="shared" si="10"/>
        <v>0</v>
      </c>
      <c r="BE19" s="50">
        <f t="shared" si="10"/>
        <v>0</v>
      </c>
      <c r="BF19" s="50">
        <f t="shared" si="10"/>
        <v>0</v>
      </c>
      <c r="BG19" s="50">
        <f t="shared" si="10"/>
        <v>0</v>
      </c>
      <c r="BH19" s="50">
        <f t="shared" si="10"/>
        <v>0</v>
      </c>
      <c r="BI19" s="50">
        <f t="shared" si="10"/>
        <v>0</v>
      </c>
      <c r="BJ19" s="50">
        <f t="shared" si="10"/>
        <v>0</v>
      </c>
      <c r="BK19" s="50">
        <f t="shared" si="10"/>
        <v>0</v>
      </c>
      <c r="BL19" s="50">
        <f t="shared" si="10"/>
        <v>0</v>
      </c>
      <c r="BM19" s="50">
        <f t="shared" si="10"/>
        <v>0</v>
      </c>
      <c r="BN19" s="50">
        <f t="shared" si="10"/>
        <v>0</v>
      </c>
      <c r="BO19" s="50">
        <f t="shared" si="10"/>
        <v>0</v>
      </c>
      <c r="BP19" s="50">
        <f t="shared" ref="BP19:CH19" si="11">SUM(BP14:BP18)</f>
        <v>0</v>
      </c>
      <c r="BQ19" s="50">
        <f t="shared" si="11"/>
        <v>0</v>
      </c>
      <c r="BR19" s="50">
        <f t="shared" si="11"/>
        <v>0</v>
      </c>
      <c r="BS19" s="50">
        <f t="shared" si="11"/>
        <v>0</v>
      </c>
      <c r="BT19" s="50">
        <f t="shared" si="11"/>
        <v>0</v>
      </c>
      <c r="BU19" s="50">
        <f t="shared" si="11"/>
        <v>0</v>
      </c>
      <c r="BV19" s="50">
        <f t="shared" si="11"/>
        <v>0</v>
      </c>
      <c r="BW19" s="50">
        <f t="shared" si="11"/>
        <v>0</v>
      </c>
      <c r="BX19" s="50">
        <f t="shared" si="11"/>
        <v>0</v>
      </c>
      <c r="BY19" s="50">
        <f t="shared" si="11"/>
        <v>0</v>
      </c>
      <c r="BZ19" s="50">
        <f t="shared" si="11"/>
        <v>0</v>
      </c>
      <c r="CA19" s="50">
        <f t="shared" si="11"/>
        <v>0</v>
      </c>
      <c r="CB19" s="50">
        <f t="shared" si="11"/>
        <v>0</v>
      </c>
      <c r="CC19" s="50">
        <f t="shared" si="11"/>
        <v>0</v>
      </c>
      <c r="CD19" s="50">
        <f t="shared" si="11"/>
        <v>0</v>
      </c>
      <c r="CE19" s="50">
        <f t="shared" si="11"/>
        <v>0</v>
      </c>
      <c r="CF19" s="50">
        <f t="shared" si="11"/>
        <v>0</v>
      </c>
      <c r="CG19" s="50">
        <f t="shared" si="11"/>
        <v>0</v>
      </c>
      <c r="CH19" s="68">
        <f t="shared" si="11"/>
        <v>0</v>
      </c>
    </row>
    <row r="20" spans="1:99" ht="15" thickBot="1" x14ac:dyDescent="0.4">
      <c r="B20" s="165"/>
      <c r="CH20" s="165"/>
    </row>
    <row r="21" spans="1:99" ht="15" thickBot="1" x14ac:dyDescent="0.4">
      <c r="B21" s="180" t="s">
        <v>170</v>
      </c>
      <c r="C21" s="153">
        <f>C13</f>
        <v>44562</v>
      </c>
      <c r="D21" s="178">
        <f>D5</f>
        <v>44593</v>
      </c>
      <c r="E21" s="178">
        <f t="shared" ref="E21:BP21" si="12">E5</f>
        <v>44621</v>
      </c>
      <c r="F21" s="178">
        <f t="shared" si="12"/>
        <v>44652</v>
      </c>
      <c r="G21" s="178">
        <f t="shared" si="12"/>
        <v>44682</v>
      </c>
      <c r="H21" s="178">
        <f t="shared" si="12"/>
        <v>44713</v>
      </c>
      <c r="I21" s="178">
        <f t="shared" si="12"/>
        <v>44743</v>
      </c>
      <c r="J21" s="178">
        <f t="shared" si="12"/>
        <v>44774</v>
      </c>
      <c r="K21" s="178">
        <f t="shared" si="12"/>
        <v>44805</v>
      </c>
      <c r="L21" s="178">
        <f t="shared" si="12"/>
        <v>44835</v>
      </c>
      <c r="M21" s="178">
        <f t="shared" si="12"/>
        <v>44866</v>
      </c>
      <c r="N21" s="178">
        <f t="shared" si="12"/>
        <v>44896</v>
      </c>
      <c r="O21" s="178">
        <f t="shared" si="12"/>
        <v>44927</v>
      </c>
      <c r="P21" s="178">
        <f t="shared" si="12"/>
        <v>44958</v>
      </c>
      <c r="Q21" s="178">
        <f t="shared" si="12"/>
        <v>44986</v>
      </c>
      <c r="R21" s="178">
        <f t="shared" si="12"/>
        <v>45017</v>
      </c>
      <c r="S21" s="178">
        <f t="shared" si="12"/>
        <v>45047</v>
      </c>
      <c r="T21" s="178">
        <f t="shared" si="12"/>
        <v>45078</v>
      </c>
      <c r="U21" s="178">
        <f t="shared" si="12"/>
        <v>45108</v>
      </c>
      <c r="V21" s="178">
        <f t="shared" si="12"/>
        <v>45139</v>
      </c>
      <c r="W21" s="178">
        <f t="shared" si="12"/>
        <v>45170</v>
      </c>
      <c r="X21" s="178">
        <f t="shared" si="12"/>
        <v>45200</v>
      </c>
      <c r="Y21" s="178">
        <f t="shared" si="12"/>
        <v>45231</v>
      </c>
      <c r="Z21" s="178">
        <f t="shared" si="12"/>
        <v>45261</v>
      </c>
      <c r="AA21" s="178">
        <f t="shared" si="12"/>
        <v>45292</v>
      </c>
      <c r="AB21" s="178">
        <f t="shared" si="12"/>
        <v>45323</v>
      </c>
      <c r="AC21" s="178">
        <f t="shared" si="12"/>
        <v>45352</v>
      </c>
      <c r="AD21" s="178">
        <f t="shared" si="12"/>
        <v>45383</v>
      </c>
      <c r="AE21" s="178">
        <f t="shared" si="12"/>
        <v>45413</v>
      </c>
      <c r="AF21" s="178">
        <f t="shared" si="12"/>
        <v>45444</v>
      </c>
      <c r="AG21" s="178">
        <f t="shared" si="12"/>
        <v>45474</v>
      </c>
      <c r="AH21" s="178">
        <f t="shared" si="12"/>
        <v>45505</v>
      </c>
      <c r="AI21" s="178">
        <f t="shared" si="12"/>
        <v>45536</v>
      </c>
      <c r="AJ21" s="178">
        <f t="shared" si="12"/>
        <v>45566</v>
      </c>
      <c r="AK21" s="178">
        <f t="shared" si="12"/>
        <v>45597</v>
      </c>
      <c r="AL21" s="178">
        <f t="shared" si="12"/>
        <v>45627</v>
      </c>
      <c r="AM21" s="178">
        <f t="shared" si="12"/>
        <v>45658</v>
      </c>
      <c r="AN21" s="178">
        <f t="shared" si="12"/>
        <v>45689</v>
      </c>
      <c r="AO21" s="178">
        <f t="shared" si="12"/>
        <v>45717</v>
      </c>
      <c r="AP21" s="178">
        <f t="shared" si="12"/>
        <v>45748</v>
      </c>
      <c r="AQ21" s="178">
        <f t="shared" si="12"/>
        <v>45778</v>
      </c>
      <c r="AR21" s="178">
        <f t="shared" si="12"/>
        <v>45809</v>
      </c>
      <c r="AS21" s="178">
        <f t="shared" si="12"/>
        <v>45839</v>
      </c>
      <c r="AT21" s="178">
        <f t="shared" si="12"/>
        <v>45870</v>
      </c>
      <c r="AU21" s="178">
        <f t="shared" si="12"/>
        <v>45901</v>
      </c>
      <c r="AV21" s="178">
        <f t="shared" si="12"/>
        <v>45931</v>
      </c>
      <c r="AW21" s="178">
        <f t="shared" si="12"/>
        <v>45962</v>
      </c>
      <c r="AX21" s="178">
        <f t="shared" si="12"/>
        <v>45992</v>
      </c>
      <c r="AY21" s="178">
        <f t="shared" si="12"/>
        <v>46023</v>
      </c>
      <c r="AZ21" s="178">
        <f t="shared" si="12"/>
        <v>46054</v>
      </c>
      <c r="BA21" s="178">
        <f t="shared" si="12"/>
        <v>46082</v>
      </c>
      <c r="BB21" s="178">
        <f t="shared" si="12"/>
        <v>46113</v>
      </c>
      <c r="BC21" s="178">
        <f t="shared" si="12"/>
        <v>46143</v>
      </c>
      <c r="BD21" s="178">
        <f t="shared" si="12"/>
        <v>46174</v>
      </c>
      <c r="BE21" s="178">
        <f t="shared" si="12"/>
        <v>46204</v>
      </c>
      <c r="BF21" s="178">
        <f t="shared" si="12"/>
        <v>46235</v>
      </c>
      <c r="BG21" s="178">
        <f t="shared" si="12"/>
        <v>46266</v>
      </c>
      <c r="BH21" s="178">
        <f t="shared" si="12"/>
        <v>46296</v>
      </c>
      <c r="BI21" s="178">
        <f t="shared" si="12"/>
        <v>46327</v>
      </c>
      <c r="BJ21" s="178">
        <f t="shared" si="12"/>
        <v>46357</v>
      </c>
      <c r="BK21" s="178">
        <f t="shared" si="12"/>
        <v>46388</v>
      </c>
      <c r="BL21" s="178">
        <f t="shared" si="12"/>
        <v>46419</v>
      </c>
      <c r="BM21" s="178">
        <f t="shared" si="12"/>
        <v>46447</v>
      </c>
      <c r="BN21" s="178">
        <f t="shared" si="12"/>
        <v>46478</v>
      </c>
      <c r="BO21" s="178">
        <f t="shared" si="12"/>
        <v>46508</v>
      </c>
      <c r="BP21" s="178">
        <f t="shared" si="12"/>
        <v>46539</v>
      </c>
      <c r="BQ21" s="178">
        <f t="shared" ref="BQ21:CH21" si="13">BQ5</f>
        <v>46569</v>
      </c>
      <c r="BR21" s="178">
        <f t="shared" si="13"/>
        <v>46600</v>
      </c>
      <c r="BS21" s="178">
        <f t="shared" si="13"/>
        <v>46631</v>
      </c>
      <c r="BT21" s="178">
        <f t="shared" si="13"/>
        <v>46661</v>
      </c>
      <c r="BU21" s="178">
        <f t="shared" si="13"/>
        <v>46692</v>
      </c>
      <c r="BV21" s="178">
        <f t="shared" si="13"/>
        <v>46722</v>
      </c>
      <c r="BW21" s="178">
        <f t="shared" si="13"/>
        <v>46753</v>
      </c>
      <c r="BX21" s="178">
        <f t="shared" si="13"/>
        <v>46784</v>
      </c>
      <c r="BY21" s="178">
        <f t="shared" si="13"/>
        <v>46813</v>
      </c>
      <c r="BZ21" s="178">
        <f t="shared" si="13"/>
        <v>46844</v>
      </c>
      <c r="CA21" s="178">
        <f t="shared" si="13"/>
        <v>46874</v>
      </c>
      <c r="CB21" s="178">
        <f t="shared" si="13"/>
        <v>46905</v>
      </c>
      <c r="CC21" s="178">
        <f t="shared" si="13"/>
        <v>46935</v>
      </c>
      <c r="CD21" s="178">
        <f t="shared" si="13"/>
        <v>46966</v>
      </c>
      <c r="CE21" s="178">
        <f t="shared" si="13"/>
        <v>46997</v>
      </c>
      <c r="CF21" s="178">
        <f t="shared" si="13"/>
        <v>47027</v>
      </c>
      <c r="CG21" s="178">
        <f t="shared" si="13"/>
        <v>47058</v>
      </c>
      <c r="CH21" s="178">
        <f t="shared" si="13"/>
        <v>47088</v>
      </c>
    </row>
    <row r="22" spans="1:99" x14ac:dyDescent="0.35">
      <c r="B22" s="67" t="s">
        <v>29</v>
      </c>
      <c r="C22" s="64">
        <f>IF(C$4="X",' LI 1M - RES'!C62,0)</f>
        <v>0</v>
      </c>
      <c r="D22" s="64">
        <f>IF(D$4="X",' LI 1M - RES'!D62,0)</f>
        <v>40.179612299827703</v>
      </c>
      <c r="E22" s="64">
        <f>IF(E$4="X",' LI 1M - RES'!E62,0)</f>
        <v>392.40377414680222</v>
      </c>
      <c r="F22" s="64">
        <f>IF(F$4="X",' LI 1M - RES'!F62,0)</f>
        <v>991.9120118070017</v>
      </c>
      <c r="G22" s="64">
        <f>IF(G$4="X",' LI 1M - RES'!G62,0)</f>
        <v>2530.3533524351842</v>
      </c>
      <c r="H22" s="64">
        <f>IF(H$4="X",' LI 1M - RES'!H62,0)</f>
        <v>14287.376904672177</v>
      </c>
      <c r="I22" s="64">
        <f>IF(I$4="X",' LI 1M - RES'!I62,0)</f>
        <v>43037.965512753202</v>
      </c>
      <c r="J22" s="64">
        <f>IF(J$4="X",' LI 1M - RES'!J62,0)</f>
        <v>83991.162254045936</v>
      </c>
      <c r="K22" s="64">
        <f>IF(K$4="X",' LI 1M - RES'!K62,0)</f>
        <v>118004.15991725407</v>
      </c>
      <c r="L22" s="64">
        <f>IF(L$4="X",' LI 1M - RES'!L62,0)</f>
        <v>131724.07137054062</v>
      </c>
      <c r="M22" s="64">
        <f>IF(M$4="X",' LI 1M - RES'!M62,0)</f>
        <v>152700.18464295246</v>
      </c>
      <c r="N22" s="64">
        <f>IF(N$4="X",' LI 1M - RES'!N62,0)</f>
        <v>195630.98387072241</v>
      </c>
      <c r="O22" s="64">
        <f>IF(O$4="X",' LI 1M - RES'!O62,0)</f>
        <v>248564.28411323001</v>
      </c>
      <c r="P22" s="64">
        <f>IF(P$4="X",' LI 1M - RES'!P62,0)</f>
        <v>293801.74359736469</v>
      </c>
      <c r="Q22" s="64">
        <f>IF(Q$4="X",' LI 1M - RES'!Q62,0)</f>
        <v>332004.84553060116</v>
      </c>
      <c r="R22" s="64">
        <f>IF(R$4="X",' LI 1M - RES'!R62,0)</f>
        <v>358202.37023442495</v>
      </c>
      <c r="S22" s="64">
        <f>IF(S$4="X",' LI 1M - RES'!S62,0)</f>
        <v>387289.89287628274</v>
      </c>
      <c r="T22" s="64">
        <f>IF(T$4="X",' LI 1M - RES'!T62,0)</f>
        <v>503090.26249028329</v>
      </c>
      <c r="U22" s="64">
        <f>IF(U$4="X",' LI 1M - RES'!U62,0)</f>
        <v>0</v>
      </c>
      <c r="V22" s="64">
        <f>IF(V$4="X",' LI 1M - RES'!V62,0)</f>
        <v>0</v>
      </c>
      <c r="W22" s="64">
        <f>IF(W$4="X",' LI 1M - RES'!W62,0)</f>
        <v>0</v>
      </c>
      <c r="X22" s="64">
        <f>IF(X$4="X",' LI 1M - RES'!X62,0)</f>
        <v>0</v>
      </c>
      <c r="Y22" s="64">
        <f>IF(Y$4="X",' LI 1M - RES'!Y62,0)</f>
        <v>0</v>
      </c>
      <c r="Z22" s="64">
        <f>IF(Z$4="X",' LI 1M - RES'!Z62,0)</f>
        <v>0</v>
      </c>
      <c r="AA22" s="64">
        <f>IF(AA$4="X",' LI 1M - RES'!AA62,0)</f>
        <v>0</v>
      </c>
      <c r="AB22" s="64">
        <f>IF(AB$4="X",' LI 1M - RES'!AB62,0)</f>
        <v>0</v>
      </c>
      <c r="AC22" s="64">
        <f>IF(AC$4="X",' LI 1M - RES'!AC62,0)</f>
        <v>0</v>
      </c>
      <c r="AD22" s="64">
        <f>IF(AD$4="X",' LI 1M - RES'!AD62,0)</f>
        <v>0</v>
      </c>
      <c r="AE22" s="64">
        <f>IF(AE$4="X",' LI 1M - RES'!AE62,0)</f>
        <v>0</v>
      </c>
      <c r="AF22" s="64">
        <f>IF(AF$4="X",' LI 1M - RES'!AF62,0)</f>
        <v>0</v>
      </c>
      <c r="AG22" s="64">
        <f>IF(AG$4="X",' LI 1M - RES'!AG62,0)</f>
        <v>0</v>
      </c>
      <c r="AH22" s="64">
        <f>IF(AH$4="X",' LI 1M - RES'!AH62,0)</f>
        <v>0</v>
      </c>
      <c r="AI22" s="64">
        <f>IF(AI$4="X",' LI 1M - RES'!AI62,0)</f>
        <v>0</v>
      </c>
      <c r="AJ22" s="64">
        <f>IF(AJ$4="X",' LI 1M - RES'!AJ62,0)</f>
        <v>0</v>
      </c>
      <c r="AK22" s="64">
        <f>IF(AK$4="X",' LI 1M - RES'!AK62,0)</f>
        <v>0</v>
      </c>
      <c r="AL22" s="64">
        <f>IF(AL$4="X",' LI 1M - RES'!AL62,0)</f>
        <v>0</v>
      </c>
      <c r="AM22" s="64">
        <f>IF(AM$4="X",' LI 1M - RES'!AM62,0)</f>
        <v>0</v>
      </c>
      <c r="AN22" s="64">
        <f>IF(AN$4="X",' LI 1M - RES'!AN62,0)</f>
        <v>0</v>
      </c>
      <c r="AO22" s="64">
        <f>IF(AO$4="X",' LI 1M - RES'!AO62,0)</f>
        <v>0</v>
      </c>
      <c r="AP22" s="64">
        <f>IF(AP$4="X",' LI 1M - RES'!AP62,0)</f>
        <v>0</v>
      </c>
      <c r="AQ22" s="64">
        <f>IF(AQ$4="X",' LI 1M - RES'!AQ62,0)</f>
        <v>0</v>
      </c>
      <c r="AR22" s="64">
        <f>IF(AR$4="X",' LI 1M - RES'!AR62,0)</f>
        <v>0</v>
      </c>
      <c r="AS22" s="64">
        <f>IF(AS$4="X",' LI 1M - RES'!AS62,0)</f>
        <v>0</v>
      </c>
      <c r="AT22" s="64">
        <f>IF(AT$4="X",' LI 1M - RES'!AT62,0)</f>
        <v>0</v>
      </c>
      <c r="AU22" s="64">
        <f>IF(AU$4="X",' LI 1M - RES'!AU62,0)</f>
        <v>0</v>
      </c>
      <c r="AV22" s="64">
        <f>IF(AV$4="X",' LI 1M - RES'!AV62,0)</f>
        <v>0</v>
      </c>
      <c r="AW22" s="64">
        <f>IF(AW$4="X",' LI 1M - RES'!AW62,0)</f>
        <v>0</v>
      </c>
      <c r="AX22" s="64">
        <f>IF(AX$4="X",' LI 1M - RES'!AX62,0)</f>
        <v>0</v>
      </c>
      <c r="AY22" s="64">
        <f>IF(AY$4="X",' LI 1M - RES'!AY62,0)</f>
        <v>0</v>
      </c>
      <c r="AZ22" s="64">
        <f>IF(AZ$4="X",' LI 1M - RES'!AZ62,0)</f>
        <v>0</v>
      </c>
      <c r="BA22" s="64">
        <f>IF(BA$4="X",' LI 1M - RES'!BA62,0)</f>
        <v>0</v>
      </c>
      <c r="BB22" s="64">
        <f>IF(BB$4="X",' LI 1M - RES'!BB62,0)</f>
        <v>0</v>
      </c>
      <c r="BC22" s="64">
        <f>IF(BC$4="X",' LI 1M - RES'!BC62,0)</f>
        <v>0</v>
      </c>
      <c r="BD22" s="64">
        <f>IF(BD$4="X",' LI 1M - RES'!BD62,0)</f>
        <v>0</v>
      </c>
      <c r="BE22" s="64">
        <f>IF(BE$4="X",' LI 1M - RES'!BE62,0)</f>
        <v>0</v>
      </c>
      <c r="BF22" s="64">
        <f>IF(BF$4="X",' LI 1M - RES'!BF62,0)</f>
        <v>0</v>
      </c>
      <c r="BG22" s="64">
        <f>IF(BG$4="X",' LI 1M - RES'!BG62,0)</f>
        <v>0</v>
      </c>
      <c r="BH22" s="64">
        <f>IF(BH$4="X",' LI 1M - RES'!BH62,0)</f>
        <v>0</v>
      </c>
      <c r="BI22" s="64">
        <f>IF(BI$4="X",' LI 1M - RES'!BI62,0)</f>
        <v>0</v>
      </c>
      <c r="BJ22" s="64">
        <f>IF(BJ$4="X",' LI 1M - RES'!BJ62,0)</f>
        <v>0</v>
      </c>
      <c r="BK22" s="64">
        <f>IF(BK$4="X",' LI 1M - RES'!BK62,0)</f>
        <v>0</v>
      </c>
      <c r="BL22" s="64">
        <f>IF(BL$4="X",' LI 1M - RES'!BL62,0)</f>
        <v>0</v>
      </c>
      <c r="BM22" s="64">
        <f>IF(BM$4="X",' LI 1M - RES'!BM62,0)</f>
        <v>0</v>
      </c>
      <c r="BN22" s="64">
        <f>IF(BN$4="X",' LI 1M - RES'!BN62,0)</f>
        <v>0</v>
      </c>
      <c r="BO22" s="64">
        <f>IF(BO$4="X",' LI 1M - RES'!BO62,0)</f>
        <v>0</v>
      </c>
      <c r="BP22" s="64">
        <f>IF(BP$4="X",' LI 1M - RES'!BP62,0)</f>
        <v>0</v>
      </c>
      <c r="BQ22" s="64">
        <f>IF(BQ$4="X",' LI 1M - RES'!BQ62,0)</f>
        <v>0</v>
      </c>
      <c r="BR22" s="64">
        <f>IF(BR$4="X",' LI 1M - RES'!BR62,0)</f>
        <v>0</v>
      </c>
      <c r="BS22" s="64">
        <f>IF(BS$4="X",' LI 1M - RES'!BS62,0)</f>
        <v>0</v>
      </c>
      <c r="BT22" s="64">
        <f>IF(BT$4="X",' LI 1M - RES'!BT62,0)</f>
        <v>0</v>
      </c>
      <c r="BU22" s="64">
        <f>IF(BU$4="X",' LI 1M - RES'!BU62,0)</f>
        <v>0</v>
      </c>
      <c r="BV22" s="64">
        <f>IF(BV$4="X",' LI 1M - RES'!BV62,0)</f>
        <v>0</v>
      </c>
      <c r="BW22" s="64">
        <f>IF(BW$4="X",' LI 1M - RES'!BW62,0)</f>
        <v>0</v>
      </c>
      <c r="BX22" s="64">
        <f>IF(BX$4="X",' LI 1M - RES'!BX62,0)</f>
        <v>0</v>
      </c>
      <c r="BY22" s="64">
        <f>IF(BY$4="X",' LI 1M - RES'!BY62,0)</f>
        <v>0</v>
      </c>
      <c r="BZ22" s="64">
        <f>IF(BZ$4="X",' LI 1M - RES'!BZ62,0)</f>
        <v>0</v>
      </c>
      <c r="CA22" s="64">
        <f>IF(CA$4="X",' LI 1M - RES'!CA62,0)</f>
        <v>0</v>
      </c>
      <c r="CB22" s="64">
        <f>IF(CB$4="X",' LI 1M - RES'!CB62,0)</f>
        <v>0</v>
      </c>
      <c r="CC22" s="64">
        <f>IF(CC$4="X",' LI 1M - RES'!CC62,0)</f>
        <v>0</v>
      </c>
      <c r="CD22" s="64">
        <f>IF(CD$4="X",' LI 1M - RES'!CD62,0)</f>
        <v>0</v>
      </c>
      <c r="CE22" s="64">
        <f>IF(CE$4="X",' LI 1M - RES'!CE62,0)</f>
        <v>0</v>
      </c>
      <c r="CF22" s="64">
        <f>IF(CF$4="X",' LI 1M - RES'!CF62,0)</f>
        <v>0</v>
      </c>
      <c r="CG22" s="64">
        <f>IF(CG$4="X",' LI 1M - RES'!CG62,0)</f>
        <v>0</v>
      </c>
      <c r="CH22" s="161">
        <f>IF(CH$4="X",' LI 1M - RES'!CH62,0)</f>
        <v>0</v>
      </c>
    </row>
    <row r="23" spans="1:99" x14ac:dyDescent="0.35">
      <c r="B23" s="60" t="s">
        <v>30</v>
      </c>
      <c r="C23" s="55">
        <f>IF(C$4="X",'LI 2M - SGS'!C74,0)</f>
        <v>0</v>
      </c>
      <c r="D23" s="55">
        <f>IF(D$4="X",'LI 2M - SGS'!D74,0)</f>
        <v>0</v>
      </c>
      <c r="E23" s="55">
        <f>IF(E$4="X",'LI 2M - SGS'!E74,0)</f>
        <v>0</v>
      </c>
      <c r="F23" s="55">
        <f>IF(F$4="X",'LI 2M - SGS'!F74,0)</f>
        <v>284.87872651755583</v>
      </c>
      <c r="G23" s="55">
        <f>IF(G$4="X",'LI 2M - SGS'!G74,0)</f>
        <v>2118.8020487561207</v>
      </c>
      <c r="H23" s="55">
        <f>IF(H$4="X",'LI 2M - SGS'!H74,0)</f>
        <v>7681.7408897169153</v>
      </c>
      <c r="I23" s="55">
        <f>IF(I$4="X",'LI 2M - SGS'!I74,0)</f>
        <v>17961.284704147518</v>
      </c>
      <c r="J23" s="55">
        <f>IF(J$4="X",'LI 2M - SGS'!J74,0)</f>
        <v>27724.910610441526</v>
      </c>
      <c r="K23" s="55">
        <f>IF(K$4="X",'LI 2M - SGS'!K74,0)</f>
        <v>42271.052906939542</v>
      </c>
      <c r="L23" s="55">
        <f>IF(L$4="X",'LI 2M - SGS'!L74,0)</f>
        <v>56848.717809249574</v>
      </c>
      <c r="M23" s="55">
        <f>IF(M$4="X",'LI 2M - SGS'!M74,0)</f>
        <v>70363.798253924717</v>
      </c>
      <c r="N23" s="55">
        <f>IF(N$4="X",'LI 2M - SGS'!N74,0)</f>
        <v>85965.47759228386</v>
      </c>
      <c r="O23" s="55">
        <f>IF(O$4="X",'LI 2M - SGS'!O74,0)</f>
        <v>103049.80351751612</v>
      </c>
      <c r="P23" s="55">
        <f>IF(P$4="X",'LI 2M - SGS'!P74,0)</f>
        <v>116385.63716410732</v>
      </c>
      <c r="Q23" s="55">
        <f>IF(Q$4="X",'LI 2M - SGS'!Q74,0)</f>
        <v>131071.095079917</v>
      </c>
      <c r="R23" s="55">
        <f>IF(R$4="X",'LI 2M - SGS'!R74,0)</f>
        <v>146869.7781325379</v>
      </c>
      <c r="S23" s="55">
        <f>IF(S$4="X",'LI 2M - SGS'!S74,0)</f>
        <v>167731.69075855287</v>
      </c>
      <c r="T23" s="55">
        <f>IF(T$4="X",'LI 2M - SGS'!T74,0)</f>
        <v>192616.25697175626</v>
      </c>
      <c r="U23" s="55">
        <f>IF(U$4="X",'LI 2M - SGS'!U74,0)</f>
        <v>0</v>
      </c>
      <c r="V23" s="55">
        <f>IF(V$4="X",'LI 2M - SGS'!V74,0)</f>
        <v>0</v>
      </c>
      <c r="W23" s="55">
        <f>IF(W$4="X",'LI 2M - SGS'!W74,0)</f>
        <v>0</v>
      </c>
      <c r="X23" s="55">
        <f>IF(X$4="X",'LI 2M - SGS'!X74,0)</f>
        <v>0</v>
      </c>
      <c r="Y23" s="55">
        <f>IF(Y$4="X",'LI 2M - SGS'!Y74,0)</f>
        <v>0</v>
      </c>
      <c r="Z23" s="55">
        <f>IF(Z$4="X",'LI 2M - SGS'!Z74,0)</f>
        <v>0</v>
      </c>
      <c r="AA23" s="55">
        <f>IF(AA$4="X",'LI 2M - SGS'!AA74,0)</f>
        <v>0</v>
      </c>
      <c r="AB23" s="55">
        <f>IF(AB$4="X",'LI 2M - SGS'!AB74,0)</f>
        <v>0</v>
      </c>
      <c r="AC23" s="55">
        <f>IF(AC$4="X",'LI 2M - SGS'!AC74,0)</f>
        <v>0</v>
      </c>
      <c r="AD23" s="55">
        <f>IF(AD$4="X",'LI 2M - SGS'!AD74,0)</f>
        <v>0</v>
      </c>
      <c r="AE23" s="55">
        <f>IF(AE$4="X",'LI 2M - SGS'!AE74,0)</f>
        <v>0</v>
      </c>
      <c r="AF23" s="55">
        <f>IF(AF$4="X",'LI 2M - SGS'!AF74,0)</f>
        <v>0</v>
      </c>
      <c r="AG23" s="55">
        <f>IF(AG$4="X",'LI 2M - SGS'!AG74,0)</f>
        <v>0</v>
      </c>
      <c r="AH23" s="55">
        <f>IF(AH$4="X",'LI 2M - SGS'!AH74,0)</f>
        <v>0</v>
      </c>
      <c r="AI23" s="55">
        <f>IF(AI$4="X",'LI 2M - SGS'!AI74,0)</f>
        <v>0</v>
      </c>
      <c r="AJ23" s="55">
        <f>IF(AJ$4="X",'LI 2M - SGS'!AJ74,0)</f>
        <v>0</v>
      </c>
      <c r="AK23" s="55">
        <f>IF(AK$4="X",'LI 2M - SGS'!AK74,0)</f>
        <v>0</v>
      </c>
      <c r="AL23" s="55">
        <f>IF(AL$4="X",'LI 2M - SGS'!AL74,0)</f>
        <v>0</v>
      </c>
      <c r="AM23" s="55">
        <f>IF(AM$4="X",'LI 2M - SGS'!AM74,0)</f>
        <v>0</v>
      </c>
      <c r="AN23" s="55">
        <f>IF(AN$4="X",'LI 2M - SGS'!AN74,0)</f>
        <v>0</v>
      </c>
      <c r="AO23" s="55">
        <f>IF(AO$4="X",'LI 2M - SGS'!AO74,0)</f>
        <v>0</v>
      </c>
      <c r="AP23" s="55">
        <f>IF(AP$4="X",'LI 2M - SGS'!AP74,0)</f>
        <v>0</v>
      </c>
      <c r="AQ23" s="55">
        <f>IF(AQ$4="X",'LI 2M - SGS'!AQ74,0)</f>
        <v>0</v>
      </c>
      <c r="AR23" s="55">
        <f>IF(AR$4="X",'LI 2M - SGS'!AR74,0)</f>
        <v>0</v>
      </c>
      <c r="AS23" s="55">
        <f>IF(AS$4="X",'LI 2M - SGS'!AS74,0)</f>
        <v>0</v>
      </c>
      <c r="AT23" s="55">
        <f>IF(AT$4="X",'LI 2M - SGS'!AT74,0)</f>
        <v>0</v>
      </c>
      <c r="AU23" s="55">
        <f>IF(AU$4="X",'LI 2M - SGS'!AU74,0)</f>
        <v>0</v>
      </c>
      <c r="AV23" s="55">
        <f>IF(AV$4="X",'LI 2M - SGS'!AV74,0)</f>
        <v>0</v>
      </c>
      <c r="AW23" s="55">
        <f>IF(AW$4="X",'LI 2M - SGS'!AW74,0)</f>
        <v>0</v>
      </c>
      <c r="AX23" s="55">
        <f>IF(AX$4="X",'LI 2M - SGS'!AX74,0)</f>
        <v>0</v>
      </c>
      <c r="AY23" s="55">
        <f>IF(AY$4="X",'LI 2M - SGS'!AY74,0)</f>
        <v>0</v>
      </c>
      <c r="AZ23" s="55">
        <f>IF(AZ$4="X",'LI 2M - SGS'!AZ74,0)</f>
        <v>0</v>
      </c>
      <c r="BA23" s="55">
        <f>IF(BA$4="X",'LI 2M - SGS'!BA74,0)</f>
        <v>0</v>
      </c>
      <c r="BB23" s="55">
        <f>IF(BB$4="X",'LI 2M - SGS'!BB74,0)</f>
        <v>0</v>
      </c>
      <c r="BC23" s="55">
        <f>IF(BC$4="X",'LI 2M - SGS'!BC74,0)</f>
        <v>0</v>
      </c>
      <c r="BD23" s="55">
        <f>IF(BD$4="X",'LI 2M - SGS'!BD74,0)</f>
        <v>0</v>
      </c>
      <c r="BE23" s="55">
        <f>IF(BE$4="X",'LI 2M - SGS'!BE74,0)</f>
        <v>0</v>
      </c>
      <c r="BF23" s="55">
        <f>IF(BF$4="X",'LI 2M - SGS'!BF74,0)</f>
        <v>0</v>
      </c>
      <c r="BG23" s="55">
        <f>IF(BG$4="X",'LI 2M - SGS'!BG74,0)</f>
        <v>0</v>
      </c>
      <c r="BH23" s="55">
        <f>IF(BH$4="X",'LI 2M - SGS'!BH74,0)</f>
        <v>0</v>
      </c>
      <c r="BI23" s="55">
        <f>IF(BI$4="X",'LI 2M - SGS'!BI74,0)</f>
        <v>0</v>
      </c>
      <c r="BJ23" s="55">
        <f>IF(BJ$4="X",'LI 2M - SGS'!BJ74,0)</f>
        <v>0</v>
      </c>
      <c r="BK23" s="55">
        <f>IF(BK$4="X",'LI 2M - SGS'!BK74,0)</f>
        <v>0</v>
      </c>
      <c r="BL23" s="55">
        <f>IF(BL$4="X",'LI 2M - SGS'!BL74,0)</f>
        <v>0</v>
      </c>
      <c r="BM23" s="55">
        <f>IF(BM$4="X",'LI 2M - SGS'!BM74,0)</f>
        <v>0</v>
      </c>
      <c r="BN23" s="55">
        <f>IF(BN$4="X",'LI 2M - SGS'!BN74,0)</f>
        <v>0</v>
      </c>
      <c r="BO23" s="55">
        <f>IF(BO$4="X",'LI 2M - SGS'!BO74,0)</f>
        <v>0</v>
      </c>
      <c r="BP23" s="55">
        <f>IF(BP$4="X",'LI 2M - SGS'!BP74,0)</f>
        <v>0</v>
      </c>
      <c r="BQ23" s="55">
        <f>IF(BQ$4="X",'LI 2M - SGS'!BQ74,0)</f>
        <v>0</v>
      </c>
      <c r="BR23" s="55">
        <f>IF(BR$4="X",'LI 2M - SGS'!BR74,0)</f>
        <v>0</v>
      </c>
      <c r="BS23" s="55">
        <f>IF(BS$4="X",'LI 2M - SGS'!BS74,0)</f>
        <v>0</v>
      </c>
      <c r="BT23" s="55">
        <f>IF(BT$4="X",'LI 2M - SGS'!BT74,0)</f>
        <v>0</v>
      </c>
      <c r="BU23" s="55">
        <f>IF(BU$4="X",'LI 2M - SGS'!BU74,0)</f>
        <v>0</v>
      </c>
      <c r="BV23" s="55">
        <f>IF(BV$4="X",'LI 2M - SGS'!BV74,0)</f>
        <v>0</v>
      </c>
      <c r="BW23" s="55">
        <f>IF(BW$4="X",'LI 2M - SGS'!BW74,0)</f>
        <v>0</v>
      </c>
      <c r="BX23" s="55">
        <f>IF(BX$4="X",'LI 2M - SGS'!BX74,0)</f>
        <v>0</v>
      </c>
      <c r="BY23" s="55">
        <f>IF(BY$4="X",'LI 2M - SGS'!BY74,0)</f>
        <v>0</v>
      </c>
      <c r="BZ23" s="55">
        <f>IF(BZ$4="X",'LI 2M - SGS'!BZ74,0)</f>
        <v>0</v>
      </c>
      <c r="CA23" s="55">
        <f>IF(CA$4="X",'LI 2M - SGS'!CA74,0)</f>
        <v>0</v>
      </c>
      <c r="CB23" s="55">
        <f>IF(CB$4="X",'LI 2M - SGS'!CB74,0)</f>
        <v>0</v>
      </c>
      <c r="CC23" s="55">
        <f>IF(CC$4="X",'LI 2M - SGS'!CC74,0)</f>
        <v>0</v>
      </c>
      <c r="CD23" s="55">
        <f>IF(CD$4="X",'LI 2M - SGS'!CD74,0)</f>
        <v>0</v>
      </c>
      <c r="CE23" s="55">
        <f>IF(CE$4="X",'LI 2M - SGS'!CE74,0)</f>
        <v>0</v>
      </c>
      <c r="CF23" s="55">
        <f>IF(CF$4="X",'LI 2M - SGS'!CF74,0)</f>
        <v>0</v>
      </c>
      <c r="CG23" s="55">
        <f>IF(CG$4="X",'LI 2M - SGS'!CG74,0)</f>
        <v>0</v>
      </c>
      <c r="CH23" s="162">
        <f>IF(CH$4="X",'LI 2M - SGS'!CH74,0)</f>
        <v>0</v>
      </c>
    </row>
    <row r="24" spans="1:99" x14ac:dyDescent="0.35">
      <c r="B24" s="60" t="s">
        <v>31</v>
      </c>
      <c r="C24" s="55">
        <f>IF(C$4="X",'LI 3M - LGS'!C74,0)</f>
        <v>0</v>
      </c>
      <c r="D24" s="55">
        <f>IF(D$4="X",'LI 3M - LGS'!D74,0)</f>
        <v>0</v>
      </c>
      <c r="E24" s="55">
        <f>IF(E$4="X",'LI 3M - LGS'!E74,0)</f>
        <v>0</v>
      </c>
      <c r="F24" s="55">
        <f>IF(F$4="X",'LI 3M - LGS'!F74,0)</f>
        <v>0</v>
      </c>
      <c r="G24" s="55">
        <f>IF(G$4="X",'LI 3M - LGS'!G74,0)</f>
        <v>0</v>
      </c>
      <c r="H24" s="55">
        <f>IF(H$4="X",'LI 3M - LGS'!H74,0)</f>
        <v>242.84417458967494</v>
      </c>
      <c r="I24" s="55">
        <f>IF(I$4="X",'LI 3M - LGS'!I74,0)</f>
        <v>1267.1988785053782</v>
      </c>
      <c r="J24" s="55">
        <f>IF(J$4="X",'LI 3M - LGS'!J74,0)</f>
        <v>3041.3768390880796</v>
      </c>
      <c r="K24" s="55">
        <f>IF(K$4="X",'LI 3M - LGS'!K74,0)</f>
        <v>5693.0398343342058</v>
      </c>
      <c r="L24" s="55">
        <f>IF(L$4="X",'LI 3M - LGS'!L74,0)</f>
        <v>7643.1292186080282</v>
      </c>
      <c r="M24" s="55">
        <f>IF(M$4="X",'LI 3M - LGS'!M74,0)</f>
        <v>9521.9988360416864</v>
      </c>
      <c r="N24" s="55">
        <f>IF(N$4="X",'LI 3M - LGS'!N74,0)</f>
        <v>12566.334604777196</v>
      </c>
      <c r="O24" s="55">
        <f>IF(O$4="X",'LI 3M - LGS'!O74,0)</f>
        <v>16754.950641411273</v>
      </c>
      <c r="P24" s="55">
        <f>IF(P$4="X",'LI 3M - LGS'!P74,0)</f>
        <v>20021.904219747004</v>
      </c>
      <c r="Q24" s="55">
        <f>IF(Q$4="X",'LI 3M - LGS'!Q74,0)</f>
        <v>23615.463582137101</v>
      </c>
      <c r="R24" s="55">
        <f>IF(R$4="X",'LI 3M - LGS'!R74,0)</f>
        <v>27302.964441002776</v>
      </c>
      <c r="S24" s="55">
        <f>IF(S$4="X",'LI 3M - LGS'!S74,0)</f>
        <v>32030.342738718733</v>
      </c>
      <c r="T24" s="55">
        <f>IF(T$4="X",'LI 3M - LGS'!T74,0)</f>
        <v>39144.985587381932</v>
      </c>
      <c r="U24" s="55">
        <f>IF(U$4="X",'LI 3M - LGS'!U74,0)</f>
        <v>0</v>
      </c>
      <c r="V24" s="55">
        <f>IF(V$4="X",'LI 3M - LGS'!V74,0)</f>
        <v>0</v>
      </c>
      <c r="W24" s="55">
        <f>IF(W$4="X",'LI 3M - LGS'!W74,0)</f>
        <v>0</v>
      </c>
      <c r="X24" s="55">
        <f>IF(X$4="X",'LI 3M - LGS'!X74,0)</f>
        <v>0</v>
      </c>
      <c r="Y24" s="55">
        <f>IF(Y$4="X",'LI 3M - LGS'!Y74,0)</f>
        <v>0</v>
      </c>
      <c r="Z24" s="55">
        <f>IF(Z$4="X",'LI 3M - LGS'!Z74,0)</f>
        <v>0</v>
      </c>
      <c r="AA24" s="55">
        <f>IF(AA$4="X",'LI 3M - LGS'!AA74,0)</f>
        <v>0</v>
      </c>
      <c r="AB24" s="55">
        <f>IF(AB$4="X",'LI 3M - LGS'!AB74,0)</f>
        <v>0</v>
      </c>
      <c r="AC24" s="55">
        <f>IF(AC$4="X",'LI 3M - LGS'!AC74,0)</f>
        <v>0</v>
      </c>
      <c r="AD24" s="55">
        <f>IF(AD$4="X",'LI 3M - LGS'!AD74,0)</f>
        <v>0</v>
      </c>
      <c r="AE24" s="55">
        <f>IF(AE$4="X",'LI 3M - LGS'!AE74,0)</f>
        <v>0</v>
      </c>
      <c r="AF24" s="55">
        <f>IF(AF$4="X",'LI 3M - LGS'!AF74,0)</f>
        <v>0</v>
      </c>
      <c r="AG24" s="55">
        <f>IF(AG$4="X",'LI 3M - LGS'!AG74,0)</f>
        <v>0</v>
      </c>
      <c r="AH24" s="55">
        <f>IF(AH$4="X",'LI 3M - LGS'!AH74,0)</f>
        <v>0</v>
      </c>
      <c r="AI24" s="55">
        <f>IF(AI$4="X",'LI 3M - LGS'!AI74,0)</f>
        <v>0</v>
      </c>
      <c r="AJ24" s="55">
        <f>IF(AJ$4="X",'LI 3M - LGS'!AJ74,0)</f>
        <v>0</v>
      </c>
      <c r="AK24" s="55">
        <f>IF(AK$4="X",'LI 3M - LGS'!AK74,0)</f>
        <v>0</v>
      </c>
      <c r="AL24" s="55">
        <f>IF(AL$4="X",'LI 3M - LGS'!AL74,0)</f>
        <v>0</v>
      </c>
      <c r="AM24" s="55">
        <f>IF(AM$4="X",'LI 3M - LGS'!AM74,0)</f>
        <v>0</v>
      </c>
      <c r="AN24" s="55">
        <f>IF(AN$4="X",'LI 3M - LGS'!AN74,0)</f>
        <v>0</v>
      </c>
      <c r="AO24" s="55">
        <f>IF(AO$4="X",'LI 3M - LGS'!AO74,0)</f>
        <v>0</v>
      </c>
      <c r="AP24" s="55">
        <f>IF(AP$4="X",'LI 3M - LGS'!AP74,0)</f>
        <v>0</v>
      </c>
      <c r="AQ24" s="55">
        <f>IF(AQ$4="X",'LI 3M - LGS'!AQ74,0)</f>
        <v>0</v>
      </c>
      <c r="AR24" s="55">
        <f>IF(AR$4="X",'LI 3M - LGS'!AR74,0)</f>
        <v>0</v>
      </c>
      <c r="AS24" s="55">
        <f>IF(AS$4="X",'LI 3M - LGS'!AS74,0)</f>
        <v>0</v>
      </c>
      <c r="AT24" s="55">
        <f>IF(AT$4="X",'LI 3M - LGS'!AT74,0)</f>
        <v>0</v>
      </c>
      <c r="AU24" s="55">
        <f>IF(AU$4="X",'LI 3M - LGS'!AU74,0)</f>
        <v>0</v>
      </c>
      <c r="AV24" s="55">
        <f>IF(AV$4="X",'LI 3M - LGS'!AV74,0)</f>
        <v>0</v>
      </c>
      <c r="AW24" s="55">
        <f>IF(AW$4="X",'LI 3M - LGS'!AW74,0)</f>
        <v>0</v>
      </c>
      <c r="AX24" s="55">
        <f>IF(AX$4="X",'LI 3M - LGS'!AX74,0)</f>
        <v>0</v>
      </c>
      <c r="AY24" s="55">
        <f>IF(AY$4="X",'LI 3M - LGS'!AY74,0)</f>
        <v>0</v>
      </c>
      <c r="AZ24" s="55">
        <f>IF(AZ$4="X",'LI 3M - LGS'!AZ74,0)</f>
        <v>0</v>
      </c>
      <c r="BA24" s="55">
        <f>IF(BA$4="X",'LI 3M - LGS'!BA74,0)</f>
        <v>0</v>
      </c>
      <c r="BB24" s="55">
        <f>IF(BB$4="X",'LI 3M - LGS'!BB74,0)</f>
        <v>0</v>
      </c>
      <c r="BC24" s="55">
        <f>IF(BC$4="X",'LI 3M - LGS'!BC74,0)</f>
        <v>0</v>
      </c>
      <c r="BD24" s="55">
        <f>IF(BD$4="X",'LI 3M - LGS'!BD74,0)</f>
        <v>0</v>
      </c>
      <c r="BE24" s="55">
        <f>IF(BE$4="X",'LI 3M - LGS'!BE74,0)</f>
        <v>0</v>
      </c>
      <c r="BF24" s="55">
        <f>IF(BF$4="X",'LI 3M - LGS'!BF74,0)</f>
        <v>0</v>
      </c>
      <c r="BG24" s="55">
        <f>IF(BG$4="X",'LI 3M - LGS'!BG74,0)</f>
        <v>0</v>
      </c>
      <c r="BH24" s="55">
        <f>IF(BH$4="X",'LI 3M - LGS'!BH74,0)</f>
        <v>0</v>
      </c>
      <c r="BI24" s="55">
        <f>IF(BI$4="X",'LI 3M - LGS'!BI74,0)</f>
        <v>0</v>
      </c>
      <c r="BJ24" s="55">
        <f>IF(BJ$4="X",'LI 3M - LGS'!BJ74,0)</f>
        <v>0</v>
      </c>
      <c r="BK24" s="55">
        <f>IF(BK$4="X",'LI 3M - LGS'!BK74,0)</f>
        <v>0</v>
      </c>
      <c r="BL24" s="55">
        <f>IF(BL$4="X",'LI 3M - LGS'!BL74,0)</f>
        <v>0</v>
      </c>
      <c r="BM24" s="55">
        <f>IF(BM$4="X",'LI 3M - LGS'!BM74,0)</f>
        <v>0</v>
      </c>
      <c r="BN24" s="55">
        <f>IF(BN$4="X",'LI 3M - LGS'!BN74,0)</f>
        <v>0</v>
      </c>
      <c r="BO24" s="55">
        <f>IF(BO$4="X",'LI 3M - LGS'!BO74,0)</f>
        <v>0</v>
      </c>
      <c r="BP24" s="55">
        <f>IF(BP$4="X",'LI 3M - LGS'!BP74,0)</f>
        <v>0</v>
      </c>
      <c r="BQ24" s="55">
        <f>IF(BQ$4="X",'LI 3M - LGS'!BQ74,0)</f>
        <v>0</v>
      </c>
      <c r="BR24" s="55">
        <f>IF(BR$4="X",'LI 3M - LGS'!BR74,0)</f>
        <v>0</v>
      </c>
      <c r="BS24" s="55">
        <f>IF(BS$4="X",'LI 3M - LGS'!BS74,0)</f>
        <v>0</v>
      </c>
      <c r="BT24" s="55">
        <f>IF(BT$4="X",'LI 3M - LGS'!BT74,0)</f>
        <v>0</v>
      </c>
      <c r="BU24" s="55">
        <f>IF(BU$4="X",'LI 3M - LGS'!BU74,0)</f>
        <v>0</v>
      </c>
      <c r="BV24" s="55">
        <f>IF(BV$4="X",'LI 3M - LGS'!BV74,0)</f>
        <v>0</v>
      </c>
      <c r="BW24" s="55">
        <f>IF(BW$4="X",'LI 3M - LGS'!BW74,0)</f>
        <v>0</v>
      </c>
      <c r="BX24" s="55">
        <f>IF(BX$4="X",'LI 3M - LGS'!BX74,0)</f>
        <v>0</v>
      </c>
      <c r="BY24" s="55">
        <f>IF(BY$4="X",'LI 3M - LGS'!BY74,0)</f>
        <v>0</v>
      </c>
      <c r="BZ24" s="55">
        <f>IF(BZ$4="X",'LI 3M - LGS'!BZ74,0)</f>
        <v>0</v>
      </c>
      <c r="CA24" s="55">
        <f>IF(CA$4="X",'LI 3M - LGS'!CA74,0)</f>
        <v>0</v>
      </c>
      <c r="CB24" s="55">
        <f>IF(CB$4="X",'LI 3M - LGS'!CB74,0)</f>
        <v>0</v>
      </c>
      <c r="CC24" s="55">
        <f>IF(CC$4="X",'LI 3M - LGS'!CC74,0)</f>
        <v>0</v>
      </c>
      <c r="CD24" s="55">
        <f>IF(CD$4="X",'LI 3M - LGS'!CD74,0)</f>
        <v>0</v>
      </c>
      <c r="CE24" s="55">
        <f>IF(CE$4="X",'LI 3M - LGS'!CE74,0)</f>
        <v>0</v>
      </c>
      <c r="CF24" s="55">
        <f>IF(CF$4="X",'LI 3M - LGS'!CF74,0)</f>
        <v>0</v>
      </c>
      <c r="CG24" s="55">
        <f>IF(CG$4="X",'LI 3M - LGS'!CG74,0)</f>
        <v>0</v>
      </c>
      <c r="CH24" s="162">
        <f>IF(CH$4="X",'LI 3M - LGS'!CH74,0)</f>
        <v>0</v>
      </c>
    </row>
    <row r="25" spans="1:99" x14ac:dyDescent="0.35">
      <c r="B25" s="60" t="s">
        <v>32</v>
      </c>
      <c r="C25" s="55">
        <f>IF(C$4="X",'LI 4M - SPS'!C74,0)</f>
        <v>0</v>
      </c>
      <c r="D25" s="55">
        <f>IF(D$4="X",'LI 4M - SPS'!D74,0)</f>
        <v>0</v>
      </c>
      <c r="E25" s="55">
        <f>IF(E$4="X",'LI 4M - SPS'!E74,0)</f>
        <v>0</v>
      </c>
      <c r="F25" s="55">
        <f>IF(F$4="X",'LI 4M - SPS'!F74,0)</f>
        <v>0</v>
      </c>
      <c r="G25" s="55">
        <f>IF(G$4="X",'LI 4M - SPS'!G74,0)</f>
        <v>0</v>
      </c>
      <c r="H25" s="55">
        <f>IF(H$4="X",'LI 4M - SPS'!H74,0)</f>
        <v>0</v>
      </c>
      <c r="I25" s="55">
        <f>IF(I$4="X",'LI 4M - SPS'!I74,0)</f>
        <v>0</v>
      </c>
      <c r="J25" s="55">
        <f>IF(J$4="X",'LI 4M - SPS'!J74,0)</f>
        <v>0</v>
      </c>
      <c r="K25" s="55">
        <f>IF(K$4="X",'LI 4M - SPS'!K74,0)</f>
        <v>0</v>
      </c>
      <c r="L25" s="55">
        <f>IF(L$4="X",'LI 4M - SPS'!L74,0)</f>
        <v>0</v>
      </c>
      <c r="M25" s="55">
        <f>IF(M$4="X",'LI 4M - SPS'!M74,0)</f>
        <v>0</v>
      </c>
      <c r="N25" s="55">
        <f>IF(N$4="X",'LI 4M - SPS'!N74,0)</f>
        <v>0</v>
      </c>
      <c r="O25" s="55">
        <f>IF(O$4="X",'LI 4M - SPS'!O74,0)</f>
        <v>0</v>
      </c>
      <c r="P25" s="55">
        <f>IF(P$4="X",'LI 4M - SPS'!P74,0)</f>
        <v>0</v>
      </c>
      <c r="Q25" s="55">
        <f>IF(Q$4="X",'LI 4M - SPS'!Q74,0)</f>
        <v>0</v>
      </c>
      <c r="R25" s="55">
        <f>IF(R$4="X",'LI 4M - SPS'!R74,0)</f>
        <v>0</v>
      </c>
      <c r="S25" s="55">
        <f>IF(S$4="X",'LI 4M - SPS'!S74,0)</f>
        <v>0</v>
      </c>
      <c r="T25" s="55">
        <f>IF(T$4="X",'LI 4M - SPS'!T74,0)</f>
        <v>0</v>
      </c>
      <c r="U25" s="55">
        <f>IF(U$4="X",'LI 4M - SPS'!U74,0)</f>
        <v>0</v>
      </c>
      <c r="V25" s="55">
        <f>IF(V$4="X",'LI 4M - SPS'!V74,0)</f>
        <v>0</v>
      </c>
      <c r="W25" s="55">
        <f>IF(W$4="X",'LI 4M - SPS'!W74,0)</f>
        <v>0</v>
      </c>
      <c r="X25" s="55">
        <f>IF(X$4="X",'LI 4M - SPS'!X74,0)</f>
        <v>0</v>
      </c>
      <c r="Y25" s="55">
        <f>IF(Y$4="X",'LI 4M - SPS'!Y74,0)</f>
        <v>0</v>
      </c>
      <c r="Z25" s="55">
        <f>IF(Z$4="X",'LI 4M - SPS'!Z74,0)</f>
        <v>0</v>
      </c>
      <c r="AA25" s="55">
        <f>IF(AA$4="X",'LI 4M - SPS'!AA74,0)</f>
        <v>0</v>
      </c>
      <c r="AB25" s="55">
        <f>IF(AB$4="X",'LI 4M - SPS'!AB74,0)</f>
        <v>0</v>
      </c>
      <c r="AC25" s="55">
        <f>IF(AC$4="X",'LI 4M - SPS'!AC74,0)</f>
        <v>0</v>
      </c>
      <c r="AD25" s="55">
        <f>IF(AD$4="X",'LI 4M - SPS'!AD74,0)</f>
        <v>0</v>
      </c>
      <c r="AE25" s="55">
        <f>IF(AE$4="X",'LI 4M - SPS'!AE74,0)</f>
        <v>0</v>
      </c>
      <c r="AF25" s="55">
        <f>IF(AF$4="X",'LI 4M - SPS'!AF74,0)</f>
        <v>0</v>
      </c>
      <c r="AG25" s="55">
        <f>IF(AG$4="X",'LI 4M - SPS'!AG74,0)</f>
        <v>0</v>
      </c>
      <c r="AH25" s="55">
        <f>IF(AH$4="X",'LI 4M - SPS'!AH74,0)</f>
        <v>0</v>
      </c>
      <c r="AI25" s="55">
        <f>IF(AI$4="X",'LI 4M - SPS'!AI74,0)</f>
        <v>0</v>
      </c>
      <c r="AJ25" s="55">
        <f>IF(AJ$4="X",'LI 4M - SPS'!AJ74,0)</f>
        <v>0</v>
      </c>
      <c r="AK25" s="55">
        <f>IF(AK$4="X",'LI 4M - SPS'!AK74,0)</f>
        <v>0</v>
      </c>
      <c r="AL25" s="55">
        <f>IF(AL$4="X",'LI 4M - SPS'!AL74,0)</f>
        <v>0</v>
      </c>
      <c r="AM25" s="55">
        <f>IF(AM$4="X",'LI 4M - SPS'!AM74,0)</f>
        <v>0</v>
      </c>
      <c r="AN25" s="55">
        <f>IF(AN$4="X",'LI 4M - SPS'!AN74,0)</f>
        <v>0</v>
      </c>
      <c r="AO25" s="55">
        <f>IF(AO$4="X",'LI 4M - SPS'!AO74,0)</f>
        <v>0</v>
      </c>
      <c r="AP25" s="55">
        <f>IF(AP$4="X",'LI 4M - SPS'!AP74,0)</f>
        <v>0</v>
      </c>
      <c r="AQ25" s="55">
        <f>IF(AQ$4="X",'LI 4M - SPS'!AQ74,0)</f>
        <v>0</v>
      </c>
      <c r="AR25" s="55">
        <f>IF(AR$4="X",'LI 4M - SPS'!AR74,0)</f>
        <v>0</v>
      </c>
      <c r="AS25" s="55">
        <f>IF(AS$4="X",'LI 4M - SPS'!AS74,0)</f>
        <v>0</v>
      </c>
      <c r="AT25" s="55">
        <f>IF(AT$4="X",'LI 4M - SPS'!AT74,0)</f>
        <v>0</v>
      </c>
      <c r="AU25" s="55">
        <f>IF(AU$4="X",'LI 4M - SPS'!AU74,0)</f>
        <v>0</v>
      </c>
      <c r="AV25" s="55">
        <f>IF(AV$4="X",'LI 4M - SPS'!AV74,0)</f>
        <v>0</v>
      </c>
      <c r="AW25" s="55">
        <f>IF(AW$4="X",'LI 4M - SPS'!AW74,0)</f>
        <v>0</v>
      </c>
      <c r="AX25" s="55">
        <f>IF(AX$4="X",'LI 4M - SPS'!AX74,0)</f>
        <v>0</v>
      </c>
      <c r="AY25" s="55">
        <f>IF(AY$4="X",'LI 4M - SPS'!AY74,0)</f>
        <v>0</v>
      </c>
      <c r="AZ25" s="55">
        <f>IF(AZ$4="X",'LI 4M - SPS'!AZ74,0)</f>
        <v>0</v>
      </c>
      <c r="BA25" s="55">
        <f>IF(BA$4="X",'LI 4M - SPS'!BA74,0)</f>
        <v>0</v>
      </c>
      <c r="BB25" s="55">
        <f>IF(BB$4="X",'LI 4M - SPS'!BB74,0)</f>
        <v>0</v>
      </c>
      <c r="BC25" s="55">
        <f>IF(BC$4="X",'LI 4M - SPS'!BC74,0)</f>
        <v>0</v>
      </c>
      <c r="BD25" s="55">
        <f>IF(BD$4="X",'LI 4M - SPS'!BD74,0)</f>
        <v>0</v>
      </c>
      <c r="BE25" s="55">
        <f>IF(BE$4="X",'LI 4M - SPS'!BE74,0)</f>
        <v>0</v>
      </c>
      <c r="BF25" s="55">
        <f>IF(BF$4="X",'LI 4M - SPS'!BF74,0)</f>
        <v>0</v>
      </c>
      <c r="BG25" s="55">
        <f>IF(BG$4="X",'LI 4M - SPS'!BG74,0)</f>
        <v>0</v>
      </c>
      <c r="BH25" s="55">
        <f>IF(BH$4="X",'LI 4M - SPS'!BH74,0)</f>
        <v>0</v>
      </c>
      <c r="BI25" s="55">
        <f>IF(BI$4="X",'LI 4M - SPS'!BI74,0)</f>
        <v>0</v>
      </c>
      <c r="BJ25" s="55">
        <f>IF(BJ$4="X",'LI 4M - SPS'!BJ74,0)</f>
        <v>0</v>
      </c>
      <c r="BK25" s="55">
        <f>IF(BK$4="X",'LI 4M - SPS'!BK74,0)</f>
        <v>0</v>
      </c>
      <c r="BL25" s="55">
        <f>IF(BL$4="X",'LI 4M - SPS'!BL74,0)</f>
        <v>0</v>
      </c>
      <c r="BM25" s="55">
        <f>IF(BM$4="X",'LI 4M - SPS'!BM74,0)</f>
        <v>0</v>
      </c>
      <c r="BN25" s="55">
        <f>IF(BN$4="X",'LI 4M - SPS'!BN74,0)</f>
        <v>0</v>
      </c>
      <c r="BO25" s="55">
        <f>IF(BO$4="X",'LI 4M - SPS'!BO74,0)</f>
        <v>0</v>
      </c>
      <c r="BP25" s="55">
        <f>IF(BP$4="X",'LI 4M - SPS'!BP74,0)</f>
        <v>0</v>
      </c>
      <c r="BQ25" s="55">
        <f>IF(BQ$4="X",'LI 4M - SPS'!BQ74,0)</f>
        <v>0</v>
      </c>
      <c r="BR25" s="55">
        <f>IF(BR$4="X",'LI 4M - SPS'!BR74,0)</f>
        <v>0</v>
      </c>
      <c r="BS25" s="55">
        <f>IF(BS$4="X",'LI 4M - SPS'!BS74,0)</f>
        <v>0</v>
      </c>
      <c r="BT25" s="55">
        <f>IF(BT$4="X",'LI 4M - SPS'!BT74,0)</f>
        <v>0</v>
      </c>
      <c r="BU25" s="55">
        <f>IF(BU$4="X",'LI 4M - SPS'!BU74,0)</f>
        <v>0</v>
      </c>
      <c r="BV25" s="55">
        <f>IF(BV$4="X",'LI 4M - SPS'!BV74,0)</f>
        <v>0</v>
      </c>
      <c r="BW25" s="55">
        <f>IF(BW$4="X",'LI 4M - SPS'!BW74,0)</f>
        <v>0</v>
      </c>
      <c r="BX25" s="55">
        <f>IF(BX$4="X",'LI 4M - SPS'!BX74,0)</f>
        <v>0</v>
      </c>
      <c r="BY25" s="55">
        <f>IF(BY$4="X",'LI 4M - SPS'!BY74,0)</f>
        <v>0</v>
      </c>
      <c r="BZ25" s="55">
        <f>IF(BZ$4="X",'LI 4M - SPS'!BZ74,0)</f>
        <v>0</v>
      </c>
      <c r="CA25" s="55">
        <f>IF(CA$4="X",'LI 4M - SPS'!CA74,0)</f>
        <v>0</v>
      </c>
      <c r="CB25" s="55">
        <f>IF(CB$4="X",'LI 4M - SPS'!CB74,0)</f>
        <v>0</v>
      </c>
      <c r="CC25" s="55">
        <f>IF(CC$4="X",'LI 4M - SPS'!CC74,0)</f>
        <v>0</v>
      </c>
      <c r="CD25" s="55">
        <f>IF(CD$4="X",'LI 4M - SPS'!CD74,0)</f>
        <v>0</v>
      </c>
      <c r="CE25" s="55">
        <f>IF(CE$4="X",'LI 4M - SPS'!CE74,0)</f>
        <v>0</v>
      </c>
      <c r="CF25" s="55">
        <f>IF(CF$4="X",'LI 4M - SPS'!CF74,0)</f>
        <v>0</v>
      </c>
      <c r="CG25" s="55">
        <f>IF(CG$4="X",'LI 4M - SPS'!CG74,0)</f>
        <v>0</v>
      </c>
      <c r="CH25" s="162">
        <f>IF(CH$4="X",'LI 4M - SPS'!CH74,0)</f>
        <v>0</v>
      </c>
    </row>
    <row r="26" spans="1:99" ht="15" thickBot="1" x14ac:dyDescent="0.4">
      <c r="B26" s="36" t="s">
        <v>33</v>
      </c>
      <c r="C26" s="65">
        <f>IF(C$4="X",'LI 11M - LPS'!C74,0)</f>
        <v>0</v>
      </c>
      <c r="D26" s="65">
        <f>IF(D$4="X",'LI 11M - LPS'!D74,0)</f>
        <v>0</v>
      </c>
      <c r="E26" s="65">
        <f>IF(E$4="X",'LI 11M - LPS'!E74,0)</f>
        <v>0</v>
      </c>
      <c r="F26" s="65">
        <f>IF(F$4="X",'LI 11M - LPS'!F74,0)</f>
        <v>0</v>
      </c>
      <c r="G26" s="65">
        <f>IF(G$4="X",'LI 11M - LPS'!G74,0)</f>
        <v>0</v>
      </c>
      <c r="H26" s="65">
        <f>IF(H$4="X",'LI 11M - LPS'!H74,0)</f>
        <v>0</v>
      </c>
      <c r="I26" s="65">
        <f>IF(I$4="X",'LI 11M - LPS'!I74,0)</f>
        <v>0</v>
      </c>
      <c r="J26" s="65">
        <f>IF(J$4="X",'LI 11M - LPS'!J74,0)</f>
        <v>0</v>
      </c>
      <c r="K26" s="65">
        <f>IF(K$4="X",'LI 11M - LPS'!K74,0)</f>
        <v>0</v>
      </c>
      <c r="L26" s="65">
        <f>IF(L$4="X",'LI 11M - LPS'!L74,0)</f>
        <v>0</v>
      </c>
      <c r="M26" s="65">
        <f>IF(M$4="X",'LI 11M - LPS'!M74,0)</f>
        <v>0</v>
      </c>
      <c r="N26" s="65">
        <f>IF(N$4="X",'LI 11M - LPS'!N74,0)</f>
        <v>0</v>
      </c>
      <c r="O26" s="65">
        <f>IF(O$4="X",'LI 11M - LPS'!O74,0)</f>
        <v>0</v>
      </c>
      <c r="P26" s="65">
        <f>IF(P$4="X",'LI 11M - LPS'!P74,0)</f>
        <v>0</v>
      </c>
      <c r="Q26" s="65">
        <f>IF(Q$4="X",'LI 11M - LPS'!Q74,0)</f>
        <v>0</v>
      </c>
      <c r="R26" s="65">
        <f>IF(R$4="X",'LI 11M - LPS'!R74,0)</f>
        <v>0</v>
      </c>
      <c r="S26" s="65">
        <f>IF(S$4="X",'LI 11M - LPS'!S74,0)</f>
        <v>0</v>
      </c>
      <c r="T26" s="65">
        <f>IF(T$4="X",'LI 11M - LPS'!T74,0)</f>
        <v>0</v>
      </c>
      <c r="U26" s="65">
        <f>IF(U$4="X",'LI 11M - LPS'!U74,0)</f>
        <v>0</v>
      </c>
      <c r="V26" s="65">
        <f>IF(V$4="X",'LI 11M - LPS'!V74,0)</f>
        <v>0</v>
      </c>
      <c r="W26" s="65">
        <f>IF(W$4="X",'LI 11M - LPS'!W74,0)</f>
        <v>0</v>
      </c>
      <c r="X26" s="65">
        <f>IF(X$4="X",'LI 11M - LPS'!X74,0)</f>
        <v>0</v>
      </c>
      <c r="Y26" s="65">
        <f>IF(Y$4="X",'LI 11M - LPS'!Y74,0)</f>
        <v>0</v>
      </c>
      <c r="Z26" s="65">
        <f>IF(Z$4="X",'LI 11M - LPS'!Z74,0)</f>
        <v>0</v>
      </c>
      <c r="AA26" s="65">
        <f>IF(AA$4="X",'LI 11M - LPS'!AA74,0)</f>
        <v>0</v>
      </c>
      <c r="AB26" s="65">
        <f>IF(AB$4="X",'LI 11M - LPS'!AB74,0)</f>
        <v>0</v>
      </c>
      <c r="AC26" s="65">
        <f>IF(AC$4="X",'LI 11M - LPS'!AC74,0)</f>
        <v>0</v>
      </c>
      <c r="AD26" s="65">
        <f>IF(AD$4="X",'LI 11M - LPS'!AD74,0)</f>
        <v>0</v>
      </c>
      <c r="AE26" s="65">
        <f>IF(AE$4="X",'LI 11M - LPS'!AE74,0)</f>
        <v>0</v>
      </c>
      <c r="AF26" s="65">
        <f>IF(AF$4="X",'LI 11M - LPS'!AF74,0)</f>
        <v>0</v>
      </c>
      <c r="AG26" s="65">
        <f>IF(AG$4="X",'LI 11M - LPS'!AG74,0)</f>
        <v>0</v>
      </c>
      <c r="AH26" s="65">
        <f>IF(AH$4="X",'LI 11M - LPS'!AH74,0)</f>
        <v>0</v>
      </c>
      <c r="AI26" s="65">
        <f>IF(AI$4="X",'LI 11M - LPS'!AI74,0)</f>
        <v>0</v>
      </c>
      <c r="AJ26" s="65">
        <f>IF(AJ$4="X",'LI 11M - LPS'!AJ74,0)</f>
        <v>0</v>
      </c>
      <c r="AK26" s="65">
        <f>IF(AK$4="X",'LI 11M - LPS'!AK74,0)</f>
        <v>0</v>
      </c>
      <c r="AL26" s="65">
        <f>IF(AL$4="X",'LI 11M - LPS'!AL74,0)</f>
        <v>0</v>
      </c>
      <c r="AM26" s="65">
        <f>IF(AM$4="X",'LI 11M - LPS'!AM74,0)</f>
        <v>0</v>
      </c>
      <c r="AN26" s="65">
        <f>IF(AN$4="X",'LI 11M - LPS'!AN74,0)</f>
        <v>0</v>
      </c>
      <c r="AO26" s="65">
        <f>IF(AO$4="X",'LI 11M - LPS'!AO74,0)</f>
        <v>0</v>
      </c>
      <c r="AP26" s="65">
        <f>IF(AP$4="X",'LI 11M - LPS'!AP74,0)</f>
        <v>0</v>
      </c>
      <c r="AQ26" s="65">
        <f>IF(AQ$4="X",'LI 11M - LPS'!AQ74,0)</f>
        <v>0</v>
      </c>
      <c r="AR26" s="65">
        <f>IF(AR$4="X",'LI 11M - LPS'!AR74,0)</f>
        <v>0</v>
      </c>
      <c r="AS26" s="65">
        <f>IF(AS$4="X",'LI 11M - LPS'!AS74,0)</f>
        <v>0</v>
      </c>
      <c r="AT26" s="65">
        <f>IF(AT$4="X",'LI 11M - LPS'!AT74,0)</f>
        <v>0</v>
      </c>
      <c r="AU26" s="65">
        <f>IF(AU$4="X",'LI 11M - LPS'!AU74,0)</f>
        <v>0</v>
      </c>
      <c r="AV26" s="65">
        <f>IF(AV$4="X",'LI 11M - LPS'!AV74,0)</f>
        <v>0</v>
      </c>
      <c r="AW26" s="65">
        <f>IF(AW$4="X",'LI 11M - LPS'!AW74,0)</f>
        <v>0</v>
      </c>
      <c r="AX26" s="65">
        <f>IF(AX$4="X",'LI 11M - LPS'!AX74,0)</f>
        <v>0</v>
      </c>
      <c r="AY26" s="65">
        <f>IF(AY$4="X",'LI 11M - LPS'!AY74,0)</f>
        <v>0</v>
      </c>
      <c r="AZ26" s="65">
        <f>IF(AZ$4="X",'LI 11M - LPS'!AZ74,0)</f>
        <v>0</v>
      </c>
      <c r="BA26" s="65">
        <f>IF(BA$4="X",'LI 11M - LPS'!BA74,0)</f>
        <v>0</v>
      </c>
      <c r="BB26" s="65">
        <f>IF(BB$4="X",'LI 11M - LPS'!BB74,0)</f>
        <v>0</v>
      </c>
      <c r="BC26" s="65">
        <f>IF(BC$4="X",'LI 11M - LPS'!BC74,0)</f>
        <v>0</v>
      </c>
      <c r="BD26" s="65">
        <f>IF(BD$4="X",'LI 11M - LPS'!BD74,0)</f>
        <v>0</v>
      </c>
      <c r="BE26" s="65">
        <f>IF(BE$4="X",'LI 11M - LPS'!BE74,0)</f>
        <v>0</v>
      </c>
      <c r="BF26" s="65">
        <f>IF(BF$4="X",'LI 11M - LPS'!BF74,0)</f>
        <v>0</v>
      </c>
      <c r="BG26" s="65">
        <f>IF(BG$4="X",'LI 11M - LPS'!BG74,0)</f>
        <v>0</v>
      </c>
      <c r="BH26" s="65">
        <f>IF(BH$4="X",'LI 11M - LPS'!BH74,0)</f>
        <v>0</v>
      </c>
      <c r="BI26" s="65">
        <f>IF(BI$4="X",'LI 11M - LPS'!BI74,0)</f>
        <v>0</v>
      </c>
      <c r="BJ26" s="65">
        <f>IF(BJ$4="X",'LI 11M - LPS'!BJ74,0)</f>
        <v>0</v>
      </c>
      <c r="BK26" s="65">
        <f>IF(BK$4="X",'LI 11M - LPS'!BK74,0)</f>
        <v>0</v>
      </c>
      <c r="BL26" s="65">
        <f>IF(BL$4="X",'LI 11M - LPS'!BL74,0)</f>
        <v>0</v>
      </c>
      <c r="BM26" s="65">
        <f>IF(BM$4="X",'LI 11M - LPS'!BM74,0)</f>
        <v>0</v>
      </c>
      <c r="BN26" s="65">
        <f>IF(BN$4="X",'LI 11M - LPS'!BN74,0)</f>
        <v>0</v>
      </c>
      <c r="BO26" s="65">
        <f>IF(BO$4="X",'LI 11M - LPS'!BO74,0)</f>
        <v>0</v>
      </c>
      <c r="BP26" s="65">
        <f>IF(BP$4="X",'LI 11M - LPS'!BP74,0)</f>
        <v>0</v>
      </c>
      <c r="BQ26" s="65">
        <f>IF(BQ$4="X",'LI 11M - LPS'!BQ74,0)</f>
        <v>0</v>
      </c>
      <c r="BR26" s="65">
        <f>IF(BR$4="X",'LI 11M - LPS'!BR74,0)</f>
        <v>0</v>
      </c>
      <c r="BS26" s="65">
        <f>IF(BS$4="X",'LI 11M - LPS'!BS74,0)</f>
        <v>0</v>
      </c>
      <c r="BT26" s="65">
        <f>IF(BT$4="X",'LI 11M - LPS'!BT74,0)</f>
        <v>0</v>
      </c>
      <c r="BU26" s="65">
        <f>IF(BU$4="X",'LI 11M - LPS'!BU74,0)</f>
        <v>0</v>
      </c>
      <c r="BV26" s="65">
        <f>IF(BV$4="X",'LI 11M - LPS'!BV74,0)</f>
        <v>0</v>
      </c>
      <c r="BW26" s="65">
        <f>IF(BW$4="X",'LI 11M - LPS'!BW74,0)</f>
        <v>0</v>
      </c>
      <c r="BX26" s="65">
        <f>IF(BX$4="X",'LI 11M - LPS'!BX74,0)</f>
        <v>0</v>
      </c>
      <c r="BY26" s="65">
        <f>IF(BY$4="X",'LI 11M - LPS'!BY74,0)</f>
        <v>0</v>
      </c>
      <c r="BZ26" s="65">
        <f>IF(BZ$4="X",'LI 11M - LPS'!BZ74,0)</f>
        <v>0</v>
      </c>
      <c r="CA26" s="65">
        <f>IF(CA$4="X",'LI 11M - LPS'!CA74,0)</f>
        <v>0</v>
      </c>
      <c r="CB26" s="65">
        <f>IF(CB$4="X",'LI 11M - LPS'!CB74,0)</f>
        <v>0</v>
      </c>
      <c r="CC26" s="65">
        <f>IF(CC$4="X",'LI 11M - LPS'!CC74,0)</f>
        <v>0</v>
      </c>
      <c r="CD26" s="65">
        <f>IF(CD$4="X",'LI 11M - LPS'!CD74,0)</f>
        <v>0</v>
      </c>
      <c r="CE26" s="65">
        <f>IF(CE$4="X",'LI 11M - LPS'!CE74,0)</f>
        <v>0</v>
      </c>
      <c r="CF26" s="65">
        <f>IF(CF$4="X",'LI 11M - LPS'!CF74,0)</f>
        <v>0</v>
      </c>
      <c r="CG26" s="65">
        <f>IF(CG$4="X",'LI 11M - LPS'!CG74,0)</f>
        <v>0</v>
      </c>
      <c r="CH26" s="164">
        <f>IF(CH$4="X",'LI 11M - LPS'!CH74,0)</f>
        <v>0</v>
      </c>
    </row>
    <row r="27" spans="1:99" ht="15" thickBot="1" x14ac:dyDescent="0.4">
      <c r="A27" s="1"/>
      <c r="B27" s="61" t="s">
        <v>34</v>
      </c>
      <c r="C27" s="57">
        <f>SUM(C22:C26)</f>
        <v>0</v>
      </c>
      <c r="D27" s="51">
        <f t="shared" ref="D27:BO27" si="14">SUM(D22:D26)</f>
        <v>40.179612299827703</v>
      </c>
      <c r="E27" s="51">
        <f t="shared" si="14"/>
        <v>392.40377414680222</v>
      </c>
      <c r="F27" s="51">
        <f t="shared" si="14"/>
        <v>1276.7907383245574</v>
      </c>
      <c r="G27" s="51">
        <f t="shared" si="14"/>
        <v>4649.1554011913049</v>
      </c>
      <c r="H27" s="51">
        <f t="shared" si="14"/>
        <v>22211.961968978769</v>
      </c>
      <c r="I27" s="51">
        <f t="shared" si="14"/>
        <v>62266.449095406097</v>
      </c>
      <c r="J27" s="51">
        <f t="shared" si="14"/>
        <v>114757.44970357555</v>
      </c>
      <c r="K27" s="51">
        <f t="shared" si="14"/>
        <v>165968.25265852781</v>
      </c>
      <c r="L27" s="51">
        <f t="shared" si="14"/>
        <v>196215.91839839821</v>
      </c>
      <c r="M27" s="51">
        <f t="shared" si="14"/>
        <v>232585.98173291885</v>
      </c>
      <c r="N27" s="51">
        <f t="shared" si="14"/>
        <v>294162.79606778349</v>
      </c>
      <c r="O27" s="51">
        <f t="shared" si="14"/>
        <v>368369.03827215743</v>
      </c>
      <c r="P27" s="51">
        <f t="shared" si="14"/>
        <v>430209.28498121904</v>
      </c>
      <c r="Q27" s="51">
        <f t="shared" si="14"/>
        <v>486691.40419265523</v>
      </c>
      <c r="R27" s="51">
        <f t="shared" si="14"/>
        <v>532375.1128079656</v>
      </c>
      <c r="S27" s="51">
        <f t="shared" si="14"/>
        <v>587051.92637355439</v>
      </c>
      <c r="T27" s="51">
        <f t="shared" si="14"/>
        <v>734851.50504942145</v>
      </c>
      <c r="U27" s="51">
        <f t="shared" si="14"/>
        <v>0</v>
      </c>
      <c r="V27" s="51">
        <f t="shared" si="14"/>
        <v>0</v>
      </c>
      <c r="W27" s="51">
        <f t="shared" si="14"/>
        <v>0</v>
      </c>
      <c r="X27" s="51">
        <f t="shared" si="14"/>
        <v>0</v>
      </c>
      <c r="Y27" s="51">
        <f t="shared" si="14"/>
        <v>0</v>
      </c>
      <c r="Z27" s="51">
        <f t="shared" si="14"/>
        <v>0</v>
      </c>
      <c r="AA27" s="51">
        <f t="shared" si="14"/>
        <v>0</v>
      </c>
      <c r="AB27" s="51">
        <f t="shared" si="14"/>
        <v>0</v>
      </c>
      <c r="AC27" s="51">
        <f t="shared" si="14"/>
        <v>0</v>
      </c>
      <c r="AD27" s="51">
        <f t="shared" si="14"/>
        <v>0</v>
      </c>
      <c r="AE27" s="51">
        <f t="shared" si="14"/>
        <v>0</v>
      </c>
      <c r="AF27" s="51">
        <f t="shared" si="14"/>
        <v>0</v>
      </c>
      <c r="AG27" s="51">
        <f t="shared" si="14"/>
        <v>0</v>
      </c>
      <c r="AH27" s="51">
        <f t="shared" si="14"/>
        <v>0</v>
      </c>
      <c r="AI27" s="51">
        <f t="shared" si="14"/>
        <v>0</v>
      </c>
      <c r="AJ27" s="51">
        <f t="shared" si="14"/>
        <v>0</v>
      </c>
      <c r="AK27" s="51">
        <f t="shared" si="14"/>
        <v>0</v>
      </c>
      <c r="AL27" s="51">
        <f t="shared" si="14"/>
        <v>0</v>
      </c>
      <c r="AM27" s="51">
        <f t="shared" si="14"/>
        <v>0</v>
      </c>
      <c r="AN27" s="51">
        <f t="shared" si="14"/>
        <v>0</v>
      </c>
      <c r="AO27" s="51">
        <f t="shared" si="14"/>
        <v>0</v>
      </c>
      <c r="AP27" s="51">
        <f t="shared" si="14"/>
        <v>0</v>
      </c>
      <c r="AQ27" s="51">
        <f t="shared" si="14"/>
        <v>0</v>
      </c>
      <c r="AR27" s="51">
        <f t="shared" si="14"/>
        <v>0</v>
      </c>
      <c r="AS27" s="51">
        <f t="shared" si="14"/>
        <v>0</v>
      </c>
      <c r="AT27" s="51">
        <f t="shared" si="14"/>
        <v>0</v>
      </c>
      <c r="AU27" s="51">
        <f t="shared" si="14"/>
        <v>0</v>
      </c>
      <c r="AV27" s="51">
        <f t="shared" si="14"/>
        <v>0</v>
      </c>
      <c r="AW27" s="51">
        <f t="shared" si="14"/>
        <v>0</v>
      </c>
      <c r="AX27" s="51">
        <f t="shared" si="14"/>
        <v>0</v>
      </c>
      <c r="AY27" s="51">
        <f t="shared" si="14"/>
        <v>0</v>
      </c>
      <c r="AZ27" s="51">
        <f t="shared" si="14"/>
        <v>0</v>
      </c>
      <c r="BA27" s="51">
        <f t="shared" si="14"/>
        <v>0</v>
      </c>
      <c r="BB27" s="51">
        <f t="shared" si="14"/>
        <v>0</v>
      </c>
      <c r="BC27" s="51">
        <f t="shared" si="14"/>
        <v>0</v>
      </c>
      <c r="BD27" s="51">
        <f t="shared" si="14"/>
        <v>0</v>
      </c>
      <c r="BE27" s="51">
        <f t="shared" si="14"/>
        <v>0</v>
      </c>
      <c r="BF27" s="51">
        <f t="shared" si="14"/>
        <v>0</v>
      </c>
      <c r="BG27" s="51">
        <f t="shared" si="14"/>
        <v>0</v>
      </c>
      <c r="BH27" s="51">
        <f t="shared" si="14"/>
        <v>0</v>
      </c>
      <c r="BI27" s="51">
        <f t="shared" si="14"/>
        <v>0</v>
      </c>
      <c r="BJ27" s="51">
        <f t="shared" si="14"/>
        <v>0</v>
      </c>
      <c r="BK27" s="51">
        <f t="shared" si="14"/>
        <v>0</v>
      </c>
      <c r="BL27" s="51">
        <f t="shared" si="14"/>
        <v>0</v>
      </c>
      <c r="BM27" s="51">
        <f t="shared" si="14"/>
        <v>0</v>
      </c>
      <c r="BN27" s="51">
        <f t="shared" si="14"/>
        <v>0</v>
      </c>
      <c r="BO27" s="51">
        <f t="shared" si="14"/>
        <v>0</v>
      </c>
      <c r="BP27" s="51">
        <f t="shared" ref="BP27:CH27" si="15">SUM(BP22:BP26)</f>
        <v>0</v>
      </c>
      <c r="BQ27" s="51">
        <f t="shared" si="15"/>
        <v>0</v>
      </c>
      <c r="BR27" s="51">
        <f t="shared" si="15"/>
        <v>0</v>
      </c>
      <c r="BS27" s="51">
        <f t="shared" si="15"/>
        <v>0</v>
      </c>
      <c r="BT27" s="51">
        <f t="shared" si="15"/>
        <v>0</v>
      </c>
      <c r="BU27" s="51">
        <f t="shared" si="15"/>
        <v>0</v>
      </c>
      <c r="BV27" s="51">
        <f t="shared" si="15"/>
        <v>0</v>
      </c>
      <c r="BW27" s="51">
        <f t="shared" si="15"/>
        <v>0</v>
      </c>
      <c r="BX27" s="51">
        <f t="shared" si="15"/>
        <v>0</v>
      </c>
      <c r="BY27" s="51">
        <f t="shared" si="15"/>
        <v>0</v>
      </c>
      <c r="BZ27" s="51">
        <f t="shared" si="15"/>
        <v>0</v>
      </c>
      <c r="CA27" s="51">
        <f t="shared" si="15"/>
        <v>0</v>
      </c>
      <c r="CB27" s="51">
        <f t="shared" si="15"/>
        <v>0</v>
      </c>
      <c r="CC27" s="51">
        <f t="shared" si="15"/>
        <v>0</v>
      </c>
      <c r="CD27" s="51">
        <f t="shared" si="15"/>
        <v>0</v>
      </c>
      <c r="CE27" s="51">
        <f t="shared" si="15"/>
        <v>0</v>
      </c>
      <c r="CF27" s="51">
        <f t="shared" si="15"/>
        <v>0</v>
      </c>
      <c r="CG27" s="51">
        <f t="shared" si="15"/>
        <v>0</v>
      </c>
      <c r="CH27" s="52">
        <f t="shared" si="15"/>
        <v>0</v>
      </c>
    </row>
    <row r="28" spans="1:99" x14ac:dyDescent="0.35">
      <c r="A28" s="1"/>
      <c r="B28" s="1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</row>
    <row r="29" spans="1:99" x14ac:dyDescent="0.35">
      <c r="A29" s="1"/>
      <c r="B29" s="1"/>
      <c r="C29" s="77"/>
      <c r="D29" s="77"/>
      <c r="E29" s="199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</row>
    <row r="30" spans="1:99" x14ac:dyDescent="0.35">
      <c r="A30" s="1"/>
      <c r="B30" s="1"/>
      <c r="C30" s="77"/>
      <c r="D30" s="77"/>
      <c r="E30" s="201"/>
      <c r="F30" s="202"/>
      <c r="G30" s="202"/>
      <c r="H30" s="202"/>
      <c r="I30" s="202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</row>
    <row r="31" spans="1:99" x14ac:dyDescent="0.35">
      <c r="A31" s="1"/>
      <c r="B31" s="1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</row>
    <row r="32" spans="1:99" ht="15" hidden="1" customHeight="1" x14ac:dyDescent="0.35">
      <c r="A32" s="504" t="s">
        <v>41</v>
      </c>
      <c r="B32" s="504"/>
      <c r="C32" s="205" t="s">
        <v>232</v>
      </c>
      <c r="I32" s="206" t="s">
        <v>179</v>
      </c>
      <c r="CJ32" s="205" t="s">
        <v>177</v>
      </c>
      <c r="CU32" s="205" t="s">
        <v>230</v>
      </c>
    </row>
    <row r="33" spans="1:109" ht="15" hidden="1" customHeight="1" thickBot="1" x14ac:dyDescent="0.4">
      <c r="A33" s="504"/>
      <c r="B33" s="504"/>
    </row>
    <row r="34" spans="1:109" ht="15.75" hidden="1" customHeight="1" thickBot="1" x14ac:dyDescent="0.4">
      <c r="A34" s="505"/>
      <c r="B34" s="505"/>
      <c r="C34" s="175">
        <f t="shared" ref="C34:AH34" si="16">C21</f>
        <v>44562</v>
      </c>
      <c r="D34" s="63">
        <f t="shared" si="16"/>
        <v>44593</v>
      </c>
      <c r="E34" s="48">
        <f t="shared" si="16"/>
        <v>44621</v>
      </c>
      <c r="F34" s="48">
        <f t="shared" si="16"/>
        <v>44652</v>
      </c>
      <c r="G34" s="48">
        <f t="shared" si="16"/>
        <v>44682</v>
      </c>
      <c r="H34" s="48">
        <f t="shared" si="16"/>
        <v>44713</v>
      </c>
      <c r="I34" s="48">
        <f t="shared" si="16"/>
        <v>44743</v>
      </c>
      <c r="J34" s="48">
        <f t="shared" si="16"/>
        <v>44774</v>
      </c>
      <c r="K34" s="48">
        <f t="shared" si="16"/>
        <v>44805</v>
      </c>
      <c r="L34" s="48">
        <f t="shared" si="16"/>
        <v>44835</v>
      </c>
      <c r="M34" s="48">
        <f t="shared" si="16"/>
        <v>44866</v>
      </c>
      <c r="N34" s="48">
        <f t="shared" si="16"/>
        <v>44896</v>
      </c>
      <c r="O34" s="48">
        <f t="shared" si="16"/>
        <v>44927</v>
      </c>
      <c r="P34" s="48">
        <f t="shared" si="16"/>
        <v>44958</v>
      </c>
      <c r="Q34" s="48">
        <f t="shared" si="16"/>
        <v>44986</v>
      </c>
      <c r="R34" s="48">
        <f t="shared" si="16"/>
        <v>45017</v>
      </c>
      <c r="S34" s="48">
        <f t="shared" si="16"/>
        <v>45047</v>
      </c>
      <c r="T34" s="48">
        <f t="shared" si="16"/>
        <v>45078</v>
      </c>
      <c r="U34" s="48">
        <f t="shared" si="16"/>
        <v>45108</v>
      </c>
      <c r="V34" s="48">
        <f t="shared" si="16"/>
        <v>45139</v>
      </c>
      <c r="W34" s="48">
        <f t="shared" si="16"/>
        <v>45170</v>
      </c>
      <c r="X34" s="48">
        <f t="shared" si="16"/>
        <v>45200</v>
      </c>
      <c r="Y34" s="48">
        <f t="shared" si="16"/>
        <v>45231</v>
      </c>
      <c r="Z34" s="48">
        <f t="shared" si="16"/>
        <v>45261</v>
      </c>
      <c r="AA34" s="48">
        <f t="shared" si="16"/>
        <v>45292</v>
      </c>
      <c r="AB34" s="48">
        <f t="shared" si="16"/>
        <v>45323</v>
      </c>
      <c r="AC34" s="48">
        <f t="shared" si="16"/>
        <v>45352</v>
      </c>
      <c r="AD34" s="48">
        <f t="shared" si="16"/>
        <v>45383</v>
      </c>
      <c r="AE34" s="48">
        <f t="shared" si="16"/>
        <v>45413</v>
      </c>
      <c r="AF34" s="48">
        <f t="shared" si="16"/>
        <v>45444</v>
      </c>
      <c r="AG34" s="48">
        <f t="shared" si="16"/>
        <v>45474</v>
      </c>
      <c r="AH34" s="48">
        <f t="shared" si="16"/>
        <v>45505</v>
      </c>
      <c r="AI34" s="48">
        <f t="shared" ref="AI34:BN34" si="17">AI21</f>
        <v>45536</v>
      </c>
      <c r="AJ34" s="48">
        <f t="shared" si="17"/>
        <v>45566</v>
      </c>
      <c r="AK34" s="48">
        <f t="shared" si="17"/>
        <v>45597</v>
      </c>
      <c r="AL34" s="48">
        <f t="shared" si="17"/>
        <v>45627</v>
      </c>
      <c r="AM34" s="48">
        <f t="shared" si="17"/>
        <v>45658</v>
      </c>
      <c r="AN34" s="48">
        <f t="shared" si="17"/>
        <v>45689</v>
      </c>
      <c r="AO34" s="48">
        <f t="shared" si="17"/>
        <v>45717</v>
      </c>
      <c r="AP34" s="48">
        <f t="shared" si="17"/>
        <v>45748</v>
      </c>
      <c r="AQ34" s="48">
        <f t="shared" si="17"/>
        <v>45778</v>
      </c>
      <c r="AR34" s="48">
        <f t="shared" si="17"/>
        <v>45809</v>
      </c>
      <c r="AS34" s="48">
        <f t="shared" si="17"/>
        <v>45839</v>
      </c>
      <c r="AT34" s="48">
        <f t="shared" si="17"/>
        <v>45870</v>
      </c>
      <c r="AU34" s="48">
        <f t="shared" si="17"/>
        <v>45901</v>
      </c>
      <c r="AV34" s="48">
        <f t="shared" si="17"/>
        <v>45931</v>
      </c>
      <c r="AW34" s="48">
        <f t="shared" si="17"/>
        <v>45962</v>
      </c>
      <c r="AX34" s="48">
        <f t="shared" si="17"/>
        <v>45992</v>
      </c>
      <c r="AY34" s="48">
        <f t="shared" si="17"/>
        <v>46023</v>
      </c>
      <c r="AZ34" s="48">
        <f t="shared" si="17"/>
        <v>46054</v>
      </c>
      <c r="BA34" s="48">
        <f t="shared" si="17"/>
        <v>46082</v>
      </c>
      <c r="BB34" s="48">
        <f t="shared" si="17"/>
        <v>46113</v>
      </c>
      <c r="BC34" s="48">
        <f t="shared" si="17"/>
        <v>46143</v>
      </c>
      <c r="BD34" s="48">
        <f t="shared" si="17"/>
        <v>46174</v>
      </c>
      <c r="BE34" s="48">
        <f t="shared" si="17"/>
        <v>46204</v>
      </c>
      <c r="BF34" s="48">
        <f t="shared" si="17"/>
        <v>46235</v>
      </c>
      <c r="BG34" s="48">
        <f t="shared" si="17"/>
        <v>46266</v>
      </c>
      <c r="BH34" s="48">
        <f t="shared" si="17"/>
        <v>46296</v>
      </c>
      <c r="BI34" s="48">
        <f t="shared" si="17"/>
        <v>46327</v>
      </c>
      <c r="BJ34" s="48">
        <f t="shared" si="17"/>
        <v>46357</v>
      </c>
      <c r="BK34" s="48">
        <f t="shared" si="17"/>
        <v>46388</v>
      </c>
      <c r="BL34" s="48">
        <f t="shared" si="17"/>
        <v>46419</v>
      </c>
      <c r="BM34" s="48">
        <f t="shared" si="17"/>
        <v>46447</v>
      </c>
      <c r="BN34" s="48">
        <f t="shared" si="17"/>
        <v>46478</v>
      </c>
      <c r="BO34" s="48">
        <f t="shared" ref="BO34:CH34" si="18">BO21</f>
        <v>46508</v>
      </c>
      <c r="BP34" s="48">
        <f t="shared" si="18"/>
        <v>46539</v>
      </c>
      <c r="BQ34" s="48">
        <f t="shared" si="18"/>
        <v>46569</v>
      </c>
      <c r="BR34" s="48">
        <f t="shared" si="18"/>
        <v>46600</v>
      </c>
      <c r="BS34" s="48">
        <f t="shared" si="18"/>
        <v>46631</v>
      </c>
      <c r="BT34" s="48">
        <f t="shared" si="18"/>
        <v>46661</v>
      </c>
      <c r="BU34" s="48">
        <f t="shared" si="18"/>
        <v>46692</v>
      </c>
      <c r="BV34" s="48">
        <f t="shared" si="18"/>
        <v>46722</v>
      </c>
      <c r="BW34" s="48">
        <f t="shared" si="18"/>
        <v>46753</v>
      </c>
      <c r="BX34" s="48">
        <f t="shared" si="18"/>
        <v>46784</v>
      </c>
      <c r="BY34" s="48">
        <f t="shared" si="18"/>
        <v>46813</v>
      </c>
      <c r="BZ34" s="48">
        <f t="shared" si="18"/>
        <v>46844</v>
      </c>
      <c r="CA34" s="48">
        <f t="shared" si="18"/>
        <v>46874</v>
      </c>
      <c r="CB34" s="48">
        <f t="shared" si="18"/>
        <v>46905</v>
      </c>
      <c r="CC34" s="48">
        <f t="shared" si="18"/>
        <v>46935</v>
      </c>
      <c r="CD34" s="48">
        <f t="shared" si="18"/>
        <v>46966</v>
      </c>
      <c r="CE34" s="48">
        <f t="shared" si="18"/>
        <v>46997</v>
      </c>
      <c r="CF34" s="48">
        <f t="shared" si="18"/>
        <v>47027</v>
      </c>
      <c r="CG34" s="48">
        <f t="shared" si="18"/>
        <v>47058</v>
      </c>
      <c r="CH34" s="49">
        <f t="shared" si="18"/>
        <v>47088</v>
      </c>
      <c r="CJ34" s="47">
        <f>C34</f>
        <v>44562</v>
      </c>
      <c r="CK34" s="47">
        <f t="shared" ref="CK34:DA34" si="19">D34</f>
        <v>44593</v>
      </c>
      <c r="CL34" s="47">
        <f t="shared" si="19"/>
        <v>44621</v>
      </c>
      <c r="CM34" s="47">
        <f t="shared" si="19"/>
        <v>44652</v>
      </c>
      <c r="CN34" s="47">
        <f t="shared" si="19"/>
        <v>44682</v>
      </c>
      <c r="CO34" s="47">
        <f t="shared" si="19"/>
        <v>44713</v>
      </c>
      <c r="CP34" s="47">
        <f t="shared" si="19"/>
        <v>44743</v>
      </c>
      <c r="CQ34" s="47">
        <f t="shared" si="19"/>
        <v>44774</v>
      </c>
      <c r="CR34" s="47">
        <f t="shared" si="19"/>
        <v>44805</v>
      </c>
      <c r="CS34" s="47">
        <f t="shared" si="19"/>
        <v>44835</v>
      </c>
      <c r="CT34" s="47">
        <f t="shared" si="19"/>
        <v>44866</v>
      </c>
      <c r="CU34" s="47">
        <f t="shared" si="19"/>
        <v>44896</v>
      </c>
      <c r="CV34" s="47">
        <f t="shared" si="19"/>
        <v>44927</v>
      </c>
      <c r="CW34" s="47">
        <f t="shared" si="19"/>
        <v>44958</v>
      </c>
      <c r="CX34" s="47">
        <f t="shared" si="19"/>
        <v>44986</v>
      </c>
      <c r="CY34" s="47">
        <f t="shared" si="19"/>
        <v>45017</v>
      </c>
      <c r="CZ34" s="47">
        <f t="shared" si="19"/>
        <v>45047</v>
      </c>
      <c r="DA34" s="47">
        <f t="shared" si="19"/>
        <v>45078</v>
      </c>
      <c r="DD34" t="s">
        <v>34</v>
      </c>
    </row>
    <row r="35" spans="1:109" hidden="1" x14ac:dyDescent="0.35">
      <c r="A35" s="507" t="s">
        <v>30</v>
      </c>
      <c r="B35" s="78" t="s">
        <v>39</v>
      </c>
      <c r="C35" s="210">
        <f>IF(CJ38=0,0,CJ35/SUM(CJ35:CJ36))</f>
        <v>0</v>
      </c>
      <c r="D35" s="210">
        <f t="shared" ref="D35:M35" si="20">IF(CK38=0,0,CK35/SUM(CK35:CK36))</f>
        <v>0.97919576563993238</v>
      </c>
      <c r="E35" s="210">
        <f t="shared" si="20"/>
        <v>0.99505570287806</v>
      </c>
      <c r="F35" s="210">
        <f t="shared" si="20"/>
        <v>0.99501752341718885</v>
      </c>
      <c r="G35" s="210">
        <f t="shared" si="20"/>
        <v>1</v>
      </c>
      <c r="H35" s="210">
        <f t="shared" si="20"/>
        <v>0.90657200392364834</v>
      </c>
      <c r="I35" s="210">
        <f t="shared" si="20"/>
        <v>0.98746793548518097</v>
      </c>
      <c r="J35" s="210">
        <f t="shared" si="20"/>
        <v>1.0809139752529897</v>
      </c>
      <c r="K35" s="210">
        <f t="shared" si="20"/>
        <v>0.99770472425799883</v>
      </c>
      <c r="L35" s="210">
        <f t="shared" si="20"/>
        <v>1.0076244579843179</v>
      </c>
      <c r="M35" s="210">
        <f t="shared" si="20"/>
        <v>0.91732899391616285</v>
      </c>
      <c r="N35" s="210">
        <f>IF(SUM(CU38:DA38)=0,0,SUM(CU35:DA35)/SUM(CU35:DA36))</f>
        <v>0.96836116991343746</v>
      </c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207"/>
      <c r="BT35" s="207"/>
      <c r="BU35" s="207"/>
      <c r="BV35" s="207"/>
      <c r="BW35" s="207"/>
      <c r="BX35" s="207"/>
      <c r="BY35" s="207"/>
      <c r="BZ35" s="207"/>
      <c r="CA35" s="207"/>
      <c r="CB35" s="207"/>
      <c r="CC35" s="207"/>
      <c r="CD35" s="207"/>
      <c r="CE35" s="207"/>
      <c r="CF35" s="207"/>
      <c r="CG35" s="207"/>
      <c r="CH35" s="207"/>
      <c r="CJ35" s="213"/>
      <c r="CK35" s="213">
        <v>506160</v>
      </c>
      <c r="CL35" s="213">
        <v>531711</v>
      </c>
      <c r="CM35" s="213">
        <v>9263442</v>
      </c>
      <c r="CN35" s="213">
        <v>1347320</v>
      </c>
      <c r="CO35" s="213">
        <v>1694083</v>
      </c>
      <c r="CP35" s="213">
        <v>729487</v>
      </c>
      <c r="CQ35" s="213">
        <v>986000</v>
      </c>
      <c r="CR35" s="213">
        <v>855880</v>
      </c>
      <c r="CS35" s="213">
        <v>-3712022</v>
      </c>
      <c r="CT35" s="213">
        <v>1328685</v>
      </c>
      <c r="CU35" s="219">
        <v>1156534</v>
      </c>
      <c r="CV35" s="213">
        <v>3379506</v>
      </c>
      <c r="CW35" s="213"/>
      <c r="CX35" s="213"/>
      <c r="CY35" s="213"/>
      <c r="CZ35" s="213"/>
      <c r="DA35" s="213"/>
      <c r="DD35" s="213">
        <f>SUM(CJ35:DA35)</f>
        <v>18066786</v>
      </c>
      <c r="DE35" s="443">
        <f>DD35/(DD35+DD36)</f>
        <v>0.97475959430917525</v>
      </c>
    </row>
    <row r="36" spans="1:109" hidden="1" x14ac:dyDescent="0.35">
      <c r="A36" s="507"/>
      <c r="B36" s="75" t="s">
        <v>37</v>
      </c>
      <c r="C36" s="211">
        <f>IF(CJ38=0,0,CJ36/SUM(CJ35:CJ36))</f>
        <v>0</v>
      </c>
      <c r="D36" s="211">
        <f t="shared" ref="D36:M36" si="21">IF(CK38=0,0,CK36/SUM(CK35:CK36))</f>
        <v>2.0804234360067633E-2</v>
      </c>
      <c r="E36" s="211">
        <f t="shared" si="21"/>
        <v>4.9442971219399914E-3</v>
      </c>
      <c r="F36" s="211">
        <f t="shared" si="21"/>
        <v>4.9824765828111973E-3</v>
      </c>
      <c r="G36" s="211">
        <f t="shared" si="21"/>
        <v>0</v>
      </c>
      <c r="H36" s="211">
        <f t="shared" si="21"/>
        <v>9.3427996076351674E-2</v>
      </c>
      <c r="I36" s="211">
        <f t="shared" si="21"/>
        <v>1.2532064514819051E-2</v>
      </c>
      <c r="J36" s="211">
        <f t="shared" si="21"/>
        <v>-8.0913975252989781E-2</v>
      </c>
      <c r="K36" s="211">
        <f t="shared" si="21"/>
        <v>2.2952757420012146E-3</v>
      </c>
      <c r="L36" s="211">
        <f t="shared" si="21"/>
        <v>-7.6244579843178515E-3</v>
      </c>
      <c r="M36" s="211">
        <f t="shared" si="21"/>
        <v>8.2671006083837095E-2</v>
      </c>
      <c r="N36" s="211">
        <f>IF(SUM(CU38:DA38)=0,0,SUM(CU36:DA36)/SUM(CU35:DA36))</f>
        <v>3.1638830086562528E-2</v>
      </c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J36" s="213"/>
      <c r="CK36" s="213">
        <v>10754</v>
      </c>
      <c r="CL36" s="213">
        <v>2642</v>
      </c>
      <c r="CM36" s="213">
        <v>46386</v>
      </c>
      <c r="CN36" s="213">
        <v>0</v>
      </c>
      <c r="CO36" s="213">
        <v>174586</v>
      </c>
      <c r="CP36" s="213">
        <v>9258</v>
      </c>
      <c r="CQ36" s="213">
        <v>-73809</v>
      </c>
      <c r="CR36" s="213">
        <v>1969</v>
      </c>
      <c r="CS36" s="213">
        <v>28088</v>
      </c>
      <c r="CT36" s="213">
        <v>119743</v>
      </c>
      <c r="CU36" s="219">
        <v>49268</v>
      </c>
      <c r="CV36" s="213">
        <v>98936</v>
      </c>
      <c r="CW36" s="213"/>
      <c r="CX36" s="213"/>
      <c r="CY36" s="213"/>
      <c r="CZ36" s="213"/>
      <c r="DA36" s="213"/>
      <c r="DD36" s="213">
        <f t="shared" ref="DD36:DD54" si="22">SUM(CJ36:DA36)</f>
        <v>467821</v>
      </c>
      <c r="DE36" s="443"/>
    </row>
    <row r="37" spans="1:109" hidden="1" x14ac:dyDescent="0.35">
      <c r="A37" s="507"/>
      <c r="B37" s="218" t="s">
        <v>178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J37" s="213"/>
      <c r="CK37" s="213">
        <v>255800</v>
      </c>
      <c r="CL37" s="213">
        <v>427950</v>
      </c>
      <c r="CM37" s="213">
        <v>250233</v>
      </c>
      <c r="CN37" s="213">
        <v>576367</v>
      </c>
      <c r="CO37" s="213">
        <v>537222</v>
      </c>
      <c r="CP37" s="213">
        <v>1577722</v>
      </c>
      <c r="CQ37" s="213">
        <v>607970</v>
      </c>
      <c r="CR37" s="213">
        <v>1337972</v>
      </c>
      <c r="CS37" s="213">
        <v>-3964172</v>
      </c>
      <c r="CT37" s="213">
        <v>442338</v>
      </c>
      <c r="CU37" s="219">
        <v>1463002</v>
      </c>
      <c r="CV37" s="213">
        <v>4581066</v>
      </c>
      <c r="CW37" s="213"/>
      <c r="CX37" s="213"/>
      <c r="CY37" s="213"/>
      <c r="CZ37" s="213"/>
      <c r="DA37" s="213"/>
      <c r="DD37" s="213">
        <f t="shared" si="22"/>
        <v>8093470</v>
      </c>
      <c r="DE37" s="443"/>
    </row>
    <row r="38" spans="1:109" s="79" customFormat="1" ht="15" hidden="1" thickBot="1" x14ac:dyDescent="0.4">
      <c r="A38" s="508"/>
      <c r="B38" s="216" t="s">
        <v>34</v>
      </c>
      <c r="C38" s="200">
        <f t="shared" ref="C38" si="23">SUM(C35:C36)</f>
        <v>0</v>
      </c>
      <c r="D38" s="200">
        <f t="shared" ref="D38:M38" si="24">SUM(D35:D36)</f>
        <v>1</v>
      </c>
      <c r="E38" s="200">
        <f t="shared" si="24"/>
        <v>1</v>
      </c>
      <c r="F38" s="200">
        <f t="shared" si="24"/>
        <v>1</v>
      </c>
      <c r="G38" s="200">
        <f t="shared" si="24"/>
        <v>1</v>
      </c>
      <c r="H38" s="200">
        <f t="shared" si="24"/>
        <v>1</v>
      </c>
      <c r="I38" s="200">
        <f t="shared" si="24"/>
        <v>1</v>
      </c>
      <c r="J38" s="200">
        <f t="shared" si="24"/>
        <v>0.99999999999999989</v>
      </c>
      <c r="K38" s="200">
        <f t="shared" si="24"/>
        <v>1</v>
      </c>
      <c r="L38" s="200">
        <f t="shared" si="24"/>
        <v>1</v>
      </c>
      <c r="M38" s="200">
        <f t="shared" si="24"/>
        <v>1</v>
      </c>
      <c r="N38" s="200">
        <f>SUM(N35:N36)</f>
        <v>1</v>
      </c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209"/>
      <c r="BQ38" s="209"/>
      <c r="BR38" s="209"/>
      <c r="BS38" s="209"/>
      <c r="BT38" s="209"/>
      <c r="BU38" s="209"/>
      <c r="BV38" s="209"/>
      <c r="BW38" s="209"/>
      <c r="BX38" s="209"/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J38" s="214">
        <f t="shared" ref="CJ38:CT38" si="25">SUM(CJ35:CJ37)</f>
        <v>0</v>
      </c>
      <c r="CK38" s="214">
        <f t="shared" si="25"/>
        <v>772714</v>
      </c>
      <c r="CL38" s="214">
        <f t="shared" si="25"/>
        <v>962303</v>
      </c>
      <c r="CM38" s="214">
        <f t="shared" si="25"/>
        <v>9560061</v>
      </c>
      <c r="CN38" s="214">
        <f t="shared" si="25"/>
        <v>1923687</v>
      </c>
      <c r="CO38" s="214">
        <f t="shared" si="25"/>
        <v>2405891</v>
      </c>
      <c r="CP38" s="214">
        <f t="shared" si="25"/>
        <v>2316467</v>
      </c>
      <c r="CQ38" s="214">
        <f t="shared" si="25"/>
        <v>1520161</v>
      </c>
      <c r="CR38" s="214">
        <f t="shared" si="25"/>
        <v>2195821</v>
      </c>
      <c r="CS38" s="214">
        <f t="shared" si="25"/>
        <v>-7648106</v>
      </c>
      <c r="CT38" s="214">
        <f t="shared" si="25"/>
        <v>1890766</v>
      </c>
      <c r="CU38" s="215">
        <f>SUM(CU35:CU37)</f>
        <v>2668804</v>
      </c>
      <c r="CV38" s="214">
        <f t="shared" ref="CV38:DA38" si="26">SUM(CV35:CV37)</f>
        <v>8059508</v>
      </c>
      <c r="CW38" s="214">
        <f t="shared" si="26"/>
        <v>0</v>
      </c>
      <c r="CX38" s="214">
        <f t="shared" si="26"/>
        <v>0</v>
      </c>
      <c r="CY38" s="214">
        <f t="shared" si="26"/>
        <v>0</v>
      </c>
      <c r="CZ38" s="214">
        <f t="shared" si="26"/>
        <v>0</v>
      </c>
      <c r="DA38" s="214">
        <f t="shared" si="26"/>
        <v>0</v>
      </c>
      <c r="DD38" s="214">
        <f t="shared" si="22"/>
        <v>26628077</v>
      </c>
      <c r="DE38" s="444"/>
    </row>
    <row r="39" spans="1:109" hidden="1" x14ac:dyDescent="0.35">
      <c r="A39" s="506" t="s">
        <v>31</v>
      </c>
      <c r="B39" s="76" t="s">
        <v>39</v>
      </c>
      <c r="C39" s="210">
        <f>IF(CJ42=0,0,CJ39/SUM(CJ39:CJ40))</f>
        <v>0</v>
      </c>
      <c r="D39" s="210">
        <f t="shared" ref="D39:M39" si="27">IF(CK42=0,0,CK39/SUM(CK39:CK40))</f>
        <v>0.80511266996858377</v>
      </c>
      <c r="E39" s="210">
        <f t="shared" si="27"/>
        <v>0.70710645839315844</v>
      </c>
      <c r="F39" s="210">
        <f t="shared" si="27"/>
        <v>0.99594219182511057</v>
      </c>
      <c r="G39" s="210">
        <f t="shared" si="27"/>
        <v>0.66447875353377606</v>
      </c>
      <c r="H39" s="210">
        <f t="shared" si="27"/>
        <v>0.97135218914618293</v>
      </c>
      <c r="I39" s="210">
        <f t="shared" si="27"/>
        <v>0.9627676514766359</v>
      </c>
      <c r="J39" s="210">
        <f t="shared" si="27"/>
        <v>0.88735244950789449</v>
      </c>
      <c r="K39" s="210">
        <f t="shared" si="27"/>
        <v>0.83111925542738374</v>
      </c>
      <c r="L39" s="210">
        <f t="shared" si="27"/>
        <v>0.98125750715394311</v>
      </c>
      <c r="M39" s="210">
        <f t="shared" si="27"/>
        <v>0.98900691670449836</v>
      </c>
      <c r="N39" s="210">
        <f>IF(SUM(CU42:DA42)=0,0,SUM(CU39:DA39)/SUM(CU39:DA40))</f>
        <v>0.85667227233921395</v>
      </c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207"/>
      <c r="BN39" s="207"/>
      <c r="BO39" s="207"/>
      <c r="BP39" s="207"/>
      <c r="BQ39" s="207"/>
      <c r="BR39" s="207"/>
      <c r="BS39" s="207"/>
      <c r="BT39" s="207"/>
      <c r="BU39" s="207"/>
      <c r="BV39" s="207"/>
      <c r="BW39" s="207"/>
      <c r="BX39" s="207"/>
      <c r="BY39" s="207"/>
      <c r="BZ39" s="207"/>
      <c r="CA39" s="207"/>
      <c r="CB39" s="207"/>
      <c r="CC39" s="207"/>
      <c r="CD39" s="207"/>
      <c r="CE39" s="207"/>
      <c r="CF39" s="207"/>
      <c r="CG39" s="207"/>
      <c r="CH39" s="207"/>
      <c r="CJ39" s="213"/>
      <c r="CK39" s="213">
        <v>860564</v>
      </c>
      <c r="CL39" s="213">
        <v>832294</v>
      </c>
      <c r="CM39" s="213">
        <v>1996151</v>
      </c>
      <c r="CN39" s="213">
        <v>1547070</v>
      </c>
      <c r="CO39" s="213">
        <v>2398423</v>
      </c>
      <c r="CP39" s="213">
        <v>1662667</v>
      </c>
      <c r="CQ39" s="213">
        <v>1803716</v>
      </c>
      <c r="CR39" s="213">
        <v>3943173</v>
      </c>
      <c r="CS39" s="213">
        <v>21544219</v>
      </c>
      <c r="CT39" s="213">
        <v>7542054</v>
      </c>
      <c r="CU39" s="219">
        <v>5090796</v>
      </c>
      <c r="CV39" s="213">
        <v>13202044</v>
      </c>
      <c r="CW39" s="213"/>
      <c r="CX39" s="213"/>
      <c r="CY39" s="213"/>
      <c r="CZ39" s="213"/>
      <c r="DA39" s="213"/>
      <c r="DD39" s="213">
        <f t="shared" si="22"/>
        <v>62423171</v>
      </c>
      <c r="DE39" s="443">
        <f>DD39/(DD39+DD40)</f>
        <v>0.91146469725533985</v>
      </c>
    </row>
    <row r="40" spans="1:109" hidden="1" x14ac:dyDescent="0.35">
      <c r="A40" s="507"/>
      <c r="B40" s="75" t="s">
        <v>37</v>
      </c>
      <c r="C40" s="211">
        <f>IF(CJ42=0,0,CJ40/SUM(CJ39:CJ40))</f>
        <v>0</v>
      </c>
      <c r="D40" s="211">
        <f t="shared" ref="D40:M40" si="28">IF(CK42=0,0,CK40/SUM(CK39:CK40))</f>
        <v>0.19488733003141623</v>
      </c>
      <c r="E40" s="211">
        <f t="shared" si="28"/>
        <v>0.29289354160684156</v>
      </c>
      <c r="F40" s="211">
        <f t="shared" si="28"/>
        <v>4.0578081748893872E-3</v>
      </c>
      <c r="G40" s="211">
        <f t="shared" si="28"/>
        <v>0.33552124646622394</v>
      </c>
      <c r="H40" s="211">
        <f t="shared" si="28"/>
        <v>2.8647810853817027E-2</v>
      </c>
      <c r="I40" s="211">
        <f t="shared" si="28"/>
        <v>3.7232348523364094E-2</v>
      </c>
      <c r="J40" s="211">
        <f t="shared" si="28"/>
        <v>0.11264755049210555</v>
      </c>
      <c r="K40" s="211">
        <f t="shared" si="28"/>
        <v>0.16888074457261626</v>
      </c>
      <c r="L40" s="211">
        <f t="shared" si="28"/>
        <v>1.8742492846056912E-2</v>
      </c>
      <c r="M40" s="211">
        <f t="shared" si="28"/>
        <v>1.0993083295501664E-2</v>
      </c>
      <c r="N40" s="211">
        <f>IF(SUM(CU42:DA42)=0,0,SUM(CU40:DA40)/SUM(CU39:DA40))</f>
        <v>0.14332772766078611</v>
      </c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J40" s="213"/>
      <c r="CK40" s="213">
        <v>208310</v>
      </c>
      <c r="CL40" s="213">
        <v>344748</v>
      </c>
      <c r="CM40" s="213">
        <v>8133</v>
      </c>
      <c r="CN40" s="213">
        <v>781176</v>
      </c>
      <c r="CO40" s="213">
        <v>70736</v>
      </c>
      <c r="CP40" s="213">
        <v>64299</v>
      </c>
      <c r="CQ40" s="213">
        <v>228978</v>
      </c>
      <c r="CR40" s="213">
        <v>801240</v>
      </c>
      <c r="CS40" s="213">
        <v>411505</v>
      </c>
      <c r="CT40" s="213">
        <v>83832</v>
      </c>
      <c r="CU40" s="219">
        <v>593160</v>
      </c>
      <c r="CV40" s="213">
        <v>2467370</v>
      </c>
      <c r="CW40" s="213"/>
      <c r="CX40" s="213"/>
      <c r="CY40" s="213"/>
      <c r="CZ40" s="213"/>
      <c r="DA40" s="213"/>
      <c r="DD40" s="213">
        <f t="shared" si="22"/>
        <v>6063487</v>
      </c>
      <c r="DE40" s="443"/>
    </row>
    <row r="41" spans="1:109" hidden="1" x14ac:dyDescent="0.35">
      <c r="A41" s="507"/>
      <c r="B41" s="218" t="s">
        <v>178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J41" s="213"/>
      <c r="CK41" s="213">
        <v>220871</v>
      </c>
      <c r="CL41" s="213">
        <v>-131297</v>
      </c>
      <c r="CM41" s="213">
        <v>83451</v>
      </c>
      <c r="CN41" s="213">
        <v>495100</v>
      </c>
      <c r="CO41" s="213">
        <v>980216</v>
      </c>
      <c r="CP41" s="213">
        <v>1029946</v>
      </c>
      <c r="CQ41" s="213">
        <v>2084104</v>
      </c>
      <c r="CR41" s="213">
        <v>689742</v>
      </c>
      <c r="CS41" s="213">
        <v>-5032483</v>
      </c>
      <c r="CT41" s="213">
        <v>2459099</v>
      </c>
      <c r="CU41" s="219">
        <v>1036628</v>
      </c>
      <c r="CV41" s="213">
        <v>14396489</v>
      </c>
      <c r="CW41" s="213"/>
      <c r="CX41" s="213"/>
      <c r="CY41" s="213"/>
      <c r="CZ41" s="213"/>
      <c r="DA41" s="213"/>
      <c r="DD41" s="213">
        <f t="shared" si="22"/>
        <v>18311866</v>
      </c>
      <c r="DE41" s="443"/>
    </row>
    <row r="42" spans="1:109" s="79" customFormat="1" ht="15" hidden="1" thickBot="1" x14ac:dyDescent="0.4">
      <c r="A42" s="508"/>
      <c r="B42" s="216" t="s">
        <v>34</v>
      </c>
      <c r="C42" s="200">
        <f t="shared" ref="C42" si="29">SUM(C39:C40)</f>
        <v>0</v>
      </c>
      <c r="D42" s="200">
        <f t="shared" ref="D42:M42" si="30">SUM(D39:D40)</f>
        <v>1</v>
      </c>
      <c r="E42" s="200">
        <f t="shared" si="30"/>
        <v>1</v>
      </c>
      <c r="F42" s="200">
        <f t="shared" si="30"/>
        <v>1</v>
      </c>
      <c r="G42" s="200">
        <f t="shared" si="30"/>
        <v>1</v>
      </c>
      <c r="H42" s="200">
        <f t="shared" si="30"/>
        <v>1</v>
      </c>
      <c r="I42" s="200">
        <f t="shared" si="30"/>
        <v>1</v>
      </c>
      <c r="J42" s="200">
        <f t="shared" si="30"/>
        <v>1</v>
      </c>
      <c r="K42" s="200">
        <f t="shared" si="30"/>
        <v>1</v>
      </c>
      <c r="L42" s="200">
        <f t="shared" si="30"/>
        <v>1</v>
      </c>
      <c r="M42" s="200">
        <f t="shared" si="30"/>
        <v>1</v>
      </c>
      <c r="N42" s="200">
        <f>SUM(N39:N40)</f>
        <v>1</v>
      </c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9"/>
      <c r="CH42" s="209"/>
      <c r="CJ42" s="214">
        <f t="shared" ref="CJ42:CT42" si="31">SUM(CJ39:CJ41)</f>
        <v>0</v>
      </c>
      <c r="CK42" s="214">
        <f t="shared" si="31"/>
        <v>1289745</v>
      </c>
      <c r="CL42" s="214">
        <f t="shared" si="31"/>
        <v>1045745</v>
      </c>
      <c r="CM42" s="214">
        <f t="shared" si="31"/>
        <v>2087735</v>
      </c>
      <c r="CN42" s="214">
        <f t="shared" si="31"/>
        <v>2823346</v>
      </c>
      <c r="CO42" s="214">
        <f t="shared" si="31"/>
        <v>3449375</v>
      </c>
      <c r="CP42" s="214">
        <f t="shared" si="31"/>
        <v>2756912</v>
      </c>
      <c r="CQ42" s="214">
        <f t="shared" si="31"/>
        <v>4116798</v>
      </c>
      <c r="CR42" s="214">
        <f t="shared" si="31"/>
        <v>5434155</v>
      </c>
      <c r="CS42" s="214">
        <f t="shared" si="31"/>
        <v>16923241</v>
      </c>
      <c r="CT42" s="214">
        <f t="shared" si="31"/>
        <v>10084985</v>
      </c>
      <c r="CU42" s="215">
        <f>SUM(CU39:CU41)</f>
        <v>6720584</v>
      </c>
      <c r="CV42" s="214">
        <f t="shared" ref="CV42:DA42" si="32">SUM(CV39:CV41)</f>
        <v>30065903</v>
      </c>
      <c r="CW42" s="214">
        <f t="shared" si="32"/>
        <v>0</v>
      </c>
      <c r="CX42" s="214">
        <f t="shared" si="32"/>
        <v>0</v>
      </c>
      <c r="CY42" s="214">
        <f t="shared" si="32"/>
        <v>0</v>
      </c>
      <c r="CZ42" s="214">
        <f t="shared" si="32"/>
        <v>0</v>
      </c>
      <c r="DA42" s="214">
        <f t="shared" si="32"/>
        <v>0</v>
      </c>
      <c r="DD42" s="214">
        <f t="shared" si="22"/>
        <v>86798524</v>
      </c>
      <c r="DE42" s="444"/>
    </row>
    <row r="43" spans="1:109" hidden="1" x14ac:dyDescent="0.35">
      <c r="A43" s="506" t="s">
        <v>32</v>
      </c>
      <c r="B43" s="76" t="s">
        <v>39</v>
      </c>
      <c r="C43" s="210">
        <f>IF(CJ46=0,0,CJ43/SUM(CJ43:CJ44))</f>
        <v>0</v>
      </c>
      <c r="D43" s="210">
        <f t="shared" ref="D43:M43" si="33">IF(CK46=0,0,CK43/SUM(CK43:CK44))</f>
        <v>0.71014706722801135</v>
      </c>
      <c r="E43" s="210">
        <f t="shared" si="33"/>
        <v>1</v>
      </c>
      <c r="F43" s="210">
        <f t="shared" si="33"/>
        <v>0.96536746947698004</v>
      </c>
      <c r="G43" s="210">
        <f t="shared" si="33"/>
        <v>0.86323463296095426</v>
      </c>
      <c r="H43" s="210">
        <f t="shared" si="33"/>
        <v>0.97184960618595484</v>
      </c>
      <c r="I43" s="210">
        <f t="shared" si="33"/>
        <v>0.53841945693972915</v>
      </c>
      <c r="J43" s="210">
        <f t="shared" si="33"/>
        <v>0.49167805449019097</v>
      </c>
      <c r="K43" s="210">
        <f t="shared" si="33"/>
        <v>0.98941582449057131</v>
      </c>
      <c r="L43" s="210">
        <f t="shared" si="33"/>
        <v>0.29423394399476704</v>
      </c>
      <c r="M43" s="210">
        <f t="shared" si="33"/>
        <v>0.82892338689281919</v>
      </c>
      <c r="N43" s="210">
        <f>IF(SUM(CU46:DA46)=0,0,SUM(CU43:DA43)/SUM(CU43:DA44))</f>
        <v>0.51120399418555962</v>
      </c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J43" s="213"/>
      <c r="CK43" s="213">
        <v>298222</v>
      </c>
      <c r="CL43" s="213">
        <v>10013</v>
      </c>
      <c r="CM43" s="213">
        <v>606774</v>
      </c>
      <c r="CN43" s="213">
        <v>455055</v>
      </c>
      <c r="CO43" s="213">
        <v>3074247</v>
      </c>
      <c r="CP43" s="213">
        <v>234241</v>
      </c>
      <c r="CQ43" s="213">
        <v>338570</v>
      </c>
      <c r="CR43" s="213">
        <v>473947</v>
      </c>
      <c r="CS43" s="213">
        <v>661229</v>
      </c>
      <c r="CT43" s="213">
        <v>1966571</v>
      </c>
      <c r="CU43" s="219">
        <v>189879</v>
      </c>
      <c r="CV43" s="213">
        <v>3270993</v>
      </c>
      <c r="CW43" s="213"/>
      <c r="CX43" s="213"/>
      <c r="CY43" s="213"/>
      <c r="CZ43" s="213"/>
      <c r="DA43" s="213"/>
      <c r="DD43" s="213">
        <f t="shared" si="22"/>
        <v>11579741</v>
      </c>
      <c r="DE43" s="443">
        <f>DD43/(DD43+DD44)</f>
        <v>0.65269648872435959</v>
      </c>
    </row>
    <row r="44" spans="1:109" hidden="1" x14ac:dyDescent="0.35">
      <c r="A44" s="507"/>
      <c r="B44" s="75" t="s">
        <v>37</v>
      </c>
      <c r="C44" s="211">
        <f>IF(CJ46=0,0,CJ44/SUM(CJ43:CJ44))</f>
        <v>0</v>
      </c>
      <c r="D44" s="211">
        <f t="shared" ref="D44:M44" si="34">IF(CK46=0,0,CK44/SUM(CK43:CK44))</f>
        <v>0.28985293277198865</v>
      </c>
      <c r="E44" s="211">
        <f t="shared" si="34"/>
        <v>0</v>
      </c>
      <c r="F44" s="211">
        <f t="shared" si="34"/>
        <v>3.4632530523019942E-2</v>
      </c>
      <c r="G44" s="211">
        <f t="shared" si="34"/>
        <v>0.13676536703904574</v>
      </c>
      <c r="H44" s="211">
        <f t="shared" si="34"/>
        <v>2.8150393814045164E-2</v>
      </c>
      <c r="I44" s="211">
        <f t="shared" si="34"/>
        <v>0.4615805430602708</v>
      </c>
      <c r="J44" s="211">
        <f t="shared" si="34"/>
        <v>0.50832194550980903</v>
      </c>
      <c r="K44" s="211">
        <f t="shared" si="34"/>
        <v>1.0584175509428684E-2</v>
      </c>
      <c r="L44" s="211">
        <f t="shared" si="34"/>
        <v>0.70576605600523301</v>
      </c>
      <c r="M44" s="211">
        <f t="shared" si="34"/>
        <v>0.17107661310718078</v>
      </c>
      <c r="N44" s="211">
        <f>IF(SUM(CU46:DA46)=0,0,SUM(CU44:DA44)/SUM(CU43:DA44))</f>
        <v>0.48879600581444044</v>
      </c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J44" s="213"/>
      <c r="CK44" s="213">
        <v>121722</v>
      </c>
      <c r="CL44" s="213"/>
      <c r="CM44" s="213">
        <v>21768</v>
      </c>
      <c r="CN44" s="213">
        <v>72096</v>
      </c>
      <c r="CO44" s="213">
        <v>89048</v>
      </c>
      <c r="CP44" s="213">
        <v>200812</v>
      </c>
      <c r="CQ44" s="213">
        <v>350031</v>
      </c>
      <c r="CR44" s="213">
        <v>5070</v>
      </c>
      <c r="CS44" s="213">
        <v>1586061</v>
      </c>
      <c r="CT44" s="213">
        <v>405869</v>
      </c>
      <c r="CU44" s="219">
        <v>485814</v>
      </c>
      <c r="CV44" s="213">
        <v>2823355</v>
      </c>
      <c r="CW44" s="213"/>
      <c r="CX44" s="213"/>
      <c r="CY44" s="213"/>
      <c r="CZ44" s="213"/>
      <c r="DA44" s="213"/>
      <c r="DD44" s="213">
        <f t="shared" si="22"/>
        <v>6161646</v>
      </c>
      <c r="DE44" s="443"/>
    </row>
    <row r="45" spans="1:109" hidden="1" x14ac:dyDescent="0.35">
      <c r="A45" s="507"/>
      <c r="B45" s="218" t="s">
        <v>178</v>
      </c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J45" s="213"/>
      <c r="CK45" s="213"/>
      <c r="CL45" s="213"/>
      <c r="CM45" s="213"/>
      <c r="CN45" s="213">
        <v>89024</v>
      </c>
      <c r="CO45" s="213">
        <v>898265</v>
      </c>
      <c r="CP45" s="213">
        <v>204560</v>
      </c>
      <c r="CQ45" s="213"/>
      <c r="CR45" s="213"/>
      <c r="CS45" s="213">
        <v>-1149753</v>
      </c>
      <c r="CT45" s="213"/>
      <c r="CU45" s="219">
        <v>436336</v>
      </c>
      <c r="CV45" s="213">
        <v>4478931</v>
      </c>
      <c r="CW45" s="213"/>
      <c r="CX45" s="213"/>
      <c r="CY45" s="213"/>
      <c r="CZ45" s="213"/>
      <c r="DA45" s="213"/>
      <c r="DD45" s="213">
        <f t="shared" si="22"/>
        <v>4957363</v>
      </c>
      <c r="DE45" s="443"/>
    </row>
    <row r="46" spans="1:109" s="79" customFormat="1" ht="15" hidden="1" thickBot="1" x14ac:dyDescent="0.4">
      <c r="A46" s="508"/>
      <c r="B46" s="216" t="s">
        <v>34</v>
      </c>
      <c r="C46" s="200">
        <f t="shared" ref="C46" si="35">SUM(C43:C44)</f>
        <v>0</v>
      </c>
      <c r="D46" s="200">
        <f t="shared" ref="D46:M46" si="36">SUM(D43:D44)</f>
        <v>1</v>
      </c>
      <c r="E46" s="200">
        <f t="shared" si="36"/>
        <v>1</v>
      </c>
      <c r="F46" s="200">
        <f t="shared" si="36"/>
        <v>1</v>
      </c>
      <c r="G46" s="200">
        <f t="shared" si="36"/>
        <v>1</v>
      </c>
      <c r="H46" s="200">
        <f t="shared" si="36"/>
        <v>1</v>
      </c>
      <c r="I46" s="200">
        <f t="shared" si="36"/>
        <v>1</v>
      </c>
      <c r="J46" s="200">
        <f t="shared" si="36"/>
        <v>1</v>
      </c>
      <c r="K46" s="200">
        <f t="shared" si="36"/>
        <v>1</v>
      </c>
      <c r="L46" s="200">
        <f t="shared" si="36"/>
        <v>1</v>
      </c>
      <c r="M46" s="200">
        <f t="shared" si="36"/>
        <v>1</v>
      </c>
      <c r="N46" s="200">
        <f>SUM(N43:N44)</f>
        <v>1</v>
      </c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9"/>
      <c r="CH46" s="209"/>
      <c r="CJ46" s="214">
        <f t="shared" ref="CJ46:CT46" si="37">SUM(CJ43:CJ45)</f>
        <v>0</v>
      </c>
      <c r="CK46" s="214">
        <f t="shared" si="37"/>
        <v>419944</v>
      </c>
      <c r="CL46" s="214">
        <f t="shared" si="37"/>
        <v>10013</v>
      </c>
      <c r="CM46" s="214">
        <f t="shared" si="37"/>
        <v>628542</v>
      </c>
      <c r="CN46" s="214">
        <f t="shared" si="37"/>
        <v>616175</v>
      </c>
      <c r="CO46" s="214">
        <f t="shared" si="37"/>
        <v>4061560</v>
      </c>
      <c r="CP46" s="214">
        <f t="shared" si="37"/>
        <v>639613</v>
      </c>
      <c r="CQ46" s="214">
        <f t="shared" si="37"/>
        <v>688601</v>
      </c>
      <c r="CR46" s="214">
        <f t="shared" si="37"/>
        <v>479017</v>
      </c>
      <c r="CS46" s="214">
        <f t="shared" si="37"/>
        <v>1097537</v>
      </c>
      <c r="CT46" s="214">
        <f t="shared" si="37"/>
        <v>2372440</v>
      </c>
      <c r="CU46" s="215">
        <f>SUM(CU43:CU45)</f>
        <v>1112029</v>
      </c>
      <c r="CV46" s="214">
        <f t="shared" ref="CV46:DA46" si="38">SUM(CV43:CV45)</f>
        <v>10573279</v>
      </c>
      <c r="CW46" s="214">
        <f t="shared" si="38"/>
        <v>0</v>
      </c>
      <c r="CX46" s="214">
        <f t="shared" si="38"/>
        <v>0</v>
      </c>
      <c r="CY46" s="214">
        <f t="shared" si="38"/>
        <v>0</v>
      </c>
      <c r="CZ46" s="214">
        <f t="shared" si="38"/>
        <v>0</v>
      </c>
      <c r="DA46" s="214">
        <f t="shared" si="38"/>
        <v>0</v>
      </c>
      <c r="DD46" s="214">
        <f t="shared" si="22"/>
        <v>22698750</v>
      </c>
      <c r="DE46" s="444"/>
    </row>
    <row r="47" spans="1:109" hidden="1" x14ac:dyDescent="0.35">
      <c r="A47" s="506" t="s">
        <v>33</v>
      </c>
      <c r="B47" s="76" t="s">
        <v>39</v>
      </c>
      <c r="C47" s="210">
        <f>IF(CJ50=0,0,CJ47/SUM(CJ47:CJ48))</f>
        <v>0</v>
      </c>
      <c r="D47" s="210">
        <f t="shared" ref="D47:L47" si="39">IF(CK50=0,0,CK47/SUM(CK47:CK48))</f>
        <v>0</v>
      </c>
      <c r="E47" s="210">
        <f t="shared" si="39"/>
        <v>0</v>
      </c>
      <c r="F47" s="210">
        <f t="shared" si="39"/>
        <v>0</v>
      </c>
      <c r="G47" s="210">
        <f t="shared" si="39"/>
        <v>1</v>
      </c>
      <c r="H47" s="210">
        <f t="shared" si="39"/>
        <v>0.92259264558592069</v>
      </c>
      <c r="I47" s="210">
        <f t="shared" si="39"/>
        <v>1</v>
      </c>
      <c r="J47" s="210">
        <f t="shared" si="39"/>
        <v>0</v>
      </c>
      <c r="K47" s="210">
        <f t="shared" si="39"/>
        <v>1</v>
      </c>
      <c r="L47" s="210">
        <f t="shared" si="39"/>
        <v>0</v>
      </c>
      <c r="M47" s="210">
        <f>IF(CT50=0,0,IF(CT47=0,0,CT47/SUM(CT47:CT48)))</f>
        <v>0</v>
      </c>
      <c r="N47" s="210">
        <f>IF(SUM(CU50:DA50)=0,0,SUM(CU47:DA47)/SUM(CU47:DA48))</f>
        <v>0.93880231640777789</v>
      </c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07"/>
      <c r="BQ47" s="207"/>
      <c r="BR47" s="207"/>
      <c r="BS47" s="207"/>
      <c r="BT47" s="207"/>
      <c r="BU47" s="207"/>
      <c r="BV47" s="207"/>
      <c r="BW47" s="207"/>
      <c r="BX47" s="207"/>
      <c r="BY47" s="207"/>
      <c r="BZ47" s="207"/>
      <c r="CA47" s="207"/>
      <c r="CB47" s="207"/>
      <c r="CC47" s="207"/>
      <c r="CD47" s="207"/>
      <c r="CE47" s="207"/>
      <c r="CF47" s="207"/>
      <c r="CG47" s="207"/>
      <c r="CH47" s="207"/>
      <c r="CJ47" s="213"/>
      <c r="CK47" s="213"/>
      <c r="CL47" s="213"/>
      <c r="CM47" s="213"/>
      <c r="CN47" s="213">
        <v>138648</v>
      </c>
      <c r="CO47" s="213">
        <v>283712</v>
      </c>
      <c r="CP47" s="213">
        <v>574470</v>
      </c>
      <c r="CQ47" s="213"/>
      <c r="CR47" s="213">
        <v>348448</v>
      </c>
      <c r="CS47" s="213">
        <v>0</v>
      </c>
      <c r="CT47" s="213">
        <v>0</v>
      </c>
      <c r="CU47" s="219">
        <v>0</v>
      </c>
      <c r="CV47" s="213">
        <v>2265698</v>
      </c>
      <c r="CW47" s="213"/>
      <c r="CX47" s="213"/>
      <c r="CY47" s="213"/>
      <c r="CZ47" s="213"/>
      <c r="DA47" s="213"/>
      <c r="DD47" s="213">
        <f t="shared" si="22"/>
        <v>3610976</v>
      </c>
      <c r="DE47" s="443">
        <f>DD47/(DD47+DD48)</f>
        <v>0.84242450965365179</v>
      </c>
    </row>
    <row r="48" spans="1:109" hidden="1" x14ac:dyDescent="0.35">
      <c r="A48" s="507"/>
      <c r="B48" s="75" t="s">
        <v>37</v>
      </c>
      <c r="C48" s="211">
        <f>IF(CJ50=0,0,CJ48/SUM(CJ47:CJ48))</f>
        <v>0</v>
      </c>
      <c r="D48" s="211">
        <f t="shared" ref="D48:L48" si="40">IF(CK50=0,0,CK48/SUM(CK47:CK48))</f>
        <v>0</v>
      </c>
      <c r="E48" s="211">
        <f t="shared" si="40"/>
        <v>1</v>
      </c>
      <c r="F48" s="211">
        <f t="shared" si="40"/>
        <v>0</v>
      </c>
      <c r="G48" s="211">
        <f t="shared" si="40"/>
        <v>0</v>
      </c>
      <c r="H48" s="211">
        <f t="shared" si="40"/>
        <v>7.7407354414079269E-2</v>
      </c>
      <c r="I48" s="211">
        <f t="shared" si="40"/>
        <v>0</v>
      </c>
      <c r="J48" s="211">
        <f t="shared" si="40"/>
        <v>0</v>
      </c>
      <c r="K48" s="211">
        <f t="shared" si="40"/>
        <v>0</v>
      </c>
      <c r="L48" s="211">
        <f t="shared" si="40"/>
        <v>1</v>
      </c>
      <c r="M48" s="211">
        <f>IF(CT50=0,0,IF(CT48=0,0,CT48/SUM(CT47:CT48)))</f>
        <v>0</v>
      </c>
      <c r="N48" s="211">
        <f>IF(SUM(CU50:DA50)=0,0,SUM(CU48:DA48)/SUM(CU47:DA48))</f>
        <v>6.1197683592222066E-2</v>
      </c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J48" s="213"/>
      <c r="CK48" s="213"/>
      <c r="CL48" s="213">
        <v>449713</v>
      </c>
      <c r="CM48" s="213">
        <v>0</v>
      </c>
      <c r="CN48" s="213">
        <v>0</v>
      </c>
      <c r="CO48" s="213">
        <v>23804</v>
      </c>
      <c r="CP48" s="213">
        <v>0</v>
      </c>
      <c r="CQ48" s="213"/>
      <c r="CR48" s="213"/>
      <c r="CS48" s="213">
        <v>54222</v>
      </c>
      <c r="CT48" s="213">
        <v>0</v>
      </c>
      <c r="CU48" s="219">
        <v>0</v>
      </c>
      <c r="CV48" s="213">
        <v>147694</v>
      </c>
      <c r="CW48" s="213"/>
      <c r="CX48" s="213"/>
      <c r="CY48" s="213"/>
      <c r="CZ48" s="213"/>
      <c r="DA48" s="213"/>
      <c r="DD48" s="213">
        <f t="shared" si="22"/>
        <v>675433</v>
      </c>
      <c r="DE48" s="443"/>
    </row>
    <row r="49" spans="1:108" hidden="1" x14ac:dyDescent="0.35">
      <c r="A49" s="507"/>
      <c r="B49" s="218" t="s">
        <v>178</v>
      </c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/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J49" s="213"/>
      <c r="CK49" s="213"/>
      <c r="CL49" s="213"/>
      <c r="CM49" s="213"/>
      <c r="CN49" s="213"/>
      <c r="CO49" s="213"/>
      <c r="CP49" s="213"/>
      <c r="CQ49" s="213"/>
      <c r="CR49" s="213"/>
      <c r="CS49" s="213"/>
      <c r="CT49" s="213">
        <v>399717</v>
      </c>
      <c r="CU49" s="219"/>
      <c r="CV49" s="213"/>
      <c r="CW49" s="213"/>
      <c r="CX49" s="213"/>
      <c r="CY49" s="213"/>
      <c r="CZ49" s="213"/>
      <c r="DA49" s="213"/>
      <c r="DD49" s="213">
        <f t="shared" si="22"/>
        <v>399717</v>
      </c>
    </row>
    <row r="50" spans="1:108" s="79" customFormat="1" ht="15" hidden="1" thickBot="1" x14ac:dyDescent="0.4">
      <c r="A50" s="508"/>
      <c r="B50" s="216" t="s">
        <v>34</v>
      </c>
      <c r="C50" s="200">
        <f t="shared" ref="C50" si="41">SUM(C47:C48)</f>
        <v>0</v>
      </c>
      <c r="D50" s="200">
        <f t="shared" ref="D50:M50" si="42">SUM(D47:D48)</f>
        <v>0</v>
      </c>
      <c r="E50" s="200">
        <f t="shared" si="42"/>
        <v>1</v>
      </c>
      <c r="F50" s="200">
        <f t="shared" si="42"/>
        <v>0</v>
      </c>
      <c r="G50" s="200">
        <f t="shared" si="42"/>
        <v>1</v>
      </c>
      <c r="H50" s="200">
        <f t="shared" si="42"/>
        <v>1</v>
      </c>
      <c r="I50" s="200">
        <f t="shared" si="42"/>
        <v>1</v>
      </c>
      <c r="J50" s="200">
        <f t="shared" si="42"/>
        <v>0</v>
      </c>
      <c r="K50" s="200">
        <f t="shared" si="42"/>
        <v>1</v>
      </c>
      <c r="L50" s="200">
        <f t="shared" si="42"/>
        <v>1</v>
      </c>
      <c r="M50" s="200">
        <f t="shared" si="42"/>
        <v>0</v>
      </c>
      <c r="N50" s="200">
        <f>SUM(N47:N48)</f>
        <v>1</v>
      </c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  <c r="BY50" s="209"/>
      <c r="BZ50" s="209"/>
      <c r="CA50" s="209"/>
      <c r="CB50" s="209"/>
      <c r="CC50" s="209"/>
      <c r="CD50" s="209"/>
      <c r="CE50" s="209"/>
      <c r="CF50" s="209"/>
      <c r="CG50" s="209"/>
      <c r="CH50" s="209"/>
      <c r="CJ50" s="214">
        <f t="shared" ref="CJ50:CT50" si="43">SUM(CJ47:CJ49)</f>
        <v>0</v>
      </c>
      <c r="CK50" s="214">
        <f t="shared" si="43"/>
        <v>0</v>
      </c>
      <c r="CL50" s="214">
        <f t="shared" si="43"/>
        <v>449713</v>
      </c>
      <c r="CM50" s="214">
        <f t="shared" si="43"/>
        <v>0</v>
      </c>
      <c r="CN50" s="214">
        <f t="shared" si="43"/>
        <v>138648</v>
      </c>
      <c r="CO50" s="214">
        <f t="shared" si="43"/>
        <v>307516</v>
      </c>
      <c r="CP50" s="214">
        <f t="shared" si="43"/>
        <v>574470</v>
      </c>
      <c r="CQ50" s="214">
        <f t="shared" si="43"/>
        <v>0</v>
      </c>
      <c r="CR50" s="214">
        <f t="shared" si="43"/>
        <v>348448</v>
      </c>
      <c r="CS50" s="214">
        <f t="shared" si="43"/>
        <v>54222</v>
      </c>
      <c r="CT50" s="214">
        <f t="shared" si="43"/>
        <v>399717</v>
      </c>
      <c r="CU50" s="215">
        <f>SUM(CU47:CU49)</f>
        <v>0</v>
      </c>
      <c r="CV50" s="214">
        <f t="shared" ref="CV50:DA50" si="44">SUM(CV47:CV49)</f>
        <v>2413392</v>
      </c>
      <c r="CW50" s="214">
        <f t="shared" si="44"/>
        <v>0</v>
      </c>
      <c r="CX50" s="214">
        <f t="shared" si="44"/>
        <v>0</v>
      </c>
      <c r="CY50" s="214">
        <f t="shared" si="44"/>
        <v>0</v>
      </c>
      <c r="CZ50" s="214">
        <f t="shared" si="44"/>
        <v>0</v>
      </c>
      <c r="DA50" s="214">
        <f t="shared" si="44"/>
        <v>0</v>
      </c>
      <c r="DD50" s="214">
        <f t="shared" si="22"/>
        <v>4686126</v>
      </c>
    </row>
    <row r="51" spans="1:108" hidden="1" x14ac:dyDescent="0.35">
      <c r="A51" s="509" t="s">
        <v>40</v>
      </c>
      <c r="B51" s="78" t="s">
        <v>39</v>
      </c>
      <c r="C51" s="210">
        <f>IF(CJ54=0,0,CJ51/SUM(CJ51:CJ52))</f>
        <v>0</v>
      </c>
      <c r="D51" s="210">
        <f t="shared" ref="D51:M51" si="45">IF(CK54=0,0,CK51/SUM(CK51:CK52))</f>
        <v>0.83009395073718717</v>
      </c>
      <c r="E51" s="210">
        <f t="shared" si="45"/>
        <v>0.63286108881080327</v>
      </c>
      <c r="F51" s="210">
        <f t="shared" si="45"/>
        <v>0.99361222388256409</v>
      </c>
      <c r="G51" s="210">
        <f t="shared" si="45"/>
        <v>0.80345536484492786</v>
      </c>
      <c r="H51" s="210">
        <f t="shared" si="45"/>
        <v>0.9541310592025064</v>
      </c>
      <c r="I51" s="210">
        <f t="shared" si="45"/>
        <v>0.9210502084176202</v>
      </c>
      <c r="J51" s="210">
        <f t="shared" si="45"/>
        <v>0.86095997067279195</v>
      </c>
      <c r="K51" s="210">
        <f t="shared" si="45"/>
        <v>0.87429030812661257</v>
      </c>
      <c r="L51" s="210">
        <f t="shared" si="45"/>
        <v>0.89890412341198311</v>
      </c>
      <c r="M51" s="210">
        <f t="shared" si="45"/>
        <v>0.94675835612436499</v>
      </c>
      <c r="N51" s="210">
        <f>IF(SUM(CU54:DA54)=0,0,SUM(CU51:DA51)/SUM(CU51:DA52))</f>
        <v>0.81074960662015527</v>
      </c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  <c r="BT51" s="207"/>
      <c r="BU51" s="207"/>
      <c r="BV51" s="207"/>
      <c r="BW51" s="207"/>
      <c r="BX51" s="207"/>
      <c r="BY51" s="207"/>
      <c r="BZ51" s="207"/>
      <c r="CA51" s="207"/>
      <c r="CB51" s="207"/>
      <c r="CC51" s="207"/>
      <c r="CD51" s="207"/>
      <c r="CE51" s="207"/>
      <c r="CF51" s="207"/>
      <c r="CG51" s="207"/>
      <c r="CH51" s="207"/>
      <c r="CJ51" s="213">
        <f t="shared" ref="CJ51:CU51" si="46">CJ35+CJ39+CJ43+CJ47</f>
        <v>0</v>
      </c>
      <c r="CK51" s="213">
        <f t="shared" si="46"/>
        <v>1664946</v>
      </c>
      <c r="CL51" s="213">
        <f t="shared" si="46"/>
        <v>1374018</v>
      </c>
      <c r="CM51" s="213">
        <f t="shared" si="46"/>
        <v>11866367</v>
      </c>
      <c r="CN51" s="213">
        <f t="shared" si="46"/>
        <v>3488093</v>
      </c>
      <c r="CO51" s="213">
        <f t="shared" si="46"/>
        <v>7450465</v>
      </c>
      <c r="CP51" s="213">
        <f t="shared" si="46"/>
        <v>3200865</v>
      </c>
      <c r="CQ51" s="213">
        <f t="shared" si="46"/>
        <v>3128286</v>
      </c>
      <c r="CR51" s="213">
        <f t="shared" si="46"/>
        <v>5621448</v>
      </c>
      <c r="CS51" s="213">
        <f t="shared" si="46"/>
        <v>18493426</v>
      </c>
      <c r="CT51" s="213">
        <f t="shared" si="46"/>
        <v>10837310</v>
      </c>
      <c r="CU51" s="219">
        <f t="shared" si="46"/>
        <v>6437209</v>
      </c>
      <c r="CV51" s="213">
        <f t="shared" ref="CV51:DA51" si="47">CV35+CV39+CV43+CV47</f>
        <v>22118241</v>
      </c>
      <c r="CW51" s="213">
        <f t="shared" si="47"/>
        <v>0</v>
      </c>
      <c r="CX51" s="213">
        <f t="shared" si="47"/>
        <v>0</v>
      </c>
      <c r="CY51" s="213">
        <f t="shared" si="47"/>
        <v>0</v>
      </c>
      <c r="CZ51" s="213">
        <f t="shared" si="47"/>
        <v>0</v>
      </c>
      <c r="DA51" s="213">
        <f t="shared" si="47"/>
        <v>0</v>
      </c>
      <c r="DD51" s="213">
        <f t="shared" si="22"/>
        <v>95680674</v>
      </c>
    </row>
    <row r="52" spans="1:108" hidden="1" x14ac:dyDescent="0.35">
      <c r="A52" s="510"/>
      <c r="B52" s="75" t="s">
        <v>37</v>
      </c>
      <c r="C52" s="211">
        <f>IF(CJ54=0,0,CJ52/SUM(CJ51:CJ52))</f>
        <v>0</v>
      </c>
      <c r="D52" s="211">
        <f t="shared" ref="D52:M52" si="48">IF(CK54=0,0,CK52/SUM(CK51:CK52))</f>
        <v>0.16990604926281277</v>
      </c>
      <c r="E52" s="211">
        <f t="shared" si="48"/>
        <v>0.36713891118919673</v>
      </c>
      <c r="F52" s="211">
        <f t="shared" si="48"/>
        <v>6.387776117435873E-3</v>
      </c>
      <c r="G52" s="211">
        <f t="shared" si="48"/>
        <v>0.1965446351550722</v>
      </c>
      <c r="H52" s="211">
        <f t="shared" si="48"/>
        <v>4.5868940797493644E-2</v>
      </c>
      <c r="I52" s="211">
        <f t="shared" si="48"/>
        <v>7.8949791582379775E-2</v>
      </c>
      <c r="J52" s="211">
        <f t="shared" si="48"/>
        <v>0.13904002932720808</v>
      </c>
      <c r="K52" s="211">
        <f t="shared" si="48"/>
        <v>0.12570969187338746</v>
      </c>
      <c r="L52" s="211">
        <f t="shared" si="48"/>
        <v>0.10109587658801684</v>
      </c>
      <c r="M52" s="211">
        <f t="shared" si="48"/>
        <v>5.3241643875634959E-2</v>
      </c>
      <c r="N52" s="211">
        <f>IF(SUM(CU54:DA54)=0,0,SUM(CU52:DA52)/SUM(CU51:DA52))</f>
        <v>0.18925039337984473</v>
      </c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J52" s="213">
        <f t="shared" ref="CJ52:CU52" si="49">CJ36+CJ40+CJ44+CJ48</f>
        <v>0</v>
      </c>
      <c r="CK52" s="213">
        <f t="shared" si="49"/>
        <v>340786</v>
      </c>
      <c r="CL52" s="213">
        <f t="shared" si="49"/>
        <v>797103</v>
      </c>
      <c r="CM52" s="213">
        <f t="shared" si="49"/>
        <v>76287</v>
      </c>
      <c r="CN52" s="213">
        <f t="shared" si="49"/>
        <v>853272</v>
      </c>
      <c r="CO52" s="213">
        <f t="shared" si="49"/>
        <v>358174</v>
      </c>
      <c r="CP52" s="213">
        <f t="shared" si="49"/>
        <v>274369</v>
      </c>
      <c r="CQ52" s="213">
        <f t="shared" si="49"/>
        <v>505200</v>
      </c>
      <c r="CR52" s="213">
        <f t="shared" si="49"/>
        <v>808279</v>
      </c>
      <c r="CS52" s="213">
        <f t="shared" si="49"/>
        <v>2079876</v>
      </c>
      <c r="CT52" s="213">
        <f t="shared" si="49"/>
        <v>609444</v>
      </c>
      <c r="CU52" s="219">
        <f t="shared" si="49"/>
        <v>1128242</v>
      </c>
      <c r="CV52" s="213">
        <f t="shared" ref="CV52:DA52" si="50">CV36+CV40+CV44+CV48</f>
        <v>5537355</v>
      </c>
      <c r="CW52" s="213">
        <f t="shared" si="50"/>
        <v>0</v>
      </c>
      <c r="CX52" s="213">
        <f t="shared" si="50"/>
        <v>0</v>
      </c>
      <c r="CY52" s="213">
        <f t="shared" si="50"/>
        <v>0</v>
      </c>
      <c r="CZ52" s="213">
        <f t="shared" si="50"/>
        <v>0</v>
      </c>
      <c r="DA52" s="213">
        <f t="shared" si="50"/>
        <v>0</v>
      </c>
      <c r="DD52" s="213">
        <f t="shared" si="22"/>
        <v>13368387</v>
      </c>
    </row>
    <row r="53" spans="1:108" hidden="1" x14ac:dyDescent="0.35">
      <c r="A53" s="510"/>
      <c r="B53" s="218" t="s">
        <v>178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/>
      <c r="BV53" s="217"/>
      <c r="BW53" s="217"/>
      <c r="BX53" s="217"/>
      <c r="BY53" s="217"/>
      <c r="BZ53" s="217"/>
      <c r="CA53" s="217"/>
      <c r="CB53" s="217"/>
      <c r="CC53" s="217"/>
      <c r="CD53" s="217"/>
      <c r="CE53" s="217"/>
      <c r="CF53" s="217"/>
      <c r="CG53" s="217"/>
      <c r="CH53" s="217"/>
      <c r="CJ53" s="213">
        <f t="shared" ref="CJ53:CU53" si="51">CJ37+CJ41+CJ45+CJ49</f>
        <v>0</v>
      </c>
      <c r="CK53" s="213">
        <f t="shared" si="51"/>
        <v>476671</v>
      </c>
      <c r="CL53" s="213">
        <f t="shared" si="51"/>
        <v>296653</v>
      </c>
      <c r="CM53" s="213">
        <f t="shared" si="51"/>
        <v>333684</v>
      </c>
      <c r="CN53" s="213">
        <f t="shared" si="51"/>
        <v>1160491</v>
      </c>
      <c r="CO53" s="213">
        <f t="shared" si="51"/>
        <v>2415703</v>
      </c>
      <c r="CP53" s="213">
        <f t="shared" si="51"/>
        <v>2812228</v>
      </c>
      <c r="CQ53" s="213">
        <f t="shared" si="51"/>
        <v>2692074</v>
      </c>
      <c r="CR53" s="213">
        <f t="shared" si="51"/>
        <v>2027714</v>
      </c>
      <c r="CS53" s="213">
        <f t="shared" si="51"/>
        <v>-10146408</v>
      </c>
      <c r="CT53" s="213">
        <f t="shared" si="51"/>
        <v>3301154</v>
      </c>
      <c r="CU53" s="219">
        <f t="shared" si="51"/>
        <v>2935966</v>
      </c>
      <c r="CV53" s="213">
        <f t="shared" ref="CV53:DA53" si="52">CV37+CV41+CV45+CV49</f>
        <v>23456486</v>
      </c>
      <c r="CW53" s="213">
        <f t="shared" si="52"/>
        <v>0</v>
      </c>
      <c r="CX53" s="213">
        <f t="shared" si="52"/>
        <v>0</v>
      </c>
      <c r="CY53" s="213">
        <f t="shared" si="52"/>
        <v>0</v>
      </c>
      <c r="CZ53" s="213">
        <f t="shared" si="52"/>
        <v>0</v>
      </c>
      <c r="DA53" s="213">
        <f t="shared" si="52"/>
        <v>0</v>
      </c>
      <c r="DD53" s="213">
        <f t="shared" si="22"/>
        <v>31762416</v>
      </c>
    </row>
    <row r="54" spans="1:108" s="79" customFormat="1" ht="15" hidden="1" thickBot="1" x14ac:dyDescent="0.4">
      <c r="A54" s="511"/>
      <c r="B54" s="216" t="s">
        <v>34</v>
      </c>
      <c r="C54" s="200">
        <f t="shared" ref="C54" si="53">SUM(C51:C52)</f>
        <v>0</v>
      </c>
      <c r="D54" s="200">
        <f t="shared" ref="D54:M54" si="54">SUM(D51:D52)</f>
        <v>1</v>
      </c>
      <c r="E54" s="200">
        <f t="shared" si="54"/>
        <v>1</v>
      </c>
      <c r="F54" s="200">
        <f t="shared" si="54"/>
        <v>1</v>
      </c>
      <c r="G54" s="200">
        <f t="shared" si="54"/>
        <v>1</v>
      </c>
      <c r="H54" s="200">
        <f t="shared" si="54"/>
        <v>1</v>
      </c>
      <c r="I54" s="200">
        <f t="shared" si="54"/>
        <v>1</v>
      </c>
      <c r="J54" s="200">
        <f t="shared" si="54"/>
        <v>1</v>
      </c>
      <c r="K54" s="200">
        <f t="shared" si="54"/>
        <v>1</v>
      </c>
      <c r="L54" s="200">
        <f t="shared" si="54"/>
        <v>1</v>
      </c>
      <c r="M54" s="200">
        <f t="shared" si="54"/>
        <v>1</v>
      </c>
      <c r="N54" s="200">
        <f>SUM(N51:N52)</f>
        <v>1</v>
      </c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209"/>
      <c r="CH54" s="209"/>
      <c r="CJ54" s="214">
        <f t="shared" ref="CJ54:CT54" si="55">SUM(CJ51:CJ53)</f>
        <v>0</v>
      </c>
      <c r="CK54" s="214">
        <f t="shared" si="55"/>
        <v>2482403</v>
      </c>
      <c r="CL54" s="214">
        <f t="shared" si="55"/>
        <v>2467774</v>
      </c>
      <c r="CM54" s="214">
        <f t="shared" si="55"/>
        <v>12276338</v>
      </c>
      <c r="CN54" s="214">
        <f t="shared" si="55"/>
        <v>5501856</v>
      </c>
      <c r="CO54" s="214">
        <f t="shared" si="55"/>
        <v>10224342</v>
      </c>
      <c r="CP54" s="214">
        <f t="shared" si="55"/>
        <v>6287462</v>
      </c>
      <c r="CQ54" s="214">
        <f t="shared" si="55"/>
        <v>6325560</v>
      </c>
      <c r="CR54" s="214">
        <f t="shared" si="55"/>
        <v>8457441</v>
      </c>
      <c r="CS54" s="214">
        <f t="shared" si="55"/>
        <v>10426894</v>
      </c>
      <c r="CT54" s="214">
        <f t="shared" si="55"/>
        <v>14747908</v>
      </c>
      <c r="CU54" s="215">
        <f>SUM(CU51:CU53)</f>
        <v>10501417</v>
      </c>
      <c r="CV54" s="214">
        <f t="shared" ref="CV54:DA54" si="56">SUM(CV51:CV53)</f>
        <v>51112082</v>
      </c>
      <c r="CW54" s="214">
        <f t="shared" si="56"/>
        <v>0</v>
      </c>
      <c r="CX54" s="214">
        <f t="shared" si="56"/>
        <v>0</v>
      </c>
      <c r="CY54" s="214">
        <f t="shared" si="56"/>
        <v>0</v>
      </c>
      <c r="CZ54" s="214">
        <f t="shared" si="56"/>
        <v>0</v>
      </c>
      <c r="DA54" s="214">
        <f t="shared" si="56"/>
        <v>0</v>
      </c>
      <c r="DD54" s="214">
        <f t="shared" si="22"/>
        <v>140811477</v>
      </c>
    </row>
    <row r="55" spans="1:108" hidden="1" x14ac:dyDescent="0.35">
      <c r="E55" s="97"/>
      <c r="F55" s="97"/>
      <c r="G55" s="97"/>
      <c r="H55" s="97"/>
      <c r="CW55" t="s">
        <v>240</v>
      </c>
    </row>
    <row r="56" spans="1:108" hidden="1" x14ac:dyDescent="0.35">
      <c r="CJ56" s="213"/>
      <c r="CK56" s="213"/>
      <c r="CL56" s="213"/>
      <c r="CM56" s="213"/>
      <c r="CN56" s="213"/>
      <c r="CO56" s="213"/>
      <c r="CP56" s="213"/>
      <c r="CQ56" s="213"/>
      <c r="CR56" s="213"/>
      <c r="CS56" s="213"/>
      <c r="CT56" s="213"/>
      <c r="CW56" t="s">
        <v>239</v>
      </c>
    </row>
    <row r="57" spans="1:108" x14ac:dyDescent="0.35">
      <c r="A57" s="503" t="s">
        <v>36</v>
      </c>
      <c r="B57" s="503"/>
      <c r="C57" s="205" t="s">
        <v>180</v>
      </c>
      <c r="CJ57" s="213"/>
      <c r="CK57" s="213"/>
      <c r="CL57" s="213"/>
      <c r="CM57" s="213"/>
      <c r="CN57" s="213"/>
      <c r="CO57" s="213"/>
      <c r="CP57" s="213"/>
      <c r="CQ57" s="213"/>
      <c r="CR57" s="213"/>
      <c r="CS57" s="213"/>
      <c r="CT57" s="213"/>
    </row>
    <row r="58" spans="1:108" ht="15" thickBot="1" x14ac:dyDescent="0.4">
      <c r="A58" s="503"/>
      <c r="B58" s="503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CJ58" s="213"/>
      <c r="CK58" s="213"/>
      <c r="CL58" s="213"/>
      <c r="CM58" s="213"/>
      <c r="CN58" s="213"/>
      <c r="CO58" s="213"/>
      <c r="CP58" s="213"/>
      <c r="CQ58" s="213"/>
      <c r="CR58" s="213"/>
      <c r="CS58" s="213"/>
      <c r="CT58" s="213"/>
    </row>
    <row r="59" spans="1:108" ht="15" thickBot="1" x14ac:dyDescent="0.4">
      <c r="B59" s="58" t="s">
        <v>35</v>
      </c>
      <c r="C59" s="53">
        <f>C34</f>
        <v>44562</v>
      </c>
      <c r="D59" s="53">
        <f t="shared" ref="D59:BO59" si="57">D34</f>
        <v>44593</v>
      </c>
      <c r="E59" s="53">
        <f t="shared" si="57"/>
        <v>44621</v>
      </c>
      <c r="F59" s="53">
        <f t="shared" si="57"/>
        <v>44652</v>
      </c>
      <c r="G59" s="53">
        <f t="shared" si="57"/>
        <v>44682</v>
      </c>
      <c r="H59" s="53">
        <f t="shared" si="57"/>
        <v>44713</v>
      </c>
      <c r="I59" s="53">
        <f t="shared" si="57"/>
        <v>44743</v>
      </c>
      <c r="J59" s="53">
        <f t="shared" si="57"/>
        <v>44774</v>
      </c>
      <c r="K59" s="53">
        <f t="shared" si="57"/>
        <v>44805</v>
      </c>
      <c r="L59" s="53">
        <f t="shared" si="57"/>
        <v>44835</v>
      </c>
      <c r="M59" s="53">
        <f t="shared" si="57"/>
        <v>44866</v>
      </c>
      <c r="N59" s="53">
        <f t="shared" si="57"/>
        <v>44896</v>
      </c>
      <c r="O59" s="53">
        <f t="shared" si="57"/>
        <v>44927</v>
      </c>
      <c r="P59" s="53">
        <f t="shared" si="57"/>
        <v>44958</v>
      </c>
      <c r="Q59" s="53">
        <f t="shared" si="57"/>
        <v>44986</v>
      </c>
      <c r="R59" s="53">
        <f t="shared" si="57"/>
        <v>45017</v>
      </c>
      <c r="S59" s="53">
        <f t="shared" si="57"/>
        <v>45047</v>
      </c>
      <c r="T59" s="53">
        <f t="shared" si="57"/>
        <v>45078</v>
      </c>
      <c r="U59" s="53">
        <f t="shared" si="57"/>
        <v>45108</v>
      </c>
      <c r="V59" s="53">
        <f t="shared" si="57"/>
        <v>45139</v>
      </c>
      <c r="W59" s="53">
        <f t="shared" si="57"/>
        <v>45170</v>
      </c>
      <c r="X59" s="53">
        <f t="shared" si="57"/>
        <v>45200</v>
      </c>
      <c r="Y59" s="53">
        <f t="shared" si="57"/>
        <v>45231</v>
      </c>
      <c r="Z59" s="53">
        <f t="shared" si="57"/>
        <v>45261</v>
      </c>
      <c r="AA59" s="53">
        <f t="shared" si="57"/>
        <v>45292</v>
      </c>
      <c r="AB59" s="53">
        <f t="shared" si="57"/>
        <v>45323</v>
      </c>
      <c r="AC59" s="53">
        <f t="shared" si="57"/>
        <v>45352</v>
      </c>
      <c r="AD59" s="53">
        <f t="shared" si="57"/>
        <v>45383</v>
      </c>
      <c r="AE59" s="53">
        <f t="shared" si="57"/>
        <v>45413</v>
      </c>
      <c r="AF59" s="53">
        <f t="shared" si="57"/>
        <v>45444</v>
      </c>
      <c r="AG59" s="53">
        <f t="shared" si="57"/>
        <v>45474</v>
      </c>
      <c r="AH59" s="53">
        <f t="shared" si="57"/>
        <v>45505</v>
      </c>
      <c r="AI59" s="53">
        <f t="shared" si="57"/>
        <v>45536</v>
      </c>
      <c r="AJ59" s="53">
        <f t="shared" si="57"/>
        <v>45566</v>
      </c>
      <c r="AK59" s="53">
        <f t="shared" si="57"/>
        <v>45597</v>
      </c>
      <c r="AL59" s="53">
        <f t="shared" si="57"/>
        <v>45627</v>
      </c>
      <c r="AM59" s="53">
        <f t="shared" si="57"/>
        <v>45658</v>
      </c>
      <c r="AN59" s="53">
        <f t="shared" si="57"/>
        <v>45689</v>
      </c>
      <c r="AO59" s="53">
        <f t="shared" si="57"/>
        <v>45717</v>
      </c>
      <c r="AP59" s="53">
        <f t="shared" si="57"/>
        <v>45748</v>
      </c>
      <c r="AQ59" s="53">
        <f t="shared" si="57"/>
        <v>45778</v>
      </c>
      <c r="AR59" s="53">
        <f t="shared" si="57"/>
        <v>45809</v>
      </c>
      <c r="AS59" s="53">
        <f t="shared" si="57"/>
        <v>45839</v>
      </c>
      <c r="AT59" s="53">
        <f t="shared" si="57"/>
        <v>45870</v>
      </c>
      <c r="AU59" s="53">
        <f t="shared" si="57"/>
        <v>45901</v>
      </c>
      <c r="AV59" s="53">
        <f t="shared" si="57"/>
        <v>45931</v>
      </c>
      <c r="AW59" s="53">
        <f t="shared" si="57"/>
        <v>45962</v>
      </c>
      <c r="AX59" s="53">
        <f t="shared" si="57"/>
        <v>45992</v>
      </c>
      <c r="AY59" s="53">
        <f t="shared" si="57"/>
        <v>46023</v>
      </c>
      <c r="AZ59" s="53">
        <f t="shared" si="57"/>
        <v>46054</v>
      </c>
      <c r="BA59" s="53">
        <f t="shared" si="57"/>
        <v>46082</v>
      </c>
      <c r="BB59" s="53">
        <f t="shared" si="57"/>
        <v>46113</v>
      </c>
      <c r="BC59" s="53">
        <f t="shared" si="57"/>
        <v>46143</v>
      </c>
      <c r="BD59" s="53">
        <f t="shared" si="57"/>
        <v>46174</v>
      </c>
      <c r="BE59" s="53">
        <f t="shared" si="57"/>
        <v>46204</v>
      </c>
      <c r="BF59" s="53">
        <f t="shared" si="57"/>
        <v>46235</v>
      </c>
      <c r="BG59" s="53">
        <f t="shared" si="57"/>
        <v>46266</v>
      </c>
      <c r="BH59" s="53">
        <f t="shared" si="57"/>
        <v>46296</v>
      </c>
      <c r="BI59" s="53">
        <f t="shared" si="57"/>
        <v>46327</v>
      </c>
      <c r="BJ59" s="53">
        <f t="shared" si="57"/>
        <v>46357</v>
      </c>
      <c r="BK59" s="53">
        <f t="shared" si="57"/>
        <v>46388</v>
      </c>
      <c r="BL59" s="53">
        <f t="shared" si="57"/>
        <v>46419</v>
      </c>
      <c r="BM59" s="53">
        <f t="shared" si="57"/>
        <v>46447</v>
      </c>
      <c r="BN59" s="53">
        <f t="shared" si="57"/>
        <v>46478</v>
      </c>
      <c r="BO59" s="53">
        <f t="shared" si="57"/>
        <v>46508</v>
      </c>
      <c r="BP59" s="53">
        <f t="shared" ref="BP59:CH59" si="58">BP34</f>
        <v>46539</v>
      </c>
      <c r="BQ59" s="53">
        <f t="shared" si="58"/>
        <v>46569</v>
      </c>
      <c r="BR59" s="53">
        <f t="shared" si="58"/>
        <v>46600</v>
      </c>
      <c r="BS59" s="53">
        <f t="shared" si="58"/>
        <v>46631</v>
      </c>
      <c r="BT59" s="53">
        <f t="shared" si="58"/>
        <v>46661</v>
      </c>
      <c r="BU59" s="53">
        <f t="shared" si="58"/>
        <v>46692</v>
      </c>
      <c r="BV59" s="53">
        <f t="shared" si="58"/>
        <v>46722</v>
      </c>
      <c r="BW59" s="53">
        <f t="shared" si="58"/>
        <v>46753</v>
      </c>
      <c r="BX59" s="53">
        <f t="shared" si="58"/>
        <v>46784</v>
      </c>
      <c r="BY59" s="53">
        <f t="shared" si="58"/>
        <v>46813</v>
      </c>
      <c r="BZ59" s="53">
        <f t="shared" si="58"/>
        <v>46844</v>
      </c>
      <c r="CA59" s="53">
        <f t="shared" si="58"/>
        <v>46874</v>
      </c>
      <c r="CB59" s="53">
        <f t="shared" si="58"/>
        <v>46905</v>
      </c>
      <c r="CC59" s="53">
        <f t="shared" si="58"/>
        <v>46935</v>
      </c>
      <c r="CD59" s="53">
        <f t="shared" si="58"/>
        <v>46966</v>
      </c>
      <c r="CE59" s="53">
        <f t="shared" si="58"/>
        <v>46997</v>
      </c>
      <c r="CF59" s="53">
        <f t="shared" si="58"/>
        <v>47027</v>
      </c>
      <c r="CG59" s="53">
        <f t="shared" si="58"/>
        <v>47058</v>
      </c>
      <c r="CH59" s="53">
        <f t="shared" si="58"/>
        <v>47088</v>
      </c>
      <c r="CJ59" s="213"/>
      <c r="CK59" s="213"/>
      <c r="CL59" s="213"/>
      <c r="CM59" s="213"/>
      <c r="CN59" s="213"/>
      <c r="CO59" s="213"/>
      <c r="CP59" s="213"/>
      <c r="CQ59" s="213"/>
      <c r="CR59" s="213"/>
      <c r="CS59" s="213"/>
      <c r="CT59" s="213"/>
    </row>
    <row r="60" spans="1:108" x14ac:dyDescent="0.35">
      <c r="B60" s="59" t="s">
        <v>29</v>
      </c>
      <c r="C60" s="70">
        <f t="shared" ref="C60" si="59">SUM(C68,C76)</f>
        <v>570624.04560135119</v>
      </c>
      <c r="D60" s="70">
        <f t="shared" ref="D60:BO60" si="60">SUM(D68,D76)</f>
        <v>1879082.743538551</v>
      </c>
      <c r="E60" s="70">
        <f t="shared" si="60"/>
        <v>3448034.3624936701</v>
      </c>
      <c r="F60" s="70">
        <f t="shared" si="60"/>
        <v>3079596.7274148203</v>
      </c>
      <c r="G60" s="70">
        <f t="shared" si="60"/>
        <v>3361744.9848127193</v>
      </c>
      <c r="H60" s="70">
        <f t="shared" si="60"/>
        <v>4974481.9384157266</v>
      </c>
      <c r="I60" s="70">
        <f t="shared" si="60"/>
        <v>5342994.8965855464</v>
      </c>
      <c r="J60" s="70">
        <f t="shared" si="60"/>
        <v>5393060.6169989631</v>
      </c>
      <c r="K60" s="70">
        <f t="shared" si="60"/>
        <v>5080478.3553097742</v>
      </c>
      <c r="L60" s="70">
        <f t="shared" si="60"/>
        <v>3420539.665364142</v>
      </c>
      <c r="M60" s="70">
        <f t="shared" si="60"/>
        <v>4316715.2512210328</v>
      </c>
      <c r="N60" s="70">
        <f t="shared" si="60"/>
        <v>12980326.477115888</v>
      </c>
      <c r="O60" s="70">
        <f t="shared" si="60"/>
        <v>0</v>
      </c>
      <c r="P60" s="70">
        <f t="shared" si="60"/>
        <v>0</v>
      </c>
      <c r="Q60" s="70">
        <f t="shared" si="60"/>
        <v>0</v>
      </c>
      <c r="R60" s="70">
        <f t="shared" si="60"/>
        <v>0</v>
      </c>
      <c r="S60" s="70">
        <f t="shared" si="60"/>
        <v>0</v>
      </c>
      <c r="T60" s="70">
        <f t="shared" si="60"/>
        <v>0</v>
      </c>
      <c r="U60" s="70">
        <f t="shared" si="60"/>
        <v>0</v>
      </c>
      <c r="V60" s="70">
        <f t="shared" si="60"/>
        <v>0</v>
      </c>
      <c r="W60" s="70">
        <f t="shared" si="60"/>
        <v>0</v>
      </c>
      <c r="X60" s="70">
        <f t="shared" si="60"/>
        <v>0</v>
      </c>
      <c r="Y60" s="70">
        <f t="shared" si="60"/>
        <v>0</v>
      </c>
      <c r="Z60" s="70">
        <f t="shared" si="60"/>
        <v>0</v>
      </c>
      <c r="AA60" s="70">
        <f t="shared" si="60"/>
        <v>0</v>
      </c>
      <c r="AB60" s="70">
        <f t="shared" si="60"/>
        <v>0</v>
      </c>
      <c r="AC60" s="70">
        <f t="shared" si="60"/>
        <v>0</v>
      </c>
      <c r="AD60" s="70">
        <f t="shared" si="60"/>
        <v>0</v>
      </c>
      <c r="AE60" s="70">
        <f t="shared" si="60"/>
        <v>0</v>
      </c>
      <c r="AF60" s="70">
        <f t="shared" si="60"/>
        <v>0</v>
      </c>
      <c r="AG60" s="70">
        <f t="shared" si="60"/>
        <v>0</v>
      </c>
      <c r="AH60" s="70">
        <f t="shared" si="60"/>
        <v>0</v>
      </c>
      <c r="AI60" s="70">
        <f t="shared" si="60"/>
        <v>0</v>
      </c>
      <c r="AJ60" s="70">
        <f t="shared" si="60"/>
        <v>0</v>
      </c>
      <c r="AK60" s="70">
        <f t="shared" si="60"/>
        <v>0</v>
      </c>
      <c r="AL60" s="70">
        <f t="shared" si="60"/>
        <v>0</v>
      </c>
      <c r="AM60" s="70">
        <f t="shared" si="60"/>
        <v>0</v>
      </c>
      <c r="AN60" s="70">
        <f t="shared" si="60"/>
        <v>0</v>
      </c>
      <c r="AO60" s="70">
        <f t="shared" si="60"/>
        <v>0</v>
      </c>
      <c r="AP60" s="70">
        <f t="shared" si="60"/>
        <v>0</v>
      </c>
      <c r="AQ60" s="70">
        <f t="shared" si="60"/>
        <v>0</v>
      </c>
      <c r="AR60" s="70">
        <f t="shared" si="60"/>
        <v>0</v>
      </c>
      <c r="AS60" s="70">
        <f t="shared" si="60"/>
        <v>0</v>
      </c>
      <c r="AT60" s="70">
        <f t="shared" si="60"/>
        <v>0</v>
      </c>
      <c r="AU60" s="70">
        <f t="shared" si="60"/>
        <v>0</v>
      </c>
      <c r="AV60" s="70">
        <f t="shared" si="60"/>
        <v>0</v>
      </c>
      <c r="AW60" s="70">
        <f t="shared" si="60"/>
        <v>0</v>
      </c>
      <c r="AX60" s="70">
        <f t="shared" si="60"/>
        <v>0</v>
      </c>
      <c r="AY60" s="70">
        <f t="shared" si="60"/>
        <v>0</v>
      </c>
      <c r="AZ60" s="70">
        <f t="shared" si="60"/>
        <v>0</v>
      </c>
      <c r="BA60" s="70">
        <f t="shared" si="60"/>
        <v>0</v>
      </c>
      <c r="BB60" s="70">
        <f t="shared" si="60"/>
        <v>0</v>
      </c>
      <c r="BC60" s="70">
        <f t="shared" si="60"/>
        <v>0</v>
      </c>
      <c r="BD60" s="70">
        <f t="shared" si="60"/>
        <v>0</v>
      </c>
      <c r="BE60" s="70">
        <f t="shared" si="60"/>
        <v>0</v>
      </c>
      <c r="BF60" s="70">
        <f t="shared" si="60"/>
        <v>0</v>
      </c>
      <c r="BG60" s="70">
        <f t="shared" si="60"/>
        <v>0</v>
      </c>
      <c r="BH60" s="70">
        <f t="shared" si="60"/>
        <v>0</v>
      </c>
      <c r="BI60" s="70">
        <f t="shared" si="60"/>
        <v>0</v>
      </c>
      <c r="BJ60" s="70">
        <f t="shared" si="60"/>
        <v>0</v>
      </c>
      <c r="BK60" s="70">
        <f t="shared" si="60"/>
        <v>0</v>
      </c>
      <c r="BL60" s="70">
        <f t="shared" si="60"/>
        <v>0</v>
      </c>
      <c r="BM60" s="70">
        <f t="shared" si="60"/>
        <v>0</v>
      </c>
      <c r="BN60" s="70">
        <f t="shared" si="60"/>
        <v>0</v>
      </c>
      <c r="BO60" s="70">
        <f t="shared" si="60"/>
        <v>0</v>
      </c>
      <c r="BP60" s="70">
        <f t="shared" ref="BP60:CH60" si="61">SUM(BP68,BP76)</f>
        <v>0</v>
      </c>
      <c r="BQ60" s="70">
        <f t="shared" si="61"/>
        <v>0</v>
      </c>
      <c r="BR60" s="70">
        <f t="shared" si="61"/>
        <v>0</v>
      </c>
      <c r="BS60" s="70">
        <f t="shared" si="61"/>
        <v>0</v>
      </c>
      <c r="BT60" s="70">
        <f t="shared" si="61"/>
        <v>0</v>
      </c>
      <c r="BU60" s="70">
        <f t="shared" si="61"/>
        <v>0</v>
      </c>
      <c r="BV60" s="70">
        <f t="shared" si="61"/>
        <v>0</v>
      </c>
      <c r="BW60" s="70">
        <f t="shared" si="61"/>
        <v>0</v>
      </c>
      <c r="BX60" s="70">
        <f t="shared" si="61"/>
        <v>0</v>
      </c>
      <c r="BY60" s="70">
        <f t="shared" si="61"/>
        <v>0</v>
      </c>
      <c r="BZ60" s="70">
        <f t="shared" si="61"/>
        <v>0</v>
      </c>
      <c r="CA60" s="70">
        <f t="shared" si="61"/>
        <v>0</v>
      </c>
      <c r="CB60" s="70">
        <f t="shared" si="61"/>
        <v>0</v>
      </c>
      <c r="CC60" s="70">
        <f t="shared" si="61"/>
        <v>0</v>
      </c>
      <c r="CD60" s="70">
        <f t="shared" si="61"/>
        <v>0</v>
      </c>
      <c r="CE60" s="70">
        <f t="shared" si="61"/>
        <v>0</v>
      </c>
      <c r="CF60" s="70">
        <f t="shared" si="61"/>
        <v>0</v>
      </c>
      <c r="CG60" s="70">
        <f t="shared" si="61"/>
        <v>0</v>
      </c>
      <c r="CH60" s="73">
        <f t="shared" si="61"/>
        <v>0</v>
      </c>
    </row>
    <row r="61" spans="1:108" x14ac:dyDescent="0.35">
      <c r="B61" s="60" t="s">
        <v>30</v>
      </c>
      <c r="C61" s="70">
        <f t="shared" ref="C61" si="62">SUM(C69,C77)</f>
        <v>0</v>
      </c>
      <c r="D61" s="70">
        <f t="shared" ref="D61:BO61" si="63">SUM(D69,D77)</f>
        <v>925331.24930255546</v>
      </c>
      <c r="E61" s="70">
        <f t="shared" si="63"/>
        <v>723064.37086727645</v>
      </c>
      <c r="F61" s="70">
        <f t="shared" si="63"/>
        <v>1125085.9997238</v>
      </c>
      <c r="G61" s="70">
        <f t="shared" si="63"/>
        <v>1837418.3206725917</v>
      </c>
      <c r="H61" s="70">
        <f t="shared" si="63"/>
        <v>1969219.4293618775</v>
      </c>
      <c r="I61" s="70">
        <f t="shared" si="63"/>
        <v>2142602.8789111972</v>
      </c>
      <c r="J61" s="70">
        <f t="shared" si="63"/>
        <v>1683794.56235574</v>
      </c>
      <c r="K61" s="70">
        <f t="shared" si="63"/>
        <v>3149978.9323458737</v>
      </c>
      <c r="L61" s="70">
        <f t="shared" si="63"/>
        <v>2099101.9765547584</v>
      </c>
      <c r="M61" s="70">
        <f t="shared" si="63"/>
        <v>2076266.4210868741</v>
      </c>
      <c r="N61" s="70">
        <f t="shared" si="63"/>
        <v>10200702.955589414</v>
      </c>
      <c r="O61" s="70">
        <f t="shared" si="63"/>
        <v>0</v>
      </c>
      <c r="P61" s="70">
        <f t="shared" si="63"/>
        <v>0</v>
      </c>
      <c r="Q61" s="70">
        <f t="shared" si="63"/>
        <v>0</v>
      </c>
      <c r="R61" s="70">
        <f t="shared" si="63"/>
        <v>0</v>
      </c>
      <c r="S61" s="70">
        <f t="shared" si="63"/>
        <v>0</v>
      </c>
      <c r="T61" s="70">
        <f t="shared" si="63"/>
        <v>0</v>
      </c>
      <c r="U61" s="70">
        <f t="shared" si="63"/>
        <v>0</v>
      </c>
      <c r="V61" s="70">
        <f t="shared" si="63"/>
        <v>0</v>
      </c>
      <c r="W61" s="70">
        <f t="shared" si="63"/>
        <v>0</v>
      </c>
      <c r="X61" s="70">
        <f t="shared" si="63"/>
        <v>0</v>
      </c>
      <c r="Y61" s="70">
        <f t="shared" si="63"/>
        <v>0</v>
      </c>
      <c r="Z61" s="70">
        <f t="shared" si="63"/>
        <v>0</v>
      </c>
      <c r="AA61" s="70">
        <f t="shared" si="63"/>
        <v>0</v>
      </c>
      <c r="AB61" s="70">
        <f t="shared" si="63"/>
        <v>0</v>
      </c>
      <c r="AC61" s="70">
        <f t="shared" si="63"/>
        <v>0</v>
      </c>
      <c r="AD61" s="70">
        <f t="shared" si="63"/>
        <v>0</v>
      </c>
      <c r="AE61" s="70">
        <f t="shared" si="63"/>
        <v>0</v>
      </c>
      <c r="AF61" s="70">
        <f t="shared" si="63"/>
        <v>0</v>
      </c>
      <c r="AG61" s="70">
        <f t="shared" si="63"/>
        <v>0</v>
      </c>
      <c r="AH61" s="70">
        <f t="shared" si="63"/>
        <v>0</v>
      </c>
      <c r="AI61" s="70">
        <f t="shared" si="63"/>
        <v>0</v>
      </c>
      <c r="AJ61" s="70">
        <f t="shared" si="63"/>
        <v>0</v>
      </c>
      <c r="AK61" s="70">
        <f t="shared" si="63"/>
        <v>0</v>
      </c>
      <c r="AL61" s="70">
        <f t="shared" si="63"/>
        <v>0</v>
      </c>
      <c r="AM61" s="70">
        <f t="shared" si="63"/>
        <v>0</v>
      </c>
      <c r="AN61" s="70">
        <f t="shared" si="63"/>
        <v>0</v>
      </c>
      <c r="AO61" s="70">
        <f t="shared" si="63"/>
        <v>0</v>
      </c>
      <c r="AP61" s="70">
        <f t="shared" si="63"/>
        <v>0</v>
      </c>
      <c r="AQ61" s="70">
        <f t="shared" si="63"/>
        <v>0</v>
      </c>
      <c r="AR61" s="70">
        <f t="shared" si="63"/>
        <v>0</v>
      </c>
      <c r="AS61" s="70">
        <f t="shared" si="63"/>
        <v>0</v>
      </c>
      <c r="AT61" s="70">
        <f t="shared" si="63"/>
        <v>0</v>
      </c>
      <c r="AU61" s="70">
        <f t="shared" si="63"/>
        <v>0</v>
      </c>
      <c r="AV61" s="70">
        <f t="shared" si="63"/>
        <v>0</v>
      </c>
      <c r="AW61" s="70">
        <f t="shared" si="63"/>
        <v>0</v>
      </c>
      <c r="AX61" s="70">
        <f t="shared" si="63"/>
        <v>0</v>
      </c>
      <c r="AY61" s="70">
        <f t="shared" si="63"/>
        <v>0</v>
      </c>
      <c r="AZ61" s="70">
        <f t="shared" si="63"/>
        <v>0</v>
      </c>
      <c r="BA61" s="70">
        <f t="shared" si="63"/>
        <v>0</v>
      </c>
      <c r="BB61" s="70">
        <f t="shared" si="63"/>
        <v>0</v>
      </c>
      <c r="BC61" s="70">
        <f t="shared" si="63"/>
        <v>0</v>
      </c>
      <c r="BD61" s="70">
        <f t="shared" si="63"/>
        <v>0</v>
      </c>
      <c r="BE61" s="70">
        <f t="shared" si="63"/>
        <v>0</v>
      </c>
      <c r="BF61" s="70">
        <f t="shared" si="63"/>
        <v>0</v>
      </c>
      <c r="BG61" s="70">
        <f t="shared" si="63"/>
        <v>0</v>
      </c>
      <c r="BH61" s="70">
        <f t="shared" si="63"/>
        <v>0</v>
      </c>
      <c r="BI61" s="70">
        <f t="shared" si="63"/>
        <v>0</v>
      </c>
      <c r="BJ61" s="70">
        <f t="shared" si="63"/>
        <v>0</v>
      </c>
      <c r="BK61" s="70">
        <f t="shared" si="63"/>
        <v>0</v>
      </c>
      <c r="BL61" s="70">
        <f t="shared" si="63"/>
        <v>0</v>
      </c>
      <c r="BM61" s="70">
        <f t="shared" si="63"/>
        <v>0</v>
      </c>
      <c r="BN61" s="70">
        <f t="shared" si="63"/>
        <v>0</v>
      </c>
      <c r="BO61" s="70">
        <f t="shared" si="63"/>
        <v>0</v>
      </c>
      <c r="BP61" s="70">
        <f t="shared" ref="BP61:CH61" si="64">SUM(BP69,BP77)</f>
        <v>0</v>
      </c>
      <c r="BQ61" s="70">
        <f t="shared" si="64"/>
        <v>0</v>
      </c>
      <c r="BR61" s="70">
        <f t="shared" si="64"/>
        <v>0</v>
      </c>
      <c r="BS61" s="70">
        <f t="shared" si="64"/>
        <v>0</v>
      </c>
      <c r="BT61" s="70">
        <f t="shared" si="64"/>
        <v>0</v>
      </c>
      <c r="BU61" s="70">
        <f t="shared" si="64"/>
        <v>0</v>
      </c>
      <c r="BV61" s="70">
        <f t="shared" si="64"/>
        <v>0</v>
      </c>
      <c r="BW61" s="70">
        <f t="shared" si="64"/>
        <v>0</v>
      </c>
      <c r="BX61" s="70">
        <f t="shared" si="64"/>
        <v>0</v>
      </c>
      <c r="BY61" s="70">
        <f t="shared" si="64"/>
        <v>0</v>
      </c>
      <c r="BZ61" s="70">
        <f t="shared" si="64"/>
        <v>0</v>
      </c>
      <c r="CA61" s="70">
        <f t="shared" si="64"/>
        <v>0</v>
      </c>
      <c r="CB61" s="70">
        <f t="shared" si="64"/>
        <v>0</v>
      </c>
      <c r="CC61" s="70">
        <f t="shared" si="64"/>
        <v>0</v>
      </c>
      <c r="CD61" s="70">
        <f t="shared" si="64"/>
        <v>0</v>
      </c>
      <c r="CE61" s="70">
        <f t="shared" si="64"/>
        <v>0</v>
      </c>
      <c r="CF61" s="70">
        <f t="shared" si="64"/>
        <v>0</v>
      </c>
      <c r="CG61" s="70">
        <f t="shared" si="64"/>
        <v>0</v>
      </c>
      <c r="CH61" s="73">
        <f t="shared" si="64"/>
        <v>0</v>
      </c>
    </row>
    <row r="62" spans="1:108" x14ac:dyDescent="0.35">
      <c r="B62" s="60" t="s">
        <v>31</v>
      </c>
      <c r="C62" s="70">
        <f t="shared" ref="C62" si="65">SUM(C70,C78)</f>
        <v>0</v>
      </c>
      <c r="D62" s="70">
        <f t="shared" ref="D62:BO62" si="66">SUM(D70,D78)</f>
        <v>1047945.3924649368</v>
      </c>
      <c r="E62" s="70">
        <f t="shared" si="66"/>
        <v>1166944.0299041073</v>
      </c>
      <c r="F62" s="70">
        <f t="shared" si="66"/>
        <v>9063875.2500031479</v>
      </c>
      <c r="G62" s="70">
        <f t="shared" si="66"/>
        <v>2670718.8287927811</v>
      </c>
      <c r="H62" s="70">
        <f t="shared" si="66"/>
        <v>4410809.0522082318</v>
      </c>
      <c r="I62" s="70">
        <f t="shared" si="66"/>
        <v>2845693.5742385001</v>
      </c>
      <c r="J62" s="70">
        <f t="shared" si="66"/>
        <v>3800439.9254880128</v>
      </c>
      <c r="K62" s="70">
        <f t="shared" si="66"/>
        <v>5198971.147923925</v>
      </c>
      <c r="L62" s="70">
        <f t="shared" si="66"/>
        <v>7183491.9829780497</v>
      </c>
      <c r="M62" s="70">
        <f t="shared" si="66"/>
        <v>9076699.6615906078</v>
      </c>
      <c r="N62" s="70">
        <f t="shared" si="66"/>
        <v>32672937.810281049</v>
      </c>
      <c r="O62" s="70">
        <f t="shared" si="66"/>
        <v>0</v>
      </c>
      <c r="P62" s="70">
        <f t="shared" si="66"/>
        <v>0</v>
      </c>
      <c r="Q62" s="70">
        <f t="shared" si="66"/>
        <v>0</v>
      </c>
      <c r="R62" s="70">
        <f t="shared" si="66"/>
        <v>0</v>
      </c>
      <c r="S62" s="70">
        <f t="shared" si="66"/>
        <v>0</v>
      </c>
      <c r="T62" s="70">
        <f t="shared" si="66"/>
        <v>0</v>
      </c>
      <c r="U62" s="70">
        <f t="shared" si="66"/>
        <v>0</v>
      </c>
      <c r="V62" s="70">
        <f t="shared" si="66"/>
        <v>0</v>
      </c>
      <c r="W62" s="70">
        <f t="shared" si="66"/>
        <v>0</v>
      </c>
      <c r="X62" s="70">
        <f t="shared" si="66"/>
        <v>0</v>
      </c>
      <c r="Y62" s="70">
        <f t="shared" si="66"/>
        <v>0</v>
      </c>
      <c r="Z62" s="70">
        <f t="shared" si="66"/>
        <v>0</v>
      </c>
      <c r="AA62" s="70">
        <f t="shared" si="66"/>
        <v>0</v>
      </c>
      <c r="AB62" s="70">
        <f t="shared" si="66"/>
        <v>0</v>
      </c>
      <c r="AC62" s="70">
        <f t="shared" si="66"/>
        <v>0</v>
      </c>
      <c r="AD62" s="70">
        <f t="shared" si="66"/>
        <v>0</v>
      </c>
      <c r="AE62" s="70">
        <f t="shared" si="66"/>
        <v>0</v>
      </c>
      <c r="AF62" s="70">
        <f t="shared" si="66"/>
        <v>0</v>
      </c>
      <c r="AG62" s="70">
        <f t="shared" si="66"/>
        <v>0</v>
      </c>
      <c r="AH62" s="70">
        <f t="shared" si="66"/>
        <v>0</v>
      </c>
      <c r="AI62" s="70">
        <f t="shared" si="66"/>
        <v>0</v>
      </c>
      <c r="AJ62" s="70">
        <f t="shared" si="66"/>
        <v>0</v>
      </c>
      <c r="AK62" s="70">
        <f t="shared" si="66"/>
        <v>0</v>
      </c>
      <c r="AL62" s="70">
        <f t="shared" si="66"/>
        <v>0</v>
      </c>
      <c r="AM62" s="70">
        <f t="shared" si="66"/>
        <v>0</v>
      </c>
      <c r="AN62" s="70">
        <f t="shared" si="66"/>
        <v>0</v>
      </c>
      <c r="AO62" s="70">
        <f t="shared" si="66"/>
        <v>0</v>
      </c>
      <c r="AP62" s="70">
        <f t="shared" si="66"/>
        <v>0</v>
      </c>
      <c r="AQ62" s="70">
        <f t="shared" si="66"/>
        <v>0</v>
      </c>
      <c r="AR62" s="70">
        <f t="shared" si="66"/>
        <v>0</v>
      </c>
      <c r="AS62" s="70">
        <f t="shared" si="66"/>
        <v>0</v>
      </c>
      <c r="AT62" s="70">
        <f t="shared" si="66"/>
        <v>0</v>
      </c>
      <c r="AU62" s="70">
        <f t="shared" si="66"/>
        <v>0</v>
      </c>
      <c r="AV62" s="70">
        <f t="shared" si="66"/>
        <v>0</v>
      </c>
      <c r="AW62" s="70">
        <f t="shared" si="66"/>
        <v>0</v>
      </c>
      <c r="AX62" s="70">
        <f t="shared" si="66"/>
        <v>0</v>
      </c>
      <c r="AY62" s="70">
        <f t="shared" si="66"/>
        <v>0</v>
      </c>
      <c r="AZ62" s="70">
        <f t="shared" si="66"/>
        <v>0</v>
      </c>
      <c r="BA62" s="70">
        <f t="shared" si="66"/>
        <v>0</v>
      </c>
      <c r="BB62" s="70">
        <f t="shared" si="66"/>
        <v>0</v>
      </c>
      <c r="BC62" s="70">
        <f t="shared" si="66"/>
        <v>0</v>
      </c>
      <c r="BD62" s="70">
        <f t="shared" si="66"/>
        <v>0</v>
      </c>
      <c r="BE62" s="70">
        <f t="shared" si="66"/>
        <v>0</v>
      </c>
      <c r="BF62" s="70">
        <f t="shared" si="66"/>
        <v>0</v>
      </c>
      <c r="BG62" s="70">
        <f t="shared" si="66"/>
        <v>0</v>
      </c>
      <c r="BH62" s="70">
        <f t="shared" si="66"/>
        <v>0</v>
      </c>
      <c r="BI62" s="70">
        <f t="shared" si="66"/>
        <v>0</v>
      </c>
      <c r="BJ62" s="70">
        <f t="shared" si="66"/>
        <v>0</v>
      </c>
      <c r="BK62" s="70">
        <f t="shared" si="66"/>
        <v>0</v>
      </c>
      <c r="BL62" s="70">
        <f t="shared" si="66"/>
        <v>0</v>
      </c>
      <c r="BM62" s="70">
        <f t="shared" si="66"/>
        <v>0</v>
      </c>
      <c r="BN62" s="70">
        <f t="shared" si="66"/>
        <v>0</v>
      </c>
      <c r="BO62" s="70">
        <f t="shared" si="66"/>
        <v>0</v>
      </c>
      <c r="BP62" s="70">
        <f t="shared" ref="BP62:CH62" si="67">SUM(BP70,BP78)</f>
        <v>0</v>
      </c>
      <c r="BQ62" s="70">
        <f t="shared" si="67"/>
        <v>0</v>
      </c>
      <c r="BR62" s="70">
        <f t="shared" si="67"/>
        <v>0</v>
      </c>
      <c r="BS62" s="70">
        <f t="shared" si="67"/>
        <v>0</v>
      </c>
      <c r="BT62" s="70">
        <f t="shared" si="67"/>
        <v>0</v>
      </c>
      <c r="BU62" s="70">
        <f t="shared" si="67"/>
        <v>0</v>
      </c>
      <c r="BV62" s="70">
        <f t="shared" si="67"/>
        <v>0</v>
      </c>
      <c r="BW62" s="70">
        <f t="shared" si="67"/>
        <v>0</v>
      </c>
      <c r="BX62" s="70">
        <f t="shared" si="67"/>
        <v>0</v>
      </c>
      <c r="BY62" s="70">
        <f t="shared" si="67"/>
        <v>0</v>
      </c>
      <c r="BZ62" s="70">
        <f t="shared" si="67"/>
        <v>0</v>
      </c>
      <c r="CA62" s="70">
        <f t="shared" si="67"/>
        <v>0</v>
      </c>
      <c r="CB62" s="70">
        <f t="shared" si="67"/>
        <v>0</v>
      </c>
      <c r="CC62" s="70">
        <f t="shared" si="67"/>
        <v>0</v>
      </c>
      <c r="CD62" s="70">
        <f t="shared" si="67"/>
        <v>0</v>
      </c>
      <c r="CE62" s="70">
        <f t="shared" si="67"/>
        <v>0</v>
      </c>
      <c r="CF62" s="70">
        <f t="shared" si="67"/>
        <v>0</v>
      </c>
      <c r="CG62" s="70">
        <f t="shared" si="67"/>
        <v>0</v>
      </c>
      <c r="CH62" s="73">
        <f t="shared" si="67"/>
        <v>0</v>
      </c>
    </row>
    <row r="63" spans="1:108" x14ac:dyDescent="0.35">
      <c r="B63" s="60" t="s">
        <v>32</v>
      </c>
      <c r="C63" s="70">
        <f t="shared" ref="C63" si="68">SUM(C71,C79)</f>
        <v>0</v>
      </c>
      <c r="D63" s="70">
        <f t="shared" ref="D63:BO63" si="69">SUM(D71,D79)</f>
        <v>407020.51502719999</v>
      </c>
      <c r="E63" s="70">
        <f t="shared" si="69"/>
        <v>9064.8256686056084</v>
      </c>
      <c r="F63" s="70">
        <f t="shared" si="69"/>
        <v>632612.15470138181</v>
      </c>
      <c r="G63" s="70">
        <f t="shared" si="69"/>
        <v>628859.55594800261</v>
      </c>
      <c r="H63" s="70">
        <f t="shared" si="69"/>
        <v>3992928.4693435021</v>
      </c>
      <c r="I63" s="70">
        <f t="shared" si="69"/>
        <v>765927.50121811649</v>
      </c>
      <c r="J63" s="70">
        <f t="shared" si="69"/>
        <v>555818.93789554667</v>
      </c>
      <c r="K63" s="70">
        <f t="shared" si="69"/>
        <v>459589.75047030521</v>
      </c>
      <c r="L63" s="70">
        <f t="shared" si="69"/>
        <v>1079430.0088417926</v>
      </c>
      <c r="M63" s="70">
        <f t="shared" si="69"/>
        <v>1945951.1680889169</v>
      </c>
      <c r="N63" s="70">
        <f t="shared" si="69"/>
        <v>10440802.271987109</v>
      </c>
      <c r="O63" s="70">
        <f t="shared" si="69"/>
        <v>0</v>
      </c>
      <c r="P63" s="70">
        <f t="shared" si="69"/>
        <v>0</v>
      </c>
      <c r="Q63" s="70">
        <f t="shared" si="69"/>
        <v>0</v>
      </c>
      <c r="R63" s="70">
        <f t="shared" si="69"/>
        <v>0</v>
      </c>
      <c r="S63" s="70">
        <f t="shared" si="69"/>
        <v>0</v>
      </c>
      <c r="T63" s="70">
        <f t="shared" si="69"/>
        <v>0</v>
      </c>
      <c r="U63" s="70">
        <f t="shared" si="69"/>
        <v>0</v>
      </c>
      <c r="V63" s="70">
        <f t="shared" si="69"/>
        <v>0</v>
      </c>
      <c r="W63" s="70">
        <f t="shared" si="69"/>
        <v>0</v>
      </c>
      <c r="X63" s="70">
        <f t="shared" si="69"/>
        <v>0</v>
      </c>
      <c r="Y63" s="70">
        <f t="shared" si="69"/>
        <v>0</v>
      </c>
      <c r="Z63" s="70">
        <f t="shared" si="69"/>
        <v>0</v>
      </c>
      <c r="AA63" s="70">
        <f t="shared" si="69"/>
        <v>0</v>
      </c>
      <c r="AB63" s="70">
        <f t="shared" si="69"/>
        <v>0</v>
      </c>
      <c r="AC63" s="70">
        <f t="shared" si="69"/>
        <v>0</v>
      </c>
      <c r="AD63" s="70">
        <f t="shared" si="69"/>
        <v>0</v>
      </c>
      <c r="AE63" s="70">
        <f t="shared" si="69"/>
        <v>0</v>
      </c>
      <c r="AF63" s="70">
        <f t="shared" si="69"/>
        <v>0</v>
      </c>
      <c r="AG63" s="70">
        <f t="shared" si="69"/>
        <v>0</v>
      </c>
      <c r="AH63" s="70">
        <f t="shared" si="69"/>
        <v>0</v>
      </c>
      <c r="AI63" s="70">
        <f t="shared" si="69"/>
        <v>0</v>
      </c>
      <c r="AJ63" s="70">
        <f t="shared" si="69"/>
        <v>0</v>
      </c>
      <c r="AK63" s="70">
        <f t="shared" si="69"/>
        <v>0</v>
      </c>
      <c r="AL63" s="70">
        <f t="shared" si="69"/>
        <v>0</v>
      </c>
      <c r="AM63" s="70">
        <f t="shared" si="69"/>
        <v>0</v>
      </c>
      <c r="AN63" s="70">
        <f t="shared" si="69"/>
        <v>0</v>
      </c>
      <c r="AO63" s="70">
        <f t="shared" si="69"/>
        <v>0</v>
      </c>
      <c r="AP63" s="70">
        <f t="shared" si="69"/>
        <v>0</v>
      </c>
      <c r="AQ63" s="70">
        <f t="shared" si="69"/>
        <v>0</v>
      </c>
      <c r="AR63" s="70">
        <f t="shared" si="69"/>
        <v>0</v>
      </c>
      <c r="AS63" s="70">
        <f t="shared" si="69"/>
        <v>0</v>
      </c>
      <c r="AT63" s="70">
        <f t="shared" si="69"/>
        <v>0</v>
      </c>
      <c r="AU63" s="70">
        <f t="shared" si="69"/>
        <v>0</v>
      </c>
      <c r="AV63" s="70">
        <f t="shared" si="69"/>
        <v>0</v>
      </c>
      <c r="AW63" s="70">
        <f t="shared" si="69"/>
        <v>0</v>
      </c>
      <c r="AX63" s="70">
        <f t="shared" si="69"/>
        <v>0</v>
      </c>
      <c r="AY63" s="70">
        <f t="shared" si="69"/>
        <v>0</v>
      </c>
      <c r="AZ63" s="70">
        <f t="shared" si="69"/>
        <v>0</v>
      </c>
      <c r="BA63" s="70">
        <f t="shared" si="69"/>
        <v>0</v>
      </c>
      <c r="BB63" s="70">
        <f t="shared" si="69"/>
        <v>0</v>
      </c>
      <c r="BC63" s="70">
        <f t="shared" si="69"/>
        <v>0</v>
      </c>
      <c r="BD63" s="70">
        <f t="shared" si="69"/>
        <v>0</v>
      </c>
      <c r="BE63" s="70">
        <f t="shared" si="69"/>
        <v>0</v>
      </c>
      <c r="BF63" s="70">
        <f t="shared" si="69"/>
        <v>0</v>
      </c>
      <c r="BG63" s="70">
        <f t="shared" si="69"/>
        <v>0</v>
      </c>
      <c r="BH63" s="70">
        <f t="shared" si="69"/>
        <v>0</v>
      </c>
      <c r="BI63" s="70">
        <f t="shared" si="69"/>
        <v>0</v>
      </c>
      <c r="BJ63" s="70">
        <f t="shared" si="69"/>
        <v>0</v>
      </c>
      <c r="BK63" s="70">
        <f t="shared" si="69"/>
        <v>0</v>
      </c>
      <c r="BL63" s="70">
        <f t="shared" si="69"/>
        <v>0</v>
      </c>
      <c r="BM63" s="70">
        <f t="shared" si="69"/>
        <v>0</v>
      </c>
      <c r="BN63" s="70">
        <f t="shared" si="69"/>
        <v>0</v>
      </c>
      <c r="BO63" s="70">
        <f t="shared" si="69"/>
        <v>0</v>
      </c>
      <c r="BP63" s="70">
        <f t="shared" ref="BP63:CH63" si="70">SUM(BP71,BP79)</f>
        <v>0</v>
      </c>
      <c r="BQ63" s="70">
        <f t="shared" si="70"/>
        <v>0</v>
      </c>
      <c r="BR63" s="70">
        <f t="shared" si="70"/>
        <v>0</v>
      </c>
      <c r="BS63" s="70">
        <f t="shared" si="70"/>
        <v>0</v>
      </c>
      <c r="BT63" s="70">
        <f t="shared" si="70"/>
        <v>0</v>
      </c>
      <c r="BU63" s="70">
        <f t="shared" si="70"/>
        <v>0</v>
      </c>
      <c r="BV63" s="70">
        <f t="shared" si="70"/>
        <v>0</v>
      </c>
      <c r="BW63" s="70">
        <f t="shared" si="70"/>
        <v>0</v>
      </c>
      <c r="BX63" s="70">
        <f t="shared" si="70"/>
        <v>0</v>
      </c>
      <c r="BY63" s="70">
        <f t="shared" si="70"/>
        <v>0</v>
      </c>
      <c r="BZ63" s="70">
        <f t="shared" si="70"/>
        <v>0</v>
      </c>
      <c r="CA63" s="70">
        <f t="shared" si="70"/>
        <v>0</v>
      </c>
      <c r="CB63" s="70">
        <f t="shared" si="70"/>
        <v>0</v>
      </c>
      <c r="CC63" s="70">
        <f t="shared" si="70"/>
        <v>0</v>
      </c>
      <c r="CD63" s="70">
        <f t="shared" si="70"/>
        <v>0</v>
      </c>
      <c r="CE63" s="70">
        <f t="shared" si="70"/>
        <v>0</v>
      </c>
      <c r="CF63" s="70">
        <f t="shared" si="70"/>
        <v>0</v>
      </c>
      <c r="CG63" s="70">
        <f t="shared" si="70"/>
        <v>0</v>
      </c>
      <c r="CH63" s="73">
        <f t="shared" si="70"/>
        <v>0</v>
      </c>
    </row>
    <row r="64" spans="1:108" ht="15" thickBot="1" x14ac:dyDescent="0.4">
      <c r="B64" s="36" t="s">
        <v>33</v>
      </c>
      <c r="C64" s="80">
        <f t="shared" ref="C64" si="71">SUM(C72,C80)</f>
        <v>0</v>
      </c>
      <c r="D64" s="80">
        <f t="shared" ref="D64:BO64" si="72">SUM(D72,D80)</f>
        <v>0</v>
      </c>
      <c r="E64" s="80">
        <f t="shared" si="72"/>
        <v>444439.4196483483</v>
      </c>
      <c r="F64" s="80">
        <f t="shared" si="72"/>
        <v>0</v>
      </c>
      <c r="G64" s="80">
        <f t="shared" si="72"/>
        <v>136065.98873170311</v>
      </c>
      <c r="H64" s="80">
        <f t="shared" si="72"/>
        <v>215171.53592567594</v>
      </c>
      <c r="I64" s="80">
        <f t="shared" si="72"/>
        <v>507228.23497794615</v>
      </c>
      <c r="J64" s="80">
        <f t="shared" si="72"/>
        <v>0</v>
      </c>
      <c r="K64" s="80">
        <f t="shared" si="72"/>
        <v>357940.88977499999</v>
      </c>
      <c r="L64" s="80">
        <f t="shared" si="72"/>
        <v>49082.583303141553</v>
      </c>
      <c r="M64" s="80">
        <f t="shared" si="72"/>
        <v>284109.12710583198</v>
      </c>
      <c r="N64" s="80">
        <f t="shared" si="72"/>
        <v>1813262.9948374974</v>
      </c>
      <c r="O64" s="80">
        <f t="shared" si="72"/>
        <v>0</v>
      </c>
      <c r="P64" s="80">
        <f t="shared" si="72"/>
        <v>0</v>
      </c>
      <c r="Q64" s="80">
        <f t="shared" si="72"/>
        <v>0</v>
      </c>
      <c r="R64" s="80">
        <f t="shared" si="72"/>
        <v>0</v>
      </c>
      <c r="S64" s="80">
        <f t="shared" si="72"/>
        <v>0</v>
      </c>
      <c r="T64" s="80">
        <f t="shared" si="72"/>
        <v>0</v>
      </c>
      <c r="U64" s="80">
        <f t="shared" si="72"/>
        <v>0</v>
      </c>
      <c r="V64" s="80">
        <f t="shared" si="72"/>
        <v>0</v>
      </c>
      <c r="W64" s="80">
        <f t="shared" si="72"/>
        <v>0</v>
      </c>
      <c r="X64" s="80">
        <f t="shared" si="72"/>
        <v>0</v>
      </c>
      <c r="Y64" s="80">
        <f t="shared" si="72"/>
        <v>0</v>
      </c>
      <c r="Z64" s="80">
        <f t="shared" si="72"/>
        <v>0</v>
      </c>
      <c r="AA64" s="80">
        <f t="shared" si="72"/>
        <v>0</v>
      </c>
      <c r="AB64" s="80">
        <f t="shared" si="72"/>
        <v>0</v>
      </c>
      <c r="AC64" s="80">
        <f t="shared" si="72"/>
        <v>0</v>
      </c>
      <c r="AD64" s="80">
        <f t="shared" si="72"/>
        <v>0</v>
      </c>
      <c r="AE64" s="80">
        <f t="shared" si="72"/>
        <v>0</v>
      </c>
      <c r="AF64" s="80">
        <f t="shared" si="72"/>
        <v>0</v>
      </c>
      <c r="AG64" s="80">
        <f t="shared" si="72"/>
        <v>0</v>
      </c>
      <c r="AH64" s="80">
        <f t="shared" si="72"/>
        <v>0</v>
      </c>
      <c r="AI64" s="80">
        <f t="shared" si="72"/>
        <v>0</v>
      </c>
      <c r="AJ64" s="80">
        <f t="shared" si="72"/>
        <v>0</v>
      </c>
      <c r="AK64" s="80">
        <f t="shared" si="72"/>
        <v>0</v>
      </c>
      <c r="AL64" s="80">
        <f t="shared" si="72"/>
        <v>0</v>
      </c>
      <c r="AM64" s="80">
        <f t="shared" si="72"/>
        <v>0</v>
      </c>
      <c r="AN64" s="80">
        <f t="shared" si="72"/>
        <v>0</v>
      </c>
      <c r="AO64" s="80">
        <f t="shared" si="72"/>
        <v>0</v>
      </c>
      <c r="AP64" s="80">
        <f t="shared" si="72"/>
        <v>0</v>
      </c>
      <c r="AQ64" s="80">
        <f t="shared" si="72"/>
        <v>0</v>
      </c>
      <c r="AR64" s="80">
        <f t="shared" si="72"/>
        <v>0</v>
      </c>
      <c r="AS64" s="80">
        <f t="shared" si="72"/>
        <v>0</v>
      </c>
      <c r="AT64" s="80">
        <f t="shared" si="72"/>
        <v>0</v>
      </c>
      <c r="AU64" s="80">
        <f t="shared" si="72"/>
        <v>0</v>
      </c>
      <c r="AV64" s="80">
        <f t="shared" si="72"/>
        <v>0</v>
      </c>
      <c r="AW64" s="80">
        <f t="shared" si="72"/>
        <v>0</v>
      </c>
      <c r="AX64" s="80">
        <f t="shared" si="72"/>
        <v>0</v>
      </c>
      <c r="AY64" s="80">
        <f t="shared" si="72"/>
        <v>0</v>
      </c>
      <c r="AZ64" s="80">
        <f t="shared" si="72"/>
        <v>0</v>
      </c>
      <c r="BA64" s="80">
        <f t="shared" si="72"/>
        <v>0</v>
      </c>
      <c r="BB64" s="80">
        <f t="shared" si="72"/>
        <v>0</v>
      </c>
      <c r="BC64" s="80">
        <f t="shared" si="72"/>
        <v>0</v>
      </c>
      <c r="BD64" s="80">
        <f t="shared" si="72"/>
        <v>0</v>
      </c>
      <c r="BE64" s="80">
        <f t="shared" si="72"/>
        <v>0</v>
      </c>
      <c r="BF64" s="80">
        <f t="shared" si="72"/>
        <v>0</v>
      </c>
      <c r="BG64" s="80">
        <f t="shared" si="72"/>
        <v>0</v>
      </c>
      <c r="BH64" s="80">
        <f t="shared" si="72"/>
        <v>0</v>
      </c>
      <c r="BI64" s="80">
        <f t="shared" si="72"/>
        <v>0</v>
      </c>
      <c r="BJ64" s="80">
        <f t="shared" si="72"/>
        <v>0</v>
      </c>
      <c r="BK64" s="80">
        <f t="shared" si="72"/>
        <v>0</v>
      </c>
      <c r="BL64" s="80">
        <f t="shared" si="72"/>
        <v>0</v>
      </c>
      <c r="BM64" s="80">
        <f t="shared" si="72"/>
        <v>0</v>
      </c>
      <c r="BN64" s="80">
        <f t="shared" si="72"/>
        <v>0</v>
      </c>
      <c r="BO64" s="80">
        <f t="shared" si="72"/>
        <v>0</v>
      </c>
      <c r="BP64" s="80">
        <f t="shared" ref="BP64:CH64" si="73">SUM(BP72,BP80)</f>
        <v>0</v>
      </c>
      <c r="BQ64" s="80">
        <f t="shared" si="73"/>
        <v>0</v>
      </c>
      <c r="BR64" s="80">
        <f t="shared" si="73"/>
        <v>0</v>
      </c>
      <c r="BS64" s="80">
        <f t="shared" si="73"/>
        <v>0</v>
      </c>
      <c r="BT64" s="80">
        <f t="shared" si="73"/>
        <v>0</v>
      </c>
      <c r="BU64" s="80">
        <f t="shared" si="73"/>
        <v>0</v>
      </c>
      <c r="BV64" s="80">
        <f t="shared" si="73"/>
        <v>0</v>
      </c>
      <c r="BW64" s="80">
        <f t="shared" si="73"/>
        <v>0</v>
      </c>
      <c r="BX64" s="80">
        <f t="shared" si="73"/>
        <v>0</v>
      </c>
      <c r="BY64" s="80">
        <f t="shared" si="73"/>
        <v>0</v>
      </c>
      <c r="BZ64" s="80">
        <f t="shared" si="73"/>
        <v>0</v>
      </c>
      <c r="CA64" s="80">
        <f t="shared" si="73"/>
        <v>0</v>
      </c>
      <c r="CB64" s="80">
        <f t="shared" si="73"/>
        <v>0</v>
      </c>
      <c r="CC64" s="80">
        <f t="shared" si="73"/>
        <v>0</v>
      </c>
      <c r="CD64" s="80">
        <f t="shared" si="73"/>
        <v>0</v>
      </c>
      <c r="CE64" s="80">
        <f t="shared" si="73"/>
        <v>0</v>
      </c>
      <c r="CF64" s="80">
        <f t="shared" si="73"/>
        <v>0</v>
      </c>
      <c r="CG64" s="80">
        <f t="shared" si="73"/>
        <v>0</v>
      </c>
      <c r="CH64" s="27">
        <f t="shared" si="73"/>
        <v>0</v>
      </c>
      <c r="CI64" s="361" t="s">
        <v>196</v>
      </c>
    </row>
    <row r="65" spans="2:88" ht="15" thickBot="1" x14ac:dyDescent="0.4">
      <c r="B65" s="61" t="s">
        <v>34</v>
      </c>
      <c r="C65" s="81">
        <f>SUM(C60:C64)</f>
        <v>570624.04560135119</v>
      </c>
      <c r="D65" s="82">
        <f t="shared" ref="D65:BO65" si="74">SUM(D60:D64)</f>
        <v>4259379.9003332434</v>
      </c>
      <c r="E65" s="82">
        <f t="shared" si="74"/>
        <v>5791547.0085820081</v>
      </c>
      <c r="F65" s="82">
        <f t="shared" si="74"/>
        <v>13901170.13184315</v>
      </c>
      <c r="G65" s="82">
        <f t="shared" si="74"/>
        <v>8634807.6789577976</v>
      </c>
      <c r="H65" s="82">
        <f t="shared" si="74"/>
        <v>15562610.425255014</v>
      </c>
      <c r="I65" s="82">
        <f t="shared" si="74"/>
        <v>11604447.085931305</v>
      </c>
      <c r="J65" s="82">
        <f t="shared" si="74"/>
        <v>11433114.042738263</v>
      </c>
      <c r="K65" s="82">
        <f t="shared" si="74"/>
        <v>14246959.075824877</v>
      </c>
      <c r="L65" s="82">
        <f t="shared" si="74"/>
        <v>13831646.217041885</v>
      </c>
      <c r="M65" s="82">
        <f t="shared" si="74"/>
        <v>17699741.629093263</v>
      </c>
      <c r="N65" s="82">
        <f t="shared" si="74"/>
        <v>68108032.509810954</v>
      </c>
      <c r="O65" s="82">
        <f t="shared" si="74"/>
        <v>0</v>
      </c>
      <c r="P65" s="82">
        <f t="shared" si="74"/>
        <v>0</v>
      </c>
      <c r="Q65" s="82">
        <f t="shared" si="74"/>
        <v>0</v>
      </c>
      <c r="R65" s="82">
        <f t="shared" si="74"/>
        <v>0</v>
      </c>
      <c r="S65" s="82">
        <f t="shared" si="74"/>
        <v>0</v>
      </c>
      <c r="T65" s="82">
        <f t="shared" si="74"/>
        <v>0</v>
      </c>
      <c r="U65" s="82">
        <f t="shared" si="74"/>
        <v>0</v>
      </c>
      <c r="V65" s="82">
        <f t="shared" si="74"/>
        <v>0</v>
      </c>
      <c r="W65" s="82">
        <f t="shared" si="74"/>
        <v>0</v>
      </c>
      <c r="X65" s="82">
        <f t="shared" si="74"/>
        <v>0</v>
      </c>
      <c r="Y65" s="82">
        <f t="shared" si="74"/>
        <v>0</v>
      </c>
      <c r="Z65" s="82">
        <f t="shared" si="74"/>
        <v>0</v>
      </c>
      <c r="AA65" s="82">
        <f t="shared" si="74"/>
        <v>0</v>
      </c>
      <c r="AB65" s="82">
        <f t="shared" si="74"/>
        <v>0</v>
      </c>
      <c r="AC65" s="82">
        <f t="shared" si="74"/>
        <v>0</v>
      </c>
      <c r="AD65" s="82">
        <f t="shared" si="74"/>
        <v>0</v>
      </c>
      <c r="AE65" s="82">
        <f t="shared" si="74"/>
        <v>0</v>
      </c>
      <c r="AF65" s="82">
        <f t="shared" si="74"/>
        <v>0</v>
      </c>
      <c r="AG65" s="82">
        <f t="shared" si="74"/>
        <v>0</v>
      </c>
      <c r="AH65" s="82">
        <f t="shared" si="74"/>
        <v>0</v>
      </c>
      <c r="AI65" s="82">
        <f t="shared" si="74"/>
        <v>0</v>
      </c>
      <c r="AJ65" s="82">
        <f t="shared" si="74"/>
        <v>0</v>
      </c>
      <c r="AK65" s="82">
        <f t="shared" si="74"/>
        <v>0</v>
      </c>
      <c r="AL65" s="82">
        <f t="shared" si="74"/>
        <v>0</v>
      </c>
      <c r="AM65" s="82">
        <f t="shared" si="74"/>
        <v>0</v>
      </c>
      <c r="AN65" s="82">
        <f t="shared" si="74"/>
        <v>0</v>
      </c>
      <c r="AO65" s="82">
        <f t="shared" si="74"/>
        <v>0</v>
      </c>
      <c r="AP65" s="82">
        <f t="shared" si="74"/>
        <v>0</v>
      </c>
      <c r="AQ65" s="82">
        <f t="shared" si="74"/>
        <v>0</v>
      </c>
      <c r="AR65" s="82">
        <f t="shared" si="74"/>
        <v>0</v>
      </c>
      <c r="AS65" s="82">
        <f t="shared" si="74"/>
        <v>0</v>
      </c>
      <c r="AT65" s="82">
        <f t="shared" si="74"/>
        <v>0</v>
      </c>
      <c r="AU65" s="82">
        <f t="shared" si="74"/>
        <v>0</v>
      </c>
      <c r="AV65" s="82">
        <f t="shared" si="74"/>
        <v>0</v>
      </c>
      <c r="AW65" s="82">
        <f t="shared" si="74"/>
        <v>0</v>
      </c>
      <c r="AX65" s="82">
        <f t="shared" si="74"/>
        <v>0</v>
      </c>
      <c r="AY65" s="82">
        <f t="shared" si="74"/>
        <v>0</v>
      </c>
      <c r="AZ65" s="82">
        <f t="shared" si="74"/>
        <v>0</v>
      </c>
      <c r="BA65" s="82">
        <f t="shared" si="74"/>
        <v>0</v>
      </c>
      <c r="BB65" s="82">
        <f t="shared" si="74"/>
        <v>0</v>
      </c>
      <c r="BC65" s="82">
        <f t="shared" si="74"/>
        <v>0</v>
      </c>
      <c r="BD65" s="82">
        <f t="shared" si="74"/>
        <v>0</v>
      </c>
      <c r="BE65" s="82">
        <f t="shared" si="74"/>
        <v>0</v>
      </c>
      <c r="BF65" s="82">
        <f t="shared" si="74"/>
        <v>0</v>
      </c>
      <c r="BG65" s="82">
        <f t="shared" si="74"/>
        <v>0</v>
      </c>
      <c r="BH65" s="82">
        <f t="shared" si="74"/>
        <v>0</v>
      </c>
      <c r="BI65" s="82">
        <f t="shared" si="74"/>
        <v>0</v>
      </c>
      <c r="BJ65" s="82">
        <f t="shared" si="74"/>
        <v>0</v>
      </c>
      <c r="BK65" s="82">
        <f t="shared" si="74"/>
        <v>0</v>
      </c>
      <c r="BL65" s="82">
        <f t="shared" si="74"/>
        <v>0</v>
      </c>
      <c r="BM65" s="82">
        <f t="shared" si="74"/>
        <v>0</v>
      </c>
      <c r="BN65" s="82">
        <f t="shared" si="74"/>
        <v>0</v>
      </c>
      <c r="BO65" s="82">
        <f t="shared" si="74"/>
        <v>0</v>
      </c>
      <c r="BP65" s="82">
        <f t="shared" ref="BP65:CH65" si="75">SUM(BP60:BP64)</f>
        <v>0</v>
      </c>
      <c r="BQ65" s="82">
        <f t="shared" si="75"/>
        <v>0</v>
      </c>
      <c r="BR65" s="82">
        <f t="shared" si="75"/>
        <v>0</v>
      </c>
      <c r="BS65" s="82">
        <f t="shared" si="75"/>
        <v>0</v>
      </c>
      <c r="BT65" s="82">
        <f t="shared" si="75"/>
        <v>0</v>
      </c>
      <c r="BU65" s="82">
        <f t="shared" si="75"/>
        <v>0</v>
      </c>
      <c r="BV65" s="82">
        <f t="shared" si="75"/>
        <v>0</v>
      </c>
      <c r="BW65" s="82">
        <f t="shared" si="75"/>
        <v>0</v>
      </c>
      <c r="BX65" s="82">
        <f t="shared" si="75"/>
        <v>0</v>
      </c>
      <c r="BY65" s="82">
        <f t="shared" si="75"/>
        <v>0</v>
      </c>
      <c r="BZ65" s="82">
        <f t="shared" si="75"/>
        <v>0</v>
      </c>
      <c r="CA65" s="82">
        <f t="shared" si="75"/>
        <v>0</v>
      </c>
      <c r="CB65" s="82">
        <f t="shared" si="75"/>
        <v>0</v>
      </c>
      <c r="CC65" s="82">
        <f t="shared" si="75"/>
        <v>0</v>
      </c>
      <c r="CD65" s="82">
        <f t="shared" si="75"/>
        <v>0</v>
      </c>
      <c r="CE65" s="82">
        <f t="shared" si="75"/>
        <v>0</v>
      </c>
      <c r="CF65" s="82">
        <f t="shared" si="75"/>
        <v>0</v>
      </c>
      <c r="CG65" s="82">
        <f t="shared" si="75"/>
        <v>0</v>
      </c>
      <c r="CH65" s="83">
        <f t="shared" si="75"/>
        <v>0</v>
      </c>
      <c r="CI65" s="362">
        <f>SUM(C65:CH65)</f>
        <v>185644079.7510131</v>
      </c>
      <c r="CJ65" s="447"/>
    </row>
    <row r="66" spans="2:88" ht="15" thickBot="1" x14ac:dyDescent="0.4"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362">
        <f>' 1M - RES'!O32-' 1M - RES'!C17+'2M - SGS'!O38+'3M - LGS'!O38+'4M - SPS'!O38+'11M - LPS'!O38+' LI 1M - RES'!O32+'LI 2M - SGS'!O38+'LI 3M - LGS'!O38+'LI 4M - SPS'!O38+'LI 11M - LPS'!O38+'Biz DRENE'!P75+'Res DRENE'!N18</f>
        <v>185644079.75101316</v>
      </c>
    </row>
    <row r="67" spans="2:88" ht="15" thickBot="1" x14ac:dyDescent="0.4">
      <c r="B67" s="58" t="s">
        <v>169</v>
      </c>
      <c r="C67" s="53">
        <f>C59</f>
        <v>44562</v>
      </c>
      <c r="D67" s="53">
        <f t="shared" ref="D67:BO67" si="76">D59</f>
        <v>44593</v>
      </c>
      <c r="E67" s="53">
        <f t="shared" si="76"/>
        <v>44621</v>
      </c>
      <c r="F67" s="53">
        <f t="shared" si="76"/>
        <v>44652</v>
      </c>
      <c r="G67" s="53">
        <f t="shared" si="76"/>
        <v>44682</v>
      </c>
      <c r="H67" s="53">
        <f t="shared" si="76"/>
        <v>44713</v>
      </c>
      <c r="I67" s="53">
        <f t="shared" si="76"/>
        <v>44743</v>
      </c>
      <c r="J67" s="53">
        <f t="shared" si="76"/>
        <v>44774</v>
      </c>
      <c r="K67" s="53">
        <f t="shared" si="76"/>
        <v>44805</v>
      </c>
      <c r="L67" s="53">
        <f t="shared" si="76"/>
        <v>44835</v>
      </c>
      <c r="M67" s="53">
        <f t="shared" si="76"/>
        <v>44866</v>
      </c>
      <c r="N67" s="53">
        <f t="shared" si="76"/>
        <v>44896</v>
      </c>
      <c r="O67" s="53">
        <f t="shared" si="76"/>
        <v>44927</v>
      </c>
      <c r="P67" s="53">
        <f t="shared" si="76"/>
        <v>44958</v>
      </c>
      <c r="Q67" s="53">
        <f t="shared" si="76"/>
        <v>44986</v>
      </c>
      <c r="R67" s="53">
        <f t="shared" si="76"/>
        <v>45017</v>
      </c>
      <c r="S67" s="53">
        <f t="shared" si="76"/>
        <v>45047</v>
      </c>
      <c r="T67" s="53">
        <f t="shared" si="76"/>
        <v>45078</v>
      </c>
      <c r="U67" s="53">
        <f t="shared" si="76"/>
        <v>45108</v>
      </c>
      <c r="V67" s="53">
        <f t="shared" si="76"/>
        <v>45139</v>
      </c>
      <c r="W67" s="53">
        <f t="shared" si="76"/>
        <v>45170</v>
      </c>
      <c r="X67" s="53">
        <f t="shared" si="76"/>
        <v>45200</v>
      </c>
      <c r="Y67" s="53">
        <f t="shared" si="76"/>
        <v>45231</v>
      </c>
      <c r="Z67" s="53">
        <f t="shared" si="76"/>
        <v>45261</v>
      </c>
      <c r="AA67" s="53">
        <f t="shared" si="76"/>
        <v>45292</v>
      </c>
      <c r="AB67" s="53">
        <f t="shared" si="76"/>
        <v>45323</v>
      </c>
      <c r="AC67" s="53">
        <f t="shared" si="76"/>
        <v>45352</v>
      </c>
      <c r="AD67" s="53">
        <f t="shared" si="76"/>
        <v>45383</v>
      </c>
      <c r="AE67" s="53">
        <f t="shared" si="76"/>
        <v>45413</v>
      </c>
      <c r="AF67" s="53">
        <f t="shared" si="76"/>
        <v>45444</v>
      </c>
      <c r="AG67" s="53">
        <f t="shared" si="76"/>
        <v>45474</v>
      </c>
      <c r="AH67" s="53">
        <f t="shared" si="76"/>
        <v>45505</v>
      </c>
      <c r="AI67" s="53">
        <f t="shared" si="76"/>
        <v>45536</v>
      </c>
      <c r="AJ67" s="53">
        <f t="shared" si="76"/>
        <v>45566</v>
      </c>
      <c r="AK67" s="53">
        <f t="shared" si="76"/>
        <v>45597</v>
      </c>
      <c r="AL67" s="53">
        <f t="shared" si="76"/>
        <v>45627</v>
      </c>
      <c r="AM67" s="53">
        <f t="shared" si="76"/>
        <v>45658</v>
      </c>
      <c r="AN67" s="53">
        <f t="shared" si="76"/>
        <v>45689</v>
      </c>
      <c r="AO67" s="53">
        <f t="shared" si="76"/>
        <v>45717</v>
      </c>
      <c r="AP67" s="53">
        <f t="shared" si="76"/>
        <v>45748</v>
      </c>
      <c r="AQ67" s="53">
        <f t="shared" si="76"/>
        <v>45778</v>
      </c>
      <c r="AR67" s="53">
        <f t="shared" si="76"/>
        <v>45809</v>
      </c>
      <c r="AS67" s="53">
        <f t="shared" si="76"/>
        <v>45839</v>
      </c>
      <c r="AT67" s="53">
        <f t="shared" si="76"/>
        <v>45870</v>
      </c>
      <c r="AU67" s="53">
        <f t="shared" si="76"/>
        <v>45901</v>
      </c>
      <c r="AV67" s="53">
        <f t="shared" si="76"/>
        <v>45931</v>
      </c>
      <c r="AW67" s="53">
        <f t="shared" si="76"/>
        <v>45962</v>
      </c>
      <c r="AX67" s="53">
        <f t="shared" si="76"/>
        <v>45992</v>
      </c>
      <c r="AY67" s="53">
        <f t="shared" si="76"/>
        <v>46023</v>
      </c>
      <c r="AZ67" s="53">
        <f t="shared" si="76"/>
        <v>46054</v>
      </c>
      <c r="BA67" s="53">
        <f t="shared" si="76"/>
        <v>46082</v>
      </c>
      <c r="BB67" s="53">
        <f t="shared" si="76"/>
        <v>46113</v>
      </c>
      <c r="BC67" s="53">
        <f t="shared" si="76"/>
        <v>46143</v>
      </c>
      <c r="BD67" s="53">
        <f t="shared" si="76"/>
        <v>46174</v>
      </c>
      <c r="BE67" s="53">
        <f t="shared" si="76"/>
        <v>46204</v>
      </c>
      <c r="BF67" s="53">
        <f t="shared" si="76"/>
        <v>46235</v>
      </c>
      <c r="BG67" s="53">
        <f t="shared" si="76"/>
        <v>46266</v>
      </c>
      <c r="BH67" s="53">
        <f t="shared" si="76"/>
        <v>46296</v>
      </c>
      <c r="BI67" s="53">
        <f t="shared" si="76"/>
        <v>46327</v>
      </c>
      <c r="BJ67" s="53">
        <f t="shared" si="76"/>
        <v>46357</v>
      </c>
      <c r="BK67" s="53">
        <f t="shared" si="76"/>
        <v>46388</v>
      </c>
      <c r="BL67" s="53">
        <f t="shared" si="76"/>
        <v>46419</v>
      </c>
      <c r="BM67" s="53">
        <f t="shared" si="76"/>
        <v>46447</v>
      </c>
      <c r="BN67" s="53">
        <f t="shared" si="76"/>
        <v>46478</v>
      </c>
      <c r="BO67" s="53">
        <f t="shared" si="76"/>
        <v>46508</v>
      </c>
      <c r="BP67" s="53">
        <f t="shared" ref="BP67:CH67" si="77">BP59</f>
        <v>46539</v>
      </c>
      <c r="BQ67" s="53">
        <f t="shared" si="77"/>
        <v>46569</v>
      </c>
      <c r="BR67" s="53">
        <f t="shared" si="77"/>
        <v>46600</v>
      </c>
      <c r="BS67" s="53">
        <f t="shared" si="77"/>
        <v>46631</v>
      </c>
      <c r="BT67" s="53">
        <f t="shared" si="77"/>
        <v>46661</v>
      </c>
      <c r="BU67" s="53">
        <f t="shared" si="77"/>
        <v>46692</v>
      </c>
      <c r="BV67" s="53">
        <f t="shared" si="77"/>
        <v>46722</v>
      </c>
      <c r="BW67" s="53">
        <f t="shared" si="77"/>
        <v>46753</v>
      </c>
      <c r="BX67" s="53">
        <f t="shared" si="77"/>
        <v>46784</v>
      </c>
      <c r="BY67" s="53">
        <f t="shared" si="77"/>
        <v>46813</v>
      </c>
      <c r="BZ67" s="53">
        <f t="shared" si="77"/>
        <v>46844</v>
      </c>
      <c r="CA67" s="53">
        <f t="shared" si="77"/>
        <v>46874</v>
      </c>
      <c r="CB67" s="53">
        <f t="shared" si="77"/>
        <v>46905</v>
      </c>
      <c r="CC67" s="53">
        <f t="shared" si="77"/>
        <v>46935</v>
      </c>
      <c r="CD67" s="53">
        <f t="shared" si="77"/>
        <v>46966</v>
      </c>
      <c r="CE67" s="53">
        <f t="shared" si="77"/>
        <v>46997</v>
      </c>
      <c r="CF67" s="53">
        <f t="shared" si="77"/>
        <v>47027</v>
      </c>
      <c r="CG67" s="53">
        <f t="shared" si="77"/>
        <v>47058</v>
      </c>
      <c r="CH67" s="53">
        <f t="shared" si="77"/>
        <v>47088</v>
      </c>
      <c r="CI67" s="448">
        <f>'RES kWh ENTRY'!O170+'BIZ SUM'!O178</f>
        <v>185644079.75101313</v>
      </c>
    </row>
    <row r="68" spans="2:88" x14ac:dyDescent="0.35">
      <c r="B68" s="59" t="s">
        <v>29</v>
      </c>
      <c r="C68" s="70">
        <f>' 1M - RES'!C16+'Res DRENE'!C17</f>
        <v>570624.04560135119</v>
      </c>
      <c r="D68" s="70">
        <f>' 1M - RES'!D16+'Res DRENE'!D17</f>
        <v>1854941.8231247326</v>
      </c>
      <c r="E68" s="70">
        <f>' 1M - RES'!E16+'Res DRENE'!E17</f>
        <v>3302539.2004325981</v>
      </c>
      <c r="F68" s="70">
        <f>' 1M - RES'!F16+'Res DRENE'!F17</f>
        <v>2936051.0464545055</v>
      </c>
      <c r="G68" s="70">
        <f>' 1M - RES'!G16+'Res DRENE'!G17</f>
        <v>2839808.1280125948</v>
      </c>
      <c r="H68" s="70">
        <f>' 1M - RES'!H16+'Res DRENE'!H17</f>
        <v>3628019.4069545176</v>
      </c>
      <c r="I68" s="70">
        <f>' 1M - RES'!I16+'Res DRENE'!I17</f>
        <v>4350597.796890053</v>
      </c>
      <c r="J68" s="70">
        <f>' 1M - RES'!J16+'Res DRENE'!J17</f>
        <v>4391566.2210995993</v>
      </c>
      <c r="K68" s="70">
        <f>' 1M - RES'!K16+'Res DRENE'!K17</f>
        <v>3674246.0413894285</v>
      </c>
      <c r="L68" s="70">
        <f>' 1M - RES'!L16+'Res DRENE'!L17</f>
        <v>2464762.4410997899</v>
      </c>
      <c r="M68" s="70">
        <f>' 1M - RES'!M16+'Res DRENE'!M17</f>
        <v>3064361.9816104425</v>
      </c>
      <c r="N68" s="70">
        <f>' 1M - RES'!N16+'Res DRENE'!N17</f>
        <v>8661052.6779133212</v>
      </c>
      <c r="O68" s="70">
        <f>' 1M - RES'!O16+'Res DRENE'!O17</f>
        <v>0</v>
      </c>
      <c r="P68" s="70">
        <f>' 1M - RES'!P16+'Res DRENE'!P17</f>
        <v>0</v>
      </c>
      <c r="Q68" s="70">
        <f>' 1M - RES'!Q16+'Res DRENE'!Q17</f>
        <v>0</v>
      </c>
      <c r="R68" s="70">
        <f>' 1M - RES'!R16+'Res DRENE'!R17</f>
        <v>0</v>
      </c>
      <c r="S68" s="70">
        <f>' 1M - RES'!S16+'Res DRENE'!S17</f>
        <v>0</v>
      </c>
      <c r="T68" s="70">
        <f>' 1M - RES'!T16+'Res DRENE'!T17</f>
        <v>0</v>
      </c>
      <c r="U68" s="70">
        <f>' 1M - RES'!U16+'Res DRENE'!U17</f>
        <v>0</v>
      </c>
      <c r="V68" s="70">
        <f>' 1M - RES'!V16+'Res DRENE'!V17</f>
        <v>0</v>
      </c>
      <c r="W68" s="70">
        <f>' 1M - RES'!W16+'Res DRENE'!W17</f>
        <v>0</v>
      </c>
      <c r="X68" s="70">
        <f>' 1M - RES'!X16+'Res DRENE'!X17</f>
        <v>0</v>
      </c>
      <c r="Y68" s="70">
        <f>' 1M - RES'!Y16+'Res DRENE'!Y17</f>
        <v>0</v>
      </c>
      <c r="Z68" s="70">
        <f>' 1M - RES'!Z16+'Res DRENE'!Z17</f>
        <v>0</v>
      </c>
      <c r="AA68" s="70">
        <f>' 1M - RES'!AA16+'Res DRENE'!AA17</f>
        <v>0</v>
      </c>
      <c r="AB68" s="70">
        <f>' 1M - RES'!AB16+'Res DRENE'!AB17</f>
        <v>0</v>
      </c>
      <c r="AC68" s="70">
        <f>' 1M - RES'!AC16+'Res DRENE'!AC17</f>
        <v>0</v>
      </c>
      <c r="AD68" s="70">
        <f>' 1M - RES'!AD16+'Res DRENE'!AD17</f>
        <v>0</v>
      </c>
      <c r="AE68" s="70">
        <f>' 1M - RES'!AE16+'Res DRENE'!AE17</f>
        <v>0</v>
      </c>
      <c r="AF68" s="70">
        <f>' 1M - RES'!AF16+'Res DRENE'!AF17</f>
        <v>0</v>
      </c>
      <c r="AG68" s="70">
        <f>' 1M - RES'!AG16+'Res DRENE'!AG17</f>
        <v>0</v>
      </c>
      <c r="AH68" s="70">
        <f>' 1M - RES'!AH16+'Res DRENE'!AH17</f>
        <v>0</v>
      </c>
      <c r="AI68" s="70">
        <f>' 1M - RES'!AI16+'Res DRENE'!AI17</f>
        <v>0</v>
      </c>
      <c r="AJ68" s="70">
        <f>' 1M - RES'!AJ16+'Res DRENE'!AJ17</f>
        <v>0</v>
      </c>
      <c r="AK68" s="70">
        <f>' 1M - RES'!AK16+'Res DRENE'!AK17</f>
        <v>0</v>
      </c>
      <c r="AL68" s="70">
        <f>' 1M - RES'!AL16+'Res DRENE'!AL17</f>
        <v>0</v>
      </c>
      <c r="AM68" s="70">
        <f>' 1M - RES'!AM16+'Res DRENE'!AM17</f>
        <v>0</v>
      </c>
      <c r="AN68" s="70">
        <f>' 1M - RES'!AN16+'Res DRENE'!AN17</f>
        <v>0</v>
      </c>
      <c r="AO68" s="70">
        <f>' 1M - RES'!AO16+'Res DRENE'!AO17</f>
        <v>0</v>
      </c>
      <c r="AP68" s="70">
        <f>' 1M - RES'!AP16+'Res DRENE'!AP17</f>
        <v>0</v>
      </c>
      <c r="AQ68" s="70">
        <f>' 1M - RES'!AQ16+'Res DRENE'!AQ17</f>
        <v>0</v>
      </c>
      <c r="AR68" s="70">
        <f>' 1M - RES'!AR16+'Res DRENE'!AR17</f>
        <v>0</v>
      </c>
      <c r="AS68" s="70">
        <f>' 1M - RES'!AS16+'Res DRENE'!AS17</f>
        <v>0</v>
      </c>
      <c r="AT68" s="70">
        <f>' 1M - RES'!AT16+'Res DRENE'!AT17</f>
        <v>0</v>
      </c>
      <c r="AU68" s="70">
        <f>' 1M - RES'!AU16+'Res DRENE'!AU17</f>
        <v>0</v>
      </c>
      <c r="AV68" s="70">
        <f>' 1M - RES'!AV16+'Res DRENE'!AV17</f>
        <v>0</v>
      </c>
      <c r="AW68" s="70">
        <f>' 1M - RES'!AW16+'Res DRENE'!AW17</f>
        <v>0</v>
      </c>
      <c r="AX68" s="70">
        <f>' 1M - RES'!AX16+'Res DRENE'!AX17</f>
        <v>0</v>
      </c>
      <c r="AY68" s="70">
        <f>' 1M - RES'!AY16+'Res DRENE'!AY17</f>
        <v>0</v>
      </c>
      <c r="AZ68" s="70">
        <f>' 1M - RES'!AZ16+'Res DRENE'!AZ17</f>
        <v>0</v>
      </c>
      <c r="BA68" s="70">
        <f>' 1M - RES'!BA16+'Res DRENE'!BA17</f>
        <v>0</v>
      </c>
      <c r="BB68" s="70">
        <f>' 1M - RES'!BB16+'Res DRENE'!BB17</f>
        <v>0</v>
      </c>
      <c r="BC68" s="70">
        <f>' 1M - RES'!BC16+'Res DRENE'!BC17</f>
        <v>0</v>
      </c>
      <c r="BD68" s="70">
        <f>' 1M - RES'!BD16+'Res DRENE'!BD17</f>
        <v>0</v>
      </c>
      <c r="BE68" s="70">
        <f>' 1M - RES'!BE16+'Res DRENE'!BE17</f>
        <v>0</v>
      </c>
      <c r="BF68" s="70">
        <f>' 1M - RES'!BF16+'Res DRENE'!BF17</f>
        <v>0</v>
      </c>
      <c r="BG68" s="70">
        <f>' 1M - RES'!BG16+'Res DRENE'!BG17</f>
        <v>0</v>
      </c>
      <c r="BH68" s="70">
        <f>' 1M - RES'!BH16+'Res DRENE'!BH17</f>
        <v>0</v>
      </c>
      <c r="BI68" s="70">
        <f>' 1M - RES'!BI16+'Res DRENE'!BI17</f>
        <v>0</v>
      </c>
      <c r="BJ68" s="70">
        <f>' 1M - RES'!BJ16+'Res DRENE'!BJ17</f>
        <v>0</v>
      </c>
      <c r="BK68" s="70">
        <f>' 1M - RES'!BK16+'Res DRENE'!BK17</f>
        <v>0</v>
      </c>
      <c r="BL68" s="70">
        <f>' 1M - RES'!BL16+'Res DRENE'!BL17</f>
        <v>0</v>
      </c>
      <c r="BM68" s="70">
        <f>' 1M - RES'!BM16+'Res DRENE'!BM17</f>
        <v>0</v>
      </c>
      <c r="BN68" s="70">
        <f>' 1M - RES'!BN16+'Res DRENE'!BN17</f>
        <v>0</v>
      </c>
      <c r="BO68" s="70">
        <f>' 1M - RES'!BO16+'Res DRENE'!BO17</f>
        <v>0</v>
      </c>
      <c r="BP68" s="70">
        <f>' 1M - RES'!BP16+'Res DRENE'!BP17</f>
        <v>0</v>
      </c>
      <c r="BQ68" s="70">
        <f>' 1M - RES'!BQ16+'Res DRENE'!BQ17</f>
        <v>0</v>
      </c>
      <c r="BR68" s="70">
        <f>' 1M - RES'!BR16+'Res DRENE'!BR17</f>
        <v>0</v>
      </c>
      <c r="BS68" s="70">
        <f>' 1M - RES'!BS16+'Res DRENE'!BS17</f>
        <v>0</v>
      </c>
      <c r="BT68" s="70">
        <f>' 1M - RES'!BT16+'Res DRENE'!BT17</f>
        <v>0</v>
      </c>
      <c r="BU68" s="70">
        <f>' 1M - RES'!BU16+'Res DRENE'!BU17</f>
        <v>0</v>
      </c>
      <c r="BV68" s="70">
        <f>' 1M - RES'!BV16+'Res DRENE'!BV17</f>
        <v>0</v>
      </c>
      <c r="BW68" s="70">
        <f>' 1M - RES'!BW16+'Res DRENE'!BW17</f>
        <v>0</v>
      </c>
      <c r="BX68" s="70">
        <f>' 1M - RES'!BX16+'Res DRENE'!BX17</f>
        <v>0</v>
      </c>
      <c r="BY68" s="70">
        <f>' 1M - RES'!BY16+'Res DRENE'!BY17</f>
        <v>0</v>
      </c>
      <c r="BZ68" s="70">
        <f>' 1M - RES'!BZ16+'Res DRENE'!BZ17</f>
        <v>0</v>
      </c>
      <c r="CA68" s="70">
        <f>' 1M - RES'!CA16+'Res DRENE'!CA17</f>
        <v>0</v>
      </c>
      <c r="CB68" s="70">
        <f>' 1M - RES'!CB16+'Res DRENE'!CB17</f>
        <v>0</v>
      </c>
      <c r="CC68" s="70">
        <f>' 1M - RES'!CC16+'Res DRENE'!CC17</f>
        <v>0</v>
      </c>
      <c r="CD68" s="70">
        <f>' 1M - RES'!CD16+'Res DRENE'!CD17</f>
        <v>0</v>
      </c>
      <c r="CE68" s="70">
        <f>' 1M - RES'!CE16+'Res DRENE'!CE17</f>
        <v>0</v>
      </c>
      <c r="CF68" s="70">
        <f>' 1M - RES'!CF16+'Res DRENE'!CF17</f>
        <v>0</v>
      </c>
      <c r="CG68" s="70">
        <f>' 1M - RES'!CG16+'Res DRENE'!CG17</f>
        <v>0</v>
      </c>
      <c r="CH68" s="70">
        <f>' 1M - RES'!CH16+'Res DRENE'!CH17</f>
        <v>0</v>
      </c>
    </row>
    <row r="69" spans="2:88" x14ac:dyDescent="0.35">
      <c r="B69" s="60" t="s">
        <v>30</v>
      </c>
      <c r="C69" s="70">
        <f>'2M - SGS'!C19+'Biz DRENE'!C19</f>
        <v>0</v>
      </c>
      <c r="D69" s="70">
        <f>'2M - SGS'!D19+'Biz DRENE'!D19</f>
        <v>925331.24930255546</v>
      </c>
      <c r="E69" s="70">
        <f>'2M - SGS'!E19+'Biz DRENE'!E19</f>
        <v>723064.37086727645</v>
      </c>
      <c r="F69" s="70">
        <f>'2M - SGS'!F19+'Biz DRENE'!F19</f>
        <v>983237.35397549998</v>
      </c>
      <c r="G69" s="70">
        <f>'2M - SGS'!G19+'Biz DRENE'!G19</f>
        <v>1431376.5717597918</v>
      </c>
      <c r="H69" s="70">
        <f>'2M - SGS'!H19+'Biz DRENE'!H19</f>
        <v>1325991.4521960961</v>
      </c>
      <c r="I69" s="70">
        <f>'2M - SGS'!I19+'Biz DRENE'!I19</f>
        <v>2011596.1002072284</v>
      </c>
      <c r="J69" s="70">
        <f>'2M - SGS'!J19+'Biz DRENE'!J19</f>
        <v>1401842.5053983119</v>
      </c>
      <c r="K69" s="70">
        <f>'2M - SGS'!K19+'Biz DRENE'!K19</f>
        <v>1953037.8515659494</v>
      </c>
      <c r="L69" s="70">
        <f>'2M - SGS'!L19+'Biz DRENE'!L19</f>
        <v>1645785.3518927109</v>
      </c>
      <c r="M69" s="70">
        <f>'2M - SGS'!M19+'Biz DRENE'!M19</f>
        <v>1818092.2779907468</v>
      </c>
      <c r="N69" s="70">
        <f>'2M - SGS'!N19+'Biz DRENE'!N19</f>
        <v>9737469.6016151793</v>
      </c>
      <c r="O69" s="70">
        <f>'2M - SGS'!O19+'Biz DRENE'!O19</f>
        <v>0</v>
      </c>
      <c r="P69" s="70">
        <f>'2M - SGS'!P19+'Biz DRENE'!P19</f>
        <v>0</v>
      </c>
      <c r="Q69" s="70">
        <f>'2M - SGS'!Q19+'Biz DRENE'!Q19</f>
        <v>0</v>
      </c>
      <c r="R69" s="70">
        <f>'2M - SGS'!R19+'Biz DRENE'!R19</f>
        <v>0</v>
      </c>
      <c r="S69" s="70">
        <f>'2M - SGS'!S19+'Biz DRENE'!S19</f>
        <v>0</v>
      </c>
      <c r="T69" s="70">
        <f>'2M - SGS'!T19+'Biz DRENE'!T19</f>
        <v>0</v>
      </c>
      <c r="U69" s="70">
        <f>'2M - SGS'!U19+'Biz DRENE'!U19</f>
        <v>0</v>
      </c>
      <c r="V69" s="70">
        <f>'2M - SGS'!V19+'Biz DRENE'!V19</f>
        <v>0</v>
      </c>
      <c r="W69" s="70">
        <f>'2M - SGS'!W19+'Biz DRENE'!W19</f>
        <v>0</v>
      </c>
      <c r="X69" s="70">
        <f>'2M - SGS'!X19+'Biz DRENE'!X19</f>
        <v>0</v>
      </c>
      <c r="Y69" s="70">
        <f>'2M - SGS'!Y19+'Biz DRENE'!Y19</f>
        <v>0</v>
      </c>
      <c r="Z69" s="70">
        <f>'2M - SGS'!Z19+'Biz DRENE'!Z19</f>
        <v>0</v>
      </c>
      <c r="AA69" s="70">
        <f>'2M - SGS'!AA19+'Biz DRENE'!AA19</f>
        <v>0</v>
      </c>
      <c r="AB69" s="70">
        <f>'2M - SGS'!AB19+'Biz DRENE'!AB19</f>
        <v>0</v>
      </c>
      <c r="AC69" s="70">
        <f>'2M - SGS'!AC19+'Biz DRENE'!AC19</f>
        <v>0</v>
      </c>
      <c r="AD69" s="70">
        <f>'2M - SGS'!AD19+'Biz DRENE'!AD19</f>
        <v>0</v>
      </c>
      <c r="AE69" s="70">
        <f>'2M - SGS'!AE19+'Biz DRENE'!AE19</f>
        <v>0</v>
      </c>
      <c r="AF69" s="70">
        <f>'2M - SGS'!AF19+'Biz DRENE'!AF19</f>
        <v>0</v>
      </c>
      <c r="AG69" s="70">
        <f>'2M - SGS'!AG19+'Biz DRENE'!AG19</f>
        <v>0</v>
      </c>
      <c r="AH69" s="70">
        <f>'2M - SGS'!AH19+'Biz DRENE'!AH19</f>
        <v>0</v>
      </c>
      <c r="AI69" s="70">
        <f>'2M - SGS'!AI19+'Biz DRENE'!AI19</f>
        <v>0</v>
      </c>
      <c r="AJ69" s="70">
        <f>'2M - SGS'!AJ19+'Biz DRENE'!AJ19</f>
        <v>0</v>
      </c>
      <c r="AK69" s="70">
        <f>'2M - SGS'!AK19+'Biz DRENE'!AK19</f>
        <v>0</v>
      </c>
      <c r="AL69" s="70">
        <f>'2M - SGS'!AL19+'Biz DRENE'!AL19</f>
        <v>0</v>
      </c>
      <c r="AM69" s="70">
        <f>'2M - SGS'!AM19+'Biz DRENE'!AM19</f>
        <v>0</v>
      </c>
      <c r="AN69" s="70">
        <f>'2M - SGS'!AN19+'Biz DRENE'!AN19</f>
        <v>0</v>
      </c>
      <c r="AO69" s="70">
        <f>'2M - SGS'!AO19+'Biz DRENE'!AO19</f>
        <v>0</v>
      </c>
      <c r="AP69" s="70">
        <f>'2M - SGS'!AP19+'Biz DRENE'!AP19</f>
        <v>0</v>
      </c>
      <c r="AQ69" s="70">
        <f>'2M - SGS'!AQ19+'Biz DRENE'!AQ19</f>
        <v>0</v>
      </c>
      <c r="AR69" s="70">
        <f>'2M - SGS'!AR19+'Biz DRENE'!AR19</f>
        <v>0</v>
      </c>
      <c r="AS69" s="70">
        <f>'2M - SGS'!AS19+'Biz DRENE'!AS19</f>
        <v>0</v>
      </c>
      <c r="AT69" s="70">
        <f>'2M - SGS'!AT19+'Biz DRENE'!AT19</f>
        <v>0</v>
      </c>
      <c r="AU69" s="70">
        <f>'2M - SGS'!AU19+'Biz DRENE'!AU19</f>
        <v>0</v>
      </c>
      <c r="AV69" s="70">
        <f>'2M - SGS'!AV19+'Biz DRENE'!AV19</f>
        <v>0</v>
      </c>
      <c r="AW69" s="70">
        <f>'2M - SGS'!AW19+'Biz DRENE'!AW19</f>
        <v>0</v>
      </c>
      <c r="AX69" s="70">
        <f>'2M - SGS'!AX19+'Biz DRENE'!AX19</f>
        <v>0</v>
      </c>
      <c r="AY69" s="70">
        <f>'2M - SGS'!AY19+'Biz DRENE'!AY19</f>
        <v>0</v>
      </c>
      <c r="AZ69" s="70">
        <f>'2M - SGS'!AZ19+'Biz DRENE'!AZ19</f>
        <v>0</v>
      </c>
      <c r="BA69" s="70">
        <f>'2M - SGS'!BA19+'Biz DRENE'!BA19</f>
        <v>0</v>
      </c>
      <c r="BB69" s="70">
        <f>'2M - SGS'!BB19+'Biz DRENE'!BB19</f>
        <v>0</v>
      </c>
      <c r="BC69" s="70">
        <f>'2M - SGS'!BC19+'Biz DRENE'!BC19</f>
        <v>0</v>
      </c>
      <c r="BD69" s="70">
        <f>'2M - SGS'!BD19+'Biz DRENE'!BD19</f>
        <v>0</v>
      </c>
      <c r="BE69" s="70">
        <f>'2M - SGS'!BE19+'Biz DRENE'!BE19</f>
        <v>0</v>
      </c>
      <c r="BF69" s="70">
        <f>'2M - SGS'!BF19+'Biz DRENE'!BF19</f>
        <v>0</v>
      </c>
      <c r="BG69" s="70">
        <f>'2M - SGS'!BG19+'Biz DRENE'!BG19</f>
        <v>0</v>
      </c>
      <c r="BH69" s="70">
        <f>'2M - SGS'!BH19+'Biz DRENE'!BH19</f>
        <v>0</v>
      </c>
      <c r="BI69" s="70">
        <f>'2M - SGS'!BI19+'Biz DRENE'!BI19</f>
        <v>0</v>
      </c>
      <c r="BJ69" s="70">
        <f>'2M - SGS'!BJ19+'Biz DRENE'!BJ19</f>
        <v>0</v>
      </c>
      <c r="BK69" s="70">
        <f>'2M - SGS'!BK19+'Biz DRENE'!BK19</f>
        <v>0</v>
      </c>
      <c r="BL69" s="70">
        <f>'2M - SGS'!BL19+'Biz DRENE'!BL19</f>
        <v>0</v>
      </c>
      <c r="BM69" s="70">
        <f>'2M - SGS'!BM19+'Biz DRENE'!BM19</f>
        <v>0</v>
      </c>
      <c r="BN69" s="70">
        <f>'2M - SGS'!BN19+'Biz DRENE'!BN19</f>
        <v>0</v>
      </c>
      <c r="BO69" s="70">
        <f>'2M - SGS'!BO19+'Biz DRENE'!BO19</f>
        <v>0</v>
      </c>
      <c r="BP69" s="70">
        <f>'2M - SGS'!BP19+'Biz DRENE'!BP19</f>
        <v>0</v>
      </c>
      <c r="BQ69" s="70">
        <f>'2M - SGS'!BQ19+'Biz DRENE'!BQ19</f>
        <v>0</v>
      </c>
      <c r="BR69" s="70">
        <f>'2M - SGS'!BR19+'Biz DRENE'!BR19</f>
        <v>0</v>
      </c>
      <c r="BS69" s="70">
        <f>'2M - SGS'!BS19+'Biz DRENE'!BS19</f>
        <v>0</v>
      </c>
      <c r="BT69" s="70">
        <f>'2M - SGS'!BT19+'Biz DRENE'!BT19</f>
        <v>0</v>
      </c>
      <c r="BU69" s="70">
        <f>'2M - SGS'!BU19+'Biz DRENE'!BU19</f>
        <v>0</v>
      </c>
      <c r="BV69" s="70">
        <f>'2M - SGS'!BV19+'Biz DRENE'!BV19</f>
        <v>0</v>
      </c>
      <c r="BW69" s="70">
        <f>'2M - SGS'!BW19+'Biz DRENE'!BW19</f>
        <v>0</v>
      </c>
      <c r="BX69" s="70">
        <f>'2M - SGS'!BX19+'Biz DRENE'!BX19</f>
        <v>0</v>
      </c>
      <c r="BY69" s="70">
        <f>'2M - SGS'!BY19+'Biz DRENE'!BY19</f>
        <v>0</v>
      </c>
      <c r="BZ69" s="70">
        <f>'2M - SGS'!BZ19+'Biz DRENE'!BZ19</f>
        <v>0</v>
      </c>
      <c r="CA69" s="70">
        <f>'2M - SGS'!CA19+'Biz DRENE'!CA19</f>
        <v>0</v>
      </c>
      <c r="CB69" s="70">
        <f>'2M - SGS'!CB19+'Biz DRENE'!CB19</f>
        <v>0</v>
      </c>
      <c r="CC69" s="70">
        <f>'2M - SGS'!CC19+'Biz DRENE'!CC19</f>
        <v>0</v>
      </c>
      <c r="CD69" s="70">
        <f>'2M - SGS'!CD19+'Biz DRENE'!CD19</f>
        <v>0</v>
      </c>
      <c r="CE69" s="70">
        <f>'2M - SGS'!CE19+'Biz DRENE'!CE19</f>
        <v>0</v>
      </c>
      <c r="CF69" s="70">
        <f>'2M - SGS'!CF19+'Biz DRENE'!CF19</f>
        <v>0</v>
      </c>
      <c r="CG69" s="70">
        <f>'2M - SGS'!CG19+'Biz DRENE'!CG19</f>
        <v>0</v>
      </c>
      <c r="CH69" s="70">
        <f>'2M - SGS'!CH19+'Biz DRENE'!CH19</f>
        <v>0</v>
      </c>
    </row>
    <row r="70" spans="2:88" x14ac:dyDescent="0.35">
      <c r="B70" s="60" t="s">
        <v>31</v>
      </c>
      <c r="C70" s="70">
        <f>'3M - LGS'!C19+'Biz DRENE'!C37</f>
        <v>0</v>
      </c>
      <c r="D70" s="70">
        <f>'3M - LGS'!D19+'Biz DRENE'!D37</f>
        <v>1047945.3924649368</v>
      </c>
      <c r="E70" s="70">
        <f>'3M - LGS'!E19+'Biz DRENE'!E37</f>
        <v>1166944.0299041073</v>
      </c>
      <c r="F70" s="70">
        <f>'3M - LGS'!F19+'Biz DRENE'!F37</f>
        <v>9063875.2500031479</v>
      </c>
      <c r="G70" s="70">
        <f>'3M - LGS'!G19+'Biz DRENE'!G37</f>
        <v>2670718.8287927811</v>
      </c>
      <c r="H70" s="70">
        <f>'3M - LGS'!H19+'Biz DRENE'!H37</f>
        <v>4316701.9197388822</v>
      </c>
      <c r="I70" s="70">
        <f>'3M - LGS'!I19+'Biz DRENE'!I37</f>
        <v>2696914.8119063</v>
      </c>
      <c r="J70" s="70">
        <f>'3M - LGS'!J19+'Biz DRENE'!J37</f>
        <v>3559063.6024630619</v>
      </c>
      <c r="K70" s="70">
        <f>'3M - LGS'!K19+'Biz DRENE'!K37</f>
        <v>5093055.2514375253</v>
      </c>
      <c r="L70" s="70">
        <f>'3M - LGS'!L19+'Biz DRENE'!L37</f>
        <v>7141456.0250140494</v>
      </c>
      <c r="M70" s="70">
        <f>'3M - LGS'!M19+'Biz DRENE'!M37</f>
        <v>8912483.6816626079</v>
      </c>
      <c r="N70" s="70">
        <f>'3M - LGS'!N19+'Biz DRENE'!N37</f>
        <v>32059323.195788171</v>
      </c>
      <c r="O70" s="70">
        <f>'3M - LGS'!O19+'Biz DRENE'!O37</f>
        <v>0</v>
      </c>
      <c r="P70" s="70">
        <f>'3M - LGS'!P19+'Biz DRENE'!P37</f>
        <v>0</v>
      </c>
      <c r="Q70" s="70">
        <f>'3M - LGS'!Q19+'Biz DRENE'!Q37</f>
        <v>0</v>
      </c>
      <c r="R70" s="70">
        <f>'3M - LGS'!R19+'Biz DRENE'!R37</f>
        <v>0</v>
      </c>
      <c r="S70" s="70">
        <f>'3M - LGS'!S19+'Biz DRENE'!S37</f>
        <v>0</v>
      </c>
      <c r="T70" s="70">
        <f>'3M - LGS'!T19+'Biz DRENE'!T37</f>
        <v>0</v>
      </c>
      <c r="U70" s="70">
        <f>'3M - LGS'!U19+'Biz DRENE'!U37</f>
        <v>0</v>
      </c>
      <c r="V70" s="70">
        <f>'3M - LGS'!V19+'Biz DRENE'!V37</f>
        <v>0</v>
      </c>
      <c r="W70" s="70">
        <f>'3M - LGS'!W19+'Biz DRENE'!W37</f>
        <v>0</v>
      </c>
      <c r="X70" s="70">
        <f>'3M - LGS'!X19+'Biz DRENE'!X37</f>
        <v>0</v>
      </c>
      <c r="Y70" s="70">
        <f>'3M - LGS'!Y19+'Biz DRENE'!Y37</f>
        <v>0</v>
      </c>
      <c r="Z70" s="70">
        <f>'3M - LGS'!Z19+'Biz DRENE'!Z37</f>
        <v>0</v>
      </c>
      <c r="AA70" s="70">
        <f>'3M - LGS'!AA19+'Biz DRENE'!AA37</f>
        <v>0</v>
      </c>
      <c r="AB70" s="70">
        <f>'3M - LGS'!AB19+'Biz DRENE'!AB37</f>
        <v>0</v>
      </c>
      <c r="AC70" s="70">
        <f>'3M - LGS'!AC19+'Biz DRENE'!AC37</f>
        <v>0</v>
      </c>
      <c r="AD70" s="70">
        <f>'3M - LGS'!AD19+'Biz DRENE'!AD37</f>
        <v>0</v>
      </c>
      <c r="AE70" s="70">
        <f>'3M - LGS'!AE19+'Biz DRENE'!AE37</f>
        <v>0</v>
      </c>
      <c r="AF70" s="70">
        <f>'3M - LGS'!AF19+'Biz DRENE'!AF37</f>
        <v>0</v>
      </c>
      <c r="AG70" s="70">
        <f>'3M - LGS'!AG19+'Biz DRENE'!AG37</f>
        <v>0</v>
      </c>
      <c r="AH70" s="70">
        <f>'3M - LGS'!AH19+'Biz DRENE'!AH37</f>
        <v>0</v>
      </c>
      <c r="AI70" s="70">
        <f>'3M - LGS'!AI19+'Biz DRENE'!AI37</f>
        <v>0</v>
      </c>
      <c r="AJ70" s="70">
        <f>'3M - LGS'!AJ19+'Biz DRENE'!AJ37</f>
        <v>0</v>
      </c>
      <c r="AK70" s="70">
        <f>'3M - LGS'!AK19+'Biz DRENE'!AK37</f>
        <v>0</v>
      </c>
      <c r="AL70" s="70">
        <f>'3M - LGS'!AL19+'Biz DRENE'!AL37</f>
        <v>0</v>
      </c>
      <c r="AM70" s="70">
        <f>'3M - LGS'!AM19+'Biz DRENE'!AM37</f>
        <v>0</v>
      </c>
      <c r="AN70" s="70">
        <f>'3M - LGS'!AN19+'Biz DRENE'!AN37</f>
        <v>0</v>
      </c>
      <c r="AO70" s="70">
        <f>'3M - LGS'!AO19+'Biz DRENE'!AO37</f>
        <v>0</v>
      </c>
      <c r="AP70" s="70">
        <f>'3M - LGS'!AP19+'Biz DRENE'!AP37</f>
        <v>0</v>
      </c>
      <c r="AQ70" s="70">
        <f>'3M - LGS'!AQ19+'Biz DRENE'!AQ37</f>
        <v>0</v>
      </c>
      <c r="AR70" s="70">
        <f>'3M - LGS'!AR19+'Biz DRENE'!AR37</f>
        <v>0</v>
      </c>
      <c r="AS70" s="70">
        <f>'3M - LGS'!AS19+'Biz DRENE'!AS37</f>
        <v>0</v>
      </c>
      <c r="AT70" s="70">
        <f>'3M - LGS'!AT19+'Biz DRENE'!AT37</f>
        <v>0</v>
      </c>
      <c r="AU70" s="70">
        <f>'3M - LGS'!AU19+'Biz DRENE'!AU37</f>
        <v>0</v>
      </c>
      <c r="AV70" s="70">
        <f>'3M - LGS'!AV19+'Biz DRENE'!AV37</f>
        <v>0</v>
      </c>
      <c r="AW70" s="70">
        <f>'3M - LGS'!AW19+'Biz DRENE'!AW37</f>
        <v>0</v>
      </c>
      <c r="AX70" s="70">
        <f>'3M - LGS'!AX19+'Biz DRENE'!AX37</f>
        <v>0</v>
      </c>
      <c r="AY70" s="70">
        <f>'3M - LGS'!AY19+'Biz DRENE'!AY37</f>
        <v>0</v>
      </c>
      <c r="AZ70" s="70">
        <f>'3M - LGS'!AZ19+'Biz DRENE'!AZ37</f>
        <v>0</v>
      </c>
      <c r="BA70" s="70">
        <f>'3M - LGS'!BA19+'Biz DRENE'!BA37</f>
        <v>0</v>
      </c>
      <c r="BB70" s="70">
        <f>'3M - LGS'!BB19+'Biz DRENE'!BB37</f>
        <v>0</v>
      </c>
      <c r="BC70" s="70">
        <f>'3M - LGS'!BC19+'Biz DRENE'!BC37</f>
        <v>0</v>
      </c>
      <c r="BD70" s="70">
        <f>'3M - LGS'!BD19+'Biz DRENE'!BD37</f>
        <v>0</v>
      </c>
      <c r="BE70" s="70">
        <f>'3M - LGS'!BE19+'Biz DRENE'!BE37</f>
        <v>0</v>
      </c>
      <c r="BF70" s="70">
        <f>'3M - LGS'!BF19+'Biz DRENE'!BF37</f>
        <v>0</v>
      </c>
      <c r="BG70" s="70">
        <f>'3M - LGS'!BG19+'Biz DRENE'!BG37</f>
        <v>0</v>
      </c>
      <c r="BH70" s="70">
        <f>'3M - LGS'!BH19+'Biz DRENE'!BH37</f>
        <v>0</v>
      </c>
      <c r="BI70" s="70">
        <f>'3M - LGS'!BI19+'Biz DRENE'!BI37</f>
        <v>0</v>
      </c>
      <c r="BJ70" s="70">
        <f>'3M - LGS'!BJ19+'Biz DRENE'!BJ37</f>
        <v>0</v>
      </c>
      <c r="BK70" s="70">
        <f>'3M - LGS'!BK19+'Biz DRENE'!BK37</f>
        <v>0</v>
      </c>
      <c r="BL70" s="70">
        <f>'3M - LGS'!BL19+'Biz DRENE'!BL37</f>
        <v>0</v>
      </c>
      <c r="BM70" s="70">
        <f>'3M - LGS'!BM19+'Biz DRENE'!BM37</f>
        <v>0</v>
      </c>
      <c r="BN70" s="70">
        <f>'3M - LGS'!BN19+'Biz DRENE'!BN37</f>
        <v>0</v>
      </c>
      <c r="BO70" s="70">
        <f>'3M - LGS'!BO19+'Biz DRENE'!BO37</f>
        <v>0</v>
      </c>
      <c r="BP70" s="70">
        <f>'3M - LGS'!BP19+'Biz DRENE'!BP37</f>
        <v>0</v>
      </c>
      <c r="BQ70" s="70">
        <f>'3M - LGS'!BQ19+'Biz DRENE'!BQ37</f>
        <v>0</v>
      </c>
      <c r="BR70" s="70">
        <f>'3M - LGS'!BR19+'Biz DRENE'!BR37</f>
        <v>0</v>
      </c>
      <c r="BS70" s="70">
        <f>'3M - LGS'!BS19+'Biz DRENE'!BS37</f>
        <v>0</v>
      </c>
      <c r="BT70" s="70">
        <f>'3M - LGS'!BT19+'Biz DRENE'!BT37</f>
        <v>0</v>
      </c>
      <c r="BU70" s="70">
        <f>'3M - LGS'!BU19+'Biz DRENE'!BU37</f>
        <v>0</v>
      </c>
      <c r="BV70" s="70">
        <f>'3M - LGS'!BV19+'Biz DRENE'!BV37</f>
        <v>0</v>
      </c>
      <c r="BW70" s="70">
        <f>'3M - LGS'!BW19+'Biz DRENE'!BW37</f>
        <v>0</v>
      </c>
      <c r="BX70" s="70">
        <f>'3M - LGS'!BX19+'Biz DRENE'!BX37</f>
        <v>0</v>
      </c>
      <c r="BY70" s="70">
        <f>'3M - LGS'!BY19+'Biz DRENE'!BY37</f>
        <v>0</v>
      </c>
      <c r="BZ70" s="70">
        <f>'3M - LGS'!BZ19+'Biz DRENE'!BZ37</f>
        <v>0</v>
      </c>
      <c r="CA70" s="70">
        <f>'3M - LGS'!CA19+'Biz DRENE'!CA37</f>
        <v>0</v>
      </c>
      <c r="CB70" s="70">
        <f>'3M - LGS'!CB19+'Biz DRENE'!CB37</f>
        <v>0</v>
      </c>
      <c r="CC70" s="70">
        <f>'3M - LGS'!CC19+'Biz DRENE'!CC37</f>
        <v>0</v>
      </c>
      <c r="CD70" s="70">
        <f>'3M - LGS'!CD19+'Biz DRENE'!CD37</f>
        <v>0</v>
      </c>
      <c r="CE70" s="70">
        <f>'3M - LGS'!CE19+'Biz DRENE'!CE37</f>
        <v>0</v>
      </c>
      <c r="CF70" s="70">
        <f>'3M - LGS'!CF19+'Biz DRENE'!CF37</f>
        <v>0</v>
      </c>
      <c r="CG70" s="70">
        <f>'3M - LGS'!CG19+'Biz DRENE'!CG37</f>
        <v>0</v>
      </c>
      <c r="CH70" s="70">
        <f>'3M - LGS'!CH19+'Biz DRENE'!CH37</f>
        <v>0</v>
      </c>
    </row>
    <row r="71" spans="2:88" x14ac:dyDescent="0.35">
      <c r="B71" s="60" t="s">
        <v>32</v>
      </c>
      <c r="C71" s="70">
        <f>'4M - SPS'!C19+'Biz DRENE'!C55</f>
        <v>0</v>
      </c>
      <c r="D71" s="70">
        <f>'4M - SPS'!D19+'Biz DRENE'!D55</f>
        <v>407020.51502719999</v>
      </c>
      <c r="E71" s="70">
        <f>'4M - SPS'!E19+'Biz DRENE'!E55</f>
        <v>9064.8256686056084</v>
      </c>
      <c r="F71" s="70">
        <f>'4M - SPS'!F19+'Biz DRENE'!F55</f>
        <v>632612.15470138181</v>
      </c>
      <c r="G71" s="70">
        <f>'4M - SPS'!G19+'Biz DRENE'!G55</f>
        <v>628859.55594800261</v>
      </c>
      <c r="H71" s="70">
        <f>'4M - SPS'!H19+'Biz DRENE'!H55</f>
        <v>3992928.4693435021</v>
      </c>
      <c r="I71" s="70">
        <f>'4M - SPS'!I19+'Biz DRENE'!I55</f>
        <v>765927.50121811649</v>
      </c>
      <c r="J71" s="70">
        <f>'4M - SPS'!J19+'Biz DRENE'!J55</f>
        <v>555818.93789554667</v>
      </c>
      <c r="K71" s="70">
        <f>'4M - SPS'!K19+'Biz DRENE'!K55</f>
        <v>459589.75047030521</v>
      </c>
      <c r="L71" s="70">
        <f>'4M - SPS'!L19+'Biz DRENE'!L55</f>
        <v>1079430.0088417926</v>
      </c>
      <c r="M71" s="70">
        <f>'4M - SPS'!M19+'Biz DRENE'!M55</f>
        <v>1945951.1680889169</v>
      </c>
      <c r="N71" s="70">
        <f>'4M - SPS'!N19+'Biz DRENE'!N55</f>
        <v>10440802.271987109</v>
      </c>
      <c r="O71" s="70">
        <f>'4M - SPS'!O19+'Biz DRENE'!O55</f>
        <v>0</v>
      </c>
      <c r="P71" s="70">
        <f>'4M - SPS'!P19+'Biz DRENE'!P55</f>
        <v>0</v>
      </c>
      <c r="Q71" s="70">
        <f>'4M - SPS'!Q19+'Biz DRENE'!Q55</f>
        <v>0</v>
      </c>
      <c r="R71" s="70">
        <f>'4M - SPS'!R19+'Biz DRENE'!R55</f>
        <v>0</v>
      </c>
      <c r="S71" s="70">
        <f>'4M - SPS'!S19+'Biz DRENE'!S55</f>
        <v>0</v>
      </c>
      <c r="T71" s="70">
        <f>'4M - SPS'!T19+'Biz DRENE'!T55</f>
        <v>0</v>
      </c>
      <c r="U71" s="70">
        <f>'4M - SPS'!U19+'Biz DRENE'!U55</f>
        <v>0</v>
      </c>
      <c r="V71" s="70">
        <f>'4M - SPS'!V19+'Biz DRENE'!V55</f>
        <v>0</v>
      </c>
      <c r="W71" s="70">
        <f>'4M - SPS'!W19+'Biz DRENE'!W55</f>
        <v>0</v>
      </c>
      <c r="X71" s="70">
        <f>'4M - SPS'!X19+'Biz DRENE'!X55</f>
        <v>0</v>
      </c>
      <c r="Y71" s="70">
        <f>'4M - SPS'!Y19+'Biz DRENE'!Y55</f>
        <v>0</v>
      </c>
      <c r="Z71" s="70">
        <f>'4M - SPS'!Z19+'Biz DRENE'!Z55</f>
        <v>0</v>
      </c>
      <c r="AA71" s="70">
        <f>'4M - SPS'!AA19+'Biz DRENE'!AA55</f>
        <v>0</v>
      </c>
      <c r="AB71" s="70">
        <f>'4M - SPS'!AB19+'Biz DRENE'!AB55</f>
        <v>0</v>
      </c>
      <c r="AC71" s="70">
        <f>'4M - SPS'!AC19+'Biz DRENE'!AC55</f>
        <v>0</v>
      </c>
      <c r="AD71" s="70">
        <f>'4M - SPS'!AD19+'Biz DRENE'!AD55</f>
        <v>0</v>
      </c>
      <c r="AE71" s="70">
        <f>'4M - SPS'!AE19+'Biz DRENE'!AE55</f>
        <v>0</v>
      </c>
      <c r="AF71" s="70">
        <f>'4M - SPS'!AF19+'Biz DRENE'!AF55</f>
        <v>0</v>
      </c>
      <c r="AG71" s="70">
        <f>'4M - SPS'!AG19+'Biz DRENE'!AG55</f>
        <v>0</v>
      </c>
      <c r="AH71" s="70">
        <f>'4M - SPS'!AH19+'Biz DRENE'!AH55</f>
        <v>0</v>
      </c>
      <c r="AI71" s="70">
        <f>'4M - SPS'!AI19+'Biz DRENE'!AI55</f>
        <v>0</v>
      </c>
      <c r="AJ71" s="70">
        <f>'4M - SPS'!AJ19+'Biz DRENE'!AJ55</f>
        <v>0</v>
      </c>
      <c r="AK71" s="70">
        <f>'4M - SPS'!AK19+'Biz DRENE'!AK55</f>
        <v>0</v>
      </c>
      <c r="AL71" s="70">
        <f>'4M - SPS'!AL19+'Biz DRENE'!AL55</f>
        <v>0</v>
      </c>
      <c r="AM71" s="70">
        <f>'4M - SPS'!AM19+'Biz DRENE'!AM55</f>
        <v>0</v>
      </c>
      <c r="AN71" s="70">
        <f>'4M - SPS'!AN19+'Biz DRENE'!AN55</f>
        <v>0</v>
      </c>
      <c r="AO71" s="70">
        <f>'4M - SPS'!AO19+'Biz DRENE'!AO55</f>
        <v>0</v>
      </c>
      <c r="AP71" s="70">
        <f>'4M - SPS'!AP19+'Biz DRENE'!AP55</f>
        <v>0</v>
      </c>
      <c r="AQ71" s="70">
        <f>'4M - SPS'!AQ19+'Biz DRENE'!AQ55</f>
        <v>0</v>
      </c>
      <c r="AR71" s="70">
        <f>'4M - SPS'!AR19+'Biz DRENE'!AR55</f>
        <v>0</v>
      </c>
      <c r="AS71" s="70">
        <f>'4M - SPS'!AS19+'Biz DRENE'!AS55</f>
        <v>0</v>
      </c>
      <c r="AT71" s="70">
        <f>'4M - SPS'!AT19+'Biz DRENE'!AT55</f>
        <v>0</v>
      </c>
      <c r="AU71" s="70">
        <f>'4M - SPS'!AU19+'Biz DRENE'!AU55</f>
        <v>0</v>
      </c>
      <c r="AV71" s="70">
        <f>'4M - SPS'!AV19+'Biz DRENE'!AV55</f>
        <v>0</v>
      </c>
      <c r="AW71" s="70">
        <f>'4M - SPS'!AW19+'Biz DRENE'!AW55</f>
        <v>0</v>
      </c>
      <c r="AX71" s="70">
        <f>'4M - SPS'!AX19+'Biz DRENE'!AX55</f>
        <v>0</v>
      </c>
      <c r="AY71" s="70">
        <f>'4M - SPS'!AY19+'Biz DRENE'!AY55</f>
        <v>0</v>
      </c>
      <c r="AZ71" s="70">
        <f>'4M - SPS'!AZ19+'Biz DRENE'!AZ55</f>
        <v>0</v>
      </c>
      <c r="BA71" s="70">
        <f>'4M - SPS'!BA19+'Biz DRENE'!BA55</f>
        <v>0</v>
      </c>
      <c r="BB71" s="70">
        <f>'4M - SPS'!BB19+'Biz DRENE'!BB55</f>
        <v>0</v>
      </c>
      <c r="BC71" s="70">
        <f>'4M - SPS'!BC19+'Biz DRENE'!BC55</f>
        <v>0</v>
      </c>
      <c r="BD71" s="70">
        <f>'4M - SPS'!BD19+'Biz DRENE'!BD55</f>
        <v>0</v>
      </c>
      <c r="BE71" s="70">
        <f>'4M - SPS'!BE19+'Biz DRENE'!BE55</f>
        <v>0</v>
      </c>
      <c r="BF71" s="70">
        <f>'4M - SPS'!BF19+'Biz DRENE'!BF55</f>
        <v>0</v>
      </c>
      <c r="BG71" s="70">
        <f>'4M - SPS'!BG19+'Biz DRENE'!BG55</f>
        <v>0</v>
      </c>
      <c r="BH71" s="70">
        <f>'4M - SPS'!BH19+'Biz DRENE'!BH55</f>
        <v>0</v>
      </c>
      <c r="BI71" s="70">
        <f>'4M - SPS'!BI19+'Biz DRENE'!BI55</f>
        <v>0</v>
      </c>
      <c r="BJ71" s="70">
        <f>'4M - SPS'!BJ19+'Biz DRENE'!BJ55</f>
        <v>0</v>
      </c>
      <c r="BK71" s="70">
        <f>'4M - SPS'!BK19+'Biz DRENE'!BK55</f>
        <v>0</v>
      </c>
      <c r="BL71" s="70">
        <f>'4M - SPS'!BL19+'Biz DRENE'!BL55</f>
        <v>0</v>
      </c>
      <c r="BM71" s="70">
        <f>'4M - SPS'!BM19+'Biz DRENE'!BM55</f>
        <v>0</v>
      </c>
      <c r="BN71" s="70">
        <f>'4M - SPS'!BN19+'Biz DRENE'!BN55</f>
        <v>0</v>
      </c>
      <c r="BO71" s="70">
        <f>'4M - SPS'!BO19+'Biz DRENE'!BO55</f>
        <v>0</v>
      </c>
      <c r="BP71" s="70">
        <f>'4M - SPS'!BP19+'Biz DRENE'!BP55</f>
        <v>0</v>
      </c>
      <c r="BQ71" s="70">
        <f>'4M - SPS'!BQ19+'Biz DRENE'!BQ55</f>
        <v>0</v>
      </c>
      <c r="BR71" s="70">
        <f>'4M - SPS'!BR19+'Biz DRENE'!BR55</f>
        <v>0</v>
      </c>
      <c r="BS71" s="70">
        <f>'4M - SPS'!BS19+'Biz DRENE'!BS55</f>
        <v>0</v>
      </c>
      <c r="BT71" s="70">
        <f>'4M - SPS'!BT19+'Biz DRENE'!BT55</f>
        <v>0</v>
      </c>
      <c r="BU71" s="70">
        <f>'4M - SPS'!BU19+'Biz DRENE'!BU55</f>
        <v>0</v>
      </c>
      <c r="BV71" s="70">
        <f>'4M - SPS'!BV19+'Biz DRENE'!BV55</f>
        <v>0</v>
      </c>
      <c r="BW71" s="70">
        <f>'4M - SPS'!BW19+'Biz DRENE'!BW55</f>
        <v>0</v>
      </c>
      <c r="BX71" s="70">
        <f>'4M - SPS'!BX19+'Biz DRENE'!BX55</f>
        <v>0</v>
      </c>
      <c r="BY71" s="70">
        <f>'4M - SPS'!BY19+'Biz DRENE'!BY55</f>
        <v>0</v>
      </c>
      <c r="BZ71" s="70">
        <f>'4M - SPS'!BZ19+'Biz DRENE'!BZ55</f>
        <v>0</v>
      </c>
      <c r="CA71" s="70">
        <f>'4M - SPS'!CA19+'Biz DRENE'!CA55</f>
        <v>0</v>
      </c>
      <c r="CB71" s="70">
        <f>'4M - SPS'!CB19+'Biz DRENE'!CB55</f>
        <v>0</v>
      </c>
      <c r="CC71" s="70">
        <f>'4M - SPS'!CC19+'Biz DRENE'!CC55</f>
        <v>0</v>
      </c>
      <c r="CD71" s="70">
        <f>'4M - SPS'!CD19+'Biz DRENE'!CD55</f>
        <v>0</v>
      </c>
      <c r="CE71" s="70">
        <f>'4M - SPS'!CE19+'Biz DRENE'!CE55</f>
        <v>0</v>
      </c>
      <c r="CF71" s="70">
        <f>'4M - SPS'!CF19+'Biz DRENE'!CF55</f>
        <v>0</v>
      </c>
      <c r="CG71" s="70">
        <f>'4M - SPS'!CG19+'Biz DRENE'!CG55</f>
        <v>0</v>
      </c>
      <c r="CH71" s="70">
        <f>'4M - SPS'!CH19+'Biz DRENE'!CH55</f>
        <v>0</v>
      </c>
    </row>
    <row r="72" spans="2:88" ht="15" thickBot="1" x14ac:dyDescent="0.4">
      <c r="B72" s="36" t="s">
        <v>33</v>
      </c>
      <c r="C72" s="80">
        <f>'11M - LPS'!C19+'Biz DRENE'!C73</f>
        <v>0</v>
      </c>
      <c r="D72" s="80">
        <f>'11M - LPS'!D19+'Biz DRENE'!D73</f>
        <v>0</v>
      </c>
      <c r="E72" s="80">
        <f>'11M - LPS'!E19+'Biz DRENE'!E73</f>
        <v>444439.4196483483</v>
      </c>
      <c r="F72" s="80">
        <f>'11M - LPS'!F19+'Biz DRENE'!F73</f>
        <v>0</v>
      </c>
      <c r="G72" s="80">
        <f>'11M - LPS'!G19+'Biz DRENE'!G73</f>
        <v>136065.98873170311</v>
      </c>
      <c r="H72" s="80">
        <f>'11M - LPS'!H19+'Biz DRENE'!H73</f>
        <v>215171.53592567594</v>
      </c>
      <c r="I72" s="80">
        <f>'11M - LPS'!I19+'Biz DRENE'!I73</f>
        <v>507228.23497794615</v>
      </c>
      <c r="J72" s="80">
        <f>'11M - LPS'!J19+'Biz DRENE'!J73</f>
        <v>0</v>
      </c>
      <c r="K72" s="80">
        <f>'11M - LPS'!K19+'Biz DRENE'!K73</f>
        <v>357940.88977499999</v>
      </c>
      <c r="L72" s="80">
        <f>'11M - LPS'!L19+'Biz DRENE'!L73</f>
        <v>49082.583303141553</v>
      </c>
      <c r="M72" s="80">
        <f>'11M - LPS'!M19+'Biz DRENE'!M73</f>
        <v>284109.12710583198</v>
      </c>
      <c r="N72" s="80">
        <f>'11M - LPS'!N19+'Biz DRENE'!N73</f>
        <v>1813262.9948374974</v>
      </c>
      <c r="O72" s="80">
        <f>'11M - LPS'!O19+'Biz DRENE'!O73</f>
        <v>0</v>
      </c>
      <c r="P72" s="80">
        <f>'11M - LPS'!P19+'Biz DRENE'!P73</f>
        <v>0</v>
      </c>
      <c r="Q72" s="80">
        <f>'11M - LPS'!Q19+'Biz DRENE'!Q73</f>
        <v>0</v>
      </c>
      <c r="R72" s="80">
        <f>'11M - LPS'!R19+'Biz DRENE'!R73</f>
        <v>0</v>
      </c>
      <c r="S72" s="80">
        <f>'11M - LPS'!S19+'Biz DRENE'!S73</f>
        <v>0</v>
      </c>
      <c r="T72" s="80">
        <f>'11M - LPS'!T19+'Biz DRENE'!T73</f>
        <v>0</v>
      </c>
      <c r="U72" s="80">
        <f>'11M - LPS'!U19+'Biz DRENE'!U73</f>
        <v>0</v>
      </c>
      <c r="V72" s="80">
        <f>'11M - LPS'!V19+'Biz DRENE'!V73</f>
        <v>0</v>
      </c>
      <c r="W72" s="80">
        <f>'11M - LPS'!W19+'Biz DRENE'!W73</f>
        <v>0</v>
      </c>
      <c r="X72" s="80">
        <f>'11M - LPS'!X19+'Biz DRENE'!X73</f>
        <v>0</v>
      </c>
      <c r="Y72" s="80">
        <f>'11M - LPS'!Y19+'Biz DRENE'!Y73</f>
        <v>0</v>
      </c>
      <c r="Z72" s="80">
        <f>'11M - LPS'!Z19+'Biz DRENE'!Z73</f>
        <v>0</v>
      </c>
      <c r="AA72" s="80">
        <f>'11M - LPS'!AA19+'Biz DRENE'!AA73</f>
        <v>0</v>
      </c>
      <c r="AB72" s="80">
        <f>'11M - LPS'!AB19+'Biz DRENE'!AB73</f>
        <v>0</v>
      </c>
      <c r="AC72" s="80">
        <f>'11M - LPS'!AC19+'Biz DRENE'!AC73</f>
        <v>0</v>
      </c>
      <c r="AD72" s="80">
        <f>'11M - LPS'!AD19+'Biz DRENE'!AD73</f>
        <v>0</v>
      </c>
      <c r="AE72" s="80">
        <f>'11M - LPS'!AE19+'Biz DRENE'!AE73</f>
        <v>0</v>
      </c>
      <c r="AF72" s="80">
        <f>'11M - LPS'!AF19+'Biz DRENE'!AF73</f>
        <v>0</v>
      </c>
      <c r="AG72" s="80">
        <f>'11M - LPS'!AG19+'Biz DRENE'!AG73</f>
        <v>0</v>
      </c>
      <c r="AH72" s="80">
        <f>'11M - LPS'!AH19+'Biz DRENE'!AH73</f>
        <v>0</v>
      </c>
      <c r="AI72" s="80">
        <f>'11M - LPS'!AI19+'Biz DRENE'!AI73</f>
        <v>0</v>
      </c>
      <c r="AJ72" s="80">
        <f>'11M - LPS'!AJ19+'Biz DRENE'!AJ73</f>
        <v>0</v>
      </c>
      <c r="AK72" s="80">
        <f>'11M - LPS'!AK19+'Biz DRENE'!AK73</f>
        <v>0</v>
      </c>
      <c r="AL72" s="80">
        <f>'11M - LPS'!AL19+'Biz DRENE'!AL73</f>
        <v>0</v>
      </c>
      <c r="AM72" s="80">
        <f>'11M - LPS'!AM19+'Biz DRENE'!AM73</f>
        <v>0</v>
      </c>
      <c r="AN72" s="80">
        <f>'11M - LPS'!AN19+'Biz DRENE'!AN73</f>
        <v>0</v>
      </c>
      <c r="AO72" s="80">
        <f>'11M - LPS'!AO19+'Biz DRENE'!AO73</f>
        <v>0</v>
      </c>
      <c r="AP72" s="80">
        <f>'11M - LPS'!AP19+'Biz DRENE'!AP73</f>
        <v>0</v>
      </c>
      <c r="AQ72" s="80">
        <f>'11M - LPS'!AQ19+'Biz DRENE'!AQ73</f>
        <v>0</v>
      </c>
      <c r="AR72" s="80">
        <f>'11M - LPS'!AR19+'Biz DRENE'!AR73</f>
        <v>0</v>
      </c>
      <c r="AS72" s="80">
        <f>'11M - LPS'!AS19+'Biz DRENE'!AS73</f>
        <v>0</v>
      </c>
      <c r="AT72" s="80">
        <f>'11M - LPS'!AT19+'Biz DRENE'!AT73</f>
        <v>0</v>
      </c>
      <c r="AU72" s="80">
        <f>'11M - LPS'!AU19+'Biz DRENE'!AU73</f>
        <v>0</v>
      </c>
      <c r="AV72" s="80">
        <f>'11M - LPS'!AV19+'Biz DRENE'!AV73</f>
        <v>0</v>
      </c>
      <c r="AW72" s="80">
        <f>'11M - LPS'!AW19+'Biz DRENE'!AW73</f>
        <v>0</v>
      </c>
      <c r="AX72" s="80">
        <f>'11M - LPS'!AX19+'Biz DRENE'!AX73</f>
        <v>0</v>
      </c>
      <c r="AY72" s="80">
        <f>'11M - LPS'!AY19+'Biz DRENE'!AY73</f>
        <v>0</v>
      </c>
      <c r="AZ72" s="80">
        <f>'11M - LPS'!AZ19+'Biz DRENE'!AZ73</f>
        <v>0</v>
      </c>
      <c r="BA72" s="80">
        <f>'11M - LPS'!BA19+'Biz DRENE'!BA73</f>
        <v>0</v>
      </c>
      <c r="BB72" s="80">
        <f>'11M - LPS'!BB19+'Biz DRENE'!BB73</f>
        <v>0</v>
      </c>
      <c r="BC72" s="80">
        <f>'11M - LPS'!BC19+'Biz DRENE'!BC73</f>
        <v>0</v>
      </c>
      <c r="BD72" s="80">
        <f>'11M - LPS'!BD19+'Biz DRENE'!BD73</f>
        <v>0</v>
      </c>
      <c r="BE72" s="80">
        <f>'11M - LPS'!BE19+'Biz DRENE'!BE73</f>
        <v>0</v>
      </c>
      <c r="BF72" s="80">
        <f>'11M - LPS'!BF19+'Biz DRENE'!BF73</f>
        <v>0</v>
      </c>
      <c r="BG72" s="80">
        <f>'11M - LPS'!BG19+'Biz DRENE'!BG73</f>
        <v>0</v>
      </c>
      <c r="BH72" s="80">
        <f>'11M - LPS'!BH19+'Biz DRENE'!BH73</f>
        <v>0</v>
      </c>
      <c r="BI72" s="80">
        <f>'11M - LPS'!BI19+'Biz DRENE'!BI73</f>
        <v>0</v>
      </c>
      <c r="BJ72" s="80">
        <f>'11M - LPS'!BJ19+'Biz DRENE'!BJ73</f>
        <v>0</v>
      </c>
      <c r="BK72" s="80">
        <f>'11M - LPS'!BK19+'Biz DRENE'!BK73</f>
        <v>0</v>
      </c>
      <c r="BL72" s="80">
        <f>'11M - LPS'!BL19+'Biz DRENE'!BL73</f>
        <v>0</v>
      </c>
      <c r="BM72" s="80">
        <f>'11M - LPS'!BM19+'Biz DRENE'!BM73</f>
        <v>0</v>
      </c>
      <c r="BN72" s="80">
        <f>'11M - LPS'!BN19+'Biz DRENE'!BN73</f>
        <v>0</v>
      </c>
      <c r="BO72" s="80">
        <f>'11M - LPS'!BO19+'Biz DRENE'!BO73</f>
        <v>0</v>
      </c>
      <c r="BP72" s="80">
        <f>'11M - LPS'!BP19+'Biz DRENE'!BP73</f>
        <v>0</v>
      </c>
      <c r="BQ72" s="80">
        <f>'11M - LPS'!BQ19+'Biz DRENE'!BQ73</f>
        <v>0</v>
      </c>
      <c r="BR72" s="80">
        <f>'11M - LPS'!BR19+'Biz DRENE'!BR73</f>
        <v>0</v>
      </c>
      <c r="BS72" s="80">
        <f>'11M - LPS'!BS19+'Biz DRENE'!BS73</f>
        <v>0</v>
      </c>
      <c r="BT72" s="80">
        <f>'11M - LPS'!BT19+'Biz DRENE'!BT73</f>
        <v>0</v>
      </c>
      <c r="BU72" s="80">
        <f>'11M - LPS'!BU19+'Biz DRENE'!BU73</f>
        <v>0</v>
      </c>
      <c r="BV72" s="80">
        <f>'11M - LPS'!BV19+'Biz DRENE'!BV73</f>
        <v>0</v>
      </c>
      <c r="BW72" s="80">
        <f>'11M - LPS'!BW19+'Biz DRENE'!BW73</f>
        <v>0</v>
      </c>
      <c r="BX72" s="80">
        <f>'11M - LPS'!BX19+'Biz DRENE'!BX73</f>
        <v>0</v>
      </c>
      <c r="BY72" s="80">
        <f>'11M - LPS'!BY19+'Biz DRENE'!BY73</f>
        <v>0</v>
      </c>
      <c r="BZ72" s="80">
        <f>'11M - LPS'!BZ19+'Biz DRENE'!BZ73</f>
        <v>0</v>
      </c>
      <c r="CA72" s="80">
        <f>'11M - LPS'!CA19+'Biz DRENE'!CA73</f>
        <v>0</v>
      </c>
      <c r="CB72" s="80">
        <f>'11M - LPS'!CB19+'Biz DRENE'!CB73</f>
        <v>0</v>
      </c>
      <c r="CC72" s="80">
        <f>'11M - LPS'!CC19+'Biz DRENE'!CC73</f>
        <v>0</v>
      </c>
      <c r="CD72" s="80">
        <f>'11M - LPS'!CD19+'Biz DRENE'!CD73</f>
        <v>0</v>
      </c>
      <c r="CE72" s="80">
        <f>'11M - LPS'!CE19+'Biz DRENE'!CE73</f>
        <v>0</v>
      </c>
      <c r="CF72" s="80">
        <f>'11M - LPS'!CF19+'Biz DRENE'!CF73</f>
        <v>0</v>
      </c>
      <c r="CG72" s="80">
        <f>'11M - LPS'!CG19+'Biz DRENE'!CG73</f>
        <v>0</v>
      </c>
      <c r="CH72" s="80">
        <f>'11M - LPS'!CH19+'Biz DRENE'!CH73</f>
        <v>0</v>
      </c>
    </row>
    <row r="73" spans="2:88" ht="15" thickBot="1" x14ac:dyDescent="0.4">
      <c r="B73" s="61" t="s">
        <v>34</v>
      </c>
      <c r="C73" s="81">
        <f>SUM(C68:C72)</f>
        <v>570624.04560135119</v>
      </c>
      <c r="D73" s="82">
        <f t="shared" ref="D73:BO73" si="78">SUM(D68:D72)</f>
        <v>4235238.9799194252</v>
      </c>
      <c r="E73" s="82">
        <f t="shared" si="78"/>
        <v>5646051.8465209361</v>
      </c>
      <c r="F73" s="82">
        <f t="shared" si="78"/>
        <v>13615775.805134535</v>
      </c>
      <c r="G73" s="82">
        <f t="shared" si="78"/>
        <v>7706829.0732448734</v>
      </c>
      <c r="H73" s="82">
        <f t="shared" si="78"/>
        <v>13478812.784158673</v>
      </c>
      <c r="I73" s="82">
        <f t="shared" si="78"/>
        <v>10332264.445199642</v>
      </c>
      <c r="J73" s="82">
        <f t="shared" si="78"/>
        <v>9908291.2668565214</v>
      </c>
      <c r="K73" s="82">
        <f t="shared" si="78"/>
        <v>11537869.784638209</v>
      </c>
      <c r="L73" s="82">
        <f t="shared" si="78"/>
        <v>12380516.410151483</v>
      </c>
      <c r="M73" s="82">
        <f t="shared" si="78"/>
        <v>16024998.236458546</v>
      </c>
      <c r="N73" s="82">
        <f t="shared" si="78"/>
        <v>62711910.742141284</v>
      </c>
      <c r="O73" s="82">
        <f t="shared" si="78"/>
        <v>0</v>
      </c>
      <c r="P73" s="82">
        <f t="shared" si="78"/>
        <v>0</v>
      </c>
      <c r="Q73" s="82">
        <f t="shared" si="78"/>
        <v>0</v>
      </c>
      <c r="R73" s="82">
        <f t="shared" si="78"/>
        <v>0</v>
      </c>
      <c r="S73" s="82">
        <f t="shared" si="78"/>
        <v>0</v>
      </c>
      <c r="T73" s="82">
        <f t="shared" si="78"/>
        <v>0</v>
      </c>
      <c r="U73" s="82">
        <f t="shared" si="78"/>
        <v>0</v>
      </c>
      <c r="V73" s="82">
        <f t="shared" si="78"/>
        <v>0</v>
      </c>
      <c r="W73" s="82">
        <f t="shared" si="78"/>
        <v>0</v>
      </c>
      <c r="X73" s="82">
        <f t="shared" si="78"/>
        <v>0</v>
      </c>
      <c r="Y73" s="82">
        <f t="shared" si="78"/>
        <v>0</v>
      </c>
      <c r="Z73" s="82">
        <f t="shared" si="78"/>
        <v>0</v>
      </c>
      <c r="AA73" s="82">
        <f t="shared" si="78"/>
        <v>0</v>
      </c>
      <c r="AB73" s="82">
        <f t="shared" si="78"/>
        <v>0</v>
      </c>
      <c r="AC73" s="82">
        <f t="shared" si="78"/>
        <v>0</v>
      </c>
      <c r="AD73" s="82">
        <f t="shared" si="78"/>
        <v>0</v>
      </c>
      <c r="AE73" s="82">
        <f t="shared" si="78"/>
        <v>0</v>
      </c>
      <c r="AF73" s="82">
        <f t="shared" si="78"/>
        <v>0</v>
      </c>
      <c r="AG73" s="82">
        <f t="shared" si="78"/>
        <v>0</v>
      </c>
      <c r="AH73" s="82">
        <f t="shared" si="78"/>
        <v>0</v>
      </c>
      <c r="AI73" s="82">
        <f t="shared" si="78"/>
        <v>0</v>
      </c>
      <c r="AJ73" s="82">
        <f t="shared" si="78"/>
        <v>0</v>
      </c>
      <c r="AK73" s="82">
        <f t="shared" si="78"/>
        <v>0</v>
      </c>
      <c r="AL73" s="82">
        <f t="shared" si="78"/>
        <v>0</v>
      </c>
      <c r="AM73" s="82">
        <f t="shared" si="78"/>
        <v>0</v>
      </c>
      <c r="AN73" s="82">
        <f t="shared" si="78"/>
        <v>0</v>
      </c>
      <c r="AO73" s="82">
        <f t="shared" si="78"/>
        <v>0</v>
      </c>
      <c r="AP73" s="82">
        <f t="shared" si="78"/>
        <v>0</v>
      </c>
      <c r="AQ73" s="82">
        <f t="shared" si="78"/>
        <v>0</v>
      </c>
      <c r="AR73" s="82">
        <f t="shared" si="78"/>
        <v>0</v>
      </c>
      <c r="AS73" s="82">
        <f t="shared" si="78"/>
        <v>0</v>
      </c>
      <c r="AT73" s="82">
        <f t="shared" si="78"/>
        <v>0</v>
      </c>
      <c r="AU73" s="82">
        <f t="shared" si="78"/>
        <v>0</v>
      </c>
      <c r="AV73" s="82">
        <f t="shared" si="78"/>
        <v>0</v>
      </c>
      <c r="AW73" s="82">
        <f t="shared" si="78"/>
        <v>0</v>
      </c>
      <c r="AX73" s="82">
        <f t="shared" si="78"/>
        <v>0</v>
      </c>
      <c r="AY73" s="82">
        <f t="shared" si="78"/>
        <v>0</v>
      </c>
      <c r="AZ73" s="82">
        <f t="shared" si="78"/>
        <v>0</v>
      </c>
      <c r="BA73" s="82">
        <f t="shared" si="78"/>
        <v>0</v>
      </c>
      <c r="BB73" s="82">
        <f t="shared" si="78"/>
        <v>0</v>
      </c>
      <c r="BC73" s="82">
        <f t="shared" si="78"/>
        <v>0</v>
      </c>
      <c r="BD73" s="82">
        <f t="shared" si="78"/>
        <v>0</v>
      </c>
      <c r="BE73" s="82">
        <f t="shared" si="78"/>
        <v>0</v>
      </c>
      <c r="BF73" s="82">
        <f t="shared" si="78"/>
        <v>0</v>
      </c>
      <c r="BG73" s="82">
        <f t="shared" si="78"/>
        <v>0</v>
      </c>
      <c r="BH73" s="82">
        <f t="shared" si="78"/>
        <v>0</v>
      </c>
      <c r="BI73" s="82">
        <f t="shared" si="78"/>
        <v>0</v>
      </c>
      <c r="BJ73" s="82">
        <f t="shared" si="78"/>
        <v>0</v>
      </c>
      <c r="BK73" s="82">
        <f t="shared" si="78"/>
        <v>0</v>
      </c>
      <c r="BL73" s="82">
        <f t="shared" si="78"/>
        <v>0</v>
      </c>
      <c r="BM73" s="82">
        <f t="shared" si="78"/>
        <v>0</v>
      </c>
      <c r="BN73" s="82">
        <f t="shared" si="78"/>
        <v>0</v>
      </c>
      <c r="BO73" s="82">
        <f t="shared" si="78"/>
        <v>0</v>
      </c>
      <c r="BP73" s="82">
        <f t="shared" ref="BP73:CH73" si="79">SUM(BP68:BP72)</f>
        <v>0</v>
      </c>
      <c r="BQ73" s="82">
        <f t="shared" si="79"/>
        <v>0</v>
      </c>
      <c r="BR73" s="82">
        <f t="shared" si="79"/>
        <v>0</v>
      </c>
      <c r="BS73" s="82">
        <f t="shared" si="79"/>
        <v>0</v>
      </c>
      <c r="BT73" s="82">
        <f t="shared" si="79"/>
        <v>0</v>
      </c>
      <c r="BU73" s="82">
        <f t="shared" si="79"/>
        <v>0</v>
      </c>
      <c r="BV73" s="82">
        <f t="shared" si="79"/>
        <v>0</v>
      </c>
      <c r="BW73" s="82">
        <f t="shared" si="79"/>
        <v>0</v>
      </c>
      <c r="BX73" s="82">
        <f t="shared" si="79"/>
        <v>0</v>
      </c>
      <c r="BY73" s="82">
        <f t="shared" si="79"/>
        <v>0</v>
      </c>
      <c r="BZ73" s="82">
        <f t="shared" si="79"/>
        <v>0</v>
      </c>
      <c r="CA73" s="82">
        <f t="shared" si="79"/>
        <v>0</v>
      </c>
      <c r="CB73" s="82">
        <f t="shared" si="79"/>
        <v>0</v>
      </c>
      <c r="CC73" s="82">
        <f t="shared" si="79"/>
        <v>0</v>
      </c>
      <c r="CD73" s="82">
        <f t="shared" si="79"/>
        <v>0</v>
      </c>
      <c r="CE73" s="82">
        <f t="shared" si="79"/>
        <v>0</v>
      </c>
      <c r="CF73" s="82">
        <f t="shared" si="79"/>
        <v>0</v>
      </c>
      <c r="CG73" s="82">
        <f t="shared" si="79"/>
        <v>0</v>
      </c>
      <c r="CH73" s="83">
        <f t="shared" si="79"/>
        <v>0</v>
      </c>
    </row>
    <row r="74" spans="2:88" ht="15" thickBot="1" x14ac:dyDescent="0.4"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</row>
    <row r="75" spans="2:88" ht="15" thickBot="1" x14ac:dyDescent="0.4">
      <c r="B75" s="66" t="s">
        <v>170</v>
      </c>
      <c r="C75" s="53">
        <f>C67</f>
        <v>44562</v>
      </c>
      <c r="D75" s="53">
        <f t="shared" ref="D75:BO75" si="80">D67</f>
        <v>44593</v>
      </c>
      <c r="E75" s="53">
        <f t="shared" si="80"/>
        <v>44621</v>
      </c>
      <c r="F75" s="53">
        <f t="shared" si="80"/>
        <v>44652</v>
      </c>
      <c r="G75" s="53">
        <f t="shared" si="80"/>
        <v>44682</v>
      </c>
      <c r="H75" s="53">
        <f t="shared" si="80"/>
        <v>44713</v>
      </c>
      <c r="I75" s="53">
        <f t="shared" si="80"/>
        <v>44743</v>
      </c>
      <c r="J75" s="53">
        <f t="shared" si="80"/>
        <v>44774</v>
      </c>
      <c r="K75" s="53">
        <f t="shared" si="80"/>
        <v>44805</v>
      </c>
      <c r="L75" s="53">
        <f t="shared" si="80"/>
        <v>44835</v>
      </c>
      <c r="M75" s="53">
        <f t="shared" si="80"/>
        <v>44866</v>
      </c>
      <c r="N75" s="53">
        <f t="shared" si="80"/>
        <v>44896</v>
      </c>
      <c r="O75" s="53">
        <f t="shared" si="80"/>
        <v>44927</v>
      </c>
      <c r="P75" s="53">
        <f t="shared" si="80"/>
        <v>44958</v>
      </c>
      <c r="Q75" s="53">
        <f t="shared" si="80"/>
        <v>44986</v>
      </c>
      <c r="R75" s="53">
        <f t="shared" si="80"/>
        <v>45017</v>
      </c>
      <c r="S75" s="53">
        <f t="shared" si="80"/>
        <v>45047</v>
      </c>
      <c r="T75" s="53">
        <f t="shared" si="80"/>
        <v>45078</v>
      </c>
      <c r="U75" s="53">
        <f t="shared" si="80"/>
        <v>45108</v>
      </c>
      <c r="V75" s="53">
        <f t="shared" si="80"/>
        <v>45139</v>
      </c>
      <c r="W75" s="53">
        <f t="shared" si="80"/>
        <v>45170</v>
      </c>
      <c r="X75" s="53">
        <f t="shared" si="80"/>
        <v>45200</v>
      </c>
      <c r="Y75" s="53">
        <f t="shared" si="80"/>
        <v>45231</v>
      </c>
      <c r="Z75" s="53">
        <f t="shared" si="80"/>
        <v>45261</v>
      </c>
      <c r="AA75" s="53">
        <f t="shared" si="80"/>
        <v>45292</v>
      </c>
      <c r="AB75" s="53">
        <f t="shared" si="80"/>
        <v>45323</v>
      </c>
      <c r="AC75" s="53">
        <f t="shared" si="80"/>
        <v>45352</v>
      </c>
      <c r="AD75" s="53">
        <f t="shared" si="80"/>
        <v>45383</v>
      </c>
      <c r="AE75" s="53">
        <f t="shared" si="80"/>
        <v>45413</v>
      </c>
      <c r="AF75" s="53">
        <f t="shared" si="80"/>
        <v>45444</v>
      </c>
      <c r="AG75" s="53">
        <f t="shared" si="80"/>
        <v>45474</v>
      </c>
      <c r="AH75" s="53">
        <f t="shared" si="80"/>
        <v>45505</v>
      </c>
      <c r="AI75" s="53">
        <f t="shared" si="80"/>
        <v>45536</v>
      </c>
      <c r="AJ75" s="53">
        <f t="shared" si="80"/>
        <v>45566</v>
      </c>
      <c r="AK75" s="53">
        <f t="shared" si="80"/>
        <v>45597</v>
      </c>
      <c r="AL75" s="53">
        <f t="shared" si="80"/>
        <v>45627</v>
      </c>
      <c r="AM75" s="53">
        <f t="shared" si="80"/>
        <v>45658</v>
      </c>
      <c r="AN75" s="53">
        <f t="shared" si="80"/>
        <v>45689</v>
      </c>
      <c r="AO75" s="53">
        <f t="shared" si="80"/>
        <v>45717</v>
      </c>
      <c r="AP75" s="53">
        <f t="shared" si="80"/>
        <v>45748</v>
      </c>
      <c r="AQ75" s="53">
        <f t="shared" si="80"/>
        <v>45778</v>
      </c>
      <c r="AR75" s="53">
        <f t="shared" si="80"/>
        <v>45809</v>
      </c>
      <c r="AS75" s="53">
        <f t="shared" si="80"/>
        <v>45839</v>
      </c>
      <c r="AT75" s="53">
        <f t="shared" si="80"/>
        <v>45870</v>
      </c>
      <c r="AU75" s="53">
        <f t="shared" si="80"/>
        <v>45901</v>
      </c>
      <c r="AV75" s="53">
        <f t="shared" si="80"/>
        <v>45931</v>
      </c>
      <c r="AW75" s="53">
        <f t="shared" si="80"/>
        <v>45962</v>
      </c>
      <c r="AX75" s="53">
        <f t="shared" si="80"/>
        <v>45992</v>
      </c>
      <c r="AY75" s="53">
        <f t="shared" si="80"/>
        <v>46023</v>
      </c>
      <c r="AZ75" s="53">
        <f t="shared" si="80"/>
        <v>46054</v>
      </c>
      <c r="BA75" s="53">
        <f t="shared" si="80"/>
        <v>46082</v>
      </c>
      <c r="BB75" s="53">
        <f t="shared" si="80"/>
        <v>46113</v>
      </c>
      <c r="BC75" s="53">
        <f t="shared" si="80"/>
        <v>46143</v>
      </c>
      <c r="BD75" s="53">
        <f t="shared" si="80"/>
        <v>46174</v>
      </c>
      <c r="BE75" s="53">
        <f t="shared" si="80"/>
        <v>46204</v>
      </c>
      <c r="BF75" s="53">
        <f t="shared" si="80"/>
        <v>46235</v>
      </c>
      <c r="BG75" s="53">
        <f t="shared" si="80"/>
        <v>46266</v>
      </c>
      <c r="BH75" s="53">
        <f t="shared" si="80"/>
        <v>46296</v>
      </c>
      <c r="BI75" s="53">
        <f t="shared" si="80"/>
        <v>46327</v>
      </c>
      <c r="BJ75" s="53">
        <f t="shared" si="80"/>
        <v>46357</v>
      </c>
      <c r="BK75" s="53">
        <f t="shared" si="80"/>
        <v>46388</v>
      </c>
      <c r="BL75" s="53">
        <f t="shared" si="80"/>
        <v>46419</v>
      </c>
      <c r="BM75" s="53">
        <f t="shared" si="80"/>
        <v>46447</v>
      </c>
      <c r="BN75" s="53">
        <f t="shared" si="80"/>
        <v>46478</v>
      </c>
      <c r="BO75" s="53">
        <f t="shared" si="80"/>
        <v>46508</v>
      </c>
      <c r="BP75" s="53">
        <f t="shared" ref="BP75:CH75" si="81">BP67</f>
        <v>46539</v>
      </c>
      <c r="BQ75" s="53">
        <f t="shared" si="81"/>
        <v>46569</v>
      </c>
      <c r="BR75" s="53">
        <f t="shared" si="81"/>
        <v>46600</v>
      </c>
      <c r="BS75" s="53">
        <f t="shared" si="81"/>
        <v>46631</v>
      </c>
      <c r="BT75" s="53">
        <f t="shared" si="81"/>
        <v>46661</v>
      </c>
      <c r="BU75" s="53">
        <f t="shared" si="81"/>
        <v>46692</v>
      </c>
      <c r="BV75" s="53">
        <f t="shared" si="81"/>
        <v>46722</v>
      </c>
      <c r="BW75" s="53">
        <f t="shared" si="81"/>
        <v>46753</v>
      </c>
      <c r="BX75" s="53">
        <f t="shared" si="81"/>
        <v>46784</v>
      </c>
      <c r="BY75" s="53">
        <f t="shared" si="81"/>
        <v>46813</v>
      </c>
      <c r="BZ75" s="53">
        <f t="shared" si="81"/>
        <v>46844</v>
      </c>
      <c r="CA75" s="53">
        <f t="shared" si="81"/>
        <v>46874</v>
      </c>
      <c r="CB75" s="53">
        <f t="shared" si="81"/>
        <v>46905</v>
      </c>
      <c r="CC75" s="53">
        <f t="shared" si="81"/>
        <v>46935</v>
      </c>
      <c r="CD75" s="53">
        <f t="shared" si="81"/>
        <v>46966</v>
      </c>
      <c r="CE75" s="53">
        <f t="shared" si="81"/>
        <v>46997</v>
      </c>
      <c r="CF75" s="53">
        <f t="shared" si="81"/>
        <v>47027</v>
      </c>
      <c r="CG75" s="53">
        <f t="shared" si="81"/>
        <v>47058</v>
      </c>
      <c r="CH75" s="53">
        <f t="shared" si="81"/>
        <v>47088</v>
      </c>
    </row>
    <row r="76" spans="2:88" x14ac:dyDescent="0.35">
      <c r="B76" s="67" t="s">
        <v>29</v>
      </c>
      <c r="C76" s="70">
        <f>' LI 1M - RES'!C16</f>
        <v>0</v>
      </c>
      <c r="D76" s="70">
        <f>' LI 1M - RES'!D16</f>
        <v>24140.92041381836</v>
      </c>
      <c r="E76" s="70">
        <f>' LI 1M - RES'!E16</f>
        <v>145495.16206107216</v>
      </c>
      <c r="F76" s="70">
        <f>' LI 1M - RES'!F16</f>
        <v>143545.6809603149</v>
      </c>
      <c r="G76" s="70">
        <f>' LI 1M - RES'!G16</f>
        <v>521936.85680012463</v>
      </c>
      <c r="H76" s="70">
        <f>' LI 1M - RES'!H16</f>
        <v>1346462.5314612088</v>
      </c>
      <c r="I76" s="70">
        <f>' LI 1M - RES'!I16</f>
        <v>992397.09969549358</v>
      </c>
      <c r="J76" s="70">
        <f>' LI 1M - RES'!J16</f>
        <v>1001494.3958993638</v>
      </c>
      <c r="K76" s="70">
        <f>' LI 1M - RES'!K16</f>
        <v>1406232.3139203456</v>
      </c>
      <c r="L76" s="70">
        <f>' LI 1M - RES'!L16</f>
        <v>955777.224264352</v>
      </c>
      <c r="M76" s="70">
        <f>' LI 1M - RES'!M16</f>
        <v>1252353.2696105908</v>
      </c>
      <c r="N76" s="70">
        <f>' LI 1M - RES'!N16</f>
        <v>4319273.799202566</v>
      </c>
      <c r="O76" s="70">
        <f>' LI 1M - RES'!O16</f>
        <v>0</v>
      </c>
      <c r="P76" s="70">
        <f>' LI 1M - RES'!P16</f>
        <v>0</v>
      </c>
      <c r="Q76" s="70">
        <f>' LI 1M - RES'!Q16</f>
        <v>0</v>
      </c>
      <c r="R76" s="70">
        <f>' LI 1M - RES'!R16</f>
        <v>0</v>
      </c>
      <c r="S76" s="70">
        <f>' LI 1M - RES'!S16</f>
        <v>0</v>
      </c>
      <c r="T76" s="70">
        <f>' LI 1M - RES'!T16</f>
        <v>0</v>
      </c>
      <c r="U76" s="70">
        <f>' LI 1M - RES'!U16</f>
        <v>0</v>
      </c>
      <c r="V76" s="70">
        <f>' LI 1M - RES'!V16</f>
        <v>0</v>
      </c>
      <c r="W76" s="70">
        <f>' LI 1M - RES'!W16</f>
        <v>0</v>
      </c>
      <c r="X76" s="70">
        <f>' LI 1M - RES'!X16</f>
        <v>0</v>
      </c>
      <c r="Y76" s="70">
        <f>' LI 1M - RES'!Y16</f>
        <v>0</v>
      </c>
      <c r="Z76" s="70">
        <f>' LI 1M - RES'!Z16</f>
        <v>0</v>
      </c>
      <c r="AA76" s="70">
        <f>' LI 1M - RES'!AA16</f>
        <v>0</v>
      </c>
      <c r="AB76" s="70">
        <f>' LI 1M - RES'!AB16</f>
        <v>0</v>
      </c>
      <c r="AC76" s="70">
        <f>' LI 1M - RES'!AC16</f>
        <v>0</v>
      </c>
      <c r="AD76" s="70">
        <f>' LI 1M - RES'!AD16</f>
        <v>0</v>
      </c>
      <c r="AE76" s="70">
        <f>' LI 1M - RES'!AE16</f>
        <v>0</v>
      </c>
      <c r="AF76" s="70">
        <f>' LI 1M - RES'!AF16</f>
        <v>0</v>
      </c>
      <c r="AG76" s="70">
        <f>' LI 1M - RES'!AG16</f>
        <v>0</v>
      </c>
      <c r="AH76" s="70">
        <f>' LI 1M - RES'!AH16</f>
        <v>0</v>
      </c>
      <c r="AI76" s="70">
        <f>' LI 1M - RES'!AI16</f>
        <v>0</v>
      </c>
      <c r="AJ76" s="70">
        <f>' LI 1M - RES'!AJ16</f>
        <v>0</v>
      </c>
      <c r="AK76" s="70">
        <f>' LI 1M - RES'!AK16</f>
        <v>0</v>
      </c>
      <c r="AL76" s="70">
        <f>' LI 1M - RES'!AL16</f>
        <v>0</v>
      </c>
      <c r="AM76" s="70">
        <f>' LI 1M - RES'!AM16</f>
        <v>0</v>
      </c>
      <c r="AN76" s="70">
        <f>' LI 1M - RES'!AN16</f>
        <v>0</v>
      </c>
      <c r="AO76" s="70">
        <f>' LI 1M - RES'!AO16</f>
        <v>0</v>
      </c>
      <c r="AP76" s="70">
        <f>' LI 1M - RES'!AP16</f>
        <v>0</v>
      </c>
      <c r="AQ76" s="70">
        <f>' LI 1M - RES'!AQ16</f>
        <v>0</v>
      </c>
      <c r="AR76" s="70">
        <f>' LI 1M - RES'!AR16</f>
        <v>0</v>
      </c>
      <c r="AS76" s="70">
        <f>' LI 1M - RES'!AS16</f>
        <v>0</v>
      </c>
      <c r="AT76" s="70">
        <f>' LI 1M - RES'!AT16</f>
        <v>0</v>
      </c>
      <c r="AU76" s="70">
        <f>' LI 1M - RES'!AU16</f>
        <v>0</v>
      </c>
      <c r="AV76" s="70">
        <f>' LI 1M - RES'!AV16</f>
        <v>0</v>
      </c>
      <c r="AW76" s="70">
        <f>' LI 1M - RES'!AW16</f>
        <v>0</v>
      </c>
      <c r="AX76" s="70">
        <f>' LI 1M - RES'!AX16</f>
        <v>0</v>
      </c>
      <c r="AY76" s="70">
        <f>' LI 1M - RES'!AY16</f>
        <v>0</v>
      </c>
      <c r="AZ76" s="70">
        <f>' LI 1M - RES'!AZ16</f>
        <v>0</v>
      </c>
      <c r="BA76" s="70">
        <f>' LI 1M - RES'!BA16</f>
        <v>0</v>
      </c>
      <c r="BB76" s="70">
        <f>' LI 1M - RES'!BB16</f>
        <v>0</v>
      </c>
      <c r="BC76" s="70">
        <f>' LI 1M - RES'!BC16</f>
        <v>0</v>
      </c>
      <c r="BD76" s="70">
        <f>' LI 1M - RES'!BD16</f>
        <v>0</v>
      </c>
      <c r="BE76" s="70">
        <f>' LI 1M - RES'!BE16</f>
        <v>0</v>
      </c>
      <c r="BF76" s="70">
        <f>' LI 1M - RES'!BF16</f>
        <v>0</v>
      </c>
      <c r="BG76" s="70">
        <f>' LI 1M - RES'!BG16</f>
        <v>0</v>
      </c>
      <c r="BH76" s="70">
        <f>' LI 1M - RES'!BH16</f>
        <v>0</v>
      </c>
      <c r="BI76" s="70">
        <f>' LI 1M - RES'!BI16</f>
        <v>0</v>
      </c>
      <c r="BJ76" s="70">
        <f>' LI 1M - RES'!BJ16</f>
        <v>0</v>
      </c>
      <c r="BK76" s="70">
        <f>' LI 1M - RES'!BK16</f>
        <v>0</v>
      </c>
      <c r="BL76" s="70">
        <f>' LI 1M - RES'!BL16</f>
        <v>0</v>
      </c>
      <c r="BM76" s="70">
        <f>' LI 1M - RES'!BM16</f>
        <v>0</v>
      </c>
      <c r="BN76" s="70">
        <f>' LI 1M - RES'!BN16</f>
        <v>0</v>
      </c>
      <c r="BO76" s="70">
        <f>' LI 1M - RES'!BO16</f>
        <v>0</v>
      </c>
      <c r="BP76" s="70">
        <f>' LI 1M - RES'!BP16</f>
        <v>0</v>
      </c>
      <c r="BQ76" s="70">
        <f>' LI 1M - RES'!BQ16</f>
        <v>0</v>
      </c>
      <c r="BR76" s="70">
        <f>' LI 1M - RES'!BR16</f>
        <v>0</v>
      </c>
      <c r="BS76" s="70">
        <f>' LI 1M - RES'!BS16</f>
        <v>0</v>
      </c>
      <c r="BT76" s="70">
        <f>' LI 1M - RES'!BT16</f>
        <v>0</v>
      </c>
      <c r="BU76" s="70">
        <f>' LI 1M - RES'!BU16</f>
        <v>0</v>
      </c>
      <c r="BV76" s="70">
        <f>' LI 1M - RES'!BV16</f>
        <v>0</v>
      </c>
      <c r="BW76" s="70">
        <f>' LI 1M - RES'!BW16</f>
        <v>0</v>
      </c>
      <c r="BX76" s="70">
        <f>' LI 1M - RES'!BX16</f>
        <v>0</v>
      </c>
      <c r="BY76" s="70">
        <f>' LI 1M - RES'!BY16</f>
        <v>0</v>
      </c>
      <c r="BZ76" s="70">
        <f>' LI 1M - RES'!BZ16</f>
        <v>0</v>
      </c>
      <c r="CA76" s="70">
        <f>' LI 1M - RES'!CA16</f>
        <v>0</v>
      </c>
      <c r="CB76" s="70">
        <f>' LI 1M - RES'!CB16</f>
        <v>0</v>
      </c>
      <c r="CC76" s="70">
        <f>' LI 1M - RES'!CC16</f>
        <v>0</v>
      </c>
      <c r="CD76" s="70">
        <f>' LI 1M - RES'!CD16</f>
        <v>0</v>
      </c>
      <c r="CE76" s="70">
        <f>' LI 1M - RES'!CE16</f>
        <v>0</v>
      </c>
      <c r="CF76" s="70">
        <f>' LI 1M - RES'!CF16</f>
        <v>0</v>
      </c>
      <c r="CG76" s="70">
        <f>' LI 1M - RES'!CG16</f>
        <v>0</v>
      </c>
      <c r="CH76" s="70">
        <f>' LI 1M - RES'!CH16</f>
        <v>0</v>
      </c>
    </row>
    <row r="77" spans="2:88" x14ac:dyDescent="0.35">
      <c r="B77" s="60" t="s">
        <v>30</v>
      </c>
      <c r="C77" s="10">
        <f>'LI 2M - SGS'!C19</f>
        <v>0</v>
      </c>
      <c r="D77" s="10">
        <f>'LI 2M - SGS'!D19</f>
        <v>0</v>
      </c>
      <c r="E77" s="10">
        <f>'LI 2M - SGS'!E19</f>
        <v>0</v>
      </c>
      <c r="F77" s="10">
        <f>'LI 2M - SGS'!F19</f>
        <v>141848.64574829995</v>
      </c>
      <c r="G77" s="10">
        <f>'LI 2M - SGS'!G19</f>
        <v>406041.74891279999</v>
      </c>
      <c r="H77" s="10">
        <f>'LI 2M - SGS'!H19</f>
        <v>643227.97716578131</v>
      </c>
      <c r="I77" s="10">
        <f>'LI 2M - SGS'!I19</f>
        <v>131006.77870396875</v>
      </c>
      <c r="J77" s="10">
        <f>'LI 2M - SGS'!J19</f>
        <v>281952.05695742823</v>
      </c>
      <c r="K77" s="10">
        <f>'LI 2M - SGS'!K19</f>
        <v>1196941.0807799241</v>
      </c>
      <c r="L77" s="10">
        <f>'LI 2M - SGS'!L19</f>
        <v>453316.6246620476</v>
      </c>
      <c r="M77" s="10">
        <f>'LI 2M - SGS'!M19</f>
        <v>258174.14309612731</v>
      </c>
      <c r="N77" s="10">
        <f>'LI 2M - SGS'!N19</f>
        <v>463233.35397423513</v>
      </c>
      <c r="O77" s="10">
        <f>'LI 2M - SGS'!O19</f>
        <v>0</v>
      </c>
      <c r="P77" s="10">
        <f>'LI 2M - SGS'!P19</f>
        <v>0</v>
      </c>
      <c r="Q77" s="10">
        <f>'LI 2M - SGS'!Q19</f>
        <v>0</v>
      </c>
      <c r="R77" s="10">
        <f>'LI 2M - SGS'!R19</f>
        <v>0</v>
      </c>
      <c r="S77" s="10">
        <f>'LI 2M - SGS'!S19</f>
        <v>0</v>
      </c>
      <c r="T77" s="10">
        <f>'LI 2M - SGS'!T19</f>
        <v>0</v>
      </c>
      <c r="U77" s="10">
        <f>'LI 2M - SGS'!U19</f>
        <v>0</v>
      </c>
      <c r="V77" s="10">
        <f>'LI 2M - SGS'!V19</f>
        <v>0</v>
      </c>
      <c r="W77" s="10">
        <f>'LI 2M - SGS'!W19</f>
        <v>0</v>
      </c>
      <c r="X77" s="10">
        <f>'LI 2M - SGS'!X19</f>
        <v>0</v>
      </c>
      <c r="Y77" s="10">
        <f>'LI 2M - SGS'!Y19</f>
        <v>0</v>
      </c>
      <c r="Z77" s="10">
        <f>'LI 2M - SGS'!Z19</f>
        <v>0</v>
      </c>
      <c r="AA77" s="10">
        <f>'LI 2M - SGS'!AA19</f>
        <v>0</v>
      </c>
      <c r="AB77" s="10">
        <f>'LI 2M - SGS'!AB19</f>
        <v>0</v>
      </c>
      <c r="AC77" s="10">
        <f>'LI 2M - SGS'!AC19</f>
        <v>0</v>
      </c>
      <c r="AD77" s="10">
        <f>'LI 2M - SGS'!AD19</f>
        <v>0</v>
      </c>
      <c r="AE77" s="10">
        <f>'LI 2M - SGS'!AE19</f>
        <v>0</v>
      </c>
      <c r="AF77" s="10">
        <f>'LI 2M - SGS'!AF19</f>
        <v>0</v>
      </c>
      <c r="AG77" s="10">
        <f>'LI 2M - SGS'!AG19</f>
        <v>0</v>
      </c>
      <c r="AH77" s="10">
        <f>'LI 2M - SGS'!AH19</f>
        <v>0</v>
      </c>
      <c r="AI77" s="10">
        <f>'LI 2M - SGS'!AI19</f>
        <v>0</v>
      </c>
      <c r="AJ77" s="10">
        <f>'LI 2M - SGS'!AJ19</f>
        <v>0</v>
      </c>
      <c r="AK77" s="10">
        <f>'LI 2M - SGS'!AK19</f>
        <v>0</v>
      </c>
      <c r="AL77" s="10">
        <f>'LI 2M - SGS'!AL19</f>
        <v>0</v>
      </c>
      <c r="AM77" s="10">
        <f>'LI 2M - SGS'!AM19</f>
        <v>0</v>
      </c>
      <c r="AN77" s="10">
        <f>'LI 2M - SGS'!AN19</f>
        <v>0</v>
      </c>
      <c r="AO77" s="10">
        <f>'LI 2M - SGS'!AO19</f>
        <v>0</v>
      </c>
      <c r="AP77" s="10">
        <f>'LI 2M - SGS'!AP19</f>
        <v>0</v>
      </c>
      <c r="AQ77" s="10">
        <f>'LI 2M - SGS'!AQ19</f>
        <v>0</v>
      </c>
      <c r="AR77" s="10">
        <f>'LI 2M - SGS'!AR19</f>
        <v>0</v>
      </c>
      <c r="AS77" s="10">
        <f>'LI 2M - SGS'!AS19</f>
        <v>0</v>
      </c>
      <c r="AT77" s="10">
        <f>'LI 2M - SGS'!AT19</f>
        <v>0</v>
      </c>
      <c r="AU77" s="10">
        <f>'LI 2M - SGS'!AU19</f>
        <v>0</v>
      </c>
      <c r="AV77" s="10">
        <f>'LI 2M - SGS'!AV19</f>
        <v>0</v>
      </c>
      <c r="AW77" s="10">
        <f>'LI 2M - SGS'!AW19</f>
        <v>0</v>
      </c>
      <c r="AX77" s="10">
        <f>'LI 2M - SGS'!AX19</f>
        <v>0</v>
      </c>
      <c r="AY77" s="10">
        <f>'LI 2M - SGS'!AY19</f>
        <v>0</v>
      </c>
      <c r="AZ77" s="10">
        <f>'LI 2M - SGS'!AZ19</f>
        <v>0</v>
      </c>
      <c r="BA77" s="10">
        <f>'LI 2M - SGS'!BA19</f>
        <v>0</v>
      </c>
      <c r="BB77" s="10">
        <f>'LI 2M - SGS'!BB19</f>
        <v>0</v>
      </c>
      <c r="BC77" s="10">
        <f>'LI 2M - SGS'!BC19</f>
        <v>0</v>
      </c>
      <c r="BD77" s="10">
        <f>'LI 2M - SGS'!BD19</f>
        <v>0</v>
      </c>
      <c r="BE77" s="10">
        <f>'LI 2M - SGS'!BE19</f>
        <v>0</v>
      </c>
      <c r="BF77" s="10">
        <f>'LI 2M - SGS'!BF19</f>
        <v>0</v>
      </c>
      <c r="BG77" s="10">
        <f>'LI 2M - SGS'!BG19</f>
        <v>0</v>
      </c>
      <c r="BH77" s="10">
        <f>'LI 2M - SGS'!BH19</f>
        <v>0</v>
      </c>
      <c r="BI77" s="10">
        <f>'LI 2M - SGS'!BI19</f>
        <v>0</v>
      </c>
      <c r="BJ77" s="10">
        <f>'LI 2M - SGS'!BJ19</f>
        <v>0</v>
      </c>
      <c r="BK77" s="10">
        <f>'LI 2M - SGS'!BK19</f>
        <v>0</v>
      </c>
      <c r="BL77" s="10">
        <f>'LI 2M - SGS'!BL19</f>
        <v>0</v>
      </c>
      <c r="BM77" s="10">
        <f>'LI 2M - SGS'!BM19</f>
        <v>0</v>
      </c>
      <c r="BN77" s="10">
        <f>'LI 2M - SGS'!BN19</f>
        <v>0</v>
      </c>
      <c r="BO77" s="10">
        <f>'LI 2M - SGS'!BO19</f>
        <v>0</v>
      </c>
      <c r="BP77" s="10">
        <f>'LI 2M - SGS'!BP19</f>
        <v>0</v>
      </c>
      <c r="BQ77" s="10">
        <f>'LI 2M - SGS'!BQ19</f>
        <v>0</v>
      </c>
      <c r="BR77" s="10">
        <f>'LI 2M - SGS'!BR19</f>
        <v>0</v>
      </c>
      <c r="BS77" s="10">
        <f>'LI 2M - SGS'!BS19</f>
        <v>0</v>
      </c>
      <c r="BT77" s="10">
        <f>'LI 2M - SGS'!BT19</f>
        <v>0</v>
      </c>
      <c r="BU77" s="10">
        <f>'LI 2M - SGS'!BU19</f>
        <v>0</v>
      </c>
      <c r="BV77" s="10">
        <f>'LI 2M - SGS'!BV19</f>
        <v>0</v>
      </c>
      <c r="BW77" s="10">
        <f>'LI 2M - SGS'!BW19</f>
        <v>0</v>
      </c>
      <c r="BX77" s="10">
        <f>'LI 2M - SGS'!BX19</f>
        <v>0</v>
      </c>
      <c r="BY77" s="10">
        <f>'LI 2M - SGS'!BY19</f>
        <v>0</v>
      </c>
      <c r="BZ77" s="10">
        <f>'LI 2M - SGS'!BZ19</f>
        <v>0</v>
      </c>
      <c r="CA77" s="10">
        <f>'LI 2M - SGS'!CA19</f>
        <v>0</v>
      </c>
      <c r="CB77" s="10">
        <f>'LI 2M - SGS'!CB19</f>
        <v>0</v>
      </c>
      <c r="CC77" s="10">
        <f>'LI 2M - SGS'!CC19</f>
        <v>0</v>
      </c>
      <c r="CD77" s="10">
        <f>'LI 2M - SGS'!CD19</f>
        <v>0</v>
      </c>
      <c r="CE77" s="10">
        <f>'LI 2M - SGS'!CE19</f>
        <v>0</v>
      </c>
      <c r="CF77" s="10">
        <f>'LI 2M - SGS'!CF19</f>
        <v>0</v>
      </c>
      <c r="CG77" s="10">
        <f>'LI 2M - SGS'!CG19</f>
        <v>0</v>
      </c>
      <c r="CH77" s="10">
        <f>'LI 2M - SGS'!CH19</f>
        <v>0</v>
      </c>
    </row>
    <row r="78" spans="2:88" x14ac:dyDescent="0.35">
      <c r="B78" s="60" t="s">
        <v>31</v>
      </c>
      <c r="C78" s="10">
        <f>'LI 3M - LGS'!C19</f>
        <v>0</v>
      </c>
      <c r="D78" s="10">
        <f>'LI 3M - LGS'!D19</f>
        <v>0</v>
      </c>
      <c r="E78" s="10">
        <f>'LI 3M - LGS'!E19</f>
        <v>0</v>
      </c>
      <c r="F78" s="10">
        <f>'LI 3M - LGS'!F19</f>
        <v>0</v>
      </c>
      <c r="G78" s="10">
        <f>'LI 3M - LGS'!G19</f>
        <v>0</v>
      </c>
      <c r="H78" s="10">
        <f>'LI 3M - LGS'!H19</f>
        <v>94107.132469350006</v>
      </c>
      <c r="I78" s="10">
        <f>'LI 3M - LGS'!I19</f>
        <v>148778.76233220001</v>
      </c>
      <c r="J78" s="10">
        <f>'LI 3M - LGS'!J19</f>
        <v>241376.32302495115</v>
      </c>
      <c r="K78" s="10">
        <f>'LI 3M - LGS'!K19</f>
        <v>105915.89648639999</v>
      </c>
      <c r="L78" s="10">
        <f>'LI 3M - LGS'!L19</f>
        <v>42035.957964000001</v>
      </c>
      <c r="M78" s="10">
        <f>'LI 3M - LGS'!M19</f>
        <v>164215.97992799996</v>
      </c>
      <c r="N78" s="10">
        <f>'LI 3M - LGS'!N19</f>
        <v>613614.61449287995</v>
      </c>
      <c r="O78" s="10">
        <f>'LI 3M - LGS'!O19</f>
        <v>0</v>
      </c>
      <c r="P78" s="10">
        <f>'LI 3M - LGS'!P19</f>
        <v>0</v>
      </c>
      <c r="Q78" s="10">
        <f>'LI 3M - LGS'!Q19</f>
        <v>0</v>
      </c>
      <c r="R78" s="10">
        <f>'LI 3M - LGS'!R19</f>
        <v>0</v>
      </c>
      <c r="S78" s="10">
        <f>'LI 3M - LGS'!S19</f>
        <v>0</v>
      </c>
      <c r="T78" s="10">
        <f>'LI 3M - LGS'!T19</f>
        <v>0</v>
      </c>
      <c r="U78" s="10">
        <f>'LI 3M - LGS'!U19</f>
        <v>0</v>
      </c>
      <c r="V78" s="10">
        <f>'LI 3M - LGS'!V19</f>
        <v>0</v>
      </c>
      <c r="W78" s="10">
        <f>'LI 3M - LGS'!W19</f>
        <v>0</v>
      </c>
      <c r="X78" s="10">
        <f>'LI 3M - LGS'!X19</f>
        <v>0</v>
      </c>
      <c r="Y78" s="10">
        <f>'LI 3M - LGS'!Y19</f>
        <v>0</v>
      </c>
      <c r="Z78" s="10">
        <f>'LI 3M - LGS'!Z19</f>
        <v>0</v>
      </c>
      <c r="AA78" s="10">
        <f>'LI 3M - LGS'!AA19</f>
        <v>0</v>
      </c>
      <c r="AB78" s="10">
        <f>'LI 3M - LGS'!AB19</f>
        <v>0</v>
      </c>
      <c r="AC78" s="10">
        <f>'LI 3M - LGS'!AC19</f>
        <v>0</v>
      </c>
      <c r="AD78" s="10">
        <f>'LI 3M - LGS'!AD19</f>
        <v>0</v>
      </c>
      <c r="AE78" s="10">
        <f>'LI 3M - LGS'!AE19</f>
        <v>0</v>
      </c>
      <c r="AF78" s="10">
        <f>'LI 3M - LGS'!AF19</f>
        <v>0</v>
      </c>
      <c r="AG78" s="10">
        <f>'LI 3M - LGS'!AG19</f>
        <v>0</v>
      </c>
      <c r="AH78" s="10">
        <f>'LI 3M - LGS'!AH19</f>
        <v>0</v>
      </c>
      <c r="AI78" s="10">
        <f>'LI 3M - LGS'!AI19</f>
        <v>0</v>
      </c>
      <c r="AJ78" s="10">
        <f>'LI 3M - LGS'!AJ19</f>
        <v>0</v>
      </c>
      <c r="AK78" s="10">
        <f>'LI 3M - LGS'!AK19</f>
        <v>0</v>
      </c>
      <c r="AL78" s="10">
        <f>'LI 3M - LGS'!AL19</f>
        <v>0</v>
      </c>
      <c r="AM78" s="10">
        <f>'LI 3M - LGS'!AM19</f>
        <v>0</v>
      </c>
      <c r="AN78" s="10">
        <f>'LI 3M - LGS'!AN19</f>
        <v>0</v>
      </c>
      <c r="AO78" s="10">
        <f>'LI 3M - LGS'!AO19</f>
        <v>0</v>
      </c>
      <c r="AP78" s="10">
        <f>'LI 3M - LGS'!AP19</f>
        <v>0</v>
      </c>
      <c r="AQ78" s="10">
        <f>'LI 3M - LGS'!AQ19</f>
        <v>0</v>
      </c>
      <c r="AR78" s="10">
        <f>'LI 3M - LGS'!AR19</f>
        <v>0</v>
      </c>
      <c r="AS78" s="10">
        <f>'LI 3M - LGS'!AS19</f>
        <v>0</v>
      </c>
      <c r="AT78" s="10">
        <f>'LI 3M - LGS'!AT19</f>
        <v>0</v>
      </c>
      <c r="AU78" s="10">
        <f>'LI 3M - LGS'!AU19</f>
        <v>0</v>
      </c>
      <c r="AV78" s="10">
        <f>'LI 3M - LGS'!AV19</f>
        <v>0</v>
      </c>
      <c r="AW78" s="10">
        <f>'LI 3M - LGS'!AW19</f>
        <v>0</v>
      </c>
      <c r="AX78" s="10">
        <f>'LI 3M - LGS'!AX19</f>
        <v>0</v>
      </c>
      <c r="AY78" s="10">
        <f>'LI 3M - LGS'!AY19</f>
        <v>0</v>
      </c>
      <c r="AZ78" s="10">
        <f>'LI 3M - LGS'!AZ19</f>
        <v>0</v>
      </c>
      <c r="BA78" s="10">
        <f>'LI 3M - LGS'!BA19</f>
        <v>0</v>
      </c>
      <c r="BB78" s="10">
        <f>'LI 3M - LGS'!BB19</f>
        <v>0</v>
      </c>
      <c r="BC78" s="10">
        <f>'LI 3M - LGS'!BC19</f>
        <v>0</v>
      </c>
      <c r="BD78" s="10">
        <f>'LI 3M - LGS'!BD19</f>
        <v>0</v>
      </c>
      <c r="BE78" s="10">
        <f>'LI 3M - LGS'!BE19</f>
        <v>0</v>
      </c>
      <c r="BF78" s="10">
        <f>'LI 3M - LGS'!BF19</f>
        <v>0</v>
      </c>
      <c r="BG78" s="10">
        <f>'LI 3M - LGS'!BG19</f>
        <v>0</v>
      </c>
      <c r="BH78" s="10">
        <f>'LI 3M - LGS'!BH19</f>
        <v>0</v>
      </c>
      <c r="BI78" s="10">
        <f>'LI 3M - LGS'!BI19</f>
        <v>0</v>
      </c>
      <c r="BJ78" s="10">
        <f>'LI 3M - LGS'!BJ19</f>
        <v>0</v>
      </c>
      <c r="BK78" s="10">
        <f>'LI 3M - LGS'!BK19</f>
        <v>0</v>
      </c>
      <c r="BL78" s="10">
        <f>'LI 3M - LGS'!BL19</f>
        <v>0</v>
      </c>
      <c r="BM78" s="10">
        <f>'LI 3M - LGS'!BM19</f>
        <v>0</v>
      </c>
      <c r="BN78" s="10">
        <f>'LI 3M - LGS'!BN19</f>
        <v>0</v>
      </c>
      <c r="BO78" s="10">
        <f>'LI 3M - LGS'!BO19</f>
        <v>0</v>
      </c>
      <c r="BP78" s="10">
        <f>'LI 3M - LGS'!BP19</f>
        <v>0</v>
      </c>
      <c r="BQ78" s="10">
        <f>'LI 3M - LGS'!BQ19</f>
        <v>0</v>
      </c>
      <c r="BR78" s="10">
        <f>'LI 3M - LGS'!BR19</f>
        <v>0</v>
      </c>
      <c r="BS78" s="10">
        <f>'LI 3M - LGS'!BS19</f>
        <v>0</v>
      </c>
      <c r="BT78" s="10">
        <f>'LI 3M - LGS'!BT19</f>
        <v>0</v>
      </c>
      <c r="BU78" s="10">
        <f>'LI 3M - LGS'!BU19</f>
        <v>0</v>
      </c>
      <c r="BV78" s="10">
        <f>'LI 3M - LGS'!BV19</f>
        <v>0</v>
      </c>
      <c r="BW78" s="10">
        <f>'LI 3M - LGS'!BW19</f>
        <v>0</v>
      </c>
      <c r="BX78" s="10">
        <f>'LI 3M - LGS'!BX19</f>
        <v>0</v>
      </c>
      <c r="BY78" s="10">
        <f>'LI 3M - LGS'!BY19</f>
        <v>0</v>
      </c>
      <c r="BZ78" s="10">
        <f>'LI 3M - LGS'!BZ19</f>
        <v>0</v>
      </c>
      <c r="CA78" s="10">
        <f>'LI 3M - LGS'!CA19</f>
        <v>0</v>
      </c>
      <c r="CB78" s="10">
        <f>'LI 3M - LGS'!CB19</f>
        <v>0</v>
      </c>
      <c r="CC78" s="10">
        <f>'LI 3M - LGS'!CC19</f>
        <v>0</v>
      </c>
      <c r="CD78" s="10">
        <f>'LI 3M - LGS'!CD19</f>
        <v>0</v>
      </c>
      <c r="CE78" s="10">
        <f>'LI 3M - LGS'!CE19</f>
        <v>0</v>
      </c>
      <c r="CF78" s="10">
        <f>'LI 3M - LGS'!CF19</f>
        <v>0</v>
      </c>
      <c r="CG78" s="10">
        <f>'LI 3M - LGS'!CG19</f>
        <v>0</v>
      </c>
      <c r="CH78" s="10">
        <f>'LI 3M - LGS'!CH19</f>
        <v>0</v>
      </c>
    </row>
    <row r="79" spans="2:88" x14ac:dyDescent="0.35">
      <c r="B79" s="60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0</v>
      </c>
      <c r="N79" s="10">
        <f>'LI 4M - SPS'!N19</f>
        <v>0</v>
      </c>
      <c r="O79" s="10">
        <f>'LI 4M - SPS'!O19</f>
        <v>0</v>
      </c>
      <c r="P79" s="10">
        <f>'LI 4M - SPS'!P19</f>
        <v>0</v>
      </c>
      <c r="Q79" s="10">
        <f>'LI 4M - SPS'!Q19</f>
        <v>0</v>
      </c>
      <c r="R79" s="10">
        <f>'LI 4M - SPS'!R19</f>
        <v>0</v>
      </c>
      <c r="S79" s="10">
        <f>'LI 4M - SPS'!S19</f>
        <v>0</v>
      </c>
      <c r="T79" s="10">
        <f>'LI 4M - SPS'!T19</f>
        <v>0</v>
      </c>
      <c r="U79" s="10">
        <f>'LI 4M - SPS'!U19</f>
        <v>0</v>
      </c>
      <c r="V79" s="10">
        <f>'LI 4M - SPS'!V19</f>
        <v>0</v>
      </c>
      <c r="W79" s="10">
        <f>'LI 4M - SPS'!W19</f>
        <v>0</v>
      </c>
      <c r="X79" s="10">
        <f>'LI 4M - SPS'!X19</f>
        <v>0</v>
      </c>
      <c r="Y79" s="10">
        <f>'LI 4M - SPS'!Y19</f>
        <v>0</v>
      </c>
      <c r="Z79" s="10">
        <f>'LI 4M - SPS'!Z19</f>
        <v>0</v>
      </c>
      <c r="AA79" s="10">
        <f>'LI 4M - SPS'!AA19</f>
        <v>0</v>
      </c>
      <c r="AB79" s="10">
        <f>'LI 4M - SPS'!AB19</f>
        <v>0</v>
      </c>
      <c r="AC79" s="10">
        <f>'LI 4M - SPS'!AC19</f>
        <v>0</v>
      </c>
      <c r="AD79" s="10">
        <f>'LI 4M - SPS'!AD19</f>
        <v>0</v>
      </c>
      <c r="AE79" s="10">
        <f>'LI 4M - SPS'!AE19</f>
        <v>0</v>
      </c>
      <c r="AF79" s="10">
        <f>'LI 4M - SPS'!AF19</f>
        <v>0</v>
      </c>
      <c r="AG79" s="10">
        <f>'LI 4M - SPS'!AG19</f>
        <v>0</v>
      </c>
      <c r="AH79" s="10">
        <f>'LI 4M - SPS'!AH19</f>
        <v>0</v>
      </c>
      <c r="AI79" s="10">
        <f>'LI 4M - SPS'!AI19</f>
        <v>0</v>
      </c>
      <c r="AJ79" s="10">
        <f>'LI 4M - SPS'!AJ19</f>
        <v>0</v>
      </c>
      <c r="AK79" s="10">
        <f>'LI 4M - SPS'!AK19</f>
        <v>0</v>
      </c>
      <c r="AL79" s="10">
        <f>'LI 4M - SPS'!AL19</f>
        <v>0</v>
      </c>
      <c r="AM79" s="10">
        <f>'LI 4M - SPS'!AM19</f>
        <v>0</v>
      </c>
      <c r="AN79" s="10">
        <f>'LI 4M - SPS'!AN19</f>
        <v>0</v>
      </c>
      <c r="AO79" s="10">
        <f>'LI 4M - SPS'!AO19</f>
        <v>0</v>
      </c>
      <c r="AP79" s="10">
        <f>'LI 4M - SPS'!AP19</f>
        <v>0</v>
      </c>
      <c r="AQ79" s="10">
        <f>'LI 4M - SPS'!AQ19</f>
        <v>0</v>
      </c>
      <c r="AR79" s="10">
        <f>'LI 4M - SPS'!AR19</f>
        <v>0</v>
      </c>
      <c r="AS79" s="10">
        <f>'LI 4M - SPS'!AS19</f>
        <v>0</v>
      </c>
      <c r="AT79" s="10">
        <f>'LI 4M - SPS'!AT19</f>
        <v>0</v>
      </c>
      <c r="AU79" s="10">
        <f>'LI 4M - SPS'!AU19</f>
        <v>0</v>
      </c>
      <c r="AV79" s="10">
        <f>'LI 4M - SPS'!AV19</f>
        <v>0</v>
      </c>
      <c r="AW79" s="10">
        <f>'LI 4M - SPS'!AW19</f>
        <v>0</v>
      </c>
      <c r="AX79" s="10">
        <f>'LI 4M - SPS'!AX19</f>
        <v>0</v>
      </c>
      <c r="AY79" s="10">
        <f>'LI 4M - SPS'!AY19</f>
        <v>0</v>
      </c>
      <c r="AZ79" s="10">
        <f>'LI 4M - SPS'!AZ19</f>
        <v>0</v>
      </c>
      <c r="BA79" s="10">
        <f>'LI 4M - SPS'!BA19</f>
        <v>0</v>
      </c>
      <c r="BB79" s="10">
        <f>'LI 4M - SPS'!BB19</f>
        <v>0</v>
      </c>
      <c r="BC79" s="10">
        <f>'LI 4M - SPS'!BC19</f>
        <v>0</v>
      </c>
      <c r="BD79" s="10">
        <f>'LI 4M - SPS'!BD19</f>
        <v>0</v>
      </c>
      <c r="BE79" s="10">
        <f>'LI 4M - SPS'!BE19</f>
        <v>0</v>
      </c>
      <c r="BF79" s="10">
        <f>'LI 4M - SPS'!BF19</f>
        <v>0</v>
      </c>
      <c r="BG79" s="10">
        <f>'LI 4M - SPS'!BG19</f>
        <v>0</v>
      </c>
      <c r="BH79" s="10">
        <f>'LI 4M - SPS'!BH19</f>
        <v>0</v>
      </c>
      <c r="BI79" s="10">
        <f>'LI 4M - SPS'!BI19</f>
        <v>0</v>
      </c>
      <c r="BJ79" s="10">
        <f>'LI 4M - SPS'!BJ19</f>
        <v>0</v>
      </c>
      <c r="BK79" s="10">
        <f>'LI 4M - SPS'!BK19</f>
        <v>0</v>
      </c>
      <c r="BL79" s="10">
        <f>'LI 4M - SPS'!BL19</f>
        <v>0</v>
      </c>
      <c r="BM79" s="10">
        <f>'LI 4M - SPS'!BM19</f>
        <v>0</v>
      </c>
      <c r="BN79" s="10">
        <f>'LI 4M - SPS'!BN19</f>
        <v>0</v>
      </c>
      <c r="BO79" s="10">
        <f>'LI 4M - SPS'!BO19</f>
        <v>0</v>
      </c>
      <c r="BP79" s="10">
        <f>'LI 4M - SPS'!BP19</f>
        <v>0</v>
      </c>
      <c r="BQ79" s="10">
        <f>'LI 4M - SPS'!BQ19</f>
        <v>0</v>
      </c>
      <c r="BR79" s="10">
        <f>'LI 4M - SPS'!BR19</f>
        <v>0</v>
      </c>
      <c r="BS79" s="10">
        <f>'LI 4M - SPS'!BS19</f>
        <v>0</v>
      </c>
      <c r="BT79" s="10">
        <f>'LI 4M - SPS'!BT19</f>
        <v>0</v>
      </c>
      <c r="BU79" s="10">
        <f>'LI 4M - SPS'!BU19</f>
        <v>0</v>
      </c>
      <c r="BV79" s="10">
        <f>'LI 4M - SPS'!BV19</f>
        <v>0</v>
      </c>
      <c r="BW79" s="10">
        <f>'LI 4M - SPS'!BW19</f>
        <v>0</v>
      </c>
      <c r="BX79" s="10">
        <f>'LI 4M - SPS'!BX19</f>
        <v>0</v>
      </c>
      <c r="BY79" s="10">
        <f>'LI 4M - SPS'!BY19</f>
        <v>0</v>
      </c>
      <c r="BZ79" s="10">
        <f>'LI 4M - SPS'!BZ19</f>
        <v>0</v>
      </c>
      <c r="CA79" s="10">
        <f>'LI 4M - SPS'!CA19</f>
        <v>0</v>
      </c>
      <c r="CB79" s="10">
        <f>'LI 4M - SPS'!CB19</f>
        <v>0</v>
      </c>
      <c r="CC79" s="10">
        <f>'LI 4M - SPS'!CC19</f>
        <v>0</v>
      </c>
      <c r="CD79" s="10">
        <f>'LI 4M - SPS'!CD19</f>
        <v>0</v>
      </c>
      <c r="CE79" s="10">
        <f>'LI 4M - SPS'!CE19</f>
        <v>0</v>
      </c>
      <c r="CF79" s="10">
        <f>'LI 4M - SPS'!CF19</f>
        <v>0</v>
      </c>
      <c r="CG79" s="10">
        <f>'LI 4M - SPS'!CG19</f>
        <v>0</v>
      </c>
      <c r="CH79" s="10">
        <f>'LI 4M - SPS'!CH19</f>
        <v>0</v>
      </c>
    </row>
    <row r="80" spans="2:88" ht="15" thickBot="1" x14ac:dyDescent="0.4">
      <c r="B80" s="36" t="s">
        <v>33</v>
      </c>
      <c r="C80" s="145">
        <f>'LI 11M - LPS'!C19</f>
        <v>0</v>
      </c>
      <c r="D80" s="145">
        <f>'LI 11M - LPS'!D19</f>
        <v>0</v>
      </c>
      <c r="E80" s="145">
        <f>'LI 11M - LPS'!E19</f>
        <v>0</v>
      </c>
      <c r="F80" s="145">
        <f>'LI 11M - LPS'!F19</f>
        <v>0</v>
      </c>
      <c r="G80" s="145">
        <f>'LI 11M - LPS'!G19</f>
        <v>0</v>
      </c>
      <c r="H80" s="145">
        <f>'LI 11M - LPS'!H19</f>
        <v>0</v>
      </c>
      <c r="I80" s="145">
        <f>'LI 11M - LPS'!I19</f>
        <v>0</v>
      </c>
      <c r="J80" s="145">
        <f>'LI 11M - LPS'!J19</f>
        <v>0</v>
      </c>
      <c r="K80" s="145">
        <f>'LI 11M - LPS'!K19</f>
        <v>0</v>
      </c>
      <c r="L80" s="145">
        <f>'LI 11M - LPS'!L19</f>
        <v>0</v>
      </c>
      <c r="M80" s="145">
        <f>'LI 11M - LPS'!M19</f>
        <v>0</v>
      </c>
      <c r="N80" s="145">
        <f>'LI 11M - LPS'!N19</f>
        <v>0</v>
      </c>
      <c r="O80" s="145">
        <f>'LI 11M - LPS'!O19</f>
        <v>0</v>
      </c>
      <c r="P80" s="145">
        <f>'LI 11M - LPS'!P19</f>
        <v>0</v>
      </c>
      <c r="Q80" s="71">
        <f>'LI 11M - LPS'!Q19</f>
        <v>0</v>
      </c>
      <c r="R80" s="71">
        <f>'LI 11M - LPS'!R19</f>
        <v>0</v>
      </c>
      <c r="S80" s="71">
        <f>'LI 11M - LPS'!S19</f>
        <v>0</v>
      </c>
      <c r="T80" s="71">
        <f>'LI 11M - LPS'!T19</f>
        <v>0</v>
      </c>
      <c r="U80" s="71">
        <f>'LI 11M - LPS'!U19</f>
        <v>0</v>
      </c>
      <c r="V80" s="71">
        <f>'LI 11M - LPS'!V19</f>
        <v>0</v>
      </c>
      <c r="W80" s="71">
        <f>'LI 11M - LPS'!W19</f>
        <v>0</v>
      </c>
      <c r="X80" s="71">
        <f>'LI 11M - LPS'!X19</f>
        <v>0</v>
      </c>
      <c r="Y80" s="71">
        <f>'LI 11M - LPS'!Y19</f>
        <v>0</v>
      </c>
      <c r="Z80" s="71">
        <f>'LI 11M - LPS'!Z19</f>
        <v>0</v>
      </c>
      <c r="AA80" s="71">
        <f>'LI 11M - LPS'!AA19</f>
        <v>0</v>
      </c>
      <c r="AB80" s="71">
        <f>'LI 11M - LPS'!AB19</f>
        <v>0</v>
      </c>
      <c r="AC80" s="71">
        <f>'LI 11M - LPS'!AC19</f>
        <v>0</v>
      </c>
      <c r="AD80" s="71">
        <f>'LI 11M - LPS'!AD19</f>
        <v>0</v>
      </c>
      <c r="AE80" s="71">
        <f>'LI 11M - LPS'!AE19</f>
        <v>0</v>
      </c>
      <c r="AF80" s="71">
        <f>'LI 11M - LPS'!AF19</f>
        <v>0</v>
      </c>
      <c r="AG80" s="71">
        <f>'LI 11M - LPS'!AG19</f>
        <v>0</v>
      </c>
      <c r="AH80" s="71">
        <f>'LI 11M - LPS'!AH19</f>
        <v>0</v>
      </c>
      <c r="AI80" s="71">
        <f>'LI 11M - LPS'!AI19</f>
        <v>0</v>
      </c>
      <c r="AJ80" s="71">
        <f>'LI 11M - LPS'!AJ19</f>
        <v>0</v>
      </c>
      <c r="AK80" s="71">
        <f>'LI 11M - LPS'!AK19</f>
        <v>0</v>
      </c>
      <c r="AL80" s="71">
        <f>'LI 11M - LPS'!AL19</f>
        <v>0</v>
      </c>
      <c r="AM80" s="71">
        <f>'LI 11M - LPS'!AM19</f>
        <v>0</v>
      </c>
      <c r="AN80" s="71">
        <f>'LI 11M - LPS'!AN19</f>
        <v>0</v>
      </c>
      <c r="AO80" s="71">
        <f>'LI 11M - LPS'!AO19</f>
        <v>0</v>
      </c>
      <c r="AP80" s="71">
        <f>'LI 11M - LPS'!AP19</f>
        <v>0</v>
      </c>
      <c r="AQ80" s="71">
        <f>'LI 11M - LPS'!AQ19</f>
        <v>0</v>
      </c>
      <c r="AR80" s="71">
        <f>'LI 11M - LPS'!AR19</f>
        <v>0</v>
      </c>
      <c r="AS80" s="71">
        <f>'LI 11M - LPS'!AS19</f>
        <v>0</v>
      </c>
      <c r="AT80" s="71">
        <f>'LI 11M - LPS'!AT19</f>
        <v>0</v>
      </c>
      <c r="AU80" s="71">
        <f>'LI 11M - LPS'!AU19</f>
        <v>0</v>
      </c>
      <c r="AV80" s="71">
        <f>'LI 11M - LPS'!AV19</f>
        <v>0</v>
      </c>
      <c r="AW80" s="71">
        <f>'LI 11M - LPS'!AW19</f>
        <v>0</v>
      </c>
      <c r="AX80" s="71">
        <f>'LI 11M - LPS'!AX19</f>
        <v>0</v>
      </c>
      <c r="AY80" s="71">
        <f>'LI 11M - LPS'!AY19</f>
        <v>0</v>
      </c>
      <c r="AZ80" s="71">
        <f>'LI 11M - LPS'!AZ19</f>
        <v>0</v>
      </c>
      <c r="BA80" s="71">
        <f>'LI 11M - LPS'!BA19</f>
        <v>0</v>
      </c>
      <c r="BB80" s="71">
        <f>'LI 11M - LPS'!BB19</f>
        <v>0</v>
      </c>
      <c r="BC80" s="71">
        <f>'LI 11M - LPS'!BC19</f>
        <v>0</v>
      </c>
      <c r="BD80" s="71">
        <f>'LI 11M - LPS'!BD19</f>
        <v>0</v>
      </c>
      <c r="BE80" s="71">
        <f>'LI 11M - LPS'!BE19</f>
        <v>0</v>
      </c>
      <c r="BF80" s="71">
        <f>'LI 11M - LPS'!BF19</f>
        <v>0</v>
      </c>
      <c r="BG80" s="71">
        <f>'LI 11M - LPS'!BG19</f>
        <v>0</v>
      </c>
      <c r="BH80" s="71">
        <f>'LI 11M - LPS'!BH19</f>
        <v>0</v>
      </c>
      <c r="BI80" s="71">
        <f>'LI 11M - LPS'!BI19</f>
        <v>0</v>
      </c>
      <c r="BJ80" s="71">
        <f>'LI 11M - LPS'!BJ19</f>
        <v>0</v>
      </c>
      <c r="BK80" s="71">
        <f>'LI 11M - LPS'!BK19</f>
        <v>0</v>
      </c>
      <c r="BL80" s="71">
        <f>'LI 11M - LPS'!BL19</f>
        <v>0</v>
      </c>
      <c r="BM80" s="71">
        <f>'LI 11M - LPS'!BM19</f>
        <v>0</v>
      </c>
      <c r="BN80" s="71">
        <f>'LI 11M - LPS'!BN19</f>
        <v>0</v>
      </c>
      <c r="BO80" s="71">
        <f>'LI 11M - LPS'!BO19</f>
        <v>0</v>
      </c>
      <c r="BP80" s="71">
        <f>'LI 11M - LPS'!BP19</f>
        <v>0</v>
      </c>
      <c r="BQ80" s="71">
        <f>'LI 11M - LPS'!BQ19</f>
        <v>0</v>
      </c>
      <c r="BR80" s="71">
        <f>'LI 11M - LPS'!BR19</f>
        <v>0</v>
      </c>
      <c r="BS80" s="71">
        <f>'LI 11M - LPS'!BS19</f>
        <v>0</v>
      </c>
      <c r="BT80" s="71">
        <f>'LI 11M - LPS'!BT19</f>
        <v>0</v>
      </c>
      <c r="BU80" s="71">
        <f>'LI 11M - LPS'!BU19</f>
        <v>0</v>
      </c>
      <c r="BV80" s="71">
        <f>'LI 11M - LPS'!BV19</f>
        <v>0</v>
      </c>
      <c r="BW80" s="71">
        <f>'LI 11M - LPS'!BW19</f>
        <v>0</v>
      </c>
      <c r="BX80" s="71">
        <f>'LI 11M - LPS'!BX19</f>
        <v>0</v>
      </c>
      <c r="BY80" s="71">
        <f>'LI 11M - LPS'!BY19</f>
        <v>0</v>
      </c>
      <c r="BZ80" s="71">
        <f>'LI 11M - LPS'!BZ19</f>
        <v>0</v>
      </c>
      <c r="CA80" s="71">
        <f>'LI 11M - LPS'!CA19</f>
        <v>0</v>
      </c>
      <c r="CB80" s="71">
        <f>'LI 11M - LPS'!CB19</f>
        <v>0</v>
      </c>
      <c r="CC80" s="71">
        <f>'LI 11M - LPS'!CC19</f>
        <v>0</v>
      </c>
      <c r="CD80" s="71">
        <f>'LI 11M - LPS'!CD19</f>
        <v>0</v>
      </c>
      <c r="CE80" s="71">
        <f>'LI 11M - LPS'!CE19</f>
        <v>0</v>
      </c>
      <c r="CF80" s="71">
        <f>'LI 11M - LPS'!CF19</f>
        <v>0</v>
      </c>
      <c r="CG80" s="71">
        <f>'LI 11M - LPS'!CG19</f>
        <v>0</v>
      </c>
      <c r="CH80" s="71">
        <f>'LI 11M - LPS'!CH19</f>
        <v>0</v>
      </c>
    </row>
    <row r="81" spans="1:99" ht="15" thickBot="1" x14ac:dyDescent="0.4">
      <c r="B81" s="61" t="s">
        <v>34</v>
      </c>
      <c r="C81" s="81">
        <f>SUM(C76:C80)</f>
        <v>0</v>
      </c>
      <c r="D81" s="82">
        <f t="shared" ref="D81:BO81" si="82">SUM(D76:D80)</f>
        <v>24140.92041381836</v>
      </c>
      <c r="E81" s="82">
        <f t="shared" si="82"/>
        <v>145495.16206107216</v>
      </c>
      <c r="F81" s="82">
        <f t="shared" si="82"/>
        <v>285394.32670861483</v>
      </c>
      <c r="G81" s="82">
        <f t="shared" si="82"/>
        <v>927978.60571292462</v>
      </c>
      <c r="H81" s="82">
        <f t="shared" si="82"/>
        <v>2083797.64109634</v>
      </c>
      <c r="I81" s="82">
        <f t="shared" si="82"/>
        <v>1272182.6407316625</v>
      </c>
      <c r="J81" s="82">
        <f t="shared" si="82"/>
        <v>1524822.7758817433</v>
      </c>
      <c r="K81" s="82">
        <f t="shared" si="82"/>
        <v>2709089.2911866698</v>
      </c>
      <c r="L81" s="82">
        <f t="shared" si="82"/>
        <v>1451129.8068903997</v>
      </c>
      <c r="M81" s="82">
        <f t="shared" si="82"/>
        <v>1674743.392634718</v>
      </c>
      <c r="N81" s="82">
        <f t="shared" si="82"/>
        <v>5396121.7676696815</v>
      </c>
      <c r="O81" s="82">
        <f t="shared" si="82"/>
        <v>0</v>
      </c>
      <c r="P81" s="82">
        <f t="shared" si="82"/>
        <v>0</v>
      </c>
      <c r="Q81" s="72">
        <f t="shared" si="82"/>
        <v>0</v>
      </c>
      <c r="R81" s="72">
        <f t="shared" si="82"/>
        <v>0</v>
      </c>
      <c r="S81" s="72">
        <f t="shared" si="82"/>
        <v>0</v>
      </c>
      <c r="T81" s="72">
        <f t="shared" si="82"/>
        <v>0</v>
      </c>
      <c r="U81" s="72">
        <f t="shared" si="82"/>
        <v>0</v>
      </c>
      <c r="V81" s="72">
        <f t="shared" si="82"/>
        <v>0</v>
      </c>
      <c r="W81" s="72">
        <f t="shared" si="82"/>
        <v>0</v>
      </c>
      <c r="X81" s="72">
        <f t="shared" si="82"/>
        <v>0</v>
      </c>
      <c r="Y81" s="72">
        <f t="shared" si="82"/>
        <v>0</v>
      </c>
      <c r="Z81" s="72">
        <f t="shared" si="82"/>
        <v>0</v>
      </c>
      <c r="AA81" s="72">
        <f t="shared" si="82"/>
        <v>0</v>
      </c>
      <c r="AB81" s="72">
        <f t="shared" si="82"/>
        <v>0</v>
      </c>
      <c r="AC81" s="72">
        <f t="shared" si="82"/>
        <v>0</v>
      </c>
      <c r="AD81" s="72">
        <f t="shared" si="82"/>
        <v>0</v>
      </c>
      <c r="AE81" s="72">
        <f t="shared" si="82"/>
        <v>0</v>
      </c>
      <c r="AF81" s="72">
        <f t="shared" si="82"/>
        <v>0</v>
      </c>
      <c r="AG81" s="72">
        <f t="shared" si="82"/>
        <v>0</v>
      </c>
      <c r="AH81" s="72">
        <f t="shared" si="82"/>
        <v>0</v>
      </c>
      <c r="AI81" s="72">
        <f t="shared" si="82"/>
        <v>0</v>
      </c>
      <c r="AJ81" s="72">
        <f t="shared" si="82"/>
        <v>0</v>
      </c>
      <c r="AK81" s="72">
        <f t="shared" si="82"/>
        <v>0</v>
      </c>
      <c r="AL81" s="72">
        <f t="shared" si="82"/>
        <v>0</v>
      </c>
      <c r="AM81" s="72">
        <f t="shared" si="82"/>
        <v>0</v>
      </c>
      <c r="AN81" s="72">
        <f t="shared" si="82"/>
        <v>0</v>
      </c>
      <c r="AO81" s="72">
        <f t="shared" si="82"/>
        <v>0</v>
      </c>
      <c r="AP81" s="72">
        <f t="shared" si="82"/>
        <v>0</v>
      </c>
      <c r="AQ81" s="72">
        <f t="shared" si="82"/>
        <v>0</v>
      </c>
      <c r="AR81" s="72">
        <f t="shared" si="82"/>
        <v>0</v>
      </c>
      <c r="AS81" s="72">
        <f t="shared" si="82"/>
        <v>0</v>
      </c>
      <c r="AT81" s="72">
        <f t="shared" si="82"/>
        <v>0</v>
      </c>
      <c r="AU81" s="72">
        <f t="shared" si="82"/>
        <v>0</v>
      </c>
      <c r="AV81" s="72">
        <f t="shared" si="82"/>
        <v>0</v>
      </c>
      <c r="AW81" s="72">
        <f t="shared" si="82"/>
        <v>0</v>
      </c>
      <c r="AX81" s="72">
        <f t="shared" si="82"/>
        <v>0</v>
      </c>
      <c r="AY81" s="72">
        <f t="shared" si="82"/>
        <v>0</v>
      </c>
      <c r="AZ81" s="72">
        <f t="shared" si="82"/>
        <v>0</v>
      </c>
      <c r="BA81" s="72">
        <f t="shared" si="82"/>
        <v>0</v>
      </c>
      <c r="BB81" s="72">
        <f t="shared" si="82"/>
        <v>0</v>
      </c>
      <c r="BC81" s="72">
        <f t="shared" si="82"/>
        <v>0</v>
      </c>
      <c r="BD81" s="72">
        <f t="shared" si="82"/>
        <v>0</v>
      </c>
      <c r="BE81" s="72">
        <f t="shared" si="82"/>
        <v>0</v>
      </c>
      <c r="BF81" s="72">
        <f t="shared" si="82"/>
        <v>0</v>
      </c>
      <c r="BG81" s="72">
        <f t="shared" si="82"/>
        <v>0</v>
      </c>
      <c r="BH81" s="72">
        <f t="shared" si="82"/>
        <v>0</v>
      </c>
      <c r="BI81" s="72">
        <f t="shared" si="82"/>
        <v>0</v>
      </c>
      <c r="BJ81" s="72">
        <f t="shared" si="82"/>
        <v>0</v>
      </c>
      <c r="BK81" s="72">
        <f t="shared" si="82"/>
        <v>0</v>
      </c>
      <c r="BL81" s="72">
        <f t="shared" si="82"/>
        <v>0</v>
      </c>
      <c r="BM81" s="72">
        <f t="shared" si="82"/>
        <v>0</v>
      </c>
      <c r="BN81" s="72">
        <f t="shared" si="82"/>
        <v>0</v>
      </c>
      <c r="BO81" s="72">
        <f t="shared" si="82"/>
        <v>0</v>
      </c>
      <c r="BP81" s="72">
        <f t="shared" ref="BP81:CH81" si="83">SUM(BP76:BP80)</f>
        <v>0</v>
      </c>
      <c r="BQ81" s="72">
        <f t="shared" si="83"/>
        <v>0</v>
      </c>
      <c r="BR81" s="72">
        <f t="shared" si="83"/>
        <v>0</v>
      </c>
      <c r="BS81" s="72">
        <f t="shared" si="83"/>
        <v>0</v>
      </c>
      <c r="BT81" s="72">
        <f t="shared" si="83"/>
        <v>0</v>
      </c>
      <c r="BU81" s="72">
        <f t="shared" si="83"/>
        <v>0</v>
      </c>
      <c r="BV81" s="72">
        <f t="shared" si="83"/>
        <v>0</v>
      </c>
      <c r="BW81" s="72">
        <f t="shared" si="83"/>
        <v>0</v>
      </c>
      <c r="BX81" s="72">
        <f t="shared" si="83"/>
        <v>0</v>
      </c>
      <c r="BY81" s="72">
        <f t="shared" si="83"/>
        <v>0</v>
      </c>
      <c r="BZ81" s="72">
        <f t="shared" si="83"/>
        <v>0</v>
      </c>
      <c r="CA81" s="72">
        <f t="shared" si="83"/>
        <v>0</v>
      </c>
      <c r="CB81" s="72">
        <f t="shared" si="83"/>
        <v>0</v>
      </c>
      <c r="CC81" s="72">
        <f t="shared" si="83"/>
        <v>0</v>
      </c>
      <c r="CD81" s="72">
        <f t="shared" si="83"/>
        <v>0</v>
      </c>
      <c r="CE81" s="72">
        <f t="shared" si="83"/>
        <v>0</v>
      </c>
      <c r="CF81" s="72">
        <f t="shared" si="83"/>
        <v>0</v>
      </c>
      <c r="CG81" s="72">
        <f t="shared" si="83"/>
        <v>0</v>
      </c>
      <c r="CH81" s="74">
        <f t="shared" si="83"/>
        <v>0</v>
      </c>
    </row>
    <row r="85" spans="1:99" ht="18" customHeight="1" x14ac:dyDescent="0.35">
      <c r="A85" s="504" t="s">
        <v>96</v>
      </c>
      <c r="B85" s="504"/>
      <c r="C85" s="205" t="s">
        <v>180</v>
      </c>
    </row>
    <row r="86" spans="1:99" ht="15" thickBot="1" x14ac:dyDescent="0.4">
      <c r="A86" s="504"/>
      <c r="B86" s="504"/>
    </row>
    <row r="87" spans="1:99" ht="15" thickBot="1" x14ac:dyDescent="0.4">
      <c r="B87" s="58" t="s">
        <v>35</v>
      </c>
      <c r="C87" s="53">
        <f>C59</f>
        <v>44562</v>
      </c>
      <c r="D87" s="53">
        <f t="shared" ref="D87:BO87" si="84">D59</f>
        <v>44593</v>
      </c>
      <c r="E87" s="53">
        <f t="shared" si="84"/>
        <v>44621</v>
      </c>
      <c r="F87" s="53">
        <f t="shared" si="84"/>
        <v>44652</v>
      </c>
      <c r="G87" s="53">
        <f t="shared" si="84"/>
        <v>44682</v>
      </c>
      <c r="H87" s="53">
        <f t="shared" si="84"/>
        <v>44713</v>
      </c>
      <c r="I87" s="53">
        <f t="shared" si="84"/>
        <v>44743</v>
      </c>
      <c r="J87" s="53">
        <f t="shared" si="84"/>
        <v>44774</v>
      </c>
      <c r="K87" s="53">
        <f t="shared" si="84"/>
        <v>44805</v>
      </c>
      <c r="L87" s="53">
        <f t="shared" si="84"/>
        <v>44835</v>
      </c>
      <c r="M87" s="53">
        <f t="shared" si="84"/>
        <v>44866</v>
      </c>
      <c r="N87" s="53">
        <f t="shared" si="84"/>
        <v>44896</v>
      </c>
      <c r="O87" s="53">
        <f t="shared" si="84"/>
        <v>44927</v>
      </c>
      <c r="P87" s="53">
        <f t="shared" si="84"/>
        <v>44958</v>
      </c>
      <c r="Q87" s="53">
        <f t="shared" si="84"/>
        <v>44986</v>
      </c>
      <c r="R87" s="53">
        <f t="shared" si="84"/>
        <v>45017</v>
      </c>
      <c r="S87" s="53">
        <f t="shared" si="84"/>
        <v>45047</v>
      </c>
      <c r="T87" s="53">
        <f t="shared" si="84"/>
        <v>45078</v>
      </c>
      <c r="U87" s="53">
        <f t="shared" si="84"/>
        <v>45108</v>
      </c>
      <c r="V87" s="53">
        <f t="shared" si="84"/>
        <v>45139</v>
      </c>
      <c r="W87" s="53">
        <f t="shared" si="84"/>
        <v>45170</v>
      </c>
      <c r="X87" s="53">
        <f t="shared" si="84"/>
        <v>45200</v>
      </c>
      <c r="Y87" s="53">
        <f t="shared" si="84"/>
        <v>45231</v>
      </c>
      <c r="Z87" s="53">
        <f t="shared" si="84"/>
        <v>45261</v>
      </c>
      <c r="AA87" s="53">
        <f t="shared" si="84"/>
        <v>45292</v>
      </c>
      <c r="AB87" s="53">
        <f t="shared" si="84"/>
        <v>45323</v>
      </c>
      <c r="AC87" s="53">
        <f t="shared" si="84"/>
        <v>45352</v>
      </c>
      <c r="AD87" s="53">
        <f t="shared" si="84"/>
        <v>45383</v>
      </c>
      <c r="AE87" s="53">
        <f t="shared" si="84"/>
        <v>45413</v>
      </c>
      <c r="AF87" s="53">
        <f t="shared" si="84"/>
        <v>45444</v>
      </c>
      <c r="AG87" s="53">
        <f t="shared" si="84"/>
        <v>45474</v>
      </c>
      <c r="AH87" s="53">
        <f t="shared" si="84"/>
        <v>45505</v>
      </c>
      <c r="AI87" s="53">
        <f t="shared" si="84"/>
        <v>45536</v>
      </c>
      <c r="AJ87" s="53">
        <f t="shared" si="84"/>
        <v>45566</v>
      </c>
      <c r="AK87" s="53">
        <f t="shared" si="84"/>
        <v>45597</v>
      </c>
      <c r="AL87" s="53">
        <f t="shared" si="84"/>
        <v>45627</v>
      </c>
      <c r="AM87" s="53">
        <f t="shared" si="84"/>
        <v>45658</v>
      </c>
      <c r="AN87" s="53">
        <f t="shared" si="84"/>
        <v>45689</v>
      </c>
      <c r="AO87" s="53">
        <f t="shared" si="84"/>
        <v>45717</v>
      </c>
      <c r="AP87" s="53">
        <f t="shared" si="84"/>
        <v>45748</v>
      </c>
      <c r="AQ87" s="53">
        <f t="shared" si="84"/>
        <v>45778</v>
      </c>
      <c r="AR87" s="53">
        <f t="shared" si="84"/>
        <v>45809</v>
      </c>
      <c r="AS87" s="53">
        <f t="shared" si="84"/>
        <v>45839</v>
      </c>
      <c r="AT87" s="53">
        <f t="shared" si="84"/>
        <v>45870</v>
      </c>
      <c r="AU87" s="53">
        <f t="shared" si="84"/>
        <v>45901</v>
      </c>
      <c r="AV87" s="53">
        <f t="shared" si="84"/>
        <v>45931</v>
      </c>
      <c r="AW87" s="53">
        <f t="shared" si="84"/>
        <v>45962</v>
      </c>
      <c r="AX87" s="53">
        <f t="shared" si="84"/>
        <v>45992</v>
      </c>
      <c r="AY87" s="53">
        <f t="shared" si="84"/>
        <v>46023</v>
      </c>
      <c r="AZ87" s="53">
        <f t="shared" si="84"/>
        <v>46054</v>
      </c>
      <c r="BA87" s="53">
        <f t="shared" si="84"/>
        <v>46082</v>
      </c>
      <c r="BB87" s="53">
        <f t="shared" si="84"/>
        <v>46113</v>
      </c>
      <c r="BC87" s="53">
        <f t="shared" si="84"/>
        <v>46143</v>
      </c>
      <c r="BD87" s="53">
        <f t="shared" si="84"/>
        <v>46174</v>
      </c>
      <c r="BE87" s="53">
        <f t="shared" si="84"/>
        <v>46204</v>
      </c>
      <c r="BF87" s="53">
        <f t="shared" si="84"/>
        <v>46235</v>
      </c>
      <c r="BG87" s="53">
        <f t="shared" si="84"/>
        <v>46266</v>
      </c>
      <c r="BH87" s="53">
        <f t="shared" si="84"/>
        <v>46296</v>
      </c>
      <c r="BI87" s="53">
        <f t="shared" si="84"/>
        <v>46327</v>
      </c>
      <c r="BJ87" s="53">
        <f t="shared" si="84"/>
        <v>46357</v>
      </c>
      <c r="BK87" s="53">
        <f t="shared" si="84"/>
        <v>46388</v>
      </c>
      <c r="BL87" s="53">
        <f t="shared" si="84"/>
        <v>46419</v>
      </c>
      <c r="BM87" s="53">
        <f t="shared" si="84"/>
        <v>46447</v>
      </c>
      <c r="BN87" s="53">
        <f t="shared" si="84"/>
        <v>46478</v>
      </c>
      <c r="BO87" s="53">
        <f t="shared" si="84"/>
        <v>46508</v>
      </c>
      <c r="BP87" s="53">
        <f t="shared" ref="BP87:CH87" si="85">BP59</f>
        <v>46539</v>
      </c>
      <c r="BQ87" s="53">
        <f t="shared" si="85"/>
        <v>46569</v>
      </c>
      <c r="BR87" s="53">
        <f t="shared" si="85"/>
        <v>46600</v>
      </c>
      <c r="BS87" s="53">
        <f t="shared" si="85"/>
        <v>46631</v>
      </c>
      <c r="BT87" s="53">
        <f t="shared" si="85"/>
        <v>46661</v>
      </c>
      <c r="BU87" s="53">
        <f t="shared" si="85"/>
        <v>46692</v>
      </c>
      <c r="BV87" s="53">
        <f t="shared" si="85"/>
        <v>46722</v>
      </c>
      <c r="BW87" s="53">
        <f t="shared" si="85"/>
        <v>46753</v>
      </c>
      <c r="BX87" s="53">
        <f t="shared" si="85"/>
        <v>46784</v>
      </c>
      <c r="BY87" s="53">
        <f t="shared" si="85"/>
        <v>46813</v>
      </c>
      <c r="BZ87" s="53">
        <f t="shared" si="85"/>
        <v>46844</v>
      </c>
      <c r="CA87" s="53">
        <f t="shared" si="85"/>
        <v>46874</v>
      </c>
      <c r="CB87" s="53">
        <f t="shared" si="85"/>
        <v>46905</v>
      </c>
      <c r="CC87" s="53">
        <f t="shared" si="85"/>
        <v>46935</v>
      </c>
      <c r="CD87" s="53">
        <f t="shared" si="85"/>
        <v>46966</v>
      </c>
      <c r="CE87" s="53">
        <f t="shared" si="85"/>
        <v>46997</v>
      </c>
      <c r="CF87" s="53">
        <f t="shared" si="85"/>
        <v>47027</v>
      </c>
      <c r="CG87" s="53">
        <f t="shared" si="85"/>
        <v>47058</v>
      </c>
      <c r="CH87" s="174">
        <f t="shared" si="85"/>
        <v>47088</v>
      </c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</row>
    <row r="88" spans="1:99" x14ac:dyDescent="0.35">
      <c r="B88" s="59" t="s">
        <v>29</v>
      </c>
      <c r="C88" s="55">
        <f t="shared" ref="C88:K92" si="86">IF(C$4="X",C96+C104,0)</f>
        <v>1231.5295374941124</v>
      </c>
      <c r="D88" s="55">
        <f t="shared" si="86"/>
        <v>4948.6880525447441</v>
      </c>
      <c r="E88" s="55">
        <f t="shared" si="86"/>
        <v>11552.141746416613</v>
      </c>
      <c r="F88" s="55">
        <f t="shared" si="86"/>
        <v>12057.691890741185</v>
      </c>
      <c r="G88" s="55">
        <f t="shared" si="86"/>
        <v>20965.730012975597</v>
      </c>
      <c r="H88" s="55">
        <f t="shared" si="86"/>
        <v>173193.3018178973</v>
      </c>
      <c r="I88" s="55">
        <f t="shared" si="86"/>
        <v>315272.43139672693</v>
      </c>
      <c r="J88" s="55">
        <f t="shared" si="86"/>
        <v>386738.16972937965</v>
      </c>
      <c r="K88" s="55">
        <f t="shared" si="86"/>
        <v>238984.67730201103</v>
      </c>
      <c r="L88" s="55">
        <f t="shared" ref="L88:BW88" si="87">IF(L$4="X",L96+L104,0)</f>
        <v>57172.594882347556</v>
      </c>
      <c r="M88" s="55">
        <f t="shared" si="87"/>
        <v>85483.231852345198</v>
      </c>
      <c r="N88" s="55">
        <f t="shared" si="87"/>
        <v>172431.1557657657</v>
      </c>
      <c r="O88" s="55">
        <f t="shared" si="87"/>
        <v>200916.03875914565</v>
      </c>
      <c r="P88" s="55">
        <f t="shared" si="87"/>
        <v>170479.48383864196</v>
      </c>
      <c r="Q88" s="55">
        <f t="shared" si="87"/>
        <v>136369.78077711957</v>
      </c>
      <c r="R88" s="55">
        <f t="shared" si="87"/>
        <v>87894.171688997652</v>
      </c>
      <c r="S88" s="55">
        <f t="shared" si="87"/>
        <v>121691.66382227433</v>
      </c>
      <c r="T88" s="55">
        <f t="shared" si="87"/>
        <v>630503.21709636529</v>
      </c>
      <c r="U88" s="55">
        <f t="shared" si="87"/>
        <v>0</v>
      </c>
      <c r="V88" s="55">
        <f t="shared" si="87"/>
        <v>0</v>
      </c>
      <c r="W88" s="55">
        <f t="shared" si="87"/>
        <v>0</v>
      </c>
      <c r="X88" s="55">
        <f t="shared" si="87"/>
        <v>0</v>
      </c>
      <c r="Y88" s="55">
        <f t="shared" si="87"/>
        <v>0</v>
      </c>
      <c r="Z88" s="55">
        <f t="shared" si="87"/>
        <v>0</v>
      </c>
      <c r="AA88" s="55">
        <f t="shared" si="87"/>
        <v>0</v>
      </c>
      <c r="AB88" s="55">
        <f t="shared" si="87"/>
        <v>0</v>
      </c>
      <c r="AC88" s="55">
        <f t="shared" si="87"/>
        <v>0</v>
      </c>
      <c r="AD88" s="55">
        <f t="shared" si="87"/>
        <v>0</v>
      </c>
      <c r="AE88" s="55">
        <f t="shared" si="87"/>
        <v>0</v>
      </c>
      <c r="AF88" s="55">
        <f t="shared" si="87"/>
        <v>0</v>
      </c>
      <c r="AG88" s="55">
        <f t="shared" si="87"/>
        <v>0</v>
      </c>
      <c r="AH88" s="55">
        <f t="shared" si="87"/>
        <v>0</v>
      </c>
      <c r="AI88" s="55">
        <f t="shared" si="87"/>
        <v>0</v>
      </c>
      <c r="AJ88" s="55">
        <f t="shared" si="87"/>
        <v>0</v>
      </c>
      <c r="AK88" s="55">
        <f t="shared" si="87"/>
        <v>0</v>
      </c>
      <c r="AL88" s="55">
        <f t="shared" si="87"/>
        <v>0</v>
      </c>
      <c r="AM88" s="55">
        <f t="shared" si="87"/>
        <v>0</v>
      </c>
      <c r="AN88" s="55">
        <f t="shared" si="87"/>
        <v>0</v>
      </c>
      <c r="AO88" s="55">
        <f t="shared" si="87"/>
        <v>0</v>
      </c>
      <c r="AP88" s="55">
        <f t="shared" si="87"/>
        <v>0</v>
      </c>
      <c r="AQ88" s="55">
        <f t="shared" si="87"/>
        <v>0</v>
      </c>
      <c r="AR88" s="55">
        <f t="shared" si="87"/>
        <v>0</v>
      </c>
      <c r="AS88" s="55">
        <f t="shared" si="87"/>
        <v>0</v>
      </c>
      <c r="AT88" s="55">
        <f t="shared" si="87"/>
        <v>0</v>
      </c>
      <c r="AU88" s="55">
        <f t="shared" si="87"/>
        <v>0</v>
      </c>
      <c r="AV88" s="55">
        <f t="shared" si="87"/>
        <v>0</v>
      </c>
      <c r="AW88" s="55">
        <f t="shared" si="87"/>
        <v>0</v>
      </c>
      <c r="AX88" s="55">
        <f t="shared" si="87"/>
        <v>0</v>
      </c>
      <c r="AY88" s="55">
        <f t="shared" si="87"/>
        <v>0</v>
      </c>
      <c r="AZ88" s="55">
        <f t="shared" si="87"/>
        <v>0</v>
      </c>
      <c r="BA88" s="55">
        <f t="shared" si="87"/>
        <v>0</v>
      </c>
      <c r="BB88" s="55">
        <f t="shared" si="87"/>
        <v>0</v>
      </c>
      <c r="BC88" s="55">
        <f t="shared" si="87"/>
        <v>0</v>
      </c>
      <c r="BD88" s="55">
        <f t="shared" si="87"/>
        <v>0</v>
      </c>
      <c r="BE88" s="55">
        <f t="shared" si="87"/>
        <v>0</v>
      </c>
      <c r="BF88" s="55">
        <f t="shared" si="87"/>
        <v>0</v>
      </c>
      <c r="BG88" s="55">
        <f t="shared" si="87"/>
        <v>0</v>
      </c>
      <c r="BH88" s="55">
        <f t="shared" si="87"/>
        <v>0</v>
      </c>
      <c r="BI88" s="55">
        <f t="shared" si="87"/>
        <v>0</v>
      </c>
      <c r="BJ88" s="55">
        <f t="shared" si="87"/>
        <v>0</v>
      </c>
      <c r="BK88" s="55">
        <f t="shared" si="87"/>
        <v>0</v>
      </c>
      <c r="BL88" s="55">
        <f t="shared" si="87"/>
        <v>0</v>
      </c>
      <c r="BM88" s="55">
        <f t="shared" si="87"/>
        <v>0</v>
      </c>
      <c r="BN88" s="55">
        <f t="shared" si="87"/>
        <v>0</v>
      </c>
      <c r="BO88" s="55">
        <f t="shared" si="87"/>
        <v>0</v>
      </c>
      <c r="BP88" s="55">
        <f t="shared" si="87"/>
        <v>0</v>
      </c>
      <c r="BQ88" s="55">
        <f t="shared" si="87"/>
        <v>0</v>
      </c>
      <c r="BR88" s="55">
        <f t="shared" si="87"/>
        <v>0</v>
      </c>
      <c r="BS88" s="55">
        <f t="shared" si="87"/>
        <v>0</v>
      </c>
      <c r="BT88" s="55">
        <f t="shared" si="87"/>
        <v>0</v>
      </c>
      <c r="BU88" s="55">
        <f t="shared" si="87"/>
        <v>0</v>
      </c>
      <c r="BV88" s="55">
        <f t="shared" si="87"/>
        <v>0</v>
      </c>
      <c r="BW88" s="55">
        <f t="shared" si="87"/>
        <v>0</v>
      </c>
      <c r="BX88" s="55">
        <f t="shared" ref="BX88:CH88" si="88">IF(BX$4="X",BX96+BX104,0)</f>
        <v>0</v>
      </c>
      <c r="BY88" s="55">
        <f t="shared" si="88"/>
        <v>0</v>
      </c>
      <c r="BZ88" s="55">
        <f t="shared" si="88"/>
        <v>0</v>
      </c>
      <c r="CA88" s="55">
        <f t="shared" si="88"/>
        <v>0</v>
      </c>
      <c r="CB88" s="55">
        <f t="shared" si="88"/>
        <v>0</v>
      </c>
      <c r="CC88" s="55">
        <f t="shared" si="88"/>
        <v>0</v>
      </c>
      <c r="CD88" s="55">
        <f t="shared" si="88"/>
        <v>0</v>
      </c>
      <c r="CE88" s="55">
        <f t="shared" si="88"/>
        <v>0</v>
      </c>
      <c r="CF88" s="55">
        <f t="shared" si="88"/>
        <v>0</v>
      </c>
      <c r="CG88" s="55">
        <f t="shared" si="88"/>
        <v>0</v>
      </c>
      <c r="CH88" s="55">
        <f t="shared" si="88"/>
        <v>0</v>
      </c>
    </row>
    <row r="89" spans="1:99" x14ac:dyDescent="0.35">
      <c r="B89" s="60" t="s">
        <v>30</v>
      </c>
      <c r="C89" s="55">
        <f t="shared" si="86"/>
        <v>0</v>
      </c>
      <c r="D89" s="55">
        <f t="shared" si="86"/>
        <v>1520.5283821214812</v>
      </c>
      <c r="E89" s="55">
        <f t="shared" si="86"/>
        <v>4761.2286862851797</v>
      </c>
      <c r="F89" s="55">
        <f t="shared" si="86"/>
        <v>8877.6409142324665</v>
      </c>
      <c r="G89" s="55">
        <f t="shared" si="86"/>
        <v>19556.538440026634</v>
      </c>
      <c r="H89" s="55">
        <f t="shared" si="86"/>
        <v>36007.508327955024</v>
      </c>
      <c r="I89" s="55">
        <f t="shared" si="86"/>
        <v>63665.667343179222</v>
      </c>
      <c r="J89" s="55">
        <f t="shared" si="86"/>
        <v>62935.991632222103</v>
      </c>
      <c r="K89" s="55">
        <f t="shared" si="86"/>
        <v>79423.041522143103</v>
      </c>
      <c r="L89" s="55">
        <f t="shared" ref="L89:BW89" si="89">IF(L$4="X",L97+L105,0)</f>
        <v>70034.728107624163</v>
      </c>
      <c r="M89" s="55">
        <f t="shared" si="89"/>
        <v>65958.869581951672</v>
      </c>
      <c r="N89" s="55">
        <f t="shared" si="89"/>
        <v>93128.002120081976</v>
      </c>
      <c r="O89" s="55">
        <f t="shared" si="89"/>
        <v>116621.06731501523</v>
      </c>
      <c r="P89" s="55">
        <f t="shared" si="89"/>
        <v>91570.155087297084</v>
      </c>
      <c r="Q89" s="55">
        <f t="shared" si="89"/>
        <v>100412.11897156978</v>
      </c>
      <c r="R89" s="55">
        <f t="shared" si="89"/>
        <v>106923.10409355431</v>
      </c>
      <c r="S89" s="55">
        <f t="shared" si="89"/>
        <v>142355.3604759587</v>
      </c>
      <c r="T89" s="55">
        <f t="shared" si="89"/>
        <v>187217.95646201583</v>
      </c>
      <c r="U89" s="55">
        <f t="shared" si="89"/>
        <v>0</v>
      </c>
      <c r="V89" s="55">
        <f t="shared" si="89"/>
        <v>0</v>
      </c>
      <c r="W89" s="55">
        <f t="shared" si="89"/>
        <v>0</v>
      </c>
      <c r="X89" s="55">
        <f t="shared" si="89"/>
        <v>0</v>
      </c>
      <c r="Y89" s="55">
        <f t="shared" si="89"/>
        <v>0</v>
      </c>
      <c r="Z89" s="55">
        <f t="shared" si="89"/>
        <v>0</v>
      </c>
      <c r="AA89" s="55">
        <f t="shared" si="89"/>
        <v>0</v>
      </c>
      <c r="AB89" s="55">
        <f t="shared" si="89"/>
        <v>0</v>
      </c>
      <c r="AC89" s="55">
        <f t="shared" si="89"/>
        <v>0</v>
      </c>
      <c r="AD89" s="55">
        <f t="shared" si="89"/>
        <v>0</v>
      </c>
      <c r="AE89" s="55">
        <f t="shared" si="89"/>
        <v>0</v>
      </c>
      <c r="AF89" s="55">
        <f t="shared" si="89"/>
        <v>0</v>
      </c>
      <c r="AG89" s="55">
        <f t="shared" si="89"/>
        <v>0</v>
      </c>
      <c r="AH89" s="55">
        <f t="shared" si="89"/>
        <v>0</v>
      </c>
      <c r="AI89" s="55">
        <f t="shared" si="89"/>
        <v>0</v>
      </c>
      <c r="AJ89" s="55">
        <f t="shared" si="89"/>
        <v>0</v>
      </c>
      <c r="AK89" s="55">
        <f t="shared" si="89"/>
        <v>0</v>
      </c>
      <c r="AL89" s="55">
        <f t="shared" si="89"/>
        <v>0</v>
      </c>
      <c r="AM89" s="55">
        <f t="shared" si="89"/>
        <v>0</v>
      </c>
      <c r="AN89" s="55">
        <f t="shared" si="89"/>
        <v>0</v>
      </c>
      <c r="AO89" s="55">
        <f t="shared" si="89"/>
        <v>0</v>
      </c>
      <c r="AP89" s="55">
        <f t="shared" si="89"/>
        <v>0</v>
      </c>
      <c r="AQ89" s="55">
        <f t="shared" si="89"/>
        <v>0</v>
      </c>
      <c r="AR89" s="55">
        <f t="shared" si="89"/>
        <v>0</v>
      </c>
      <c r="AS89" s="55">
        <f t="shared" si="89"/>
        <v>0</v>
      </c>
      <c r="AT89" s="55">
        <f t="shared" si="89"/>
        <v>0</v>
      </c>
      <c r="AU89" s="55">
        <f t="shared" si="89"/>
        <v>0</v>
      </c>
      <c r="AV89" s="55">
        <f t="shared" si="89"/>
        <v>0</v>
      </c>
      <c r="AW89" s="55">
        <f t="shared" si="89"/>
        <v>0</v>
      </c>
      <c r="AX89" s="55">
        <f t="shared" si="89"/>
        <v>0</v>
      </c>
      <c r="AY89" s="55">
        <f t="shared" si="89"/>
        <v>0</v>
      </c>
      <c r="AZ89" s="55">
        <f t="shared" si="89"/>
        <v>0</v>
      </c>
      <c r="BA89" s="55">
        <f t="shared" si="89"/>
        <v>0</v>
      </c>
      <c r="BB89" s="55">
        <f t="shared" si="89"/>
        <v>0</v>
      </c>
      <c r="BC89" s="55">
        <f t="shared" si="89"/>
        <v>0</v>
      </c>
      <c r="BD89" s="55">
        <f t="shared" si="89"/>
        <v>0</v>
      </c>
      <c r="BE89" s="55">
        <f t="shared" si="89"/>
        <v>0</v>
      </c>
      <c r="BF89" s="55">
        <f t="shared" si="89"/>
        <v>0</v>
      </c>
      <c r="BG89" s="55">
        <f t="shared" si="89"/>
        <v>0</v>
      </c>
      <c r="BH89" s="55">
        <f t="shared" si="89"/>
        <v>0</v>
      </c>
      <c r="BI89" s="55">
        <f t="shared" si="89"/>
        <v>0</v>
      </c>
      <c r="BJ89" s="55">
        <f t="shared" si="89"/>
        <v>0</v>
      </c>
      <c r="BK89" s="55">
        <f t="shared" si="89"/>
        <v>0</v>
      </c>
      <c r="BL89" s="55">
        <f t="shared" si="89"/>
        <v>0</v>
      </c>
      <c r="BM89" s="55">
        <f t="shared" si="89"/>
        <v>0</v>
      </c>
      <c r="BN89" s="55">
        <f t="shared" si="89"/>
        <v>0</v>
      </c>
      <c r="BO89" s="55">
        <f t="shared" si="89"/>
        <v>0</v>
      </c>
      <c r="BP89" s="55">
        <f t="shared" si="89"/>
        <v>0</v>
      </c>
      <c r="BQ89" s="55">
        <f t="shared" si="89"/>
        <v>0</v>
      </c>
      <c r="BR89" s="55">
        <f t="shared" si="89"/>
        <v>0</v>
      </c>
      <c r="BS89" s="55">
        <f t="shared" si="89"/>
        <v>0</v>
      </c>
      <c r="BT89" s="55">
        <f t="shared" si="89"/>
        <v>0</v>
      </c>
      <c r="BU89" s="55">
        <f t="shared" si="89"/>
        <v>0</v>
      </c>
      <c r="BV89" s="55">
        <f t="shared" si="89"/>
        <v>0</v>
      </c>
      <c r="BW89" s="55">
        <f t="shared" si="89"/>
        <v>0</v>
      </c>
      <c r="BX89" s="55">
        <f t="shared" ref="BX89:CH89" si="90">IF(BX$4="X",BX97+BX105,0)</f>
        <v>0</v>
      </c>
      <c r="BY89" s="55">
        <f t="shared" si="90"/>
        <v>0</v>
      </c>
      <c r="BZ89" s="55">
        <f t="shared" si="90"/>
        <v>0</v>
      </c>
      <c r="CA89" s="55">
        <f t="shared" si="90"/>
        <v>0</v>
      </c>
      <c r="CB89" s="55">
        <f t="shared" si="90"/>
        <v>0</v>
      </c>
      <c r="CC89" s="55">
        <f t="shared" si="90"/>
        <v>0</v>
      </c>
      <c r="CD89" s="55">
        <f t="shared" si="90"/>
        <v>0</v>
      </c>
      <c r="CE89" s="55">
        <f t="shared" si="90"/>
        <v>0</v>
      </c>
      <c r="CF89" s="55">
        <f t="shared" si="90"/>
        <v>0</v>
      </c>
      <c r="CG89" s="55">
        <f t="shared" si="90"/>
        <v>0</v>
      </c>
      <c r="CH89" s="55">
        <f t="shared" si="90"/>
        <v>0</v>
      </c>
    </row>
    <row r="90" spans="1:99" x14ac:dyDescent="0.35">
      <c r="B90" s="60" t="s">
        <v>31</v>
      </c>
      <c r="C90" s="55">
        <f t="shared" si="86"/>
        <v>0</v>
      </c>
      <c r="D90" s="55">
        <f t="shared" si="86"/>
        <v>1022.6071001396309</v>
      </c>
      <c r="E90" s="55">
        <f t="shared" si="86"/>
        <v>3922.283451729108</v>
      </c>
      <c r="F90" s="55">
        <f t="shared" si="86"/>
        <v>14464.996253919393</v>
      </c>
      <c r="G90" s="55">
        <f t="shared" si="86"/>
        <v>32953.211051527651</v>
      </c>
      <c r="H90" s="55">
        <f t="shared" si="86"/>
        <v>127007.12240418278</v>
      </c>
      <c r="I90" s="55">
        <f t="shared" si="86"/>
        <v>172566.71552966835</v>
      </c>
      <c r="J90" s="55">
        <f t="shared" si="86"/>
        <v>172636.68895481518</v>
      </c>
      <c r="K90" s="55">
        <f t="shared" si="86"/>
        <v>143228.10937691032</v>
      </c>
      <c r="L90" s="55">
        <f t="shared" ref="L90:BW90" si="91">IF(L$4="X",L98+L106,0)</f>
        <v>87199.922165317665</v>
      </c>
      <c r="M90" s="55">
        <f t="shared" si="91"/>
        <v>100822.60490369615</v>
      </c>
      <c r="N90" s="55">
        <f t="shared" si="91"/>
        <v>169641.41760856463</v>
      </c>
      <c r="O90" s="55">
        <f t="shared" si="91"/>
        <v>221479.4283052859</v>
      </c>
      <c r="P90" s="55">
        <f t="shared" si="91"/>
        <v>183784.37923204026</v>
      </c>
      <c r="Q90" s="55">
        <f t="shared" si="91"/>
        <v>189289.76388744891</v>
      </c>
      <c r="R90" s="55">
        <f t="shared" si="91"/>
        <v>176216.40492048091</v>
      </c>
      <c r="S90" s="55">
        <f t="shared" si="91"/>
        <v>227256.73821507872</v>
      </c>
      <c r="T90" s="55">
        <f t="shared" si="91"/>
        <v>535448.04606403748</v>
      </c>
      <c r="U90" s="55">
        <f t="shared" si="91"/>
        <v>0</v>
      </c>
      <c r="V90" s="55">
        <f t="shared" si="91"/>
        <v>0</v>
      </c>
      <c r="W90" s="55">
        <f t="shared" si="91"/>
        <v>0</v>
      </c>
      <c r="X90" s="55">
        <f t="shared" si="91"/>
        <v>0</v>
      </c>
      <c r="Y90" s="55">
        <f t="shared" si="91"/>
        <v>0</v>
      </c>
      <c r="Z90" s="55">
        <f t="shared" si="91"/>
        <v>0</v>
      </c>
      <c r="AA90" s="55">
        <f t="shared" si="91"/>
        <v>0</v>
      </c>
      <c r="AB90" s="55">
        <f t="shared" si="91"/>
        <v>0</v>
      </c>
      <c r="AC90" s="55">
        <f t="shared" si="91"/>
        <v>0</v>
      </c>
      <c r="AD90" s="55">
        <f t="shared" si="91"/>
        <v>0</v>
      </c>
      <c r="AE90" s="55">
        <f t="shared" si="91"/>
        <v>0</v>
      </c>
      <c r="AF90" s="55">
        <f t="shared" si="91"/>
        <v>0</v>
      </c>
      <c r="AG90" s="55">
        <f t="shared" si="91"/>
        <v>0</v>
      </c>
      <c r="AH90" s="55">
        <f t="shared" si="91"/>
        <v>0</v>
      </c>
      <c r="AI90" s="55">
        <f t="shared" si="91"/>
        <v>0</v>
      </c>
      <c r="AJ90" s="55">
        <f t="shared" si="91"/>
        <v>0</v>
      </c>
      <c r="AK90" s="55">
        <f t="shared" si="91"/>
        <v>0</v>
      </c>
      <c r="AL90" s="55">
        <f t="shared" si="91"/>
        <v>0</v>
      </c>
      <c r="AM90" s="55">
        <f t="shared" si="91"/>
        <v>0</v>
      </c>
      <c r="AN90" s="55">
        <f t="shared" si="91"/>
        <v>0</v>
      </c>
      <c r="AO90" s="55">
        <f t="shared" si="91"/>
        <v>0</v>
      </c>
      <c r="AP90" s="55">
        <f t="shared" si="91"/>
        <v>0</v>
      </c>
      <c r="AQ90" s="55">
        <f t="shared" si="91"/>
        <v>0</v>
      </c>
      <c r="AR90" s="55">
        <f t="shared" si="91"/>
        <v>0</v>
      </c>
      <c r="AS90" s="55">
        <f t="shared" si="91"/>
        <v>0</v>
      </c>
      <c r="AT90" s="55">
        <f t="shared" si="91"/>
        <v>0</v>
      </c>
      <c r="AU90" s="55">
        <f t="shared" si="91"/>
        <v>0</v>
      </c>
      <c r="AV90" s="55">
        <f t="shared" si="91"/>
        <v>0</v>
      </c>
      <c r="AW90" s="55">
        <f t="shared" si="91"/>
        <v>0</v>
      </c>
      <c r="AX90" s="55">
        <f t="shared" si="91"/>
        <v>0</v>
      </c>
      <c r="AY90" s="55">
        <f t="shared" si="91"/>
        <v>0</v>
      </c>
      <c r="AZ90" s="55">
        <f t="shared" si="91"/>
        <v>0</v>
      </c>
      <c r="BA90" s="55">
        <f t="shared" si="91"/>
        <v>0</v>
      </c>
      <c r="BB90" s="55">
        <f t="shared" si="91"/>
        <v>0</v>
      </c>
      <c r="BC90" s="55">
        <f t="shared" si="91"/>
        <v>0</v>
      </c>
      <c r="BD90" s="55">
        <f t="shared" si="91"/>
        <v>0</v>
      </c>
      <c r="BE90" s="55">
        <f t="shared" si="91"/>
        <v>0</v>
      </c>
      <c r="BF90" s="55">
        <f t="shared" si="91"/>
        <v>0</v>
      </c>
      <c r="BG90" s="55">
        <f t="shared" si="91"/>
        <v>0</v>
      </c>
      <c r="BH90" s="55">
        <f t="shared" si="91"/>
        <v>0</v>
      </c>
      <c r="BI90" s="55">
        <f t="shared" si="91"/>
        <v>0</v>
      </c>
      <c r="BJ90" s="55">
        <f t="shared" si="91"/>
        <v>0</v>
      </c>
      <c r="BK90" s="55">
        <f t="shared" si="91"/>
        <v>0</v>
      </c>
      <c r="BL90" s="55">
        <f t="shared" si="91"/>
        <v>0</v>
      </c>
      <c r="BM90" s="55">
        <f t="shared" si="91"/>
        <v>0</v>
      </c>
      <c r="BN90" s="55">
        <f t="shared" si="91"/>
        <v>0</v>
      </c>
      <c r="BO90" s="55">
        <f t="shared" si="91"/>
        <v>0</v>
      </c>
      <c r="BP90" s="55">
        <f t="shared" si="91"/>
        <v>0</v>
      </c>
      <c r="BQ90" s="55">
        <f t="shared" si="91"/>
        <v>0</v>
      </c>
      <c r="BR90" s="55">
        <f t="shared" si="91"/>
        <v>0</v>
      </c>
      <c r="BS90" s="55">
        <f t="shared" si="91"/>
        <v>0</v>
      </c>
      <c r="BT90" s="55">
        <f t="shared" si="91"/>
        <v>0</v>
      </c>
      <c r="BU90" s="55">
        <f t="shared" si="91"/>
        <v>0</v>
      </c>
      <c r="BV90" s="55">
        <f t="shared" si="91"/>
        <v>0</v>
      </c>
      <c r="BW90" s="55">
        <f t="shared" si="91"/>
        <v>0</v>
      </c>
      <c r="BX90" s="55">
        <f t="shared" ref="BX90:CH90" si="92">IF(BX$4="X",BX98+BX106,0)</f>
        <v>0</v>
      </c>
      <c r="BY90" s="55">
        <f t="shared" si="92"/>
        <v>0</v>
      </c>
      <c r="BZ90" s="55">
        <f t="shared" si="92"/>
        <v>0</v>
      </c>
      <c r="CA90" s="55">
        <f t="shared" si="92"/>
        <v>0</v>
      </c>
      <c r="CB90" s="55">
        <f t="shared" si="92"/>
        <v>0</v>
      </c>
      <c r="CC90" s="55">
        <f t="shared" si="92"/>
        <v>0</v>
      </c>
      <c r="CD90" s="55">
        <f t="shared" si="92"/>
        <v>0</v>
      </c>
      <c r="CE90" s="55">
        <f t="shared" si="92"/>
        <v>0</v>
      </c>
      <c r="CF90" s="55">
        <f t="shared" si="92"/>
        <v>0</v>
      </c>
      <c r="CG90" s="55">
        <f t="shared" si="92"/>
        <v>0</v>
      </c>
      <c r="CH90" s="55">
        <f t="shared" si="92"/>
        <v>0</v>
      </c>
    </row>
    <row r="91" spans="1:99" x14ac:dyDescent="0.35">
      <c r="B91" s="60" t="s">
        <v>32</v>
      </c>
      <c r="C91" s="55">
        <f t="shared" si="86"/>
        <v>0</v>
      </c>
      <c r="D91" s="55">
        <f t="shared" si="86"/>
        <v>415.86146983491898</v>
      </c>
      <c r="E91" s="55">
        <f t="shared" si="86"/>
        <v>1073.2937129215084</v>
      </c>
      <c r="F91" s="55">
        <f t="shared" si="86"/>
        <v>1978.4704339127304</v>
      </c>
      <c r="G91" s="55">
        <f t="shared" si="86"/>
        <v>4495.4724632132657</v>
      </c>
      <c r="H91" s="55">
        <f t="shared" si="86"/>
        <v>44740.892111692781</v>
      </c>
      <c r="I91" s="55">
        <f t="shared" si="86"/>
        <v>81717.826249217076</v>
      </c>
      <c r="J91" s="55">
        <f t="shared" si="86"/>
        <v>72037.14664783499</v>
      </c>
      <c r="K91" s="55">
        <f t="shared" si="86"/>
        <v>44034.505625385413</v>
      </c>
      <c r="L91" s="55">
        <f t="shared" ref="L91:BW91" si="93">IF(L$4="X",L99+L107,0)</f>
        <v>18466.336687728122</v>
      </c>
      <c r="M91" s="55">
        <f t="shared" si="93"/>
        <v>17653.29613338691</v>
      </c>
      <c r="N91" s="55">
        <f t="shared" si="93"/>
        <v>30709.531337852299</v>
      </c>
      <c r="O91" s="55">
        <f t="shared" si="93"/>
        <v>44937.550122148619</v>
      </c>
      <c r="P91" s="55">
        <f t="shared" si="93"/>
        <v>37310.92694022799</v>
      </c>
      <c r="Q91" s="55">
        <f t="shared" si="93"/>
        <v>40851.512294545384</v>
      </c>
      <c r="R91" s="55">
        <f t="shared" si="93"/>
        <v>43256.474421428698</v>
      </c>
      <c r="S91" s="55">
        <f t="shared" si="93"/>
        <v>63854.503457273058</v>
      </c>
      <c r="T91" s="55">
        <f t="shared" si="93"/>
        <v>180307.14550724908</v>
      </c>
      <c r="U91" s="55">
        <f t="shared" si="93"/>
        <v>0</v>
      </c>
      <c r="V91" s="55">
        <f t="shared" si="93"/>
        <v>0</v>
      </c>
      <c r="W91" s="55">
        <f t="shared" si="93"/>
        <v>0</v>
      </c>
      <c r="X91" s="55">
        <f t="shared" si="93"/>
        <v>0</v>
      </c>
      <c r="Y91" s="55">
        <f t="shared" si="93"/>
        <v>0</v>
      </c>
      <c r="Z91" s="55">
        <f t="shared" si="93"/>
        <v>0</v>
      </c>
      <c r="AA91" s="55">
        <f t="shared" si="93"/>
        <v>0</v>
      </c>
      <c r="AB91" s="55">
        <f t="shared" si="93"/>
        <v>0</v>
      </c>
      <c r="AC91" s="55">
        <f t="shared" si="93"/>
        <v>0</v>
      </c>
      <c r="AD91" s="55">
        <f t="shared" si="93"/>
        <v>0</v>
      </c>
      <c r="AE91" s="55">
        <f t="shared" si="93"/>
        <v>0</v>
      </c>
      <c r="AF91" s="55">
        <f t="shared" si="93"/>
        <v>0</v>
      </c>
      <c r="AG91" s="55">
        <f t="shared" si="93"/>
        <v>0</v>
      </c>
      <c r="AH91" s="55">
        <f t="shared" si="93"/>
        <v>0</v>
      </c>
      <c r="AI91" s="55">
        <f t="shared" si="93"/>
        <v>0</v>
      </c>
      <c r="AJ91" s="55">
        <f t="shared" si="93"/>
        <v>0</v>
      </c>
      <c r="AK91" s="55">
        <f t="shared" si="93"/>
        <v>0</v>
      </c>
      <c r="AL91" s="55">
        <f t="shared" si="93"/>
        <v>0</v>
      </c>
      <c r="AM91" s="55">
        <f t="shared" si="93"/>
        <v>0</v>
      </c>
      <c r="AN91" s="55">
        <f t="shared" si="93"/>
        <v>0</v>
      </c>
      <c r="AO91" s="55">
        <f t="shared" si="93"/>
        <v>0</v>
      </c>
      <c r="AP91" s="55">
        <f t="shared" si="93"/>
        <v>0</v>
      </c>
      <c r="AQ91" s="55">
        <f t="shared" si="93"/>
        <v>0</v>
      </c>
      <c r="AR91" s="55">
        <f t="shared" si="93"/>
        <v>0</v>
      </c>
      <c r="AS91" s="55">
        <f t="shared" si="93"/>
        <v>0</v>
      </c>
      <c r="AT91" s="55">
        <f t="shared" si="93"/>
        <v>0</v>
      </c>
      <c r="AU91" s="55">
        <f t="shared" si="93"/>
        <v>0</v>
      </c>
      <c r="AV91" s="55">
        <f t="shared" si="93"/>
        <v>0</v>
      </c>
      <c r="AW91" s="55">
        <f t="shared" si="93"/>
        <v>0</v>
      </c>
      <c r="AX91" s="55">
        <f t="shared" si="93"/>
        <v>0</v>
      </c>
      <c r="AY91" s="55">
        <f t="shared" si="93"/>
        <v>0</v>
      </c>
      <c r="AZ91" s="55">
        <f t="shared" si="93"/>
        <v>0</v>
      </c>
      <c r="BA91" s="55">
        <f t="shared" si="93"/>
        <v>0</v>
      </c>
      <c r="BB91" s="55">
        <f t="shared" si="93"/>
        <v>0</v>
      </c>
      <c r="BC91" s="55">
        <f t="shared" si="93"/>
        <v>0</v>
      </c>
      <c r="BD91" s="55">
        <f t="shared" si="93"/>
        <v>0</v>
      </c>
      <c r="BE91" s="55">
        <f t="shared" si="93"/>
        <v>0</v>
      </c>
      <c r="BF91" s="55">
        <f t="shared" si="93"/>
        <v>0</v>
      </c>
      <c r="BG91" s="55">
        <f t="shared" si="93"/>
        <v>0</v>
      </c>
      <c r="BH91" s="55">
        <f t="shared" si="93"/>
        <v>0</v>
      </c>
      <c r="BI91" s="55">
        <f t="shared" si="93"/>
        <v>0</v>
      </c>
      <c r="BJ91" s="55">
        <f t="shared" si="93"/>
        <v>0</v>
      </c>
      <c r="BK91" s="55">
        <f t="shared" si="93"/>
        <v>0</v>
      </c>
      <c r="BL91" s="55">
        <f t="shared" si="93"/>
        <v>0</v>
      </c>
      <c r="BM91" s="55">
        <f t="shared" si="93"/>
        <v>0</v>
      </c>
      <c r="BN91" s="55">
        <f t="shared" si="93"/>
        <v>0</v>
      </c>
      <c r="BO91" s="55">
        <f t="shared" si="93"/>
        <v>0</v>
      </c>
      <c r="BP91" s="55">
        <f t="shared" si="93"/>
        <v>0</v>
      </c>
      <c r="BQ91" s="55">
        <f t="shared" si="93"/>
        <v>0</v>
      </c>
      <c r="BR91" s="55">
        <f t="shared" si="93"/>
        <v>0</v>
      </c>
      <c r="BS91" s="55">
        <f t="shared" si="93"/>
        <v>0</v>
      </c>
      <c r="BT91" s="55">
        <f t="shared" si="93"/>
        <v>0</v>
      </c>
      <c r="BU91" s="55">
        <f t="shared" si="93"/>
        <v>0</v>
      </c>
      <c r="BV91" s="55">
        <f t="shared" si="93"/>
        <v>0</v>
      </c>
      <c r="BW91" s="55">
        <f t="shared" si="93"/>
        <v>0</v>
      </c>
      <c r="BX91" s="55">
        <f t="shared" ref="BX91:CH91" si="94">IF(BX$4="X",BX99+BX107,0)</f>
        <v>0</v>
      </c>
      <c r="BY91" s="55">
        <f t="shared" si="94"/>
        <v>0</v>
      </c>
      <c r="BZ91" s="55">
        <f t="shared" si="94"/>
        <v>0</v>
      </c>
      <c r="CA91" s="55">
        <f t="shared" si="94"/>
        <v>0</v>
      </c>
      <c r="CB91" s="55">
        <f t="shared" si="94"/>
        <v>0</v>
      </c>
      <c r="CC91" s="55">
        <f t="shared" si="94"/>
        <v>0</v>
      </c>
      <c r="CD91" s="55">
        <f t="shared" si="94"/>
        <v>0</v>
      </c>
      <c r="CE91" s="55">
        <f t="shared" si="94"/>
        <v>0</v>
      </c>
      <c r="CF91" s="55">
        <f t="shared" si="94"/>
        <v>0</v>
      </c>
      <c r="CG91" s="55">
        <f t="shared" si="94"/>
        <v>0</v>
      </c>
      <c r="CH91" s="55">
        <f t="shared" si="94"/>
        <v>0</v>
      </c>
    </row>
    <row r="92" spans="1:99" ht="15" thickBot="1" x14ac:dyDescent="0.4">
      <c r="B92" s="36" t="s">
        <v>33</v>
      </c>
      <c r="C92" s="166">
        <f t="shared" si="86"/>
        <v>0</v>
      </c>
      <c r="D92" s="166">
        <f t="shared" si="86"/>
        <v>0</v>
      </c>
      <c r="E92" s="166">
        <f t="shared" si="86"/>
        <v>474.33489504893583</v>
      </c>
      <c r="F92" s="166">
        <f t="shared" si="86"/>
        <v>864.99327949064195</v>
      </c>
      <c r="G92" s="166">
        <f t="shared" si="86"/>
        <v>1152.6698423830499</v>
      </c>
      <c r="H92" s="166">
        <f t="shared" si="86"/>
        <v>3034.2057087883286</v>
      </c>
      <c r="I92" s="166">
        <f t="shared" si="86"/>
        <v>10270.087438208815</v>
      </c>
      <c r="J92" s="166">
        <f t="shared" si="86"/>
        <v>10888.893493452862</v>
      </c>
      <c r="K92" s="166">
        <f t="shared" si="86"/>
        <v>7313.5533000071273</v>
      </c>
      <c r="L92" s="166">
        <f t="shared" ref="L92:BW92" si="95">IF(L$4="X",L100+L108,0)</f>
        <v>3107.6480028847427</v>
      </c>
      <c r="M92" s="166">
        <f t="shared" si="95"/>
        <v>2617.2296104015854</v>
      </c>
      <c r="N92" s="166">
        <f t="shared" si="95"/>
        <v>3308.0198845036666</v>
      </c>
      <c r="O92" s="166">
        <f t="shared" si="95"/>
        <v>3219.3610268036277</v>
      </c>
      <c r="P92" s="166">
        <f t="shared" si="95"/>
        <v>2873.4025597802165</v>
      </c>
      <c r="Q92" s="166">
        <f t="shared" si="95"/>
        <v>3470.661985203441</v>
      </c>
      <c r="R92" s="166">
        <f t="shared" si="95"/>
        <v>4090.5423792510232</v>
      </c>
      <c r="S92" s="166">
        <f t="shared" si="95"/>
        <v>8812.5503828108303</v>
      </c>
      <c r="T92" s="166">
        <f t="shared" si="95"/>
        <v>36423.607816528383</v>
      </c>
      <c r="U92" s="166">
        <f t="shared" si="95"/>
        <v>0</v>
      </c>
      <c r="V92" s="166">
        <f t="shared" si="95"/>
        <v>0</v>
      </c>
      <c r="W92" s="166">
        <f t="shared" si="95"/>
        <v>0</v>
      </c>
      <c r="X92" s="166">
        <f t="shared" si="95"/>
        <v>0</v>
      </c>
      <c r="Y92" s="166">
        <f t="shared" si="95"/>
        <v>0</v>
      </c>
      <c r="Z92" s="166">
        <f t="shared" si="95"/>
        <v>0</v>
      </c>
      <c r="AA92" s="166">
        <f t="shared" si="95"/>
        <v>0</v>
      </c>
      <c r="AB92" s="166">
        <f t="shared" si="95"/>
        <v>0</v>
      </c>
      <c r="AC92" s="166">
        <f t="shared" si="95"/>
        <v>0</v>
      </c>
      <c r="AD92" s="166">
        <f t="shared" si="95"/>
        <v>0</v>
      </c>
      <c r="AE92" s="166">
        <f t="shared" si="95"/>
        <v>0</v>
      </c>
      <c r="AF92" s="166">
        <f t="shared" si="95"/>
        <v>0</v>
      </c>
      <c r="AG92" s="166">
        <f t="shared" si="95"/>
        <v>0</v>
      </c>
      <c r="AH92" s="166">
        <f t="shared" si="95"/>
        <v>0</v>
      </c>
      <c r="AI92" s="166">
        <f t="shared" si="95"/>
        <v>0</v>
      </c>
      <c r="AJ92" s="166">
        <f t="shared" si="95"/>
        <v>0</v>
      </c>
      <c r="AK92" s="166">
        <f t="shared" si="95"/>
        <v>0</v>
      </c>
      <c r="AL92" s="166">
        <f t="shared" si="95"/>
        <v>0</v>
      </c>
      <c r="AM92" s="166">
        <f t="shared" si="95"/>
        <v>0</v>
      </c>
      <c r="AN92" s="166">
        <f t="shared" si="95"/>
        <v>0</v>
      </c>
      <c r="AO92" s="166">
        <f t="shared" si="95"/>
        <v>0</v>
      </c>
      <c r="AP92" s="166">
        <f t="shared" si="95"/>
        <v>0</v>
      </c>
      <c r="AQ92" s="166">
        <f t="shared" si="95"/>
        <v>0</v>
      </c>
      <c r="AR92" s="166">
        <f t="shared" si="95"/>
        <v>0</v>
      </c>
      <c r="AS92" s="166">
        <f t="shared" si="95"/>
        <v>0</v>
      </c>
      <c r="AT92" s="166">
        <f t="shared" si="95"/>
        <v>0</v>
      </c>
      <c r="AU92" s="166">
        <f t="shared" si="95"/>
        <v>0</v>
      </c>
      <c r="AV92" s="166">
        <f t="shared" si="95"/>
        <v>0</v>
      </c>
      <c r="AW92" s="166">
        <f t="shared" si="95"/>
        <v>0</v>
      </c>
      <c r="AX92" s="166">
        <f t="shared" si="95"/>
        <v>0</v>
      </c>
      <c r="AY92" s="166">
        <f t="shared" si="95"/>
        <v>0</v>
      </c>
      <c r="AZ92" s="166">
        <f t="shared" si="95"/>
        <v>0</v>
      </c>
      <c r="BA92" s="166">
        <f t="shared" si="95"/>
        <v>0</v>
      </c>
      <c r="BB92" s="166">
        <f t="shared" si="95"/>
        <v>0</v>
      </c>
      <c r="BC92" s="166">
        <f t="shared" si="95"/>
        <v>0</v>
      </c>
      <c r="BD92" s="166">
        <f t="shared" si="95"/>
        <v>0</v>
      </c>
      <c r="BE92" s="166">
        <f t="shared" si="95"/>
        <v>0</v>
      </c>
      <c r="BF92" s="166">
        <f t="shared" si="95"/>
        <v>0</v>
      </c>
      <c r="BG92" s="166">
        <f t="shared" si="95"/>
        <v>0</v>
      </c>
      <c r="BH92" s="166">
        <f t="shared" si="95"/>
        <v>0</v>
      </c>
      <c r="BI92" s="166">
        <f t="shared" si="95"/>
        <v>0</v>
      </c>
      <c r="BJ92" s="166">
        <f t="shared" si="95"/>
        <v>0</v>
      </c>
      <c r="BK92" s="166">
        <f t="shared" si="95"/>
        <v>0</v>
      </c>
      <c r="BL92" s="166">
        <f t="shared" si="95"/>
        <v>0</v>
      </c>
      <c r="BM92" s="166">
        <f t="shared" si="95"/>
        <v>0</v>
      </c>
      <c r="BN92" s="166">
        <f t="shared" si="95"/>
        <v>0</v>
      </c>
      <c r="BO92" s="166">
        <f t="shared" si="95"/>
        <v>0</v>
      </c>
      <c r="BP92" s="166">
        <f t="shared" si="95"/>
        <v>0</v>
      </c>
      <c r="BQ92" s="166">
        <f t="shared" si="95"/>
        <v>0</v>
      </c>
      <c r="BR92" s="166">
        <f t="shared" si="95"/>
        <v>0</v>
      </c>
      <c r="BS92" s="166">
        <f t="shared" si="95"/>
        <v>0</v>
      </c>
      <c r="BT92" s="166">
        <f t="shared" si="95"/>
        <v>0</v>
      </c>
      <c r="BU92" s="166">
        <f t="shared" si="95"/>
        <v>0</v>
      </c>
      <c r="BV92" s="166">
        <f t="shared" si="95"/>
        <v>0</v>
      </c>
      <c r="BW92" s="166">
        <f t="shared" si="95"/>
        <v>0</v>
      </c>
      <c r="BX92" s="166">
        <f t="shared" ref="BX92:CH92" si="96">IF(BX$4="X",BX100+BX108,0)</f>
        <v>0</v>
      </c>
      <c r="BY92" s="166">
        <f t="shared" si="96"/>
        <v>0</v>
      </c>
      <c r="BZ92" s="166">
        <f t="shared" si="96"/>
        <v>0</v>
      </c>
      <c r="CA92" s="166">
        <f t="shared" si="96"/>
        <v>0</v>
      </c>
      <c r="CB92" s="166">
        <f t="shared" si="96"/>
        <v>0</v>
      </c>
      <c r="CC92" s="166">
        <f t="shared" si="96"/>
        <v>0</v>
      </c>
      <c r="CD92" s="166">
        <f t="shared" si="96"/>
        <v>0</v>
      </c>
      <c r="CE92" s="166">
        <f t="shared" si="96"/>
        <v>0</v>
      </c>
      <c r="CF92" s="166">
        <f t="shared" si="96"/>
        <v>0</v>
      </c>
      <c r="CG92" s="166">
        <f t="shared" si="96"/>
        <v>0</v>
      </c>
      <c r="CH92" s="166">
        <f t="shared" si="96"/>
        <v>0</v>
      </c>
      <c r="CI92" s="361" t="s">
        <v>197</v>
      </c>
    </row>
    <row r="93" spans="1:99" s="1" customFormat="1" ht="15" thickBot="1" x14ac:dyDescent="0.4">
      <c r="B93" s="61" t="s">
        <v>34</v>
      </c>
      <c r="C93" s="168">
        <f t="shared" ref="C93:K93" si="97">SUM(C88:C92)</f>
        <v>1231.5295374941124</v>
      </c>
      <c r="D93" s="169">
        <f t="shared" si="97"/>
        <v>7907.6850046407753</v>
      </c>
      <c r="E93" s="169">
        <f t="shared" si="97"/>
        <v>21783.282492401344</v>
      </c>
      <c r="F93" s="169">
        <f t="shared" si="97"/>
        <v>38243.792772296416</v>
      </c>
      <c r="G93" s="169">
        <f t="shared" si="97"/>
        <v>79123.621810126206</v>
      </c>
      <c r="H93" s="169">
        <f t="shared" si="97"/>
        <v>383983.03037051618</v>
      </c>
      <c r="I93" s="169">
        <f t="shared" si="97"/>
        <v>643492.72795700037</v>
      </c>
      <c r="J93" s="169">
        <f t="shared" si="97"/>
        <v>705236.89045770478</v>
      </c>
      <c r="K93" s="169">
        <f t="shared" si="97"/>
        <v>512983.88712645695</v>
      </c>
      <c r="L93" s="169">
        <f t="shared" ref="L93:BW93" si="98">SUM(L88:L92)</f>
        <v>235981.22984590224</v>
      </c>
      <c r="M93" s="169">
        <f t="shared" si="98"/>
        <v>272535.23208178155</v>
      </c>
      <c r="N93" s="169">
        <f t="shared" si="98"/>
        <v>469218.12671676831</v>
      </c>
      <c r="O93" s="169">
        <f t="shared" si="98"/>
        <v>587173.44552839897</v>
      </c>
      <c r="P93" s="169">
        <f t="shared" si="98"/>
        <v>486018.3476579875</v>
      </c>
      <c r="Q93" s="169">
        <f t="shared" si="98"/>
        <v>470393.83791588707</v>
      </c>
      <c r="R93" s="169">
        <f t="shared" si="98"/>
        <v>418380.69750371261</v>
      </c>
      <c r="S93" s="169">
        <f t="shared" si="98"/>
        <v>563970.8163533957</v>
      </c>
      <c r="T93" s="169">
        <f t="shared" si="98"/>
        <v>1569899.9729461961</v>
      </c>
      <c r="U93" s="169">
        <f t="shared" si="98"/>
        <v>0</v>
      </c>
      <c r="V93" s="169">
        <f t="shared" si="98"/>
        <v>0</v>
      </c>
      <c r="W93" s="169">
        <f t="shared" si="98"/>
        <v>0</v>
      </c>
      <c r="X93" s="169">
        <f t="shared" si="98"/>
        <v>0</v>
      </c>
      <c r="Y93" s="169">
        <f t="shared" si="98"/>
        <v>0</v>
      </c>
      <c r="Z93" s="169">
        <f t="shared" si="98"/>
        <v>0</v>
      </c>
      <c r="AA93" s="169">
        <f t="shared" si="98"/>
        <v>0</v>
      </c>
      <c r="AB93" s="169">
        <f t="shared" si="98"/>
        <v>0</v>
      </c>
      <c r="AC93" s="169">
        <f t="shared" si="98"/>
        <v>0</v>
      </c>
      <c r="AD93" s="169">
        <f t="shared" si="98"/>
        <v>0</v>
      </c>
      <c r="AE93" s="169">
        <f t="shared" si="98"/>
        <v>0</v>
      </c>
      <c r="AF93" s="169">
        <f t="shared" si="98"/>
        <v>0</v>
      </c>
      <c r="AG93" s="169">
        <f t="shared" si="98"/>
        <v>0</v>
      </c>
      <c r="AH93" s="169">
        <f t="shared" si="98"/>
        <v>0</v>
      </c>
      <c r="AI93" s="169">
        <f t="shared" si="98"/>
        <v>0</v>
      </c>
      <c r="AJ93" s="169">
        <f t="shared" si="98"/>
        <v>0</v>
      </c>
      <c r="AK93" s="169">
        <f t="shared" si="98"/>
        <v>0</v>
      </c>
      <c r="AL93" s="169">
        <f t="shared" si="98"/>
        <v>0</v>
      </c>
      <c r="AM93" s="169">
        <f t="shared" si="98"/>
        <v>0</v>
      </c>
      <c r="AN93" s="169">
        <f t="shared" si="98"/>
        <v>0</v>
      </c>
      <c r="AO93" s="169">
        <f t="shared" si="98"/>
        <v>0</v>
      </c>
      <c r="AP93" s="169">
        <f t="shared" si="98"/>
        <v>0</v>
      </c>
      <c r="AQ93" s="169">
        <f t="shared" si="98"/>
        <v>0</v>
      </c>
      <c r="AR93" s="169">
        <f t="shared" si="98"/>
        <v>0</v>
      </c>
      <c r="AS93" s="169">
        <f t="shared" si="98"/>
        <v>0</v>
      </c>
      <c r="AT93" s="169">
        <f t="shared" si="98"/>
        <v>0</v>
      </c>
      <c r="AU93" s="169">
        <f t="shared" si="98"/>
        <v>0</v>
      </c>
      <c r="AV93" s="169">
        <f t="shared" si="98"/>
        <v>0</v>
      </c>
      <c r="AW93" s="169">
        <f t="shared" si="98"/>
        <v>0</v>
      </c>
      <c r="AX93" s="169">
        <f t="shared" si="98"/>
        <v>0</v>
      </c>
      <c r="AY93" s="169">
        <f t="shared" si="98"/>
        <v>0</v>
      </c>
      <c r="AZ93" s="169">
        <f t="shared" si="98"/>
        <v>0</v>
      </c>
      <c r="BA93" s="169">
        <f t="shared" si="98"/>
        <v>0</v>
      </c>
      <c r="BB93" s="169">
        <f t="shared" si="98"/>
        <v>0</v>
      </c>
      <c r="BC93" s="169">
        <f t="shared" si="98"/>
        <v>0</v>
      </c>
      <c r="BD93" s="169">
        <f t="shared" si="98"/>
        <v>0</v>
      </c>
      <c r="BE93" s="169">
        <f t="shared" si="98"/>
        <v>0</v>
      </c>
      <c r="BF93" s="169">
        <f t="shared" si="98"/>
        <v>0</v>
      </c>
      <c r="BG93" s="169">
        <f t="shared" si="98"/>
        <v>0</v>
      </c>
      <c r="BH93" s="169">
        <f t="shared" si="98"/>
        <v>0</v>
      </c>
      <c r="BI93" s="169">
        <f t="shared" si="98"/>
        <v>0</v>
      </c>
      <c r="BJ93" s="169">
        <f t="shared" si="98"/>
        <v>0</v>
      </c>
      <c r="BK93" s="169">
        <f t="shared" si="98"/>
        <v>0</v>
      </c>
      <c r="BL93" s="169">
        <f t="shared" si="98"/>
        <v>0</v>
      </c>
      <c r="BM93" s="169">
        <f t="shared" si="98"/>
        <v>0</v>
      </c>
      <c r="BN93" s="169">
        <f t="shared" si="98"/>
        <v>0</v>
      </c>
      <c r="BO93" s="169">
        <f t="shared" si="98"/>
        <v>0</v>
      </c>
      <c r="BP93" s="169">
        <f t="shared" si="98"/>
        <v>0</v>
      </c>
      <c r="BQ93" s="169">
        <f t="shared" si="98"/>
        <v>0</v>
      </c>
      <c r="BR93" s="169">
        <f t="shared" si="98"/>
        <v>0</v>
      </c>
      <c r="BS93" s="169">
        <f t="shared" si="98"/>
        <v>0</v>
      </c>
      <c r="BT93" s="169">
        <f t="shared" si="98"/>
        <v>0</v>
      </c>
      <c r="BU93" s="169">
        <f t="shared" si="98"/>
        <v>0</v>
      </c>
      <c r="BV93" s="169">
        <f t="shared" si="98"/>
        <v>0</v>
      </c>
      <c r="BW93" s="169">
        <f t="shared" si="98"/>
        <v>0</v>
      </c>
      <c r="BX93" s="169">
        <f t="shared" ref="BX93:CH93" si="99">SUM(BX88:BX92)</f>
        <v>0</v>
      </c>
      <c r="BY93" s="169">
        <f t="shared" si="99"/>
        <v>0</v>
      </c>
      <c r="BZ93" s="169">
        <f t="shared" si="99"/>
        <v>0</v>
      </c>
      <c r="CA93" s="169">
        <f t="shared" si="99"/>
        <v>0</v>
      </c>
      <c r="CB93" s="169">
        <f t="shared" si="99"/>
        <v>0</v>
      </c>
      <c r="CC93" s="169">
        <f t="shared" si="99"/>
        <v>0</v>
      </c>
      <c r="CD93" s="169">
        <f t="shared" si="99"/>
        <v>0</v>
      </c>
      <c r="CE93" s="169">
        <f t="shared" si="99"/>
        <v>0</v>
      </c>
      <c r="CF93" s="169">
        <f t="shared" si="99"/>
        <v>0</v>
      </c>
      <c r="CG93" s="169">
        <f t="shared" si="99"/>
        <v>0</v>
      </c>
      <c r="CH93" s="169">
        <f t="shared" si="99"/>
        <v>0</v>
      </c>
      <c r="CI93" s="363">
        <f>SUM(C93:CH93)</f>
        <v>7467558.154078668</v>
      </c>
    </row>
    <row r="94" spans="1:99" ht="15" thickBot="1" x14ac:dyDescent="0.4">
      <c r="CH94" s="165"/>
    </row>
    <row r="95" spans="1:99" ht="15" thickBot="1" x14ac:dyDescent="0.4">
      <c r="B95" s="58" t="s">
        <v>160</v>
      </c>
      <c r="C95" s="53">
        <f>C87</f>
        <v>44562</v>
      </c>
      <c r="D95" s="53">
        <f t="shared" ref="D95:BO95" si="100">D87</f>
        <v>44593</v>
      </c>
      <c r="E95" s="53">
        <f t="shared" si="100"/>
        <v>44621</v>
      </c>
      <c r="F95" s="53">
        <f t="shared" si="100"/>
        <v>44652</v>
      </c>
      <c r="G95" s="53">
        <f t="shared" si="100"/>
        <v>44682</v>
      </c>
      <c r="H95" s="53">
        <f t="shared" si="100"/>
        <v>44713</v>
      </c>
      <c r="I95" s="53">
        <f t="shared" si="100"/>
        <v>44743</v>
      </c>
      <c r="J95" s="53">
        <f t="shared" si="100"/>
        <v>44774</v>
      </c>
      <c r="K95" s="53">
        <f t="shared" si="100"/>
        <v>44805</v>
      </c>
      <c r="L95" s="53">
        <f t="shared" si="100"/>
        <v>44835</v>
      </c>
      <c r="M95" s="53">
        <f t="shared" si="100"/>
        <v>44866</v>
      </c>
      <c r="N95" s="53">
        <f t="shared" si="100"/>
        <v>44896</v>
      </c>
      <c r="O95" s="53">
        <f t="shared" si="100"/>
        <v>44927</v>
      </c>
      <c r="P95" s="53">
        <f t="shared" si="100"/>
        <v>44958</v>
      </c>
      <c r="Q95" s="53">
        <f t="shared" si="100"/>
        <v>44986</v>
      </c>
      <c r="R95" s="53">
        <f t="shared" si="100"/>
        <v>45017</v>
      </c>
      <c r="S95" s="53">
        <f t="shared" si="100"/>
        <v>45047</v>
      </c>
      <c r="T95" s="53">
        <f t="shared" si="100"/>
        <v>45078</v>
      </c>
      <c r="U95" s="53">
        <f t="shared" si="100"/>
        <v>45108</v>
      </c>
      <c r="V95" s="53">
        <f t="shared" si="100"/>
        <v>45139</v>
      </c>
      <c r="W95" s="53">
        <f t="shared" si="100"/>
        <v>45170</v>
      </c>
      <c r="X95" s="53">
        <f t="shared" si="100"/>
        <v>45200</v>
      </c>
      <c r="Y95" s="53">
        <f t="shared" si="100"/>
        <v>45231</v>
      </c>
      <c r="Z95" s="53">
        <f t="shared" si="100"/>
        <v>45261</v>
      </c>
      <c r="AA95" s="53">
        <f t="shared" si="100"/>
        <v>45292</v>
      </c>
      <c r="AB95" s="53">
        <f t="shared" si="100"/>
        <v>45323</v>
      </c>
      <c r="AC95" s="53">
        <f t="shared" si="100"/>
        <v>45352</v>
      </c>
      <c r="AD95" s="53">
        <f t="shared" si="100"/>
        <v>45383</v>
      </c>
      <c r="AE95" s="53">
        <f t="shared" si="100"/>
        <v>45413</v>
      </c>
      <c r="AF95" s="53">
        <f t="shared" si="100"/>
        <v>45444</v>
      </c>
      <c r="AG95" s="53">
        <f t="shared" si="100"/>
        <v>45474</v>
      </c>
      <c r="AH95" s="53">
        <f t="shared" si="100"/>
        <v>45505</v>
      </c>
      <c r="AI95" s="53">
        <f t="shared" si="100"/>
        <v>45536</v>
      </c>
      <c r="AJ95" s="53">
        <f t="shared" si="100"/>
        <v>45566</v>
      </c>
      <c r="AK95" s="53">
        <f t="shared" si="100"/>
        <v>45597</v>
      </c>
      <c r="AL95" s="53">
        <f t="shared" si="100"/>
        <v>45627</v>
      </c>
      <c r="AM95" s="53">
        <f t="shared" si="100"/>
        <v>45658</v>
      </c>
      <c r="AN95" s="53">
        <f t="shared" si="100"/>
        <v>45689</v>
      </c>
      <c r="AO95" s="53">
        <f t="shared" si="100"/>
        <v>45717</v>
      </c>
      <c r="AP95" s="53">
        <f t="shared" si="100"/>
        <v>45748</v>
      </c>
      <c r="AQ95" s="53">
        <f t="shared" si="100"/>
        <v>45778</v>
      </c>
      <c r="AR95" s="53">
        <f t="shared" si="100"/>
        <v>45809</v>
      </c>
      <c r="AS95" s="53">
        <f t="shared" si="100"/>
        <v>45839</v>
      </c>
      <c r="AT95" s="53">
        <f t="shared" si="100"/>
        <v>45870</v>
      </c>
      <c r="AU95" s="53">
        <f t="shared" si="100"/>
        <v>45901</v>
      </c>
      <c r="AV95" s="53">
        <f t="shared" si="100"/>
        <v>45931</v>
      </c>
      <c r="AW95" s="53">
        <f t="shared" si="100"/>
        <v>45962</v>
      </c>
      <c r="AX95" s="53">
        <f t="shared" si="100"/>
        <v>45992</v>
      </c>
      <c r="AY95" s="53">
        <f t="shared" si="100"/>
        <v>46023</v>
      </c>
      <c r="AZ95" s="53">
        <f t="shared" si="100"/>
        <v>46054</v>
      </c>
      <c r="BA95" s="53">
        <f t="shared" si="100"/>
        <v>46082</v>
      </c>
      <c r="BB95" s="53">
        <f t="shared" si="100"/>
        <v>46113</v>
      </c>
      <c r="BC95" s="53">
        <f t="shared" si="100"/>
        <v>46143</v>
      </c>
      <c r="BD95" s="53">
        <f t="shared" si="100"/>
        <v>46174</v>
      </c>
      <c r="BE95" s="53">
        <f t="shared" si="100"/>
        <v>46204</v>
      </c>
      <c r="BF95" s="53">
        <f t="shared" si="100"/>
        <v>46235</v>
      </c>
      <c r="BG95" s="53">
        <f t="shared" si="100"/>
        <v>46266</v>
      </c>
      <c r="BH95" s="53">
        <f t="shared" si="100"/>
        <v>46296</v>
      </c>
      <c r="BI95" s="53">
        <f t="shared" si="100"/>
        <v>46327</v>
      </c>
      <c r="BJ95" s="53">
        <f t="shared" si="100"/>
        <v>46357</v>
      </c>
      <c r="BK95" s="53">
        <f t="shared" si="100"/>
        <v>46388</v>
      </c>
      <c r="BL95" s="53">
        <f t="shared" si="100"/>
        <v>46419</v>
      </c>
      <c r="BM95" s="53">
        <f t="shared" si="100"/>
        <v>46447</v>
      </c>
      <c r="BN95" s="53">
        <f t="shared" si="100"/>
        <v>46478</v>
      </c>
      <c r="BO95" s="53">
        <f t="shared" si="100"/>
        <v>46508</v>
      </c>
      <c r="BP95" s="53">
        <f t="shared" ref="BP95:CH95" si="101">BP87</f>
        <v>46539</v>
      </c>
      <c r="BQ95" s="53">
        <f t="shared" si="101"/>
        <v>46569</v>
      </c>
      <c r="BR95" s="53">
        <f t="shared" si="101"/>
        <v>46600</v>
      </c>
      <c r="BS95" s="53">
        <f t="shared" si="101"/>
        <v>46631</v>
      </c>
      <c r="BT95" s="53">
        <f t="shared" si="101"/>
        <v>46661</v>
      </c>
      <c r="BU95" s="53">
        <f t="shared" si="101"/>
        <v>46692</v>
      </c>
      <c r="BV95" s="53">
        <f t="shared" si="101"/>
        <v>46722</v>
      </c>
      <c r="BW95" s="53">
        <f t="shared" si="101"/>
        <v>46753</v>
      </c>
      <c r="BX95" s="53">
        <f t="shared" si="101"/>
        <v>46784</v>
      </c>
      <c r="BY95" s="53">
        <f t="shared" si="101"/>
        <v>46813</v>
      </c>
      <c r="BZ95" s="53">
        <f t="shared" si="101"/>
        <v>46844</v>
      </c>
      <c r="CA95" s="53">
        <f t="shared" si="101"/>
        <v>46874</v>
      </c>
      <c r="CB95" s="53">
        <f t="shared" si="101"/>
        <v>46905</v>
      </c>
      <c r="CC95" s="53">
        <f t="shared" si="101"/>
        <v>46935</v>
      </c>
      <c r="CD95" s="53">
        <f t="shared" si="101"/>
        <v>46966</v>
      </c>
      <c r="CE95" s="53">
        <f t="shared" si="101"/>
        <v>46997</v>
      </c>
      <c r="CF95" s="53">
        <f t="shared" si="101"/>
        <v>47027</v>
      </c>
      <c r="CG95" s="53">
        <f t="shared" si="101"/>
        <v>47058</v>
      </c>
      <c r="CH95" s="174">
        <f t="shared" si="101"/>
        <v>47088</v>
      </c>
    </row>
    <row r="96" spans="1:99" x14ac:dyDescent="0.35">
      <c r="B96" s="59" t="s">
        <v>29</v>
      </c>
      <c r="C96" s="54">
        <f>IF(C$4="X",' 1M - RES'!C61+'Res DRENE'!C21,0)</f>
        <v>1231.5295374941124</v>
      </c>
      <c r="D96" s="54">
        <f>IF(D$4="X",' 1M - RES'!D61+'Res DRENE'!D21,0)</f>
        <v>4908.5084402449165</v>
      </c>
      <c r="E96" s="54">
        <f>IF(E$4="X",' 1M - RES'!E61+'Res DRENE'!E21,0)</f>
        <v>11199.917584569639</v>
      </c>
      <c r="F96" s="54">
        <f>IF(F$4="X",' 1M - RES'!F61+'Res DRENE'!F21,0)</f>
        <v>11458.183653080985</v>
      </c>
      <c r="G96" s="54">
        <f>IF(G$4="X",' 1M - RES'!G61+'Res DRENE'!G21,0)</f>
        <v>19427.288672347415</v>
      </c>
      <c r="H96" s="54">
        <f>IF(H$4="X",' 1M - RES'!H61+'Res DRENE'!H21,0)</f>
        <v>161436.27826566031</v>
      </c>
      <c r="I96" s="54">
        <f>IF(I$4="X",' 1M - RES'!I61+'Res DRENE'!I21,0)</f>
        <v>286521.84278864588</v>
      </c>
      <c r="J96" s="54">
        <f>IF(J$4="X",' 1M - RES'!J61+'Res DRENE'!J21,0)</f>
        <v>345784.97298808693</v>
      </c>
      <c r="K96" s="54">
        <f>IF(K$4="X",' 1M - RES'!K61+'Res DRENE'!K21,0)</f>
        <v>204971.67963880289</v>
      </c>
      <c r="L96" s="54">
        <f>IF(L$4="X",' 1M - RES'!L61+'Res DRENE'!L21,0)</f>
        <v>43452.683429061006</v>
      </c>
      <c r="M96" s="54">
        <f>IF(M$4="X",' 1M - RES'!M61+'Res DRENE'!M21,0)</f>
        <v>64507.118579933362</v>
      </c>
      <c r="N96" s="54">
        <f>IF(N$4="X",' 1M - RES'!N61+'Res DRENE'!N21,0)</f>
        <v>129500.35653799574</v>
      </c>
      <c r="O96" s="54">
        <f>IF(O$4="X",' 1M - RES'!O61+'Res DRENE'!O21,0)</f>
        <v>147982.73851663806</v>
      </c>
      <c r="P96" s="54">
        <f>IF(P$4="X",' 1M - RES'!P61+'Res DRENE'!P21,0)</f>
        <v>125242.02435450724</v>
      </c>
      <c r="Q96" s="54">
        <f>IF(Q$4="X",' 1M - RES'!Q61+'Res DRENE'!Q21,0)</f>
        <v>98166.678843883084</v>
      </c>
      <c r="R96" s="54">
        <f>IF(R$4="X",' 1M - RES'!R61+'Res DRENE'!R21,0)</f>
        <v>61696.646985173902</v>
      </c>
      <c r="S96" s="54">
        <f>IF(S$4="X",' 1M - RES'!S61+'Res DRENE'!S21,0)</f>
        <v>92604.141180416555</v>
      </c>
      <c r="T96" s="54">
        <f>IF(T$4="X",' 1M - RES'!T61+'Res DRENE'!T21,0)</f>
        <v>514702.84748236474</v>
      </c>
      <c r="U96" s="54">
        <f>IF(U$4="X",' 1M - RES'!U61+'Res DRENE'!U21,0)</f>
        <v>0</v>
      </c>
      <c r="V96" s="54">
        <f>IF(V$4="X",' 1M - RES'!V61+'Res DRENE'!V21,0)</f>
        <v>0</v>
      </c>
      <c r="W96" s="54">
        <f>IF(W$4="X",' 1M - RES'!W61+'Res DRENE'!W21,0)</f>
        <v>0</v>
      </c>
      <c r="X96" s="54">
        <f>IF(X$4="X",' 1M - RES'!X61+'Res DRENE'!X21,0)</f>
        <v>0</v>
      </c>
      <c r="Y96" s="54">
        <f>IF(Y$4="X",' 1M - RES'!Y61+'Res DRENE'!Y21,0)</f>
        <v>0</v>
      </c>
      <c r="Z96" s="54">
        <f>IF(Z$4="X",' 1M - RES'!Z61+'Res DRENE'!Z21,0)</f>
        <v>0</v>
      </c>
      <c r="AA96" s="54">
        <f>IF(AA$4="X",' 1M - RES'!AA61+'Res DRENE'!AA21,0)</f>
        <v>0</v>
      </c>
      <c r="AB96" s="54">
        <f>IF(AB$4="X",' 1M - RES'!AB61+'Res DRENE'!AB21,0)</f>
        <v>0</v>
      </c>
      <c r="AC96" s="54">
        <f>IF(AC$4="X",' 1M - RES'!AC61+'Res DRENE'!AC21,0)</f>
        <v>0</v>
      </c>
      <c r="AD96" s="54">
        <f>IF(AD$4="X",' 1M - RES'!AD61+'Res DRENE'!AD21,0)</f>
        <v>0</v>
      </c>
      <c r="AE96" s="54">
        <f>IF(AE$4="X",' 1M - RES'!AE61+'Res DRENE'!AE21,0)</f>
        <v>0</v>
      </c>
      <c r="AF96" s="54">
        <f>IF(AF$4="X",' 1M - RES'!AF61+'Res DRENE'!AF21,0)</f>
        <v>0</v>
      </c>
      <c r="AG96" s="54">
        <f>IF(AG$4="X",' 1M - RES'!AG61+'Res DRENE'!AG21,0)</f>
        <v>0</v>
      </c>
      <c r="AH96" s="54">
        <f>IF(AH$4="X",' 1M - RES'!AH61+'Res DRENE'!AH21,0)</f>
        <v>0</v>
      </c>
      <c r="AI96" s="54">
        <f>IF(AI$4="X",' 1M - RES'!AI61+'Res DRENE'!AI21,0)</f>
        <v>0</v>
      </c>
      <c r="AJ96" s="54">
        <f>IF(AJ$4="X",' 1M - RES'!AJ61+'Res DRENE'!AJ21,0)</f>
        <v>0</v>
      </c>
      <c r="AK96" s="54">
        <f>IF(AK$4="X",' 1M - RES'!AK61+'Res DRENE'!AK21,0)</f>
        <v>0</v>
      </c>
      <c r="AL96" s="54">
        <f>IF(AL$4="X",' 1M - RES'!AL61+'Res DRENE'!AL21,0)</f>
        <v>0</v>
      </c>
      <c r="AM96" s="54">
        <f>IF(AM$4="X",' 1M - RES'!AM61+'Res DRENE'!AM21,0)</f>
        <v>0</v>
      </c>
      <c r="AN96" s="54">
        <f>IF(AN$4="X",' 1M - RES'!AN61+'Res DRENE'!AN21,0)</f>
        <v>0</v>
      </c>
      <c r="AO96" s="54">
        <f>IF(AO$4="X",' 1M - RES'!AO61+'Res DRENE'!AO21,0)</f>
        <v>0</v>
      </c>
      <c r="AP96" s="54">
        <f>IF(AP$4="X",' 1M - RES'!AP61+'Res DRENE'!AP21,0)</f>
        <v>0</v>
      </c>
      <c r="AQ96" s="54">
        <f>IF(AQ$4="X",' 1M - RES'!AQ61+'Res DRENE'!AQ21,0)</f>
        <v>0</v>
      </c>
      <c r="AR96" s="54">
        <f>IF(AR$4="X",' 1M - RES'!AR61+'Res DRENE'!AR21,0)</f>
        <v>0</v>
      </c>
      <c r="AS96" s="54">
        <f>IF(AS$4="X",' 1M - RES'!AS61+'Res DRENE'!AS21,0)</f>
        <v>0</v>
      </c>
      <c r="AT96" s="54">
        <f>IF(AT$4="X",' 1M - RES'!AT61+'Res DRENE'!AT21,0)</f>
        <v>0</v>
      </c>
      <c r="AU96" s="54">
        <f>IF(AU$4="X",' 1M - RES'!AU61+'Res DRENE'!AU21,0)</f>
        <v>0</v>
      </c>
      <c r="AV96" s="54">
        <f>IF(AV$4="X",' 1M - RES'!AV61+'Res DRENE'!AV21,0)</f>
        <v>0</v>
      </c>
      <c r="AW96" s="54">
        <f>IF(AW$4="X",' 1M - RES'!AW61+'Res DRENE'!AW21,0)</f>
        <v>0</v>
      </c>
      <c r="AX96" s="54">
        <f>IF(AX$4="X",' 1M - RES'!AX61+'Res DRENE'!AX21,0)</f>
        <v>0</v>
      </c>
      <c r="AY96" s="54">
        <f>IF(AY$4="X",' 1M - RES'!AY61+'Res DRENE'!AY21,0)</f>
        <v>0</v>
      </c>
      <c r="AZ96" s="54">
        <f>IF(AZ$4="X",' 1M - RES'!AZ61+'Res DRENE'!AZ21,0)</f>
        <v>0</v>
      </c>
      <c r="BA96" s="54">
        <f>IF(BA$4="X",' 1M - RES'!BA61+'Res DRENE'!BA21,0)</f>
        <v>0</v>
      </c>
      <c r="BB96" s="54">
        <f>IF(BB$4="X",' 1M - RES'!BB61+'Res DRENE'!BB21,0)</f>
        <v>0</v>
      </c>
      <c r="BC96" s="54">
        <f>IF(BC$4="X",' 1M - RES'!BC61+'Res DRENE'!BC21,0)</f>
        <v>0</v>
      </c>
      <c r="BD96" s="54">
        <f>IF(BD$4="X",' 1M - RES'!BD61+'Res DRENE'!BD21,0)</f>
        <v>0</v>
      </c>
      <c r="BE96" s="54">
        <f>IF(BE$4="X",' 1M - RES'!BE61+'Res DRENE'!BE21,0)</f>
        <v>0</v>
      </c>
      <c r="BF96" s="54">
        <f>IF(BF$4="X",' 1M - RES'!BF61+'Res DRENE'!BF21,0)</f>
        <v>0</v>
      </c>
      <c r="BG96" s="54">
        <f>IF(BG$4="X",' 1M - RES'!BG61+'Res DRENE'!BG21,0)</f>
        <v>0</v>
      </c>
      <c r="BH96" s="54">
        <f>IF(BH$4="X",' 1M - RES'!BH61+'Res DRENE'!BH21,0)</f>
        <v>0</v>
      </c>
      <c r="BI96" s="54">
        <f>IF(BI$4="X",' 1M - RES'!BI61+'Res DRENE'!BI21,0)</f>
        <v>0</v>
      </c>
      <c r="BJ96" s="54">
        <f>IF(BJ$4="X",' 1M - RES'!BJ61+'Res DRENE'!BJ21,0)</f>
        <v>0</v>
      </c>
      <c r="BK96" s="54">
        <f>IF(BK$4="X",' 1M - RES'!BK61+'Res DRENE'!BK21,0)</f>
        <v>0</v>
      </c>
      <c r="BL96" s="54">
        <f>IF(BL$4="X",' 1M - RES'!BL61+'Res DRENE'!BL21,0)</f>
        <v>0</v>
      </c>
      <c r="BM96" s="54">
        <f>IF(BM$4="X",' 1M - RES'!BM61+'Res DRENE'!BM21,0)</f>
        <v>0</v>
      </c>
      <c r="BN96" s="54">
        <f>IF(BN$4="X",' 1M - RES'!BN61+'Res DRENE'!BN21,0)</f>
        <v>0</v>
      </c>
      <c r="BO96" s="54">
        <f>IF(BO$4="X",' 1M - RES'!BO61+'Res DRENE'!BO21,0)</f>
        <v>0</v>
      </c>
      <c r="BP96" s="54">
        <f>IF(BP$4="X",' 1M - RES'!BP61+'Res DRENE'!BP21,0)</f>
        <v>0</v>
      </c>
      <c r="BQ96" s="54">
        <f>IF(BQ$4="X",' 1M - RES'!BQ61+'Res DRENE'!BQ21,0)</f>
        <v>0</v>
      </c>
      <c r="BR96" s="54">
        <f>IF(BR$4="X",' 1M - RES'!BR61+'Res DRENE'!BR21,0)</f>
        <v>0</v>
      </c>
      <c r="BS96" s="54">
        <f>IF(BS$4="X",' 1M - RES'!BS61+'Res DRENE'!BS21,0)</f>
        <v>0</v>
      </c>
      <c r="BT96" s="54">
        <f>IF(BT$4="X",' 1M - RES'!BT61+'Res DRENE'!BT21,0)</f>
        <v>0</v>
      </c>
      <c r="BU96" s="54">
        <f>IF(BU$4="X",' 1M - RES'!BU61+'Res DRENE'!BU21,0)</f>
        <v>0</v>
      </c>
      <c r="BV96" s="54">
        <f>IF(BV$4="X",' 1M - RES'!BV61+'Res DRENE'!BV21,0)</f>
        <v>0</v>
      </c>
      <c r="BW96" s="54">
        <f>IF(BW$4="X",' 1M - RES'!BW61+'Res DRENE'!BW21,0)</f>
        <v>0</v>
      </c>
      <c r="BX96" s="54">
        <f>IF(BX$4="X",' 1M - RES'!BX61+'Res DRENE'!BX21,0)</f>
        <v>0</v>
      </c>
      <c r="BY96" s="54">
        <f>IF(BY$4="X",' 1M - RES'!BY61+'Res DRENE'!BY21,0)</f>
        <v>0</v>
      </c>
      <c r="BZ96" s="54">
        <f>IF(BZ$4="X",' 1M - RES'!BZ61+'Res DRENE'!BZ21,0)</f>
        <v>0</v>
      </c>
      <c r="CA96" s="54">
        <f>IF(CA$4="X",' 1M - RES'!CA61+'Res DRENE'!CA21,0)</f>
        <v>0</v>
      </c>
      <c r="CB96" s="54">
        <f>IF(CB$4="X",' 1M - RES'!CB61+'Res DRENE'!CB21,0)</f>
        <v>0</v>
      </c>
      <c r="CC96" s="54">
        <f>IF(CC$4="X",' 1M - RES'!CC61+'Res DRENE'!CC21,0)</f>
        <v>0</v>
      </c>
      <c r="CD96" s="54">
        <f>IF(CD$4="X",' 1M - RES'!CD61+'Res DRENE'!CD21,0)</f>
        <v>0</v>
      </c>
      <c r="CE96" s="54">
        <f>IF(CE$4="X",' 1M - RES'!CE61+'Res DRENE'!CE21,0)</f>
        <v>0</v>
      </c>
      <c r="CF96" s="54">
        <f>IF(CF$4="X",' 1M - RES'!CF61+'Res DRENE'!CF21,0)</f>
        <v>0</v>
      </c>
      <c r="CG96" s="54">
        <f>IF(CG$4="X",' 1M - RES'!CG61+'Res DRENE'!CG21,0)</f>
        <v>0</v>
      </c>
      <c r="CH96" s="54">
        <f>IF(CH$4="X",' 1M - RES'!CH61+'Res DRENE'!CH21,0)</f>
        <v>0</v>
      </c>
    </row>
    <row r="97" spans="2:86" x14ac:dyDescent="0.35">
      <c r="B97" s="60" t="s">
        <v>30</v>
      </c>
      <c r="C97" s="55">
        <f>IF(C$4="X",'2M - SGS'!C73+'Biz DRENE'!C77,0)</f>
        <v>0</v>
      </c>
      <c r="D97" s="55">
        <f>IF(D$4="X",'2M - SGS'!D73+'Biz DRENE'!D77,0)</f>
        <v>1520.5283821214812</v>
      </c>
      <c r="E97" s="55">
        <f>IF(E$4="X",'2M - SGS'!E73+'Biz DRENE'!E77,0)</f>
        <v>4761.2286862851797</v>
      </c>
      <c r="F97" s="55">
        <f>IF(F$4="X",'2M - SGS'!F73+'Biz DRENE'!F77,0)</f>
        <v>8592.7621877149104</v>
      </c>
      <c r="G97" s="55">
        <f>IF(G$4="X",'2M - SGS'!G73+'Biz DRENE'!G77,0)</f>
        <v>17722.615117788067</v>
      </c>
      <c r="H97" s="55">
        <f>IF(H$4="X",'2M - SGS'!H73+'Biz DRENE'!H77,0)</f>
        <v>30444.569486994227</v>
      </c>
      <c r="I97" s="55">
        <f>IF(I$4="X",'2M - SGS'!I73+'Biz DRENE'!I77,0)</f>
        <v>53386.12352874862</v>
      </c>
      <c r="J97" s="55">
        <f>IF(J$4="X",'2M - SGS'!J73+'Biz DRENE'!J77,0)</f>
        <v>53172.365725928095</v>
      </c>
      <c r="K97" s="55">
        <f>IF(K$4="X",'2M - SGS'!K73+'Biz DRENE'!K77,0)</f>
        <v>64876.89922564508</v>
      </c>
      <c r="L97" s="55">
        <f>IF(L$4="X",'2M - SGS'!L73+'Biz DRENE'!L77,0)</f>
        <v>55457.063205314138</v>
      </c>
      <c r="M97" s="55">
        <f>IF(M$4="X",'2M - SGS'!M73+'Biz DRENE'!M77,0)</f>
        <v>52443.78913727653</v>
      </c>
      <c r="N97" s="55">
        <f>IF(N$4="X",'2M - SGS'!N73+'Biz DRENE'!N77,0)</f>
        <v>77526.322781722833</v>
      </c>
      <c r="O97" s="55">
        <f>IF(O$4="X",'2M - SGS'!O73+'Biz DRENE'!O77,0)</f>
        <v>99536.741389782968</v>
      </c>
      <c r="P97" s="55">
        <f>IF(P$4="X",'2M - SGS'!P73+'Biz DRENE'!P77,0)</f>
        <v>78234.321440705869</v>
      </c>
      <c r="Q97" s="55">
        <f>IF(Q$4="X",'2M - SGS'!Q73+'Biz DRENE'!Q77,0)</f>
        <v>85726.661055760094</v>
      </c>
      <c r="R97" s="55">
        <f>IF(R$4="X",'2M - SGS'!R73+'Biz DRENE'!R77,0)</f>
        <v>91124.42104093339</v>
      </c>
      <c r="S97" s="55">
        <f>IF(S$4="X",'2M - SGS'!S73+'Biz DRENE'!S77,0)</f>
        <v>121493.44784994374</v>
      </c>
      <c r="T97" s="55">
        <f>IF(T$4="X",'2M - SGS'!T73+'Biz DRENE'!T77,0)</f>
        <v>162333.39024881244</v>
      </c>
      <c r="U97" s="55">
        <f>IF(U$4="X",'2M - SGS'!U73+'Biz DRENE'!U77,0)</f>
        <v>0</v>
      </c>
      <c r="V97" s="55">
        <f>IF(V$4="X",'2M - SGS'!V73+'Biz DRENE'!V77,0)</f>
        <v>0</v>
      </c>
      <c r="W97" s="55">
        <f>IF(W$4="X",'2M - SGS'!W73+'Biz DRENE'!W77,0)</f>
        <v>0</v>
      </c>
      <c r="X97" s="55">
        <f>IF(X$4="X",'2M - SGS'!X73+'Biz DRENE'!X77,0)</f>
        <v>0</v>
      </c>
      <c r="Y97" s="55">
        <f>IF(Y$4="X",'2M - SGS'!Y73+'Biz DRENE'!Y77,0)</f>
        <v>0</v>
      </c>
      <c r="Z97" s="55">
        <f>IF(Z$4="X",'2M - SGS'!Z73+'Biz DRENE'!Z77,0)</f>
        <v>0</v>
      </c>
      <c r="AA97" s="55">
        <f>IF(AA$4="X",'2M - SGS'!AA73+'Biz DRENE'!AA77,0)</f>
        <v>0</v>
      </c>
      <c r="AB97" s="55">
        <f>IF(AB$4="X",'2M - SGS'!AB73+'Biz DRENE'!AB77,0)</f>
        <v>0</v>
      </c>
      <c r="AC97" s="55">
        <f>IF(AC$4="X",'2M - SGS'!AC73+'Biz DRENE'!AC77,0)</f>
        <v>0</v>
      </c>
      <c r="AD97" s="55">
        <f>IF(AD$4="X",'2M - SGS'!AD73+'Biz DRENE'!AD77,0)</f>
        <v>0</v>
      </c>
      <c r="AE97" s="55">
        <f>IF(AE$4="X",'2M - SGS'!AE73+'Biz DRENE'!AE77,0)</f>
        <v>0</v>
      </c>
      <c r="AF97" s="55">
        <f>IF(AF$4="X",'2M - SGS'!AF73+'Biz DRENE'!AF77,0)</f>
        <v>0</v>
      </c>
      <c r="AG97" s="55">
        <f>IF(AG$4="X",'2M - SGS'!AG73+'Biz DRENE'!AG77,0)</f>
        <v>0</v>
      </c>
      <c r="AH97" s="55">
        <f>IF(AH$4="X",'2M - SGS'!AH73+'Biz DRENE'!AH77,0)</f>
        <v>0</v>
      </c>
      <c r="AI97" s="55">
        <f>IF(AI$4="X",'2M - SGS'!AI73+'Biz DRENE'!AI77,0)</f>
        <v>0</v>
      </c>
      <c r="AJ97" s="55">
        <f>IF(AJ$4="X",'2M - SGS'!AJ73+'Biz DRENE'!AJ77,0)</f>
        <v>0</v>
      </c>
      <c r="AK97" s="55">
        <f>IF(AK$4="X",'2M - SGS'!AK73+'Biz DRENE'!AK77,0)</f>
        <v>0</v>
      </c>
      <c r="AL97" s="55">
        <f>IF(AL$4="X",'2M - SGS'!AL73+'Biz DRENE'!AL77,0)</f>
        <v>0</v>
      </c>
      <c r="AM97" s="55">
        <f>IF(AM$4="X",'2M - SGS'!AM73+'Biz DRENE'!AM77,0)</f>
        <v>0</v>
      </c>
      <c r="AN97" s="55">
        <f>IF(AN$4="X",'2M - SGS'!AN73+'Biz DRENE'!AN77,0)</f>
        <v>0</v>
      </c>
      <c r="AO97" s="55">
        <f>IF(AO$4="X",'2M - SGS'!AO73+'Biz DRENE'!AO77,0)</f>
        <v>0</v>
      </c>
      <c r="AP97" s="55">
        <f>IF(AP$4="X",'2M - SGS'!AP73+'Biz DRENE'!AP77,0)</f>
        <v>0</v>
      </c>
      <c r="AQ97" s="55">
        <f>IF(AQ$4="X",'2M - SGS'!AQ73+'Biz DRENE'!AQ77,0)</f>
        <v>0</v>
      </c>
      <c r="AR97" s="55">
        <f>IF(AR$4="X",'2M - SGS'!AR73+'Biz DRENE'!AR77,0)</f>
        <v>0</v>
      </c>
      <c r="AS97" s="55">
        <f>IF(AS$4="X",'2M - SGS'!AS73+'Biz DRENE'!AS77,0)</f>
        <v>0</v>
      </c>
      <c r="AT97" s="55">
        <f>IF(AT$4="X",'2M - SGS'!AT73+'Biz DRENE'!AT77,0)</f>
        <v>0</v>
      </c>
      <c r="AU97" s="55">
        <f>IF(AU$4="X",'2M - SGS'!AU73+'Biz DRENE'!AU77,0)</f>
        <v>0</v>
      </c>
      <c r="AV97" s="55">
        <f>IF(AV$4="X",'2M - SGS'!AV73+'Biz DRENE'!AV77,0)</f>
        <v>0</v>
      </c>
      <c r="AW97" s="55">
        <f>IF(AW$4="X",'2M - SGS'!AW73+'Biz DRENE'!AW77,0)</f>
        <v>0</v>
      </c>
      <c r="AX97" s="55">
        <f>IF(AX$4="X",'2M - SGS'!AX73+'Biz DRENE'!AX77,0)</f>
        <v>0</v>
      </c>
      <c r="AY97" s="55">
        <f>IF(AY$4="X",'2M - SGS'!AY73+'Biz DRENE'!AY77,0)</f>
        <v>0</v>
      </c>
      <c r="AZ97" s="55">
        <f>IF(AZ$4="X",'2M - SGS'!AZ73+'Biz DRENE'!AZ77,0)</f>
        <v>0</v>
      </c>
      <c r="BA97" s="55">
        <f>IF(BA$4="X",'2M - SGS'!BA73+'Biz DRENE'!BA77,0)</f>
        <v>0</v>
      </c>
      <c r="BB97" s="55">
        <f>IF(BB$4="X",'2M - SGS'!BB73+'Biz DRENE'!BB77,0)</f>
        <v>0</v>
      </c>
      <c r="BC97" s="55">
        <f>IF(BC$4="X",'2M - SGS'!BC73+'Biz DRENE'!BC77,0)</f>
        <v>0</v>
      </c>
      <c r="BD97" s="55">
        <f>IF(BD$4="X",'2M - SGS'!BD73+'Biz DRENE'!BD77,0)</f>
        <v>0</v>
      </c>
      <c r="BE97" s="55">
        <f>IF(BE$4="X",'2M - SGS'!BE73+'Biz DRENE'!BE77,0)</f>
        <v>0</v>
      </c>
      <c r="BF97" s="55">
        <f>IF(BF$4="X",'2M - SGS'!BF73+'Biz DRENE'!BF77,0)</f>
        <v>0</v>
      </c>
      <c r="BG97" s="55">
        <f>IF(BG$4="X",'2M - SGS'!BG73+'Biz DRENE'!BG77,0)</f>
        <v>0</v>
      </c>
      <c r="BH97" s="55">
        <f>IF(BH$4="X",'2M - SGS'!BH73+'Biz DRENE'!BH77,0)</f>
        <v>0</v>
      </c>
      <c r="BI97" s="55">
        <f>IF(BI$4="X",'2M - SGS'!BI73+'Biz DRENE'!BI77,0)</f>
        <v>0</v>
      </c>
      <c r="BJ97" s="55">
        <f>IF(BJ$4="X",'2M - SGS'!BJ73+'Biz DRENE'!BJ77,0)</f>
        <v>0</v>
      </c>
      <c r="BK97" s="55">
        <f>IF(BK$4="X",'2M - SGS'!BK73+'Biz DRENE'!BK77,0)</f>
        <v>0</v>
      </c>
      <c r="BL97" s="55">
        <f>IF(BL$4="X",'2M - SGS'!BL73+'Biz DRENE'!BL77,0)</f>
        <v>0</v>
      </c>
      <c r="BM97" s="55">
        <f>IF(BM$4="X",'2M - SGS'!BM73+'Biz DRENE'!BM77,0)</f>
        <v>0</v>
      </c>
      <c r="BN97" s="55">
        <f>IF(BN$4="X",'2M - SGS'!BN73+'Biz DRENE'!BN77,0)</f>
        <v>0</v>
      </c>
      <c r="BO97" s="55">
        <f>IF(BO$4="X",'2M - SGS'!BO73+'Biz DRENE'!BO77,0)</f>
        <v>0</v>
      </c>
      <c r="BP97" s="55">
        <f>IF(BP$4="X",'2M - SGS'!BP73+'Biz DRENE'!BP77,0)</f>
        <v>0</v>
      </c>
      <c r="BQ97" s="55">
        <f>IF(BQ$4="X",'2M - SGS'!BQ73+'Biz DRENE'!BQ77,0)</f>
        <v>0</v>
      </c>
      <c r="BR97" s="55">
        <f>IF(BR$4="X",'2M - SGS'!BR73+'Biz DRENE'!BR77,0)</f>
        <v>0</v>
      </c>
      <c r="BS97" s="55">
        <f>IF(BS$4="X",'2M - SGS'!BS73+'Biz DRENE'!BS77,0)</f>
        <v>0</v>
      </c>
      <c r="BT97" s="55">
        <f>IF(BT$4="X",'2M - SGS'!BT73+'Biz DRENE'!BT77,0)</f>
        <v>0</v>
      </c>
      <c r="BU97" s="55">
        <f>IF(BU$4="X",'2M - SGS'!BU73+'Biz DRENE'!BU77,0)</f>
        <v>0</v>
      </c>
      <c r="BV97" s="55">
        <f>IF(BV$4="X",'2M - SGS'!BV73+'Biz DRENE'!BV77,0)</f>
        <v>0</v>
      </c>
      <c r="BW97" s="55">
        <f>IF(BW$4="X",'2M - SGS'!BW73+'Biz DRENE'!BW77,0)</f>
        <v>0</v>
      </c>
      <c r="BX97" s="55">
        <f>IF(BX$4="X",'2M - SGS'!BX73+'Biz DRENE'!BX77,0)</f>
        <v>0</v>
      </c>
      <c r="BY97" s="55">
        <f>IF(BY$4="X",'2M - SGS'!BY73+'Biz DRENE'!BY77,0)</f>
        <v>0</v>
      </c>
      <c r="BZ97" s="55">
        <f>IF(BZ$4="X",'2M - SGS'!BZ73+'Biz DRENE'!BZ77,0)</f>
        <v>0</v>
      </c>
      <c r="CA97" s="55">
        <f>IF(CA$4="X",'2M - SGS'!CA73+'Biz DRENE'!CA77,0)</f>
        <v>0</v>
      </c>
      <c r="CB97" s="55">
        <f>IF(CB$4="X",'2M - SGS'!CB73+'Biz DRENE'!CB77,0)</f>
        <v>0</v>
      </c>
      <c r="CC97" s="55">
        <f>IF(CC$4="X",'2M - SGS'!CC73+'Biz DRENE'!CC77,0)</f>
        <v>0</v>
      </c>
      <c r="CD97" s="55">
        <f>IF(CD$4="X",'2M - SGS'!CD73+'Biz DRENE'!CD77,0)</f>
        <v>0</v>
      </c>
      <c r="CE97" s="55">
        <f>IF(CE$4="X",'2M - SGS'!CE73+'Biz DRENE'!CE77,0)</f>
        <v>0</v>
      </c>
      <c r="CF97" s="55">
        <f>IF(CF$4="X",'2M - SGS'!CF73+'Biz DRENE'!CF77,0)</f>
        <v>0</v>
      </c>
      <c r="CG97" s="55">
        <f>IF(CG$4="X",'2M - SGS'!CG73+'Biz DRENE'!CG77,0)</f>
        <v>0</v>
      </c>
      <c r="CH97" s="55">
        <f>IF(CH$4="X",'2M - SGS'!CH73+'Biz DRENE'!CH77,0)</f>
        <v>0</v>
      </c>
    </row>
    <row r="98" spans="2:86" x14ac:dyDescent="0.35">
      <c r="B98" s="60" t="s">
        <v>31</v>
      </c>
      <c r="C98" s="55">
        <f>IF(C$4="X",'3M - LGS'!C73+'Biz DRENE'!C78,0)</f>
        <v>0</v>
      </c>
      <c r="D98" s="55">
        <f>IF(D$4="X",'3M - LGS'!D73+'Biz DRENE'!D78,0)</f>
        <v>1022.6071001396309</v>
      </c>
      <c r="E98" s="55">
        <f>IF(E$4="X",'3M - LGS'!E73+'Biz DRENE'!E78,0)</f>
        <v>3922.283451729108</v>
      </c>
      <c r="F98" s="55">
        <f>IF(F$4="X",'3M - LGS'!F73+'Biz DRENE'!F78,0)</f>
        <v>14464.996253919393</v>
      </c>
      <c r="G98" s="55">
        <f>IF(G$4="X",'3M - LGS'!G73+'Biz DRENE'!G78,0)</f>
        <v>32953.211051527651</v>
      </c>
      <c r="H98" s="55">
        <f>IF(H$4="X",'3M - LGS'!H73+'Biz DRENE'!H78,0)</f>
        <v>126764.27822959311</v>
      </c>
      <c r="I98" s="55">
        <f>IF(I$4="X",'3M - LGS'!I73+'Biz DRENE'!I78,0)</f>
        <v>171542.36082575264</v>
      </c>
      <c r="J98" s="55">
        <f>IF(J$4="X",'3M - LGS'!J73+'Biz DRENE'!J78,0)</f>
        <v>170862.51099423249</v>
      </c>
      <c r="K98" s="55">
        <f>IF(K$4="X",'3M - LGS'!K73+'Biz DRENE'!K78,0)</f>
        <v>140576.44638166419</v>
      </c>
      <c r="L98" s="55">
        <f>IF(L$4="X",'3M - LGS'!L73+'Biz DRENE'!L78,0)</f>
        <v>85249.83278104385</v>
      </c>
      <c r="M98" s="55">
        <f>IF(M$4="X",'3M - LGS'!M73+'Biz DRENE'!M78,0)</f>
        <v>98943.735286262498</v>
      </c>
      <c r="N98" s="55">
        <f>IF(N$4="X",'3M - LGS'!N73+'Biz DRENE'!N78,0)</f>
        <v>166597.08183982913</v>
      </c>
      <c r="O98" s="55">
        <f>IF(O$4="X",'3M - LGS'!O73+'Biz DRENE'!O78,0)</f>
        <v>217290.81226865182</v>
      </c>
      <c r="P98" s="55">
        <f>IF(P$4="X",'3M - LGS'!P73+'Biz DRENE'!P78,0)</f>
        <v>180517.42565370453</v>
      </c>
      <c r="Q98" s="55">
        <f>IF(Q$4="X",'3M - LGS'!Q73+'Biz DRENE'!Q78,0)</f>
        <v>185696.2045250588</v>
      </c>
      <c r="R98" s="55">
        <f>IF(R$4="X",'3M - LGS'!R73+'Biz DRENE'!R78,0)</f>
        <v>172528.90406161523</v>
      </c>
      <c r="S98" s="55">
        <f>IF(S$4="X",'3M - LGS'!S73+'Biz DRENE'!S78,0)</f>
        <v>222529.35991736277</v>
      </c>
      <c r="T98" s="55">
        <f>IF(T$4="X",'3M - LGS'!T73+'Biz DRENE'!T78,0)</f>
        <v>528333.40321537433</v>
      </c>
      <c r="U98" s="55">
        <f>IF(U$4="X",'3M - LGS'!U73+'Biz DRENE'!U78,0)</f>
        <v>0</v>
      </c>
      <c r="V98" s="55">
        <f>IF(V$4="X",'3M - LGS'!V73+'Biz DRENE'!V78,0)</f>
        <v>0</v>
      </c>
      <c r="W98" s="55">
        <f>IF(W$4="X",'3M - LGS'!W73+'Biz DRENE'!W78,0)</f>
        <v>0</v>
      </c>
      <c r="X98" s="55">
        <f>IF(X$4="X",'3M - LGS'!X73+'Biz DRENE'!X78,0)</f>
        <v>0</v>
      </c>
      <c r="Y98" s="55">
        <f>IF(Y$4="X",'3M - LGS'!Y73+'Biz DRENE'!Y78,0)</f>
        <v>0</v>
      </c>
      <c r="Z98" s="55">
        <f>IF(Z$4="X",'3M - LGS'!Z73+'Biz DRENE'!Z78,0)</f>
        <v>0</v>
      </c>
      <c r="AA98" s="55">
        <f>IF(AA$4="X",'3M - LGS'!AA73+'Biz DRENE'!AA78,0)</f>
        <v>0</v>
      </c>
      <c r="AB98" s="55">
        <f>IF(AB$4="X",'3M - LGS'!AB73+'Biz DRENE'!AB78,0)</f>
        <v>0</v>
      </c>
      <c r="AC98" s="55">
        <f>IF(AC$4="X",'3M - LGS'!AC73+'Biz DRENE'!AC78,0)</f>
        <v>0</v>
      </c>
      <c r="AD98" s="55">
        <f>IF(AD$4="X",'3M - LGS'!AD73+'Biz DRENE'!AD78,0)</f>
        <v>0</v>
      </c>
      <c r="AE98" s="55">
        <f>IF(AE$4="X",'3M - LGS'!AE73+'Biz DRENE'!AE78,0)</f>
        <v>0</v>
      </c>
      <c r="AF98" s="55">
        <f>IF(AF$4="X",'3M - LGS'!AF73+'Biz DRENE'!AF78,0)</f>
        <v>0</v>
      </c>
      <c r="AG98" s="55">
        <f>IF(AG$4="X",'3M - LGS'!AG73+'Biz DRENE'!AG78,0)</f>
        <v>0</v>
      </c>
      <c r="AH98" s="55">
        <f>IF(AH$4="X",'3M - LGS'!AH73+'Biz DRENE'!AH78,0)</f>
        <v>0</v>
      </c>
      <c r="AI98" s="55">
        <f>IF(AI$4="X",'3M - LGS'!AI73+'Biz DRENE'!AI78,0)</f>
        <v>0</v>
      </c>
      <c r="AJ98" s="55">
        <f>IF(AJ$4="X",'3M - LGS'!AJ73+'Biz DRENE'!AJ78,0)</f>
        <v>0</v>
      </c>
      <c r="AK98" s="55">
        <f>IF(AK$4="X",'3M - LGS'!AK73+'Biz DRENE'!AK78,0)</f>
        <v>0</v>
      </c>
      <c r="AL98" s="55">
        <f>IF(AL$4="X",'3M - LGS'!AL73+'Biz DRENE'!AL78,0)</f>
        <v>0</v>
      </c>
      <c r="AM98" s="55">
        <f>IF(AM$4="X",'3M - LGS'!AM73+'Biz DRENE'!AM78,0)</f>
        <v>0</v>
      </c>
      <c r="AN98" s="55">
        <f>IF(AN$4="X",'3M - LGS'!AN73+'Biz DRENE'!AN78,0)</f>
        <v>0</v>
      </c>
      <c r="AO98" s="55">
        <f>IF(AO$4="X",'3M - LGS'!AO73+'Biz DRENE'!AO78,0)</f>
        <v>0</v>
      </c>
      <c r="AP98" s="55">
        <f>IF(AP$4="X",'3M - LGS'!AP73+'Biz DRENE'!AP78,0)</f>
        <v>0</v>
      </c>
      <c r="AQ98" s="55">
        <f>IF(AQ$4="X",'3M - LGS'!AQ73+'Biz DRENE'!AQ78,0)</f>
        <v>0</v>
      </c>
      <c r="AR98" s="55">
        <f>IF(AR$4="X",'3M - LGS'!AR73+'Biz DRENE'!AR78,0)</f>
        <v>0</v>
      </c>
      <c r="AS98" s="55">
        <f>IF(AS$4="X",'3M - LGS'!AS73+'Biz DRENE'!AS78,0)</f>
        <v>0</v>
      </c>
      <c r="AT98" s="55">
        <f>IF(AT$4="X",'3M - LGS'!AT73+'Biz DRENE'!AT78,0)</f>
        <v>0</v>
      </c>
      <c r="AU98" s="55">
        <f>IF(AU$4="X",'3M - LGS'!AU73+'Biz DRENE'!AU78,0)</f>
        <v>0</v>
      </c>
      <c r="AV98" s="55">
        <f>IF(AV$4="X",'3M - LGS'!AV73+'Biz DRENE'!AV78,0)</f>
        <v>0</v>
      </c>
      <c r="AW98" s="55">
        <f>IF(AW$4="X",'3M - LGS'!AW73+'Biz DRENE'!AW78,0)</f>
        <v>0</v>
      </c>
      <c r="AX98" s="55">
        <f>IF(AX$4="X",'3M - LGS'!AX73+'Biz DRENE'!AX78,0)</f>
        <v>0</v>
      </c>
      <c r="AY98" s="55">
        <f>IF(AY$4="X",'3M - LGS'!AY73+'Biz DRENE'!AY78,0)</f>
        <v>0</v>
      </c>
      <c r="AZ98" s="55">
        <f>IF(AZ$4="X",'3M - LGS'!AZ73+'Biz DRENE'!AZ78,0)</f>
        <v>0</v>
      </c>
      <c r="BA98" s="55">
        <f>IF(BA$4="X",'3M - LGS'!BA73+'Biz DRENE'!BA78,0)</f>
        <v>0</v>
      </c>
      <c r="BB98" s="55">
        <f>IF(BB$4="X",'3M - LGS'!BB73+'Biz DRENE'!BB78,0)</f>
        <v>0</v>
      </c>
      <c r="BC98" s="55">
        <f>IF(BC$4="X",'3M - LGS'!BC73+'Biz DRENE'!BC78,0)</f>
        <v>0</v>
      </c>
      <c r="BD98" s="55">
        <f>IF(BD$4="X",'3M - LGS'!BD73+'Biz DRENE'!BD78,0)</f>
        <v>0</v>
      </c>
      <c r="BE98" s="55">
        <f>IF(BE$4="X",'3M - LGS'!BE73+'Biz DRENE'!BE78,0)</f>
        <v>0</v>
      </c>
      <c r="BF98" s="55">
        <f>IF(BF$4="X",'3M - LGS'!BF73+'Biz DRENE'!BF78,0)</f>
        <v>0</v>
      </c>
      <c r="BG98" s="55">
        <f>IF(BG$4="X",'3M - LGS'!BG73+'Biz DRENE'!BG78,0)</f>
        <v>0</v>
      </c>
      <c r="BH98" s="55">
        <f>IF(BH$4="X",'3M - LGS'!BH73+'Biz DRENE'!BH78,0)</f>
        <v>0</v>
      </c>
      <c r="BI98" s="55">
        <f>IF(BI$4="X",'3M - LGS'!BI73+'Biz DRENE'!BI78,0)</f>
        <v>0</v>
      </c>
      <c r="BJ98" s="55">
        <f>IF(BJ$4="X",'3M - LGS'!BJ73+'Biz DRENE'!BJ78,0)</f>
        <v>0</v>
      </c>
      <c r="BK98" s="55">
        <f>IF(BK$4="X",'3M - LGS'!BK73+'Biz DRENE'!BK78,0)</f>
        <v>0</v>
      </c>
      <c r="BL98" s="55">
        <f>IF(BL$4="X",'3M - LGS'!BL73+'Biz DRENE'!BL78,0)</f>
        <v>0</v>
      </c>
      <c r="BM98" s="55">
        <f>IF(BM$4="X",'3M - LGS'!BM73+'Biz DRENE'!BM78,0)</f>
        <v>0</v>
      </c>
      <c r="BN98" s="55">
        <f>IF(BN$4="X",'3M - LGS'!BN73+'Biz DRENE'!BN78,0)</f>
        <v>0</v>
      </c>
      <c r="BO98" s="55">
        <f>IF(BO$4="X",'3M - LGS'!BO73+'Biz DRENE'!BO78,0)</f>
        <v>0</v>
      </c>
      <c r="BP98" s="55">
        <f>IF(BP$4="X",'3M - LGS'!BP73+'Biz DRENE'!BP78,0)</f>
        <v>0</v>
      </c>
      <c r="BQ98" s="55">
        <f>IF(BQ$4="X",'3M - LGS'!BQ73+'Biz DRENE'!BQ78,0)</f>
        <v>0</v>
      </c>
      <c r="BR98" s="55">
        <f>IF(BR$4="X",'3M - LGS'!BR73+'Biz DRENE'!BR78,0)</f>
        <v>0</v>
      </c>
      <c r="BS98" s="55">
        <f>IF(BS$4="X",'3M - LGS'!BS73+'Biz DRENE'!BS78,0)</f>
        <v>0</v>
      </c>
      <c r="BT98" s="55">
        <f>IF(BT$4="X",'3M - LGS'!BT73+'Biz DRENE'!BT78,0)</f>
        <v>0</v>
      </c>
      <c r="BU98" s="55">
        <f>IF(BU$4="X",'3M - LGS'!BU73+'Biz DRENE'!BU78,0)</f>
        <v>0</v>
      </c>
      <c r="BV98" s="55">
        <f>IF(BV$4="X",'3M - LGS'!BV73+'Biz DRENE'!BV78,0)</f>
        <v>0</v>
      </c>
      <c r="BW98" s="55">
        <f>IF(BW$4="X",'3M - LGS'!BW73+'Biz DRENE'!BW78,0)</f>
        <v>0</v>
      </c>
      <c r="BX98" s="55">
        <f>IF(BX$4="X",'3M - LGS'!BX73+'Biz DRENE'!BX78,0)</f>
        <v>0</v>
      </c>
      <c r="BY98" s="55">
        <f>IF(BY$4="X",'3M - LGS'!BY73+'Biz DRENE'!BY78,0)</f>
        <v>0</v>
      </c>
      <c r="BZ98" s="55">
        <f>IF(BZ$4="X",'3M - LGS'!BZ73+'Biz DRENE'!BZ78,0)</f>
        <v>0</v>
      </c>
      <c r="CA98" s="55">
        <f>IF(CA$4="X",'3M - LGS'!CA73+'Biz DRENE'!CA78,0)</f>
        <v>0</v>
      </c>
      <c r="CB98" s="55">
        <f>IF(CB$4="X",'3M - LGS'!CB73+'Biz DRENE'!CB78,0)</f>
        <v>0</v>
      </c>
      <c r="CC98" s="55">
        <f>IF(CC$4="X",'3M - LGS'!CC73+'Biz DRENE'!CC78,0)</f>
        <v>0</v>
      </c>
      <c r="CD98" s="55">
        <f>IF(CD$4="X",'3M - LGS'!CD73+'Biz DRENE'!CD78,0)</f>
        <v>0</v>
      </c>
      <c r="CE98" s="55">
        <f>IF(CE$4="X",'3M - LGS'!CE73+'Biz DRENE'!CE78,0)</f>
        <v>0</v>
      </c>
      <c r="CF98" s="55">
        <f>IF(CF$4="X",'3M - LGS'!CF73+'Biz DRENE'!CF78,0)</f>
        <v>0</v>
      </c>
      <c r="CG98" s="55">
        <f>IF(CG$4="X",'3M - LGS'!CG73+'Biz DRENE'!CG78,0)</f>
        <v>0</v>
      </c>
      <c r="CH98" s="55">
        <f>IF(CH$4="X",'3M - LGS'!CH73+'Biz DRENE'!CH78,0)</f>
        <v>0</v>
      </c>
    </row>
    <row r="99" spans="2:86" x14ac:dyDescent="0.35">
      <c r="B99" s="60" t="s">
        <v>32</v>
      </c>
      <c r="C99" s="55">
        <f>IF(C$4="X",'4M - SPS'!C73+'Biz DRENE'!C79,0)</f>
        <v>0</v>
      </c>
      <c r="D99" s="55">
        <f>IF(D$4="X",'4M - SPS'!D73+'Biz DRENE'!D79,0)</f>
        <v>415.86146983491898</v>
      </c>
      <c r="E99" s="55">
        <f>IF(E$4="X",'4M - SPS'!E73+'Biz DRENE'!E79,0)</f>
        <v>1073.2937129215084</v>
      </c>
      <c r="F99" s="55">
        <f>IF(F$4="X",'4M - SPS'!F73+'Biz DRENE'!F79,0)</f>
        <v>1978.4704339127304</v>
      </c>
      <c r="G99" s="55">
        <f>IF(G$4="X",'4M - SPS'!G73+'Biz DRENE'!G79,0)</f>
        <v>4495.4724632132657</v>
      </c>
      <c r="H99" s="55">
        <f>IF(H$4="X",'4M - SPS'!H73+'Biz DRENE'!H79,0)</f>
        <v>44740.892111692781</v>
      </c>
      <c r="I99" s="55">
        <f>IF(I$4="X",'4M - SPS'!I73+'Biz DRENE'!I79,0)</f>
        <v>81717.826249217076</v>
      </c>
      <c r="J99" s="55">
        <f>IF(J$4="X",'4M - SPS'!J73+'Biz DRENE'!J79,0)</f>
        <v>72037.14664783499</v>
      </c>
      <c r="K99" s="55">
        <f>IF(K$4="X",'4M - SPS'!K73+'Biz DRENE'!K79,0)</f>
        <v>44034.505625385413</v>
      </c>
      <c r="L99" s="55">
        <f>IF(L$4="X",'4M - SPS'!L73+'Biz DRENE'!L79,0)</f>
        <v>18466.336687728122</v>
      </c>
      <c r="M99" s="55">
        <f>IF(M$4="X",'4M - SPS'!M73+'Biz DRENE'!M79,0)</f>
        <v>17653.29613338691</v>
      </c>
      <c r="N99" s="55">
        <f>IF(N$4="X",'4M - SPS'!N73+'Biz DRENE'!N79,0)</f>
        <v>30709.531337852299</v>
      </c>
      <c r="O99" s="55">
        <f>IF(O$4="X",'4M - SPS'!O73+'Biz DRENE'!O79,0)</f>
        <v>44937.550122148619</v>
      </c>
      <c r="P99" s="55">
        <f>IF(P$4="X",'4M - SPS'!P73+'Biz DRENE'!P79,0)</f>
        <v>37310.92694022799</v>
      </c>
      <c r="Q99" s="55">
        <f>IF(Q$4="X",'4M - SPS'!Q73+'Biz DRENE'!Q79,0)</f>
        <v>40851.512294545384</v>
      </c>
      <c r="R99" s="55">
        <f>IF(R$4="X",'4M - SPS'!R73+'Biz DRENE'!R79,0)</f>
        <v>43256.474421428698</v>
      </c>
      <c r="S99" s="55">
        <f>IF(S$4="X",'4M - SPS'!S73+'Biz DRENE'!S79,0)</f>
        <v>63854.503457273058</v>
      </c>
      <c r="T99" s="55">
        <f>IF(T$4="X",'4M - SPS'!T73+'Biz DRENE'!T79,0)</f>
        <v>180307.14550724908</v>
      </c>
      <c r="U99" s="55">
        <f>IF(U$4="X",'4M - SPS'!U73+'Biz DRENE'!U79,0)</f>
        <v>0</v>
      </c>
      <c r="V99" s="55">
        <f>IF(V$4="X",'4M - SPS'!V73+'Biz DRENE'!V79,0)</f>
        <v>0</v>
      </c>
      <c r="W99" s="55">
        <f>IF(W$4="X",'4M - SPS'!W73+'Biz DRENE'!W79,0)</f>
        <v>0</v>
      </c>
      <c r="X99" s="55">
        <f>IF(X$4="X",'4M - SPS'!X73+'Biz DRENE'!X79,0)</f>
        <v>0</v>
      </c>
      <c r="Y99" s="55">
        <f>IF(Y$4="X",'4M - SPS'!Y73+'Biz DRENE'!Y79,0)</f>
        <v>0</v>
      </c>
      <c r="Z99" s="55">
        <f>IF(Z$4="X",'4M - SPS'!Z73+'Biz DRENE'!Z79,0)</f>
        <v>0</v>
      </c>
      <c r="AA99" s="55">
        <f>IF(AA$4="X",'4M - SPS'!AA73+'Biz DRENE'!AA79,0)</f>
        <v>0</v>
      </c>
      <c r="AB99" s="55">
        <f>IF(AB$4="X",'4M - SPS'!AB73+'Biz DRENE'!AB79,0)</f>
        <v>0</v>
      </c>
      <c r="AC99" s="55">
        <f>IF(AC$4="X",'4M - SPS'!AC73+'Biz DRENE'!AC79,0)</f>
        <v>0</v>
      </c>
      <c r="AD99" s="55">
        <f>IF(AD$4="X",'4M - SPS'!AD73+'Biz DRENE'!AD79,0)</f>
        <v>0</v>
      </c>
      <c r="AE99" s="55">
        <f>IF(AE$4="X",'4M - SPS'!AE73+'Biz DRENE'!AE79,0)</f>
        <v>0</v>
      </c>
      <c r="AF99" s="55">
        <f>IF(AF$4="X",'4M - SPS'!AF73+'Biz DRENE'!AF79,0)</f>
        <v>0</v>
      </c>
      <c r="AG99" s="55">
        <f>IF(AG$4="X",'4M - SPS'!AG73+'Biz DRENE'!AG79,0)</f>
        <v>0</v>
      </c>
      <c r="AH99" s="55">
        <f>IF(AH$4="X",'4M - SPS'!AH73+'Biz DRENE'!AH79,0)</f>
        <v>0</v>
      </c>
      <c r="AI99" s="55">
        <f>IF(AI$4="X",'4M - SPS'!AI73+'Biz DRENE'!AI79,0)</f>
        <v>0</v>
      </c>
      <c r="AJ99" s="55">
        <f>IF(AJ$4="X",'4M - SPS'!AJ73+'Biz DRENE'!AJ79,0)</f>
        <v>0</v>
      </c>
      <c r="AK99" s="55">
        <f>IF(AK$4="X",'4M - SPS'!AK73+'Biz DRENE'!AK79,0)</f>
        <v>0</v>
      </c>
      <c r="AL99" s="55">
        <f>IF(AL$4="X",'4M - SPS'!AL73+'Biz DRENE'!AL79,0)</f>
        <v>0</v>
      </c>
      <c r="AM99" s="55">
        <f>IF(AM$4="X",'4M - SPS'!AM73+'Biz DRENE'!AM79,0)</f>
        <v>0</v>
      </c>
      <c r="AN99" s="55">
        <f>IF(AN$4="X",'4M - SPS'!AN73+'Biz DRENE'!AN79,0)</f>
        <v>0</v>
      </c>
      <c r="AO99" s="55">
        <f>IF(AO$4="X",'4M - SPS'!AO73+'Biz DRENE'!AO79,0)</f>
        <v>0</v>
      </c>
      <c r="AP99" s="55">
        <f>IF(AP$4="X",'4M - SPS'!AP73+'Biz DRENE'!AP79,0)</f>
        <v>0</v>
      </c>
      <c r="AQ99" s="55">
        <f>IF(AQ$4="X",'4M - SPS'!AQ73+'Biz DRENE'!AQ79,0)</f>
        <v>0</v>
      </c>
      <c r="AR99" s="55">
        <f>IF(AR$4="X",'4M - SPS'!AR73+'Biz DRENE'!AR79,0)</f>
        <v>0</v>
      </c>
      <c r="AS99" s="55">
        <f>IF(AS$4="X",'4M - SPS'!AS73+'Biz DRENE'!AS79,0)</f>
        <v>0</v>
      </c>
      <c r="AT99" s="55">
        <f>IF(AT$4="X",'4M - SPS'!AT73+'Biz DRENE'!AT79,0)</f>
        <v>0</v>
      </c>
      <c r="AU99" s="55">
        <f>IF(AU$4="X",'4M - SPS'!AU73+'Biz DRENE'!AU79,0)</f>
        <v>0</v>
      </c>
      <c r="AV99" s="55">
        <f>IF(AV$4="X",'4M - SPS'!AV73+'Biz DRENE'!AV79,0)</f>
        <v>0</v>
      </c>
      <c r="AW99" s="55">
        <f>IF(AW$4="X",'4M - SPS'!AW73+'Biz DRENE'!AW79,0)</f>
        <v>0</v>
      </c>
      <c r="AX99" s="55">
        <f>IF(AX$4="X",'4M - SPS'!AX73+'Biz DRENE'!AX79,0)</f>
        <v>0</v>
      </c>
      <c r="AY99" s="55">
        <f>IF(AY$4="X",'4M - SPS'!AY73+'Biz DRENE'!AY79,0)</f>
        <v>0</v>
      </c>
      <c r="AZ99" s="55">
        <f>IF(AZ$4="X",'4M - SPS'!AZ73+'Biz DRENE'!AZ79,0)</f>
        <v>0</v>
      </c>
      <c r="BA99" s="55">
        <f>IF(BA$4="X",'4M - SPS'!BA73+'Biz DRENE'!BA79,0)</f>
        <v>0</v>
      </c>
      <c r="BB99" s="55">
        <f>IF(BB$4="X",'4M - SPS'!BB73+'Biz DRENE'!BB79,0)</f>
        <v>0</v>
      </c>
      <c r="BC99" s="55">
        <f>IF(BC$4="X",'4M - SPS'!BC73+'Biz DRENE'!BC79,0)</f>
        <v>0</v>
      </c>
      <c r="BD99" s="55">
        <f>IF(BD$4="X",'4M - SPS'!BD73+'Biz DRENE'!BD79,0)</f>
        <v>0</v>
      </c>
      <c r="BE99" s="55">
        <f>IF(BE$4="X",'4M - SPS'!BE73+'Biz DRENE'!BE79,0)</f>
        <v>0</v>
      </c>
      <c r="BF99" s="55">
        <f>IF(BF$4="X",'4M - SPS'!BF73+'Biz DRENE'!BF79,0)</f>
        <v>0</v>
      </c>
      <c r="BG99" s="55">
        <f>IF(BG$4="X",'4M - SPS'!BG73+'Biz DRENE'!BG79,0)</f>
        <v>0</v>
      </c>
      <c r="BH99" s="55">
        <f>IF(BH$4="X",'4M - SPS'!BH73+'Biz DRENE'!BH79,0)</f>
        <v>0</v>
      </c>
      <c r="BI99" s="55">
        <f>IF(BI$4="X",'4M - SPS'!BI73+'Biz DRENE'!BI79,0)</f>
        <v>0</v>
      </c>
      <c r="BJ99" s="55">
        <f>IF(BJ$4="X",'4M - SPS'!BJ73+'Biz DRENE'!BJ79,0)</f>
        <v>0</v>
      </c>
      <c r="BK99" s="55">
        <f>IF(BK$4="X",'4M - SPS'!BK73+'Biz DRENE'!BK79,0)</f>
        <v>0</v>
      </c>
      <c r="BL99" s="55">
        <f>IF(BL$4="X",'4M - SPS'!BL73+'Biz DRENE'!BL79,0)</f>
        <v>0</v>
      </c>
      <c r="BM99" s="55">
        <f>IF(BM$4="X",'4M - SPS'!BM73+'Biz DRENE'!BM79,0)</f>
        <v>0</v>
      </c>
      <c r="BN99" s="55">
        <f>IF(BN$4="X",'4M - SPS'!BN73+'Biz DRENE'!BN79,0)</f>
        <v>0</v>
      </c>
      <c r="BO99" s="55">
        <f>IF(BO$4="X",'4M - SPS'!BO73+'Biz DRENE'!BO79,0)</f>
        <v>0</v>
      </c>
      <c r="BP99" s="55">
        <f>IF(BP$4="X",'4M - SPS'!BP73+'Biz DRENE'!BP79,0)</f>
        <v>0</v>
      </c>
      <c r="BQ99" s="55">
        <f>IF(BQ$4="X",'4M - SPS'!BQ73+'Biz DRENE'!BQ79,0)</f>
        <v>0</v>
      </c>
      <c r="BR99" s="55">
        <f>IF(BR$4="X",'4M - SPS'!BR73+'Biz DRENE'!BR79,0)</f>
        <v>0</v>
      </c>
      <c r="BS99" s="55">
        <f>IF(BS$4="X",'4M - SPS'!BS73+'Biz DRENE'!BS79,0)</f>
        <v>0</v>
      </c>
      <c r="BT99" s="55">
        <f>IF(BT$4="X",'4M - SPS'!BT73+'Biz DRENE'!BT79,0)</f>
        <v>0</v>
      </c>
      <c r="BU99" s="55">
        <f>IF(BU$4="X",'4M - SPS'!BU73+'Biz DRENE'!BU79,0)</f>
        <v>0</v>
      </c>
      <c r="BV99" s="55">
        <f>IF(BV$4="X",'4M - SPS'!BV73+'Biz DRENE'!BV79,0)</f>
        <v>0</v>
      </c>
      <c r="BW99" s="55">
        <f>IF(BW$4="X",'4M - SPS'!BW73+'Biz DRENE'!BW79,0)</f>
        <v>0</v>
      </c>
      <c r="BX99" s="55">
        <f>IF(BX$4="X",'4M - SPS'!BX73+'Biz DRENE'!BX79,0)</f>
        <v>0</v>
      </c>
      <c r="BY99" s="55">
        <f>IF(BY$4="X",'4M - SPS'!BY73+'Biz DRENE'!BY79,0)</f>
        <v>0</v>
      </c>
      <c r="BZ99" s="55">
        <f>IF(BZ$4="X",'4M - SPS'!BZ73+'Biz DRENE'!BZ79,0)</f>
        <v>0</v>
      </c>
      <c r="CA99" s="55">
        <f>IF(CA$4="X",'4M - SPS'!CA73+'Biz DRENE'!CA79,0)</f>
        <v>0</v>
      </c>
      <c r="CB99" s="55">
        <f>IF(CB$4="X",'4M - SPS'!CB73+'Biz DRENE'!CB79,0)</f>
        <v>0</v>
      </c>
      <c r="CC99" s="55">
        <f>IF(CC$4="X",'4M - SPS'!CC73+'Biz DRENE'!CC79,0)</f>
        <v>0</v>
      </c>
      <c r="CD99" s="55">
        <f>IF(CD$4="X",'4M - SPS'!CD73+'Biz DRENE'!CD79,0)</f>
        <v>0</v>
      </c>
      <c r="CE99" s="55">
        <f>IF(CE$4="X",'4M - SPS'!CE73+'Biz DRENE'!CE79,0)</f>
        <v>0</v>
      </c>
      <c r="CF99" s="55">
        <f>IF(CF$4="X",'4M - SPS'!CF73+'Biz DRENE'!CF79,0)</f>
        <v>0</v>
      </c>
      <c r="CG99" s="55">
        <f>IF(CG$4="X",'4M - SPS'!CG73+'Biz DRENE'!CG79,0)</f>
        <v>0</v>
      </c>
      <c r="CH99" s="55">
        <f>IF(CH$4="X",'4M - SPS'!CH73+'Biz DRENE'!CH79,0)</f>
        <v>0</v>
      </c>
    </row>
    <row r="100" spans="2:86" ht="15" thickBot="1" x14ac:dyDescent="0.4">
      <c r="B100" s="36" t="s">
        <v>33</v>
      </c>
      <c r="C100" s="56">
        <f>IF(C$4="X",'11M - LPS'!C73+'Biz DRENE'!C80,0)</f>
        <v>0</v>
      </c>
      <c r="D100" s="56">
        <f>IF(D$4="X",'11M - LPS'!D73+'Biz DRENE'!D80,0)</f>
        <v>0</v>
      </c>
      <c r="E100" s="56">
        <f>IF(E$4="X",'11M - LPS'!E73+'Biz DRENE'!E80,0)</f>
        <v>474.33489504893583</v>
      </c>
      <c r="F100" s="56">
        <f>IF(F$4="X",'11M - LPS'!F73+'Biz DRENE'!F80,0)</f>
        <v>864.99327949064195</v>
      </c>
      <c r="G100" s="56">
        <f>IF(G$4="X",'11M - LPS'!G73+'Biz DRENE'!G80,0)</f>
        <v>1152.6698423830499</v>
      </c>
      <c r="H100" s="56">
        <f>IF(H$4="X",'11M - LPS'!H73+'Biz DRENE'!H80,0)</f>
        <v>3034.2057087883286</v>
      </c>
      <c r="I100" s="56">
        <f>IF(I$4="X",'11M - LPS'!I73+'Biz DRENE'!I80,0)</f>
        <v>10270.087438208815</v>
      </c>
      <c r="J100" s="56">
        <f>IF(J$4="X",'11M - LPS'!J73+'Biz DRENE'!J80,0)</f>
        <v>10888.893493452862</v>
      </c>
      <c r="K100" s="56">
        <f>IF(K$4="X",'11M - LPS'!K73+'Biz DRENE'!K80,0)</f>
        <v>7313.5533000071273</v>
      </c>
      <c r="L100" s="56">
        <f>IF(L$4="X",'11M - LPS'!L73+'Biz DRENE'!L80,0)</f>
        <v>3107.6480028847427</v>
      </c>
      <c r="M100" s="56">
        <f>IF(M$4="X",'11M - LPS'!M73+'Biz DRENE'!M80,0)</f>
        <v>2617.2296104015854</v>
      </c>
      <c r="N100" s="56">
        <f>IF(N$4="X",'11M - LPS'!N73+'Biz DRENE'!N80,0)</f>
        <v>3308.0198845036666</v>
      </c>
      <c r="O100" s="56">
        <f>IF(O$4="X",'11M - LPS'!O73+'Biz DRENE'!O80,0)</f>
        <v>3219.3610268036277</v>
      </c>
      <c r="P100" s="56">
        <f>IF(P$4="X",'11M - LPS'!P73+'Biz DRENE'!P80,0)</f>
        <v>2873.4025597802165</v>
      </c>
      <c r="Q100" s="56">
        <f>IF(Q$4="X",'11M - LPS'!Q73+'Biz DRENE'!Q80,0)</f>
        <v>3470.661985203441</v>
      </c>
      <c r="R100" s="56">
        <f>IF(R$4="X",'11M - LPS'!R73+'Biz DRENE'!R80,0)</f>
        <v>4090.5423792510232</v>
      </c>
      <c r="S100" s="56">
        <f>IF(S$4="X",'11M - LPS'!S73+'Biz DRENE'!S80,0)</f>
        <v>8812.5503828108303</v>
      </c>
      <c r="T100" s="56">
        <f>IF(T$4="X",'11M - LPS'!T73+'Biz DRENE'!T80,0)</f>
        <v>36423.607816528383</v>
      </c>
      <c r="U100" s="56">
        <f>IF(U$4="X",'11M - LPS'!U73+'Biz DRENE'!U80,0)</f>
        <v>0</v>
      </c>
      <c r="V100" s="56">
        <f>IF(V$4="X",'11M - LPS'!V73+'Biz DRENE'!V80,0)</f>
        <v>0</v>
      </c>
      <c r="W100" s="56">
        <f>IF(W$4="X",'11M - LPS'!W73+'Biz DRENE'!W80,0)</f>
        <v>0</v>
      </c>
      <c r="X100" s="56">
        <f>IF(X$4="X",'11M - LPS'!X73+'Biz DRENE'!X80,0)</f>
        <v>0</v>
      </c>
      <c r="Y100" s="56">
        <f>IF(Y$4="X",'11M - LPS'!Y73+'Biz DRENE'!Y80,0)</f>
        <v>0</v>
      </c>
      <c r="Z100" s="56">
        <f>IF(Z$4="X",'11M - LPS'!Z73+'Biz DRENE'!Z80,0)</f>
        <v>0</v>
      </c>
      <c r="AA100" s="56">
        <f>IF(AA$4="X",'11M - LPS'!AA73+'Biz DRENE'!AA80,0)</f>
        <v>0</v>
      </c>
      <c r="AB100" s="56">
        <f>IF(AB$4="X",'11M - LPS'!AB73+'Biz DRENE'!AB80,0)</f>
        <v>0</v>
      </c>
      <c r="AC100" s="56">
        <f>IF(AC$4="X",'11M - LPS'!AC73+'Biz DRENE'!AC80,0)</f>
        <v>0</v>
      </c>
      <c r="AD100" s="56">
        <f>IF(AD$4="X",'11M - LPS'!AD73+'Biz DRENE'!AD80,0)</f>
        <v>0</v>
      </c>
      <c r="AE100" s="56">
        <f>IF(AE$4="X",'11M - LPS'!AE73+'Biz DRENE'!AE80,0)</f>
        <v>0</v>
      </c>
      <c r="AF100" s="56">
        <f>IF(AF$4="X",'11M - LPS'!AF73+'Biz DRENE'!AF80,0)</f>
        <v>0</v>
      </c>
      <c r="AG100" s="56">
        <f>IF(AG$4="X",'11M - LPS'!AG73+'Biz DRENE'!AG80,0)</f>
        <v>0</v>
      </c>
      <c r="AH100" s="56">
        <f>IF(AH$4="X",'11M - LPS'!AH73+'Biz DRENE'!AH80,0)</f>
        <v>0</v>
      </c>
      <c r="AI100" s="56">
        <f>IF(AI$4="X",'11M - LPS'!AI73+'Biz DRENE'!AI80,0)</f>
        <v>0</v>
      </c>
      <c r="AJ100" s="56">
        <f>IF(AJ$4="X",'11M - LPS'!AJ73+'Biz DRENE'!AJ80,0)</f>
        <v>0</v>
      </c>
      <c r="AK100" s="56">
        <f>IF(AK$4="X",'11M - LPS'!AK73+'Biz DRENE'!AK80,0)</f>
        <v>0</v>
      </c>
      <c r="AL100" s="56">
        <f>IF(AL$4="X",'11M - LPS'!AL73+'Biz DRENE'!AL80,0)</f>
        <v>0</v>
      </c>
      <c r="AM100" s="56">
        <f>IF(AM$4="X",'11M - LPS'!AM73+'Biz DRENE'!AM80,0)</f>
        <v>0</v>
      </c>
      <c r="AN100" s="56">
        <f>IF(AN$4="X",'11M - LPS'!AN73+'Biz DRENE'!AN80,0)</f>
        <v>0</v>
      </c>
      <c r="AO100" s="56">
        <f>IF(AO$4="X",'11M - LPS'!AO73+'Biz DRENE'!AO80,0)</f>
        <v>0</v>
      </c>
      <c r="AP100" s="56">
        <f>IF(AP$4="X",'11M - LPS'!AP73+'Biz DRENE'!AP80,0)</f>
        <v>0</v>
      </c>
      <c r="AQ100" s="56">
        <f>IF(AQ$4="X",'11M - LPS'!AQ73+'Biz DRENE'!AQ80,0)</f>
        <v>0</v>
      </c>
      <c r="AR100" s="56">
        <f>IF(AR$4="X",'11M - LPS'!AR73+'Biz DRENE'!AR80,0)</f>
        <v>0</v>
      </c>
      <c r="AS100" s="56">
        <f>IF(AS$4="X",'11M - LPS'!AS73+'Biz DRENE'!AS80,0)</f>
        <v>0</v>
      </c>
      <c r="AT100" s="56">
        <f>IF(AT$4="X",'11M - LPS'!AT73+'Biz DRENE'!AT80,0)</f>
        <v>0</v>
      </c>
      <c r="AU100" s="56">
        <f>IF(AU$4="X",'11M - LPS'!AU73+'Biz DRENE'!AU80,0)</f>
        <v>0</v>
      </c>
      <c r="AV100" s="56">
        <f>IF(AV$4="X",'11M - LPS'!AV73+'Biz DRENE'!AV80,0)</f>
        <v>0</v>
      </c>
      <c r="AW100" s="56">
        <f>IF(AW$4="X",'11M - LPS'!AW73+'Biz DRENE'!AW80,0)</f>
        <v>0</v>
      </c>
      <c r="AX100" s="56">
        <f>IF(AX$4="X",'11M - LPS'!AX73+'Biz DRENE'!AX80,0)</f>
        <v>0</v>
      </c>
      <c r="AY100" s="56">
        <f>IF(AY$4="X",'11M - LPS'!AY73+'Biz DRENE'!AY80,0)</f>
        <v>0</v>
      </c>
      <c r="AZ100" s="56">
        <f>IF(AZ$4="X",'11M - LPS'!AZ73+'Biz DRENE'!AZ80,0)</f>
        <v>0</v>
      </c>
      <c r="BA100" s="56">
        <f>IF(BA$4="X",'11M - LPS'!BA73+'Biz DRENE'!BA80,0)</f>
        <v>0</v>
      </c>
      <c r="BB100" s="56">
        <f>IF(BB$4="X",'11M - LPS'!BB73+'Biz DRENE'!BB80,0)</f>
        <v>0</v>
      </c>
      <c r="BC100" s="56">
        <f>IF(BC$4="X",'11M - LPS'!BC73+'Biz DRENE'!BC80,0)</f>
        <v>0</v>
      </c>
      <c r="BD100" s="56">
        <f>IF(BD$4="X",'11M - LPS'!BD73+'Biz DRENE'!BD80,0)</f>
        <v>0</v>
      </c>
      <c r="BE100" s="56">
        <f>IF(BE$4="X",'11M - LPS'!BE73+'Biz DRENE'!BE80,0)</f>
        <v>0</v>
      </c>
      <c r="BF100" s="56">
        <f>IF(BF$4="X",'11M - LPS'!BF73+'Biz DRENE'!BF80,0)</f>
        <v>0</v>
      </c>
      <c r="BG100" s="56">
        <f>IF(BG$4="X",'11M - LPS'!BG73+'Biz DRENE'!BG80,0)</f>
        <v>0</v>
      </c>
      <c r="BH100" s="56">
        <f>IF(BH$4="X",'11M - LPS'!BH73+'Biz DRENE'!BH80,0)</f>
        <v>0</v>
      </c>
      <c r="BI100" s="56">
        <f>IF(BI$4="X",'11M - LPS'!BI73+'Biz DRENE'!BI80,0)</f>
        <v>0</v>
      </c>
      <c r="BJ100" s="56">
        <f>IF(BJ$4="X",'11M - LPS'!BJ73+'Biz DRENE'!BJ80,0)</f>
        <v>0</v>
      </c>
      <c r="BK100" s="56">
        <f>IF(BK$4="X",'11M - LPS'!BK73+'Biz DRENE'!BK80,0)</f>
        <v>0</v>
      </c>
      <c r="BL100" s="56">
        <f>IF(BL$4="X",'11M - LPS'!BL73+'Biz DRENE'!BL80,0)</f>
        <v>0</v>
      </c>
      <c r="BM100" s="56">
        <f>IF(BM$4="X",'11M - LPS'!BM73+'Biz DRENE'!BM80,0)</f>
        <v>0</v>
      </c>
      <c r="BN100" s="56">
        <f>IF(BN$4="X",'11M - LPS'!BN73+'Biz DRENE'!BN80,0)</f>
        <v>0</v>
      </c>
      <c r="BO100" s="56">
        <f>IF(BO$4="X",'11M - LPS'!BO73+'Biz DRENE'!BO80,0)</f>
        <v>0</v>
      </c>
      <c r="BP100" s="56">
        <f>IF(BP$4="X",'11M - LPS'!BP73+'Biz DRENE'!BP80,0)</f>
        <v>0</v>
      </c>
      <c r="BQ100" s="56">
        <f>IF(BQ$4="X",'11M - LPS'!BQ73+'Biz DRENE'!BQ80,0)</f>
        <v>0</v>
      </c>
      <c r="BR100" s="56">
        <f>IF(BR$4="X",'11M - LPS'!BR73+'Biz DRENE'!BR80,0)</f>
        <v>0</v>
      </c>
      <c r="BS100" s="56">
        <f>IF(BS$4="X",'11M - LPS'!BS73+'Biz DRENE'!BS80,0)</f>
        <v>0</v>
      </c>
      <c r="BT100" s="56">
        <f>IF(BT$4="X",'11M - LPS'!BT73+'Biz DRENE'!BT80,0)</f>
        <v>0</v>
      </c>
      <c r="BU100" s="56">
        <f>IF(BU$4="X",'11M - LPS'!BU73+'Biz DRENE'!BU80,0)</f>
        <v>0</v>
      </c>
      <c r="BV100" s="56">
        <f>IF(BV$4="X",'11M - LPS'!BV73+'Biz DRENE'!BV80,0)</f>
        <v>0</v>
      </c>
      <c r="BW100" s="56">
        <f>IF(BW$4="X",'11M - LPS'!BW73+'Biz DRENE'!BW80,0)</f>
        <v>0</v>
      </c>
      <c r="BX100" s="56">
        <f>IF(BX$4="X",'11M - LPS'!BX73+'Biz DRENE'!BX80,0)</f>
        <v>0</v>
      </c>
      <c r="BY100" s="56">
        <f>IF(BY$4="X",'11M - LPS'!BY73+'Biz DRENE'!BY80,0)</f>
        <v>0</v>
      </c>
      <c r="BZ100" s="56">
        <f>IF(BZ$4="X",'11M - LPS'!BZ73+'Biz DRENE'!BZ80,0)</f>
        <v>0</v>
      </c>
      <c r="CA100" s="56">
        <f>IF(CA$4="X",'11M - LPS'!CA73+'Biz DRENE'!CA80,0)</f>
        <v>0</v>
      </c>
      <c r="CB100" s="56">
        <f>IF(CB$4="X",'11M - LPS'!CB73+'Biz DRENE'!CB80,0)</f>
        <v>0</v>
      </c>
      <c r="CC100" s="56">
        <f>IF(CC$4="X",'11M - LPS'!CC73+'Biz DRENE'!CC80,0)</f>
        <v>0</v>
      </c>
      <c r="CD100" s="56">
        <f>IF(CD$4="X",'11M - LPS'!CD73+'Biz DRENE'!CD80,0)</f>
        <v>0</v>
      </c>
      <c r="CE100" s="56">
        <f>IF(CE$4="X",'11M - LPS'!CE73+'Biz DRENE'!CE80,0)</f>
        <v>0</v>
      </c>
      <c r="CF100" s="56">
        <f>IF(CF$4="X",'11M - LPS'!CF73+'Biz DRENE'!CF80,0)</f>
        <v>0</v>
      </c>
      <c r="CG100" s="56">
        <f>IF(CG$4="X",'11M - LPS'!CG73+'Biz DRENE'!CG80,0)</f>
        <v>0</v>
      </c>
      <c r="CH100" s="56">
        <f>IF(CH$4="X",'11M - LPS'!CH73+'Biz DRENE'!CH80,0)</f>
        <v>0</v>
      </c>
    </row>
    <row r="101" spans="2:86" s="1" customFormat="1" ht="15" thickBot="1" x14ac:dyDescent="0.4">
      <c r="B101" s="61" t="s">
        <v>34</v>
      </c>
      <c r="C101" s="62">
        <f>SUM(C96:C100)</f>
        <v>1231.5295374941124</v>
      </c>
      <c r="D101" s="50">
        <f t="shared" ref="D101:K101" si="102">SUM(D96:D100)</f>
        <v>7867.5053923409478</v>
      </c>
      <c r="E101" s="50">
        <f t="shared" si="102"/>
        <v>21431.05833055437</v>
      </c>
      <c r="F101" s="50">
        <f t="shared" si="102"/>
        <v>37359.405808118659</v>
      </c>
      <c r="G101" s="50">
        <f t="shared" si="102"/>
        <v>75751.257147259457</v>
      </c>
      <c r="H101" s="50">
        <f t="shared" si="102"/>
        <v>366420.22380272875</v>
      </c>
      <c r="I101" s="50">
        <f t="shared" si="102"/>
        <v>603438.24083057302</v>
      </c>
      <c r="J101" s="50">
        <f t="shared" si="102"/>
        <v>652745.88984953531</v>
      </c>
      <c r="K101" s="50">
        <f t="shared" si="102"/>
        <v>461773.08417150471</v>
      </c>
      <c r="L101" s="50">
        <f t="shared" ref="L101:BW101" si="103">SUM(L96:L100)</f>
        <v>205733.56410603184</v>
      </c>
      <c r="M101" s="50">
        <f t="shared" si="103"/>
        <v>236165.16874726088</v>
      </c>
      <c r="N101" s="50">
        <f t="shared" si="103"/>
        <v>407641.3123819037</v>
      </c>
      <c r="O101" s="50">
        <f t="shared" si="103"/>
        <v>512967.20332402503</v>
      </c>
      <c r="P101" s="50">
        <f t="shared" si="103"/>
        <v>424178.10094892589</v>
      </c>
      <c r="Q101" s="50">
        <f t="shared" si="103"/>
        <v>413911.71870445076</v>
      </c>
      <c r="R101" s="50">
        <f t="shared" si="103"/>
        <v>372696.98888840224</v>
      </c>
      <c r="S101" s="50">
        <f t="shared" si="103"/>
        <v>509294.00278780691</v>
      </c>
      <c r="T101" s="50">
        <f t="shared" si="103"/>
        <v>1422100.3942703288</v>
      </c>
      <c r="U101" s="50">
        <f t="shared" si="103"/>
        <v>0</v>
      </c>
      <c r="V101" s="50">
        <f t="shared" si="103"/>
        <v>0</v>
      </c>
      <c r="W101" s="50">
        <f t="shared" si="103"/>
        <v>0</v>
      </c>
      <c r="X101" s="50">
        <f t="shared" si="103"/>
        <v>0</v>
      </c>
      <c r="Y101" s="50">
        <f t="shared" si="103"/>
        <v>0</v>
      </c>
      <c r="Z101" s="50">
        <f t="shared" si="103"/>
        <v>0</v>
      </c>
      <c r="AA101" s="50">
        <f t="shared" si="103"/>
        <v>0</v>
      </c>
      <c r="AB101" s="50">
        <f t="shared" si="103"/>
        <v>0</v>
      </c>
      <c r="AC101" s="50">
        <f t="shared" si="103"/>
        <v>0</v>
      </c>
      <c r="AD101" s="50">
        <f t="shared" si="103"/>
        <v>0</v>
      </c>
      <c r="AE101" s="50">
        <f t="shared" si="103"/>
        <v>0</v>
      </c>
      <c r="AF101" s="50">
        <f t="shared" si="103"/>
        <v>0</v>
      </c>
      <c r="AG101" s="50">
        <f t="shared" si="103"/>
        <v>0</v>
      </c>
      <c r="AH101" s="50">
        <f t="shared" si="103"/>
        <v>0</v>
      </c>
      <c r="AI101" s="50">
        <f t="shared" si="103"/>
        <v>0</v>
      </c>
      <c r="AJ101" s="50">
        <f t="shared" si="103"/>
        <v>0</v>
      </c>
      <c r="AK101" s="50">
        <f t="shared" si="103"/>
        <v>0</v>
      </c>
      <c r="AL101" s="50">
        <f t="shared" si="103"/>
        <v>0</v>
      </c>
      <c r="AM101" s="50">
        <f t="shared" si="103"/>
        <v>0</v>
      </c>
      <c r="AN101" s="50">
        <f t="shared" si="103"/>
        <v>0</v>
      </c>
      <c r="AO101" s="50">
        <f t="shared" si="103"/>
        <v>0</v>
      </c>
      <c r="AP101" s="50">
        <f t="shared" si="103"/>
        <v>0</v>
      </c>
      <c r="AQ101" s="50">
        <f t="shared" si="103"/>
        <v>0</v>
      </c>
      <c r="AR101" s="50">
        <f t="shared" si="103"/>
        <v>0</v>
      </c>
      <c r="AS101" s="50">
        <f t="shared" si="103"/>
        <v>0</v>
      </c>
      <c r="AT101" s="50">
        <f t="shared" si="103"/>
        <v>0</v>
      </c>
      <c r="AU101" s="50">
        <f t="shared" si="103"/>
        <v>0</v>
      </c>
      <c r="AV101" s="50">
        <f t="shared" si="103"/>
        <v>0</v>
      </c>
      <c r="AW101" s="50">
        <f t="shared" si="103"/>
        <v>0</v>
      </c>
      <c r="AX101" s="50">
        <f t="shared" si="103"/>
        <v>0</v>
      </c>
      <c r="AY101" s="50">
        <f t="shared" si="103"/>
        <v>0</v>
      </c>
      <c r="AZ101" s="50">
        <f t="shared" si="103"/>
        <v>0</v>
      </c>
      <c r="BA101" s="50">
        <f t="shared" si="103"/>
        <v>0</v>
      </c>
      <c r="BB101" s="50">
        <f t="shared" si="103"/>
        <v>0</v>
      </c>
      <c r="BC101" s="50">
        <f t="shared" si="103"/>
        <v>0</v>
      </c>
      <c r="BD101" s="50">
        <f t="shared" si="103"/>
        <v>0</v>
      </c>
      <c r="BE101" s="50">
        <f t="shared" si="103"/>
        <v>0</v>
      </c>
      <c r="BF101" s="50">
        <f t="shared" si="103"/>
        <v>0</v>
      </c>
      <c r="BG101" s="50">
        <f t="shared" si="103"/>
        <v>0</v>
      </c>
      <c r="BH101" s="50">
        <f t="shared" si="103"/>
        <v>0</v>
      </c>
      <c r="BI101" s="50">
        <f t="shared" si="103"/>
        <v>0</v>
      </c>
      <c r="BJ101" s="50">
        <f t="shared" si="103"/>
        <v>0</v>
      </c>
      <c r="BK101" s="50">
        <f t="shared" si="103"/>
        <v>0</v>
      </c>
      <c r="BL101" s="50">
        <f t="shared" si="103"/>
        <v>0</v>
      </c>
      <c r="BM101" s="50">
        <f t="shared" si="103"/>
        <v>0</v>
      </c>
      <c r="BN101" s="50">
        <f t="shared" si="103"/>
        <v>0</v>
      </c>
      <c r="BO101" s="50">
        <f t="shared" si="103"/>
        <v>0</v>
      </c>
      <c r="BP101" s="50">
        <f t="shared" si="103"/>
        <v>0</v>
      </c>
      <c r="BQ101" s="50">
        <f t="shared" si="103"/>
        <v>0</v>
      </c>
      <c r="BR101" s="50">
        <f t="shared" si="103"/>
        <v>0</v>
      </c>
      <c r="BS101" s="50">
        <f t="shared" si="103"/>
        <v>0</v>
      </c>
      <c r="BT101" s="50">
        <f t="shared" si="103"/>
        <v>0</v>
      </c>
      <c r="BU101" s="50">
        <f t="shared" si="103"/>
        <v>0</v>
      </c>
      <c r="BV101" s="50">
        <f t="shared" si="103"/>
        <v>0</v>
      </c>
      <c r="BW101" s="50">
        <f t="shared" si="103"/>
        <v>0</v>
      </c>
      <c r="BX101" s="50">
        <f t="shared" ref="BX101:CH101" si="104">SUM(BX96:BX100)</f>
        <v>0</v>
      </c>
      <c r="BY101" s="50">
        <f t="shared" si="104"/>
        <v>0</v>
      </c>
      <c r="BZ101" s="50">
        <f t="shared" si="104"/>
        <v>0</v>
      </c>
      <c r="CA101" s="50">
        <f t="shared" si="104"/>
        <v>0</v>
      </c>
      <c r="CB101" s="50">
        <f t="shared" si="104"/>
        <v>0</v>
      </c>
      <c r="CC101" s="50">
        <f t="shared" si="104"/>
        <v>0</v>
      </c>
      <c r="CD101" s="50">
        <f t="shared" si="104"/>
        <v>0</v>
      </c>
      <c r="CE101" s="50">
        <f t="shared" si="104"/>
        <v>0</v>
      </c>
      <c r="CF101" s="50">
        <f t="shared" si="104"/>
        <v>0</v>
      </c>
      <c r="CG101" s="50">
        <f t="shared" si="104"/>
        <v>0</v>
      </c>
      <c r="CH101" s="50">
        <f t="shared" si="104"/>
        <v>0</v>
      </c>
    </row>
    <row r="102" spans="2:86" ht="15" thickBot="1" x14ac:dyDescent="0.4">
      <c r="CH102" s="165"/>
    </row>
    <row r="103" spans="2:86" ht="15" thickBot="1" x14ac:dyDescent="0.4">
      <c r="B103" s="66" t="s">
        <v>159</v>
      </c>
      <c r="C103" s="63">
        <f>C95</f>
        <v>44562</v>
      </c>
      <c r="D103" s="63">
        <f t="shared" ref="D103:BO103" si="105">D95</f>
        <v>44593</v>
      </c>
      <c r="E103" s="63">
        <f t="shared" si="105"/>
        <v>44621</v>
      </c>
      <c r="F103" s="63">
        <f t="shared" si="105"/>
        <v>44652</v>
      </c>
      <c r="G103" s="63">
        <f t="shared" si="105"/>
        <v>44682</v>
      </c>
      <c r="H103" s="63">
        <f t="shared" si="105"/>
        <v>44713</v>
      </c>
      <c r="I103" s="63">
        <f t="shared" si="105"/>
        <v>44743</v>
      </c>
      <c r="J103" s="63">
        <f t="shared" si="105"/>
        <v>44774</v>
      </c>
      <c r="K103" s="63">
        <f t="shared" si="105"/>
        <v>44805</v>
      </c>
      <c r="L103" s="63">
        <f t="shared" si="105"/>
        <v>44835</v>
      </c>
      <c r="M103" s="63">
        <f t="shared" si="105"/>
        <v>44866</v>
      </c>
      <c r="N103" s="63">
        <f t="shared" si="105"/>
        <v>44896</v>
      </c>
      <c r="O103" s="63">
        <f t="shared" si="105"/>
        <v>44927</v>
      </c>
      <c r="P103" s="63">
        <f t="shared" si="105"/>
        <v>44958</v>
      </c>
      <c r="Q103" s="63">
        <f t="shared" si="105"/>
        <v>44986</v>
      </c>
      <c r="R103" s="63">
        <f t="shared" si="105"/>
        <v>45017</v>
      </c>
      <c r="S103" s="63">
        <f t="shared" si="105"/>
        <v>45047</v>
      </c>
      <c r="T103" s="63">
        <f t="shared" si="105"/>
        <v>45078</v>
      </c>
      <c r="U103" s="63">
        <f t="shared" si="105"/>
        <v>45108</v>
      </c>
      <c r="V103" s="63">
        <f t="shared" si="105"/>
        <v>45139</v>
      </c>
      <c r="W103" s="63">
        <f t="shared" si="105"/>
        <v>45170</v>
      </c>
      <c r="X103" s="63">
        <f t="shared" si="105"/>
        <v>45200</v>
      </c>
      <c r="Y103" s="63">
        <f t="shared" si="105"/>
        <v>45231</v>
      </c>
      <c r="Z103" s="63">
        <f t="shared" si="105"/>
        <v>45261</v>
      </c>
      <c r="AA103" s="63">
        <f t="shared" si="105"/>
        <v>45292</v>
      </c>
      <c r="AB103" s="63">
        <f t="shared" si="105"/>
        <v>45323</v>
      </c>
      <c r="AC103" s="63">
        <f t="shared" si="105"/>
        <v>45352</v>
      </c>
      <c r="AD103" s="63">
        <f t="shared" si="105"/>
        <v>45383</v>
      </c>
      <c r="AE103" s="63">
        <f t="shared" si="105"/>
        <v>45413</v>
      </c>
      <c r="AF103" s="63">
        <f t="shared" si="105"/>
        <v>45444</v>
      </c>
      <c r="AG103" s="63">
        <f t="shared" si="105"/>
        <v>45474</v>
      </c>
      <c r="AH103" s="63">
        <f t="shared" si="105"/>
        <v>45505</v>
      </c>
      <c r="AI103" s="63">
        <f t="shared" si="105"/>
        <v>45536</v>
      </c>
      <c r="AJ103" s="63">
        <f t="shared" si="105"/>
        <v>45566</v>
      </c>
      <c r="AK103" s="63">
        <f t="shared" si="105"/>
        <v>45597</v>
      </c>
      <c r="AL103" s="63">
        <f t="shared" si="105"/>
        <v>45627</v>
      </c>
      <c r="AM103" s="63">
        <f t="shared" si="105"/>
        <v>45658</v>
      </c>
      <c r="AN103" s="63">
        <f t="shared" si="105"/>
        <v>45689</v>
      </c>
      <c r="AO103" s="63">
        <f t="shared" si="105"/>
        <v>45717</v>
      </c>
      <c r="AP103" s="63">
        <f t="shared" si="105"/>
        <v>45748</v>
      </c>
      <c r="AQ103" s="63">
        <f t="shared" si="105"/>
        <v>45778</v>
      </c>
      <c r="AR103" s="63">
        <f t="shared" si="105"/>
        <v>45809</v>
      </c>
      <c r="AS103" s="63">
        <f t="shared" si="105"/>
        <v>45839</v>
      </c>
      <c r="AT103" s="63">
        <f t="shared" si="105"/>
        <v>45870</v>
      </c>
      <c r="AU103" s="63">
        <f t="shared" si="105"/>
        <v>45901</v>
      </c>
      <c r="AV103" s="63">
        <f t="shared" si="105"/>
        <v>45931</v>
      </c>
      <c r="AW103" s="63">
        <f t="shared" si="105"/>
        <v>45962</v>
      </c>
      <c r="AX103" s="63">
        <f t="shared" si="105"/>
        <v>45992</v>
      </c>
      <c r="AY103" s="63">
        <f t="shared" si="105"/>
        <v>46023</v>
      </c>
      <c r="AZ103" s="63">
        <f t="shared" si="105"/>
        <v>46054</v>
      </c>
      <c r="BA103" s="63">
        <f t="shared" si="105"/>
        <v>46082</v>
      </c>
      <c r="BB103" s="63">
        <f t="shared" si="105"/>
        <v>46113</v>
      </c>
      <c r="BC103" s="63">
        <f t="shared" si="105"/>
        <v>46143</v>
      </c>
      <c r="BD103" s="63">
        <f t="shared" si="105"/>
        <v>46174</v>
      </c>
      <c r="BE103" s="63">
        <f t="shared" si="105"/>
        <v>46204</v>
      </c>
      <c r="BF103" s="63">
        <f t="shared" si="105"/>
        <v>46235</v>
      </c>
      <c r="BG103" s="63">
        <f t="shared" si="105"/>
        <v>46266</v>
      </c>
      <c r="BH103" s="63">
        <f t="shared" si="105"/>
        <v>46296</v>
      </c>
      <c r="BI103" s="63">
        <f t="shared" si="105"/>
        <v>46327</v>
      </c>
      <c r="BJ103" s="63">
        <f t="shared" si="105"/>
        <v>46357</v>
      </c>
      <c r="BK103" s="63">
        <f t="shared" si="105"/>
        <v>46388</v>
      </c>
      <c r="BL103" s="63">
        <f t="shared" si="105"/>
        <v>46419</v>
      </c>
      <c r="BM103" s="63">
        <f t="shared" si="105"/>
        <v>46447</v>
      </c>
      <c r="BN103" s="63">
        <f t="shared" si="105"/>
        <v>46478</v>
      </c>
      <c r="BO103" s="63">
        <f t="shared" si="105"/>
        <v>46508</v>
      </c>
      <c r="BP103" s="63">
        <f t="shared" ref="BP103:CH103" si="106">BP95</f>
        <v>46539</v>
      </c>
      <c r="BQ103" s="63">
        <f t="shared" si="106"/>
        <v>46569</v>
      </c>
      <c r="BR103" s="63">
        <f t="shared" si="106"/>
        <v>46600</v>
      </c>
      <c r="BS103" s="63">
        <f t="shared" si="106"/>
        <v>46631</v>
      </c>
      <c r="BT103" s="63">
        <f t="shared" si="106"/>
        <v>46661</v>
      </c>
      <c r="BU103" s="63">
        <f t="shared" si="106"/>
        <v>46692</v>
      </c>
      <c r="BV103" s="63">
        <f t="shared" si="106"/>
        <v>46722</v>
      </c>
      <c r="BW103" s="63">
        <f t="shared" si="106"/>
        <v>46753</v>
      </c>
      <c r="BX103" s="63">
        <f t="shared" si="106"/>
        <v>46784</v>
      </c>
      <c r="BY103" s="63">
        <f t="shared" si="106"/>
        <v>46813</v>
      </c>
      <c r="BZ103" s="63">
        <f t="shared" si="106"/>
        <v>46844</v>
      </c>
      <c r="CA103" s="63">
        <f t="shared" si="106"/>
        <v>46874</v>
      </c>
      <c r="CB103" s="63">
        <f t="shared" si="106"/>
        <v>46905</v>
      </c>
      <c r="CC103" s="63">
        <f t="shared" si="106"/>
        <v>46935</v>
      </c>
      <c r="CD103" s="63">
        <f t="shared" si="106"/>
        <v>46966</v>
      </c>
      <c r="CE103" s="63">
        <f t="shared" si="106"/>
        <v>46997</v>
      </c>
      <c r="CF103" s="63">
        <f t="shared" si="106"/>
        <v>47027</v>
      </c>
      <c r="CG103" s="63">
        <f t="shared" si="106"/>
        <v>47058</v>
      </c>
      <c r="CH103" s="49">
        <f t="shared" si="106"/>
        <v>47088</v>
      </c>
    </row>
    <row r="104" spans="2:86" x14ac:dyDescent="0.35">
      <c r="B104" s="67" t="s">
        <v>29</v>
      </c>
      <c r="C104" s="64">
        <f>IF(C$4="X",' LI 1M - RES'!C61,0)</f>
        <v>0</v>
      </c>
      <c r="D104" s="64">
        <f>IF(D$4="X",' LI 1M - RES'!D61,0)</f>
        <v>40.179612299827703</v>
      </c>
      <c r="E104" s="64">
        <f>IF(E$4="X",' LI 1M - RES'!E61,0)</f>
        <v>352.22416184697454</v>
      </c>
      <c r="F104" s="64">
        <f>IF(F$4="X",' LI 1M - RES'!F61,0)</f>
        <v>599.50823766019948</v>
      </c>
      <c r="G104" s="64">
        <f>IF(G$4="X",' LI 1M - RES'!G61,0)</f>
        <v>1538.4413406281826</v>
      </c>
      <c r="H104" s="64">
        <f>IF(H$4="X",' LI 1M - RES'!H61,0)</f>
        <v>11757.023552236993</v>
      </c>
      <c r="I104" s="64">
        <f>IF(I$4="X",' LI 1M - RES'!I61,0)</f>
        <v>28750.588608081027</v>
      </c>
      <c r="J104" s="64">
        <f>IF(J$4="X",' LI 1M - RES'!J61,0)</f>
        <v>40953.196741292733</v>
      </c>
      <c r="K104" s="64">
        <f>IF(K$4="X",' LI 1M - RES'!K61,0)</f>
        <v>34012.997663208138</v>
      </c>
      <c r="L104" s="64">
        <f>IF(L$4="X",' LI 1M - RES'!L61,0)</f>
        <v>13719.911453286548</v>
      </c>
      <c r="M104" s="64">
        <f>IF(M$4="X",' LI 1M - RES'!M61,0)</f>
        <v>20976.11327241184</v>
      </c>
      <c r="N104" s="64">
        <f>IF(N$4="X",' LI 1M - RES'!N61,0)</f>
        <v>42930.799227769952</v>
      </c>
      <c r="O104" s="64">
        <f>IF(O$4="X",' LI 1M - RES'!O61,0)</f>
        <v>52933.300242507612</v>
      </c>
      <c r="P104" s="64">
        <f>IF(P$4="X",' LI 1M - RES'!P61,0)</f>
        <v>45237.459484134706</v>
      </c>
      <c r="Q104" s="64">
        <f>IF(Q$4="X",' LI 1M - RES'!Q61,0)</f>
        <v>38203.101933236474</v>
      </c>
      <c r="R104" s="64">
        <f>IF(R$4="X",' LI 1M - RES'!R61,0)</f>
        <v>26197.524703823758</v>
      </c>
      <c r="S104" s="64">
        <f>IF(S$4="X",' LI 1M - RES'!S61,0)</f>
        <v>29087.522641857777</v>
      </c>
      <c r="T104" s="64">
        <f>IF(T$4="X",' LI 1M - RES'!T61,0)</f>
        <v>115800.36961400055</v>
      </c>
      <c r="U104" s="64">
        <f>IF(U$4="X",' LI 1M - RES'!U61,0)</f>
        <v>0</v>
      </c>
      <c r="V104" s="64">
        <f>IF(V$4="X",' LI 1M - RES'!V61,0)</f>
        <v>0</v>
      </c>
      <c r="W104" s="64">
        <f>IF(W$4="X",' LI 1M - RES'!W61,0)</f>
        <v>0</v>
      </c>
      <c r="X104" s="64">
        <f>IF(X$4="X",' LI 1M - RES'!X61,0)</f>
        <v>0</v>
      </c>
      <c r="Y104" s="64">
        <f>IF(Y$4="X",' LI 1M - RES'!Y61,0)</f>
        <v>0</v>
      </c>
      <c r="Z104" s="64">
        <f>IF(Z$4="X",' LI 1M - RES'!Z61,0)</f>
        <v>0</v>
      </c>
      <c r="AA104" s="64">
        <f>IF(AA$4="X",' LI 1M - RES'!AA61,0)</f>
        <v>0</v>
      </c>
      <c r="AB104" s="64">
        <f>IF(AB$4="X",' LI 1M - RES'!AB61,0)</f>
        <v>0</v>
      </c>
      <c r="AC104" s="64">
        <f>IF(AC$4="X",' LI 1M - RES'!AC61,0)</f>
        <v>0</v>
      </c>
      <c r="AD104" s="64">
        <f>IF(AD$4="X",' LI 1M - RES'!AD61,0)</f>
        <v>0</v>
      </c>
      <c r="AE104" s="64">
        <f>IF(AE$4="X",' LI 1M - RES'!AE61,0)</f>
        <v>0</v>
      </c>
      <c r="AF104" s="64">
        <f>IF(AF$4="X",' LI 1M - RES'!AF61,0)</f>
        <v>0</v>
      </c>
      <c r="AG104" s="64">
        <f>IF(AG$4="X",' LI 1M - RES'!AG61,0)</f>
        <v>0</v>
      </c>
      <c r="AH104" s="64">
        <f>IF(AH$4="X",' LI 1M - RES'!AH61,0)</f>
        <v>0</v>
      </c>
      <c r="AI104" s="64">
        <f>IF(AI$4="X",' LI 1M - RES'!AI61,0)</f>
        <v>0</v>
      </c>
      <c r="AJ104" s="64">
        <f>IF(AJ$4="X",' LI 1M - RES'!AJ61,0)</f>
        <v>0</v>
      </c>
      <c r="AK104" s="64">
        <f>IF(AK$4="X",' LI 1M - RES'!AK61,0)</f>
        <v>0</v>
      </c>
      <c r="AL104" s="64">
        <f>IF(AL$4="X",' LI 1M - RES'!AL61,0)</f>
        <v>0</v>
      </c>
      <c r="AM104" s="64">
        <f>IF(AM$4="X",' LI 1M - RES'!AM61,0)</f>
        <v>0</v>
      </c>
      <c r="AN104" s="64">
        <f>IF(AN$4="X",' LI 1M - RES'!AN61,0)</f>
        <v>0</v>
      </c>
      <c r="AO104" s="64">
        <f>IF(AO$4="X",' LI 1M - RES'!AO61,0)</f>
        <v>0</v>
      </c>
      <c r="AP104" s="64">
        <f>IF(AP$4="X",' LI 1M - RES'!AP61,0)</f>
        <v>0</v>
      </c>
      <c r="AQ104" s="64">
        <f>IF(AQ$4="X",' LI 1M - RES'!AQ61,0)</f>
        <v>0</v>
      </c>
      <c r="AR104" s="64">
        <f>IF(AR$4="X",' LI 1M - RES'!AR61,0)</f>
        <v>0</v>
      </c>
      <c r="AS104" s="64">
        <f>IF(AS$4="X",' LI 1M - RES'!AS61,0)</f>
        <v>0</v>
      </c>
      <c r="AT104" s="64">
        <f>IF(AT$4="X",' LI 1M - RES'!AT61,0)</f>
        <v>0</v>
      </c>
      <c r="AU104" s="64">
        <f>IF(AU$4="X",' LI 1M - RES'!AU61,0)</f>
        <v>0</v>
      </c>
      <c r="AV104" s="64">
        <f>IF(AV$4="X",' LI 1M - RES'!AV61,0)</f>
        <v>0</v>
      </c>
      <c r="AW104" s="64">
        <f>IF(AW$4="X",' LI 1M - RES'!AW61,0)</f>
        <v>0</v>
      </c>
      <c r="AX104" s="64">
        <f>IF(AX$4="X",' LI 1M - RES'!AX61,0)</f>
        <v>0</v>
      </c>
      <c r="AY104" s="64">
        <f>IF(AY$4="X",' LI 1M - RES'!AY61,0)</f>
        <v>0</v>
      </c>
      <c r="AZ104" s="64">
        <f>IF(AZ$4="X",' LI 1M - RES'!AZ61,0)</f>
        <v>0</v>
      </c>
      <c r="BA104" s="64">
        <f>IF(BA$4="X",' LI 1M - RES'!BA61,0)</f>
        <v>0</v>
      </c>
      <c r="BB104" s="64">
        <f>IF(BB$4="X",' LI 1M - RES'!BB61,0)</f>
        <v>0</v>
      </c>
      <c r="BC104" s="64">
        <f>IF(BC$4="X",' LI 1M - RES'!BC61,0)</f>
        <v>0</v>
      </c>
      <c r="BD104" s="64">
        <f>IF(BD$4="X",' LI 1M - RES'!BD61,0)</f>
        <v>0</v>
      </c>
      <c r="BE104" s="64">
        <f>IF(BE$4="X",' LI 1M - RES'!BE61,0)</f>
        <v>0</v>
      </c>
      <c r="BF104" s="64">
        <f>IF(BF$4="X",' LI 1M - RES'!BF61,0)</f>
        <v>0</v>
      </c>
      <c r="BG104" s="64">
        <f>IF(BG$4="X",' LI 1M - RES'!BG61,0)</f>
        <v>0</v>
      </c>
      <c r="BH104" s="64">
        <f>IF(BH$4="X",' LI 1M - RES'!BH61,0)</f>
        <v>0</v>
      </c>
      <c r="BI104" s="64">
        <f>IF(BI$4="X",' LI 1M - RES'!BI61,0)</f>
        <v>0</v>
      </c>
      <c r="BJ104" s="64">
        <f>IF(BJ$4="X",' LI 1M - RES'!BJ61,0)</f>
        <v>0</v>
      </c>
      <c r="BK104" s="64">
        <f>IF(BK$4="X",' LI 1M - RES'!BK61,0)</f>
        <v>0</v>
      </c>
      <c r="BL104" s="64">
        <f>IF(BL$4="X",' LI 1M - RES'!BL61,0)</f>
        <v>0</v>
      </c>
      <c r="BM104" s="64">
        <f>IF(BM$4="X",' LI 1M - RES'!BM61,0)</f>
        <v>0</v>
      </c>
      <c r="BN104" s="64">
        <f>IF(BN$4="X",' LI 1M - RES'!BN61,0)</f>
        <v>0</v>
      </c>
      <c r="BO104" s="64">
        <f>IF(BO$4="X",' LI 1M - RES'!BO61,0)</f>
        <v>0</v>
      </c>
      <c r="BP104" s="64">
        <f>IF(BP$4="X",' LI 1M - RES'!BP61,0)</f>
        <v>0</v>
      </c>
      <c r="BQ104" s="64">
        <f>IF(BQ$4="X",' LI 1M - RES'!BQ61,0)</f>
        <v>0</v>
      </c>
      <c r="BR104" s="64">
        <f>IF(BR$4="X",' LI 1M - RES'!BR61,0)</f>
        <v>0</v>
      </c>
      <c r="BS104" s="64">
        <f>IF(BS$4="X",' LI 1M - RES'!BS61,0)</f>
        <v>0</v>
      </c>
      <c r="BT104" s="64">
        <f>IF(BT$4="X",' LI 1M - RES'!BT61,0)</f>
        <v>0</v>
      </c>
      <c r="BU104" s="64">
        <f>IF(BU$4="X",' LI 1M - RES'!BU61,0)</f>
        <v>0</v>
      </c>
      <c r="BV104" s="64">
        <f>IF(BV$4="X",' LI 1M - RES'!BV61,0)</f>
        <v>0</v>
      </c>
      <c r="BW104" s="64">
        <f>IF(BW$4="X",' LI 1M - RES'!BW61,0)</f>
        <v>0</v>
      </c>
      <c r="BX104" s="64">
        <f>IF(BX$4="X",' LI 1M - RES'!BX61,0)</f>
        <v>0</v>
      </c>
      <c r="BY104" s="64">
        <f>IF(BY$4="X",' LI 1M - RES'!BY61,0)</f>
        <v>0</v>
      </c>
      <c r="BZ104" s="64">
        <f>IF(BZ$4="X",' LI 1M - RES'!BZ61,0)</f>
        <v>0</v>
      </c>
      <c r="CA104" s="64">
        <f>IF(CA$4="X",' LI 1M - RES'!CA61,0)</f>
        <v>0</v>
      </c>
      <c r="CB104" s="64">
        <f>IF(CB$4="X",' LI 1M - RES'!CB61,0)</f>
        <v>0</v>
      </c>
      <c r="CC104" s="64">
        <f>IF(CC$4="X",' LI 1M - RES'!CC61,0)</f>
        <v>0</v>
      </c>
      <c r="CD104" s="64">
        <f>IF(CD$4="X",' LI 1M - RES'!CD61,0)</f>
        <v>0</v>
      </c>
      <c r="CE104" s="64">
        <f>IF(CE$4="X",' LI 1M - RES'!CE61,0)</f>
        <v>0</v>
      </c>
      <c r="CF104" s="64">
        <f>IF(CF$4="X",' LI 1M - RES'!CF61,0)</f>
        <v>0</v>
      </c>
      <c r="CG104" s="64">
        <f>IF(CG$4="X",' LI 1M - RES'!CG61,0)</f>
        <v>0</v>
      </c>
      <c r="CH104" s="64">
        <f>IF(CH$4="X",' LI 1M - RES'!CH61,0)</f>
        <v>0</v>
      </c>
    </row>
    <row r="105" spans="2:86" x14ac:dyDescent="0.35">
      <c r="B105" s="60" t="s">
        <v>30</v>
      </c>
      <c r="C105" s="55">
        <f>IF(C$4="X",'LI 2M - SGS'!C73,0)</f>
        <v>0</v>
      </c>
      <c r="D105" s="55">
        <f>IF(D$4="X",'LI 2M - SGS'!D73,0)</f>
        <v>0</v>
      </c>
      <c r="E105" s="55">
        <f>IF(E$4="X",'LI 2M - SGS'!E73,0)</f>
        <v>0</v>
      </c>
      <c r="F105" s="55">
        <f>IF(F$4="X",'LI 2M - SGS'!F73,0)</f>
        <v>284.87872651755583</v>
      </c>
      <c r="G105" s="55">
        <f>IF(G$4="X",'LI 2M - SGS'!G73,0)</f>
        <v>1833.9233222385649</v>
      </c>
      <c r="H105" s="55">
        <f>IF(H$4="X",'LI 2M - SGS'!H73,0)</f>
        <v>5562.9388409607946</v>
      </c>
      <c r="I105" s="55">
        <f>IF(I$4="X",'LI 2M - SGS'!I73,0)</f>
        <v>10279.543814430604</v>
      </c>
      <c r="J105" s="55">
        <f>IF(J$4="X",'LI 2M - SGS'!J73,0)</f>
        <v>9763.6259062940098</v>
      </c>
      <c r="K105" s="55">
        <f>IF(K$4="X",'LI 2M - SGS'!K73,0)</f>
        <v>14546.142296498019</v>
      </c>
      <c r="L105" s="55">
        <f>IF(L$4="X",'LI 2M - SGS'!L73,0)</f>
        <v>14577.664902310029</v>
      </c>
      <c r="M105" s="55">
        <f>IF(M$4="X",'LI 2M - SGS'!M73,0)</f>
        <v>13515.080444675146</v>
      </c>
      <c r="N105" s="55">
        <f>IF(N$4="X",'LI 2M - SGS'!N73,0)</f>
        <v>15601.679338359139</v>
      </c>
      <c r="O105" s="55">
        <f>IF(O$4="X",'LI 2M - SGS'!O73,0)</f>
        <v>17084.325925232257</v>
      </c>
      <c r="P105" s="55">
        <f>IF(P$4="X",'LI 2M - SGS'!P73,0)</f>
        <v>13335.833646591207</v>
      </c>
      <c r="Q105" s="55">
        <f>IF(Q$4="X",'LI 2M - SGS'!Q73,0)</f>
        <v>14685.457915809682</v>
      </c>
      <c r="R105" s="55">
        <f>IF(R$4="X",'LI 2M - SGS'!R73,0)</f>
        <v>15798.683052620916</v>
      </c>
      <c r="S105" s="55">
        <f>IF(S$4="X",'LI 2M - SGS'!S73,0)</f>
        <v>20861.912626014975</v>
      </c>
      <c r="T105" s="55">
        <f>IF(T$4="X",'LI 2M - SGS'!T73,0)</f>
        <v>24884.566213203383</v>
      </c>
      <c r="U105" s="55">
        <f>IF(U$4="X",'LI 2M - SGS'!U73,0)</f>
        <v>0</v>
      </c>
      <c r="V105" s="55">
        <f>IF(V$4="X",'LI 2M - SGS'!V73,0)</f>
        <v>0</v>
      </c>
      <c r="W105" s="55">
        <f>IF(W$4="X",'LI 2M - SGS'!W73,0)</f>
        <v>0</v>
      </c>
      <c r="X105" s="55">
        <f>IF(X$4="X",'LI 2M - SGS'!X73,0)</f>
        <v>0</v>
      </c>
      <c r="Y105" s="55">
        <f>IF(Y$4="X",'LI 2M - SGS'!Y73,0)</f>
        <v>0</v>
      </c>
      <c r="Z105" s="55">
        <f>IF(Z$4="X",'LI 2M - SGS'!Z73,0)</f>
        <v>0</v>
      </c>
      <c r="AA105" s="55">
        <f>IF(AA$4="X",'LI 2M - SGS'!AA73,0)</f>
        <v>0</v>
      </c>
      <c r="AB105" s="55">
        <f>IF(AB$4="X",'LI 2M - SGS'!AB73,0)</f>
        <v>0</v>
      </c>
      <c r="AC105" s="55">
        <f>IF(AC$4="X",'LI 2M - SGS'!AC73,0)</f>
        <v>0</v>
      </c>
      <c r="AD105" s="55">
        <f>IF(AD$4="X",'LI 2M - SGS'!AD73,0)</f>
        <v>0</v>
      </c>
      <c r="AE105" s="55">
        <f>IF(AE$4="X",'LI 2M - SGS'!AE73,0)</f>
        <v>0</v>
      </c>
      <c r="AF105" s="55">
        <f>IF(AF$4="X",'LI 2M - SGS'!AF73,0)</f>
        <v>0</v>
      </c>
      <c r="AG105" s="55">
        <f>IF(AG$4="X",'LI 2M - SGS'!AG73,0)</f>
        <v>0</v>
      </c>
      <c r="AH105" s="55">
        <f>IF(AH$4="X",'LI 2M - SGS'!AH73,0)</f>
        <v>0</v>
      </c>
      <c r="AI105" s="55">
        <f>IF(AI$4="X",'LI 2M - SGS'!AI73,0)</f>
        <v>0</v>
      </c>
      <c r="AJ105" s="55">
        <f>IF(AJ$4="X",'LI 2M - SGS'!AJ73,0)</f>
        <v>0</v>
      </c>
      <c r="AK105" s="55">
        <f>IF(AK$4="X",'LI 2M - SGS'!AK73,0)</f>
        <v>0</v>
      </c>
      <c r="AL105" s="55">
        <f>IF(AL$4="X",'LI 2M - SGS'!AL73,0)</f>
        <v>0</v>
      </c>
      <c r="AM105" s="55">
        <f>IF(AM$4="X",'LI 2M - SGS'!AM73,0)</f>
        <v>0</v>
      </c>
      <c r="AN105" s="55">
        <f>IF(AN$4="X",'LI 2M - SGS'!AN73,0)</f>
        <v>0</v>
      </c>
      <c r="AO105" s="55">
        <f>IF(AO$4="X",'LI 2M - SGS'!AO73,0)</f>
        <v>0</v>
      </c>
      <c r="AP105" s="55">
        <f>IF(AP$4="X",'LI 2M - SGS'!AP73,0)</f>
        <v>0</v>
      </c>
      <c r="AQ105" s="55">
        <f>IF(AQ$4="X",'LI 2M - SGS'!AQ73,0)</f>
        <v>0</v>
      </c>
      <c r="AR105" s="55">
        <f>IF(AR$4="X",'LI 2M - SGS'!AR73,0)</f>
        <v>0</v>
      </c>
      <c r="AS105" s="55">
        <f>IF(AS$4="X",'LI 2M - SGS'!AS73,0)</f>
        <v>0</v>
      </c>
      <c r="AT105" s="55">
        <f>IF(AT$4="X",'LI 2M - SGS'!AT73,0)</f>
        <v>0</v>
      </c>
      <c r="AU105" s="55">
        <f>IF(AU$4="X",'LI 2M - SGS'!AU73,0)</f>
        <v>0</v>
      </c>
      <c r="AV105" s="55">
        <f>IF(AV$4="X",'LI 2M - SGS'!AV73,0)</f>
        <v>0</v>
      </c>
      <c r="AW105" s="55">
        <f>IF(AW$4="X",'LI 2M - SGS'!AW73,0)</f>
        <v>0</v>
      </c>
      <c r="AX105" s="55">
        <f>IF(AX$4="X",'LI 2M - SGS'!AX73,0)</f>
        <v>0</v>
      </c>
      <c r="AY105" s="55">
        <f>IF(AY$4="X",'LI 2M - SGS'!AY73,0)</f>
        <v>0</v>
      </c>
      <c r="AZ105" s="55">
        <f>IF(AZ$4="X",'LI 2M - SGS'!AZ73,0)</f>
        <v>0</v>
      </c>
      <c r="BA105" s="55">
        <f>IF(BA$4="X",'LI 2M - SGS'!BA73,0)</f>
        <v>0</v>
      </c>
      <c r="BB105" s="55">
        <f>IF(BB$4="X",'LI 2M - SGS'!BB73,0)</f>
        <v>0</v>
      </c>
      <c r="BC105" s="55">
        <f>IF(BC$4="X",'LI 2M - SGS'!BC73,0)</f>
        <v>0</v>
      </c>
      <c r="BD105" s="55">
        <f>IF(BD$4="X",'LI 2M - SGS'!BD73,0)</f>
        <v>0</v>
      </c>
      <c r="BE105" s="55">
        <f>IF(BE$4="X",'LI 2M - SGS'!BE73,0)</f>
        <v>0</v>
      </c>
      <c r="BF105" s="55">
        <f>IF(BF$4="X",'LI 2M - SGS'!BF73,0)</f>
        <v>0</v>
      </c>
      <c r="BG105" s="55">
        <f>IF(BG$4="X",'LI 2M - SGS'!BG73,0)</f>
        <v>0</v>
      </c>
      <c r="BH105" s="55">
        <f>IF(BH$4="X",'LI 2M - SGS'!BH73,0)</f>
        <v>0</v>
      </c>
      <c r="BI105" s="55">
        <f>IF(BI$4="X",'LI 2M - SGS'!BI73,0)</f>
        <v>0</v>
      </c>
      <c r="BJ105" s="55">
        <f>IF(BJ$4="X",'LI 2M - SGS'!BJ73,0)</f>
        <v>0</v>
      </c>
      <c r="BK105" s="55">
        <f>IF(BK$4="X",'LI 2M - SGS'!BK73,0)</f>
        <v>0</v>
      </c>
      <c r="BL105" s="55">
        <f>IF(BL$4="X",'LI 2M - SGS'!BL73,0)</f>
        <v>0</v>
      </c>
      <c r="BM105" s="55">
        <f>IF(BM$4="X",'LI 2M - SGS'!BM73,0)</f>
        <v>0</v>
      </c>
      <c r="BN105" s="55">
        <f>IF(BN$4="X",'LI 2M - SGS'!BN73,0)</f>
        <v>0</v>
      </c>
      <c r="BO105" s="55">
        <f>IF(BO$4="X",'LI 2M - SGS'!BO73,0)</f>
        <v>0</v>
      </c>
      <c r="BP105" s="55">
        <f>IF(BP$4="X",'LI 2M - SGS'!BP73,0)</f>
        <v>0</v>
      </c>
      <c r="BQ105" s="55">
        <f>IF(BQ$4="X",'LI 2M - SGS'!BQ73,0)</f>
        <v>0</v>
      </c>
      <c r="BR105" s="55">
        <f>IF(BR$4="X",'LI 2M - SGS'!BR73,0)</f>
        <v>0</v>
      </c>
      <c r="BS105" s="55">
        <f>IF(BS$4="X",'LI 2M - SGS'!BS73,0)</f>
        <v>0</v>
      </c>
      <c r="BT105" s="55">
        <f>IF(BT$4="X",'LI 2M - SGS'!BT73,0)</f>
        <v>0</v>
      </c>
      <c r="BU105" s="55">
        <f>IF(BU$4="X",'LI 2M - SGS'!BU73,0)</f>
        <v>0</v>
      </c>
      <c r="BV105" s="55">
        <f>IF(BV$4="X",'LI 2M - SGS'!BV73,0)</f>
        <v>0</v>
      </c>
      <c r="BW105" s="55">
        <f>IF(BW$4="X",'LI 2M - SGS'!BW73,0)</f>
        <v>0</v>
      </c>
      <c r="BX105" s="55">
        <f>IF(BX$4="X",'LI 2M - SGS'!BX73,0)</f>
        <v>0</v>
      </c>
      <c r="BY105" s="55">
        <f>IF(BY$4="X",'LI 2M - SGS'!BY73,0)</f>
        <v>0</v>
      </c>
      <c r="BZ105" s="55">
        <f>IF(BZ$4="X",'LI 2M - SGS'!BZ73,0)</f>
        <v>0</v>
      </c>
      <c r="CA105" s="55">
        <f>IF(CA$4="X",'LI 2M - SGS'!CA73,0)</f>
        <v>0</v>
      </c>
      <c r="CB105" s="55">
        <f>IF(CB$4="X",'LI 2M - SGS'!CB73,0)</f>
        <v>0</v>
      </c>
      <c r="CC105" s="55">
        <f>IF(CC$4="X",'LI 2M - SGS'!CC73,0)</f>
        <v>0</v>
      </c>
      <c r="CD105" s="55">
        <f>IF(CD$4="X",'LI 2M - SGS'!CD73,0)</f>
        <v>0</v>
      </c>
      <c r="CE105" s="55">
        <f>IF(CE$4="X",'LI 2M - SGS'!CE73,0)</f>
        <v>0</v>
      </c>
      <c r="CF105" s="55">
        <f>IF(CF$4="X",'LI 2M - SGS'!CF73,0)</f>
        <v>0</v>
      </c>
      <c r="CG105" s="55">
        <f>IF(CG$4="X",'LI 2M - SGS'!CG73,0)</f>
        <v>0</v>
      </c>
      <c r="CH105" s="55">
        <f>IF(CH$4="X",'LI 2M - SGS'!CH73,0)</f>
        <v>0</v>
      </c>
    </row>
    <row r="106" spans="2:86" x14ac:dyDescent="0.35">
      <c r="B106" s="60" t="s">
        <v>31</v>
      </c>
      <c r="C106" s="55">
        <f>IF(C$4="X",'LI 3M - LGS'!C73,0)</f>
        <v>0</v>
      </c>
      <c r="D106" s="55">
        <f>IF(D$4="X",'LI 3M - LGS'!D73,0)</f>
        <v>0</v>
      </c>
      <c r="E106" s="55">
        <f>IF(E$4="X",'LI 3M - LGS'!E73,0)</f>
        <v>0</v>
      </c>
      <c r="F106" s="55">
        <f>IF(F$4="X",'LI 3M - LGS'!F73,0)</f>
        <v>0</v>
      </c>
      <c r="G106" s="55">
        <f>IF(G$4="X",'LI 3M - LGS'!G73,0)</f>
        <v>0</v>
      </c>
      <c r="H106" s="55">
        <f>IF(H$4="X",'LI 3M - LGS'!H73,0)</f>
        <v>242.84417458967494</v>
      </c>
      <c r="I106" s="55">
        <f>IF(I$4="X",'LI 3M - LGS'!I73,0)</f>
        <v>1024.3547039157033</v>
      </c>
      <c r="J106" s="55">
        <f>IF(J$4="X",'LI 3M - LGS'!J73,0)</f>
        <v>1774.1779605827012</v>
      </c>
      <c r="K106" s="55">
        <f>IF(K$4="X",'LI 3M - LGS'!K73,0)</f>
        <v>2651.6629952461258</v>
      </c>
      <c r="L106" s="55">
        <f>IF(L$4="X",'LI 3M - LGS'!L73,0)</f>
        <v>1950.0893842738221</v>
      </c>
      <c r="M106" s="55">
        <f>IF(M$4="X",'LI 3M - LGS'!M73,0)</f>
        <v>1878.8696174336578</v>
      </c>
      <c r="N106" s="55">
        <f>IF(N$4="X",'LI 3M - LGS'!N73,0)</f>
        <v>3044.3357687355092</v>
      </c>
      <c r="O106" s="55">
        <f>IF(O$4="X",'LI 3M - LGS'!O73,0)</f>
        <v>4188.6160366340764</v>
      </c>
      <c r="P106" s="55">
        <f>IF(P$4="X",'LI 3M - LGS'!P73,0)</f>
        <v>3266.9535783357323</v>
      </c>
      <c r="Q106" s="55">
        <f>IF(Q$4="X",'LI 3M - LGS'!Q73,0)</f>
        <v>3593.5593623900972</v>
      </c>
      <c r="R106" s="55">
        <f>IF(R$4="X",'LI 3M - LGS'!R73,0)</f>
        <v>3687.5008588656738</v>
      </c>
      <c r="S106" s="55">
        <f>IF(S$4="X",'LI 3M - LGS'!S73,0)</f>
        <v>4727.3782977159563</v>
      </c>
      <c r="T106" s="55">
        <f>IF(T$4="X",'LI 3M - LGS'!T73,0)</f>
        <v>7114.6428486631958</v>
      </c>
      <c r="U106" s="55">
        <f>IF(U$4="X",'LI 3M - LGS'!U73,0)</f>
        <v>0</v>
      </c>
      <c r="V106" s="55">
        <f>IF(V$4="X",'LI 3M - LGS'!V73,0)</f>
        <v>0</v>
      </c>
      <c r="W106" s="55">
        <f>IF(W$4="X",'LI 3M - LGS'!W73,0)</f>
        <v>0</v>
      </c>
      <c r="X106" s="55">
        <f>IF(X$4="X",'LI 3M - LGS'!X73,0)</f>
        <v>0</v>
      </c>
      <c r="Y106" s="55">
        <f>IF(Y$4="X",'LI 3M - LGS'!Y73,0)</f>
        <v>0</v>
      </c>
      <c r="Z106" s="55">
        <f>IF(Z$4="X",'LI 3M - LGS'!Z73,0)</f>
        <v>0</v>
      </c>
      <c r="AA106" s="55">
        <f>IF(AA$4="X",'LI 3M - LGS'!AA73,0)</f>
        <v>0</v>
      </c>
      <c r="AB106" s="55">
        <f>IF(AB$4="X",'LI 3M - LGS'!AB73,0)</f>
        <v>0</v>
      </c>
      <c r="AC106" s="55">
        <f>IF(AC$4="X",'LI 3M - LGS'!AC73,0)</f>
        <v>0</v>
      </c>
      <c r="AD106" s="55">
        <f>IF(AD$4="X",'LI 3M - LGS'!AD73,0)</f>
        <v>0</v>
      </c>
      <c r="AE106" s="55">
        <f>IF(AE$4="X",'LI 3M - LGS'!AE73,0)</f>
        <v>0</v>
      </c>
      <c r="AF106" s="55">
        <f>IF(AF$4="X",'LI 3M - LGS'!AF73,0)</f>
        <v>0</v>
      </c>
      <c r="AG106" s="55">
        <f>IF(AG$4="X",'LI 3M - LGS'!AG73,0)</f>
        <v>0</v>
      </c>
      <c r="AH106" s="55">
        <f>IF(AH$4="X",'LI 3M - LGS'!AH73,0)</f>
        <v>0</v>
      </c>
      <c r="AI106" s="55">
        <f>IF(AI$4="X",'LI 3M - LGS'!AI73,0)</f>
        <v>0</v>
      </c>
      <c r="AJ106" s="55">
        <f>IF(AJ$4="X",'LI 3M - LGS'!AJ73,0)</f>
        <v>0</v>
      </c>
      <c r="AK106" s="55">
        <f>IF(AK$4="X",'LI 3M - LGS'!AK73,0)</f>
        <v>0</v>
      </c>
      <c r="AL106" s="55">
        <f>IF(AL$4="X",'LI 3M - LGS'!AL73,0)</f>
        <v>0</v>
      </c>
      <c r="AM106" s="55">
        <f>IF(AM$4="X",'LI 3M - LGS'!AM73,0)</f>
        <v>0</v>
      </c>
      <c r="AN106" s="55">
        <f>IF(AN$4="X",'LI 3M - LGS'!AN73,0)</f>
        <v>0</v>
      </c>
      <c r="AO106" s="55">
        <f>IF(AO$4="X",'LI 3M - LGS'!AO73,0)</f>
        <v>0</v>
      </c>
      <c r="AP106" s="55">
        <f>IF(AP$4="X",'LI 3M - LGS'!AP73,0)</f>
        <v>0</v>
      </c>
      <c r="AQ106" s="55">
        <f>IF(AQ$4="X",'LI 3M - LGS'!AQ73,0)</f>
        <v>0</v>
      </c>
      <c r="AR106" s="55">
        <f>IF(AR$4="X",'LI 3M - LGS'!AR73,0)</f>
        <v>0</v>
      </c>
      <c r="AS106" s="55">
        <f>IF(AS$4="X",'LI 3M - LGS'!AS73,0)</f>
        <v>0</v>
      </c>
      <c r="AT106" s="55">
        <f>IF(AT$4="X",'LI 3M - LGS'!AT73,0)</f>
        <v>0</v>
      </c>
      <c r="AU106" s="55">
        <f>IF(AU$4="X",'LI 3M - LGS'!AU73,0)</f>
        <v>0</v>
      </c>
      <c r="AV106" s="55">
        <f>IF(AV$4="X",'LI 3M - LGS'!AV73,0)</f>
        <v>0</v>
      </c>
      <c r="AW106" s="55">
        <f>IF(AW$4="X",'LI 3M - LGS'!AW73,0)</f>
        <v>0</v>
      </c>
      <c r="AX106" s="55">
        <f>IF(AX$4="X",'LI 3M - LGS'!AX73,0)</f>
        <v>0</v>
      </c>
      <c r="AY106" s="55">
        <f>IF(AY$4="X",'LI 3M - LGS'!AY73,0)</f>
        <v>0</v>
      </c>
      <c r="AZ106" s="55">
        <f>IF(AZ$4="X",'LI 3M - LGS'!AZ73,0)</f>
        <v>0</v>
      </c>
      <c r="BA106" s="55">
        <f>IF(BA$4="X",'LI 3M - LGS'!BA73,0)</f>
        <v>0</v>
      </c>
      <c r="BB106" s="55">
        <f>IF(BB$4="X",'LI 3M - LGS'!BB73,0)</f>
        <v>0</v>
      </c>
      <c r="BC106" s="55">
        <f>IF(BC$4="X",'LI 3M - LGS'!BC73,0)</f>
        <v>0</v>
      </c>
      <c r="BD106" s="55">
        <f>IF(BD$4="X",'LI 3M - LGS'!BD73,0)</f>
        <v>0</v>
      </c>
      <c r="BE106" s="55">
        <f>IF(BE$4="X",'LI 3M - LGS'!BE73,0)</f>
        <v>0</v>
      </c>
      <c r="BF106" s="55">
        <f>IF(BF$4="X",'LI 3M - LGS'!BF73,0)</f>
        <v>0</v>
      </c>
      <c r="BG106" s="55">
        <f>IF(BG$4="X",'LI 3M - LGS'!BG73,0)</f>
        <v>0</v>
      </c>
      <c r="BH106" s="55">
        <f>IF(BH$4="X",'LI 3M - LGS'!BH73,0)</f>
        <v>0</v>
      </c>
      <c r="BI106" s="55">
        <f>IF(BI$4="X",'LI 3M - LGS'!BI73,0)</f>
        <v>0</v>
      </c>
      <c r="BJ106" s="55">
        <f>IF(BJ$4="X",'LI 3M - LGS'!BJ73,0)</f>
        <v>0</v>
      </c>
      <c r="BK106" s="55">
        <f>IF(BK$4="X",'LI 3M - LGS'!BK73,0)</f>
        <v>0</v>
      </c>
      <c r="BL106" s="55">
        <f>IF(BL$4="X",'LI 3M - LGS'!BL73,0)</f>
        <v>0</v>
      </c>
      <c r="BM106" s="55">
        <f>IF(BM$4="X",'LI 3M - LGS'!BM73,0)</f>
        <v>0</v>
      </c>
      <c r="BN106" s="55">
        <f>IF(BN$4="X",'LI 3M - LGS'!BN73,0)</f>
        <v>0</v>
      </c>
      <c r="BO106" s="55">
        <f>IF(BO$4="X",'LI 3M - LGS'!BO73,0)</f>
        <v>0</v>
      </c>
      <c r="BP106" s="55">
        <f>IF(BP$4="X",'LI 3M - LGS'!BP73,0)</f>
        <v>0</v>
      </c>
      <c r="BQ106" s="55">
        <f>IF(BQ$4="X",'LI 3M - LGS'!BQ73,0)</f>
        <v>0</v>
      </c>
      <c r="BR106" s="55">
        <f>IF(BR$4="X",'LI 3M - LGS'!BR73,0)</f>
        <v>0</v>
      </c>
      <c r="BS106" s="55">
        <f>IF(BS$4="X",'LI 3M - LGS'!BS73,0)</f>
        <v>0</v>
      </c>
      <c r="BT106" s="55">
        <f>IF(BT$4="X",'LI 3M - LGS'!BT73,0)</f>
        <v>0</v>
      </c>
      <c r="BU106" s="55">
        <f>IF(BU$4="X",'LI 3M - LGS'!BU73,0)</f>
        <v>0</v>
      </c>
      <c r="BV106" s="55">
        <f>IF(BV$4="X",'LI 3M - LGS'!BV73,0)</f>
        <v>0</v>
      </c>
      <c r="BW106" s="55">
        <f>IF(BW$4="X",'LI 3M - LGS'!BW73,0)</f>
        <v>0</v>
      </c>
      <c r="BX106" s="55">
        <f>IF(BX$4="X",'LI 3M - LGS'!BX73,0)</f>
        <v>0</v>
      </c>
      <c r="BY106" s="55">
        <f>IF(BY$4="X",'LI 3M - LGS'!BY73,0)</f>
        <v>0</v>
      </c>
      <c r="BZ106" s="55">
        <f>IF(BZ$4="X",'LI 3M - LGS'!BZ73,0)</f>
        <v>0</v>
      </c>
      <c r="CA106" s="55">
        <f>IF(CA$4="X",'LI 3M - LGS'!CA73,0)</f>
        <v>0</v>
      </c>
      <c r="CB106" s="55">
        <f>IF(CB$4="X",'LI 3M - LGS'!CB73,0)</f>
        <v>0</v>
      </c>
      <c r="CC106" s="55">
        <f>IF(CC$4="X",'LI 3M - LGS'!CC73,0)</f>
        <v>0</v>
      </c>
      <c r="CD106" s="55">
        <f>IF(CD$4="X",'LI 3M - LGS'!CD73,0)</f>
        <v>0</v>
      </c>
      <c r="CE106" s="55">
        <f>IF(CE$4="X",'LI 3M - LGS'!CE73,0)</f>
        <v>0</v>
      </c>
      <c r="CF106" s="55">
        <f>IF(CF$4="X",'LI 3M - LGS'!CF73,0)</f>
        <v>0</v>
      </c>
      <c r="CG106" s="55">
        <f>IF(CG$4="X",'LI 3M - LGS'!CG73,0)</f>
        <v>0</v>
      </c>
      <c r="CH106" s="55">
        <f>IF(CH$4="X",'LI 3M - LGS'!CH73,0)</f>
        <v>0</v>
      </c>
    </row>
    <row r="107" spans="2:86" x14ac:dyDescent="0.35">
      <c r="B107" s="60" t="s">
        <v>32</v>
      </c>
      <c r="C107" s="55">
        <f>IF(C$4="X",'LI 4M - SPS'!C73,0)</f>
        <v>0</v>
      </c>
      <c r="D107" s="55">
        <f>IF(D$4="X",'LI 4M - SPS'!D73,0)</f>
        <v>0</v>
      </c>
      <c r="E107" s="55">
        <f>IF(E$4="X",'LI 4M - SPS'!E73,0)</f>
        <v>0</v>
      </c>
      <c r="F107" s="55">
        <f>IF(F$4="X",'LI 4M - SPS'!F73,0)</f>
        <v>0</v>
      </c>
      <c r="G107" s="55">
        <f>IF(G$4="X",'LI 4M - SPS'!G73,0)</f>
        <v>0</v>
      </c>
      <c r="H107" s="55">
        <f>IF(H$4="X",'LI 4M - SPS'!H73,0)</f>
        <v>0</v>
      </c>
      <c r="I107" s="55">
        <f>IF(I$4="X",'LI 4M - SPS'!I73,0)</f>
        <v>0</v>
      </c>
      <c r="J107" s="55">
        <f>IF(J$4="X",'LI 4M - SPS'!J73,0)</f>
        <v>0</v>
      </c>
      <c r="K107" s="55">
        <f>IF(K$4="X",'LI 4M - SPS'!K73,0)</f>
        <v>0</v>
      </c>
      <c r="L107" s="55">
        <f>IF(L$4="X",'LI 4M - SPS'!L73,0)</f>
        <v>0</v>
      </c>
      <c r="M107" s="55">
        <f>IF(M$4="X",'LI 4M - SPS'!M73,0)</f>
        <v>0</v>
      </c>
      <c r="N107" s="55">
        <f>IF(N$4="X",'LI 4M - SPS'!N73,0)</f>
        <v>0</v>
      </c>
      <c r="O107" s="55">
        <f>IF(O$4="X",'LI 4M - SPS'!O73,0)</f>
        <v>0</v>
      </c>
      <c r="P107" s="55">
        <f>IF(P$4="X",'LI 4M - SPS'!P73,0)</f>
        <v>0</v>
      </c>
      <c r="Q107" s="55">
        <f>IF(Q$4="X",'LI 4M - SPS'!Q73,0)</f>
        <v>0</v>
      </c>
      <c r="R107" s="55">
        <f>IF(R$4="X",'LI 4M - SPS'!R73,0)</f>
        <v>0</v>
      </c>
      <c r="S107" s="55">
        <f>IF(S$4="X",'LI 4M - SPS'!S73,0)</f>
        <v>0</v>
      </c>
      <c r="T107" s="55">
        <f>IF(T$4="X",'LI 4M - SPS'!T73,0)</f>
        <v>0</v>
      </c>
      <c r="U107" s="55">
        <f>IF(U$4="X",'LI 4M - SPS'!U73,0)</f>
        <v>0</v>
      </c>
      <c r="V107" s="55">
        <f>IF(V$4="X",'LI 4M - SPS'!V73,0)</f>
        <v>0</v>
      </c>
      <c r="W107" s="55">
        <f>IF(W$4="X",'LI 4M - SPS'!W73,0)</f>
        <v>0</v>
      </c>
      <c r="X107" s="55">
        <f>IF(X$4="X",'LI 4M - SPS'!X73,0)</f>
        <v>0</v>
      </c>
      <c r="Y107" s="55">
        <f>IF(Y$4="X",'LI 4M - SPS'!Y73,0)</f>
        <v>0</v>
      </c>
      <c r="Z107" s="55">
        <f>IF(Z$4="X",'LI 4M - SPS'!Z73,0)</f>
        <v>0</v>
      </c>
      <c r="AA107" s="55">
        <f>IF(AA$4="X",'LI 4M - SPS'!AA73,0)</f>
        <v>0</v>
      </c>
      <c r="AB107" s="55">
        <f>IF(AB$4="X",'LI 4M - SPS'!AB73,0)</f>
        <v>0</v>
      </c>
      <c r="AC107" s="55">
        <f>IF(AC$4="X",'LI 4M - SPS'!AC73,0)</f>
        <v>0</v>
      </c>
      <c r="AD107" s="55">
        <f>IF(AD$4="X",'LI 4M - SPS'!AD73,0)</f>
        <v>0</v>
      </c>
      <c r="AE107" s="55">
        <f>IF(AE$4="X",'LI 4M - SPS'!AE73,0)</f>
        <v>0</v>
      </c>
      <c r="AF107" s="55">
        <f>IF(AF$4="X",'LI 4M - SPS'!AF73,0)</f>
        <v>0</v>
      </c>
      <c r="AG107" s="55">
        <f>IF(AG$4="X",'LI 4M - SPS'!AG73,0)</f>
        <v>0</v>
      </c>
      <c r="AH107" s="55">
        <f>IF(AH$4="X",'LI 4M - SPS'!AH73,0)</f>
        <v>0</v>
      </c>
      <c r="AI107" s="55">
        <f>IF(AI$4="X",'LI 4M - SPS'!AI73,0)</f>
        <v>0</v>
      </c>
      <c r="AJ107" s="55">
        <f>IF(AJ$4="X",'LI 4M - SPS'!AJ73,0)</f>
        <v>0</v>
      </c>
      <c r="AK107" s="55">
        <f>IF(AK$4="X",'LI 4M - SPS'!AK73,0)</f>
        <v>0</v>
      </c>
      <c r="AL107" s="55">
        <f>IF(AL$4="X",'LI 4M - SPS'!AL73,0)</f>
        <v>0</v>
      </c>
      <c r="AM107" s="55">
        <f>IF(AM$4="X",'LI 4M - SPS'!AM73,0)</f>
        <v>0</v>
      </c>
      <c r="AN107" s="55">
        <f>IF(AN$4="X",'LI 4M - SPS'!AN73,0)</f>
        <v>0</v>
      </c>
      <c r="AO107" s="55">
        <f>IF(AO$4="X",'LI 4M - SPS'!AO73,0)</f>
        <v>0</v>
      </c>
      <c r="AP107" s="55">
        <f>IF(AP$4="X",'LI 4M - SPS'!AP73,0)</f>
        <v>0</v>
      </c>
      <c r="AQ107" s="55">
        <f>IF(AQ$4="X",'LI 4M - SPS'!AQ73,0)</f>
        <v>0</v>
      </c>
      <c r="AR107" s="55">
        <f>IF(AR$4="X",'LI 4M - SPS'!AR73,0)</f>
        <v>0</v>
      </c>
      <c r="AS107" s="55">
        <f>IF(AS$4="X",'LI 4M - SPS'!AS73,0)</f>
        <v>0</v>
      </c>
      <c r="AT107" s="55">
        <f>IF(AT$4="X",'LI 4M - SPS'!AT73,0)</f>
        <v>0</v>
      </c>
      <c r="AU107" s="55">
        <f>IF(AU$4="X",'LI 4M - SPS'!AU73,0)</f>
        <v>0</v>
      </c>
      <c r="AV107" s="55">
        <f>IF(AV$4="X",'LI 4M - SPS'!AV73,0)</f>
        <v>0</v>
      </c>
      <c r="AW107" s="55">
        <f>IF(AW$4="X",'LI 4M - SPS'!AW73,0)</f>
        <v>0</v>
      </c>
      <c r="AX107" s="55">
        <f>IF(AX$4="X",'LI 4M - SPS'!AX73,0)</f>
        <v>0</v>
      </c>
      <c r="AY107" s="55">
        <f>IF(AY$4="X",'LI 4M - SPS'!AY73,0)</f>
        <v>0</v>
      </c>
      <c r="AZ107" s="55">
        <f>IF(AZ$4="X",'LI 4M - SPS'!AZ73,0)</f>
        <v>0</v>
      </c>
      <c r="BA107" s="55">
        <f>IF(BA$4="X",'LI 4M - SPS'!BA73,0)</f>
        <v>0</v>
      </c>
      <c r="BB107" s="55">
        <f>IF(BB$4="X",'LI 4M - SPS'!BB73,0)</f>
        <v>0</v>
      </c>
      <c r="BC107" s="55">
        <f>IF(BC$4="X",'LI 4M - SPS'!BC73,0)</f>
        <v>0</v>
      </c>
      <c r="BD107" s="55">
        <f>IF(BD$4="X",'LI 4M - SPS'!BD73,0)</f>
        <v>0</v>
      </c>
      <c r="BE107" s="55">
        <f>IF(BE$4="X",'LI 4M - SPS'!BE73,0)</f>
        <v>0</v>
      </c>
      <c r="BF107" s="55">
        <f>IF(BF$4="X",'LI 4M - SPS'!BF73,0)</f>
        <v>0</v>
      </c>
      <c r="BG107" s="55">
        <f>IF(BG$4="X",'LI 4M - SPS'!BG73,0)</f>
        <v>0</v>
      </c>
      <c r="BH107" s="55">
        <f>IF(BH$4="X",'LI 4M - SPS'!BH73,0)</f>
        <v>0</v>
      </c>
      <c r="BI107" s="55">
        <f>IF(BI$4="X",'LI 4M - SPS'!BI73,0)</f>
        <v>0</v>
      </c>
      <c r="BJ107" s="55">
        <f>IF(BJ$4="X",'LI 4M - SPS'!BJ73,0)</f>
        <v>0</v>
      </c>
      <c r="BK107" s="55">
        <f>IF(BK$4="X",'LI 4M - SPS'!BK73,0)</f>
        <v>0</v>
      </c>
      <c r="BL107" s="55">
        <f>IF(BL$4="X",'LI 4M - SPS'!BL73,0)</f>
        <v>0</v>
      </c>
      <c r="BM107" s="55">
        <f>IF(BM$4="X",'LI 4M - SPS'!BM73,0)</f>
        <v>0</v>
      </c>
      <c r="BN107" s="55">
        <f>IF(BN$4="X",'LI 4M - SPS'!BN73,0)</f>
        <v>0</v>
      </c>
      <c r="BO107" s="55">
        <f>IF(BO$4="X",'LI 4M - SPS'!BO73,0)</f>
        <v>0</v>
      </c>
      <c r="BP107" s="55">
        <f>IF(BP$4="X",'LI 4M - SPS'!BP73,0)</f>
        <v>0</v>
      </c>
      <c r="BQ107" s="55">
        <f>IF(BQ$4="X",'LI 4M - SPS'!BQ73,0)</f>
        <v>0</v>
      </c>
      <c r="BR107" s="55">
        <f>IF(BR$4="X",'LI 4M - SPS'!BR73,0)</f>
        <v>0</v>
      </c>
      <c r="BS107" s="55">
        <f>IF(BS$4="X",'LI 4M - SPS'!BS73,0)</f>
        <v>0</v>
      </c>
      <c r="BT107" s="55">
        <f>IF(BT$4="X",'LI 4M - SPS'!BT73,0)</f>
        <v>0</v>
      </c>
      <c r="BU107" s="55">
        <f>IF(BU$4="X",'LI 4M - SPS'!BU73,0)</f>
        <v>0</v>
      </c>
      <c r="BV107" s="55">
        <f>IF(BV$4="X",'LI 4M - SPS'!BV73,0)</f>
        <v>0</v>
      </c>
      <c r="BW107" s="55">
        <f>IF(BW$4="X",'LI 4M - SPS'!BW73,0)</f>
        <v>0</v>
      </c>
      <c r="BX107" s="55">
        <f>IF(BX$4="X",'LI 4M - SPS'!BX73,0)</f>
        <v>0</v>
      </c>
      <c r="BY107" s="55">
        <f>IF(BY$4="X",'LI 4M - SPS'!BY73,0)</f>
        <v>0</v>
      </c>
      <c r="BZ107" s="55">
        <f>IF(BZ$4="X",'LI 4M - SPS'!BZ73,0)</f>
        <v>0</v>
      </c>
      <c r="CA107" s="55">
        <f>IF(CA$4="X",'LI 4M - SPS'!CA73,0)</f>
        <v>0</v>
      </c>
      <c r="CB107" s="55">
        <f>IF(CB$4="X",'LI 4M - SPS'!CB73,0)</f>
        <v>0</v>
      </c>
      <c r="CC107" s="55">
        <f>IF(CC$4="X",'LI 4M - SPS'!CC73,0)</f>
        <v>0</v>
      </c>
      <c r="CD107" s="55">
        <f>IF(CD$4="X",'LI 4M - SPS'!CD73,0)</f>
        <v>0</v>
      </c>
      <c r="CE107" s="55">
        <f>IF(CE$4="X",'LI 4M - SPS'!CE73,0)</f>
        <v>0</v>
      </c>
      <c r="CF107" s="55">
        <f>IF(CF$4="X",'LI 4M - SPS'!CF73,0)</f>
        <v>0</v>
      </c>
      <c r="CG107" s="55">
        <f>IF(CG$4="X",'LI 4M - SPS'!CG73,0)</f>
        <v>0</v>
      </c>
      <c r="CH107" s="55">
        <f>IF(CH$4="X",'LI 4M - SPS'!CH73,0)</f>
        <v>0</v>
      </c>
    </row>
    <row r="108" spans="2:86" ht="15" thickBot="1" x14ac:dyDescent="0.4">
      <c r="B108" s="36" t="s">
        <v>33</v>
      </c>
      <c r="C108" s="166">
        <f>IF(C$4="X",'LI 11M - LPS'!C73,0)</f>
        <v>0</v>
      </c>
      <c r="D108" s="166">
        <f>IF(D$4="X",'LI 11M - LPS'!D73,0)</f>
        <v>0</v>
      </c>
      <c r="E108" s="166">
        <f>IF(E$4="X",'LI 11M - LPS'!E73,0)</f>
        <v>0</v>
      </c>
      <c r="F108" s="166">
        <f>IF(F$4="X",'LI 11M - LPS'!F73,0)</f>
        <v>0</v>
      </c>
      <c r="G108" s="166">
        <f>IF(G$4="X",'LI 11M - LPS'!G73,0)</f>
        <v>0</v>
      </c>
      <c r="H108" s="166">
        <f>IF(H$4="X",'LI 11M - LPS'!H73,0)</f>
        <v>0</v>
      </c>
      <c r="I108" s="166">
        <f>IF(I$4="X",'LI 11M - LPS'!I73,0)</f>
        <v>0</v>
      </c>
      <c r="J108" s="166">
        <f>IF(J$4="X",'LI 11M - LPS'!J73,0)</f>
        <v>0</v>
      </c>
      <c r="K108" s="166">
        <f>IF(K$4="X",'LI 11M - LPS'!K73,0)</f>
        <v>0</v>
      </c>
      <c r="L108" s="166">
        <f>IF(L$4="X",'LI 11M - LPS'!L73,0)</f>
        <v>0</v>
      </c>
      <c r="M108" s="166">
        <f>IF(M$4="X",'LI 11M - LPS'!M73,0)</f>
        <v>0</v>
      </c>
      <c r="N108" s="166">
        <f>IF(N$4="X",'LI 11M - LPS'!N73,0)</f>
        <v>0</v>
      </c>
      <c r="O108" s="166">
        <f>IF(O$4="X",'LI 11M - LPS'!O73,0)</f>
        <v>0</v>
      </c>
      <c r="P108" s="166">
        <f>IF(P$4="X",'LI 11M - LPS'!P73,0)</f>
        <v>0</v>
      </c>
      <c r="Q108" s="166">
        <f>IF(Q$4="X",'LI 11M - LPS'!Q73,0)</f>
        <v>0</v>
      </c>
      <c r="R108" s="166">
        <f>IF(R$4="X",'LI 11M - LPS'!R73,0)</f>
        <v>0</v>
      </c>
      <c r="S108" s="166">
        <f>IF(S$4="X",'LI 11M - LPS'!S73,0)</f>
        <v>0</v>
      </c>
      <c r="T108" s="166">
        <f>IF(T$4="X",'LI 11M - LPS'!T73,0)</f>
        <v>0</v>
      </c>
      <c r="U108" s="166">
        <f>IF(U$4="X",'LI 11M - LPS'!U73,0)</f>
        <v>0</v>
      </c>
      <c r="V108" s="166">
        <f>IF(V$4="X",'LI 11M - LPS'!V73,0)</f>
        <v>0</v>
      </c>
      <c r="W108" s="166">
        <f>IF(W$4="X",'LI 11M - LPS'!W73,0)</f>
        <v>0</v>
      </c>
      <c r="X108" s="166">
        <f>IF(X$4="X",'LI 11M - LPS'!X73,0)</f>
        <v>0</v>
      </c>
      <c r="Y108" s="166">
        <f>IF(Y$4="X",'LI 11M - LPS'!Y73,0)</f>
        <v>0</v>
      </c>
      <c r="Z108" s="166">
        <f>IF(Z$4="X",'LI 11M - LPS'!Z73,0)</f>
        <v>0</v>
      </c>
      <c r="AA108" s="166">
        <f>IF(AA$4="X",'LI 11M - LPS'!AA73,0)</f>
        <v>0</v>
      </c>
      <c r="AB108" s="166">
        <f>IF(AB$4="X",'LI 11M - LPS'!AB73,0)</f>
        <v>0</v>
      </c>
      <c r="AC108" s="166">
        <f>IF(AC$4="X",'LI 11M - LPS'!AC73,0)</f>
        <v>0</v>
      </c>
      <c r="AD108" s="166">
        <f>IF(AD$4="X",'LI 11M - LPS'!AD73,0)</f>
        <v>0</v>
      </c>
      <c r="AE108" s="166">
        <f>IF(AE$4="X",'LI 11M - LPS'!AE73,0)</f>
        <v>0</v>
      </c>
      <c r="AF108" s="166">
        <f>IF(AF$4="X",'LI 11M - LPS'!AF73,0)</f>
        <v>0</v>
      </c>
      <c r="AG108" s="166">
        <f>IF(AG$4="X",'LI 11M - LPS'!AG73,0)</f>
        <v>0</v>
      </c>
      <c r="AH108" s="166">
        <f>IF(AH$4="X",'LI 11M - LPS'!AH73,0)</f>
        <v>0</v>
      </c>
      <c r="AI108" s="166">
        <f>IF(AI$4="X",'LI 11M - LPS'!AI73,0)</f>
        <v>0</v>
      </c>
      <c r="AJ108" s="166">
        <f>IF(AJ$4="X",'LI 11M - LPS'!AJ73,0)</f>
        <v>0</v>
      </c>
      <c r="AK108" s="166">
        <f>IF(AK$4="X",'LI 11M - LPS'!AK73,0)</f>
        <v>0</v>
      </c>
      <c r="AL108" s="166">
        <f>IF(AL$4="X",'LI 11M - LPS'!AL73,0)</f>
        <v>0</v>
      </c>
      <c r="AM108" s="166">
        <f>IF(AM$4="X",'LI 11M - LPS'!AM73,0)</f>
        <v>0</v>
      </c>
      <c r="AN108" s="166">
        <f>IF(AN$4="X",'LI 11M - LPS'!AN73,0)</f>
        <v>0</v>
      </c>
      <c r="AO108" s="166">
        <f>IF(AO$4="X",'LI 11M - LPS'!AO73,0)</f>
        <v>0</v>
      </c>
      <c r="AP108" s="166">
        <f>IF(AP$4="X",'LI 11M - LPS'!AP73,0)</f>
        <v>0</v>
      </c>
      <c r="AQ108" s="166">
        <f>IF(AQ$4="X",'LI 11M - LPS'!AQ73,0)</f>
        <v>0</v>
      </c>
      <c r="AR108" s="166">
        <f>IF(AR$4="X",'LI 11M - LPS'!AR73,0)</f>
        <v>0</v>
      </c>
      <c r="AS108" s="166">
        <f>IF(AS$4="X",'LI 11M - LPS'!AS73,0)</f>
        <v>0</v>
      </c>
      <c r="AT108" s="166">
        <f>IF(AT$4="X",'LI 11M - LPS'!AT73,0)</f>
        <v>0</v>
      </c>
      <c r="AU108" s="166">
        <f>IF(AU$4="X",'LI 11M - LPS'!AU73,0)</f>
        <v>0</v>
      </c>
      <c r="AV108" s="166">
        <f>IF(AV$4="X",'LI 11M - LPS'!AV73,0)</f>
        <v>0</v>
      </c>
      <c r="AW108" s="166">
        <f>IF(AW$4="X",'LI 11M - LPS'!AW73,0)</f>
        <v>0</v>
      </c>
      <c r="AX108" s="166">
        <f>IF(AX$4="X",'LI 11M - LPS'!AX73,0)</f>
        <v>0</v>
      </c>
      <c r="AY108" s="166">
        <f>IF(AY$4="X",'LI 11M - LPS'!AY73,0)</f>
        <v>0</v>
      </c>
      <c r="AZ108" s="166">
        <f>IF(AZ$4="X",'LI 11M - LPS'!AZ73,0)</f>
        <v>0</v>
      </c>
      <c r="BA108" s="166">
        <f>IF(BA$4="X",'LI 11M - LPS'!BA73,0)</f>
        <v>0</v>
      </c>
      <c r="BB108" s="166">
        <f>IF(BB$4="X",'LI 11M - LPS'!BB73,0)</f>
        <v>0</v>
      </c>
      <c r="BC108" s="166">
        <f>IF(BC$4="X",'LI 11M - LPS'!BC73,0)</f>
        <v>0</v>
      </c>
      <c r="BD108" s="166">
        <f>IF(BD$4="X",'LI 11M - LPS'!BD73,0)</f>
        <v>0</v>
      </c>
      <c r="BE108" s="166">
        <f>IF(BE$4="X",'LI 11M - LPS'!BE73,0)</f>
        <v>0</v>
      </c>
      <c r="BF108" s="166">
        <f>IF(BF$4="X",'LI 11M - LPS'!BF73,0)</f>
        <v>0</v>
      </c>
      <c r="BG108" s="166">
        <f>IF(BG$4="X",'LI 11M - LPS'!BG73,0)</f>
        <v>0</v>
      </c>
      <c r="BH108" s="166">
        <f>IF(BH$4="X",'LI 11M - LPS'!BH73,0)</f>
        <v>0</v>
      </c>
      <c r="BI108" s="166">
        <f>IF(BI$4="X",'LI 11M - LPS'!BI73,0)</f>
        <v>0</v>
      </c>
      <c r="BJ108" s="166">
        <f>IF(BJ$4="X",'LI 11M - LPS'!BJ73,0)</f>
        <v>0</v>
      </c>
      <c r="BK108" s="166">
        <f>IF(BK$4="X",'LI 11M - LPS'!BK73,0)</f>
        <v>0</v>
      </c>
      <c r="BL108" s="166">
        <f>IF(BL$4="X",'LI 11M - LPS'!BL73,0)</f>
        <v>0</v>
      </c>
      <c r="BM108" s="166">
        <f>IF(BM$4="X",'LI 11M - LPS'!BM73,0)</f>
        <v>0</v>
      </c>
      <c r="BN108" s="166">
        <f>IF(BN$4="X",'LI 11M - LPS'!BN73,0)</f>
        <v>0</v>
      </c>
      <c r="BO108" s="166">
        <f>IF(BO$4="X",'LI 11M - LPS'!BO73,0)</f>
        <v>0</v>
      </c>
      <c r="BP108" s="166">
        <f>IF(BP$4="X",'LI 11M - LPS'!BP73,0)</f>
        <v>0</v>
      </c>
      <c r="BQ108" s="166">
        <f>IF(BQ$4="X",'LI 11M - LPS'!BQ73,0)</f>
        <v>0</v>
      </c>
      <c r="BR108" s="166">
        <f>IF(BR$4="X",'LI 11M - LPS'!BR73,0)</f>
        <v>0</v>
      </c>
      <c r="BS108" s="166">
        <f>IF(BS$4="X",'LI 11M - LPS'!BS73,0)</f>
        <v>0</v>
      </c>
      <c r="BT108" s="166">
        <f>IF(BT$4="X",'LI 11M - LPS'!BT73,0)</f>
        <v>0</v>
      </c>
      <c r="BU108" s="166">
        <f>IF(BU$4="X",'LI 11M - LPS'!BU73,0)</f>
        <v>0</v>
      </c>
      <c r="BV108" s="166">
        <f>IF(BV$4="X",'LI 11M - LPS'!BV73,0)</f>
        <v>0</v>
      </c>
      <c r="BW108" s="166">
        <f>IF(BW$4="X",'LI 11M - LPS'!BW73,0)</f>
        <v>0</v>
      </c>
      <c r="BX108" s="166">
        <f>IF(BX$4="X",'LI 11M - LPS'!BX73,0)</f>
        <v>0</v>
      </c>
      <c r="BY108" s="166">
        <f>IF(BY$4="X",'LI 11M - LPS'!BY73,0)</f>
        <v>0</v>
      </c>
      <c r="BZ108" s="166">
        <f>IF(BZ$4="X",'LI 11M - LPS'!BZ73,0)</f>
        <v>0</v>
      </c>
      <c r="CA108" s="166">
        <f>IF(CA$4="X",'LI 11M - LPS'!CA73,0)</f>
        <v>0</v>
      </c>
      <c r="CB108" s="166">
        <f>IF(CB$4="X",'LI 11M - LPS'!CB73,0)</f>
        <v>0</v>
      </c>
      <c r="CC108" s="166">
        <f>IF(CC$4="X",'LI 11M - LPS'!CC73,0)</f>
        <v>0</v>
      </c>
      <c r="CD108" s="166">
        <f>IF(CD$4="X",'LI 11M - LPS'!CD73,0)</f>
        <v>0</v>
      </c>
      <c r="CE108" s="166">
        <f>IF(CE$4="X",'LI 11M - LPS'!CE73,0)</f>
        <v>0</v>
      </c>
      <c r="CF108" s="166">
        <f>IF(CF$4="X",'LI 11M - LPS'!CF73,0)</f>
        <v>0</v>
      </c>
      <c r="CG108" s="166">
        <f>IF(CG$4="X",'LI 11M - LPS'!CG73,0)</f>
        <v>0</v>
      </c>
      <c r="CH108" s="166">
        <f>IF(CH$4="X",'LI 11M - LPS'!CH73,0)</f>
        <v>0</v>
      </c>
    </row>
    <row r="109" spans="2:86" s="1" customFormat="1" ht="15" thickBot="1" x14ac:dyDescent="0.4">
      <c r="B109" s="61" t="s">
        <v>34</v>
      </c>
      <c r="C109" s="168">
        <f>SUM(C104:C108)</f>
        <v>0</v>
      </c>
      <c r="D109" s="169">
        <f t="shared" ref="D109:K109" si="107">SUM(D104:D108)</f>
        <v>40.179612299827703</v>
      </c>
      <c r="E109" s="169">
        <f t="shared" si="107"/>
        <v>352.22416184697454</v>
      </c>
      <c r="F109" s="169">
        <f t="shared" si="107"/>
        <v>884.38696417775532</v>
      </c>
      <c r="G109" s="169">
        <f t="shared" si="107"/>
        <v>3372.3646628667475</v>
      </c>
      <c r="H109" s="169">
        <f t="shared" si="107"/>
        <v>17562.806567787462</v>
      </c>
      <c r="I109" s="169">
        <f t="shared" si="107"/>
        <v>40054.487126427339</v>
      </c>
      <c r="J109" s="169">
        <f t="shared" si="107"/>
        <v>52491.000608169445</v>
      </c>
      <c r="K109" s="169">
        <f t="shared" si="107"/>
        <v>51210.802954952276</v>
      </c>
      <c r="L109" s="169">
        <f t="shared" ref="L109:BW109" si="108">SUM(L104:L108)</f>
        <v>30247.665739870397</v>
      </c>
      <c r="M109" s="169">
        <f t="shared" si="108"/>
        <v>36370.063334520644</v>
      </c>
      <c r="N109" s="169">
        <f t="shared" si="108"/>
        <v>61576.814334864604</v>
      </c>
      <c r="O109" s="169">
        <f t="shared" si="108"/>
        <v>74206.24220437395</v>
      </c>
      <c r="P109" s="169">
        <f t="shared" si="108"/>
        <v>61840.246709061648</v>
      </c>
      <c r="Q109" s="169">
        <f t="shared" si="108"/>
        <v>56482.119211436257</v>
      </c>
      <c r="R109" s="169">
        <f t="shared" si="108"/>
        <v>45683.708615310345</v>
      </c>
      <c r="S109" s="169">
        <f t="shared" si="108"/>
        <v>54676.813565588709</v>
      </c>
      <c r="T109" s="169">
        <f t="shared" si="108"/>
        <v>147799.57867586715</v>
      </c>
      <c r="U109" s="169">
        <f t="shared" si="108"/>
        <v>0</v>
      </c>
      <c r="V109" s="169">
        <f t="shared" si="108"/>
        <v>0</v>
      </c>
      <c r="W109" s="169">
        <f t="shared" si="108"/>
        <v>0</v>
      </c>
      <c r="X109" s="169">
        <f t="shared" si="108"/>
        <v>0</v>
      </c>
      <c r="Y109" s="169">
        <f t="shared" si="108"/>
        <v>0</v>
      </c>
      <c r="Z109" s="169">
        <f t="shared" si="108"/>
        <v>0</v>
      </c>
      <c r="AA109" s="169">
        <f t="shared" si="108"/>
        <v>0</v>
      </c>
      <c r="AB109" s="169">
        <f t="shared" si="108"/>
        <v>0</v>
      </c>
      <c r="AC109" s="169">
        <f t="shared" si="108"/>
        <v>0</v>
      </c>
      <c r="AD109" s="169">
        <f t="shared" si="108"/>
        <v>0</v>
      </c>
      <c r="AE109" s="169">
        <f t="shared" si="108"/>
        <v>0</v>
      </c>
      <c r="AF109" s="169">
        <f t="shared" si="108"/>
        <v>0</v>
      </c>
      <c r="AG109" s="169">
        <f t="shared" si="108"/>
        <v>0</v>
      </c>
      <c r="AH109" s="169">
        <f t="shared" si="108"/>
        <v>0</v>
      </c>
      <c r="AI109" s="169">
        <f t="shared" si="108"/>
        <v>0</v>
      </c>
      <c r="AJ109" s="169">
        <f t="shared" si="108"/>
        <v>0</v>
      </c>
      <c r="AK109" s="169">
        <f t="shared" si="108"/>
        <v>0</v>
      </c>
      <c r="AL109" s="169">
        <f t="shared" si="108"/>
        <v>0</v>
      </c>
      <c r="AM109" s="169">
        <f t="shared" si="108"/>
        <v>0</v>
      </c>
      <c r="AN109" s="169">
        <f t="shared" si="108"/>
        <v>0</v>
      </c>
      <c r="AO109" s="169">
        <f t="shared" si="108"/>
        <v>0</v>
      </c>
      <c r="AP109" s="169">
        <f t="shared" si="108"/>
        <v>0</v>
      </c>
      <c r="AQ109" s="169">
        <f t="shared" si="108"/>
        <v>0</v>
      </c>
      <c r="AR109" s="169">
        <f t="shared" si="108"/>
        <v>0</v>
      </c>
      <c r="AS109" s="169">
        <f t="shared" si="108"/>
        <v>0</v>
      </c>
      <c r="AT109" s="169">
        <f t="shared" si="108"/>
        <v>0</v>
      </c>
      <c r="AU109" s="169">
        <f t="shared" si="108"/>
        <v>0</v>
      </c>
      <c r="AV109" s="169">
        <f t="shared" si="108"/>
        <v>0</v>
      </c>
      <c r="AW109" s="169">
        <f t="shared" si="108"/>
        <v>0</v>
      </c>
      <c r="AX109" s="169">
        <f t="shared" si="108"/>
        <v>0</v>
      </c>
      <c r="AY109" s="169">
        <f t="shared" si="108"/>
        <v>0</v>
      </c>
      <c r="AZ109" s="169">
        <f t="shared" si="108"/>
        <v>0</v>
      </c>
      <c r="BA109" s="169">
        <f t="shared" si="108"/>
        <v>0</v>
      </c>
      <c r="BB109" s="169">
        <f t="shared" si="108"/>
        <v>0</v>
      </c>
      <c r="BC109" s="169">
        <f t="shared" si="108"/>
        <v>0</v>
      </c>
      <c r="BD109" s="169">
        <f t="shared" si="108"/>
        <v>0</v>
      </c>
      <c r="BE109" s="169">
        <f t="shared" si="108"/>
        <v>0</v>
      </c>
      <c r="BF109" s="169">
        <f t="shared" si="108"/>
        <v>0</v>
      </c>
      <c r="BG109" s="169">
        <f t="shared" si="108"/>
        <v>0</v>
      </c>
      <c r="BH109" s="169">
        <f t="shared" si="108"/>
        <v>0</v>
      </c>
      <c r="BI109" s="169">
        <f t="shared" si="108"/>
        <v>0</v>
      </c>
      <c r="BJ109" s="169">
        <f t="shared" si="108"/>
        <v>0</v>
      </c>
      <c r="BK109" s="169">
        <f t="shared" si="108"/>
        <v>0</v>
      </c>
      <c r="BL109" s="169">
        <f t="shared" si="108"/>
        <v>0</v>
      </c>
      <c r="BM109" s="169">
        <f t="shared" si="108"/>
        <v>0</v>
      </c>
      <c r="BN109" s="169">
        <f t="shared" si="108"/>
        <v>0</v>
      </c>
      <c r="BO109" s="169">
        <f t="shared" si="108"/>
        <v>0</v>
      </c>
      <c r="BP109" s="169">
        <f t="shared" si="108"/>
        <v>0</v>
      </c>
      <c r="BQ109" s="169">
        <f t="shared" si="108"/>
        <v>0</v>
      </c>
      <c r="BR109" s="169">
        <f t="shared" si="108"/>
        <v>0</v>
      </c>
      <c r="BS109" s="169">
        <f t="shared" si="108"/>
        <v>0</v>
      </c>
      <c r="BT109" s="169">
        <f t="shared" si="108"/>
        <v>0</v>
      </c>
      <c r="BU109" s="169">
        <f t="shared" si="108"/>
        <v>0</v>
      </c>
      <c r="BV109" s="169">
        <f t="shared" si="108"/>
        <v>0</v>
      </c>
      <c r="BW109" s="169">
        <f t="shared" si="108"/>
        <v>0</v>
      </c>
      <c r="BX109" s="169">
        <f t="shared" ref="BX109:CH109" si="109">SUM(BX104:BX108)</f>
        <v>0</v>
      </c>
      <c r="BY109" s="169">
        <f t="shared" si="109"/>
        <v>0</v>
      </c>
      <c r="BZ109" s="169">
        <f t="shared" si="109"/>
        <v>0</v>
      </c>
      <c r="CA109" s="169">
        <f t="shared" si="109"/>
        <v>0</v>
      </c>
      <c r="CB109" s="169">
        <f t="shared" si="109"/>
        <v>0</v>
      </c>
      <c r="CC109" s="169">
        <f t="shared" si="109"/>
        <v>0</v>
      </c>
      <c r="CD109" s="169">
        <f t="shared" si="109"/>
        <v>0</v>
      </c>
      <c r="CE109" s="169">
        <f t="shared" si="109"/>
        <v>0</v>
      </c>
      <c r="CF109" s="169">
        <f t="shared" si="109"/>
        <v>0</v>
      </c>
      <c r="CG109" s="169">
        <f t="shared" si="109"/>
        <v>0</v>
      </c>
      <c r="CH109" s="169">
        <f t="shared" si="109"/>
        <v>0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CH187"/>
  <sheetViews>
    <sheetView zoomScale="80" zoomScaleNormal="80" workbookViewId="0">
      <pane xSplit="2" ySplit="2" topLeftCell="C16" activePane="bottomRight" state="frozen"/>
      <selection pane="topRight" activeCell="C1" sqref="C1"/>
      <selection pane="bottomLeft" activeCell="A3" sqref="A3"/>
      <selection pane="bottomRight" activeCell="H93" sqref="H93"/>
    </sheetView>
  </sheetViews>
  <sheetFormatPr defaultRowHeight="14.5" x14ac:dyDescent="0.35"/>
  <cols>
    <col min="1" max="1" width="12.08984375" style="86" customWidth="1"/>
    <col min="2" max="2" width="28" bestFit="1" customWidth="1"/>
    <col min="3" max="4" width="11.54296875" bestFit="1" customWidth="1"/>
    <col min="5" max="5" width="12.54296875" customWidth="1"/>
    <col min="6" max="6" width="11.54296875" bestFit="1" customWidth="1"/>
    <col min="7" max="7" width="13.54296875" bestFit="1" customWidth="1"/>
    <col min="8" max="8" width="11.54296875" bestFit="1" customWidth="1"/>
    <col min="9" max="11" width="12.453125" customWidth="1"/>
    <col min="12" max="14" width="11.54296875" bestFit="1" customWidth="1"/>
    <col min="15" max="15" width="15.08984375" style="1" bestFit="1" customWidth="1"/>
    <col min="16" max="16" width="14.54296875" customWidth="1"/>
  </cols>
  <sheetData>
    <row r="1" spans="1:86" ht="30.5" x14ac:dyDescent="0.5">
      <c r="A1" s="227" t="s">
        <v>180</v>
      </c>
      <c r="C1" s="523" t="s">
        <v>152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5"/>
      <c r="O1" s="104"/>
      <c r="P1" s="229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</row>
    <row r="2" spans="1:86" ht="4.5" customHeight="1" thickBot="1" x14ac:dyDescent="1.4">
      <c r="C2" s="101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86" ht="21.75" customHeight="1" thickBot="1" x14ac:dyDescent="0.4">
      <c r="B3" s="220" t="s">
        <v>36</v>
      </c>
      <c r="C3" s="221">
        <v>44562</v>
      </c>
      <c r="D3" s="221">
        <v>44593</v>
      </c>
      <c r="E3" s="221">
        <v>44621</v>
      </c>
      <c r="F3" s="221">
        <v>44652</v>
      </c>
      <c r="G3" s="221">
        <v>44682</v>
      </c>
      <c r="H3" s="221">
        <v>44713</v>
      </c>
      <c r="I3" s="221">
        <v>44743</v>
      </c>
      <c r="J3" s="221">
        <v>44774</v>
      </c>
      <c r="K3" s="221">
        <v>44805</v>
      </c>
      <c r="L3" s="221">
        <v>44835</v>
      </c>
      <c r="M3" s="221">
        <v>44866</v>
      </c>
      <c r="N3" s="221" t="s">
        <v>228</v>
      </c>
      <c r="O3" s="222" t="s">
        <v>34</v>
      </c>
    </row>
    <row r="4" spans="1:86" ht="15" customHeight="1" x14ac:dyDescent="0.35">
      <c r="A4" s="512" t="s">
        <v>49</v>
      </c>
      <c r="B4" s="11" t="s">
        <v>0</v>
      </c>
      <c r="C4" s="88">
        <v>0</v>
      </c>
      <c r="D4" s="88">
        <v>0</v>
      </c>
      <c r="E4" s="88">
        <v>0</v>
      </c>
      <c r="F4" s="88">
        <v>0</v>
      </c>
      <c r="G4" s="88">
        <v>0</v>
      </c>
      <c r="H4" s="88">
        <v>0</v>
      </c>
      <c r="I4" s="88">
        <v>0</v>
      </c>
      <c r="J4" s="88">
        <v>0</v>
      </c>
      <c r="K4" s="88">
        <v>0</v>
      </c>
      <c r="L4" s="452">
        <v>0</v>
      </c>
      <c r="M4" s="452">
        <v>0</v>
      </c>
      <c r="N4" s="452">
        <v>0</v>
      </c>
      <c r="O4" s="87">
        <f t="shared" ref="O4:O15" si="0">SUM(C4:N4)</f>
        <v>0</v>
      </c>
      <c r="P4" s="229"/>
    </row>
    <row r="5" spans="1:86" x14ac:dyDescent="0.35">
      <c r="A5" s="513"/>
      <c r="B5" s="13" t="s">
        <v>1</v>
      </c>
      <c r="C5" s="3">
        <v>85301.78744048049</v>
      </c>
      <c r="D5" s="3">
        <v>373462.57765713648</v>
      </c>
      <c r="E5" s="3">
        <v>566671.69043690269</v>
      </c>
      <c r="F5" s="3">
        <v>277527.86198664265</v>
      </c>
      <c r="G5" s="3">
        <v>164066.07503347949</v>
      </c>
      <c r="H5" s="3">
        <v>108226.03524601119</v>
      </c>
      <c r="I5" s="3">
        <v>212130.40584341489</v>
      </c>
      <c r="J5" s="3">
        <v>228855.04599362804</v>
      </c>
      <c r="K5" s="3">
        <v>192192.7426063442</v>
      </c>
      <c r="L5" s="113">
        <v>148283.01044441963</v>
      </c>
      <c r="M5" s="113">
        <v>73821.6382838805</v>
      </c>
      <c r="N5" s="113">
        <v>651760.98676104343</v>
      </c>
      <c r="O5" s="87">
        <f t="shared" si="0"/>
        <v>3082299.8577333833</v>
      </c>
    </row>
    <row r="6" spans="1:86" x14ac:dyDescent="0.35">
      <c r="A6" s="513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113">
        <v>0</v>
      </c>
      <c r="M6" s="113">
        <v>0</v>
      </c>
      <c r="N6" s="113">
        <v>0</v>
      </c>
      <c r="O6" s="87">
        <f t="shared" si="0"/>
        <v>0</v>
      </c>
    </row>
    <row r="7" spans="1:86" x14ac:dyDescent="0.35">
      <c r="A7" s="513"/>
      <c r="B7" s="11" t="s">
        <v>9</v>
      </c>
      <c r="C7" s="3">
        <v>124131.08075508937</v>
      </c>
      <c r="D7" s="3">
        <v>543462.39013117435</v>
      </c>
      <c r="E7" s="3">
        <v>824620.10992796917</v>
      </c>
      <c r="F7" s="3">
        <v>403858.28312183148</v>
      </c>
      <c r="G7" s="3">
        <v>238748.79723897969</v>
      </c>
      <c r="H7" s="3">
        <v>157490.42404579822</v>
      </c>
      <c r="I7" s="3">
        <v>308691.96616298042</v>
      </c>
      <c r="J7" s="3">
        <v>333029.64681201265</v>
      </c>
      <c r="K7" s="3">
        <v>279678.6974821972</v>
      </c>
      <c r="L7" s="113">
        <v>215781.29639058275</v>
      </c>
      <c r="M7" s="113">
        <v>107425.17783775194</v>
      </c>
      <c r="N7" s="113">
        <v>948441.97204408457</v>
      </c>
      <c r="O7" s="87">
        <f t="shared" si="0"/>
        <v>4485359.841950452</v>
      </c>
    </row>
    <row r="8" spans="1:86" x14ac:dyDescent="0.35">
      <c r="A8" s="513"/>
      <c r="B8" s="13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13">
        <v>0</v>
      </c>
      <c r="M8" s="113">
        <v>0</v>
      </c>
      <c r="N8" s="113">
        <v>0</v>
      </c>
      <c r="O8" s="87">
        <f t="shared" si="0"/>
        <v>0</v>
      </c>
    </row>
    <row r="9" spans="1:86" x14ac:dyDescent="0.35">
      <c r="A9" s="513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13">
        <v>0</v>
      </c>
      <c r="M9" s="113">
        <v>0</v>
      </c>
      <c r="N9" s="113">
        <v>0</v>
      </c>
      <c r="O9" s="87">
        <f t="shared" si="0"/>
        <v>0</v>
      </c>
    </row>
    <row r="10" spans="1:86" x14ac:dyDescent="0.35">
      <c r="A10" s="513"/>
      <c r="B10" s="11" t="s">
        <v>5</v>
      </c>
      <c r="C10" s="3">
        <v>0</v>
      </c>
      <c r="D10" s="3">
        <v>3294.7129020690923</v>
      </c>
      <c r="E10" s="3">
        <v>14206.905452728273</v>
      </c>
      <c r="F10" s="3">
        <v>15830.102424621584</v>
      </c>
      <c r="G10" s="3">
        <v>13622.038742065432</v>
      </c>
      <c r="H10" s="3">
        <v>10770.5129737854</v>
      </c>
      <c r="I10" s="3">
        <v>20698.161777496338</v>
      </c>
      <c r="J10" s="3">
        <v>18366.566921234131</v>
      </c>
      <c r="K10" s="3">
        <v>2736.7394485473633</v>
      </c>
      <c r="L10" s="113">
        <v>5469.5429039001465</v>
      </c>
      <c r="M10" s="113">
        <v>2062.448112487793</v>
      </c>
      <c r="N10" s="113">
        <v>8441.3225479125977</v>
      </c>
      <c r="O10" s="87">
        <f t="shared" si="0"/>
        <v>115499.05420684814</v>
      </c>
    </row>
    <row r="11" spans="1:86" x14ac:dyDescent="0.35">
      <c r="A11" s="513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13">
        <v>0</v>
      </c>
      <c r="M11" s="113">
        <v>0</v>
      </c>
      <c r="N11" s="113">
        <v>0</v>
      </c>
      <c r="O11" s="87">
        <f t="shared" si="0"/>
        <v>0</v>
      </c>
    </row>
    <row r="12" spans="1:86" x14ac:dyDescent="0.35">
      <c r="A12" s="513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13">
        <v>0</v>
      </c>
      <c r="M12" s="113">
        <v>0</v>
      </c>
      <c r="N12" s="113">
        <v>0</v>
      </c>
      <c r="O12" s="87">
        <f t="shared" si="0"/>
        <v>0</v>
      </c>
    </row>
    <row r="13" spans="1:86" x14ac:dyDescent="0.35">
      <c r="A13" s="513"/>
      <c r="B13" s="11" t="s">
        <v>8</v>
      </c>
      <c r="C13" s="3">
        <v>0</v>
      </c>
      <c r="D13" s="3">
        <v>31865.9072265625</v>
      </c>
      <c r="E13" s="3">
        <v>31865.9072265625</v>
      </c>
      <c r="F13" s="3">
        <v>27313.634765625</v>
      </c>
      <c r="G13" s="3">
        <v>29589.77099609375</v>
      </c>
      <c r="H13" s="3">
        <v>36418.1796875</v>
      </c>
      <c r="I13" s="3">
        <v>40970.4521484375</v>
      </c>
      <c r="J13" s="3">
        <v>27313.634765625</v>
      </c>
      <c r="K13" s="3">
        <v>15932.95361328125</v>
      </c>
      <c r="L13" s="113">
        <v>13656.8173828125</v>
      </c>
      <c r="M13" s="113">
        <v>18209.08984375</v>
      </c>
      <c r="N13" s="113">
        <v>93321.58544921875</v>
      </c>
      <c r="O13" s="87">
        <f t="shared" si="0"/>
        <v>366457.93310546875</v>
      </c>
    </row>
    <row r="14" spans="1:86" ht="15" thickBot="1" x14ac:dyDescent="0.4">
      <c r="A14" s="514"/>
      <c r="B14" s="223" t="s">
        <v>42</v>
      </c>
      <c r="C14" s="453">
        <v>0</v>
      </c>
      <c r="D14" s="453">
        <v>0</v>
      </c>
      <c r="E14" s="453">
        <v>0</v>
      </c>
      <c r="F14" s="453">
        <v>0</v>
      </c>
      <c r="G14" s="453">
        <v>0</v>
      </c>
      <c r="H14" s="453">
        <v>0</v>
      </c>
      <c r="I14" s="453">
        <v>0</v>
      </c>
      <c r="J14" s="453">
        <v>0</v>
      </c>
      <c r="K14" s="453">
        <v>0</v>
      </c>
      <c r="L14" s="454">
        <v>0</v>
      </c>
      <c r="M14" s="454">
        <v>0</v>
      </c>
      <c r="N14" s="454">
        <v>0</v>
      </c>
      <c r="O14" s="87">
        <f t="shared" si="0"/>
        <v>0</v>
      </c>
    </row>
    <row r="15" spans="1:86" ht="21.5" thickBot="1" x14ac:dyDescent="0.55000000000000004">
      <c r="A15" s="89"/>
      <c r="B15" s="224" t="s">
        <v>43</v>
      </c>
      <c r="C15" s="225">
        <f t="shared" ref="C15:N15" si="1">SUM(C4:C14)</f>
        <v>209432.86819556984</v>
      </c>
      <c r="D15" s="225">
        <f t="shared" si="1"/>
        <v>952085.58791694243</v>
      </c>
      <c r="E15" s="225">
        <f t="shared" si="1"/>
        <v>1437364.6130441627</v>
      </c>
      <c r="F15" s="225">
        <f t="shared" si="1"/>
        <v>724529.88229872077</v>
      </c>
      <c r="G15" s="225">
        <f t="shared" si="1"/>
        <v>446026.68201061839</v>
      </c>
      <c r="H15" s="225">
        <f t="shared" si="1"/>
        <v>312905.15195309481</v>
      </c>
      <c r="I15" s="225">
        <f t="shared" si="1"/>
        <v>582490.9859323292</v>
      </c>
      <c r="J15" s="225">
        <f t="shared" si="1"/>
        <v>607564.89449249976</v>
      </c>
      <c r="K15" s="225">
        <f t="shared" si="1"/>
        <v>490541.13315036998</v>
      </c>
      <c r="L15" s="226">
        <f t="shared" si="1"/>
        <v>383190.66712171503</v>
      </c>
      <c r="M15" s="226">
        <f t="shared" si="1"/>
        <v>201518.35407787023</v>
      </c>
      <c r="N15" s="445">
        <f t="shared" si="1"/>
        <v>1701965.8668022593</v>
      </c>
      <c r="O15" s="90">
        <f t="shared" si="0"/>
        <v>8049616.6869961517</v>
      </c>
    </row>
    <row r="16" spans="1:86" ht="21.5" thickBot="1" x14ac:dyDescent="0.55000000000000004">
      <c r="A16" s="89"/>
      <c r="F16" s="88">
        <v>0</v>
      </c>
    </row>
    <row r="17" spans="1:16" ht="21.5" thickBot="1" x14ac:dyDescent="0.55000000000000004">
      <c r="A17" s="89"/>
      <c r="B17" s="220" t="s">
        <v>36</v>
      </c>
      <c r="C17" s="221">
        <f>C$3</f>
        <v>44562</v>
      </c>
      <c r="D17" s="221">
        <f t="shared" ref="D17:N17" si="2">D$3</f>
        <v>44593</v>
      </c>
      <c r="E17" s="221">
        <f t="shared" si="2"/>
        <v>44621</v>
      </c>
      <c r="F17" s="221">
        <f t="shared" si="2"/>
        <v>44652</v>
      </c>
      <c r="G17" s="221">
        <f t="shared" si="2"/>
        <v>44682</v>
      </c>
      <c r="H17" s="221">
        <f t="shared" si="2"/>
        <v>44713</v>
      </c>
      <c r="I17" s="221">
        <f t="shared" si="2"/>
        <v>44743</v>
      </c>
      <c r="J17" s="221">
        <f t="shared" si="2"/>
        <v>44774</v>
      </c>
      <c r="K17" s="221">
        <f t="shared" si="2"/>
        <v>44805</v>
      </c>
      <c r="L17" s="221">
        <f t="shared" si="2"/>
        <v>44835</v>
      </c>
      <c r="M17" s="221">
        <f t="shared" si="2"/>
        <v>44866</v>
      </c>
      <c r="N17" s="221" t="str">
        <f t="shared" si="2"/>
        <v>Dec-22 +</v>
      </c>
      <c r="O17" s="222" t="s">
        <v>34</v>
      </c>
    </row>
    <row r="18" spans="1:16" x14ac:dyDescent="0.35">
      <c r="A18" s="512" t="s">
        <v>48</v>
      </c>
      <c r="B18" s="11" t="s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452">
        <v>0</v>
      </c>
      <c r="M18" s="452">
        <v>0</v>
      </c>
      <c r="N18" s="452">
        <v>0</v>
      </c>
      <c r="O18" s="87">
        <f t="shared" ref="O18:O29" si="3">SUM(C18:N18)</f>
        <v>0</v>
      </c>
      <c r="P18" s="229"/>
    </row>
    <row r="19" spans="1:16" x14ac:dyDescent="0.35">
      <c r="A19" s="513"/>
      <c r="B19" s="13" t="s">
        <v>1</v>
      </c>
      <c r="C19" s="3">
        <v>0</v>
      </c>
      <c r="D19" s="3">
        <v>644423.64559936535</v>
      </c>
      <c r="E19" s="3">
        <v>1213166.7920041031</v>
      </c>
      <c r="F19" s="3">
        <v>1308497.0706797945</v>
      </c>
      <c r="G19" s="3">
        <v>1666560.0159224118</v>
      </c>
      <c r="H19" s="3">
        <v>2252242.1083466504</v>
      </c>
      <c r="I19" s="3">
        <v>2515434.2675479436</v>
      </c>
      <c r="J19" s="3">
        <v>2562509.5840185634</v>
      </c>
      <c r="K19" s="3">
        <v>2139524.6638370133</v>
      </c>
      <c r="L19" s="113">
        <v>1386262.7609207733</v>
      </c>
      <c r="M19" s="113">
        <v>1263158.2177908449</v>
      </c>
      <c r="N19" s="113">
        <v>3859434.6121631069</v>
      </c>
      <c r="O19" s="87">
        <f t="shared" si="3"/>
        <v>20811213.738830574</v>
      </c>
    </row>
    <row r="20" spans="1:16" ht="14.4" customHeight="1" x14ac:dyDescent="0.35">
      <c r="A20" s="513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113">
        <v>0</v>
      </c>
      <c r="M20" s="113">
        <v>0</v>
      </c>
      <c r="N20" s="113">
        <v>0</v>
      </c>
      <c r="O20" s="87">
        <f t="shared" si="3"/>
        <v>0</v>
      </c>
    </row>
    <row r="21" spans="1:16" x14ac:dyDescent="0.35">
      <c r="A21" s="513"/>
      <c r="B21" s="11" t="s">
        <v>9</v>
      </c>
      <c r="C21" s="3">
        <v>0</v>
      </c>
      <c r="D21" s="3">
        <v>235474.84048461914</v>
      </c>
      <c r="E21" s="3">
        <v>587072.67149395053</v>
      </c>
      <c r="F21" s="3">
        <v>717913.33026360825</v>
      </c>
      <c r="G21" s="3">
        <v>714213.90639278735</v>
      </c>
      <c r="H21" s="3">
        <v>928141.25300446851</v>
      </c>
      <c r="I21" s="3">
        <v>1155649.1252712116</v>
      </c>
      <c r="J21" s="3">
        <v>1031572.3547156256</v>
      </c>
      <c r="K21" s="3">
        <v>879961.78286238818</v>
      </c>
      <c r="L21" s="113">
        <v>605001.71839325654</v>
      </c>
      <c r="M21" s="113">
        <v>566391.42774231301</v>
      </c>
      <c r="N21" s="113">
        <v>2435643.2625859152</v>
      </c>
      <c r="O21" s="87">
        <f t="shared" si="3"/>
        <v>9857035.673210144</v>
      </c>
    </row>
    <row r="22" spans="1:16" x14ac:dyDescent="0.35">
      <c r="A22" s="513"/>
      <c r="B22" s="13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13">
        <v>0</v>
      </c>
      <c r="M22" s="113">
        <v>0</v>
      </c>
      <c r="N22" s="113">
        <v>0</v>
      </c>
      <c r="O22" s="87">
        <f t="shared" si="3"/>
        <v>0</v>
      </c>
    </row>
    <row r="23" spans="1:16" x14ac:dyDescent="0.35">
      <c r="A23" s="513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13">
        <v>0</v>
      </c>
      <c r="M23" s="113">
        <v>0</v>
      </c>
      <c r="N23" s="113">
        <v>0</v>
      </c>
      <c r="O23" s="87">
        <f t="shared" si="3"/>
        <v>0</v>
      </c>
    </row>
    <row r="24" spans="1:16" x14ac:dyDescent="0.35">
      <c r="A24" s="513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113">
        <v>0</v>
      </c>
      <c r="M24" s="113">
        <v>0</v>
      </c>
      <c r="N24" s="113">
        <v>0</v>
      </c>
      <c r="O24" s="87">
        <f t="shared" si="3"/>
        <v>0</v>
      </c>
    </row>
    <row r="25" spans="1:16" x14ac:dyDescent="0.35">
      <c r="A25" s="513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13">
        <v>0</v>
      </c>
      <c r="M25" s="113">
        <v>0</v>
      </c>
      <c r="N25" s="113">
        <v>0</v>
      </c>
      <c r="O25" s="87">
        <f t="shared" si="3"/>
        <v>0</v>
      </c>
    </row>
    <row r="26" spans="1:16" x14ac:dyDescent="0.35">
      <c r="A26" s="513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13">
        <v>0</v>
      </c>
      <c r="M26" s="113">
        <v>0</v>
      </c>
      <c r="N26" s="113">
        <v>0</v>
      </c>
      <c r="O26" s="87">
        <f t="shared" si="3"/>
        <v>0</v>
      </c>
    </row>
    <row r="27" spans="1:16" x14ac:dyDescent="0.35">
      <c r="A27" s="513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113">
        <v>0</v>
      </c>
      <c r="M27" s="113">
        <v>0</v>
      </c>
      <c r="N27" s="113">
        <v>0</v>
      </c>
      <c r="O27" s="87">
        <f t="shared" si="3"/>
        <v>0</v>
      </c>
    </row>
    <row r="28" spans="1:16" ht="15" thickBot="1" x14ac:dyDescent="0.4">
      <c r="A28" s="514"/>
      <c r="B28" s="223" t="s">
        <v>42</v>
      </c>
      <c r="C28" s="453">
        <v>0</v>
      </c>
      <c r="D28" s="453">
        <v>0</v>
      </c>
      <c r="E28" s="453">
        <v>0</v>
      </c>
      <c r="F28" s="453">
        <v>0</v>
      </c>
      <c r="G28" s="453">
        <v>0</v>
      </c>
      <c r="H28" s="453">
        <v>0</v>
      </c>
      <c r="I28" s="453">
        <v>0</v>
      </c>
      <c r="J28" s="453">
        <v>0</v>
      </c>
      <c r="K28" s="453">
        <v>0</v>
      </c>
      <c r="L28" s="454">
        <v>0</v>
      </c>
      <c r="M28" s="454">
        <v>0</v>
      </c>
      <c r="N28" s="454">
        <v>0</v>
      </c>
      <c r="O28" s="87">
        <f t="shared" si="3"/>
        <v>0</v>
      </c>
    </row>
    <row r="29" spans="1:16" ht="21.5" thickBot="1" x14ac:dyDescent="0.55000000000000004">
      <c r="A29" s="89"/>
      <c r="B29" s="224" t="s">
        <v>43</v>
      </c>
      <c r="C29" s="225">
        <f t="shared" ref="C29:N29" si="4">SUM(C18:C28)</f>
        <v>0</v>
      </c>
      <c r="D29" s="225">
        <f t="shared" si="4"/>
        <v>879898.48608398449</v>
      </c>
      <c r="E29" s="225">
        <f t="shared" si="4"/>
        <v>1800239.4634980536</v>
      </c>
      <c r="F29" s="225">
        <f t="shared" si="4"/>
        <v>2026410.4009434027</v>
      </c>
      <c r="G29" s="225">
        <f t="shared" si="4"/>
        <v>2380773.9223151989</v>
      </c>
      <c r="H29" s="225">
        <f t="shared" si="4"/>
        <v>3180383.3613511189</v>
      </c>
      <c r="I29" s="225">
        <f t="shared" si="4"/>
        <v>3671083.392819155</v>
      </c>
      <c r="J29" s="225">
        <f t="shared" si="4"/>
        <v>3594081.9387341891</v>
      </c>
      <c r="K29" s="225">
        <f t="shared" si="4"/>
        <v>3019486.4466994014</v>
      </c>
      <c r="L29" s="226">
        <f t="shared" si="4"/>
        <v>1991264.4793140297</v>
      </c>
      <c r="M29" s="226">
        <f t="shared" si="4"/>
        <v>1829549.645533158</v>
      </c>
      <c r="N29" s="445">
        <f t="shared" si="4"/>
        <v>6295077.8747490216</v>
      </c>
      <c r="O29" s="90">
        <f t="shared" si="3"/>
        <v>30668249.41204071</v>
      </c>
    </row>
    <row r="30" spans="1:16" ht="21.5" thickBot="1" x14ac:dyDescent="0.55000000000000004">
      <c r="A30" s="89"/>
      <c r="F30" s="88">
        <v>0</v>
      </c>
    </row>
    <row r="31" spans="1:16" ht="21.5" thickBot="1" x14ac:dyDescent="0.55000000000000004">
      <c r="A31" s="89"/>
      <c r="B31" s="220" t="s">
        <v>36</v>
      </c>
      <c r="C31" s="221">
        <f>C$3</f>
        <v>44562</v>
      </c>
      <c r="D31" s="221">
        <f t="shared" ref="D31:N31" si="5">D$3</f>
        <v>44593</v>
      </c>
      <c r="E31" s="221">
        <f t="shared" si="5"/>
        <v>44621</v>
      </c>
      <c r="F31" s="221">
        <f t="shared" si="5"/>
        <v>44652</v>
      </c>
      <c r="G31" s="221">
        <f t="shared" si="5"/>
        <v>44682</v>
      </c>
      <c r="H31" s="221">
        <f t="shared" si="5"/>
        <v>44713</v>
      </c>
      <c r="I31" s="221">
        <f t="shared" si="5"/>
        <v>44743</v>
      </c>
      <c r="J31" s="221">
        <f t="shared" si="5"/>
        <v>44774</v>
      </c>
      <c r="K31" s="221">
        <f t="shared" si="5"/>
        <v>44805</v>
      </c>
      <c r="L31" s="221">
        <f t="shared" si="5"/>
        <v>44835</v>
      </c>
      <c r="M31" s="221">
        <f t="shared" si="5"/>
        <v>44866</v>
      </c>
      <c r="N31" s="221" t="str">
        <f t="shared" si="5"/>
        <v>Dec-22 +</v>
      </c>
      <c r="O31" s="222" t="s">
        <v>34</v>
      </c>
    </row>
    <row r="32" spans="1:16" ht="14.4" customHeight="1" x14ac:dyDescent="0.35">
      <c r="A32" s="515" t="s">
        <v>229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12">
        <v>0</v>
      </c>
      <c r="O32" s="87">
        <f t="shared" ref="O32:O43" si="6">SUM(C32:N32)</f>
        <v>0</v>
      </c>
      <c r="P32" s="229"/>
    </row>
    <row r="33" spans="1:16" x14ac:dyDescent="0.35">
      <c r="A33" s="516"/>
      <c r="B33" s="13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12">
        <v>0</v>
      </c>
      <c r="O33" s="87">
        <f t="shared" si="6"/>
        <v>0</v>
      </c>
    </row>
    <row r="34" spans="1:16" x14ac:dyDescent="0.35">
      <c r="A34" s="516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12">
        <v>0</v>
      </c>
      <c r="O34" s="87">
        <f t="shared" si="6"/>
        <v>0</v>
      </c>
    </row>
    <row r="35" spans="1:16" x14ac:dyDescent="0.35">
      <c r="A35" s="516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12">
        <v>0</v>
      </c>
      <c r="O35" s="87">
        <f t="shared" si="6"/>
        <v>0</v>
      </c>
    </row>
    <row r="36" spans="1:16" x14ac:dyDescent="0.35">
      <c r="A36" s="516"/>
      <c r="B36" s="13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112">
        <v>0</v>
      </c>
      <c r="O36" s="87">
        <f t="shared" si="6"/>
        <v>0</v>
      </c>
    </row>
    <row r="37" spans="1:16" x14ac:dyDescent="0.35">
      <c r="A37" s="516"/>
      <c r="B37" s="11" t="s">
        <v>4</v>
      </c>
      <c r="C37" s="3">
        <v>0</v>
      </c>
      <c r="D37" s="3">
        <v>24140.92041381836</v>
      </c>
      <c r="E37" s="3">
        <v>44902.199613037112</v>
      </c>
      <c r="F37" s="3">
        <v>90.725126953124999</v>
      </c>
      <c r="G37" s="3">
        <v>443318.41741699207</v>
      </c>
      <c r="H37" s="3">
        <v>123167.43024047851</v>
      </c>
      <c r="I37" s="3">
        <v>378216.43418457033</v>
      </c>
      <c r="J37" s="3">
        <v>150420.02414855955</v>
      </c>
      <c r="K37" s="3">
        <v>113687.77489318849</v>
      </c>
      <c r="L37" s="3">
        <v>84908.399627075196</v>
      </c>
      <c r="M37" s="3">
        <v>150612.82135192869</v>
      </c>
      <c r="N37" s="112">
        <v>911181.50474975561</v>
      </c>
      <c r="O37" s="87">
        <f t="shared" si="6"/>
        <v>2424646.651766357</v>
      </c>
    </row>
    <row r="38" spans="1:16" x14ac:dyDescent="0.35">
      <c r="A38" s="516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12">
        <v>0</v>
      </c>
      <c r="O38" s="87">
        <f t="shared" si="6"/>
        <v>0</v>
      </c>
    </row>
    <row r="39" spans="1:16" x14ac:dyDescent="0.35">
      <c r="A39" s="516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12">
        <v>0</v>
      </c>
      <c r="O39" s="87">
        <f t="shared" si="6"/>
        <v>0</v>
      </c>
    </row>
    <row r="40" spans="1:16" x14ac:dyDescent="0.35">
      <c r="A40" s="516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12">
        <v>0</v>
      </c>
      <c r="O40" s="87">
        <f t="shared" si="6"/>
        <v>0</v>
      </c>
    </row>
    <row r="41" spans="1:16" x14ac:dyDescent="0.35">
      <c r="A41" s="516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12">
        <v>0</v>
      </c>
      <c r="O41" s="87">
        <f t="shared" si="6"/>
        <v>0</v>
      </c>
    </row>
    <row r="42" spans="1:16" ht="15" thickBot="1" x14ac:dyDescent="0.4">
      <c r="A42" s="517"/>
      <c r="B42" s="223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12">
        <v>0</v>
      </c>
      <c r="O42" s="87">
        <f t="shared" si="6"/>
        <v>0</v>
      </c>
    </row>
    <row r="43" spans="1:16" ht="21.5" thickBot="1" x14ac:dyDescent="0.55000000000000004">
      <c r="A43" s="89"/>
      <c r="B43" s="224" t="s">
        <v>43</v>
      </c>
      <c r="C43" s="225">
        <f t="shared" ref="C43:N43" si="7">SUM(C32:C42)</f>
        <v>0</v>
      </c>
      <c r="D43" s="225">
        <f t="shared" si="7"/>
        <v>24140.92041381836</v>
      </c>
      <c r="E43" s="225">
        <f t="shared" si="7"/>
        <v>44902.199613037112</v>
      </c>
      <c r="F43" s="225">
        <f t="shared" si="7"/>
        <v>90.725126953124999</v>
      </c>
      <c r="G43" s="225">
        <f t="shared" si="7"/>
        <v>443318.41741699207</v>
      </c>
      <c r="H43" s="225">
        <f t="shared" si="7"/>
        <v>123167.43024047851</v>
      </c>
      <c r="I43" s="225">
        <f t="shared" si="7"/>
        <v>378216.43418457033</v>
      </c>
      <c r="J43" s="225">
        <f t="shared" si="7"/>
        <v>150420.02414855955</v>
      </c>
      <c r="K43" s="225">
        <f t="shared" si="7"/>
        <v>113687.77489318849</v>
      </c>
      <c r="L43" s="226">
        <f t="shared" si="7"/>
        <v>84908.399627075196</v>
      </c>
      <c r="M43" s="226">
        <f t="shared" si="7"/>
        <v>150612.82135192869</v>
      </c>
      <c r="N43" s="445">
        <f t="shared" si="7"/>
        <v>911181.50474975561</v>
      </c>
      <c r="O43" s="90">
        <f t="shared" si="6"/>
        <v>2424646.651766357</v>
      </c>
    </row>
    <row r="44" spans="1:16" ht="21.5" thickBot="1" x14ac:dyDescent="0.55000000000000004">
      <c r="A44" s="89"/>
      <c r="F44" s="88">
        <v>0</v>
      </c>
    </row>
    <row r="45" spans="1:16" ht="21.5" thickBot="1" x14ac:dyDescent="0.55000000000000004">
      <c r="A45" s="89"/>
      <c r="B45" s="220" t="s">
        <v>36</v>
      </c>
      <c r="C45" s="221">
        <f>C$3</f>
        <v>44562</v>
      </c>
      <c r="D45" s="221">
        <f t="shared" ref="D45:N45" si="8">D$3</f>
        <v>44593</v>
      </c>
      <c r="E45" s="221">
        <f t="shared" si="8"/>
        <v>44621</v>
      </c>
      <c r="F45" s="221">
        <f t="shared" si="8"/>
        <v>44652</v>
      </c>
      <c r="G45" s="221">
        <f t="shared" si="8"/>
        <v>44682</v>
      </c>
      <c r="H45" s="221">
        <f t="shared" si="8"/>
        <v>44713</v>
      </c>
      <c r="I45" s="221">
        <f t="shared" si="8"/>
        <v>44743</v>
      </c>
      <c r="J45" s="221">
        <f t="shared" si="8"/>
        <v>44774</v>
      </c>
      <c r="K45" s="221">
        <f t="shared" si="8"/>
        <v>44805</v>
      </c>
      <c r="L45" s="221">
        <f t="shared" si="8"/>
        <v>44835</v>
      </c>
      <c r="M45" s="221">
        <f t="shared" si="8"/>
        <v>44866</v>
      </c>
      <c r="N45" s="221" t="str">
        <f t="shared" si="8"/>
        <v>Dec-22 +</v>
      </c>
      <c r="O45" s="222" t="s">
        <v>34</v>
      </c>
    </row>
    <row r="46" spans="1:16" x14ac:dyDescent="0.35">
      <c r="A46" s="515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22635.709289550781</v>
      </c>
      <c r="J46" s="3">
        <v>0</v>
      </c>
      <c r="K46" s="3">
        <v>0</v>
      </c>
      <c r="L46" s="3">
        <v>0</v>
      </c>
      <c r="M46" s="3">
        <v>3160.7801513671875</v>
      </c>
      <c r="N46" s="112">
        <v>0</v>
      </c>
      <c r="O46" s="87">
        <f t="shared" ref="O46:O57" si="9">SUM(C46:N46)</f>
        <v>25796.489440917969</v>
      </c>
      <c r="P46" s="229"/>
    </row>
    <row r="47" spans="1:16" x14ac:dyDescent="0.35">
      <c r="A47" s="516"/>
      <c r="B47" s="13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124737.41427230835</v>
      </c>
      <c r="I47" s="3">
        <v>227423.00326156616</v>
      </c>
      <c r="J47" s="3">
        <v>208083.7114028931</v>
      </c>
      <c r="K47" s="3">
        <v>148036.68809509277</v>
      </c>
      <c r="L47" s="3">
        <v>53998.609970092773</v>
      </c>
      <c r="M47" s="3">
        <v>65726.712635040283</v>
      </c>
      <c r="N47" s="112">
        <v>132595.4612121582</v>
      </c>
      <c r="O47" s="87">
        <f t="shared" si="9"/>
        <v>960601.60084915161</v>
      </c>
    </row>
    <row r="48" spans="1:16" x14ac:dyDescent="0.35">
      <c r="A48" s="516"/>
      <c r="B48" s="11" t="s">
        <v>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12">
        <v>0</v>
      </c>
      <c r="O48" s="87">
        <f t="shared" si="9"/>
        <v>0</v>
      </c>
    </row>
    <row r="49" spans="1:16" x14ac:dyDescent="0.35">
      <c r="A49" s="516"/>
      <c r="B49" s="11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109873.0657119751</v>
      </c>
      <c r="I49" s="3">
        <v>44085.045387268066</v>
      </c>
      <c r="J49" s="3">
        <v>65331.506332397461</v>
      </c>
      <c r="K49" s="3">
        <v>72662.937164306641</v>
      </c>
      <c r="L49" s="3">
        <v>8777.7680969238281</v>
      </c>
      <c r="M49" s="3">
        <v>73048.121757507324</v>
      </c>
      <c r="N49" s="112">
        <v>90862.180480957031</v>
      </c>
      <c r="O49" s="87">
        <f t="shared" si="9"/>
        <v>464640.62493133545</v>
      </c>
    </row>
    <row r="50" spans="1:16" x14ac:dyDescent="0.35">
      <c r="A50" s="516"/>
      <c r="B50" s="13" t="s">
        <v>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679478.67097553448</v>
      </c>
      <c r="I50" s="3">
        <v>130588.50875724466</v>
      </c>
      <c r="J50" s="3">
        <v>369303.39908242284</v>
      </c>
      <c r="K50" s="3">
        <v>873541.93119231996</v>
      </c>
      <c r="L50" s="3">
        <v>656243.1044617974</v>
      </c>
      <c r="M50" s="3">
        <v>839867.11613812356</v>
      </c>
      <c r="N50" s="112">
        <v>3137660.6436601346</v>
      </c>
      <c r="O50" s="87">
        <f t="shared" si="9"/>
        <v>6686683.3742675781</v>
      </c>
    </row>
    <row r="51" spans="1:16" x14ac:dyDescent="0.35">
      <c r="A51" s="516"/>
      <c r="B51" s="11" t="s">
        <v>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38509.164699554451</v>
      </c>
      <c r="I51" s="3">
        <v>7251.1262640953073</v>
      </c>
      <c r="J51" s="3">
        <v>52643.364167928703</v>
      </c>
      <c r="K51" s="3">
        <v>8445.2601730823517</v>
      </c>
      <c r="L51" s="3">
        <v>6209.7436287403116</v>
      </c>
      <c r="M51" s="3">
        <v>22553.640956878666</v>
      </c>
      <c r="N51" s="112">
        <v>9713.7135901451111</v>
      </c>
      <c r="O51" s="87">
        <f t="shared" si="9"/>
        <v>145326.01348042491</v>
      </c>
    </row>
    <row r="52" spans="1:16" x14ac:dyDescent="0.35">
      <c r="A52" s="516"/>
      <c r="B52" s="11" t="s">
        <v>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615.59997558593761</v>
      </c>
      <c r="I52" s="3">
        <v>0</v>
      </c>
      <c r="J52" s="3">
        <v>54172.797851562507</v>
      </c>
      <c r="K52" s="3">
        <v>35858.698577880867</v>
      </c>
      <c r="L52" s="3">
        <v>0</v>
      </c>
      <c r="M52" s="3">
        <v>30933.898773193367</v>
      </c>
      <c r="N52" s="112">
        <v>0</v>
      </c>
      <c r="O52" s="87">
        <f t="shared" si="9"/>
        <v>121580.99517822269</v>
      </c>
    </row>
    <row r="53" spans="1:16" x14ac:dyDescent="0.35">
      <c r="A53" s="516"/>
      <c r="B53" s="11" t="s">
        <v>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12">
        <v>0</v>
      </c>
      <c r="O53" s="87">
        <f t="shared" si="9"/>
        <v>0</v>
      </c>
    </row>
    <row r="54" spans="1:16" x14ac:dyDescent="0.35">
      <c r="A54" s="516"/>
      <c r="B54" s="11" t="s">
        <v>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12">
        <v>0</v>
      </c>
      <c r="O54" s="87">
        <f t="shared" si="9"/>
        <v>0</v>
      </c>
    </row>
    <row r="55" spans="1:16" x14ac:dyDescent="0.35">
      <c r="A55" s="516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140530.32810974121</v>
      </c>
      <c r="I55" s="3">
        <v>0</v>
      </c>
      <c r="J55" s="3">
        <v>5636.1025619506836</v>
      </c>
      <c r="K55" s="3">
        <v>3220.6300354003906</v>
      </c>
      <c r="L55" s="3">
        <v>5000.9485054016113</v>
      </c>
      <c r="M55" s="3">
        <v>46462.82498550415</v>
      </c>
      <c r="N55" s="112">
        <v>22648.142383575439</v>
      </c>
      <c r="O55" s="87">
        <f t="shared" si="9"/>
        <v>223498.97658157349</v>
      </c>
    </row>
    <row r="56" spans="1:16" ht="15" thickBot="1" x14ac:dyDescent="0.4">
      <c r="A56" s="517"/>
      <c r="B56" s="223" t="s">
        <v>42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12">
        <v>0</v>
      </c>
      <c r="O56" s="87">
        <f t="shared" si="9"/>
        <v>0</v>
      </c>
    </row>
    <row r="57" spans="1:16" ht="21.5" thickBot="1" x14ac:dyDescent="0.55000000000000004">
      <c r="A57" s="89"/>
      <c r="B57" s="224" t="s">
        <v>43</v>
      </c>
      <c r="C57" s="225">
        <f t="shared" ref="C57:N57" si="10">SUM(C46:C56)</f>
        <v>0</v>
      </c>
      <c r="D57" s="225">
        <f t="shared" si="10"/>
        <v>0</v>
      </c>
      <c r="E57" s="225">
        <f t="shared" si="10"/>
        <v>0</v>
      </c>
      <c r="F57" s="225">
        <f t="shared" si="10"/>
        <v>0</v>
      </c>
      <c r="G57" s="225">
        <f t="shared" si="10"/>
        <v>0</v>
      </c>
      <c r="H57" s="225">
        <f t="shared" si="10"/>
        <v>1093744.2437446995</v>
      </c>
      <c r="I57" s="225">
        <f t="shared" si="10"/>
        <v>431983.392959725</v>
      </c>
      <c r="J57" s="225">
        <f t="shared" si="10"/>
        <v>755170.88139915525</v>
      </c>
      <c r="K57" s="225">
        <f t="shared" si="10"/>
        <v>1141766.1452380829</v>
      </c>
      <c r="L57" s="226">
        <f t="shared" si="10"/>
        <v>730230.17466295592</v>
      </c>
      <c r="M57" s="226">
        <f t="shared" si="10"/>
        <v>1081753.0953976144</v>
      </c>
      <c r="N57" s="445">
        <f t="shared" si="10"/>
        <v>3393480.1413269704</v>
      </c>
      <c r="O57" s="90">
        <f t="shared" si="9"/>
        <v>8628128.0747292042</v>
      </c>
    </row>
    <row r="58" spans="1:16" ht="21.5" thickBot="1" x14ac:dyDescent="0.55000000000000004">
      <c r="A58" s="89"/>
      <c r="F58" s="88">
        <v>0</v>
      </c>
    </row>
    <row r="59" spans="1:16" ht="21.5" thickBot="1" x14ac:dyDescent="0.55000000000000004">
      <c r="A59" s="89"/>
      <c r="B59" s="220" t="s">
        <v>36</v>
      </c>
      <c r="C59" s="221">
        <f>C$3</f>
        <v>44562</v>
      </c>
      <c r="D59" s="221">
        <f t="shared" ref="D59:N59" si="11">D$3</f>
        <v>44593</v>
      </c>
      <c r="E59" s="221">
        <f t="shared" si="11"/>
        <v>44621</v>
      </c>
      <c r="F59" s="221">
        <f t="shared" si="11"/>
        <v>44652</v>
      </c>
      <c r="G59" s="221">
        <f t="shared" si="11"/>
        <v>44682</v>
      </c>
      <c r="H59" s="221">
        <f t="shared" si="11"/>
        <v>44713</v>
      </c>
      <c r="I59" s="221">
        <f t="shared" si="11"/>
        <v>44743</v>
      </c>
      <c r="J59" s="221">
        <f t="shared" si="11"/>
        <v>44774</v>
      </c>
      <c r="K59" s="221">
        <f t="shared" si="11"/>
        <v>44805</v>
      </c>
      <c r="L59" s="221">
        <f t="shared" si="11"/>
        <v>44835</v>
      </c>
      <c r="M59" s="221">
        <f t="shared" si="11"/>
        <v>44866</v>
      </c>
      <c r="N59" s="221" t="str">
        <f t="shared" si="11"/>
        <v>Dec-22 +</v>
      </c>
      <c r="O59" s="222" t="s">
        <v>34</v>
      </c>
    </row>
    <row r="60" spans="1:16" x14ac:dyDescent="0.35">
      <c r="A60" s="512" t="s">
        <v>46</v>
      </c>
      <c r="B60" s="11" t="s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12">
        <v>0</v>
      </c>
      <c r="O60" s="87">
        <f t="shared" ref="O60:O71" si="12">SUM(C60:N60)</f>
        <v>0</v>
      </c>
      <c r="P60" s="229"/>
    </row>
    <row r="61" spans="1:16" x14ac:dyDescent="0.35">
      <c r="A61" s="513"/>
      <c r="B61" s="13" t="s">
        <v>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22302.099723178901</v>
      </c>
      <c r="K61" s="3">
        <v>0</v>
      </c>
      <c r="L61" s="3">
        <v>0</v>
      </c>
      <c r="M61" s="3">
        <v>423451.13837966905</v>
      </c>
      <c r="N61" s="112">
        <v>222051.36270052713</v>
      </c>
      <c r="O61" s="87">
        <f t="shared" si="12"/>
        <v>667804.60080337501</v>
      </c>
    </row>
    <row r="62" spans="1:16" x14ac:dyDescent="0.35">
      <c r="A62" s="513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112">
        <v>0</v>
      </c>
      <c r="O62" s="87">
        <f t="shared" si="12"/>
        <v>0</v>
      </c>
    </row>
    <row r="63" spans="1:16" x14ac:dyDescent="0.35">
      <c r="A63" s="513"/>
      <c r="B63" s="11" t="s">
        <v>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76099.140489181969</v>
      </c>
      <c r="K63" s="3">
        <v>0</v>
      </c>
      <c r="L63" s="3">
        <v>0</v>
      </c>
      <c r="M63" s="3">
        <v>182578.65956268311</v>
      </c>
      <c r="N63" s="112">
        <v>295054.09015137248</v>
      </c>
      <c r="O63" s="87">
        <f t="shared" si="12"/>
        <v>553731.89020323753</v>
      </c>
    </row>
    <row r="64" spans="1:16" x14ac:dyDescent="0.35">
      <c r="A64" s="513"/>
      <c r="B64" s="13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40167.290100097656</v>
      </c>
      <c r="I64" s="3">
        <v>0</v>
      </c>
      <c r="J64" s="3">
        <v>1437.933544921875</v>
      </c>
      <c r="K64" s="3">
        <v>0</v>
      </c>
      <c r="L64" s="3">
        <v>0</v>
      </c>
      <c r="M64" s="3">
        <v>118556.90031738281</v>
      </c>
      <c r="N64" s="112">
        <v>0</v>
      </c>
      <c r="O64" s="87">
        <f t="shared" si="12"/>
        <v>160162.12396240234</v>
      </c>
    </row>
    <row r="65" spans="1:16" x14ac:dyDescent="0.35">
      <c r="A65" s="513"/>
      <c r="B65" s="11" t="s">
        <v>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2020.8121490478518</v>
      </c>
      <c r="K65" s="3">
        <v>0</v>
      </c>
      <c r="L65" s="3">
        <v>0</v>
      </c>
      <c r="M65" s="3">
        <v>1206.9798431396484</v>
      </c>
      <c r="N65" s="112">
        <v>0</v>
      </c>
      <c r="O65" s="87">
        <f t="shared" si="12"/>
        <v>3227.7919921875</v>
      </c>
    </row>
    <row r="66" spans="1:16" x14ac:dyDescent="0.35">
      <c r="A66" s="513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112">
        <v>0</v>
      </c>
      <c r="O66" s="87">
        <f t="shared" si="12"/>
        <v>0</v>
      </c>
    </row>
    <row r="67" spans="1:16" x14ac:dyDescent="0.35">
      <c r="A67" s="513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112">
        <v>0</v>
      </c>
      <c r="O67" s="87">
        <f t="shared" si="12"/>
        <v>0</v>
      </c>
    </row>
    <row r="68" spans="1:16" x14ac:dyDescent="0.35">
      <c r="A68" s="513"/>
      <c r="B68" s="11" t="s">
        <v>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12">
        <v>0</v>
      </c>
      <c r="O68" s="87">
        <f t="shared" si="12"/>
        <v>0</v>
      </c>
    </row>
    <row r="69" spans="1:16" x14ac:dyDescent="0.35">
      <c r="A69" s="513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227613.623046875</v>
      </c>
      <c r="N69" s="112">
        <v>0</v>
      </c>
      <c r="O69" s="87">
        <f t="shared" si="12"/>
        <v>227613.623046875</v>
      </c>
    </row>
    <row r="70" spans="1:16" ht="15" thickBot="1" x14ac:dyDescent="0.4">
      <c r="A70" s="514"/>
      <c r="B70" s="223" t="s">
        <v>42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112">
        <v>0</v>
      </c>
      <c r="O70" s="87">
        <f t="shared" si="12"/>
        <v>0</v>
      </c>
    </row>
    <row r="71" spans="1:16" ht="21.5" thickBot="1" x14ac:dyDescent="0.55000000000000004">
      <c r="A71" s="89"/>
      <c r="B71" s="224" t="s">
        <v>43</v>
      </c>
      <c r="C71" s="225">
        <f t="shared" ref="C71:N71" si="13">SUM(C60:C70)</f>
        <v>0</v>
      </c>
      <c r="D71" s="225">
        <f t="shared" si="13"/>
        <v>0</v>
      </c>
      <c r="E71" s="225">
        <f t="shared" si="13"/>
        <v>0</v>
      </c>
      <c r="F71" s="225">
        <f t="shared" si="13"/>
        <v>0</v>
      </c>
      <c r="G71" s="225">
        <f t="shared" si="13"/>
        <v>0</v>
      </c>
      <c r="H71" s="225">
        <f t="shared" si="13"/>
        <v>40167.290100097656</v>
      </c>
      <c r="I71" s="225">
        <f t="shared" si="13"/>
        <v>0</v>
      </c>
      <c r="J71" s="225">
        <f t="shared" si="13"/>
        <v>101859.98590633059</v>
      </c>
      <c r="K71" s="225">
        <f t="shared" si="13"/>
        <v>0</v>
      </c>
      <c r="L71" s="226">
        <f t="shared" si="13"/>
        <v>0</v>
      </c>
      <c r="M71" s="226">
        <f t="shared" si="13"/>
        <v>953407.30114974955</v>
      </c>
      <c r="N71" s="445">
        <f t="shared" si="13"/>
        <v>517105.45285189961</v>
      </c>
      <c r="O71" s="90">
        <f t="shared" si="12"/>
        <v>1612540.0300080774</v>
      </c>
    </row>
    <row r="72" spans="1:16" ht="21.5" thickBot="1" x14ac:dyDescent="0.55000000000000004">
      <c r="A72" s="89"/>
      <c r="F72" s="88">
        <v>0</v>
      </c>
    </row>
    <row r="73" spans="1:16" ht="21.5" thickBot="1" x14ac:dyDescent="0.55000000000000004">
      <c r="A73" s="89"/>
      <c r="B73" s="220" t="s">
        <v>36</v>
      </c>
      <c r="C73" s="221">
        <f>C$3</f>
        <v>44562</v>
      </c>
      <c r="D73" s="221">
        <f t="shared" ref="D73:N73" si="14">D$3</f>
        <v>44593</v>
      </c>
      <c r="E73" s="221">
        <f t="shared" si="14"/>
        <v>44621</v>
      </c>
      <c r="F73" s="221">
        <f t="shared" si="14"/>
        <v>44652</v>
      </c>
      <c r="G73" s="221">
        <f t="shared" si="14"/>
        <v>44682</v>
      </c>
      <c r="H73" s="221">
        <f t="shared" si="14"/>
        <v>44713</v>
      </c>
      <c r="I73" s="221">
        <f t="shared" si="14"/>
        <v>44743</v>
      </c>
      <c r="J73" s="221">
        <f t="shared" si="14"/>
        <v>44774</v>
      </c>
      <c r="K73" s="221">
        <f t="shared" si="14"/>
        <v>44805</v>
      </c>
      <c r="L73" s="221">
        <f t="shared" si="14"/>
        <v>44835</v>
      </c>
      <c r="M73" s="221">
        <f t="shared" si="14"/>
        <v>44866</v>
      </c>
      <c r="N73" s="221" t="str">
        <f t="shared" si="14"/>
        <v>Dec-22 +</v>
      </c>
      <c r="O73" s="222" t="s">
        <v>34</v>
      </c>
    </row>
    <row r="74" spans="1:16" ht="15" customHeight="1" x14ac:dyDescent="0.35">
      <c r="A74" s="512" t="s">
        <v>172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12">
        <v>0</v>
      </c>
      <c r="O74" s="87">
        <f t="shared" ref="O74:O85" si="15">SUM(C74:N74)</f>
        <v>0</v>
      </c>
      <c r="P74" s="229"/>
    </row>
    <row r="75" spans="1:16" x14ac:dyDescent="0.35">
      <c r="A75" s="513"/>
      <c r="B75" s="13" t="s">
        <v>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112"/>
      <c r="O75" s="87">
        <f t="shared" si="15"/>
        <v>0</v>
      </c>
    </row>
    <row r="76" spans="1:16" x14ac:dyDescent="0.35">
      <c r="A76" s="513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112">
        <v>0</v>
      </c>
      <c r="O76" s="87">
        <f t="shared" si="15"/>
        <v>0</v>
      </c>
    </row>
    <row r="77" spans="1:16" x14ac:dyDescent="0.35">
      <c r="A77" s="513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12">
        <v>0</v>
      </c>
      <c r="O77" s="87">
        <f t="shared" si="15"/>
        <v>0</v>
      </c>
    </row>
    <row r="78" spans="1:16" x14ac:dyDescent="0.35">
      <c r="A78" s="513"/>
      <c r="B78" s="13" t="s">
        <v>3</v>
      </c>
      <c r="C78" s="3">
        <v>328891.27625266364</v>
      </c>
      <c r="D78" s="3">
        <v>18792.138488274242</v>
      </c>
      <c r="E78" s="3">
        <v>9576.7628834474508</v>
      </c>
      <c r="F78" s="3">
        <v>18340.404389998417</v>
      </c>
      <c r="G78" s="3">
        <v>7498.7860313786641</v>
      </c>
      <c r="H78" s="3">
        <v>8402.2542279303107</v>
      </c>
      <c r="I78" s="3">
        <v>22857.74537275665</v>
      </c>
      <c r="J78" s="3">
        <v>11293.352456895578</v>
      </c>
      <c r="K78" s="3">
        <v>9847.8033424129444</v>
      </c>
      <c r="L78" s="3">
        <v>12829.248391033376</v>
      </c>
      <c r="M78" s="3">
        <v>6685.6646544821824</v>
      </c>
      <c r="N78" s="112">
        <v>6504.9710151718527</v>
      </c>
      <c r="O78" s="87">
        <f t="shared" si="15"/>
        <v>461520.40750644531</v>
      </c>
    </row>
    <row r="79" spans="1:16" x14ac:dyDescent="0.35">
      <c r="A79" s="513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112">
        <v>0</v>
      </c>
      <c r="O79" s="87">
        <f t="shared" si="15"/>
        <v>0</v>
      </c>
    </row>
    <row r="80" spans="1:16" x14ac:dyDescent="0.35">
      <c r="A80" s="513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12">
        <v>0</v>
      </c>
      <c r="O80" s="87">
        <f t="shared" si="15"/>
        <v>0</v>
      </c>
    </row>
    <row r="81" spans="1:16" x14ac:dyDescent="0.35">
      <c r="A81" s="513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112">
        <v>0</v>
      </c>
      <c r="O81" s="87">
        <f t="shared" si="15"/>
        <v>0</v>
      </c>
    </row>
    <row r="82" spans="1:16" x14ac:dyDescent="0.35">
      <c r="A82" s="513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112">
        <v>0</v>
      </c>
      <c r="O82" s="87">
        <f t="shared" si="15"/>
        <v>0</v>
      </c>
    </row>
    <row r="83" spans="1:16" x14ac:dyDescent="0.35">
      <c r="A83" s="513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112">
        <v>0</v>
      </c>
      <c r="O83" s="87">
        <f t="shared" si="15"/>
        <v>0</v>
      </c>
    </row>
    <row r="84" spans="1:16" ht="15" thickBot="1" x14ac:dyDescent="0.4">
      <c r="A84" s="514"/>
      <c r="B84" s="223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12">
        <v>0</v>
      </c>
      <c r="O84" s="87">
        <f t="shared" si="15"/>
        <v>0</v>
      </c>
    </row>
    <row r="85" spans="1:16" ht="21.5" thickBot="1" x14ac:dyDescent="0.55000000000000004">
      <c r="A85" s="89"/>
      <c r="B85" s="224" t="s">
        <v>43</v>
      </c>
      <c r="C85" s="225">
        <f t="shared" ref="C85:N85" si="16">SUM(C74:C84)</f>
        <v>328891.27625266364</v>
      </c>
      <c r="D85" s="225">
        <f t="shared" si="16"/>
        <v>18792.138488274242</v>
      </c>
      <c r="E85" s="225">
        <f t="shared" si="16"/>
        <v>9576.7628834474508</v>
      </c>
      <c r="F85" s="225">
        <f t="shared" si="16"/>
        <v>18340.404389998417</v>
      </c>
      <c r="G85" s="225">
        <f t="shared" si="16"/>
        <v>7498.7860313786641</v>
      </c>
      <c r="H85" s="225">
        <f t="shared" si="16"/>
        <v>8402.2542279303107</v>
      </c>
      <c r="I85" s="225">
        <f t="shared" si="16"/>
        <v>22857.74537275665</v>
      </c>
      <c r="J85" s="225">
        <f t="shared" si="16"/>
        <v>11293.352456895578</v>
      </c>
      <c r="K85" s="225">
        <f t="shared" si="16"/>
        <v>9847.8033424129444</v>
      </c>
      <c r="L85" s="226">
        <f t="shared" si="16"/>
        <v>12829.248391033376</v>
      </c>
      <c r="M85" s="226">
        <f t="shared" si="16"/>
        <v>6685.6646544821824</v>
      </c>
      <c r="N85" s="445">
        <f t="shared" si="16"/>
        <v>6504.9710151718527</v>
      </c>
      <c r="O85" s="90">
        <f t="shared" si="15"/>
        <v>461520.40750644531</v>
      </c>
    </row>
    <row r="86" spans="1:16" ht="21.5" thickBot="1" x14ac:dyDescent="0.55000000000000004">
      <c r="A86" s="89"/>
      <c r="F86" s="88">
        <v>0</v>
      </c>
    </row>
    <row r="87" spans="1:16" ht="21.5" thickBot="1" x14ac:dyDescent="0.55000000000000004">
      <c r="A87" s="89"/>
      <c r="B87" s="220" t="s">
        <v>36</v>
      </c>
      <c r="C87" s="221">
        <f>C$3</f>
        <v>44562</v>
      </c>
      <c r="D87" s="221">
        <f t="shared" ref="D87:N87" si="17">D$3</f>
        <v>44593</v>
      </c>
      <c r="E87" s="221">
        <f t="shared" si="17"/>
        <v>44621</v>
      </c>
      <c r="F87" s="221">
        <f t="shared" si="17"/>
        <v>44652</v>
      </c>
      <c r="G87" s="221">
        <f t="shared" si="17"/>
        <v>44682</v>
      </c>
      <c r="H87" s="221">
        <f t="shared" si="17"/>
        <v>44713</v>
      </c>
      <c r="I87" s="221">
        <f t="shared" si="17"/>
        <v>44743</v>
      </c>
      <c r="J87" s="221">
        <f t="shared" si="17"/>
        <v>44774</v>
      </c>
      <c r="K87" s="221">
        <f t="shared" si="17"/>
        <v>44805</v>
      </c>
      <c r="L87" s="221">
        <f t="shared" si="17"/>
        <v>44835</v>
      </c>
      <c r="M87" s="221">
        <f t="shared" si="17"/>
        <v>44866</v>
      </c>
      <c r="N87" s="221" t="str">
        <f t="shared" si="17"/>
        <v>Dec-22 +</v>
      </c>
      <c r="O87" s="222" t="s">
        <v>34</v>
      </c>
    </row>
    <row r="88" spans="1:16" x14ac:dyDescent="0.35">
      <c r="A88" s="515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12">
        <v>0</v>
      </c>
      <c r="O88" s="87">
        <f t="shared" ref="O88:O99" si="18">SUM(C88:N88)</f>
        <v>0</v>
      </c>
      <c r="P88" s="229"/>
    </row>
    <row r="89" spans="1:16" x14ac:dyDescent="0.35">
      <c r="A89" s="516"/>
      <c r="B89" s="13" t="s">
        <v>1</v>
      </c>
      <c r="C89" s="3">
        <v>0</v>
      </c>
      <c r="D89" s="3">
        <v>0</v>
      </c>
      <c r="E89" s="3">
        <v>44336.088497658973</v>
      </c>
      <c r="F89" s="3">
        <v>38395.616579398469</v>
      </c>
      <c r="G89" s="3">
        <v>27853.015264102778</v>
      </c>
      <c r="H89" s="3">
        <v>39598.211934623047</v>
      </c>
      <c r="I89" s="3">
        <v>31407.721207324779</v>
      </c>
      <c r="J89" s="3">
        <v>35897.614441549034</v>
      </c>
      <c r="K89" s="3">
        <v>77081.574578474829</v>
      </c>
      <c r="L89" s="3">
        <v>73968.110035392776</v>
      </c>
      <c r="M89" s="3">
        <v>4488.486749099884</v>
      </c>
      <c r="N89" s="112">
        <v>2698.4474723500362</v>
      </c>
      <c r="O89" s="87">
        <f t="shared" si="18"/>
        <v>375724.88675997453</v>
      </c>
    </row>
    <row r="90" spans="1:16" x14ac:dyDescent="0.35">
      <c r="A90" s="516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12">
        <v>0</v>
      </c>
      <c r="O90" s="87">
        <f t="shared" si="18"/>
        <v>0</v>
      </c>
    </row>
    <row r="91" spans="1:16" x14ac:dyDescent="0.35">
      <c r="A91" s="516"/>
      <c r="B91" s="11" t="s">
        <v>9</v>
      </c>
      <c r="C91" s="3">
        <v>0</v>
      </c>
      <c r="D91" s="3">
        <v>0</v>
      </c>
      <c r="E91" s="3">
        <v>52653.092715634863</v>
      </c>
      <c r="F91" s="3">
        <v>102595.61241680512</v>
      </c>
      <c r="G91" s="3">
        <v>47392.286613498472</v>
      </c>
      <c r="H91" s="3">
        <v>83150.167866143471</v>
      </c>
      <c r="I91" s="3">
        <v>65831.587319754923</v>
      </c>
      <c r="J91" s="3">
        <v>31264.317966162766</v>
      </c>
      <c r="K91" s="3">
        <v>30151.357105802177</v>
      </c>
      <c r="L91" s="3">
        <v>27394.780063733091</v>
      </c>
      <c r="M91" s="3">
        <v>523.55914388384133</v>
      </c>
      <c r="N91" s="112">
        <v>561.39734132121896</v>
      </c>
      <c r="O91" s="87">
        <f t="shared" si="18"/>
        <v>441518.15855273989</v>
      </c>
    </row>
    <row r="92" spans="1:16" x14ac:dyDescent="0.35">
      <c r="A92" s="516"/>
      <c r="B92" s="13" t="s">
        <v>3</v>
      </c>
      <c r="C92" s="3">
        <v>0</v>
      </c>
      <c r="D92" s="3">
        <v>0</v>
      </c>
      <c r="E92" s="3">
        <v>0</v>
      </c>
      <c r="F92" s="3">
        <v>1266.741943359375</v>
      </c>
      <c r="G92" s="3">
        <v>0</v>
      </c>
      <c r="H92" s="3">
        <v>1266.741943359375</v>
      </c>
      <c r="I92" s="3">
        <v>5066.9677734375</v>
      </c>
      <c r="J92" s="3">
        <v>10133.935546875</v>
      </c>
      <c r="K92" s="3">
        <v>35468.7744140625</v>
      </c>
      <c r="L92" s="3">
        <v>32935.29052734375</v>
      </c>
      <c r="M92" s="3">
        <v>3166.8548583984375</v>
      </c>
      <c r="N92" s="112">
        <v>5066.9677734375</v>
      </c>
      <c r="O92" s="87">
        <f t="shared" si="18"/>
        <v>94372.274780273438</v>
      </c>
    </row>
    <row r="93" spans="1:16" x14ac:dyDescent="0.35">
      <c r="A93" s="516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3373.137505531311</v>
      </c>
      <c r="H93" s="3">
        <v>1298.1403443813324</v>
      </c>
      <c r="I93" s="3">
        <v>2449.153680562973</v>
      </c>
      <c r="J93" s="3">
        <v>2548.4490382671356</v>
      </c>
      <c r="K93" s="3">
        <v>2834.8170928955078</v>
      </c>
      <c r="L93" s="3">
        <v>1506.6509177684784</v>
      </c>
      <c r="M93" s="3">
        <v>17.711395263671875</v>
      </c>
      <c r="N93" s="112">
        <v>56.307224273681648</v>
      </c>
      <c r="O93" s="87">
        <f t="shared" si="18"/>
        <v>14084.367198944092</v>
      </c>
    </row>
    <row r="94" spans="1:16" x14ac:dyDescent="0.35">
      <c r="A94" s="516"/>
      <c r="B94" s="11" t="s">
        <v>5</v>
      </c>
      <c r="C94" s="3">
        <v>0</v>
      </c>
      <c r="D94" s="3">
        <v>0</v>
      </c>
      <c r="E94" s="3">
        <v>307.79998779296881</v>
      </c>
      <c r="F94" s="3">
        <v>0</v>
      </c>
      <c r="G94" s="3">
        <v>0</v>
      </c>
      <c r="H94" s="3">
        <v>3539.6998596191411</v>
      </c>
      <c r="I94" s="3">
        <v>4463.0998229980478</v>
      </c>
      <c r="J94" s="3">
        <v>2000.6999206542973</v>
      </c>
      <c r="K94" s="3">
        <v>5232.5997924804697</v>
      </c>
      <c r="L94" s="3">
        <v>1538.999938964844</v>
      </c>
      <c r="M94" s="3">
        <v>0</v>
      </c>
      <c r="N94" s="112">
        <v>0</v>
      </c>
      <c r="O94" s="87">
        <f t="shared" si="18"/>
        <v>17082.899322509769</v>
      </c>
    </row>
    <row r="95" spans="1:16" x14ac:dyDescent="0.35">
      <c r="A95" s="516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12">
        <v>0</v>
      </c>
      <c r="O95" s="87">
        <f t="shared" si="18"/>
        <v>0</v>
      </c>
    </row>
    <row r="96" spans="1:16" x14ac:dyDescent="0.35">
      <c r="A96" s="516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333.66295725617778</v>
      </c>
      <c r="I96" s="3">
        <v>4041.4678905526375</v>
      </c>
      <c r="J96" s="3">
        <v>4375.1308478088149</v>
      </c>
      <c r="K96" s="3">
        <v>0</v>
      </c>
      <c r="L96" s="3">
        <v>2592.304514067227</v>
      </c>
      <c r="M96" s="3">
        <v>11790.740714401734</v>
      </c>
      <c r="N96" s="112">
        <v>6229.033314457045</v>
      </c>
      <c r="O96" s="87">
        <f t="shared" si="18"/>
        <v>29362.340238543635</v>
      </c>
    </row>
    <row r="97" spans="1:16" x14ac:dyDescent="0.35">
      <c r="A97" s="516"/>
      <c r="B97" s="11" t="s">
        <v>8</v>
      </c>
      <c r="C97" s="3">
        <v>0</v>
      </c>
      <c r="D97" s="3">
        <v>0</v>
      </c>
      <c r="E97" s="3">
        <v>3295.9812469482417</v>
      </c>
      <c r="F97" s="3">
        <v>1196.9848937988279</v>
      </c>
      <c r="G97" s="3">
        <v>0</v>
      </c>
      <c r="H97" s="3">
        <v>364.2325706481933</v>
      </c>
      <c r="I97" s="3">
        <v>1400.7178497314453</v>
      </c>
      <c r="J97" s="3">
        <v>1080.4726028442383</v>
      </c>
      <c r="K97" s="3">
        <v>9.2708053588867188</v>
      </c>
      <c r="L97" s="3">
        <v>702.51397705078114</v>
      </c>
      <c r="M97" s="3">
        <v>0</v>
      </c>
      <c r="N97" s="112">
        <v>0</v>
      </c>
      <c r="O97" s="87">
        <f t="shared" si="18"/>
        <v>8050.1739463806143</v>
      </c>
    </row>
    <row r="98" spans="1:16" ht="15" thickBot="1" x14ac:dyDescent="0.4">
      <c r="A98" s="517"/>
      <c r="B98" s="223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112">
        <v>0</v>
      </c>
      <c r="O98" s="87">
        <f t="shared" si="18"/>
        <v>0</v>
      </c>
    </row>
    <row r="99" spans="1:16" ht="21.5" thickBot="1" x14ac:dyDescent="0.55000000000000004">
      <c r="A99" s="89"/>
      <c r="B99" s="224" t="s">
        <v>43</v>
      </c>
      <c r="C99" s="225">
        <f t="shared" ref="C99:N99" si="19">SUM(C88:C98)</f>
        <v>0</v>
      </c>
      <c r="D99" s="225">
        <f t="shared" si="19"/>
        <v>0</v>
      </c>
      <c r="E99" s="225">
        <f t="shared" si="19"/>
        <v>100592.96244803505</v>
      </c>
      <c r="F99" s="225">
        <f t="shared" si="19"/>
        <v>143454.95583336178</v>
      </c>
      <c r="G99" s="225">
        <f t="shared" si="19"/>
        <v>78618.439383132558</v>
      </c>
      <c r="H99" s="225">
        <f t="shared" si="19"/>
        <v>129550.85747603074</v>
      </c>
      <c r="I99" s="225">
        <f t="shared" si="19"/>
        <v>114660.71554436231</v>
      </c>
      <c r="J99" s="225">
        <f t="shared" si="19"/>
        <v>87300.620364161296</v>
      </c>
      <c r="K99" s="225">
        <f t="shared" si="19"/>
        <v>150778.39378907438</v>
      </c>
      <c r="L99" s="226">
        <f t="shared" si="19"/>
        <v>140638.64997432093</v>
      </c>
      <c r="M99" s="226">
        <f t="shared" si="19"/>
        <v>19987.35286104757</v>
      </c>
      <c r="N99" s="445">
        <f t="shared" si="19"/>
        <v>14612.153125839481</v>
      </c>
      <c r="O99" s="90">
        <f t="shared" si="18"/>
        <v>980195.10079936602</v>
      </c>
    </row>
    <row r="100" spans="1:16" ht="21.5" thickBot="1" x14ac:dyDescent="0.55000000000000004">
      <c r="A100" s="89"/>
      <c r="F100" s="88">
        <v>0</v>
      </c>
    </row>
    <row r="101" spans="1:16" ht="21.5" thickBot="1" x14ac:dyDescent="0.55000000000000004">
      <c r="A101" s="89"/>
      <c r="B101" s="220" t="s">
        <v>36</v>
      </c>
      <c r="C101" s="221">
        <f>C$3</f>
        <v>44562</v>
      </c>
      <c r="D101" s="221">
        <f t="shared" ref="D101:N101" si="20">D$3</f>
        <v>44593</v>
      </c>
      <c r="E101" s="221">
        <f t="shared" si="20"/>
        <v>44621</v>
      </c>
      <c r="F101" s="221">
        <f t="shared" si="20"/>
        <v>44652</v>
      </c>
      <c r="G101" s="221">
        <f t="shared" si="20"/>
        <v>44682</v>
      </c>
      <c r="H101" s="221">
        <f t="shared" si="20"/>
        <v>44713</v>
      </c>
      <c r="I101" s="221">
        <f t="shared" si="20"/>
        <v>44743</v>
      </c>
      <c r="J101" s="221">
        <f t="shared" si="20"/>
        <v>44774</v>
      </c>
      <c r="K101" s="221">
        <f t="shared" si="20"/>
        <v>44805</v>
      </c>
      <c r="L101" s="221">
        <f t="shared" si="20"/>
        <v>44835</v>
      </c>
      <c r="M101" s="221">
        <f t="shared" si="20"/>
        <v>44866</v>
      </c>
      <c r="N101" s="221" t="str">
        <f t="shared" si="20"/>
        <v>Dec-22 +</v>
      </c>
      <c r="O101" s="222" t="s">
        <v>34</v>
      </c>
    </row>
    <row r="102" spans="1:16" ht="15" customHeight="1" x14ac:dyDescent="0.35">
      <c r="A102" s="512" t="s">
        <v>225</v>
      </c>
      <c r="B102" s="11" t="s">
        <v>0</v>
      </c>
      <c r="C102" s="3">
        <v>0</v>
      </c>
      <c r="D102" s="3">
        <v>0</v>
      </c>
      <c r="E102" s="3">
        <v>3431.9047388770864</v>
      </c>
      <c r="F102" s="3">
        <v>21857.833328887864</v>
      </c>
      <c r="G102" s="3">
        <v>2461.5416857045152</v>
      </c>
      <c r="H102" s="3">
        <v>5893.4464245816016</v>
      </c>
      <c r="I102" s="3">
        <v>5893.4464245816016</v>
      </c>
      <c r="J102" s="3">
        <v>3952.7203182364597</v>
      </c>
      <c r="K102" s="3">
        <v>14994.02385113369</v>
      </c>
      <c r="L102" s="3">
        <v>11562.119112256605</v>
      </c>
      <c r="M102" s="3">
        <v>9846.1667428180608</v>
      </c>
      <c r="N102" s="112">
        <v>14248.43453486772</v>
      </c>
      <c r="O102" s="87">
        <f t="shared" ref="O102:O113" si="21">SUM(C102:N102)</f>
        <v>94141.637161945211</v>
      </c>
      <c r="P102" s="229"/>
    </row>
    <row r="103" spans="1:16" x14ac:dyDescent="0.35">
      <c r="A103" s="513"/>
      <c r="B103" s="13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112">
        <v>0</v>
      </c>
      <c r="O103" s="87">
        <f t="shared" si="21"/>
        <v>0</v>
      </c>
    </row>
    <row r="104" spans="1:16" x14ac:dyDescent="0.35">
      <c r="A104" s="513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112">
        <v>0</v>
      </c>
      <c r="O104" s="87">
        <f t="shared" si="21"/>
        <v>0</v>
      </c>
    </row>
    <row r="105" spans="1:16" x14ac:dyDescent="0.35">
      <c r="A105" s="513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112">
        <v>0</v>
      </c>
      <c r="O105" s="87">
        <f t="shared" si="21"/>
        <v>0</v>
      </c>
    </row>
    <row r="106" spans="1:16" x14ac:dyDescent="0.35">
      <c r="A106" s="513"/>
      <c r="B106" s="13" t="s">
        <v>3</v>
      </c>
      <c r="C106" s="3">
        <v>26227.363883127604</v>
      </c>
      <c r="D106" s="3">
        <v>0</v>
      </c>
      <c r="E106" s="3">
        <v>45867.034413088091</v>
      </c>
      <c r="F106" s="3">
        <v>125278.43690303722</v>
      </c>
      <c r="G106" s="3">
        <v>36037.473506612696</v>
      </c>
      <c r="H106" s="3">
        <v>44204.964126586994</v>
      </c>
      <c r="I106" s="3">
        <v>34374.286248178432</v>
      </c>
      <c r="J106" s="3">
        <v>31922.317328273741</v>
      </c>
      <c r="K106" s="3">
        <v>86850.699241290276</v>
      </c>
      <c r="L106" s="3">
        <v>50772.089224830634</v>
      </c>
      <c r="M106" s="3">
        <v>51561.987858234228</v>
      </c>
      <c r="N106" s="112">
        <v>111373.73935613668</v>
      </c>
      <c r="O106" s="87">
        <f t="shared" si="21"/>
        <v>644470.3920893966</v>
      </c>
    </row>
    <row r="107" spans="1:16" x14ac:dyDescent="0.35">
      <c r="A107" s="513"/>
      <c r="B107" s="11" t="s">
        <v>4</v>
      </c>
      <c r="C107" s="3">
        <v>3093.776127017094</v>
      </c>
      <c r="D107" s="3">
        <v>2202.6809255078983</v>
      </c>
      <c r="E107" s="3">
        <v>3135.4245651424321</v>
      </c>
      <c r="F107" s="3">
        <v>10561.066765741532</v>
      </c>
      <c r="G107" s="3">
        <v>6083.5445177039892</v>
      </c>
      <c r="H107" s="3">
        <v>8401.5208040818779</v>
      </c>
      <c r="I107" s="3">
        <v>10276.506891546107</v>
      </c>
      <c r="J107" s="3">
        <v>10005.829830059127</v>
      </c>
      <c r="K107" s="3">
        <v>15123.296843097225</v>
      </c>
      <c r="L107" s="3">
        <v>9747.7002008685486</v>
      </c>
      <c r="M107" s="3">
        <v>7986.6740938622652</v>
      </c>
      <c r="N107" s="112">
        <v>9171.9791230729115</v>
      </c>
      <c r="O107" s="87">
        <f t="shared" si="21"/>
        <v>95790.000687701016</v>
      </c>
    </row>
    <row r="108" spans="1:16" x14ac:dyDescent="0.35">
      <c r="A108" s="513"/>
      <c r="B108" s="11" t="s">
        <v>5</v>
      </c>
      <c r="C108" s="3">
        <v>898.28700000001334</v>
      </c>
      <c r="D108" s="3">
        <v>621.89100000000929</v>
      </c>
      <c r="E108" s="3">
        <v>898.28700000001334</v>
      </c>
      <c r="F108" s="3">
        <v>2810.0260000000417</v>
      </c>
      <c r="G108" s="3">
        <v>1474.1120000000219</v>
      </c>
      <c r="H108" s="3">
        <v>2671.8280000000395</v>
      </c>
      <c r="I108" s="3">
        <v>3247.6530000000485</v>
      </c>
      <c r="J108" s="3">
        <v>3408.8840000000505</v>
      </c>
      <c r="K108" s="3">
        <v>3109.4550000000463</v>
      </c>
      <c r="L108" s="3">
        <v>2464.5310000000368</v>
      </c>
      <c r="M108" s="3">
        <v>1796.5740000000267</v>
      </c>
      <c r="N108" s="112">
        <v>2533.6300000000379</v>
      </c>
      <c r="O108" s="87">
        <f t="shared" si="21"/>
        <v>25935.158000000385</v>
      </c>
    </row>
    <row r="109" spans="1:16" x14ac:dyDescent="0.35">
      <c r="A109" s="513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112">
        <v>0</v>
      </c>
      <c r="O109" s="87">
        <f t="shared" si="21"/>
        <v>0</v>
      </c>
    </row>
    <row r="110" spans="1:16" x14ac:dyDescent="0.35">
      <c r="A110" s="513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112">
        <v>0</v>
      </c>
      <c r="O110" s="87">
        <f t="shared" si="21"/>
        <v>0</v>
      </c>
    </row>
    <row r="111" spans="1:16" x14ac:dyDescent="0.35">
      <c r="A111" s="513"/>
      <c r="B111" s="11" t="s">
        <v>8</v>
      </c>
      <c r="C111" s="3">
        <v>2080.4741429729738</v>
      </c>
      <c r="D111" s="3">
        <v>1341.0387100234198</v>
      </c>
      <c r="E111" s="3">
        <v>2025.710289826739</v>
      </c>
      <c r="F111" s="3">
        <v>6262.9958247167879</v>
      </c>
      <c r="G111" s="3">
        <v>2173.2509444980651</v>
      </c>
      <c r="H111" s="3">
        <v>3525.2283565227644</v>
      </c>
      <c r="I111" s="3">
        <v>3339.6180790182789</v>
      </c>
      <c r="J111" s="3">
        <v>5692.3933231246665</v>
      </c>
      <c r="K111" s="3">
        <v>3738.2074487751261</v>
      </c>
      <c r="L111" s="3">
        <v>2931.6067350557173</v>
      </c>
      <c r="M111" s="3">
        <v>2009.6135002688995</v>
      </c>
      <c r="N111" s="112">
        <v>3070.7294808905353</v>
      </c>
      <c r="O111" s="87">
        <f t="shared" si="21"/>
        <v>38190.866835693974</v>
      </c>
    </row>
    <row r="112" spans="1:16" ht="15" thickBot="1" x14ac:dyDescent="0.4">
      <c r="A112" s="514"/>
      <c r="B112" s="223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112">
        <v>0</v>
      </c>
      <c r="O112" s="87">
        <f t="shared" si="21"/>
        <v>0</v>
      </c>
    </row>
    <row r="113" spans="1:16" ht="21.5" thickBot="1" x14ac:dyDescent="0.55000000000000004">
      <c r="A113" s="89"/>
      <c r="B113" s="224" t="s">
        <v>43</v>
      </c>
      <c r="C113" s="225">
        <f t="shared" ref="C113:N113" si="22">SUM(C102:C112)</f>
        <v>32299.901153117687</v>
      </c>
      <c r="D113" s="225">
        <f t="shared" si="22"/>
        <v>4165.6106355313277</v>
      </c>
      <c r="E113" s="225">
        <f t="shared" si="22"/>
        <v>55358.361006934363</v>
      </c>
      <c r="F113" s="225">
        <f t="shared" si="22"/>
        <v>166770.35882238342</v>
      </c>
      <c r="G113" s="225">
        <f t="shared" si="22"/>
        <v>48229.922654519287</v>
      </c>
      <c r="H113" s="225">
        <f t="shared" si="22"/>
        <v>64696.987711773269</v>
      </c>
      <c r="I113" s="225">
        <f t="shared" si="22"/>
        <v>57131.510643324465</v>
      </c>
      <c r="J113" s="225">
        <f t="shared" si="22"/>
        <v>54982.144799694041</v>
      </c>
      <c r="K113" s="225">
        <f t="shared" si="22"/>
        <v>123815.68238429636</v>
      </c>
      <c r="L113" s="226">
        <f t="shared" si="22"/>
        <v>77478.04627301154</v>
      </c>
      <c r="M113" s="226">
        <f t="shared" si="22"/>
        <v>73201.016195183474</v>
      </c>
      <c r="N113" s="445">
        <f t="shared" si="22"/>
        <v>140398.51249496787</v>
      </c>
      <c r="O113" s="90">
        <f t="shared" si="21"/>
        <v>898528.05477473722</v>
      </c>
    </row>
    <row r="114" spans="1:16" ht="21.5" thickBot="1" x14ac:dyDescent="0.55000000000000004">
      <c r="A114" s="89"/>
    </row>
    <row r="115" spans="1:16" ht="21.5" thickBot="1" x14ac:dyDescent="0.55000000000000004">
      <c r="A115" s="89"/>
      <c r="B115" s="220" t="s">
        <v>36</v>
      </c>
      <c r="C115" s="221">
        <f>C$3</f>
        <v>44562</v>
      </c>
      <c r="D115" s="221">
        <f t="shared" ref="D115:N115" si="23">D$3</f>
        <v>44593</v>
      </c>
      <c r="E115" s="221">
        <f t="shared" si="23"/>
        <v>44621</v>
      </c>
      <c r="F115" s="221">
        <f t="shared" si="23"/>
        <v>44652</v>
      </c>
      <c r="G115" s="221">
        <f t="shared" si="23"/>
        <v>44682</v>
      </c>
      <c r="H115" s="221">
        <f t="shared" si="23"/>
        <v>44713</v>
      </c>
      <c r="I115" s="221">
        <f t="shared" si="23"/>
        <v>44743</v>
      </c>
      <c r="J115" s="221">
        <f t="shared" si="23"/>
        <v>44774</v>
      </c>
      <c r="K115" s="221">
        <f t="shared" si="23"/>
        <v>44805</v>
      </c>
      <c r="L115" s="221">
        <f t="shared" si="23"/>
        <v>44835</v>
      </c>
      <c r="M115" s="221">
        <f t="shared" si="23"/>
        <v>44866</v>
      </c>
      <c r="N115" s="221" t="str">
        <f t="shared" si="23"/>
        <v>Dec-22 +</v>
      </c>
      <c r="O115" s="222" t="s">
        <v>34</v>
      </c>
    </row>
    <row r="116" spans="1:16" ht="15" customHeight="1" x14ac:dyDescent="0.35">
      <c r="A116" s="515" t="s">
        <v>238</v>
      </c>
      <c r="B116" s="11" t="s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12">
        <v>0</v>
      </c>
      <c r="O116" s="87">
        <f t="shared" ref="O116:O127" si="24">SUM(C116:N116)</f>
        <v>0</v>
      </c>
      <c r="P116" s="229"/>
    </row>
    <row r="117" spans="1:16" x14ac:dyDescent="0.35">
      <c r="A117" s="516"/>
      <c r="B117" s="13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67536.557006835938</v>
      </c>
      <c r="J117" s="3">
        <v>0</v>
      </c>
      <c r="K117" s="3">
        <v>0</v>
      </c>
      <c r="L117" s="3">
        <v>0</v>
      </c>
      <c r="M117" s="3">
        <v>0</v>
      </c>
      <c r="N117" s="112">
        <v>0</v>
      </c>
      <c r="O117" s="87">
        <f t="shared" si="24"/>
        <v>67536.557006835938</v>
      </c>
    </row>
    <row r="118" spans="1:16" x14ac:dyDescent="0.35">
      <c r="A118" s="516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12">
        <v>0</v>
      </c>
      <c r="O118" s="87">
        <f t="shared" si="24"/>
        <v>0</v>
      </c>
    </row>
    <row r="119" spans="1:16" x14ac:dyDescent="0.35">
      <c r="A119" s="516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12">
        <v>0</v>
      </c>
      <c r="O119" s="87">
        <f t="shared" si="24"/>
        <v>0</v>
      </c>
    </row>
    <row r="120" spans="1:16" x14ac:dyDescent="0.35">
      <c r="A120" s="516"/>
      <c r="B120" s="13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112">
        <v>0</v>
      </c>
      <c r="O120" s="87">
        <f t="shared" si="24"/>
        <v>0</v>
      </c>
    </row>
    <row r="121" spans="1:16" x14ac:dyDescent="0.35">
      <c r="A121" s="516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8602.8699874877948</v>
      </c>
      <c r="K121" s="3">
        <v>0</v>
      </c>
      <c r="L121" s="3">
        <v>0</v>
      </c>
      <c r="M121" s="3">
        <v>0</v>
      </c>
      <c r="N121" s="112">
        <v>0</v>
      </c>
      <c r="O121" s="87">
        <f t="shared" si="24"/>
        <v>8602.8699874877948</v>
      </c>
    </row>
    <row r="122" spans="1:16" x14ac:dyDescent="0.35">
      <c r="A122" s="516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12">
        <v>0</v>
      </c>
      <c r="O122" s="87">
        <f t="shared" si="24"/>
        <v>0</v>
      </c>
    </row>
    <row r="123" spans="1:16" x14ac:dyDescent="0.35">
      <c r="A123" s="516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112">
        <v>0</v>
      </c>
      <c r="O123" s="87">
        <f t="shared" si="24"/>
        <v>0</v>
      </c>
    </row>
    <row r="124" spans="1:16" x14ac:dyDescent="0.35">
      <c r="A124" s="516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12">
        <v>0</v>
      </c>
      <c r="O124" s="87">
        <f t="shared" si="24"/>
        <v>0</v>
      </c>
    </row>
    <row r="125" spans="1:16" x14ac:dyDescent="0.35">
      <c r="A125" s="516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12">
        <v>0</v>
      </c>
      <c r="O125" s="87">
        <f t="shared" si="24"/>
        <v>0</v>
      </c>
    </row>
    <row r="126" spans="1:16" ht="15" thickBot="1" x14ac:dyDescent="0.4">
      <c r="A126" s="517"/>
      <c r="B126" s="223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12">
        <v>0</v>
      </c>
      <c r="O126" s="87">
        <f t="shared" si="24"/>
        <v>0</v>
      </c>
    </row>
    <row r="127" spans="1:16" ht="21.5" thickBot="1" x14ac:dyDescent="0.55000000000000004">
      <c r="A127" s="89"/>
      <c r="B127" s="224" t="s">
        <v>43</v>
      </c>
      <c r="C127" s="225">
        <f t="shared" ref="C127:N127" si="25">SUM(C116:C126)</f>
        <v>0</v>
      </c>
      <c r="D127" s="225">
        <f t="shared" si="25"/>
        <v>0</v>
      </c>
      <c r="E127" s="225">
        <f t="shared" si="25"/>
        <v>0</v>
      </c>
      <c r="F127" s="225">
        <f t="shared" si="25"/>
        <v>0</v>
      </c>
      <c r="G127" s="225">
        <f t="shared" si="25"/>
        <v>0</v>
      </c>
      <c r="H127" s="225">
        <f t="shared" si="25"/>
        <v>0</v>
      </c>
      <c r="I127" s="225">
        <f t="shared" si="25"/>
        <v>67536.557006835938</v>
      </c>
      <c r="J127" s="225">
        <f t="shared" si="25"/>
        <v>8602.8699874877948</v>
      </c>
      <c r="K127" s="225">
        <f t="shared" si="25"/>
        <v>0</v>
      </c>
      <c r="L127" s="226">
        <f t="shared" si="25"/>
        <v>0</v>
      </c>
      <c r="M127" s="226">
        <f t="shared" si="25"/>
        <v>0</v>
      </c>
      <c r="N127" s="445">
        <f t="shared" si="25"/>
        <v>0</v>
      </c>
      <c r="O127" s="90">
        <f t="shared" si="24"/>
        <v>76139.42699432373</v>
      </c>
    </row>
    <row r="128" spans="1:16" ht="21.5" thickBot="1" x14ac:dyDescent="0.55000000000000004">
      <c r="A128" s="89"/>
    </row>
    <row r="129" spans="1:16" ht="21.5" thickBot="1" x14ac:dyDescent="0.55000000000000004">
      <c r="A129" s="89"/>
      <c r="B129" s="220" t="s">
        <v>36</v>
      </c>
      <c r="C129" s="221">
        <f>C$3</f>
        <v>44562</v>
      </c>
      <c r="D129" s="221">
        <f t="shared" ref="D129:N129" si="26">D$3</f>
        <v>44593</v>
      </c>
      <c r="E129" s="221">
        <f t="shared" si="26"/>
        <v>44621</v>
      </c>
      <c r="F129" s="221">
        <f t="shared" si="26"/>
        <v>44652</v>
      </c>
      <c r="G129" s="221">
        <f t="shared" si="26"/>
        <v>44682</v>
      </c>
      <c r="H129" s="221">
        <f t="shared" si="26"/>
        <v>44713</v>
      </c>
      <c r="I129" s="221">
        <f t="shared" si="26"/>
        <v>44743</v>
      </c>
      <c r="J129" s="221">
        <f t="shared" si="26"/>
        <v>44774</v>
      </c>
      <c r="K129" s="221">
        <f t="shared" si="26"/>
        <v>44805</v>
      </c>
      <c r="L129" s="221">
        <f t="shared" si="26"/>
        <v>44835</v>
      </c>
      <c r="M129" s="221">
        <f t="shared" si="26"/>
        <v>44866</v>
      </c>
      <c r="N129" s="221" t="str">
        <f t="shared" si="26"/>
        <v>Dec-22 +</v>
      </c>
      <c r="O129" s="222" t="s">
        <v>34</v>
      </c>
    </row>
    <row r="130" spans="1:16" ht="15" customHeight="1" x14ac:dyDescent="0.35">
      <c r="A130" s="520" t="s">
        <v>241</v>
      </c>
      <c r="B130" s="11" t="s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112">
        <v>0</v>
      </c>
      <c r="O130" s="87">
        <f t="shared" ref="O130:O141" si="27">SUM(C130:N130)</f>
        <v>0</v>
      </c>
      <c r="P130" s="229"/>
    </row>
    <row r="131" spans="1:16" x14ac:dyDescent="0.35">
      <c r="A131" s="521"/>
      <c r="B131" s="13" t="s">
        <v>1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112"/>
      <c r="O131" s="87">
        <f t="shared" si="27"/>
        <v>0</v>
      </c>
    </row>
    <row r="132" spans="1:16" x14ac:dyDescent="0.35">
      <c r="A132" s="521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12">
        <v>0</v>
      </c>
      <c r="O132" s="87">
        <f t="shared" si="27"/>
        <v>0</v>
      </c>
    </row>
    <row r="133" spans="1:16" x14ac:dyDescent="0.35">
      <c r="A133" s="521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112">
        <v>0</v>
      </c>
      <c r="O133" s="87">
        <f t="shared" si="27"/>
        <v>0</v>
      </c>
    </row>
    <row r="134" spans="1:16" x14ac:dyDescent="0.35">
      <c r="A134" s="521"/>
      <c r="B134" s="13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-42721.18499912024</v>
      </c>
      <c r="H134" s="3">
        <v>21464.361610502401</v>
      </c>
      <c r="I134" s="3">
        <v>17034.162122487978</v>
      </c>
      <c r="J134" s="3">
        <v>21783.904709991119</v>
      </c>
      <c r="K134" s="3">
        <v>30554.975812948182</v>
      </c>
      <c r="L134" s="3">
        <v>0</v>
      </c>
      <c r="M134" s="3">
        <v>0</v>
      </c>
      <c r="N134" s="112">
        <v>0</v>
      </c>
      <c r="O134" s="87">
        <f t="shared" si="27"/>
        <v>48116.21925680944</v>
      </c>
    </row>
    <row r="135" spans="1:16" x14ac:dyDescent="0.35">
      <c r="A135" s="521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12">
        <v>0</v>
      </c>
      <c r="O135" s="87">
        <f t="shared" si="27"/>
        <v>0</v>
      </c>
    </row>
    <row r="136" spans="1:16" x14ac:dyDescent="0.35">
      <c r="A136" s="521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112">
        <v>0</v>
      </c>
      <c r="O136" s="87">
        <f t="shared" si="27"/>
        <v>0</v>
      </c>
    </row>
    <row r="137" spans="1:16" x14ac:dyDescent="0.35">
      <c r="A137" s="521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12">
        <v>0</v>
      </c>
      <c r="O137" s="87">
        <f t="shared" si="27"/>
        <v>0</v>
      </c>
    </row>
    <row r="138" spans="1:16" x14ac:dyDescent="0.35">
      <c r="A138" s="521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112">
        <v>0</v>
      </c>
      <c r="O138" s="87">
        <f t="shared" si="27"/>
        <v>0</v>
      </c>
    </row>
    <row r="139" spans="1:16" x14ac:dyDescent="0.35">
      <c r="A139" s="521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112">
        <v>0</v>
      </c>
      <c r="O139" s="87">
        <f t="shared" si="27"/>
        <v>0</v>
      </c>
    </row>
    <row r="140" spans="1:16" ht="15" thickBot="1" x14ac:dyDescent="0.4">
      <c r="A140" s="522"/>
      <c r="B140" s="223" t="s">
        <v>42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12">
        <v>0</v>
      </c>
      <c r="O140" s="87">
        <f t="shared" si="27"/>
        <v>0</v>
      </c>
    </row>
    <row r="141" spans="1:16" ht="21.5" thickBot="1" x14ac:dyDescent="0.55000000000000004">
      <c r="A141" s="89"/>
      <c r="B141" s="224" t="s">
        <v>43</v>
      </c>
      <c r="C141" s="225">
        <f t="shared" ref="C141:N141" si="28">SUM(C130:C140)</f>
        <v>0</v>
      </c>
      <c r="D141" s="225">
        <f t="shared" si="28"/>
        <v>0</v>
      </c>
      <c r="E141" s="225">
        <f t="shared" si="28"/>
        <v>0</v>
      </c>
      <c r="F141" s="225">
        <f t="shared" si="28"/>
        <v>0</v>
      </c>
      <c r="G141" s="225">
        <f t="shared" si="28"/>
        <v>-42721.18499912024</v>
      </c>
      <c r="H141" s="225">
        <f t="shared" si="28"/>
        <v>21464.361610502401</v>
      </c>
      <c r="I141" s="225">
        <f t="shared" si="28"/>
        <v>17034.162122487978</v>
      </c>
      <c r="J141" s="225">
        <f t="shared" si="28"/>
        <v>21783.904709991119</v>
      </c>
      <c r="K141" s="225">
        <f t="shared" si="28"/>
        <v>30554.975812948182</v>
      </c>
      <c r="L141" s="226">
        <f t="shared" si="28"/>
        <v>0</v>
      </c>
      <c r="M141" s="226">
        <f t="shared" si="28"/>
        <v>0</v>
      </c>
      <c r="N141" s="445">
        <f t="shared" si="28"/>
        <v>0</v>
      </c>
      <c r="O141" s="90">
        <f t="shared" si="27"/>
        <v>48116.21925680944</v>
      </c>
    </row>
    <row r="142" spans="1:16" ht="21.5" thickBot="1" x14ac:dyDescent="0.55000000000000004">
      <c r="A142" s="89"/>
      <c r="O142" s="361" t="s">
        <v>182</v>
      </c>
      <c r="P142" s="364">
        <f>SUM(C130:N140)</f>
        <v>48116.21925680944</v>
      </c>
    </row>
    <row r="143" spans="1:16" ht="21.5" thickBot="1" x14ac:dyDescent="0.55000000000000004">
      <c r="A143" s="89"/>
      <c r="B143" s="220" t="s">
        <v>36</v>
      </c>
      <c r="C143" s="221">
        <f>C$3</f>
        <v>44562</v>
      </c>
      <c r="D143" s="221">
        <f t="shared" ref="D143:N143" si="29">D$3</f>
        <v>44593</v>
      </c>
      <c r="E143" s="221">
        <f t="shared" si="29"/>
        <v>44621</v>
      </c>
      <c r="F143" s="221">
        <f t="shared" si="29"/>
        <v>44652</v>
      </c>
      <c r="G143" s="221">
        <f t="shared" si="29"/>
        <v>44682</v>
      </c>
      <c r="H143" s="221">
        <f t="shared" si="29"/>
        <v>44713</v>
      </c>
      <c r="I143" s="221">
        <f t="shared" si="29"/>
        <v>44743</v>
      </c>
      <c r="J143" s="221">
        <f t="shared" si="29"/>
        <v>44774</v>
      </c>
      <c r="K143" s="221">
        <f t="shared" si="29"/>
        <v>44805</v>
      </c>
      <c r="L143" s="221">
        <f t="shared" si="29"/>
        <v>44835</v>
      </c>
      <c r="M143" s="221">
        <f t="shared" si="29"/>
        <v>44866</v>
      </c>
      <c r="N143" s="221" t="str">
        <f t="shared" si="29"/>
        <v>Dec-22 +</v>
      </c>
      <c r="O143" s="222" t="s">
        <v>34</v>
      </c>
    </row>
    <row r="144" spans="1:16" ht="15" customHeight="1" x14ac:dyDescent="0.35">
      <c r="A144" s="512" t="s">
        <v>171</v>
      </c>
      <c r="B144" s="11" t="s">
        <v>0</v>
      </c>
      <c r="C144" s="3">
        <f>C4+C18+C60+C74+C102</f>
        <v>0</v>
      </c>
      <c r="D144" s="3">
        <f t="shared" ref="D144:N144" si="30">D4+D18+D60+D74+D102</f>
        <v>0</v>
      </c>
      <c r="E144" s="3">
        <f t="shared" si="30"/>
        <v>3431.9047388770864</v>
      </c>
      <c r="F144" s="3">
        <f t="shared" si="30"/>
        <v>21857.833328887864</v>
      </c>
      <c r="G144" s="3">
        <f t="shared" si="30"/>
        <v>2461.5416857045152</v>
      </c>
      <c r="H144" s="3">
        <f t="shared" si="30"/>
        <v>5893.4464245816016</v>
      </c>
      <c r="I144" s="3">
        <f t="shared" si="30"/>
        <v>5893.4464245816016</v>
      </c>
      <c r="J144" s="3">
        <f t="shared" si="30"/>
        <v>3952.7203182364597</v>
      </c>
      <c r="K144" s="3">
        <f t="shared" si="30"/>
        <v>14994.02385113369</v>
      </c>
      <c r="L144" s="113">
        <f t="shared" si="30"/>
        <v>11562.119112256605</v>
      </c>
      <c r="M144" s="113">
        <f t="shared" si="30"/>
        <v>9846.1667428180608</v>
      </c>
      <c r="N144" s="112">
        <f t="shared" si="30"/>
        <v>14248.43453486772</v>
      </c>
      <c r="O144" s="87">
        <f t="shared" ref="O144:O155" si="31">SUM(C144:N144)</f>
        <v>94141.637161945211</v>
      </c>
      <c r="P144" s="229"/>
    </row>
    <row r="145" spans="1:16" x14ac:dyDescent="0.35">
      <c r="A145" s="513"/>
      <c r="B145" s="13" t="s">
        <v>1</v>
      </c>
      <c r="C145" s="3">
        <f t="shared" ref="C145:N145" si="32">C5+C19+C61+C75+C103</f>
        <v>85301.78744048049</v>
      </c>
      <c r="D145" s="3">
        <f t="shared" si="32"/>
        <v>1017886.2232565018</v>
      </c>
      <c r="E145" s="3">
        <f t="shared" si="32"/>
        <v>1779838.4824410058</v>
      </c>
      <c r="F145" s="3">
        <f t="shared" si="32"/>
        <v>1586024.9326664372</v>
      </c>
      <c r="G145" s="3">
        <f t="shared" si="32"/>
        <v>1830626.0909558912</v>
      </c>
      <c r="H145" s="3">
        <f t="shared" si="32"/>
        <v>2360468.1435926617</v>
      </c>
      <c r="I145" s="3">
        <f t="shared" si="32"/>
        <v>2727564.6733913585</v>
      </c>
      <c r="J145" s="3">
        <f t="shared" si="32"/>
        <v>2813666.7297353703</v>
      </c>
      <c r="K145" s="3">
        <f t="shared" si="32"/>
        <v>2331717.4064433575</v>
      </c>
      <c r="L145" s="113">
        <f t="shared" si="32"/>
        <v>1534545.771365193</v>
      </c>
      <c r="M145" s="113">
        <f t="shared" si="32"/>
        <v>1760430.9944543943</v>
      </c>
      <c r="N145" s="112">
        <f t="shared" si="32"/>
        <v>4733246.9616246782</v>
      </c>
      <c r="O145" s="87">
        <f t="shared" si="31"/>
        <v>24561318.197367329</v>
      </c>
    </row>
    <row r="146" spans="1:16" x14ac:dyDescent="0.35">
      <c r="A146" s="513"/>
      <c r="B146" s="11" t="s">
        <v>2</v>
      </c>
      <c r="C146" s="3">
        <f t="shared" ref="C146:N146" si="33">C6+C20+C62+C76+C104</f>
        <v>0</v>
      </c>
      <c r="D146" s="3">
        <f t="shared" si="33"/>
        <v>0</v>
      </c>
      <c r="E146" s="3">
        <f t="shared" si="33"/>
        <v>0</v>
      </c>
      <c r="F146" s="3">
        <f t="shared" si="33"/>
        <v>0</v>
      </c>
      <c r="G146" s="3">
        <f t="shared" si="33"/>
        <v>0</v>
      </c>
      <c r="H146" s="3">
        <f t="shared" si="33"/>
        <v>0</v>
      </c>
      <c r="I146" s="3">
        <f t="shared" si="33"/>
        <v>0</v>
      </c>
      <c r="J146" s="3">
        <f t="shared" si="33"/>
        <v>0</v>
      </c>
      <c r="K146" s="3">
        <f t="shared" si="33"/>
        <v>0</v>
      </c>
      <c r="L146" s="113">
        <f t="shared" si="33"/>
        <v>0</v>
      </c>
      <c r="M146" s="113">
        <f t="shared" si="33"/>
        <v>0</v>
      </c>
      <c r="N146" s="112">
        <f t="shared" si="33"/>
        <v>0</v>
      </c>
      <c r="O146" s="87">
        <f t="shared" si="31"/>
        <v>0</v>
      </c>
    </row>
    <row r="147" spans="1:16" x14ac:dyDescent="0.35">
      <c r="A147" s="513"/>
      <c r="B147" s="11" t="s">
        <v>9</v>
      </c>
      <c r="C147" s="3">
        <f t="shared" ref="C147:N147" si="34">C7+C21+C63+C77+C105</f>
        <v>124131.08075508937</v>
      </c>
      <c r="D147" s="3">
        <f t="shared" si="34"/>
        <v>778937.23061579349</v>
      </c>
      <c r="E147" s="3">
        <f t="shared" si="34"/>
        <v>1411692.7814219198</v>
      </c>
      <c r="F147" s="3">
        <f t="shared" si="34"/>
        <v>1121771.6133854399</v>
      </c>
      <c r="G147" s="3">
        <f t="shared" si="34"/>
        <v>952962.70363176707</v>
      </c>
      <c r="H147" s="3">
        <f t="shared" si="34"/>
        <v>1085631.6770502666</v>
      </c>
      <c r="I147" s="3">
        <f t="shared" si="34"/>
        <v>1464341.0914341919</v>
      </c>
      <c r="J147" s="3">
        <f t="shared" si="34"/>
        <v>1440701.1420168201</v>
      </c>
      <c r="K147" s="3">
        <f t="shared" si="34"/>
        <v>1159640.4803445854</v>
      </c>
      <c r="L147" s="113">
        <f t="shared" si="34"/>
        <v>820783.01478383923</v>
      </c>
      <c r="M147" s="113">
        <f t="shared" si="34"/>
        <v>856395.26514274802</v>
      </c>
      <c r="N147" s="112">
        <f t="shared" si="34"/>
        <v>3679139.3247813722</v>
      </c>
      <c r="O147" s="87">
        <f t="shared" si="31"/>
        <v>14896127.405363832</v>
      </c>
    </row>
    <row r="148" spans="1:16" x14ac:dyDescent="0.35">
      <c r="A148" s="513"/>
      <c r="B148" s="13" t="s">
        <v>3</v>
      </c>
      <c r="C148" s="3">
        <f t="shared" ref="C148:N148" si="35">C8+C22+C64+C78+C106</f>
        <v>355118.64013579127</v>
      </c>
      <c r="D148" s="3">
        <f t="shared" si="35"/>
        <v>18792.138488274242</v>
      </c>
      <c r="E148" s="3">
        <f t="shared" si="35"/>
        <v>55443.797296535544</v>
      </c>
      <c r="F148" s="3">
        <f t="shared" si="35"/>
        <v>143618.84129303563</v>
      </c>
      <c r="G148" s="3">
        <f t="shared" si="35"/>
        <v>43536.259537991362</v>
      </c>
      <c r="H148" s="3">
        <f t="shared" si="35"/>
        <v>92774.508454614959</v>
      </c>
      <c r="I148" s="3">
        <f t="shared" si="35"/>
        <v>57232.031620935086</v>
      </c>
      <c r="J148" s="3">
        <f t="shared" si="35"/>
        <v>44653.603330091195</v>
      </c>
      <c r="K148" s="3">
        <f t="shared" si="35"/>
        <v>96698.502583703215</v>
      </c>
      <c r="L148" s="113">
        <f t="shared" si="35"/>
        <v>63601.337615864009</v>
      </c>
      <c r="M148" s="113">
        <f t="shared" si="35"/>
        <v>176804.55283009922</v>
      </c>
      <c r="N148" s="112">
        <f t="shared" si="35"/>
        <v>117878.71037130852</v>
      </c>
      <c r="O148" s="87">
        <f t="shared" si="31"/>
        <v>1266152.9235582442</v>
      </c>
    </row>
    <row r="149" spans="1:16" x14ac:dyDescent="0.35">
      <c r="A149" s="513"/>
      <c r="B149" s="11" t="s">
        <v>4</v>
      </c>
      <c r="C149" s="3">
        <f t="shared" ref="C149:N149" si="36">C9+C23+C65+C79+C107</f>
        <v>3093.776127017094</v>
      </c>
      <c r="D149" s="3">
        <f t="shared" si="36"/>
        <v>2202.6809255078983</v>
      </c>
      <c r="E149" s="3">
        <f t="shared" si="36"/>
        <v>3135.4245651424321</v>
      </c>
      <c r="F149" s="3">
        <f t="shared" si="36"/>
        <v>10561.066765741532</v>
      </c>
      <c r="G149" s="3">
        <f t="shared" si="36"/>
        <v>6083.5445177039892</v>
      </c>
      <c r="H149" s="3">
        <f t="shared" si="36"/>
        <v>8401.5208040818779</v>
      </c>
      <c r="I149" s="3">
        <f t="shared" si="36"/>
        <v>10276.506891546107</v>
      </c>
      <c r="J149" s="3">
        <f t="shared" si="36"/>
        <v>12026.641979106978</v>
      </c>
      <c r="K149" s="3">
        <f t="shared" si="36"/>
        <v>15123.296843097225</v>
      </c>
      <c r="L149" s="113">
        <f t="shared" si="36"/>
        <v>9747.7002008685486</v>
      </c>
      <c r="M149" s="113">
        <f t="shared" si="36"/>
        <v>9193.6539370019127</v>
      </c>
      <c r="N149" s="112">
        <f t="shared" si="36"/>
        <v>9171.9791230729115</v>
      </c>
      <c r="O149" s="87">
        <f t="shared" si="31"/>
        <v>99017.792679888516</v>
      </c>
    </row>
    <row r="150" spans="1:16" x14ac:dyDescent="0.35">
      <c r="A150" s="513"/>
      <c r="B150" s="11" t="s">
        <v>5</v>
      </c>
      <c r="C150" s="3">
        <f t="shared" ref="C150:N150" si="37">C10+C24+C66+C80+C108</f>
        <v>898.28700000001334</v>
      </c>
      <c r="D150" s="3">
        <f t="shared" si="37"/>
        <v>3916.6039020691014</v>
      </c>
      <c r="E150" s="3">
        <f t="shared" si="37"/>
        <v>15105.192452728286</v>
      </c>
      <c r="F150" s="3">
        <f t="shared" si="37"/>
        <v>18640.128424621624</v>
      </c>
      <c r="G150" s="3">
        <f t="shared" si="37"/>
        <v>15096.150742065453</v>
      </c>
      <c r="H150" s="3">
        <f t="shared" si="37"/>
        <v>13442.34097378544</v>
      </c>
      <c r="I150" s="3">
        <f t="shared" si="37"/>
        <v>23945.814777496387</v>
      </c>
      <c r="J150" s="3">
        <f t="shared" si="37"/>
        <v>21775.45092123418</v>
      </c>
      <c r="K150" s="3">
        <f t="shared" si="37"/>
        <v>5846.1944485474096</v>
      </c>
      <c r="L150" s="113">
        <f t="shared" si="37"/>
        <v>7934.0739039001837</v>
      </c>
      <c r="M150" s="113">
        <f t="shared" si="37"/>
        <v>3859.0221124878199</v>
      </c>
      <c r="N150" s="112">
        <f t="shared" si="37"/>
        <v>10974.952547912635</v>
      </c>
      <c r="O150" s="87">
        <f t="shared" si="31"/>
        <v>141434.21220684852</v>
      </c>
    </row>
    <row r="151" spans="1:16" x14ac:dyDescent="0.35">
      <c r="A151" s="513"/>
      <c r="B151" s="11" t="s">
        <v>6</v>
      </c>
      <c r="C151" s="3">
        <f t="shared" ref="C151:N151" si="38">C11+C25+C67+C81+C109</f>
        <v>0</v>
      </c>
      <c r="D151" s="3">
        <f t="shared" si="38"/>
        <v>0</v>
      </c>
      <c r="E151" s="3">
        <f t="shared" si="38"/>
        <v>0</v>
      </c>
      <c r="F151" s="3">
        <f t="shared" si="38"/>
        <v>0</v>
      </c>
      <c r="G151" s="3">
        <f t="shared" si="38"/>
        <v>0</v>
      </c>
      <c r="H151" s="3">
        <f t="shared" si="38"/>
        <v>0</v>
      </c>
      <c r="I151" s="3">
        <f t="shared" si="38"/>
        <v>0</v>
      </c>
      <c r="J151" s="3">
        <f t="shared" si="38"/>
        <v>0</v>
      </c>
      <c r="K151" s="3">
        <f t="shared" si="38"/>
        <v>0</v>
      </c>
      <c r="L151" s="113">
        <f t="shared" si="38"/>
        <v>0</v>
      </c>
      <c r="M151" s="113">
        <f t="shared" si="38"/>
        <v>0</v>
      </c>
      <c r="N151" s="112">
        <f t="shared" si="38"/>
        <v>0</v>
      </c>
      <c r="O151" s="87">
        <f t="shared" si="31"/>
        <v>0</v>
      </c>
    </row>
    <row r="152" spans="1:16" x14ac:dyDescent="0.35">
      <c r="A152" s="513"/>
      <c r="B152" s="11" t="s">
        <v>7</v>
      </c>
      <c r="C152" s="3">
        <f t="shared" ref="C152:N152" si="39">C12+C26+C68+C82+C110</f>
        <v>0</v>
      </c>
      <c r="D152" s="3">
        <f t="shared" si="39"/>
        <v>0</v>
      </c>
      <c r="E152" s="3">
        <f t="shared" si="39"/>
        <v>0</v>
      </c>
      <c r="F152" s="3">
        <f t="shared" si="39"/>
        <v>0</v>
      </c>
      <c r="G152" s="3">
        <f t="shared" si="39"/>
        <v>0</v>
      </c>
      <c r="H152" s="3">
        <f t="shared" si="39"/>
        <v>0</v>
      </c>
      <c r="I152" s="3">
        <f t="shared" si="39"/>
        <v>0</v>
      </c>
      <c r="J152" s="3">
        <f t="shared" si="39"/>
        <v>0</v>
      </c>
      <c r="K152" s="3">
        <f t="shared" si="39"/>
        <v>0</v>
      </c>
      <c r="L152" s="113">
        <f t="shared" si="39"/>
        <v>0</v>
      </c>
      <c r="M152" s="113">
        <f t="shared" si="39"/>
        <v>0</v>
      </c>
      <c r="N152" s="112">
        <f t="shared" si="39"/>
        <v>0</v>
      </c>
      <c r="O152" s="87">
        <f t="shared" si="31"/>
        <v>0</v>
      </c>
    </row>
    <row r="153" spans="1:16" x14ac:dyDescent="0.35">
      <c r="A153" s="513"/>
      <c r="B153" s="11" t="s">
        <v>8</v>
      </c>
      <c r="C153" s="3">
        <f t="shared" ref="C153:N153" si="40">C13+C27+C69+C83+C111</f>
        <v>2080.4741429729738</v>
      </c>
      <c r="D153" s="3">
        <f t="shared" si="40"/>
        <v>33206.945936585922</v>
      </c>
      <c r="E153" s="3">
        <f t="shared" si="40"/>
        <v>33891.61751638924</v>
      </c>
      <c r="F153" s="3">
        <f t="shared" si="40"/>
        <v>33576.630590341789</v>
      </c>
      <c r="G153" s="3">
        <f t="shared" si="40"/>
        <v>31763.021940591814</v>
      </c>
      <c r="H153" s="3">
        <f t="shared" si="40"/>
        <v>39943.408044022763</v>
      </c>
      <c r="I153" s="3">
        <f t="shared" si="40"/>
        <v>44310.070227455777</v>
      </c>
      <c r="J153" s="3">
        <f t="shared" si="40"/>
        <v>33006.028088749663</v>
      </c>
      <c r="K153" s="3">
        <f t="shared" si="40"/>
        <v>19671.161062056377</v>
      </c>
      <c r="L153" s="113">
        <f t="shared" si="40"/>
        <v>16588.424117868217</v>
      </c>
      <c r="M153" s="113">
        <f t="shared" si="40"/>
        <v>247832.3263908939</v>
      </c>
      <c r="N153" s="112">
        <f t="shared" si="40"/>
        <v>96392.314930109278</v>
      </c>
      <c r="O153" s="87">
        <f t="shared" si="31"/>
        <v>632262.42298803781</v>
      </c>
    </row>
    <row r="154" spans="1:16" ht="15" thickBot="1" x14ac:dyDescent="0.4">
      <c r="A154" s="514"/>
      <c r="B154" s="223" t="s">
        <v>42</v>
      </c>
      <c r="C154" s="3">
        <f t="shared" ref="C154:N154" si="41">C14+C28+C70+C84+C112</f>
        <v>0</v>
      </c>
      <c r="D154" s="3">
        <f t="shared" si="41"/>
        <v>0</v>
      </c>
      <c r="E154" s="3">
        <f t="shared" si="41"/>
        <v>0</v>
      </c>
      <c r="F154" s="3">
        <f t="shared" si="41"/>
        <v>0</v>
      </c>
      <c r="G154" s="3">
        <f t="shared" si="41"/>
        <v>0</v>
      </c>
      <c r="H154" s="3">
        <f t="shared" si="41"/>
        <v>0</v>
      </c>
      <c r="I154" s="3">
        <f t="shared" si="41"/>
        <v>0</v>
      </c>
      <c r="J154" s="3">
        <f t="shared" si="41"/>
        <v>0</v>
      </c>
      <c r="K154" s="3">
        <f t="shared" si="41"/>
        <v>0</v>
      </c>
      <c r="L154" s="113">
        <f t="shared" si="41"/>
        <v>0</v>
      </c>
      <c r="M154" s="113">
        <f t="shared" si="41"/>
        <v>0</v>
      </c>
      <c r="N154" s="112">
        <f t="shared" si="41"/>
        <v>0</v>
      </c>
      <c r="O154" s="87">
        <f t="shared" si="31"/>
        <v>0</v>
      </c>
    </row>
    <row r="155" spans="1:16" ht="15" thickBot="1" x14ac:dyDescent="0.4">
      <c r="B155" s="224" t="s">
        <v>43</v>
      </c>
      <c r="C155" s="225">
        <f t="shared" ref="C155" si="42">SUM(C144:C154)</f>
        <v>570624.04560135119</v>
      </c>
      <c r="D155" s="225">
        <f t="shared" ref="D155:M155" si="43">SUM(D144:D154)</f>
        <v>1854941.8231247326</v>
      </c>
      <c r="E155" s="225">
        <f t="shared" si="43"/>
        <v>3302539.2004325981</v>
      </c>
      <c r="F155" s="225">
        <f t="shared" si="43"/>
        <v>2936051.0464545055</v>
      </c>
      <c r="G155" s="225">
        <f t="shared" si="43"/>
        <v>2882529.3130117152</v>
      </c>
      <c r="H155" s="225">
        <f t="shared" si="43"/>
        <v>3606555.0453440151</v>
      </c>
      <c r="I155" s="225">
        <f t="shared" si="43"/>
        <v>4333563.6347675649</v>
      </c>
      <c r="J155" s="225">
        <f t="shared" si="43"/>
        <v>4369782.3163896082</v>
      </c>
      <c r="K155" s="225">
        <f t="shared" si="43"/>
        <v>3643691.0655764802</v>
      </c>
      <c r="L155" s="226">
        <f t="shared" si="43"/>
        <v>2464762.4410997899</v>
      </c>
      <c r="M155" s="226">
        <f t="shared" si="43"/>
        <v>3064361.9816104425</v>
      </c>
      <c r="N155" s="445">
        <f t="shared" ref="N155" si="44">SUM(N144:N154)</f>
        <v>8661052.6779133212</v>
      </c>
      <c r="O155" s="90">
        <f t="shared" si="31"/>
        <v>41690454.591326125</v>
      </c>
    </row>
    <row r="156" spans="1:16" ht="15" thickBot="1" x14ac:dyDescent="0.4">
      <c r="O156" s="361" t="s">
        <v>182</v>
      </c>
      <c r="P156" s="364">
        <f>SUM(C4:N14,C18:N28,C60:N70,C74:N84,C102:N112)</f>
        <v>41690454.59132617</v>
      </c>
    </row>
    <row r="157" spans="1:16" ht="21.5" thickBot="1" x14ac:dyDescent="0.55000000000000004">
      <c r="A157" s="89"/>
      <c r="B157" s="220" t="s">
        <v>36</v>
      </c>
      <c r="C157" s="221">
        <f>C$3</f>
        <v>44562</v>
      </c>
      <c r="D157" s="221">
        <f t="shared" ref="D157:N157" si="45">D$3</f>
        <v>44593</v>
      </c>
      <c r="E157" s="221">
        <f t="shared" si="45"/>
        <v>44621</v>
      </c>
      <c r="F157" s="221">
        <f t="shared" si="45"/>
        <v>44652</v>
      </c>
      <c r="G157" s="221">
        <f t="shared" si="45"/>
        <v>44682</v>
      </c>
      <c r="H157" s="221">
        <f t="shared" si="45"/>
        <v>44713</v>
      </c>
      <c r="I157" s="221">
        <f t="shared" si="45"/>
        <v>44743</v>
      </c>
      <c r="J157" s="221">
        <f t="shared" si="45"/>
        <v>44774</v>
      </c>
      <c r="K157" s="221">
        <f t="shared" si="45"/>
        <v>44805</v>
      </c>
      <c r="L157" s="221">
        <f t="shared" si="45"/>
        <v>44835</v>
      </c>
      <c r="M157" s="221">
        <f t="shared" si="45"/>
        <v>44866</v>
      </c>
      <c r="N157" s="221" t="str">
        <f t="shared" si="45"/>
        <v>Dec-22 +</v>
      </c>
      <c r="O157" s="222" t="s">
        <v>34</v>
      </c>
    </row>
    <row r="158" spans="1:16" ht="15" customHeight="1" x14ac:dyDescent="0.35">
      <c r="A158" s="515" t="s">
        <v>173</v>
      </c>
      <c r="B158" s="11" t="s">
        <v>0</v>
      </c>
      <c r="C158" s="3">
        <f t="shared" ref="C158:E158" si="46">C32+C46+C88+C116</f>
        <v>0</v>
      </c>
      <c r="D158" s="3">
        <f t="shared" si="46"/>
        <v>0</v>
      </c>
      <c r="E158" s="3">
        <f t="shared" si="46"/>
        <v>0</v>
      </c>
      <c r="F158" s="3">
        <f>F32+F46+F88+F116</f>
        <v>0</v>
      </c>
      <c r="G158" s="3">
        <f t="shared" ref="G158:M158" si="47">G32+G46+G88+G116</f>
        <v>0</v>
      </c>
      <c r="H158" s="3">
        <f t="shared" si="47"/>
        <v>0</v>
      </c>
      <c r="I158" s="3">
        <f t="shared" si="47"/>
        <v>22635.709289550781</v>
      </c>
      <c r="J158" s="3">
        <f t="shared" si="47"/>
        <v>0</v>
      </c>
      <c r="K158" s="3">
        <f t="shared" si="47"/>
        <v>0</v>
      </c>
      <c r="L158" s="113">
        <f t="shared" si="47"/>
        <v>0</v>
      </c>
      <c r="M158" s="113">
        <f t="shared" si="47"/>
        <v>3160.7801513671875</v>
      </c>
      <c r="N158" s="446">
        <f t="shared" ref="N158" si="48">N32+N46+N88+N116</f>
        <v>0</v>
      </c>
      <c r="O158" s="87">
        <f t="shared" ref="O158:O169" si="49">SUM(C158:N158)</f>
        <v>25796.489440917969</v>
      </c>
      <c r="P158" s="229"/>
    </row>
    <row r="159" spans="1:16" x14ac:dyDescent="0.35">
      <c r="A159" s="516"/>
      <c r="B159" s="13" t="s">
        <v>1</v>
      </c>
      <c r="C159" s="3">
        <f t="shared" ref="C159:M159" si="50">C33+C47+C89+C117</f>
        <v>0</v>
      </c>
      <c r="D159" s="3">
        <f t="shared" si="50"/>
        <v>0</v>
      </c>
      <c r="E159" s="3">
        <f t="shared" si="50"/>
        <v>44336.088497658973</v>
      </c>
      <c r="F159" s="3">
        <f t="shared" si="50"/>
        <v>38395.616579398469</v>
      </c>
      <c r="G159" s="3">
        <f t="shared" si="50"/>
        <v>27853.015264102778</v>
      </c>
      <c r="H159" s="3">
        <f t="shared" si="50"/>
        <v>164335.6262069314</v>
      </c>
      <c r="I159" s="3">
        <f t="shared" si="50"/>
        <v>326367.28147572686</v>
      </c>
      <c r="J159" s="3">
        <f t="shared" si="50"/>
        <v>243981.32584444212</v>
      </c>
      <c r="K159" s="3">
        <f t="shared" si="50"/>
        <v>225118.2626735676</v>
      </c>
      <c r="L159" s="113">
        <f t="shared" si="50"/>
        <v>127966.72000548555</v>
      </c>
      <c r="M159" s="113">
        <f t="shared" si="50"/>
        <v>70215.199384140171</v>
      </c>
      <c r="N159" s="446">
        <f t="shared" ref="N159" si="51">N33+N47+N89+N117</f>
        <v>135293.90868450823</v>
      </c>
      <c r="O159" s="87">
        <f t="shared" si="49"/>
        <v>1403863.0446159618</v>
      </c>
    </row>
    <row r="160" spans="1:16" x14ac:dyDescent="0.35">
      <c r="A160" s="516"/>
      <c r="B160" s="11" t="s">
        <v>2</v>
      </c>
      <c r="C160" s="3">
        <f t="shared" ref="C160:M160" si="52">C34+C48+C90+C118</f>
        <v>0</v>
      </c>
      <c r="D160" s="3">
        <f t="shared" si="52"/>
        <v>0</v>
      </c>
      <c r="E160" s="3">
        <f t="shared" si="52"/>
        <v>0</v>
      </c>
      <c r="F160" s="3">
        <f t="shared" si="52"/>
        <v>0</v>
      </c>
      <c r="G160" s="3">
        <f t="shared" si="52"/>
        <v>0</v>
      </c>
      <c r="H160" s="3">
        <f t="shared" si="52"/>
        <v>0</v>
      </c>
      <c r="I160" s="3">
        <f t="shared" si="52"/>
        <v>0</v>
      </c>
      <c r="J160" s="3">
        <f t="shared" si="52"/>
        <v>0</v>
      </c>
      <c r="K160" s="3">
        <f t="shared" si="52"/>
        <v>0</v>
      </c>
      <c r="L160" s="113">
        <f t="shared" si="52"/>
        <v>0</v>
      </c>
      <c r="M160" s="113">
        <f t="shared" si="52"/>
        <v>0</v>
      </c>
      <c r="N160" s="446">
        <f t="shared" ref="N160" si="53">N34+N48+N90+N118</f>
        <v>0</v>
      </c>
      <c r="O160" s="87">
        <f t="shared" si="49"/>
        <v>0</v>
      </c>
    </row>
    <row r="161" spans="1:16" x14ac:dyDescent="0.35">
      <c r="A161" s="516"/>
      <c r="B161" s="11" t="s">
        <v>9</v>
      </c>
      <c r="C161" s="3">
        <f t="shared" ref="C161:M161" si="54">C35+C49+C91+C119</f>
        <v>0</v>
      </c>
      <c r="D161" s="3">
        <f t="shared" si="54"/>
        <v>0</v>
      </c>
      <c r="E161" s="3">
        <f t="shared" si="54"/>
        <v>52653.092715634863</v>
      </c>
      <c r="F161" s="3">
        <f t="shared" si="54"/>
        <v>102595.61241680512</v>
      </c>
      <c r="G161" s="3">
        <f t="shared" si="54"/>
        <v>47392.286613498472</v>
      </c>
      <c r="H161" s="3">
        <f t="shared" si="54"/>
        <v>193023.23357811855</v>
      </c>
      <c r="I161" s="3">
        <f t="shared" si="54"/>
        <v>109916.63270702299</v>
      </c>
      <c r="J161" s="3">
        <f t="shared" si="54"/>
        <v>96595.824298560226</v>
      </c>
      <c r="K161" s="3">
        <f t="shared" si="54"/>
        <v>102814.29427010882</v>
      </c>
      <c r="L161" s="113">
        <f t="shared" si="54"/>
        <v>36172.548160656923</v>
      </c>
      <c r="M161" s="113">
        <f t="shared" si="54"/>
        <v>73571.68090139117</v>
      </c>
      <c r="N161" s="446">
        <f t="shared" ref="N161" si="55">N35+N49+N91+N119</f>
        <v>91423.577822278254</v>
      </c>
      <c r="O161" s="87">
        <f t="shared" si="49"/>
        <v>906158.78348407545</v>
      </c>
    </row>
    <row r="162" spans="1:16" x14ac:dyDescent="0.35">
      <c r="A162" s="516"/>
      <c r="B162" s="13" t="s">
        <v>3</v>
      </c>
      <c r="C162" s="3">
        <f t="shared" ref="C162:M162" si="56">C36+C50+C92+C120</f>
        <v>0</v>
      </c>
      <c r="D162" s="3">
        <f t="shared" si="56"/>
        <v>0</v>
      </c>
      <c r="E162" s="3">
        <f t="shared" si="56"/>
        <v>0</v>
      </c>
      <c r="F162" s="3">
        <f t="shared" si="56"/>
        <v>1266.741943359375</v>
      </c>
      <c r="G162" s="3">
        <f t="shared" si="56"/>
        <v>0</v>
      </c>
      <c r="H162" s="3">
        <f t="shared" si="56"/>
        <v>680745.41291889385</v>
      </c>
      <c r="I162" s="3">
        <f t="shared" si="56"/>
        <v>135655.47653068218</v>
      </c>
      <c r="J162" s="3">
        <f t="shared" si="56"/>
        <v>379437.33462929784</v>
      </c>
      <c r="K162" s="3">
        <f t="shared" si="56"/>
        <v>909010.70560638246</v>
      </c>
      <c r="L162" s="113">
        <f t="shared" si="56"/>
        <v>689178.39498914115</v>
      </c>
      <c r="M162" s="113">
        <f t="shared" si="56"/>
        <v>843033.970996522</v>
      </c>
      <c r="N162" s="446">
        <f t="shared" ref="N162" si="57">N36+N50+N92+N120</f>
        <v>3142727.6114335721</v>
      </c>
      <c r="O162" s="87">
        <f t="shared" si="49"/>
        <v>6781055.6490478516</v>
      </c>
    </row>
    <row r="163" spans="1:16" x14ac:dyDescent="0.35">
      <c r="A163" s="516"/>
      <c r="B163" s="11" t="s">
        <v>4</v>
      </c>
      <c r="C163" s="3">
        <f t="shared" ref="C163:M163" si="58">C37+C51+C93+C121</f>
        <v>0</v>
      </c>
      <c r="D163" s="3">
        <f t="shared" si="58"/>
        <v>24140.92041381836</v>
      </c>
      <c r="E163" s="3">
        <f t="shared" si="58"/>
        <v>44902.199613037112</v>
      </c>
      <c r="F163" s="3">
        <f t="shared" si="58"/>
        <v>90.725126953124999</v>
      </c>
      <c r="G163" s="3">
        <f t="shared" si="58"/>
        <v>446691.55492252338</v>
      </c>
      <c r="H163" s="3">
        <f t="shared" si="58"/>
        <v>162974.73528441429</v>
      </c>
      <c r="I163" s="3">
        <f t="shared" si="58"/>
        <v>387916.71412922861</v>
      </c>
      <c r="J163" s="3">
        <f t="shared" si="58"/>
        <v>214214.70734224317</v>
      </c>
      <c r="K163" s="3">
        <f t="shared" si="58"/>
        <v>124967.85215916634</v>
      </c>
      <c r="L163" s="113">
        <f t="shared" si="58"/>
        <v>92624.794173583985</v>
      </c>
      <c r="M163" s="113">
        <f t="shared" si="58"/>
        <v>173184.17370407103</v>
      </c>
      <c r="N163" s="446">
        <f t="shared" ref="N163" si="59">N37+N51+N93+N121</f>
        <v>920951.5255641744</v>
      </c>
      <c r="O163" s="87">
        <f t="shared" si="49"/>
        <v>2592659.9024332138</v>
      </c>
    </row>
    <row r="164" spans="1:16" x14ac:dyDescent="0.35">
      <c r="A164" s="516"/>
      <c r="B164" s="11" t="s">
        <v>5</v>
      </c>
      <c r="C164" s="3">
        <f t="shared" ref="C164:M164" si="60">C38+C52+C94+C122</f>
        <v>0</v>
      </c>
      <c r="D164" s="3">
        <f t="shared" si="60"/>
        <v>0</v>
      </c>
      <c r="E164" s="3">
        <f t="shared" si="60"/>
        <v>307.79998779296881</v>
      </c>
      <c r="F164" s="3">
        <f t="shared" si="60"/>
        <v>0</v>
      </c>
      <c r="G164" s="3">
        <f t="shared" si="60"/>
        <v>0</v>
      </c>
      <c r="H164" s="3">
        <f t="shared" si="60"/>
        <v>4155.299835205079</v>
      </c>
      <c r="I164" s="3">
        <f t="shared" si="60"/>
        <v>4463.0998229980478</v>
      </c>
      <c r="J164" s="3">
        <f t="shared" si="60"/>
        <v>56173.497772216804</v>
      </c>
      <c r="K164" s="3">
        <f t="shared" si="60"/>
        <v>41091.298370361335</v>
      </c>
      <c r="L164" s="113">
        <f t="shared" si="60"/>
        <v>1538.999938964844</v>
      </c>
      <c r="M164" s="113">
        <f t="shared" si="60"/>
        <v>30933.898773193367</v>
      </c>
      <c r="N164" s="446">
        <f t="shared" ref="N164" si="61">N38+N52+N94+N122</f>
        <v>0</v>
      </c>
      <c r="O164" s="87">
        <f t="shared" si="49"/>
        <v>138663.89450073245</v>
      </c>
    </row>
    <row r="165" spans="1:16" x14ac:dyDescent="0.35">
      <c r="A165" s="516"/>
      <c r="B165" s="11" t="s">
        <v>6</v>
      </c>
      <c r="C165" s="3">
        <f t="shared" ref="C165:M165" si="62">C39+C53+C95+C123</f>
        <v>0</v>
      </c>
      <c r="D165" s="3">
        <f t="shared" si="62"/>
        <v>0</v>
      </c>
      <c r="E165" s="3">
        <f t="shared" si="62"/>
        <v>0</v>
      </c>
      <c r="F165" s="3">
        <f t="shared" si="62"/>
        <v>0</v>
      </c>
      <c r="G165" s="3">
        <f t="shared" si="62"/>
        <v>0</v>
      </c>
      <c r="H165" s="3">
        <f t="shared" si="62"/>
        <v>0</v>
      </c>
      <c r="I165" s="3">
        <f t="shared" si="62"/>
        <v>0</v>
      </c>
      <c r="J165" s="3">
        <f t="shared" si="62"/>
        <v>0</v>
      </c>
      <c r="K165" s="3">
        <f t="shared" si="62"/>
        <v>0</v>
      </c>
      <c r="L165" s="113">
        <f t="shared" si="62"/>
        <v>0</v>
      </c>
      <c r="M165" s="113">
        <f t="shared" si="62"/>
        <v>0</v>
      </c>
      <c r="N165" s="446">
        <f t="shared" ref="N165" si="63">N39+N53+N95+N123</f>
        <v>0</v>
      </c>
      <c r="O165" s="87">
        <f t="shared" si="49"/>
        <v>0</v>
      </c>
    </row>
    <row r="166" spans="1:16" x14ac:dyDescent="0.35">
      <c r="A166" s="516"/>
      <c r="B166" s="11" t="s">
        <v>7</v>
      </c>
      <c r="C166" s="3">
        <f t="shared" ref="C166:M166" si="64">C40+C54+C96+C124</f>
        <v>0</v>
      </c>
      <c r="D166" s="3">
        <f t="shared" si="64"/>
        <v>0</v>
      </c>
      <c r="E166" s="3">
        <f t="shared" si="64"/>
        <v>0</v>
      </c>
      <c r="F166" s="3">
        <f t="shared" si="64"/>
        <v>0</v>
      </c>
      <c r="G166" s="3">
        <f t="shared" si="64"/>
        <v>0</v>
      </c>
      <c r="H166" s="3">
        <f t="shared" si="64"/>
        <v>333.66295725617778</v>
      </c>
      <c r="I166" s="3">
        <f t="shared" si="64"/>
        <v>4041.4678905526375</v>
      </c>
      <c r="J166" s="3">
        <f t="shared" si="64"/>
        <v>4375.1308478088149</v>
      </c>
      <c r="K166" s="3">
        <f t="shared" si="64"/>
        <v>0</v>
      </c>
      <c r="L166" s="113">
        <f t="shared" si="64"/>
        <v>2592.304514067227</v>
      </c>
      <c r="M166" s="113">
        <f t="shared" si="64"/>
        <v>11790.740714401734</v>
      </c>
      <c r="N166" s="446">
        <f t="shared" ref="N166" si="65">N40+N54+N96+N124</f>
        <v>6229.033314457045</v>
      </c>
      <c r="O166" s="87">
        <f t="shared" si="49"/>
        <v>29362.340238543635</v>
      </c>
    </row>
    <row r="167" spans="1:16" x14ac:dyDescent="0.35">
      <c r="A167" s="516"/>
      <c r="B167" s="11" t="s">
        <v>8</v>
      </c>
      <c r="C167" s="3">
        <f t="shared" ref="C167:M167" si="66">C41+C55+C97+C125</f>
        <v>0</v>
      </c>
      <c r="D167" s="3">
        <f t="shared" si="66"/>
        <v>0</v>
      </c>
      <c r="E167" s="3">
        <f t="shared" si="66"/>
        <v>3295.9812469482417</v>
      </c>
      <c r="F167" s="3">
        <f t="shared" si="66"/>
        <v>1196.9848937988279</v>
      </c>
      <c r="G167" s="3">
        <f t="shared" si="66"/>
        <v>0</v>
      </c>
      <c r="H167" s="3">
        <f t="shared" si="66"/>
        <v>140894.5606803894</v>
      </c>
      <c r="I167" s="3">
        <f t="shared" si="66"/>
        <v>1400.7178497314453</v>
      </c>
      <c r="J167" s="3">
        <f t="shared" si="66"/>
        <v>6716.5751647949219</v>
      </c>
      <c r="K167" s="3">
        <f t="shared" si="66"/>
        <v>3229.9008407592773</v>
      </c>
      <c r="L167" s="113">
        <f t="shared" si="66"/>
        <v>5703.4624824523926</v>
      </c>
      <c r="M167" s="113">
        <f t="shared" si="66"/>
        <v>46462.82498550415</v>
      </c>
      <c r="N167" s="446">
        <f t="shared" ref="N167" si="67">N41+N55+N97+N125</f>
        <v>22648.142383575439</v>
      </c>
      <c r="O167" s="87">
        <f t="shared" si="49"/>
        <v>231549.1505279541</v>
      </c>
    </row>
    <row r="168" spans="1:16" ht="15" thickBot="1" x14ac:dyDescent="0.4">
      <c r="A168" s="517"/>
      <c r="B168" s="223" t="s">
        <v>42</v>
      </c>
      <c r="C168" s="3">
        <f t="shared" ref="C168:M168" si="68">C42+C56+C98+C126</f>
        <v>0</v>
      </c>
      <c r="D168" s="3">
        <f t="shared" si="68"/>
        <v>0</v>
      </c>
      <c r="E168" s="3">
        <f t="shared" si="68"/>
        <v>0</v>
      </c>
      <c r="F168" s="3">
        <f t="shared" si="68"/>
        <v>0</v>
      </c>
      <c r="G168" s="3">
        <f t="shared" si="68"/>
        <v>0</v>
      </c>
      <c r="H168" s="3">
        <f t="shared" si="68"/>
        <v>0</v>
      </c>
      <c r="I168" s="3">
        <f t="shared" si="68"/>
        <v>0</v>
      </c>
      <c r="J168" s="3">
        <f t="shared" si="68"/>
        <v>0</v>
      </c>
      <c r="K168" s="3">
        <f t="shared" si="68"/>
        <v>0</v>
      </c>
      <c r="L168" s="113">
        <f t="shared" si="68"/>
        <v>0</v>
      </c>
      <c r="M168" s="113">
        <f t="shared" si="68"/>
        <v>0</v>
      </c>
      <c r="N168" s="446">
        <f t="shared" ref="N168" si="69">N42+N56+N98+N126</f>
        <v>0</v>
      </c>
      <c r="O168" s="87">
        <f t="shared" si="49"/>
        <v>0</v>
      </c>
    </row>
    <row r="169" spans="1:16" ht="15" thickBot="1" x14ac:dyDescent="0.4">
      <c r="B169" s="224" t="s">
        <v>43</v>
      </c>
      <c r="C169" s="225">
        <f t="shared" ref="C169" si="70">SUM(C158:C168)</f>
        <v>0</v>
      </c>
      <c r="D169" s="225">
        <f t="shared" ref="D169:M169" si="71">SUM(D158:D168)</f>
        <v>24140.92041381836</v>
      </c>
      <c r="E169" s="225">
        <f t="shared" si="71"/>
        <v>145495.16206107216</v>
      </c>
      <c r="F169" s="225">
        <f t="shared" si="71"/>
        <v>143545.6809603149</v>
      </c>
      <c r="G169" s="225">
        <f t="shared" si="71"/>
        <v>521936.85680012463</v>
      </c>
      <c r="H169" s="225">
        <f t="shared" si="71"/>
        <v>1346462.5314612088</v>
      </c>
      <c r="I169" s="225">
        <f t="shared" si="71"/>
        <v>992397.09969549358</v>
      </c>
      <c r="J169" s="225">
        <f t="shared" si="71"/>
        <v>1001494.3958993638</v>
      </c>
      <c r="K169" s="225">
        <f t="shared" si="71"/>
        <v>1406232.3139203456</v>
      </c>
      <c r="L169" s="226">
        <f t="shared" si="71"/>
        <v>955777.224264352</v>
      </c>
      <c r="M169" s="226">
        <f t="shared" si="71"/>
        <v>1252353.2696105908</v>
      </c>
      <c r="N169" s="445">
        <f t="shared" ref="N169" si="72">SUM(N158:N168)</f>
        <v>4319273.799202566</v>
      </c>
      <c r="O169" s="90">
        <f t="shared" si="49"/>
        <v>12109109.254289251</v>
      </c>
      <c r="P169" s="364">
        <f>SUM(C32:N42,C46:N56,C88:N98,C116:N126)</f>
        <v>12109109.254289251</v>
      </c>
    </row>
    <row r="170" spans="1:16" ht="15" thickBot="1" x14ac:dyDescent="0.4">
      <c r="M170" s="518" t="s">
        <v>158</v>
      </c>
      <c r="N170" s="519"/>
      <c r="O170" s="198">
        <f>O141+O155+O169</f>
        <v>53847680.06487219</v>
      </c>
      <c r="P170" s="364">
        <f>P156+P169+P142</f>
        <v>53847680.064872228</v>
      </c>
    </row>
    <row r="171" spans="1:16" x14ac:dyDescent="0.35">
      <c r="O171"/>
    </row>
    <row r="172" spans="1:16" s="231" customFormat="1" x14ac:dyDescent="0.35">
      <c r="A172" s="230"/>
      <c r="B172" s="333" t="s">
        <v>181</v>
      </c>
      <c r="C172" s="334"/>
      <c r="D172" s="334"/>
      <c r="E172" s="334"/>
      <c r="F172" s="334"/>
      <c r="G172" s="334"/>
      <c r="H172" s="334"/>
      <c r="I172" s="334"/>
      <c r="J172" s="334"/>
      <c r="K172" s="334"/>
      <c r="L172" s="334"/>
      <c r="M172" s="334"/>
      <c r="N172" s="334"/>
      <c r="O172" s="335"/>
    </row>
    <row r="173" spans="1:16" s="231" customFormat="1" x14ac:dyDescent="0.35">
      <c r="A173" s="230"/>
      <c r="B173" s="334" t="s">
        <v>0</v>
      </c>
      <c r="C173" s="336">
        <f t="shared" ref="C173:N173" si="73">C144+C158</f>
        <v>0</v>
      </c>
      <c r="D173" s="336">
        <f t="shared" si="73"/>
        <v>0</v>
      </c>
      <c r="E173" s="336">
        <f t="shared" si="73"/>
        <v>3431.9047388770864</v>
      </c>
      <c r="F173" s="336">
        <f t="shared" si="73"/>
        <v>21857.833328887864</v>
      </c>
      <c r="G173" s="336">
        <f t="shared" si="73"/>
        <v>2461.5416857045152</v>
      </c>
      <c r="H173" s="336">
        <f t="shared" si="73"/>
        <v>5893.4464245816016</v>
      </c>
      <c r="I173" s="336">
        <f t="shared" si="73"/>
        <v>28529.155714132383</v>
      </c>
      <c r="J173" s="336">
        <f t="shared" si="73"/>
        <v>3952.7203182364597</v>
      </c>
      <c r="K173" s="336">
        <f t="shared" si="73"/>
        <v>14994.02385113369</v>
      </c>
      <c r="L173" s="336">
        <f t="shared" si="73"/>
        <v>11562.119112256605</v>
      </c>
      <c r="M173" s="336">
        <f t="shared" si="73"/>
        <v>13006.946894185248</v>
      </c>
      <c r="N173" s="336">
        <f t="shared" si="73"/>
        <v>14248.43453486772</v>
      </c>
      <c r="O173" s="336">
        <f>O144+O158+O130</f>
        <v>119938.12660286318</v>
      </c>
      <c r="P173" s="449"/>
    </row>
    <row r="174" spans="1:16" s="231" customFormat="1" x14ac:dyDescent="0.35">
      <c r="A174" s="230"/>
      <c r="B174" s="334" t="s">
        <v>1</v>
      </c>
      <c r="C174" s="336">
        <f t="shared" ref="C174:N174" si="74">C145+C159</f>
        <v>85301.78744048049</v>
      </c>
      <c r="D174" s="336">
        <f t="shared" si="74"/>
        <v>1017886.2232565018</v>
      </c>
      <c r="E174" s="336">
        <f t="shared" si="74"/>
        <v>1824174.5709386647</v>
      </c>
      <c r="F174" s="336">
        <f t="shared" si="74"/>
        <v>1624420.5492458357</v>
      </c>
      <c r="G174" s="336">
        <f t="shared" si="74"/>
        <v>1858479.1062199939</v>
      </c>
      <c r="H174" s="336">
        <f t="shared" si="74"/>
        <v>2524803.7697995929</v>
      </c>
      <c r="I174" s="336">
        <f t="shared" si="74"/>
        <v>3053931.9548670854</v>
      </c>
      <c r="J174" s="336">
        <f t="shared" si="74"/>
        <v>3057648.0555798123</v>
      </c>
      <c r="K174" s="336">
        <f t="shared" si="74"/>
        <v>2556835.669116925</v>
      </c>
      <c r="L174" s="336">
        <f t="shared" si="74"/>
        <v>1662512.4913706784</v>
      </c>
      <c r="M174" s="336">
        <f t="shared" si="74"/>
        <v>1830646.1938385344</v>
      </c>
      <c r="N174" s="336">
        <f t="shared" si="74"/>
        <v>4868540.8703091862</v>
      </c>
      <c r="O174" s="336">
        <f t="shared" ref="O174:O184" si="75">O145+O159+O131</f>
        <v>25965181.241983291</v>
      </c>
      <c r="P174" s="449"/>
    </row>
    <row r="175" spans="1:16" s="231" customFormat="1" x14ac:dyDescent="0.35">
      <c r="A175" s="230"/>
      <c r="B175" s="334" t="s">
        <v>2</v>
      </c>
      <c r="C175" s="336">
        <f t="shared" ref="C175:N175" si="76">C146+C160</f>
        <v>0</v>
      </c>
      <c r="D175" s="336">
        <f t="shared" si="76"/>
        <v>0</v>
      </c>
      <c r="E175" s="336">
        <f t="shared" si="76"/>
        <v>0</v>
      </c>
      <c r="F175" s="336">
        <f t="shared" si="76"/>
        <v>0</v>
      </c>
      <c r="G175" s="336">
        <f t="shared" si="76"/>
        <v>0</v>
      </c>
      <c r="H175" s="336">
        <f t="shared" si="76"/>
        <v>0</v>
      </c>
      <c r="I175" s="336">
        <f t="shared" si="76"/>
        <v>0</v>
      </c>
      <c r="J175" s="336">
        <f t="shared" si="76"/>
        <v>0</v>
      </c>
      <c r="K175" s="336">
        <f t="shared" si="76"/>
        <v>0</v>
      </c>
      <c r="L175" s="336">
        <f t="shared" si="76"/>
        <v>0</v>
      </c>
      <c r="M175" s="336">
        <f t="shared" si="76"/>
        <v>0</v>
      </c>
      <c r="N175" s="336">
        <f t="shared" si="76"/>
        <v>0</v>
      </c>
      <c r="O175" s="336">
        <f t="shared" si="75"/>
        <v>0</v>
      </c>
      <c r="P175" s="449"/>
    </row>
    <row r="176" spans="1:16" s="231" customFormat="1" x14ac:dyDescent="0.35">
      <c r="A176" s="230"/>
      <c r="B176" s="334" t="s">
        <v>9</v>
      </c>
      <c r="C176" s="336">
        <f t="shared" ref="C176:N176" si="77">C147+C161</f>
        <v>124131.08075508937</v>
      </c>
      <c r="D176" s="336">
        <f t="shared" si="77"/>
        <v>778937.23061579349</v>
      </c>
      <c r="E176" s="336">
        <f t="shared" si="77"/>
        <v>1464345.8741375548</v>
      </c>
      <c r="F176" s="336">
        <f t="shared" si="77"/>
        <v>1224367.2258022451</v>
      </c>
      <c r="G176" s="336">
        <f t="shared" si="77"/>
        <v>1000354.9902452655</v>
      </c>
      <c r="H176" s="336">
        <f t="shared" si="77"/>
        <v>1278654.9106283851</v>
      </c>
      <c r="I176" s="336">
        <f t="shared" si="77"/>
        <v>1574257.724141215</v>
      </c>
      <c r="J176" s="336">
        <f t="shared" si="77"/>
        <v>1537296.9663153803</v>
      </c>
      <c r="K176" s="336">
        <f t="shared" si="77"/>
        <v>1262454.7746146943</v>
      </c>
      <c r="L176" s="336">
        <f t="shared" si="77"/>
        <v>856955.56294449617</v>
      </c>
      <c r="M176" s="336">
        <f t="shared" si="77"/>
        <v>929966.94604413921</v>
      </c>
      <c r="N176" s="336">
        <f t="shared" si="77"/>
        <v>3770562.9026036505</v>
      </c>
      <c r="O176" s="336">
        <f t="shared" si="75"/>
        <v>15802286.188847907</v>
      </c>
      <c r="P176" s="449"/>
    </row>
    <row r="177" spans="1:16" s="231" customFormat="1" x14ac:dyDescent="0.35">
      <c r="A177" s="230"/>
      <c r="B177" s="334" t="s">
        <v>3</v>
      </c>
      <c r="C177" s="336">
        <f t="shared" ref="C177:N177" si="78">C148+C162</f>
        <v>355118.64013579127</v>
      </c>
      <c r="D177" s="336">
        <f t="shared" si="78"/>
        <v>18792.138488274242</v>
      </c>
      <c r="E177" s="336">
        <f t="shared" si="78"/>
        <v>55443.797296535544</v>
      </c>
      <c r="F177" s="336">
        <f t="shared" si="78"/>
        <v>144885.583236395</v>
      </c>
      <c r="G177" s="336">
        <f t="shared" si="78"/>
        <v>43536.259537991362</v>
      </c>
      <c r="H177" s="336">
        <f t="shared" si="78"/>
        <v>773519.92137350887</v>
      </c>
      <c r="I177" s="336">
        <f t="shared" si="78"/>
        <v>192887.50815161725</v>
      </c>
      <c r="J177" s="336">
        <f t="shared" si="78"/>
        <v>424090.93795938906</v>
      </c>
      <c r="K177" s="336">
        <f t="shared" si="78"/>
        <v>1005709.2081900857</v>
      </c>
      <c r="L177" s="336">
        <f t="shared" si="78"/>
        <v>752779.73260500515</v>
      </c>
      <c r="M177" s="336">
        <f t="shared" si="78"/>
        <v>1019838.5238266212</v>
      </c>
      <c r="N177" s="336">
        <f t="shared" si="78"/>
        <v>3260606.3218048806</v>
      </c>
      <c r="O177" s="336">
        <f t="shared" si="75"/>
        <v>8095324.791862905</v>
      </c>
      <c r="P177" s="449"/>
    </row>
    <row r="178" spans="1:16" s="231" customFormat="1" x14ac:dyDescent="0.35">
      <c r="A178" s="230"/>
      <c r="B178" s="334" t="s">
        <v>4</v>
      </c>
      <c r="C178" s="336">
        <f t="shared" ref="C178:N178" si="79">C149+C163</f>
        <v>3093.776127017094</v>
      </c>
      <c r="D178" s="336">
        <f t="shared" si="79"/>
        <v>26343.601339326258</v>
      </c>
      <c r="E178" s="336">
        <f t="shared" si="79"/>
        <v>48037.624178179547</v>
      </c>
      <c r="F178" s="336">
        <f t="shared" si="79"/>
        <v>10651.791892694657</v>
      </c>
      <c r="G178" s="336">
        <f t="shared" si="79"/>
        <v>452775.09944022738</v>
      </c>
      <c r="H178" s="336">
        <f t="shared" si="79"/>
        <v>171376.25608849616</v>
      </c>
      <c r="I178" s="336">
        <f t="shared" si="79"/>
        <v>398193.22102077474</v>
      </c>
      <c r="J178" s="336">
        <f t="shared" si="79"/>
        <v>226241.34932135016</v>
      </c>
      <c r="K178" s="336">
        <f t="shared" si="79"/>
        <v>140091.14900226356</v>
      </c>
      <c r="L178" s="336">
        <f t="shared" si="79"/>
        <v>102372.49437445254</v>
      </c>
      <c r="M178" s="336">
        <f t="shared" si="79"/>
        <v>182377.82764107294</v>
      </c>
      <c r="N178" s="336">
        <f t="shared" si="79"/>
        <v>930123.50468724733</v>
      </c>
      <c r="O178" s="336">
        <f t="shared" si="75"/>
        <v>2691677.6951131024</v>
      </c>
      <c r="P178" s="449"/>
    </row>
    <row r="179" spans="1:16" s="231" customFormat="1" x14ac:dyDescent="0.35">
      <c r="A179" s="230"/>
      <c r="B179" s="334" t="s">
        <v>5</v>
      </c>
      <c r="C179" s="336">
        <f t="shared" ref="C179:N179" si="80">C150+C164</f>
        <v>898.28700000001334</v>
      </c>
      <c r="D179" s="336">
        <f t="shared" si="80"/>
        <v>3916.6039020691014</v>
      </c>
      <c r="E179" s="336">
        <f t="shared" si="80"/>
        <v>15412.992440521255</v>
      </c>
      <c r="F179" s="336">
        <f t="shared" si="80"/>
        <v>18640.128424621624</v>
      </c>
      <c r="G179" s="336">
        <f t="shared" si="80"/>
        <v>15096.150742065453</v>
      </c>
      <c r="H179" s="336">
        <f t="shared" si="80"/>
        <v>17597.64080899052</v>
      </c>
      <c r="I179" s="336">
        <f t="shared" si="80"/>
        <v>28408.914600494434</v>
      </c>
      <c r="J179" s="336">
        <f t="shared" si="80"/>
        <v>77948.948693450977</v>
      </c>
      <c r="K179" s="336">
        <f t="shared" si="80"/>
        <v>46937.492818908744</v>
      </c>
      <c r="L179" s="336">
        <f t="shared" si="80"/>
        <v>9473.0738428650275</v>
      </c>
      <c r="M179" s="336">
        <f t="shared" si="80"/>
        <v>34792.920885681189</v>
      </c>
      <c r="N179" s="336">
        <f t="shared" si="80"/>
        <v>10974.952547912635</v>
      </c>
      <c r="O179" s="336">
        <f t="shared" si="75"/>
        <v>280098.10670758097</v>
      </c>
      <c r="P179" s="449"/>
    </row>
    <row r="180" spans="1:16" s="231" customFormat="1" x14ac:dyDescent="0.35">
      <c r="A180" s="230"/>
      <c r="B180" s="334" t="s">
        <v>6</v>
      </c>
      <c r="C180" s="336">
        <f t="shared" ref="C180:N180" si="81">C151+C165</f>
        <v>0</v>
      </c>
      <c r="D180" s="336">
        <f t="shared" si="81"/>
        <v>0</v>
      </c>
      <c r="E180" s="336">
        <f t="shared" si="81"/>
        <v>0</v>
      </c>
      <c r="F180" s="336">
        <f t="shared" si="81"/>
        <v>0</v>
      </c>
      <c r="G180" s="336">
        <f t="shared" si="81"/>
        <v>0</v>
      </c>
      <c r="H180" s="336">
        <f t="shared" si="81"/>
        <v>0</v>
      </c>
      <c r="I180" s="336">
        <f t="shared" si="81"/>
        <v>0</v>
      </c>
      <c r="J180" s="336">
        <f t="shared" si="81"/>
        <v>0</v>
      </c>
      <c r="K180" s="336">
        <f t="shared" si="81"/>
        <v>0</v>
      </c>
      <c r="L180" s="336">
        <f t="shared" si="81"/>
        <v>0</v>
      </c>
      <c r="M180" s="336">
        <f t="shared" si="81"/>
        <v>0</v>
      </c>
      <c r="N180" s="336">
        <f t="shared" si="81"/>
        <v>0</v>
      </c>
      <c r="O180" s="336">
        <f t="shared" si="75"/>
        <v>0</v>
      </c>
      <c r="P180" s="449"/>
    </row>
    <row r="181" spans="1:16" s="231" customFormat="1" x14ac:dyDescent="0.35">
      <c r="A181" s="230"/>
      <c r="B181" s="334" t="s">
        <v>7</v>
      </c>
      <c r="C181" s="336">
        <f t="shared" ref="C181:N181" si="82">C152+C166</f>
        <v>0</v>
      </c>
      <c r="D181" s="336">
        <f t="shared" si="82"/>
        <v>0</v>
      </c>
      <c r="E181" s="336">
        <f t="shared" si="82"/>
        <v>0</v>
      </c>
      <c r="F181" s="336">
        <f t="shared" si="82"/>
        <v>0</v>
      </c>
      <c r="G181" s="336">
        <f t="shared" si="82"/>
        <v>0</v>
      </c>
      <c r="H181" s="336">
        <f t="shared" si="82"/>
        <v>333.66295725617778</v>
      </c>
      <c r="I181" s="336">
        <f t="shared" si="82"/>
        <v>4041.4678905526375</v>
      </c>
      <c r="J181" s="336">
        <f t="shared" si="82"/>
        <v>4375.1308478088149</v>
      </c>
      <c r="K181" s="336">
        <f t="shared" si="82"/>
        <v>0</v>
      </c>
      <c r="L181" s="336">
        <f t="shared" si="82"/>
        <v>2592.304514067227</v>
      </c>
      <c r="M181" s="336">
        <f t="shared" si="82"/>
        <v>11790.740714401734</v>
      </c>
      <c r="N181" s="336">
        <f t="shared" si="82"/>
        <v>6229.033314457045</v>
      </c>
      <c r="O181" s="336">
        <f t="shared" si="75"/>
        <v>29362.340238543635</v>
      </c>
      <c r="P181" s="449"/>
    </row>
    <row r="182" spans="1:16" s="231" customFormat="1" x14ac:dyDescent="0.35">
      <c r="A182" s="230"/>
      <c r="B182" s="334" t="s">
        <v>8</v>
      </c>
      <c r="C182" s="336">
        <f t="shared" ref="C182:N182" si="83">C153+C167</f>
        <v>2080.4741429729738</v>
      </c>
      <c r="D182" s="336">
        <f t="shared" si="83"/>
        <v>33206.945936585922</v>
      </c>
      <c r="E182" s="336">
        <f t="shared" si="83"/>
        <v>37187.598763337483</v>
      </c>
      <c r="F182" s="336">
        <f t="shared" si="83"/>
        <v>34773.615484140617</v>
      </c>
      <c r="G182" s="336">
        <f t="shared" si="83"/>
        <v>31763.021940591814</v>
      </c>
      <c r="H182" s="336">
        <f t="shared" si="83"/>
        <v>180837.96872441217</v>
      </c>
      <c r="I182" s="336">
        <f t="shared" si="83"/>
        <v>45710.788077187222</v>
      </c>
      <c r="J182" s="336">
        <f t="shared" si="83"/>
        <v>39722.603253544585</v>
      </c>
      <c r="K182" s="336">
        <f t="shared" si="83"/>
        <v>22901.061902815654</v>
      </c>
      <c r="L182" s="336">
        <f t="shared" si="83"/>
        <v>22291.886600320609</v>
      </c>
      <c r="M182" s="336">
        <f t="shared" si="83"/>
        <v>294295.15137639805</v>
      </c>
      <c r="N182" s="336">
        <f t="shared" si="83"/>
        <v>119040.45731368472</v>
      </c>
      <c r="O182" s="336">
        <f t="shared" si="75"/>
        <v>863811.57351599191</v>
      </c>
      <c r="P182" s="449"/>
    </row>
    <row r="183" spans="1:16" s="231" customFormat="1" x14ac:dyDescent="0.35">
      <c r="A183" s="230"/>
      <c r="B183" s="334" t="s">
        <v>42</v>
      </c>
      <c r="C183" s="336">
        <f t="shared" ref="C183:N183" si="84">C154+C168</f>
        <v>0</v>
      </c>
      <c r="D183" s="336">
        <f t="shared" si="84"/>
        <v>0</v>
      </c>
      <c r="E183" s="336">
        <f t="shared" si="84"/>
        <v>0</v>
      </c>
      <c r="F183" s="336">
        <f t="shared" si="84"/>
        <v>0</v>
      </c>
      <c r="G183" s="336">
        <f t="shared" si="84"/>
        <v>0</v>
      </c>
      <c r="H183" s="336">
        <f t="shared" si="84"/>
        <v>0</v>
      </c>
      <c r="I183" s="336">
        <f t="shared" si="84"/>
        <v>0</v>
      </c>
      <c r="J183" s="336">
        <f t="shared" si="84"/>
        <v>0</v>
      </c>
      <c r="K183" s="336">
        <f t="shared" si="84"/>
        <v>0</v>
      </c>
      <c r="L183" s="336">
        <f t="shared" si="84"/>
        <v>0</v>
      </c>
      <c r="M183" s="336">
        <f t="shared" si="84"/>
        <v>0</v>
      </c>
      <c r="N183" s="336">
        <f t="shared" si="84"/>
        <v>0</v>
      </c>
      <c r="O183" s="336">
        <f t="shared" si="75"/>
        <v>0</v>
      </c>
      <c r="P183" s="449"/>
    </row>
    <row r="184" spans="1:16" s="231" customFormat="1" x14ac:dyDescent="0.35">
      <c r="A184" s="230"/>
      <c r="B184" s="334" t="s">
        <v>43</v>
      </c>
      <c r="C184" s="336">
        <f t="shared" ref="C184:N184" si="85">C155+C169</f>
        <v>570624.04560135119</v>
      </c>
      <c r="D184" s="336">
        <f t="shared" si="85"/>
        <v>1879082.743538551</v>
      </c>
      <c r="E184" s="336">
        <f t="shared" si="85"/>
        <v>3448034.3624936701</v>
      </c>
      <c r="F184" s="336">
        <f t="shared" si="85"/>
        <v>3079596.7274148203</v>
      </c>
      <c r="G184" s="336">
        <f t="shared" si="85"/>
        <v>3404466.1698118397</v>
      </c>
      <c r="H184" s="336">
        <f t="shared" si="85"/>
        <v>4953017.5768052237</v>
      </c>
      <c r="I184" s="336">
        <f t="shared" si="85"/>
        <v>5325960.7344630584</v>
      </c>
      <c r="J184" s="336">
        <f t="shared" si="85"/>
        <v>5371276.712288972</v>
      </c>
      <c r="K184" s="336">
        <f t="shared" si="85"/>
        <v>5049923.3794968259</v>
      </c>
      <c r="L184" s="336">
        <f t="shared" si="85"/>
        <v>3420539.665364142</v>
      </c>
      <c r="M184" s="336">
        <f t="shared" si="85"/>
        <v>4316715.2512210328</v>
      </c>
      <c r="N184" s="336">
        <f t="shared" si="85"/>
        <v>12980326.477115888</v>
      </c>
      <c r="O184" s="336">
        <f t="shared" si="75"/>
        <v>53847680.064872183</v>
      </c>
      <c r="P184" s="449"/>
    </row>
    <row r="185" spans="1:16" s="231" customFormat="1" x14ac:dyDescent="0.35">
      <c r="A185" s="230"/>
      <c r="B185" s="334"/>
      <c r="C185" s="334"/>
      <c r="D185" s="334"/>
      <c r="E185" s="334"/>
      <c r="F185" s="334"/>
      <c r="G185" s="334"/>
      <c r="H185" s="334"/>
      <c r="I185" s="334"/>
      <c r="J185" s="334"/>
      <c r="K185" s="334"/>
      <c r="L185" s="334"/>
      <c r="M185" s="334"/>
      <c r="N185" s="334"/>
      <c r="O185" s="335"/>
    </row>
    <row r="186" spans="1:16" s="231" customFormat="1" x14ac:dyDescent="0.35">
      <c r="A186" s="230"/>
      <c r="B186" s="334"/>
      <c r="C186" s="334"/>
      <c r="D186" s="334"/>
      <c r="E186" s="334"/>
      <c r="F186" s="334"/>
      <c r="G186" s="334"/>
      <c r="H186" s="334"/>
      <c r="I186" s="334"/>
      <c r="J186" s="334"/>
      <c r="K186" s="334"/>
      <c r="L186" s="334"/>
      <c r="M186" s="334"/>
      <c r="N186" s="334" t="s">
        <v>182</v>
      </c>
      <c r="O186" s="332">
        <f>SUM(C4:N14,C18:N28,C32:N42,C46:N56,C60:N70,C74:N84,C88:N98,C102:N112,C116:N126,C130:N140)</f>
        <v>53847680.064872235</v>
      </c>
    </row>
    <row r="187" spans="1:16" x14ac:dyDescent="0.35">
      <c r="N187" s="334" t="s">
        <v>182</v>
      </c>
      <c r="O187" s="337" t="str">
        <f>IF(O170-O186,"ok","SUM ERROR")</f>
        <v>ok</v>
      </c>
    </row>
  </sheetData>
  <mergeCells count="14">
    <mergeCell ref="C1:N1"/>
    <mergeCell ref="A4:A14"/>
    <mergeCell ref="A18:A28"/>
    <mergeCell ref="A46:A56"/>
    <mergeCell ref="A60:A70"/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4" tint="0.79998168889431442"/>
  </sheetPr>
  <dimension ref="A1:BL199"/>
  <sheetViews>
    <sheetView zoomScale="80" zoomScaleNormal="80" workbookViewId="0">
      <pane ySplit="1" topLeftCell="A152" activePane="bottomLeft" state="frozen"/>
      <selection pane="bottomLeft" activeCell="BK191" sqref="BK191"/>
    </sheetView>
  </sheetViews>
  <sheetFormatPr defaultRowHeight="14.5" x14ac:dyDescent="0.35"/>
  <cols>
    <col min="1" max="1" width="8.08984375" style="91" customWidth="1"/>
    <col min="2" max="2" width="19.08984375" bestFit="1" customWidth="1"/>
    <col min="3" max="3" width="12.54296875" bestFit="1" customWidth="1"/>
    <col min="4" max="5" width="12.54296875" customWidth="1"/>
    <col min="6" max="14" width="11.90625" bestFit="1" customWidth="1"/>
    <col min="15" max="15" width="14" bestFit="1" customWidth="1"/>
    <col min="16" max="16" width="13.453125" customWidth="1"/>
    <col min="17" max="17" width="8.08984375" customWidth="1"/>
    <col min="18" max="18" width="19.08984375" customWidth="1"/>
    <col min="19" max="28" width="11.54296875" customWidth="1"/>
    <col min="29" max="29" width="12.90625" customWidth="1"/>
    <col min="30" max="30" width="12" customWidth="1"/>
    <col min="31" max="31" width="13.453125" customWidth="1"/>
    <col min="32" max="32" width="12.453125" customWidth="1"/>
    <col min="33" max="33" width="8.08984375" customWidth="1"/>
    <col min="34" max="34" width="19.0898437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1.36328125" customWidth="1"/>
    <col min="46" max="46" width="11.54296875" customWidth="1"/>
    <col min="47" max="47" width="12.54296875" customWidth="1"/>
    <col min="48" max="48" width="13.54296875" customWidth="1"/>
    <col min="49" max="49" width="9.90625" customWidth="1"/>
    <col min="50" max="50" width="19.08984375" customWidth="1"/>
    <col min="51" max="51" width="10" customWidth="1"/>
    <col min="52" max="52" width="9.453125" customWidth="1"/>
    <col min="53" max="61" width="10.08984375" customWidth="1"/>
    <col min="62" max="62" width="12.81640625" customWidth="1"/>
    <col min="63" max="63" width="12.54296875" customWidth="1"/>
    <col min="64" max="64" width="11.453125" customWidth="1"/>
  </cols>
  <sheetData>
    <row r="1" spans="1:64" ht="33" customHeight="1" x14ac:dyDescent="0.35">
      <c r="C1" s="543" t="s">
        <v>153</v>
      </c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5"/>
      <c r="S1" s="523" t="s">
        <v>154</v>
      </c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5"/>
      <c r="AI1" s="523" t="s">
        <v>155</v>
      </c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5"/>
      <c r="AY1" s="523" t="s">
        <v>156</v>
      </c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5"/>
      <c r="BL1" s="229"/>
    </row>
    <row r="2" spans="1:64" ht="6" customHeight="1" thickBot="1" x14ac:dyDescent="0.4"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S2" s="98"/>
      <c r="T2" s="99"/>
      <c r="U2" s="99"/>
      <c r="V2" s="99"/>
      <c r="W2" s="99"/>
      <c r="X2" s="99"/>
      <c r="Y2" s="99"/>
      <c r="Z2" s="99"/>
      <c r="AA2" s="99"/>
      <c r="AB2" s="99"/>
      <c r="AC2" s="99"/>
      <c r="AD2" s="100"/>
      <c r="AI2" s="98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100"/>
      <c r="AY2" s="98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100"/>
    </row>
    <row r="3" spans="1:64" ht="15" thickBot="1" x14ac:dyDescent="0.4">
      <c r="B3" s="220" t="s">
        <v>36</v>
      </c>
      <c r="C3" s="221">
        <v>44562</v>
      </c>
      <c r="D3" s="221">
        <v>44593</v>
      </c>
      <c r="E3" s="221">
        <v>44621</v>
      </c>
      <c r="F3" s="221">
        <v>44652</v>
      </c>
      <c r="G3" s="221">
        <v>44682</v>
      </c>
      <c r="H3" s="221">
        <v>44713</v>
      </c>
      <c r="I3" s="221">
        <v>44743</v>
      </c>
      <c r="J3" s="221">
        <v>44774</v>
      </c>
      <c r="K3" s="221">
        <v>44805</v>
      </c>
      <c r="L3" s="221">
        <v>44835</v>
      </c>
      <c r="M3" s="221">
        <v>44866</v>
      </c>
      <c r="N3" s="228" t="s">
        <v>228</v>
      </c>
      <c r="O3" s="222" t="s">
        <v>34</v>
      </c>
      <c r="R3" s="220" t="s">
        <v>36</v>
      </c>
      <c r="S3" s="221">
        <f>C3</f>
        <v>44562</v>
      </c>
      <c r="T3" s="221">
        <f t="shared" ref="T3:AD3" si="0">D3</f>
        <v>44593</v>
      </c>
      <c r="U3" s="221">
        <f t="shared" si="0"/>
        <v>44621</v>
      </c>
      <c r="V3" s="221">
        <f t="shared" si="0"/>
        <v>44652</v>
      </c>
      <c r="W3" s="221">
        <f t="shared" si="0"/>
        <v>44682</v>
      </c>
      <c r="X3" s="221">
        <f t="shared" si="0"/>
        <v>44713</v>
      </c>
      <c r="Y3" s="221">
        <f t="shared" si="0"/>
        <v>44743</v>
      </c>
      <c r="Z3" s="221">
        <f t="shared" si="0"/>
        <v>44774</v>
      </c>
      <c r="AA3" s="221">
        <f t="shared" si="0"/>
        <v>44805</v>
      </c>
      <c r="AB3" s="221">
        <f t="shared" si="0"/>
        <v>44835</v>
      </c>
      <c r="AC3" s="221">
        <f t="shared" si="0"/>
        <v>44866</v>
      </c>
      <c r="AD3" s="228" t="str">
        <f t="shared" si="0"/>
        <v>Dec-22 +</v>
      </c>
      <c r="AE3" s="222" t="s">
        <v>34</v>
      </c>
      <c r="AH3" s="220" t="s">
        <v>36</v>
      </c>
      <c r="AI3" s="221">
        <f>C3</f>
        <v>44562</v>
      </c>
      <c r="AJ3" s="221">
        <f t="shared" ref="AJ3:AT3" si="1">D3</f>
        <v>44593</v>
      </c>
      <c r="AK3" s="221">
        <f t="shared" si="1"/>
        <v>44621</v>
      </c>
      <c r="AL3" s="221">
        <f t="shared" si="1"/>
        <v>44652</v>
      </c>
      <c r="AM3" s="221">
        <f t="shared" si="1"/>
        <v>44682</v>
      </c>
      <c r="AN3" s="221">
        <f t="shared" si="1"/>
        <v>44713</v>
      </c>
      <c r="AO3" s="221">
        <f t="shared" si="1"/>
        <v>44743</v>
      </c>
      <c r="AP3" s="221">
        <f t="shared" si="1"/>
        <v>44774</v>
      </c>
      <c r="AQ3" s="221">
        <f t="shared" si="1"/>
        <v>44805</v>
      </c>
      <c r="AR3" s="221">
        <f t="shared" si="1"/>
        <v>44835</v>
      </c>
      <c r="AS3" s="221">
        <f t="shared" si="1"/>
        <v>44866</v>
      </c>
      <c r="AT3" s="228" t="str">
        <f t="shared" si="1"/>
        <v>Dec-22 +</v>
      </c>
      <c r="AU3" s="222" t="s">
        <v>34</v>
      </c>
      <c r="AX3" s="220" t="s">
        <v>36</v>
      </c>
      <c r="AY3" s="221">
        <f>C3</f>
        <v>44562</v>
      </c>
      <c r="AZ3" s="221">
        <f t="shared" ref="AZ3:BJ3" si="2">D3</f>
        <v>44593</v>
      </c>
      <c r="BA3" s="221">
        <f t="shared" si="2"/>
        <v>44621</v>
      </c>
      <c r="BB3" s="221">
        <f t="shared" si="2"/>
        <v>44652</v>
      </c>
      <c r="BC3" s="221">
        <f t="shared" si="2"/>
        <v>44682</v>
      </c>
      <c r="BD3" s="221">
        <f t="shared" si="2"/>
        <v>44713</v>
      </c>
      <c r="BE3" s="221">
        <f t="shared" si="2"/>
        <v>44743</v>
      </c>
      <c r="BF3" s="221">
        <f t="shared" si="2"/>
        <v>44774</v>
      </c>
      <c r="BG3" s="221">
        <f t="shared" si="2"/>
        <v>44805</v>
      </c>
      <c r="BH3" s="221">
        <f t="shared" si="2"/>
        <v>44835</v>
      </c>
      <c r="BI3" s="221">
        <f t="shared" si="2"/>
        <v>44866</v>
      </c>
      <c r="BJ3" s="228" t="str">
        <f t="shared" si="2"/>
        <v>Dec-22 +</v>
      </c>
      <c r="BK3" s="222" t="s">
        <v>34</v>
      </c>
    </row>
    <row r="4" spans="1:64" ht="15" customHeight="1" x14ac:dyDescent="0.35">
      <c r="A4" s="531" t="s">
        <v>69</v>
      </c>
      <c r="B4" s="232" t="s">
        <v>62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86">
        <v>0</v>
      </c>
      <c r="O4" s="87">
        <f t="shared" ref="O4:O17" si="3">SUM(C4:N4)</f>
        <v>0</v>
      </c>
      <c r="Q4" s="531" t="s">
        <v>69</v>
      </c>
      <c r="R4" s="232" t="s">
        <v>62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186">
        <v>0</v>
      </c>
      <c r="AE4" s="87">
        <f t="shared" ref="AE4:AE17" si="4">SUM(S4:AD4)</f>
        <v>0</v>
      </c>
      <c r="AG4" s="531" t="s">
        <v>69</v>
      </c>
      <c r="AH4" s="232" t="s">
        <v>62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86"/>
      <c r="AU4" s="87">
        <f t="shared" ref="AU4:AU17" si="5">SUM(AI4:AT4)</f>
        <v>0</v>
      </c>
      <c r="AW4" s="531" t="s">
        <v>69</v>
      </c>
      <c r="AX4" s="232" t="s">
        <v>62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86"/>
      <c r="BK4" s="87">
        <f t="shared" ref="BK4:BK17" si="6">SUM(AY4:BJ4)</f>
        <v>0</v>
      </c>
      <c r="BL4" s="229"/>
    </row>
    <row r="5" spans="1:64" x14ac:dyDescent="0.35">
      <c r="A5" s="532"/>
      <c r="B5" s="232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186">
        <v>0</v>
      </c>
      <c r="O5" s="87">
        <f t="shared" si="3"/>
        <v>0</v>
      </c>
      <c r="Q5" s="532"/>
      <c r="R5" s="232" t="s">
        <v>61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186">
        <v>0</v>
      </c>
      <c r="AE5" s="87">
        <f t="shared" si="4"/>
        <v>0</v>
      </c>
      <c r="AG5" s="532"/>
      <c r="AH5" s="232" t="s">
        <v>61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86"/>
      <c r="AU5" s="87">
        <f t="shared" si="5"/>
        <v>0</v>
      </c>
      <c r="AW5" s="532"/>
      <c r="AX5" s="232" t="s">
        <v>61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86"/>
      <c r="BK5" s="87">
        <f t="shared" si="6"/>
        <v>0</v>
      </c>
    </row>
    <row r="6" spans="1:64" x14ac:dyDescent="0.35">
      <c r="A6" s="532"/>
      <c r="B6" s="232" t="s">
        <v>60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86">
        <v>0</v>
      </c>
      <c r="O6" s="87">
        <f t="shared" si="3"/>
        <v>0</v>
      </c>
      <c r="Q6" s="532"/>
      <c r="R6" s="232" t="s">
        <v>60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186">
        <v>0</v>
      </c>
      <c r="AE6" s="87">
        <f t="shared" si="4"/>
        <v>0</v>
      </c>
      <c r="AG6" s="532"/>
      <c r="AH6" s="232" t="s">
        <v>60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86"/>
      <c r="AU6" s="87">
        <f t="shared" si="5"/>
        <v>0</v>
      </c>
      <c r="AW6" s="532"/>
      <c r="AX6" s="232" t="s">
        <v>60</v>
      </c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86"/>
      <c r="BK6" s="87">
        <f t="shared" si="6"/>
        <v>0</v>
      </c>
    </row>
    <row r="7" spans="1:64" x14ac:dyDescent="0.35">
      <c r="A7" s="532"/>
      <c r="B7" s="232" t="s">
        <v>59</v>
      </c>
      <c r="C7" s="3">
        <v>0</v>
      </c>
      <c r="D7" s="3">
        <v>0</v>
      </c>
      <c r="E7" s="3">
        <v>0</v>
      </c>
      <c r="F7" s="3">
        <v>1511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86">
        <v>0</v>
      </c>
      <c r="O7" s="87">
        <f t="shared" si="3"/>
        <v>1511</v>
      </c>
      <c r="Q7" s="532"/>
      <c r="R7" s="232" t="s">
        <v>59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186">
        <v>0</v>
      </c>
      <c r="AE7" s="87">
        <f t="shared" si="4"/>
        <v>0</v>
      </c>
      <c r="AG7" s="532"/>
      <c r="AH7" s="232" t="s">
        <v>59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86"/>
      <c r="AU7" s="87">
        <f t="shared" si="5"/>
        <v>0</v>
      </c>
      <c r="AW7" s="532"/>
      <c r="AX7" s="232" t="s">
        <v>59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86"/>
      <c r="BK7" s="87">
        <f t="shared" si="6"/>
        <v>0</v>
      </c>
    </row>
    <row r="8" spans="1:64" x14ac:dyDescent="0.35">
      <c r="A8" s="532"/>
      <c r="B8" s="232" t="s">
        <v>58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86">
        <v>0</v>
      </c>
      <c r="O8" s="87">
        <f t="shared" si="3"/>
        <v>0</v>
      </c>
      <c r="Q8" s="532"/>
      <c r="R8" s="232" t="s">
        <v>58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186">
        <v>0</v>
      </c>
      <c r="AE8" s="87">
        <f t="shared" si="4"/>
        <v>0</v>
      </c>
      <c r="AG8" s="532"/>
      <c r="AH8" s="232" t="s">
        <v>58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86"/>
      <c r="AU8" s="87">
        <f t="shared" si="5"/>
        <v>0</v>
      </c>
      <c r="AW8" s="532"/>
      <c r="AX8" s="232" t="s">
        <v>58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186"/>
      <c r="BK8" s="87">
        <f t="shared" si="6"/>
        <v>0</v>
      </c>
    </row>
    <row r="9" spans="1:64" x14ac:dyDescent="0.35">
      <c r="A9" s="532"/>
      <c r="B9" s="232" t="s">
        <v>57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86">
        <v>0</v>
      </c>
      <c r="O9" s="87">
        <f t="shared" si="3"/>
        <v>0</v>
      </c>
      <c r="Q9" s="532"/>
      <c r="R9" s="232" t="s">
        <v>57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186">
        <v>0</v>
      </c>
      <c r="AE9" s="87">
        <f t="shared" si="4"/>
        <v>0</v>
      </c>
      <c r="AG9" s="532"/>
      <c r="AH9" s="232" t="s">
        <v>57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186"/>
      <c r="AU9" s="87">
        <f t="shared" si="5"/>
        <v>0</v>
      </c>
      <c r="AW9" s="532"/>
      <c r="AX9" s="232" t="s">
        <v>57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86"/>
      <c r="BK9" s="87">
        <f t="shared" si="6"/>
        <v>0</v>
      </c>
    </row>
    <row r="10" spans="1:64" x14ac:dyDescent="0.35">
      <c r="A10" s="532"/>
      <c r="B10" s="232" t="s">
        <v>56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86">
        <v>0</v>
      </c>
      <c r="O10" s="87">
        <f t="shared" si="3"/>
        <v>0</v>
      </c>
      <c r="Q10" s="532"/>
      <c r="R10" s="232" t="s">
        <v>56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186">
        <v>0</v>
      </c>
      <c r="AE10" s="87">
        <f t="shared" si="4"/>
        <v>0</v>
      </c>
      <c r="AG10" s="532"/>
      <c r="AH10" s="232" t="s">
        <v>56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186"/>
      <c r="AU10" s="87">
        <f t="shared" si="5"/>
        <v>0</v>
      </c>
      <c r="AW10" s="532"/>
      <c r="AX10" s="232" t="s">
        <v>56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186"/>
      <c r="BK10" s="87">
        <f t="shared" si="6"/>
        <v>0</v>
      </c>
    </row>
    <row r="11" spans="1:64" x14ac:dyDescent="0.35">
      <c r="A11" s="532"/>
      <c r="B11" s="232" t="s">
        <v>55</v>
      </c>
      <c r="C11" s="3">
        <v>0</v>
      </c>
      <c r="D11" s="3">
        <v>0</v>
      </c>
      <c r="E11" s="3">
        <v>0</v>
      </c>
      <c r="F11" s="3">
        <v>130526.45555949998</v>
      </c>
      <c r="G11" s="3">
        <v>381218.52929159999</v>
      </c>
      <c r="H11" s="3">
        <v>209467.16895103999</v>
      </c>
      <c r="I11" s="3">
        <v>96993.185289000001</v>
      </c>
      <c r="J11" s="3">
        <v>136527.447056</v>
      </c>
      <c r="K11" s="3">
        <v>108891.35116859998</v>
      </c>
      <c r="L11" s="3">
        <v>92590.905406999998</v>
      </c>
      <c r="M11" s="3">
        <v>31968.5171806</v>
      </c>
      <c r="N11" s="186">
        <v>229068.73864874998</v>
      </c>
      <c r="O11" s="87">
        <f t="shared" si="3"/>
        <v>1417252.2985520898</v>
      </c>
      <c r="Q11" s="532"/>
      <c r="R11" s="232" t="s">
        <v>55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82115.677794150004</v>
      </c>
      <c r="Y11" s="3">
        <v>148778.76233220001</v>
      </c>
      <c r="Z11" s="3">
        <v>92939.046199999997</v>
      </c>
      <c r="AA11" s="3">
        <v>105915.89648639999</v>
      </c>
      <c r="AB11" s="3">
        <v>42035.957964000001</v>
      </c>
      <c r="AC11" s="3">
        <v>164215.97992799996</v>
      </c>
      <c r="AD11" s="186">
        <v>590810.22648647998</v>
      </c>
      <c r="AE11" s="87">
        <f t="shared" si="4"/>
        <v>1226811.5471912301</v>
      </c>
      <c r="AG11" s="532"/>
      <c r="AH11" s="232" t="s">
        <v>55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186"/>
      <c r="AU11" s="87">
        <f t="shared" si="5"/>
        <v>0</v>
      </c>
      <c r="AW11" s="532"/>
      <c r="AX11" s="232" t="s">
        <v>55</v>
      </c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86"/>
      <c r="BK11" s="87">
        <f t="shared" si="6"/>
        <v>0</v>
      </c>
    </row>
    <row r="12" spans="1:64" x14ac:dyDescent="0.35">
      <c r="A12" s="532"/>
      <c r="B12" s="232" t="s">
        <v>54</v>
      </c>
      <c r="C12" s="3">
        <v>0</v>
      </c>
      <c r="D12" s="3">
        <v>0</v>
      </c>
      <c r="E12" s="3">
        <v>0</v>
      </c>
      <c r="F12" s="3">
        <v>9811.1901887999993</v>
      </c>
      <c r="G12" s="3">
        <v>24823.219621199998</v>
      </c>
      <c r="H12" s="3">
        <v>17668.8760248</v>
      </c>
      <c r="I12" s="3">
        <v>1641.5118719999998</v>
      </c>
      <c r="J12" s="3">
        <v>0</v>
      </c>
      <c r="K12" s="3">
        <v>23766.847103999997</v>
      </c>
      <c r="L12" s="3">
        <v>2355.4643111999994</v>
      </c>
      <c r="M12" s="3">
        <v>0</v>
      </c>
      <c r="N12" s="186">
        <v>6068.5957332000007</v>
      </c>
      <c r="O12" s="87">
        <f t="shared" si="3"/>
        <v>86135.704855200005</v>
      </c>
      <c r="Q12" s="532"/>
      <c r="R12" s="232" t="s">
        <v>54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11991.454675199999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186">
        <v>22804.388006399997</v>
      </c>
      <c r="AE12" s="87">
        <f t="shared" si="4"/>
        <v>34795.842681599999</v>
      </c>
      <c r="AG12" s="532"/>
      <c r="AH12" s="232" t="s">
        <v>54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186"/>
      <c r="AU12" s="87">
        <f t="shared" si="5"/>
        <v>0</v>
      </c>
      <c r="AW12" s="532"/>
      <c r="AX12" s="232" t="s">
        <v>54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86"/>
      <c r="BK12" s="87">
        <f t="shared" si="6"/>
        <v>0</v>
      </c>
    </row>
    <row r="13" spans="1:64" x14ac:dyDescent="0.35">
      <c r="A13" s="532"/>
      <c r="B13" s="232" t="s">
        <v>53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86">
        <v>0</v>
      </c>
      <c r="O13" s="87">
        <f t="shared" si="3"/>
        <v>0</v>
      </c>
      <c r="Q13" s="532"/>
      <c r="R13" s="232" t="s">
        <v>53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186">
        <v>0</v>
      </c>
      <c r="AE13" s="87">
        <f t="shared" si="4"/>
        <v>0</v>
      </c>
      <c r="AG13" s="532"/>
      <c r="AH13" s="232" t="s">
        <v>53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186"/>
      <c r="AU13" s="87">
        <f t="shared" si="5"/>
        <v>0</v>
      </c>
      <c r="AW13" s="532"/>
      <c r="AX13" s="232" t="s">
        <v>53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86"/>
      <c r="BK13" s="87">
        <f t="shared" si="6"/>
        <v>0</v>
      </c>
    </row>
    <row r="14" spans="1:64" x14ac:dyDescent="0.35">
      <c r="A14" s="532"/>
      <c r="B14" s="232" t="s">
        <v>52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86">
        <v>0</v>
      </c>
      <c r="O14" s="87">
        <f t="shared" si="3"/>
        <v>0</v>
      </c>
      <c r="Q14" s="532"/>
      <c r="R14" s="232" t="s">
        <v>52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186">
        <v>0</v>
      </c>
      <c r="AE14" s="87">
        <f t="shared" si="4"/>
        <v>0</v>
      </c>
      <c r="AG14" s="532"/>
      <c r="AH14" s="232" t="s">
        <v>52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186"/>
      <c r="AU14" s="87">
        <f t="shared" si="5"/>
        <v>0</v>
      </c>
      <c r="AW14" s="532"/>
      <c r="AX14" s="232" t="s">
        <v>52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186"/>
      <c r="BK14" s="87">
        <f t="shared" si="6"/>
        <v>0</v>
      </c>
    </row>
    <row r="15" spans="1:64" x14ac:dyDescent="0.35">
      <c r="A15" s="532"/>
      <c r="B15" s="232" t="s">
        <v>51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86">
        <v>0</v>
      </c>
      <c r="O15" s="87">
        <f t="shared" si="3"/>
        <v>0</v>
      </c>
      <c r="Q15" s="532"/>
      <c r="R15" s="232" t="s">
        <v>51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186">
        <v>0</v>
      </c>
      <c r="AE15" s="87">
        <f t="shared" si="4"/>
        <v>0</v>
      </c>
      <c r="AG15" s="532"/>
      <c r="AH15" s="232" t="s">
        <v>51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186"/>
      <c r="AU15" s="87">
        <f t="shared" si="5"/>
        <v>0</v>
      </c>
      <c r="AW15" s="532"/>
      <c r="AX15" s="232" t="s">
        <v>51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86"/>
      <c r="BK15" s="87">
        <f t="shared" si="6"/>
        <v>0</v>
      </c>
    </row>
    <row r="16" spans="1:64" ht="16.5" customHeight="1" thickBot="1" x14ac:dyDescent="0.4">
      <c r="A16" s="533"/>
      <c r="B16" s="232" t="s">
        <v>50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86">
        <v>0</v>
      </c>
      <c r="O16" s="87">
        <f t="shared" si="3"/>
        <v>0</v>
      </c>
      <c r="Q16" s="533"/>
      <c r="R16" s="232" t="s">
        <v>50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186">
        <v>0</v>
      </c>
      <c r="AE16" s="87">
        <f t="shared" si="4"/>
        <v>0</v>
      </c>
      <c r="AG16" s="533"/>
      <c r="AH16" s="232" t="s">
        <v>50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186"/>
      <c r="AU16" s="87">
        <f t="shared" si="5"/>
        <v>0</v>
      </c>
      <c r="AW16" s="533"/>
      <c r="AX16" s="232" t="s">
        <v>50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186"/>
      <c r="BK16" s="87">
        <f t="shared" si="6"/>
        <v>0</v>
      </c>
    </row>
    <row r="17" spans="1:64" ht="15" thickBot="1" x14ac:dyDescent="0.4">
      <c r="B17" s="233" t="s">
        <v>43</v>
      </c>
      <c r="C17" s="225">
        <f>SUM(C4:C16)</f>
        <v>0</v>
      </c>
      <c r="D17" s="225">
        <f t="shared" ref="D17:N17" si="7">SUM(D4:D16)</f>
        <v>0</v>
      </c>
      <c r="E17" s="225">
        <f t="shared" si="7"/>
        <v>0</v>
      </c>
      <c r="F17" s="225">
        <f t="shared" si="7"/>
        <v>141848.64574829995</v>
      </c>
      <c r="G17" s="225">
        <f t="shared" si="7"/>
        <v>406041.74891279999</v>
      </c>
      <c r="H17" s="225">
        <f t="shared" si="7"/>
        <v>227136.04497583999</v>
      </c>
      <c r="I17" s="225">
        <f t="shared" si="7"/>
        <v>98634.697161000004</v>
      </c>
      <c r="J17" s="225">
        <f t="shared" si="7"/>
        <v>136527.447056</v>
      </c>
      <c r="K17" s="225">
        <f t="shared" si="7"/>
        <v>132658.19827259998</v>
      </c>
      <c r="L17" s="225">
        <f t="shared" si="7"/>
        <v>94946.369718200003</v>
      </c>
      <c r="M17" s="225">
        <f t="shared" si="7"/>
        <v>31968.5171806</v>
      </c>
      <c r="N17" s="235">
        <f t="shared" si="7"/>
        <v>235137.33438194997</v>
      </c>
      <c r="O17" s="90">
        <f t="shared" si="3"/>
        <v>1504899.0034072897</v>
      </c>
      <c r="Q17" s="91"/>
      <c r="R17" s="233" t="s">
        <v>43</v>
      </c>
      <c r="S17" s="225">
        <f>SUM(S4:S16)</f>
        <v>0</v>
      </c>
      <c r="T17" s="225">
        <f t="shared" ref="T17" si="8">SUM(T4:T16)</f>
        <v>0</v>
      </c>
      <c r="U17" s="225">
        <f t="shared" ref="U17" si="9">SUM(U4:U16)</f>
        <v>0</v>
      </c>
      <c r="V17" s="225">
        <f t="shared" ref="V17" si="10">SUM(V4:V16)</f>
        <v>0</v>
      </c>
      <c r="W17" s="225">
        <f t="shared" ref="W17" si="11">SUM(W4:W16)</f>
        <v>0</v>
      </c>
      <c r="X17" s="225">
        <f t="shared" ref="X17" si="12">SUM(X4:X16)</f>
        <v>94107.132469350006</v>
      </c>
      <c r="Y17" s="225">
        <f t="shared" ref="Y17" si="13">SUM(Y4:Y16)</f>
        <v>148778.76233220001</v>
      </c>
      <c r="Z17" s="225">
        <f t="shared" ref="Z17" si="14">SUM(Z4:Z16)</f>
        <v>92939.046199999997</v>
      </c>
      <c r="AA17" s="225">
        <f t="shared" ref="AA17" si="15">SUM(AA4:AA16)</f>
        <v>105915.89648639999</v>
      </c>
      <c r="AB17" s="225">
        <f t="shared" ref="AB17" si="16">SUM(AB4:AB16)</f>
        <v>42035.957964000001</v>
      </c>
      <c r="AC17" s="225">
        <f t="shared" ref="AC17" si="17">SUM(AC4:AC16)</f>
        <v>164215.97992799996</v>
      </c>
      <c r="AD17" s="235">
        <f t="shared" ref="AD17" si="18">SUM(AD4:AD16)</f>
        <v>613614.61449287995</v>
      </c>
      <c r="AE17" s="90">
        <f t="shared" si="4"/>
        <v>1261607.3898728299</v>
      </c>
      <c r="AG17" s="91"/>
      <c r="AH17" s="233" t="s">
        <v>43</v>
      </c>
      <c r="AI17" s="225">
        <f>SUM(AI4:AI16)</f>
        <v>0</v>
      </c>
      <c r="AJ17" s="225">
        <f t="shared" ref="AJ17" si="19">SUM(AJ4:AJ16)</f>
        <v>0</v>
      </c>
      <c r="AK17" s="225">
        <f t="shared" ref="AK17" si="20">SUM(AK4:AK16)</f>
        <v>0</v>
      </c>
      <c r="AL17" s="225">
        <f t="shared" ref="AL17" si="21">SUM(AL4:AL16)</f>
        <v>0</v>
      </c>
      <c r="AM17" s="225">
        <f t="shared" ref="AM17" si="22">SUM(AM4:AM16)</f>
        <v>0</v>
      </c>
      <c r="AN17" s="225">
        <f t="shared" ref="AN17" si="23">SUM(AN4:AN16)</f>
        <v>0</v>
      </c>
      <c r="AO17" s="225">
        <f t="shared" ref="AO17" si="24">SUM(AO4:AO16)</f>
        <v>0</v>
      </c>
      <c r="AP17" s="225">
        <f t="shared" ref="AP17" si="25">SUM(AP4:AP16)</f>
        <v>0</v>
      </c>
      <c r="AQ17" s="225">
        <f t="shared" ref="AQ17" si="26">SUM(AQ4:AQ16)</f>
        <v>0</v>
      </c>
      <c r="AR17" s="225">
        <f t="shared" ref="AR17" si="27">SUM(AR4:AR16)</f>
        <v>0</v>
      </c>
      <c r="AS17" s="225">
        <f t="shared" ref="AS17" si="28">SUM(AS4:AS16)</f>
        <v>0</v>
      </c>
      <c r="AT17" s="235">
        <f t="shared" ref="AT17" si="29">SUM(AT4:AT16)</f>
        <v>0</v>
      </c>
      <c r="AU17" s="90">
        <f t="shared" si="5"/>
        <v>0</v>
      </c>
      <c r="AW17" s="91"/>
      <c r="AX17" s="233" t="s">
        <v>43</v>
      </c>
      <c r="AY17" s="225">
        <f>SUM(AY4:AY16)</f>
        <v>0</v>
      </c>
      <c r="AZ17" s="225">
        <f t="shared" ref="AZ17" si="30">SUM(AZ4:AZ16)</f>
        <v>0</v>
      </c>
      <c r="BA17" s="225">
        <f t="shared" ref="BA17" si="31">SUM(BA4:BA16)</f>
        <v>0</v>
      </c>
      <c r="BB17" s="225">
        <f t="shared" ref="BB17" si="32">SUM(BB4:BB16)</f>
        <v>0</v>
      </c>
      <c r="BC17" s="225">
        <f t="shared" ref="BC17" si="33">SUM(BC4:BC16)</f>
        <v>0</v>
      </c>
      <c r="BD17" s="225">
        <f t="shared" ref="BD17" si="34">SUM(BD4:BD16)</f>
        <v>0</v>
      </c>
      <c r="BE17" s="225">
        <f t="shared" ref="BE17" si="35">SUM(BE4:BE16)</f>
        <v>0</v>
      </c>
      <c r="BF17" s="225">
        <f t="shared" ref="BF17" si="36">SUM(BF4:BF16)</f>
        <v>0</v>
      </c>
      <c r="BG17" s="225">
        <f t="shared" ref="BG17" si="37">SUM(BG4:BG16)</f>
        <v>0</v>
      </c>
      <c r="BH17" s="225">
        <f t="shared" ref="BH17" si="38">SUM(BH4:BH16)</f>
        <v>0</v>
      </c>
      <c r="BI17" s="225">
        <f t="shared" ref="BI17" si="39">SUM(BI4:BI16)</f>
        <v>0</v>
      </c>
      <c r="BJ17" s="235">
        <f t="shared" ref="BJ17" si="40">SUM(BJ4:BJ16)</f>
        <v>0</v>
      </c>
      <c r="BK17" s="90">
        <f t="shared" si="6"/>
        <v>0</v>
      </c>
    </row>
    <row r="18" spans="1:64" ht="21.5" thickBot="1" x14ac:dyDescent="0.55000000000000004">
      <c r="A18" s="93"/>
      <c r="Q18" s="93"/>
      <c r="AG18" s="93"/>
      <c r="AW18" s="93"/>
    </row>
    <row r="19" spans="1:64" ht="21.5" thickBot="1" x14ac:dyDescent="0.55000000000000004">
      <c r="A19" s="93"/>
      <c r="B19" s="220" t="s">
        <v>36</v>
      </c>
      <c r="C19" s="221">
        <f>C$3</f>
        <v>44562</v>
      </c>
      <c r="D19" s="221">
        <f t="shared" ref="D19:N19" si="41">D$3</f>
        <v>44593</v>
      </c>
      <c r="E19" s="221">
        <f t="shared" si="41"/>
        <v>44621</v>
      </c>
      <c r="F19" s="221">
        <f t="shared" si="41"/>
        <v>44652</v>
      </c>
      <c r="G19" s="221">
        <f t="shared" si="41"/>
        <v>44682</v>
      </c>
      <c r="H19" s="221">
        <f t="shared" si="41"/>
        <v>44713</v>
      </c>
      <c r="I19" s="221">
        <f t="shared" si="41"/>
        <v>44743</v>
      </c>
      <c r="J19" s="221">
        <f t="shared" si="41"/>
        <v>44774</v>
      </c>
      <c r="K19" s="221">
        <f t="shared" si="41"/>
        <v>44805</v>
      </c>
      <c r="L19" s="221">
        <f t="shared" si="41"/>
        <v>44835</v>
      </c>
      <c r="M19" s="221">
        <f t="shared" si="41"/>
        <v>44866</v>
      </c>
      <c r="N19" s="228" t="str">
        <f t="shared" si="41"/>
        <v>Dec-22 +</v>
      </c>
      <c r="O19" s="222" t="s">
        <v>34</v>
      </c>
      <c r="Q19" s="93"/>
      <c r="R19" s="220" t="s">
        <v>36</v>
      </c>
      <c r="S19" s="221">
        <f t="shared" ref="S19:AD19" si="42">S$3</f>
        <v>44562</v>
      </c>
      <c r="T19" s="221">
        <f t="shared" si="42"/>
        <v>44593</v>
      </c>
      <c r="U19" s="221">
        <f t="shared" si="42"/>
        <v>44621</v>
      </c>
      <c r="V19" s="221">
        <f t="shared" si="42"/>
        <v>44652</v>
      </c>
      <c r="W19" s="221">
        <f t="shared" si="42"/>
        <v>44682</v>
      </c>
      <c r="X19" s="221">
        <f t="shared" si="42"/>
        <v>44713</v>
      </c>
      <c r="Y19" s="221">
        <f t="shared" si="42"/>
        <v>44743</v>
      </c>
      <c r="Z19" s="221">
        <f t="shared" si="42"/>
        <v>44774</v>
      </c>
      <c r="AA19" s="221">
        <f t="shared" si="42"/>
        <v>44805</v>
      </c>
      <c r="AB19" s="221">
        <f t="shared" si="42"/>
        <v>44835</v>
      </c>
      <c r="AC19" s="221">
        <f t="shared" si="42"/>
        <v>44866</v>
      </c>
      <c r="AD19" s="228" t="str">
        <f t="shared" si="42"/>
        <v>Dec-22 +</v>
      </c>
      <c r="AE19" s="222" t="s">
        <v>34</v>
      </c>
      <c r="AG19" s="93"/>
      <c r="AH19" s="234" t="s">
        <v>36</v>
      </c>
      <c r="AI19" s="221">
        <f t="shared" ref="AI19:AT19" si="43">AI$3</f>
        <v>44562</v>
      </c>
      <c r="AJ19" s="221">
        <f t="shared" si="43"/>
        <v>44593</v>
      </c>
      <c r="AK19" s="221">
        <f t="shared" si="43"/>
        <v>44621</v>
      </c>
      <c r="AL19" s="221">
        <f t="shared" si="43"/>
        <v>44652</v>
      </c>
      <c r="AM19" s="221">
        <f t="shared" si="43"/>
        <v>44682</v>
      </c>
      <c r="AN19" s="221">
        <f t="shared" si="43"/>
        <v>44713</v>
      </c>
      <c r="AO19" s="221">
        <f t="shared" si="43"/>
        <v>44743</v>
      </c>
      <c r="AP19" s="221">
        <f t="shared" si="43"/>
        <v>44774</v>
      </c>
      <c r="AQ19" s="221">
        <f t="shared" si="43"/>
        <v>44805</v>
      </c>
      <c r="AR19" s="221">
        <f t="shared" si="43"/>
        <v>44835</v>
      </c>
      <c r="AS19" s="221">
        <f t="shared" si="43"/>
        <v>44866</v>
      </c>
      <c r="AT19" s="228" t="str">
        <f t="shared" si="43"/>
        <v>Dec-22 +</v>
      </c>
      <c r="AU19" s="222" t="s">
        <v>34</v>
      </c>
      <c r="AW19" s="93"/>
      <c r="AX19" s="220" t="s">
        <v>36</v>
      </c>
      <c r="AY19" s="221">
        <f t="shared" ref="AY19:BJ19" si="44">AY$3</f>
        <v>44562</v>
      </c>
      <c r="AZ19" s="221">
        <f t="shared" si="44"/>
        <v>44593</v>
      </c>
      <c r="BA19" s="221">
        <f t="shared" si="44"/>
        <v>44621</v>
      </c>
      <c r="BB19" s="221">
        <f t="shared" si="44"/>
        <v>44652</v>
      </c>
      <c r="BC19" s="221">
        <f t="shared" si="44"/>
        <v>44682</v>
      </c>
      <c r="BD19" s="221">
        <f t="shared" si="44"/>
        <v>44713</v>
      </c>
      <c r="BE19" s="221">
        <f t="shared" si="44"/>
        <v>44743</v>
      </c>
      <c r="BF19" s="221">
        <f t="shared" si="44"/>
        <v>44774</v>
      </c>
      <c r="BG19" s="221">
        <f t="shared" si="44"/>
        <v>44805</v>
      </c>
      <c r="BH19" s="221">
        <f t="shared" si="44"/>
        <v>44835</v>
      </c>
      <c r="BI19" s="221">
        <f t="shared" si="44"/>
        <v>44866</v>
      </c>
      <c r="BJ19" s="228" t="str">
        <f t="shared" si="44"/>
        <v>Dec-22 +</v>
      </c>
      <c r="BK19" s="222" t="s">
        <v>34</v>
      </c>
    </row>
    <row r="20" spans="1:64" ht="15" customHeight="1" x14ac:dyDescent="0.35">
      <c r="A20" s="528" t="s">
        <v>68</v>
      </c>
      <c r="B20" s="232" t="s">
        <v>62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86">
        <v>0</v>
      </c>
      <c r="O20" s="87">
        <f t="shared" ref="O20:O33" si="45">SUM(C20:N20)</f>
        <v>0</v>
      </c>
      <c r="Q20" s="528" t="s">
        <v>68</v>
      </c>
      <c r="R20" s="232" t="s">
        <v>62</v>
      </c>
      <c r="S20" s="3">
        <v>0</v>
      </c>
      <c r="T20" s="3">
        <v>411390</v>
      </c>
      <c r="U20" s="3">
        <v>0</v>
      </c>
      <c r="V20" s="3">
        <v>123211</v>
      </c>
      <c r="W20" s="3">
        <v>602350</v>
      </c>
      <c r="X20" s="3">
        <v>41972</v>
      </c>
      <c r="Y20" s="3">
        <v>125784</v>
      </c>
      <c r="Z20" s="3">
        <v>0</v>
      </c>
      <c r="AA20" s="3">
        <v>0</v>
      </c>
      <c r="AB20" s="3">
        <v>95743</v>
      </c>
      <c r="AC20" s="3">
        <v>471985</v>
      </c>
      <c r="AD20" s="186">
        <v>1275096</v>
      </c>
      <c r="AE20" s="87">
        <f t="shared" ref="AE20:AE33" si="46">SUM(S20:AD20)</f>
        <v>3147531</v>
      </c>
      <c r="AG20" s="528" t="s">
        <v>68</v>
      </c>
      <c r="AH20" s="232" t="s">
        <v>62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90140</v>
      </c>
      <c r="AO20" s="3">
        <v>223562</v>
      </c>
      <c r="AP20" s="3">
        <v>0</v>
      </c>
      <c r="AQ20" s="3">
        <v>0</v>
      </c>
      <c r="AR20" s="3">
        <v>0</v>
      </c>
      <c r="AS20" s="3">
        <v>0</v>
      </c>
      <c r="AT20" s="186">
        <v>696637</v>
      </c>
      <c r="AU20" s="87">
        <f t="shared" ref="AU20:AU33" si="47">SUM(AI20:AT20)</f>
        <v>1010339</v>
      </c>
      <c r="AW20" s="528" t="s">
        <v>68</v>
      </c>
      <c r="AX20" s="232" t="s">
        <v>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86">
        <v>0</v>
      </c>
      <c r="BK20" s="87">
        <f t="shared" ref="BK20:BK33" si="48">SUM(AY20:BJ20)</f>
        <v>0</v>
      </c>
      <c r="BL20" s="229"/>
    </row>
    <row r="21" spans="1:64" x14ac:dyDescent="0.35">
      <c r="A21" s="529"/>
      <c r="B21" s="232" t="s">
        <v>61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86">
        <v>0</v>
      </c>
      <c r="O21" s="87">
        <f t="shared" si="45"/>
        <v>0</v>
      </c>
      <c r="Q21" s="529"/>
      <c r="R21" s="232" t="s">
        <v>61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186">
        <v>0</v>
      </c>
      <c r="AE21" s="87">
        <f t="shared" si="46"/>
        <v>0</v>
      </c>
      <c r="AG21" s="529"/>
      <c r="AH21" s="232" t="s">
        <v>61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186">
        <v>21376.578923858375</v>
      </c>
      <c r="AU21" s="87">
        <f t="shared" si="47"/>
        <v>21376.578923858375</v>
      </c>
      <c r="AW21" s="529"/>
      <c r="AX21" s="232" t="s">
        <v>61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86">
        <v>0</v>
      </c>
      <c r="BK21" s="87">
        <f t="shared" si="48"/>
        <v>0</v>
      </c>
    </row>
    <row r="22" spans="1:64" x14ac:dyDescent="0.35">
      <c r="A22" s="529"/>
      <c r="B22" s="232" t="s">
        <v>60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86">
        <v>0</v>
      </c>
      <c r="O22" s="87">
        <f t="shared" si="45"/>
        <v>0</v>
      </c>
      <c r="Q22" s="529"/>
      <c r="R22" s="232" t="s">
        <v>60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186">
        <v>0</v>
      </c>
      <c r="AE22" s="87">
        <f t="shared" si="46"/>
        <v>0</v>
      </c>
      <c r="AG22" s="529"/>
      <c r="AH22" s="232" t="s">
        <v>60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186">
        <v>0</v>
      </c>
      <c r="AU22" s="87">
        <f t="shared" si="47"/>
        <v>0</v>
      </c>
      <c r="AW22" s="529"/>
      <c r="AX22" s="232" t="s">
        <v>60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86">
        <v>0</v>
      </c>
      <c r="BK22" s="87">
        <f t="shared" si="48"/>
        <v>0</v>
      </c>
    </row>
    <row r="23" spans="1:64" x14ac:dyDescent="0.35">
      <c r="A23" s="529"/>
      <c r="B23" s="232" t="s">
        <v>59</v>
      </c>
      <c r="C23" s="3">
        <v>0</v>
      </c>
      <c r="D23" s="3">
        <v>0</v>
      </c>
      <c r="E23" s="3">
        <v>3032.1691002221055</v>
      </c>
      <c r="F23" s="3">
        <v>2264.5313533304334</v>
      </c>
      <c r="G23" s="3">
        <v>1469.1733544676729</v>
      </c>
      <c r="H23" s="3">
        <v>2736.4864125304985</v>
      </c>
      <c r="I23" s="3">
        <v>10481.809123529158</v>
      </c>
      <c r="J23" s="3">
        <v>4559.6260613982204</v>
      </c>
      <c r="K23" s="3">
        <v>0</v>
      </c>
      <c r="L23" s="3">
        <v>11698.657107490772</v>
      </c>
      <c r="M23" s="3">
        <v>0</v>
      </c>
      <c r="N23" s="186">
        <v>502449.46869533684</v>
      </c>
      <c r="O23" s="87">
        <f t="shared" si="45"/>
        <v>538691.92120830575</v>
      </c>
      <c r="Q23" s="529"/>
      <c r="R23" s="232" t="s">
        <v>59</v>
      </c>
      <c r="S23" s="3">
        <v>0</v>
      </c>
      <c r="T23" s="3">
        <v>1088.9083594796684</v>
      </c>
      <c r="U23" s="3">
        <v>31028.912815329586</v>
      </c>
      <c r="V23" s="3">
        <v>77459.624091210688</v>
      </c>
      <c r="W23" s="3">
        <v>114519.8455667168</v>
      </c>
      <c r="X23" s="3">
        <v>294189.34796362615</v>
      </c>
      <c r="Y23" s="3">
        <v>106696.67138810149</v>
      </c>
      <c r="Z23" s="3">
        <v>0</v>
      </c>
      <c r="AA23" s="3">
        <v>59377.490497762417</v>
      </c>
      <c r="AB23" s="3">
        <v>81648.93601730284</v>
      </c>
      <c r="AC23" s="3">
        <v>382368.89103504072</v>
      </c>
      <c r="AD23" s="186">
        <v>1442398.4341663683</v>
      </c>
      <c r="AE23" s="87">
        <f t="shared" si="46"/>
        <v>2590777.0619009389</v>
      </c>
      <c r="AG23" s="529"/>
      <c r="AH23" s="232" t="s">
        <v>59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978474.42950531095</v>
      </c>
      <c r="AO23" s="3">
        <v>91822.268490692193</v>
      </c>
      <c r="AP23" s="3">
        <v>0</v>
      </c>
      <c r="AQ23" s="3">
        <v>9318.9800921265887</v>
      </c>
      <c r="AR23" s="3">
        <v>0</v>
      </c>
      <c r="AS23" s="3">
        <v>579440.6916058053</v>
      </c>
      <c r="AT23" s="186">
        <v>1873521.5622130199</v>
      </c>
      <c r="AU23" s="87">
        <f t="shared" si="47"/>
        <v>3532577.9319069549</v>
      </c>
      <c r="AW23" s="529"/>
      <c r="AX23" s="232" t="s">
        <v>59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201655.59300567603</v>
      </c>
      <c r="BE23" s="3">
        <v>292395.35011811269</v>
      </c>
      <c r="BF23" s="3">
        <v>0</v>
      </c>
      <c r="BG23" s="3">
        <v>0</v>
      </c>
      <c r="BH23" s="3">
        <v>0</v>
      </c>
      <c r="BI23" s="3">
        <v>284109.12710583198</v>
      </c>
      <c r="BJ23" s="186">
        <v>1415839.5896752991</v>
      </c>
      <c r="BK23" s="87">
        <f t="shared" si="48"/>
        <v>2193999.6599049196</v>
      </c>
    </row>
    <row r="24" spans="1:64" x14ac:dyDescent="0.35">
      <c r="A24" s="529"/>
      <c r="B24" s="232" t="s">
        <v>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86">
        <v>0</v>
      </c>
      <c r="O24" s="87">
        <f t="shared" si="45"/>
        <v>0</v>
      </c>
      <c r="Q24" s="529"/>
      <c r="R24" s="232" t="s">
        <v>58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186">
        <v>0</v>
      </c>
      <c r="AE24" s="87">
        <f t="shared" si="46"/>
        <v>0</v>
      </c>
      <c r="AG24" s="529"/>
      <c r="AH24" s="232" t="s">
        <v>58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186">
        <v>0</v>
      </c>
      <c r="AU24" s="87">
        <f t="shared" si="47"/>
        <v>0</v>
      </c>
      <c r="AW24" s="529"/>
      <c r="AX24" s="232" t="s">
        <v>58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86">
        <v>0</v>
      </c>
      <c r="BK24" s="87">
        <f t="shared" si="48"/>
        <v>0</v>
      </c>
    </row>
    <row r="25" spans="1:64" x14ac:dyDescent="0.35">
      <c r="A25" s="529"/>
      <c r="B25" s="232" t="s">
        <v>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86">
        <v>0</v>
      </c>
      <c r="O25" s="87">
        <f t="shared" si="45"/>
        <v>0</v>
      </c>
      <c r="Q25" s="529"/>
      <c r="R25" s="232" t="s">
        <v>57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186">
        <v>0</v>
      </c>
      <c r="AE25" s="87">
        <f t="shared" si="46"/>
        <v>0</v>
      </c>
      <c r="AG25" s="529"/>
      <c r="AH25" s="232" t="s">
        <v>57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186">
        <v>0</v>
      </c>
      <c r="AU25" s="87">
        <f t="shared" si="47"/>
        <v>0</v>
      </c>
      <c r="AW25" s="529"/>
      <c r="AX25" s="232" t="s">
        <v>57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86">
        <v>0</v>
      </c>
      <c r="BK25" s="87">
        <f t="shared" si="48"/>
        <v>0</v>
      </c>
    </row>
    <row r="26" spans="1:64" x14ac:dyDescent="0.35">
      <c r="A26" s="529"/>
      <c r="B26" s="232" t="s">
        <v>56</v>
      </c>
      <c r="C26" s="3">
        <v>0</v>
      </c>
      <c r="D26" s="3">
        <v>0</v>
      </c>
      <c r="E26" s="3">
        <v>0</v>
      </c>
      <c r="F26" s="3">
        <v>0</v>
      </c>
      <c r="G26" s="3">
        <v>48761.344768527219</v>
      </c>
      <c r="H26" s="3">
        <v>0</v>
      </c>
      <c r="I26" s="3">
        <v>104191.89785102161</v>
      </c>
      <c r="J26" s="3">
        <v>33535.360000000001</v>
      </c>
      <c r="K26" s="3">
        <v>33535.360000000001</v>
      </c>
      <c r="L26" s="3">
        <v>28014.51310739664</v>
      </c>
      <c r="M26" s="3">
        <v>0</v>
      </c>
      <c r="N26" s="186">
        <v>1417847.720261985</v>
      </c>
      <c r="O26" s="87">
        <f t="shared" si="45"/>
        <v>1665886.1959889305</v>
      </c>
      <c r="Q26" s="529"/>
      <c r="R26" s="232" t="s">
        <v>56</v>
      </c>
      <c r="S26" s="3">
        <v>0</v>
      </c>
      <c r="T26" s="3">
        <v>0</v>
      </c>
      <c r="U26" s="3">
        <v>56655.219599063246</v>
      </c>
      <c r="V26" s="3">
        <v>3634206.8475058437</v>
      </c>
      <c r="W26" s="3">
        <v>186951.06549855112</v>
      </c>
      <c r="X26" s="3">
        <v>250428.66878894664</v>
      </c>
      <c r="Y26" s="3">
        <v>99954.963953594532</v>
      </c>
      <c r="Z26" s="3">
        <v>0</v>
      </c>
      <c r="AA26" s="3">
        <v>135834.92086386454</v>
      </c>
      <c r="AB26" s="3">
        <v>193501.57427202669</v>
      </c>
      <c r="AC26" s="3">
        <v>2028244.5732617322</v>
      </c>
      <c r="AD26" s="186">
        <v>8327712.3633383065</v>
      </c>
      <c r="AE26" s="87">
        <f t="shared" si="46"/>
        <v>14913490.197081929</v>
      </c>
      <c r="AG26" s="529"/>
      <c r="AH26" s="232" t="s">
        <v>56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31353.026530683848</v>
      </c>
      <c r="AR26" s="3">
        <v>0</v>
      </c>
      <c r="AS26" s="3">
        <v>286915.98031182756</v>
      </c>
      <c r="AT26" s="186">
        <v>917176.42308893637</v>
      </c>
      <c r="AU26" s="87">
        <f t="shared" si="47"/>
        <v>1235445.4299314478</v>
      </c>
      <c r="AW26" s="529"/>
      <c r="AX26" s="232" t="s">
        <v>56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86">
        <v>0</v>
      </c>
      <c r="BK26" s="87">
        <f t="shared" si="48"/>
        <v>0</v>
      </c>
    </row>
    <row r="27" spans="1:64" x14ac:dyDescent="0.35">
      <c r="A27" s="529"/>
      <c r="B27" s="232" t="s">
        <v>55</v>
      </c>
      <c r="C27" s="3">
        <v>0</v>
      </c>
      <c r="D27" s="3">
        <v>27.154448923602249</v>
      </c>
      <c r="E27" s="3">
        <v>14301.343099763852</v>
      </c>
      <c r="F27" s="3">
        <v>18157.274846915374</v>
      </c>
      <c r="G27" s="3">
        <v>81738.511853232587</v>
      </c>
      <c r="H27" s="3">
        <v>98323.544107471389</v>
      </c>
      <c r="I27" s="3">
        <v>848640.79439168947</v>
      </c>
      <c r="J27" s="3">
        <v>204534.55047895177</v>
      </c>
      <c r="K27" s="3">
        <v>880397.92240784224</v>
      </c>
      <c r="L27" s="3">
        <v>2586.9138341218413</v>
      </c>
      <c r="M27" s="3">
        <v>1528.7954743988066</v>
      </c>
      <c r="N27" s="186">
        <v>3399334.2142426353</v>
      </c>
      <c r="O27" s="87">
        <f t="shared" si="45"/>
        <v>5549571.0191859463</v>
      </c>
      <c r="Q27" s="529"/>
      <c r="R27" s="232" t="s">
        <v>55</v>
      </c>
      <c r="S27" s="3">
        <v>0</v>
      </c>
      <c r="T27" s="3">
        <v>3831.4927431202773</v>
      </c>
      <c r="U27" s="3">
        <v>578.38976207272788</v>
      </c>
      <c r="V27" s="3">
        <v>124796.41636309122</v>
      </c>
      <c r="W27" s="3">
        <v>323102.64140726603</v>
      </c>
      <c r="X27" s="3">
        <v>629909.89801547839</v>
      </c>
      <c r="Y27" s="3">
        <v>275557.91678693093</v>
      </c>
      <c r="Z27" s="3">
        <v>241679.12116154729</v>
      </c>
      <c r="AA27" s="3">
        <v>40251.039639455616</v>
      </c>
      <c r="AB27" s="3">
        <v>199081.03198679496</v>
      </c>
      <c r="AC27" s="3">
        <v>1472859.1199127811</v>
      </c>
      <c r="AD27" s="186">
        <v>3717329.1038073706</v>
      </c>
      <c r="AE27" s="87">
        <f t="shared" si="46"/>
        <v>7028976.1715859082</v>
      </c>
      <c r="AG27" s="529"/>
      <c r="AH27" s="232" t="s">
        <v>55</v>
      </c>
      <c r="AI27" s="3">
        <v>0</v>
      </c>
      <c r="AJ27" s="3">
        <v>0</v>
      </c>
      <c r="AK27" s="3">
        <v>0</v>
      </c>
      <c r="AL27" s="3">
        <v>19696.93210088362</v>
      </c>
      <c r="AM27" s="3">
        <v>1220.1399049671943</v>
      </c>
      <c r="AN27" s="3">
        <v>670482.26530053001</v>
      </c>
      <c r="AO27" s="3">
        <v>0</v>
      </c>
      <c r="AP27" s="3">
        <v>41249.418211546727</v>
      </c>
      <c r="AQ27" s="3">
        <v>61041.390883662949</v>
      </c>
      <c r="AR27" s="3">
        <v>0</v>
      </c>
      <c r="AS27" s="3">
        <v>0</v>
      </c>
      <c r="AT27" s="186">
        <v>1065495.3183472794</v>
      </c>
      <c r="AU27" s="87">
        <f t="shared" si="47"/>
        <v>1859185.4647488701</v>
      </c>
      <c r="AW27" s="529"/>
      <c r="AX27" s="232" t="s">
        <v>55</v>
      </c>
      <c r="AY27" s="3">
        <v>0</v>
      </c>
      <c r="AZ27" s="3">
        <v>0</v>
      </c>
      <c r="BA27" s="3">
        <v>0</v>
      </c>
      <c r="BB27" s="3">
        <v>0</v>
      </c>
      <c r="BC27" s="3">
        <v>30246.435507703092</v>
      </c>
      <c r="BD27" s="3">
        <v>0</v>
      </c>
      <c r="BE27" s="3">
        <v>24264.310409833517</v>
      </c>
      <c r="BF27" s="3">
        <v>0</v>
      </c>
      <c r="BG27" s="3">
        <v>0</v>
      </c>
      <c r="BH27" s="3">
        <v>0</v>
      </c>
      <c r="BI27" s="3">
        <v>0</v>
      </c>
      <c r="BJ27" s="186">
        <v>0</v>
      </c>
      <c r="BK27" s="87">
        <f t="shared" si="48"/>
        <v>54510.745917536609</v>
      </c>
    </row>
    <row r="28" spans="1:64" x14ac:dyDescent="0.35">
      <c r="A28" s="529"/>
      <c r="B28" s="232" t="s">
        <v>54</v>
      </c>
      <c r="C28" s="3">
        <v>0</v>
      </c>
      <c r="D28" s="3">
        <v>0</v>
      </c>
      <c r="E28" s="3">
        <v>0</v>
      </c>
      <c r="F28" s="3">
        <v>18981.864945895424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86">
        <v>0</v>
      </c>
      <c r="O28" s="87">
        <f t="shared" si="45"/>
        <v>18981.864945895424</v>
      </c>
      <c r="Q28" s="529"/>
      <c r="R28" s="232" t="s">
        <v>54</v>
      </c>
      <c r="S28" s="3">
        <v>0</v>
      </c>
      <c r="T28" s="3">
        <v>0</v>
      </c>
      <c r="U28" s="3">
        <v>0</v>
      </c>
      <c r="V28" s="3">
        <v>3572523.0152833075</v>
      </c>
      <c r="W28" s="3">
        <v>0</v>
      </c>
      <c r="X28" s="3">
        <v>594720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186">
        <v>2820319.2146737394</v>
      </c>
      <c r="AE28" s="87">
        <f t="shared" si="46"/>
        <v>6987562.2299570469</v>
      </c>
      <c r="AG28" s="529"/>
      <c r="AH28" s="232" t="s">
        <v>54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186">
        <v>0</v>
      </c>
      <c r="AU28" s="87">
        <f t="shared" si="47"/>
        <v>0</v>
      </c>
      <c r="AW28" s="529"/>
      <c r="AX28" s="232" t="s">
        <v>54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86">
        <v>0</v>
      </c>
      <c r="BK28" s="87">
        <f t="shared" si="48"/>
        <v>0</v>
      </c>
    </row>
    <row r="29" spans="1:64" x14ac:dyDescent="0.35">
      <c r="A29" s="529"/>
      <c r="B29" s="232" t="s">
        <v>53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86">
        <v>0</v>
      </c>
      <c r="O29" s="87">
        <f t="shared" si="45"/>
        <v>0</v>
      </c>
      <c r="Q29" s="529"/>
      <c r="R29" s="232" t="s">
        <v>53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110432.448</v>
      </c>
      <c r="Z29" s="3">
        <v>0</v>
      </c>
      <c r="AA29" s="3">
        <v>0</v>
      </c>
      <c r="AB29" s="3">
        <v>0</v>
      </c>
      <c r="AC29" s="3">
        <v>0</v>
      </c>
      <c r="AD29" s="186">
        <v>59242.224000000002</v>
      </c>
      <c r="AE29" s="87">
        <f t="shared" si="46"/>
        <v>169674.67200000002</v>
      </c>
      <c r="AG29" s="529"/>
      <c r="AH29" s="232" t="s">
        <v>53</v>
      </c>
      <c r="AI29" s="3">
        <v>0</v>
      </c>
      <c r="AJ29" s="3">
        <v>0</v>
      </c>
      <c r="AK29" s="3">
        <v>0</v>
      </c>
      <c r="AL29" s="3">
        <v>56416.703999999998</v>
      </c>
      <c r="AM29" s="3">
        <v>0</v>
      </c>
      <c r="AN29" s="3">
        <v>73867.584000000003</v>
      </c>
      <c r="AO29" s="3">
        <v>0</v>
      </c>
      <c r="AP29" s="3">
        <v>0</v>
      </c>
      <c r="AQ29" s="3">
        <v>0</v>
      </c>
      <c r="AR29" s="3">
        <v>0</v>
      </c>
      <c r="AS29" s="3">
        <v>489607.47200000001</v>
      </c>
      <c r="AT29" s="186">
        <v>0</v>
      </c>
      <c r="AU29" s="87">
        <f t="shared" si="47"/>
        <v>619891.76</v>
      </c>
      <c r="AW29" s="529"/>
      <c r="AX29" s="232" t="s">
        <v>53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133017.08799999999</v>
      </c>
      <c r="BF29" s="3">
        <v>0</v>
      </c>
      <c r="BG29" s="3">
        <v>0</v>
      </c>
      <c r="BH29" s="3">
        <v>0</v>
      </c>
      <c r="BI29" s="3">
        <v>0</v>
      </c>
      <c r="BJ29" s="186">
        <v>0</v>
      </c>
      <c r="BK29" s="87">
        <f t="shared" si="48"/>
        <v>133017.08799999999</v>
      </c>
    </row>
    <row r="30" spans="1:64" x14ac:dyDescent="0.35">
      <c r="A30" s="529"/>
      <c r="B30" s="232" t="s">
        <v>52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86">
        <v>0</v>
      </c>
      <c r="O30" s="87">
        <f t="shared" si="45"/>
        <v>0</v>
      </c>
      <c r="Q30" s="529"/>
      <c r="R30" s="232" t="s">
        <v>52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186">
        <v>61785.625999999997</v>
      </c>
      <c r="AE30" s="87">
        <f t="shared" si="46"/>
        <v>61785.625999999997</v>
      </c>
      <c r="AG30" s="529"/>
      <c r="AH30" s="232" t="s">
        <v>52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165636.954</v>
      </c>
      <c r="AT30" s="186">
        <v>0</v>
      </c>
      <c r="AU30" s="87">
        <f t="shared" si="47"/>
        <v>165636.954</v>
      </c>
      <c r="AW30" s="529"/>
      <c r="AX30" s="232" t="s">
        <v>52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86">
        <v>141130.19976603394</v>
      </c>
      <c r="BK30" s="87">
        <f t="shared" si="48"/>
        <v>141130.19976603394</v>
      </c>
    </row>
    <row r="31" spans="1:64" ht="16.5" customHeight="1" x14ac:dyDescent="0.35">
      <c r="A31" s="529"/>
      <c r="B31" s="232" t="s">
        <v>51</v>
      </c>
      <c r="C31" s="3">
        <v>0</v>
      </c>
      <c r="D31" s="3">
        <v>4772.6280000000006</v>
      </c>
      <c r="E31" s="3">
        <v>0</v>
      </c>
      <c r="F31" s="3">
        <v>4816.405999999999</v>
      </c>
      <c r="G31" s="3">
        <v>9579.9480000000003</v>
      </c>
      <c r="H31" s="3">
        <v>0</v>
      </c>
      <c r="I31" s="3">
        <v>4772.6280000000006</v>
      </c>
      <c r="J31" s="3">
        <v>0</v>
      </c>
      <c r="K31" s="3">
        <v>0</v>
      </c>
      <c r="L31" s="3">
        <v>0</v>
      </c>
      <c r="M31" s="3">
        <v>0</v>
      </c>
      <c r="N31" s="186">
        <v>3849.9859999999999</v>
      </c>
      <c r="O31" s="87">
        <f t="shared" si="45"/>
        <v>27791.596000000001</v>
      </c>
      <c r="Q31" s="529"/>
      <c r="R31" s="232" t="s">
        <v>51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1599841.4039999999</v>
      </c>
      <c r="AA31" s="3">
        <v>350931.05599999998</v>
      </c>
      <c r="AB31" s="3">
        <v>262562.272</v>
      </c>
      <c r="AC31" s="3">
        <v>0</v>
      </c>
      <c r="AD31" s="186">
        <v>403283.76199999999</v>
      </c>
      <c r="AE31" s="87">
        <f t="shared" si="46"/>
        <v>2616618.4939999999</v>
      </c>
      <c r="AG31" s="529"/>
      <c r="AH31" s="232" t="s">
        <v>51</v>
      </c>
      <c r="AI31" s="3">
        <v>0</v>
      </c>
      <c r="AJ31" s="3">
        <v>90475.909999999989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186">
        <v>0</v>
      </c>
      <c r="AU31" s="87">
        <f t="shared" si="47"/>
        <v>90475.909999999989</v>
      </c>
      <c r="AW31" s="529"/>
      <c r="AX31" s="232" t="s">
        <v>51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186">
        <v>0</v>
      </c>
      <c r="BK31" s="87">
        <f t="shared" si="48"/>
        <v>0</v>
      </c>
    </row>
    <row r="32" spans="1:64" ht="15" thickBot="1" x14ac:dyDescent="0.4">
      <c r="A32" s="530"/>
      <c r="B32" s="232" t="s">
        <v>50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86">
        <v>0</v>
      </c>
      <c r="O32" s="87">
        <f t="shared" si="45"/>
        <v>0</v>
      </c>
      <c r="Q32" s="530"/>
      <c r="R32" s="232" t="s">
        <v>50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186">
        <v>0</v>
      </c>
      <c r="AE32" s="87">
        <f t="shared" si="46"/>
        <v>0</v>
      </c>
      <c r="AG32" s="530"/>
      <c r="AH32" s="232" t="s">
        <v>50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186">
        <v>0</v>
      </c>
      <c r="AU32" s="87">
        <f t="shared" si="47"/>
        <v>0</v>
      </c>
      <c r="AW32" s="530"/>
      <c r="AX32" s="232" t="s">
        <v>50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186">
        <v>0</v>
      </c>
      <c r="BK32" s="87">
        <f t="shared" si="48"/>
        <v>0</v>
      </c>
    </row>
    <row r="33" spans="1:64" ht="15" thickBot="1" x14ac:dyDescent="0.4">
      <c r="B33" s="233" t="s">
        <v>43</v>
      </c>
      <c r="C33" s="225">
        <f>SUM(C20:C32)</f>
        <v>0</v>
      </c>
      <c r="D33" s="225">
        <f t="shared" ref="D33" si="49">SUM(D20:D32)</f>
        <v>4799.7824489236027</v>
      </c>
      <c r="E33" s="225">
        <f t="shared" ref="E33" si="50">SUM(E20:E32)</f>
        <v>17333.512199985958</v>
      </c>
      <c r="F33" s="225">
        <f t="shared" ref="F33" si="51">SUM(F20:F32)</f>
        <v>44220.077146141237</v>
      </c>
      <c r="G33" s="225">
        <f t="shared" ref="G33" si="52">SUM(G20:G32)</f>
        <v>141548.9779762275</v>
      </c>
      <c r="H33" s="225">
        <f t="shared" ref="H33" si="53">SUM(H20:H32)</f>
        <v>101060.03052000189</v>
      </c>
      <c r="I33" s="225">
        <f t="shared" ref="I33" si="54">SUM(I20:I32)</f>
        <v>968087.12936624023</v>
      </c>
      <c r="J33" s="225">
        <f t="shared" ref="J33" si="55">SUM(J20:J32)</f>
        <v>242629.53654035</v>
      </c>
      <c r="K33" s="225">
        <f t="shared" ref="K33" si="56">SUM(K20:K32)</f>
        <v>913933.28240784223</v>
      </c>
      <c r="L33" s="225">
        <f t="shared" ref="L33" si="57">SUM(L20:L32)</f>
        <v>42300.084049009252</v>
      </c>
      <c r="M33" s="225">
        <f t="shared" ref="M33" si="58">SUM(M20:M32)</f>
        <v>1528.7954743988066</v>
      </c>
      <c r="N33" s="235">
        <f t="shared" ref="N33" si="59">SUM(N20:N32)</f>
        <v>5323481.3891999573</v>
      </c>
      <c r="O33" s="90">
        <f t="shared" si="45"/>
        <v>7800922.5973290782</v>
      </c>
      <c r="Q33" s="91"/>
      <c r="R33" s="233" t="s">
        <v>43</v>
      </c>
      <c r="S33" s="225">
        <f>SUM(S20:S32)</f>
        <v>0</v>
      </c>
      <c r="T33" s="225">
        <f t="shared" ref="T33" si="60">SUM(T20:T32)</f>
        <v>416310.40110259998</v>
      </c>
      <c r="U33" s="225">
        <f t="shared" ref="U33" si="61">SUM(U20:U32)</f>
        <v>88262.522176465558</v>
      </c>
      <c r="V33" s="225">
        <f t="shared" ref="V33" si="62">SUM(V20:V32)</f>
        <v>7532196.9032434532</v>
      </c>
      <c r="W33" s="225">
        <f t="shared" ref="W33" si="63">SUM(W20:W32)</f>
        <v>1226923.5524725339</v>
      </c>
      <c r="X33" s="225">
        <f t="shared" ref="X33" si="64">SUM(X20:X32)</f>
        <v>1811219.9147680511</v>
      </c>
      <c r="Y33" s="225">
        <f t="shared" ref="Y33" si="65">SUM(Y20:Y32)</f>
        <v>718426.00012862694</v>
      </c>
      <c r="Z33" s="225">
        <f t="shared" ref="Z33" si="66">SUM(Z20:Z32)</f>
        <v>1841520.5251615471</v>
      </c>
      <c r="AA33" s="225">
        <f t="shared" ref="AA33" si="67">SUM(AA20:AA32)</f>
        <v>586394.50700108253</v>
      </c>
      <c r="AB33" s="225">
        <f t="shared" ref="AB33" si="68">SUM(AB20:AB32)</f>
        <v>832536.81427612447</v>
      </c>
      <c r="AC33" s="225">
        <f t="shared" ref="AC33" si="69">SUM(AC20:AC32)</f>
        <v>4355457.5842095539</v>
      </c>
      <c r="AD33" s="235">
        <f t="shared" ref="AD33" si="70">SUM(AD20:AD32)</f>
        <v>18107166.727985781</v>
      </c>
      <c r="AE33" s="90">
        <f t="shared" si="46"/>
        <v>37516415.452525824</v>
      </c>
      <c r="AG33" s="91"/>
      <c r="AH33" s="233" t="s">
        <v>43</v>
      </c>
      <c r="AI33" s="225">
        <f>SUM(AI20:AI32)</f>
        <v>0</v>
      </c>
      <c r="AJ33" s="225">
        <f t="shared" ref="AJ33" si="71">SUM(AJ20:AJ32)</f>
        <v>90475.909999999989</v>
      </c>
      <c r="AK33" s="225">
        <f t="shared" ref="AK33" si="72">SUM(AK20:AK32)</f>
        <v>0</v>
      </c>
      <c r="AL33" s="225">
        <f t="shared" ref="AL33" si="73">SUM(AL20:AL32)</f>
        <v>76113.636100883625</v>
      </c>
      <c r="AM33" s="225">
        <f t="shared" ref="AM33" si="74">SUM(AM20:AM32)</f>
        <v>1220.1399049671943</v>
      </c>
      <c r="AN33" s="225">
        <f t="shared" ref="AN33" si="75">SUM(AN20:AN32)</f>
        <v>1812964.278805841</v>
      </c>
      <c r="AO33" s="225">
        <f t="shared" ref="AO33" si="76">SUM(AO20:AO32)</f>
        <v>315384.26849069219</v>
      </c>
      <c r="AP33" s="225">
        <f t="shared" ref="AP33" si="77">SUM(AP20:AP32)</f>
        <v>41249.418211546727</v>
      </c>
      <c r="AQ33" s="225">
        <f t="shared" ref="AQ33" si="78">SUM(AQ20:AQ32)</f>
        <v>101713.39750647338</v>
      </c>
      <c r="AR33" s="225">
        <f t="shared" ref="AR33" si="79">SUM(AR20:AR32)</f>
        <v>0</v>
      </c>
      <c r="AS33" s="225">
        <f t="shared" ref="AS33" si="80">SUM(AS20:AS32)</f>
        <v>1521601.0979176329</v>
      </c>
      <c r="AT33" s="235">
        <f t="shared" ref="AT33" si="81">SUM(AT20:AT32)</f>
        <v>4574206.8825730942</v>
      </c>
      <c r="AU33" s="90">
        <f t="shared" si="47"/>
        <v>8534929.0295111313</v>
      </c>
      <c r="AW33" s="91"/>
      <c r="AX33" s="233" t="s">
        <v>43</v>
      </c>
      <c r="AY33" s="225">
        <f>SUM(AY20:AY32)</f>
        <v>0</v>
      </c>
      <c r="AZ33" s="225">
        <f t="shared" ref="AZ33" si="82">SUM(AZ20:AZ32)</f>
        <v>0</v>
      </c>
      <c r="BA33" s="225">
        <f t="shared" ref="BA33" si="83">SUM(BA20:BA32)</f>
        <v>0</v>
      </c>
      <c r="BB33" s="225">
        <f t="shared" ref="BB33" si="84">SUM(BB20:BB32)</f>
        <v>0</v>
      </c>
      <c r="BC33" s="225">
        <f t="shared" ref="BC33" si="85">SUM(BC20:BC32)</f>
        <v>30246.435507703092</v>
      </c>
      <c r="BD33" s="225">
        <f t="shared" ref="BD33" si="86">SUM(BD20:BD32)</f>
        <v>201655.59300567603</v>
      </c>
      <c r="BE33" s="225">
        <f t="shared" ref="BE33" si="87">SUM(BE20:BE32)</f>
        <v>449676.74852794618</v>
      </c>
      <c r="BF33" s="225">
        <f t="shared" ref="BF33" si="88">SUM(BF20:BF32)</f>
        <v>0</v>
      </c>
      <c r="BG33" s="225">
        <f t="shared" ref="BG33" si="89">SUM(BG20:BG32)</f>
        <v>0</v>
      </c>
      <c r="BH33" s="225">
        <f t="shared" ref="BH33" si="90">SUM(BH20:BH32)</f>
        <v>0</v>
      </c>
      <c r="BI33" s="225">
        <f t="shared" ref="BI33" si="91">SUM(BI20:BI32)</f>
        <v>284109.12710583198</v>
      </c>
      <c r="BJ33" s="235">
        <f t="shared" ref="BJ33" si="92">SUM(BJ20:BJ32)</f>
        <v>1556969.7894413332</v>
      </c>
      <c r="BK33" s="90">
        <f t="shared" si="48"/>
        <v>2522657.6935884906</v>
      </c>
    </row>
    <row r="34" spans="1:64" ht="21.5" thickBot="1" x14ac:dyDescent="0.55000000000000004">
      <c r="A34" s="93"/>
      <c r="Q34" s="93"/>
      <c r="AG34" s="93"/>
      <c r="AW34" s="93"/>
    </row>
    <row r="35" spans="1:64" ht="21.5" thickBot="1" x14ac:dyDescent="0.55000000000000004">
      <c r="A35" s="93"/>
      <c r="B35" s="220" t="s">
        <v>36</v>
      </c>
      <c r="C35" s="221">
        <f t="shared" ref="C35:N35" si="93">C$3</f>
        <v>44562</v>
      </c>
      <c r="D35" s="221">
        <f t="shared" si="93"/>
        <v>44593</v>
      </c>
      <c r="E35" s="221">
        <f t="shared" si="93"/>
        <v>44621</v>
      </c>
      <c r="F35" s="221">
        <f t="shared" si="93"/>
        <v>44652</v>
      </c>
      <c r="G35" s="221">
        <f t="shared" si="93"/>
        <v>44682</v>
      </c>
      <c r="H35" s="221">
        <f t="shared" si="93"/>
        <v>44713</v>
      </c>
      <c r="I35" s="221">
        <f t="shared" si="93"/>
        <v>44743</v>
      </c>
      <c r="J35" s="221">
        <f t="shared" si="93"/>
        <v>44774</v>
      </c>
      <c r="K35" s="221">
        <f t="shared" si="93"/>
        <v>44805</v>
      </c>
      <c r="L35" s="221">
        <f t="shared" si="93"/>
        <v>44835</v>
      </c>
      <c r="M35" s="221">
        <f t="shared" si="93"/>
        <v>44866</v>
      </c>
      <c r="N35" s="228" t="str">
        <f t="shared" si="93"/>
        <v>Dec-22 +</v>
      </c>
      <c r="O35" s="222" t="s">
        <v>34</v>
      </c>
      <c r="Q35" s="93"/>
      <c r="R35" s="220" t="s">
        <v>36</v>
      </c>
      <c r="S35" s="221">
        <f t="shared" ref="S35:AD35" si="94">S$3</f>
        <v>44562</v>
      </c>
      <c r="T35" s="221">
        <f t="shared" si="94"/>
        <v>44593</v>
      </c>
      <c r="U35" s="221">
        <f t="shared" si="94"/>
        <v>44621</v>
      </c>
      <c r="V35" s="221">
        <f t="shared" si="94"/>
        <v>44652</v>
      </c>
      <c r="W35" s="221">
        <f t="shared" si="94"/>
        <v>44682</v>
      </c>
      <c r="X35" s="221">
        <f t="shared" si="94"/>
        <v>44713</v>
      </c>
      <c r="Y35" s="221">
        <f t="shared" si="94"/>
        <v>44743</v>
      </c>
      <c r="Z35" s="221">
        <f t="shared" si="94"/>
        <v>44774</v>
      </c>
      <c r="AA35" s="221">
        <f t="shared" si="94"/>
        <v>44805</v>
      </c>
      <c r="AB35" s="221">
        <f t="shared" si="94"/>
        <v>44835</v>
      </c>
      <c r="AC35" s="221">
        <f t="shared" si="94"/>
        <v>44866</v>
      </c>
      <c r="AD35" s="228" t="str">
        <f t="shared" si="94"/>
        <v>Dec-22 +</v>
      </c>
      <c r="AE35" s="222" t="s">
        <v>34</v>
      </c>
      <c r="AG35" s="93"/>
      <c r="AH35" s="220" t="s">
        <v>36</v>
      </c>
      <c r="AI35" s="221">
        <f t="shared" ref="AI35:AT35" si="95">AI$3</f>
        <v>44562</v>
      </c>
      <c r="AJ35" s="221">
        <f t="shared" si="95"/>
        <v>44593</v>
      </c>
      <c r="AK35" s="221">
        <f t="shared" si="95"/>
        <v>44621</v>
      </c>
      <c r="AL35" s="221">
        <f t="shared" si="95"/>
        <v>44652</v>
      </c>
      <c r="AM35" s="221">
        <f t="shared" si="95"/>
        <v>44682</v>
      </c>
      <c r="AN35" s="221">
        <f t="shared" si="95"/>
        <v>44713</v>
      </c>
      <c r="AO35" s="221">
        <f t="shared" si="95"/>
        <v>44743</v>
      </c>
      <c r="AP35" s="221">
        <f t="shared" si="95"/>
        <v>44774</v>
      </c>
      <c r="AQ35" s="221">
        <f t="shared" si="95"/>
        <v>44805</v>
      </c>
      <c r="AR35" s="221">
        <f t="shared" si="95"/>
        <v>44835</v>
      </c>
      <c r="AS35" s="221">
        <f t="shared" si="95"/>
        <v>44866</v>
      </c>
      <c r="AT35" s="228" t="str">
        <f t="shared" si="95"/>
        <v>Dec-22 +</v>
      </c>
      <c r="AU35" s="222" t="s">
        <v>34</v>
      </c>
      <c r="AW35" s="93"/>
      <c r="AX35" s="220" t="s">
        <v>36</v>
      </c>
      <c r="AY35" s="221">
        <f t="shared" ref="AY35:BJ35" si="96">AY$3</f>
        <v>44562</v>
      </c>
      <c r="AZ35" s="221">
        <f t="shared" si="96"/>
        <v>44593</v>
      </c>
      <c r="BA35" s="221">
        <f t="shared" si="96"/>
        <v>44621</v>
      </c>
      <c r="BB35" s="221">
        <f t="shared" si="96"/>
        <v>44652</v>
      </c>
      <c r="BC35" s="221">
        <f t="shared" si="96"/>
        <v>44682</v>
      </c>
      <c r="BD35" s="221">
        <f t="shared" si="96"/>
        <v>44713</v>
      </c>
      <c r="BE35" s="221">
        <f t="shared" si="96"/>
        <v>44743</v>
      </c>
      <c r="BF35" s="221">
        <f t="shared" si="96"/>
        <v>44774</v>
      </c>
      <c r="BG35" s="221">
        <f t="shared" si="96"/>
        <v>44805</v>
      </c>
      <c r="BH35" s="221">
        <f t="shared" si="96"/>
        <v>44835</v>
      </c>
      <c r="BI35" s="221">
        <f t="shared" si="96"/>
        <v>44866</v>
      </c>
      <c r="BJ35" s="228" t="str">
        <f t="shared" si="96"/>
        <v>Dec-22 +</v>
      </c>
      <c r="BK35" s="222" t="s">
        <v>34</v>
      </c>
    </row>
    <row r="36" spans="1:64" ht="15" customHeight="1" x14ac:dyDescent="0.35">
      <c r="A36" s="528" t="s">
        <v>67</v>
      </c>
      <c r="B36" s="232" t="s">
        <v>62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86"/>
      <c r="O36" s="87">
        <f t="shared" ref="O36:O49" si="97">SUM(C36:N36)</f>
        <v>0</v>
      </c>
      <c r="Q36" s="528" t="s">
        <v>67</v>
      </c>
      <c r="R36" s="232" t="s">
        <v>62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86"/>
      <c r="AE36" s="87">
        <f t="shared" ref="AE36:AE49" si="98">SUM(S36:AD36)</f>
        <v>0</v>
      </c>
      <c r="AG36" s="528" t="s">
        <v>67</v>
      </c>
      <c r="AH36" s="232" t="s">
        <v>62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86"/>
      <c r="AU36" s="87">
        <f t="shared" ref="AU36:AU49" si="99">SUM(AI36:AT36)</f>
        <v>0</v>
      </c>
      <c r="AW36" s="528" t="s">
        <v>67</v>
      </c>
      <c r="AX36" s="232" t="s">
        <v>62</v>
      </c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186"/>
      <c r="BK36" s="87">
        <f t="shared" ref="BK36:BK49" si="100">SUM(AY36:BJ36)</f>
        <v>0</v>
      </c>
      <c r="BL36" s="229"/>
    </row>
    <row r="37" spans="1:64" x14ac:dyDescent="0.35">
      <c r="A37" s="529"/>
      <c r="B37" s="232" t="s">
        <v>61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86"/>
      <c r="O37" s="87">
        <f t="shared" si="97"/>
        <v>0</v>
      </c>
      <c r="Q37" s="529"/>
      <c r="R37" s="232" t="s">
        <v>61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86"/>
      <c r="AE37" s="87">
        <f t="shared" si="98"/>
        <v>0</v>
      </c>
      <c r="AG37" s="529"/>
      <c r="AH37" s="232" t="s">
        <v>61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86"/>
      <c r="AU37" s="87">
        <f t="shared" si="99"/>
        <v>0</v>
      </c>
      <c r="AW37" s="529"/>
      <c r="AX37" s="232" t="s">
        <v>61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186"/>
      <c r="BK37" s="87">
        <f t="shared" si="100"/>
        <v>0</v>
      </c>
    </row>
    <row r="38" spans="1:64" x14ac:dyDescent="0.35">
      <c r="A38" s="529"/>
      <c r="B38" s="232" t="s">
        <v>60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86"/>
      <c r="O38" s="87">
        <f t="shared" si="97"/>
        <v>0</v>
      </c>
      <c r="Q38" s="529"/>
      <c r="R38" s="232" t="s">
        <v>60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86"/>
      <c r="AE38" s="87">
        <f t="shared" si="98"/>
        <v>0</v>
      </c>
      <c r="AG38" s="529"/>
      <c r="AH38" s="232" t="s">
        <v>60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186"/>
      <c r="AU38" s="87">
        <f t="shared" si="99"/>
        <v>0</v>
      </c>
      <c r="AW38" s="529"/>
      <c r="AX38" s="232" t="s">
        <v>60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186"/>
      <c r="BK38" s="87">
        <f t="shared" si="100"/>
        <v>0</v>
      </c>
    </row>
    <row r="39" spans="1:64" x14ac:dyDescent="0.35">
      <c r="A39" s="529"/>
      <c r="B39" s="232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86"/>
      <c r="O39" s="87">
        <f t="shared" si="97"/>
        <v>0</v>
      </c>
      <c r="Q39" s="529"/>
      <c r="R39" s="232" t="s">
        <v>59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86"/>
      <c r="AE39" s="87">
        <f t="shared" si="98"/>
        <v>0</v>
      </c>
      <c r="AG39" s="529"/>
      <c r="AH39" s="232" t="s">
        <v>59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186"/>
      <c r="AU39" s="87">
        <f t="shared" si="99"/>
        <v>0</v>
      </c>
      <c r="AW39" s="529"/>
      <c r="AX39" s="232" t="s">
        <v>59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186"/>
      <c r="BK39" s="87">
        <f t="shared" si="100"/>
        <v>0</v>
      </c>
    </row>
    <row r="40" spans="1:64" x14ac:dyDescent="0.35">
      <c r="A40" s="529"/>
      <c r="B40" s="232" t="s">
        <v>58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86"/>
      <c r="O40" s="87">
        <f t="shared" si="97"/>
        <v>0</v>
      </c>
      <c r="Q40" s="529"/>
      <c r="R40" s="232" t="s">
        <v>58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86"/>
      <c r="AE40" s="87">
        <f t="shared" si="98"/>
        <v>0</v>
      </c>
      <c r="AG40" s="529"/>
      <c r="AH40" s="232" t="s">
        <v>58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186"/>
      <c r="AU40" s="87">
        <f t="shared" si="99"/>
        <v>0</v>
      </c>
      <c r="AW40" s="529"/>
      <c r="AX40" s="232" t="s">
        <v>58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186"/>
      <c r="BK40" s="87">
        <f t="shared" si="100"/>
        <v>0</v>
      </c>
    </row>
    <row r="41" spans="1:64" x14ac:dyDescent="0.35">
      <c r="A41" s="529"/>
      <c r="B41" s="232" t="s">
        <v>57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86"/>
      <c r="O41" s="87">
        <f t="shared" si="97"/>
        <v>0</v>
      </c>
      <c r="Q41" s="529"/>
      <c r="R41" s="232" t="s">
        <v>57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86"/>
      <c r="AE41" s="87">
        <f t="shared" si="98"/>
        <v>0</v>
      </c>
      <c r="AG41" s="529"/>
      <c r="AH41" s="232" t="s">
        <v>57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186"/>
      <c r="AU41" s="87">
        <f t="shared" si="99"/>
        <v>0</v>
      </c>
      <c r="AW41" s="529"/>
      <c r="AX41" s="232" t="s">
        <v>57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186"/>
      <c r="BK41" s="87">
        <f t="shared" si="100"/>
        <v>0</v>
      </c>
    </row>
    <row r="42" spans="1:64" x14ac:dyDescent="0.35">
      <c r="A42" s="529"/>
      <c r="B42" s="232" t="s">
        <v>56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86"/>
      <c r="O42" s="87">
        <f t="shared" si="97"/>
        <v>0</v>
      </c>
      <c r="Q42" s="529"/>
      <c r="R42" s="232" t="s">
        <v>56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86"/>
      <c r="AE42" s="87">
        <f t="shared" si="98"/>
        <v>0</v>
      </c>
      <c r="AG42" s="529"/>
      <c r="AH42" s="232" t="s">
        <v>56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186"/>
      <c r="AU42" s="87">
        <f t="shared" si="99"/>
        <v>0</v>
      </c>
      <c r="AW42" s="529"/>
      <c r="AX42" s="232" t="s">
        <v>56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186"/>
      <c r="BK42" s="87">
        <f t="shared" si="100"/>
        <v>0</v>
      </c>
    </row>
    <row r="43" spans="1:64" x14ac:dyDescent="0.35">
      <c r="A43" s="529"/>
      <c r="B43" s="232" t="s">
        <v>55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86"/>
      <c r="O43" s="87">
        <f t="shared" si="97"/>
        <v>0</v>
      </c>
      <c r="Q43" s="529"/>
      <c r="R43" s="232" t="s">
        <v>55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86"/>
      <c r="AE43" s="87">
        <f t="shared" si="98"/>
        <v>0</v>
      </c>
      <c r="AG43" s="529"/>
      <c r="AH43" s="232" t="s">
        <v>55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186"/>
      <c r="AU43" s="87">
        <f t="shared" si="99"/>
        <v>0</v>
      </c>
      <c r="AW43" s="529"/>
      <c r="AX43" s="232" t="s">
        <v>55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186"/>
      <c r="BK43" s="87">
        <f t="shared" si="100"/>
        <v>0</v>
      </c>
    </row>
    <row r="44" spans="1:64" x14ac:dyDescent="0.35">
      <c r="A44" s="529"/>
      <c r="B44" s="232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86"/>
      <c r="O44" s="87">
        <f t="shared" si="97"/>
        <v>0</v>
      </c>
      <c r="Q44" s="529"/>
      <c r="R44" s="232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86"/>
      <c r="AE44" s="87">
        <f t="shared" si="98"/>
        <v>0</v>
      </c>
      <c r="AG44" s="529"/>
      <c r="AH44" s="232" t="s">
        <v>54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186"/>
      <c r="AU44" s="87">
        <f t="shared" si="99"/>
        <v>0</v>
      </c>
      <c r="AW44" s="529"/>
      <c r="AX44" s="232" t="s">
        <v>54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186"/>
      <c r="BK44" s="87">
        <f t="shared" si="100"/>
        <v>0</v>
      </c>
    </row>
    <row r="45" spans="1:64" x14ac:dyDescent="0.35">
      <c r="A45" s="529"/>
      <c r="B45" s="232" t="s">
        <v>53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86"/>
      <c r="O45" s="87">
        <f t="shared" si="97"/>
        <v>0</v>
      </c>
      <c r="Q45" s="529"/>
      <c r="R45" s="232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86"/>
      <c r="AE45" s="87">
        <f t="shared" si="98"/>
        <v>0</v>
      </c>
      <c r="AG45" s="529"/>
      <c r="AH45" s="232" t="s">
        <v>53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186"/>
      <c r="AU45" s="87">
        <f t="shared" si="99"/>
        <v>0</v>
      </c>
      <c r="AW45" s="529"/>
      <c r="AX45" s="232" t="s">
        <v>53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186"/>
      <c r="BK45" s="87">
        <f t="shared" si="100"/>
        <v>0</v>
      </c>
    </row>
    <row r="46" spans="1:64" x14ac:dyDescent="0.35">
      <c r="A46" s="529"/>
      <c r="B46" s="232" t="s">
        <v>52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86"/>
      <c r="O46" s="87">
        <f t="shared" si="97"/>
        <v>0</v>
      </c>
      <c r="Q46" s="529"/>
      <c r="R46" s="232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86"/>
      <c r="AE46" s="87">
        <f t="shared" si="98"/>
        <v>0</v>
      </c>
      <c r="AG46" s="529"/>
      <c r="AH46" s="232" t="s">
        <v>52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86"/>
      <c r="AU46" s="87">
        <f t="shared" si="99"/>
        <v>0</v>
      </c>
      <c r="AW46" s="529"/>
      <c r="AX46" s="232" t="s">
        <v>52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186"/>
      <c r="BK46" s="87">
        <f t="shared" si="100"/>
        <v>0</v>
      </c>
    </row>
    <row r="47" spans="1:64" ht="16.5" customHeight="1" x14ac:dyDescent="0.35">
      <c r="A47" s="529"/>
      <c r="B47" s="232" t="s">
        <v>51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86"/>
      <c r="O47" s="87">
        <f t="shared" si="97"/>
        <v>0</v>
      </c>
      <c r="Q47" s="529"/>
      <c r="R47" s="232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86"/>
      <c r="AE47" s="87">
        <f t="shared" si="98"/>
        <v>0</v>
      </c>
      <c r="AG47" s="529"/>
      <c r="AH47" s="232" t="s">
        <v>51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186"/>
      <c r="AU47" s="87">
        <f t="shared" si="99"/>
        <v>0</v>
      </c>
      <c r="AW47" s="529"/>
      <c r="AX47" s="232" t="s">
        <v>51</v>
      </c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186"/>
      <c r="BK47" s="87">
        <f t="shared" si="100"/>
        <v>0</v>
      </c>
    </row>
    <row r="48" spans="1:64" ht="15" thickBot="1" x14ac:dyDescent="0.4">
      <c r="A48" s="530"/>
      <c r="B48" s="232" t="s">
        <v>50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86"/>
      <c r="O48" s="87">
        <f t="shared" si="97"/>
        <v>0</v>
      </c>
      <c r="Q48" s="530"/>
      <c r="R48" s="232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86"/>
      <c r="AE48" s="87">
        <f t="shared" si="98"/>
        <v>0</v>
      </c>
      <c r="AG48" s="530"/>
      <c r="AH48" s="232" t="s">
        <v>50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186"/>
      <c r="AU48" s="87">
        <f t="shared" si="99"/>
        <v>0</v>
      </c>
      <c r="AW48" s="530"/>
      <c r="AX48" s="232" t="s">
        <v>50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186"/>
      <c r="BK48" s="87">
        <f t="shared" si="100"/>
        <v>0</v>
      </c>
    </row>
    <row r="49" spans="1:64" ht="15" thickBot="1" x14ac:dyDescent="0.4">
      <c r="B49" s="233" t="s">
        <v>43</v>
      </c>
      <c r="C49" s="225">
        <f>SUM(C36:C48)</f>
        <v>0</v>
      </c>
      <c r="D49" s="225">
        <f t="shared" ref="D49" si="101">SUM(D36:D48)</f>
        <v>0</v>
      </c>
      <c r="E49" s="225">
        <f t="shared" ref="E49" si="102">SUM(E36:E48)</f>
        <v>0</v>
      </c>
      <c r="F49" s="225">
        <f t="shared" ref="F49" si="103">SUM(F36:F48)</f>
        <v>0</v>
      </c>
      <c r="G49" s="225">
        <f t="shared" ref="G49" si="104">SUM(G36:G48)</f>
        <v>0</v>
      </c>
      <c r="H49" s="225">
        <f t="shared" ref="H49" si="105">SUM(H36:H48)</f>
        <v>0</v>
      </c>
      <c r="I49" s="225">
        <f t="shared" ref="I49" si="106">SUM(I36:I48)</f>
        <v>0</v>
      </c>
      <c r="J49" s="225">
        <f t="shared" ref="J49" si="107">SUM(J36:J48)</f>
        <v>0</v>
      </c>
      <c r="K49" s="225">
        <f t="shared" ref="K49" si="108">SUM(K36:K48)</f>
        <v>0</v>
      </c>
      <c r="L49" s="225">
        <f t="shared" ref="L49" si="109">SUM(L36:L48)</f>
        <v>0</v>
      </c>
      <c r="M49" s="225">
        <f t="shared" ref="M49" si="110">SUM(M36:M48)</f>
        <v>0</v>
      </c>
      <c r="N49" s="235">
        <f t="shared" ref="N49" si="111">SUM(N36:N48)</f>
        <v>0</v>
      </c>
      <c r="O49" s="90">
        <f t="shared" si="97"/>
        <v>0</v>
      </c>
      <c r="Q49" s="91"/>
      <c r="R49" s="233" t="s">
        <v>43</v>
      </c>
      <c r="S49" s="225">
        <f>SUM(S36:S48)</f>
        <v>0</v>
      </c>
      <c r="T49" s="225">
        <f t="shared" ref="T49" si="112">SUM(T36:T48)</f>
        <v>0</v>
      </c>
      <c r="U49" s="225">
        <f t="shared" ref="U49" si="113">SUM(U36:U48)</f>
        <v>0</v>
      </c>
      <c r="V49" s="225">
        <f t="shared" ref="V49" si="114">SUM(V36:V48)</f>
        <v>0</v>
      </c>
      <c r="W49" s="225">
        <f t="shared" ref="W49" si="115">SUM(W36:W48)</f>
        <v>0</v>
      </c>
      <c r="X49" s="225">
        <f t="shared" ref="X49" si="116">SUM(X36:X48)</f>
        <v>0</v>
      </c>
      <c r="Y49" s="225">
        <f t="shared" ref="Y49" si="117">SUM(Y36:Y48)</f>
        <v>0</v>
      </c>
      <c r="Z49" s="225">
        <f t="shared" ref="Z49" si="118">SUM(Z36:Z48)</f>
        <v>0</v>
      </c>
      <c r="AA49" s="225">
        <f t="shared" ref="AA49" si="119">SUM(AA36:AA48)</f>
        <v>0</v>
      </c>
      <c r="AB49" s="225">
        <f t="shared" ref="AB49" si="120">SUM(AB36:AB48)</f>
        <v>0</v>
      </c>
      <c r="AC49" s="225">
        <f t="shared" ref="AC49" si="121">SUM(AC36:AC48)</f>
        <v>0</v>
      </c>
      <c r="AD49" s="235">
        <f t="shared" ref="AD49" si="122">SUM(AD36:AD48)</f>
        <v>0</v>
      </c>
      <c r="AE49" s="90">
        <f t="shared" si="98"/>
        <v>0</v>
      </c>
      <c r="AG49" s="91"/>
      <c r="AH49" s="233" t="s">
        <v>43</v>
      </c>
      <c r="AI49" s="225">
        <f>SUM(AI36:AI48)</f>
        <v>0</v>
      </c>
      <c r="AJ49" s="225">
        <f t="shared" ref="AJ49" si="123">SUM(AJ36:AJ48)</f>
        <v>0</v>
      </c>
      <c r="AK49" s="225">
        <f t="shared" ref="AK49" si="124">SUM(AK36:AK48)</f>
        <v>0</v>
      </c>
      <c r="AL49" s="225">
        <f t="shared" ref="AL49" si="125">SUM(AL36:AL48)</f>
        <v>0</v>
      </c>
      <c r="AM49" s="225">
        <f t="shared" ref="AM49" si="126">SUM(AM36:AM48)</f>
        <v>0</v>
      </c>
      <c r="AN49" s="225">
        <f t="shared" ref="AN49" si="127">SUM(AN36:AN48)</f>
        <v>0</v>
      </c>
      <c r="AO49" s="225">
        <f t="shared" ref="AO49" si="128">SUM(AO36:AO48)</f>
        <v>0</v>
      </c>
      <c r="AP49" s="225">
        <f t="shared" ref="AP49" si="129">SUM(AP36:AP48)</f>
        <v>0</v>
      </c>
      <c r="AQ49" s="225">
        <f t="shared" ref="AQ49" si="130">SUM(AQ36:AQ48)</f>
        <v>0</v>
      </c>
      <c r="AR49" s="225">
        <f t="shared" ref="AR49" si="131">SUM(AR36:AR48)</f>
        <v>0</v>
      </c>
      <c r="AS49" s="225">
        <f t="shared" ref="AS49" si="132">SUM(AS36:AS48)</f>
        <v>0</v>
      </c>
      <c r="AT49" s="235">
        <f t="shared" ref="AT49" si="133">SUM(AT36:AT48)</f>
        <v>0</v>
      </c>
      <c r="AU49" s="90">
        <f t="shared" si="99"/>
        <v>0</v>
      </c>
      <c r="AW49" s="91"/>
      <c r="AX49" s="233" t="s">
        <v>43</v>
      </c>
      <c r="AY49" s="225">
        <f>SUM(AY36:AY48)</f>
        <v>0</v>
      </c>
      <c r="AZ49" s="225">
        <f t="shared" ref="AZ49" si="134">SUM(AZ36:AZ48)</f>
        <v>0</v>
      </c>
      <c r="BA49" s="225">
        <f t="shared" ref="BA49" si="135">SUM(BA36:BA48)</f>
        <v>0</v>
      </c>
      <c r="BB49" s="225">
        <f t="shared" ref="BB49" si="136">SUM(BB36:BB48)</f>
        <v>0</v>
      </c>
      <c r="BC49" s="225">
        <f t="shared" ref="BC49" si="137">SUM(BC36:BC48)</f>
        <v>0</v>
      </c>
      <c r="BD49" s="225">
        <f t="shared" ref="BD49" si="138">SUM(BD36:BD48)</f>
        <v>0</v>
      </c>
      <c r="BE49" s="225">
        <f t="shared" ref="BE49" si="139">SUM(BE36:BE48)</f>
        <v>0</v>
      </c>
      <c r="BF49" s="225">
        <f t="shared" ref="BF49" si="140">SUM(BF36:BF48)</f>
        <v>0</v>
      </c>
      <c r="BG49" s="225">
        <f t="shared" ref="BG49" si="141">SUM(BG36:BG48)</f>
        <v>0</v>
      </c>
      <c r="BH49" s="225">
        <f t="shared" ref="BH49" si="142">SUM(BH36:BH48)</f>
        <v>0</v>
      </c>
      <c r="BI49" s="225">
        <f t="shared" ref="BI49" si="143">SUM(BI36:BI48)</f>
        <v>0</v>
      </c>
      <c r="BJ49" s="235">
        <f t="shared" ref="BJ49" si="144">SUM(BJ36:BJ48)</f>
        <v>0</v>
      </c>
      <c r="BK49" s="90">
        <f t="shared" si="100"/>
        <v>0</v>
      </c>
    </row>
    <row r="50" spans="1:64" ht="21.5" thickBot="1" x14ac:dyDescent="0.55000000000000004">
      <c r="A50" s="93"/>
      <c r="Q50" s="93"/>
      <c r="AG50" s="93"/>
      <c r="AW50" s="93"/>
    </row>
    <row r="51" spans="1:64" ht="21.5" thickBot="1" x14ac:dyDescent="0.55000000000000004">
      <c r="A51" s="93"/>
      <c r="B51" s="220" t="s">
        <v>36</v>
      </c>
      <c r="C51" s="221">
        <f t="shared" ref="C51:N51" si="145">C$3</f>
        <v>44562</v>
      </c>
      <c r="D51" s="221">
        <f t="shared" si="145"/>
        <v>44593</v>
      </c>
      <c r="E51" s="221">
        <f t="shared" si="145"/>
        <v>44621</v>
      </c>
      <c r="F51" s="221">
        <f t="shared" si="145"/>
        <v>44652</v>
      </c>
      <c r="G51" s="221">
        <f t="shared" si="145"/>
        <v>44682</v>
      </c>
      <c r="H51" s="221">
        <f t="shared" si="145"/>
        <v>44713</v>
      </c>
      <c r="I51" s="221">
        <f t="shared" si="145"/>
        <v>44743</v>
      </c>
      <c r="J51" s="221">
        <f t="shared" si="145"/>
        <v>44774</v>
      </c>
      <c r="K51" s="221">
        <f t="shared" si="145"/>
        <v>44805</v>
      </c>
      <c r="L51" s="221">
        <f t="shared" si="145"/>
        <v>44835</v>
      </c>
      <c r="M51" s="221">
        <f t="shared" si="145"/>
        <v>44866</v>
      </c>
      <c r="N51" s="228" t="str">
        <f t="shared" si="145"/>
        <v>Dec-22 +</v>
      </c>
      <c r="O51" s="222" t="s">
        <v>34</v>
      </c>
      <c r="Q51" s="93"/>
      <c r="R51" s="220" t="s">
        <v>36</v>
      </c>
      <c r="S51" s="221">
        <f t="shared" ref="S51:AD51" si="146">S$3</f>
        <v>44562</v>
      </c>
      <c r="T51" s="221">
        <f t="shared" si="146"/>
        <v>44593</v>
      </c>
      <c r="U51" s="221">
        <f t="shared" si="146"/>
        <v>44621</v>
      </c>
      <c r="V51" s="221">
        <f t="shared" si="146"/>
        <v>44652</v>
      </c>
      <c r="W51" s="221">
        <f t="shared" si="146"/>
        <v>44682</v>
      </c>
      <c r="X51" s="221">
        <f t="shared" si="146"/>
        <v>44713</v>
      </c>
      <c r="Y51" s="221">
        <f t="shared" si="146"/>
        <v>44743</v>
      </c>
      <c r="Z51" s="221">
        <f t="shared" si="146"/>
        <v>44774</v>
      </c>
      <c r="AA51" s="221">
        <f t="shared" si="146"/>
        <v>44805</v>
      </c>
      <c r="AB51" s="221">
        <f t="shared" si="146"/>
        <v>44835</v>
      </c>
      <c r="AC51" s="221">
        <f t="shared" si="146"/>
        <v>44866</v>
      </c>
      <c r="AD51" s="228" t="str">
        <f t="shared" si="146"/>
        <v>Dec-22 +</v>
      </c>
      <c r="AE51" s="222" t="s">
        <v>34</v>
      </c>
      <c r="AG51" s="93"/>
      <c r="AH51" s="220" t="s">
        <v>36</v>
      </c>
      <c r="AI51" s="221">
        <f t="shared" ref="AI51:AT51" si="147">AI$3</f>
        <v>44562</v>
      </c>
      <c r="AJ51" s="221">
        <f t="shared" si="147"/>
        <v>44593</v>
      </c>
      <c r="AK51" s="221">
        <f t="shared" si="147"/>
        <v>44621</v>
      </c>
      <c r="AL51" s="221">
        <f t="shared" si="147"/>
        <v>44652</v>
      </c>
      <c r="AM51" s="221">
        <f t="shared" si="147"/>
        <v>44682</v>
      </c>
      <c r="AN51" s="221">
        <f t="shared" si="147"/>
        <v>44713</v>
      </c>
      <c r="AO51" s="221">
        <f t="shared" si="147"/>
        <v>44743</v>
      </c>
      <c r="AP51" s="221">
        <f t="shared" si="147"/>
        <v>44774</v>
      </c>
      <c r="AQ51" s="221">
        <f t="shared" si="147"/>
        <v>44805</v>
      </c>
      <c r="AR51" s="221">
        <f t="shared" si="147"/>
        <v>44835</v>
      </c>
      <c r="AS51" s="221">
        <f t="shared" si="147"/>
        <v>44866</v>
      </c>
      <c r="AT51" s="228" t="str">
        <f t="shared" si="147"/>
        <v>Dec-22 +</v>
      </c>
      <c r="AU51" s="222" t="s">
        <v>34</v>
      </c>
      <c r="AW51" s="93"/>
      <c r="AX51" s="220" t="s">
        <v>36</v>
      </c>
      <c r="AY51" s="221">
        <f t="shared" ref="AY51:BJ51" si="148">AY$3</f>
        <v>44562</v>
      </c>
      <c r="AZ51" s="221">
        <f t="shared" si="148"/>
        <v>44593</v>
      </c>
      <c r="BA51" s="221">
        <f t="shared" si="148"/>
        <v>44621</v>
      </c>
      <c r="BB51" s="221">
        <f t="shared" si="148"/>
        <v>44652</v>
      </c>
      <c r="BC51" s="221">
        <f t="shared" si="148"/>
        <v>44682</v>
      </c>
      <c r="BD51" s="221">
        <f t="shared" si="148"/>
        <v>44713</v>
      </c>
      <c r="BE51" s="221">
        <f t="shared" si="148"/>
        <v>44743</v>
      </c>
      <c r="BF51" s="221">
        <f t="shared" si="148"/>
        <v>44774</v>
      </c>
      <c r="BG51" s="221">
        <f t="shared" si="148"/>
        <v>44805</v>
      </c>
      <c r="BH51" s="221">
        <f t="shared" si="148"/>
        <v>44835</v>
      </c>
      <c r="BI51" s="221">
        <f t="shared" si="148"/>
        <v>44866</v>
      </c>
      <c r="BJ51" s="228" t="str">
        <f t="shared" si="148"/>
        <v>Dec-22 +</v>
      </c>
      <c r="BK51" s="222" t="s">
        <v>34</v>
      </c>
    </row>
    <row r="52" spans="1:64" ht="15" customHeight="1" x14ac:dyDescent="0.35">
      <c r="A52" s="528" t="s">
        <v>66</v>
      </c>
      <c r="B52" s="232" t="s">
        <v>62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86"/>
      <c r="O52" s="87">
        <f t="shared" ref="O52:O65" si="149">SUM(C52:N52)</f>
        <v>0</v>
      </c>
      <c r="Q52" s="528" t="s">
        <v>66</v>
      </c>
      <c r="R52" s="232" t="s">
        <v>62</v>
      </c>
      <c r="S52" s="3">
        <v>0</v>
      </c>
      <c r="T52" s="3">
        <v>0</v>
      </c>
      <c r="U52" s="3">
        <v>26325.708506012244</v>
      </c>
      <c r="V52" s="3">
        <v>0</v>
      </c>
      <c r="W52" s="3">
        <v>0</v>
      </c>
      <c r="X52" s="3">
        <v>0</v>
      </c>
      <c r="Y52" s="3">
        <v>67807.475246135218</v>
      </c>
      <c r="Z52" s="3">
        <v>0</v>
      </c>
      <c r="AA52" s="3">
        <v>0</v>
      </c>
      <c r="AB52" s="3">
        <v>0</v>
      </c>
      <c r="AC52" s="3">
        <v>0</v>
      </c>
      <c r="AD52" s="186">
        <v>251399.64600743321</v>
      </c>
      <c r="AE52" s="87">
        <f t="shared" ref="AE52:AE65" si="150">SUM(S52:AD52)</f>
        <v>345532.82975958067</v>
      </c>
      <c r="AG52" s="528" t="s">
        <v>66</v>
      </c>
      <c r="AH52" s="232" t="s">
        <v>62</v>
      </c>
      <c r="AI52" s="3">
        <v>0</v>
      </c>
      <c r="AJ52" s="3">
        <v>0</v>
      </c>
      <c r="AK52" s="3">
        <v>0</v>
      </c>
      <c r="AL52" s="3">
        <v>21511.187040498295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438628.40112691914</v>
      </c>
      <c r="AS52" s="3">
        <v>0</v>
      </c>
      <c r="AT52" s="186">
        <v>474891.47167258826</v>
      </c>
      <c r="AU52" s="87">
        <f t="shared" ref="AU52:AU65" si="151">SUM(AI52:AT52)</f>
        <v>935031.05984000571</v>
      </c>
      <c r="AW52" s="528" t="s">
        <v>66</v>
      </c>
      <c r="AX52" s="232" t="s">
        <v>62</v>
      </c>
      <c r="AY52" s="3">
        <v>0</v>
      </c>
      <c r="AZ52" s="3">
        <v>0</v>
      </c>
      <c r="BA52" s="3">
        <v>441497.15232034831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186"/>
      <c r="BK52" s="87">
        <f t="shared" ref="BK52:BK65" si="152">SUM(AY52:BJ52)</f>
        <v>441497.15232034831</v>
      </c>
      <c r="BL52" s="229"/>
    </row>
    <row r="53" spans="1:64" x14ac:dyDescent="0.35">
      <c r="A53" s="529"/>
      <c r="B53" s="232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86"/>
      <c r="O53" s="87">
        <f t="shared" si="149"/>
        <v>0</v>
      </c>
      <c r="Q53" s="529"/>
      <c r="R53" s="232" t="s">
        <v>61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186">
        <v>0</v>
      </c>
      <c r="AE53" s="87">
        <f t="shared" si="150"/>
        <v>0</v>
      </c>
      <c r="AG53" s="529"/>
      <c r="AH53" s="232" t="s">
        <v>61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186">
        <v>0</v>
      </c>
      <c r="AU53" s="87">
        <f t="shared" si="151"/>
        <v>0</v>
      </c>
      <c r="AW53" s="529"/>
      <c r="AX53" s="232" t="s">
        <v>61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86"/>
      <c r="BK53" s="87">
        <f t="shared" si="152"/>
        <v>0</v>
      </c>
    </row>
    <row r="54" spans="1:64" x14ac:dyDescent="0.35">
      <c r="A54" s="529"/>
      <c r="B54" s="232" t="s">
        <v>60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86"/>
      <c r="O54" s="87">
        <f t="shared" si="149"/>
        <v>0</v>
      </c>
      <c r="Q54" s="529"/>
      <c r="R54" s="232" t="s">
        <v>60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186">
        <v>0</v>
      </c>
      <c r="AE54" s="87">
        <f t="shared" si="150"/>
        <v>0</v>
      </c>
      <c r="AG54" s="529"/>
      <c r="AH54" s="232" t="s">
        <v>60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186">
        <v>0</v>
      </c>
      <c r="AU54" s="87">
        <f t="shared" si="151"/>
        <v>0</v>
      </c>
      <c r="AW54" s="529"/>
      <c r="AX54" s="232" t="s">
        <v>60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86"/>
      <c r="BK54" s="87">
        <f t="shared" si="152"/>
        <v>0</v>
      </c>
    </row>
    <row r="55" spans="1:64" x14ac:dyDescent="0.35">
      <c r="A55" s="529"/>
      <c r="B55" s="232" t="s">
        <v>59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86"/>
      <c r="O55" s="87">
        <f t="shared" si="149"/>
        <v>0</v>
      </c>
      <c r="Q55" s="529"/>
      <c r="R55" s="232" t="s">
        <v>59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52016.002951612856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186">
        <v>0</v>
      </c>
      <c r="AE55" s="87">
        <f t="shared" si="150"/>
        <v>52016.002951612856</v>
      </c>
      <c r="AG55" s="529"/>
      <c r="AH55" s="232" t="s">
        <v>59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186">
        <v>0</v>
      </c>
      <c r="AU55" s="87">
        <f t="shared" si="151"/>
        <v>0</v>
      </c>
      <c r="AW55" s="529"/>
      <c r="AX55" s="232" t="s">
        <v>59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86"/>
      <c r="BK55" s="87">
        <f t="shared" si="152"/>
        <v>0</v>
      </c>
    </row>
    <row r="56" spans="1:64" x14ac:dyDescent="0.35">
      <c r="A56" s="529"/>
      <c r="B56" s="232" t="s">
        <v>58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86"/>
      <c r="O56" s="87">
        <f t="shared" si="149"/>
        <v>0</v>
      </c>
      <c r="Q56" s="529"/>
      <c r="R56" s="232" t="s">
        <v>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186">
        <v>0</v>
      </c>
      <c r="AE56" s="87">
        <f t="shared" si="150"/>
        <v>0</v>
      </c>
      <c r="AG56" s="529"/>
      <c r="AH56" s="232" t="s">
        <v>58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186">
        <v>0</v>
      </c>
      <c r="AU56" s="87">
        <f t="shared" si="151"/>
        <v>0</v>
      </c>
      <c r="AW56" s="529"/>
      <c r="AX56" s="232" t="s">
        <v>58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86"/>
      <c r="BK56" s="87">
        <f t="shared" si="152"/>
        <v>0</v>
      </c>
    </row>
    <row r="57" spans="1:64" x14ac:dyDescent="0.35">
      <c r="A57" s="529"/>
      <c r="B57" s="232" t="s">
        <v>57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86"/>
      <c r="O57" s="87">
        <f t="shared" si="149"/>
        <v>0</v>
      </c>
      <c r="Q57" s="529"/>
      <c r="R57" s="232" t="s">
        <v>57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186">
        <v>0</v>
      </c>
      <c r="AE57" s="87">
        <f t="shared" si="150"/>
        <v>0</v>
      </c>
      <c r="AG57" s="529"/>
      <c r="AH57" s="232" t="s">
        <v>57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186">
        <v>0</v>
      </c>
      <c r="AU57" s="87">
        <f t="shared" si="151"/>
        <v>0</v>
      </c>
      <c r="AW57" s="529"/>
      <c r="AX57" s="232" t="s">
        <v>57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86"/>
      <c r="BK57" s="87">
        <f t="shared" si="152"/>
        <v>0</v>
      </c>
    </row>
    <row r="58" spans="1:64" x14ac:dyDescent="0.35">
      <c r="A58" s="529"/>
      <c r="B58" s="232" t="s">
        <v>56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86"/>
      <c r="O58" s="87">
        <f t="shared" si="149"/>
        <v>0</v>
      </c>
      <c r="Q58" s="529"/>
      <c r="R58" s="232" t="s">
        <v>56</v>
      </c>
      <c r="S58" s="3">
        <v>0</v>
      </c>
      <c r="T58" s="3">
        <v>0</v>
      </c>
      <c r="U58" s="3">
        <v>0</v>
      </c>
      <c r="V58" s="3">
        <v>0</v>
      </c>
      <c r="W58" s="3">
        <v>189416.6349480261</v>
      </c>
      <c r="X58" s="3">
        <v>78025.48673082616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186">
        <v>0</v>
      </c>
      <c r="AE58" s="87">
        <f t="shared" si="150"/>
        <v>267442.12167885224</v>
      </c>
      <c r="AG58" s="529"/>
      <c r="AH58" s="232" t="s">
        <v>56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186">
        <v>0</v>
      </c>
      <c r="AU58" s="87">
        <f t="shared" si="151"/>
        <v>0</v>
      </c>
      <c r="AW58" s="529"/>
      <c r="AX58" s="232" t="s">
        <v>56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86"/>
      <c r="BK58" s="87">
        <f t="shared" si="152"/>
        <v>0</v>
      </c>
    </row>
    <row r="59" spans="1:64" x14ac:dyDescent="0.35">
      <c r="A59" s="529"/>
      <c r="B59" s="232" t="s">
        <v>55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86"/>
      <c r="O59" s="87">
        <f t="shared" si="149"/>
        <v>0</v>
      </c>
      <c r="Q59" s="529"/>
      <c r="R59" s="232" t="s">
        <v>55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186">
        <v>0</v>
      </c>
      <c r="AE59" s="87">
        <f t="shared" si="150"/>
        <v>0</v>
      </c>
      <c r="AG59" s="529"/>
      <c r="AH59" s="232" t="s">
        <v>55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186">
        <v>0</v>
      </c>
      <c r="AU59" s="87">
        <f t="shared" si="151"/>
        <v>0</v>
      </c>
      <c r="AW59" s="529"/>
      <c r="AX59" s="232" t="s">
        <v>55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86"/>
      <c r="BK59" s="87">
        <f t="shared" si="152"/>
        <v>0</v>
      </c>
    </row>
    <row r="60" spans="1:64" x14ac:dyDescent="0.35">
      <c r="A60" s="529"/>
      <c r="B60" s="232" t="s">
        <v>54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86"/>
      <c r="O60" s="87">
        <f t="shared" si="149"/>
        <v>0</v>
      </c>
      <c r="Q60" s="529"/>
      <c r="R60" s="232" t="s">
        <v>54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186">
        <v>0</v>
      </c>
      <c r="AE60" s="87">
        <f t="shared" si="150"/>
        <v>0</v>
      </c>
      <c r="AG60" s="529"/>
      <c r="AH60" s="232" t="s">
        <v>54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186">
        <v>0</v>
      </c>
      <c r="AU60" s="87">
        <f t="shared" si="151"/>
        <v>0</v>
      </c>
      <c r="AW60" s="529"/>
      <c r="AX60" s="232" t="s">
        <v>54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186"/>
      <c r="BK60" s="87">
        <f t="shared" si="152"/>
        <v>0</v>
      </c>
    </row>
    <row r="61" spans="1:64" x14ac:dyDescent="0.35">
      <c r="A61" s="529"/>
      <c r="B61" s="232" t="s">
        <v>53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86"/>
      <c r="O61" s="87">
        <f t="shared" si="149"/>
        <v>0</v>
      </c>
      <c r="Q61" s="529"/>
      <c r="R61" s="232" t="s">
        <v>53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186">
        <v>0</v>
      </c>
      <c r="AE61" s="87">
        <f t="shared" si="150"/>
        <v>0</v>
      </c>
      <c r="AG61" s="529"/>
      <c r="AH61" s="232" t="s">
        <v>53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186">
        <v>0</v>
      </c>
      <c r="AU61" s="87">
        <f t="shared" si="151"/>
        <v>0</v>
      </c>
      <c r="AW61" s="529"/>
      <c r="AX61" s="232" t="s">
        <v>53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86"/>
      <c r="BK61" s="87">
        <f t="shared" si="152"/>
        <v>0</v>
      </c>
    </row>
    <row r="62" spans="1:64" x14ac:dyDescent="0.35">
      <c r="A62" s="529"/>
      <c r="B62" s="232" t="s">
        <v>52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86"/>
      <c r="O62" s="87">
        <f t="shared" si="149"/>
        <v>0</v>
      </c>
      <c r="Q62" s="529"/>
      <c r="R62" s="232" t="s">
        <v>52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186">
        <v>0</v>
      </c>
      <c r="AE62" s="87">
        <f t="shared" si="150"/>
        <v>0</v>
      </c>
      <c r="AG62" s="529"/>
      <c r="AH62" s="232" t="s">
        <v>52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186">
        <v>0</v>
      </c>
      <c r="AU62" s="87">
        <f t="shared" si="151"/>
        <v>0</v>
      </c>
      <c r="AW62" s="529"/>
      <c r="AX62" s="232" t="s">
        <v>52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186"/>
      <c r="BK62" s="87">
        <f t="shared" si="152"/>
        <v>0</v>
      </c>
    </row>
    <row r="63" spans="1:64" x14ac:dyDescent="0.35">
      <c r="A63" s="529"/>
      <c r="B63" s="232" t="s">
        <v>51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86"/>
      <c r="O63" s="87">
        <f t="shared" si="149"/>
        <v>0</v>
      </c>
      <c r="Q63" s="529"/>
      <c r="R63" s="232" t="s">
        <v>51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186">
        <v>0</v>
      </c>
      <c r="AE63" s="87">
        <f t="shared" si="150"/>
        <v>0</v>
      </c>
      <c r="AG63" s="529"/>
      <c r="AH63" s="232" t="s">
        <v>51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186">
        <v>0</v>
      </c>
      <c r="AU63" s="87">
        <f t="shared" si="151"/>
        <v>0</v>
      </c>
      <c r="AW63" s="529"/>
      <c r="AX63" s="232" t="s">
        <v>51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86"/>
      <c r="BK63" s="87">
        <f t="shared" si="152"/>
        <v>0</v>
      </c>
    </row>
    <row r="64" spans="1:64" ht="15" thickBot="1" x14ac:dyDescent="0.4">
      <c r="A64" s="530"/>
      <c r="B64" s="232" t="s">
        <v>50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86"/>
      <c r="O64" s="87">
        <f t="shared" si="149"/>
        <v>0</v>
      </c>
      <c r="Q64" s="530"/>
      <c r="R64" s="232" t="s">
        <v>50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186">
        <v>0</v>
      </c>
      <c r="AE64" s="87">
        <f t="shared" si="150"/>
        <v>0</v>
      </c>
      <c r="AG64" s="530"/>
      <c r="AH64" s="232" t="s">
        <v>50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186">
        <v>0</v>
      </c>
      <c r="AU64" s="87">
        <f t="shared" si="151"/>
        <v>0</v>
      </c>
      <c r="AW64" s="530"/>
      <c r="AX64" s="232" t="s">
        <v>50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86"/>
      <c r="BK64" s="87">
        <f t="shared" si="152"/>
        <v>0</v>
      </c>
    </row>
    <row r="65" spans="1:64" ht="15" thickBot="1" x14ac:dyDescent="0.4">
      <c r="B65" s="233" t="s">
        <v>43</v>
      </c>
      <c r="C65" s="225">
        <f>SUM(C52:C64)</f>
        <v>0</v>
      </c>
      <c r="D65" s="225">
        <f t="shared" ref="D65" si="153">SUM(D52:D64)</f>
        <v>0</v>
      </c>
      <c r="E65" s="225">
        <f t="shared" ref="E65" si="154">SUM(E52:E64)</f>
        <v>0</v>
      </c>
      <c r="F65" s="225">
        <f t="shared" ref="F65" si="155">SUM(F52:F64)</f>
        <v>0</v>
      </c>
      <c r="G65" s="225">
        <f t="shared" ref="G65" si="156">SUM(G52:G64)</f>
        <v>0</v>
      </c>
      <c r="H65" s="225">
        <f t="shared" ref="H65" si="157">SUM(H52:H64)</f>
        <v>0</v>
      </c>
      <c r="I65" s="225">
        <f t="shared" ref="I65" si="158">SUM(I52:I64)</f>
        <v>0</v>
      </c>
      <c r="J65" s="225">
        <f t="shared" ref="J65" si="159">SUM(J52:J64)</f>
        <v>0</v>
      </c>
      <c r="K65" s="225">
        <f t="shared" ref="K65" si="160">SUM(K52:K64)</f>
        <v>0</v>
      </c>
      <c r="L65" s="225">
        <f t="shared" ref="L65" si="161">SUM(L52:L64)</f>
        <v>0</v>
      </c>
      <c r="M65" s="225">
        <f t="shared" ref="M65" si="162">SUM(M52:M64)</f>
        <v>0</v>
      </c>
      <c r="N65" s="235">
        <f t="shared" ref="N65" si="163">SUM(N52:N64)</f>
        <v>0</v>
      </c>
      <c r="O65" s="90">
        <f t="shared" si="149"/>
        <v>0</v>
      </c>
      <c r="Q65" s="91"/>
      <c r="R65" s="233" t="s">
        <v>43</v>
      </c>
      <c r="S65" s="225">
        <f>SUM(S52:S64)</f>
        <v>0</v>
      </c>
      <c r="T65" s="225">
        <f t="shared" ref="T65" si="164">SUM(T52:T64)</f>
        <v>0</v>
      </c>
      <c r="U65" s="225">
        <f t="shared" ref="U65" si="165">SUM(U52:U64)</f>
        <v>26325.708506012244</v>
      </c>
      <c r="V65" s="225">
        <f t="shared" ref="V65" si="166">SUM(V52:V64)</f>
        <v>0</v>
      </c>
      <c r="W65" s="225">
        <f t="shared" ref="W65" si="167">SUM(W52:W64)</f>
        <v>189416.6349480261</v>
      </c>
      <c r="X65" s="225">
        <f t="shared" ref="X65" si="168">SUM(X52:X64)</f>
        <v>130041.48968243902</v>
      </c>
      <c r="Y65" s="225">
        <f t="shared" ref="Y65" si="169">SUM(Y52:Y64)</f>
        <v>67807.475246135218</v>
      </c>
      <c r="Z65" s="225">
        <f t="shared" ref="Z65" si="170">SUM(Z52:Z64)</f>
        <v>0</v>
      </c>
      <c r="AA65" s="225">
        <f t="shared" ref="AA65" si="171">SUM(AA52:AA64)</f>
        <v>0</v>
      </c>
      <c r="AB65" s="225">
        <f t="shared" ref="AB65" si="172">SUM(AB52:AB64)</f>
        <v>0</v>
      </c>
      <c r="AC65" s="225">
        <f t="shared" ref="AC65" si="173">SUM(AC52:AC64)</f>
        <v>0</v>
      </c>
      <c r="AD65" s="235">
        <f t="shared" ref="AD65" si="174">SUM(AD52:AD64)</f>
        <v>251399.64600743321</v>
      </c>
      <c r="AE65" s="90">
        <f t="shared" si="150"/>
        <v>664990.95439004584</v>
      </c>
      <c r="AG65" s="91"/>
      <c r="AH65" s="233" t="s">
        <v>43</v>
      </c>
      <c r="AI65" s="225">
        <f>SUM(AI52:AI64)</f>
        <v>0</v>
      </c>
      <c r="AJ65" s="225">
        <f t="shared" ref="AJ65" si="175">SUM(AJ52:AJ64)</f>
        <v>0</v>
      </c>
      <c r="AK65" s="225">
        <f t="shared" ref="AK65" si="176">SUM(AK52:AK64)</f>
        <v>0</v>
      </c>
      <c r="AL65" s="225">
        <f t="shared" ref="AL65" si="177">SUM(AL52:AL64)</f>
        <v>21511.187040498295</v>
      </c>
      <c r="AM65" s="225">
        <f t="shared" ref="AM65" si="178">SUM(AM52:AM64)</f>
        <v>0</v>
      </c>
      <c r="AN65" s="225">
        <f t="shared" ref="AN65" si="179">SUM(AN52:AN64)</f>
        <v>0</v>
      </c>
      <c r="AO65" s="225">
        <f t="shared" ref="AO65" si="180">SUM(AO52:AO64)</f>
        <v>0</v>
      </c>
      <c r="AP65" s="225">
        <f t="shared" ref="AP65" si="181">SUM(AP52:AP64)</f>
        <v>0</v>
      </c>
      <c r="AQ65" s="225">
        <f t="shared" ref="AQ65" si="182">SUM(AQ52:AQ64)</f>
        <v>0</v>
      </c>
      <c r="AR65" s="225">
        <f t="shared" ref="AR65" si="183">SUM(AR52:AR64)</f>
        <v>438628.40112691914</v>
      </c>
      <c r="AS65" s="225">
        <f t="shared" ref="AS65" si="184">SUM(AS52:AS64)</f>
        <v>0</v>
      </c>
      <c r="AT65" s="235">
        <f t="shared" ref="AT65" si="185">SUM(AT52:AT64)</f>
        <v>474891.47167258826</v>
      </c>
      <c r="AU65" s="90">
        <f t="shared" si="151"/>
        <v>935031.05984000571</v>
      </c>
      <c r="AW65" s="91"/>
      <c r="AX65" s="233" t="s">
        <v>43</v>
      </c>
      <c r="AY65" s="225">
        <f>SUM(AY52:AY64)</f>
        <v>0</v>
      </c>
      <c r="AZ65" s="225">
        <f t="shared" ref="AZ65" si="186">SUM(AZ52:AZ64)</f>
        <v>0</v>
      </c>
      <c r="BA65" s="225">
        <f t="shared" ref="BA65" si="187">SUM(BA52:BA64)</f>
        <v>441497.15232034831</v>
      </c>
      <c r="BB65" s="225">
        <f t="shared" ref="BB65" si="188">SUM(BB52:BB64)</f>
        <v>0</v>
      </c>
      <c r="BC65" s="225">
        <f t="shared" ref="BC65" si="189">SUM(BC52:BC64)</f>
        <v>0</v>
      </c>
      <c r="BD65" s="225">
        <f t="shared" ref="BD65" si="190">SUM(BD52:BD64)</f>
        <v>0</v>
      </c>
      <c r="BE65" s="225">
        <f t="shared" ref="BE65" si="191">SUM(BE52:BE64)</f>
        <v>0</v>
      </c>
      <c r="BF65" s="225">
        <f t="shared" ref="BF65" si="192">SUM(BF52:BF64)</f>
        <v>0</v>
      </c>
      <c r="BG65" s="225">
        <f t="shared" ref="BG65" si="193">SUM(BG52:BG64)</f>
        <v>0</v>
      </c>
      <c r="BH65" s="225">
        <f t="shared" ref="BH65" si="194">SUM(BH52:BH64)</f>
        <v>0</v>
      </c>
      <c r="BI65" s="225">
        <f t="shared" ref="BI65" si="195">SUM(BI52:BI64)</f>
        <v>0</v>
      </c>
      <c r="BJ65" s="235">
        <f t="shared" ref="BJ65" si="196">SUM(BJ52:BJ64)</f>
        <v>0</v>
      </c>
      <c r="BK65" s="90">
        <f t="shared" si="152"/>
        <v>441497.15232034831</v>
      </c>
    </row>
    <row r="66" spans="1:64" ht="21.5" thickBot="1" x14ac:dyDescent="0.55000000000000004">
      <c r="A66" s="93"/>
      <c r="Q66" s="93"/>
      <c r="AG66" s="93"/>
      <c r="AW66" s="93"/>
    </row>
    <row r="67" spans="1:64" ht="21.5" thickBot="1" x14ac:dyDescent="0.55000000000000004">
      <c r="A67" s="93"/>
      <c r="B67" s="220" t="s">
        <v>36</v>
      </c>
      <c r="C67" s="221">
        <f t="shared" ref="C67:N67" si="197">C$3</f>
        <v>44562</v>
      </c>
      <c r="D67" s="221">
        <f t="shared" si="197"/>
        <v>44593</v>
      </c>
      <c r="E67" s="221">
        <f t="shared" si="197"/>
        <v>44621</v>
      </c>
      <c r="F67" s="221">
        <f t="shared" si="197"/>
        <v>44652</v>
      </c>
      <c r="G67" s="221">
        <f t="shared" si="197"/>
        <v>44682</v>
      </c>
      <c r="H67" s="221">
        <f t="shared" si="197"/>
        <v>44713</v>
      </c>
      <c r="I67" s="221">
        <f t="shared" si="197"/>
        <v>44743</v>
      </c>
      <c r="J67" s="221">
        <f t="shared" si="197"/>
        <v>44774</v>
      </c>
      <c r="K67" s="221">
        <f t="shared" si="197"/>
        <v>44805</v>
      </c>
      <c r="L67" s="221">
        <f t="shared" si="197"/>
        <v>44835</v>
      </c>
      <c r="M67" s="221">
        <f t="shared" si="197"/>
        <v>44866</v>
      </c>
      <c r="N67" s="228" t="str">
        <f t="shared" si="197"/>
        <v>Dec-22 +</v>
      </c>
      <c r="O67" s="222" t="s">
        <v>34</v>
      </c>
      <c r="Q67" s="93"/>
      <c r="R67" s="220" t="s">
        <v>36</v>
      </c>
      <c r="S67" s="221">
        <f t="shared" ref="S67:AD67" si="198">S$3</f>
        <v>44562</v>
      </c>
      <c r="T67" s="221">
        <f t="shared" si="198"/>
        <v>44593</v>
      </c>
      <c r="U67" s="221">
        <f t="shared" si="198"/>
        <v>44621</v>
      </c>
      <c r="V67" s="221">
        <f t="shared" si="198"/>
        <v>44652</v>
      </c>
      <c r="W67" s="221">
        <f t="shared" si="198"/>
        <v>44682</v>
      </c>
      <c r="X67" s="221">
        <f t="shared" si="198"/>
        <v>44713</v>
      </c>
      <c r="Y67" s="221">
        <f t="shared" si="198"/>
        <v>44743</v>
      </c>
      <c r="Z67" s="221">
        <f t="shared" si="198"/>
        <v>44774</v>
      </c>
      <c r="AA67" s="221">
        <f t="shared" si="198"/>
        <v>44805</v>
      </c>
      <c r="AB67" s="221">
        <f t="shared" si="198"/>
        <v>44835</v>
      </c>
      <c r="AC67" s="221">
        <f t="shared" si="198"/>
        <v>44866</v>
      </c>
      <c r="AD67" s="228" t="str">
        <f t="shared" si="198"/>
        <v>Dec-22 +</v>
      </c>
      <c r="AE67" s="222" t="s">
        <v>34</v>
      </c>
      <c r="AG67" s="93"/>
      <c r="AH67" s="220" t="s">
        <v>36</v>
      </c>
      <c r="AI67" s="221">
        <f t="shared" ref="AI67:AT67" si="199">AI$3</f>
        <v>44562</v>
      </c>
      <c r="AJ67" s="221">
        <f t="shared" si="199"/>
        <v>44593</v>
      </c>
      <c r="AK67" s="221">
        <f t="shared" si="199"/>
        <v>44621</v>
      </c>
      <c r="AL67" s="221">
        <f t="shared" si="199"/>
        <v>44652</v>
      </c>
      <c r="AM67" s="221">
        <f t="shared" si="199"/>
        <v>44682</v>
      </c>
      <c r="AN67" s="221">
        <f t="shared" si="199"/>
        <v>44713</v>
      </c>
      <c r="AO67" s="221">
        <f t="shared" si="199"/>
        <v>44743</v>
      </c>
      <c r="AP67" s="221">
        <f t="shared" si="199"/>
        <v>44774</v>
      </c>
      <c r="AQ67" s="221">
        <f t="shared" si="199"/>
        <v>44805</v>
      </c>
      <c r="AR67" s="221">
        <f t="shared" si="199"/>
        <v>44835</v>
      </c>
      <c r="AS67" s="221">
        <f t="shared" si="199"/>
        <v>44866</v>
      </c>
      <c r="AT67" s="228" t="str">
        <f t="shared" si="199"/>
        <v>Dec-22 +</v>
      </c>
      <c r="AU67" s="222" t="s">
        <v>34</v>
      </c>
      <c r="AW67" s="93"/>
      <c r="AX67" s="220" t="s">
        <v>36</v>
      </c>
      <c r="AY67" s="221">
        <f t="shared" ref="AY67:BJ67" si="200">AY$3</f>
        <v>44562</v>
      </c>
      <c r="AZ67" s="221">
        <f t="shared" si="200"/>
        <v>44593</v>
      </c>
      <c r="BA67" s="221">
        <f t="shared" si="200"/>
        <v>44621</v>
      </c>
      <c r="BB67" s="221">
        <f t="shared" si="200"/>
        <v>44652</v>
      </c>
      <c r="BC67" s="221">
        <f t="shared" si="200"/>
        <v>44682</v>
      </c>
      <c r="BD67" s="221">
        <f t="shared" si="200"/>
        <v>44713</v>
      </c>
      <c r="BE67" s="221">
        <f t="shared" si="200"/>
        <v>44743</v>
      </c>
      <c r="BF67" s="221">
        <f t="shared" si="200"/>
        <v>44774</v>
      </c>
      <c r="BG67" s="221">
        <f t="shared" si="200"/>
        <v>44805</v>
      </c>
      <c r="BH67" s="221">
        <f t="shared" si="200"/>
        <v>44835</v>
      </c>
      <c r="BI67" s="221">
        <f t="shared" si="200"/>
        <v>44866</v>
      </c>
      <c r="BJ67" s="228" t="str">
        <f t="shared" si="200"/>
        <v>Dec-22 +</v>
      </c>
      <c r="BK67" s="222" t="s">
        <v>34</v>
      </c>
    </row>
    <row r="68" spans="1:64" ht="15" customHeight="1" x14ac:dyDescent="0.35">
      <c r="A68" s="540" t="s">
        <v>65</v>
      </c>
      <c r="B68" s="232" t="s">
        <v>62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86">
        <v>0</v>
      </c>
      <c r="O68" s="87">
        <f t="shared" ref="O68:O81" si="201">SUM(C68:N68)</f>
        <v>0</v>
      </c>
      <c r="Q68" s="540" t="s">
        <v>65</v>
      </c>
      <c r="R68" s="232" t="s">
        <v>62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86"/>
      <c r="AE68" s="87">
        <f t="shared" ref="AE68:AE81" si="202">SUM(S68:AD68)</f>
        <v>0</v>
      </c>
      <c r="AG68" s="540" t="s">
        <v>65</v>
      </c>
      <c r="AH68" s="232" t="s">
        <v>62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186"/>
      <c r="AU68" s="87">
        <f t="shared" ref="AU68:AU81" si="203">SUM(AI68:AT68)</f>
        <v>0</v>
      </c>
      <c r="AW68" s="540" t="s">
        <v>65</v>
      </c>
      <c r="AX68" s="232" t="s">
        <v>62</v>
      </c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186"/>
      <c r="BK68" s="87">
        <f t="shared" ref="BK68:BK81" si="204">SUM(AY68:BJ68)</f>
        <v>0</v>
      </c>
      <c r="BL68" s="229"/>
    </row>
    <row r="69" spans="1:64" x14ac:dyDescent="0.35">
      <c r="A69" s="541"/>
      <c r="B69" s="232" t="s">
        <v>61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186">
        <v>0</v>
      </c>
      <c r="O69" s="87">
        <f t="shared" si="201"/>
        <v>0</v>
      </c>
      <c r="Q69" s="541"/>
      <c r="R69" s="232" t="s">
        <v>61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86"/>
      <c r="AE69" s="87">
        <f t="shared" si="202"/>
        <v>0</v>
      </c>
      <c r="AG69" s="541"/>
      <c r="AH69" s="232" t="s">
        <v>61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86"/>
      <c r="AU69" s="87">
        <f t="shared" si="203"/>
        <v>0</v>
      </c>
      <c r="AW69" s="541"/>
      <c r="AX69" s="232" t="s">
        <v>61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186"/>
      <c r="BK69" s="87">
        <f t="shared" si="204"/>
        <v>0</v>
      </c>
    </row>
    <row r="70" spans="1:64" x14ac:dyDescent="0.35">
      <c r="A70" s="541"/>
      <c r="B70" s="232" t="s">
        <v>60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186">
        <v>0</v>
      </c>
      <c r="O70" s="87">
        <f t="shared" si="201"/>
        <v>0</v>
      </c>
      <c r="Q70" s="541"/>
      <c r="R70" s="232" t="s">
        <v>60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86"/>
      <c r="AE70" s="87">
        <f t="shared" si="202"/>
        <v>0</v>
      </c>
      <c r="AG70" s="541"/>
      <c r="AH70" s="232" t="s">
        <v>60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186"/>
      <c r="AU70" s="87">
        <f t="shared" si="203"/>
        <v>0</v>
      </c>
      <c r="AW70" s="541"/>
      <c r="AX70" s="232" t="s">
        <v>60</v>
      </c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186"/>
      <c r="BK70" s="87">
        <f t="shared" si="204"/>
        <v>0</v>
      </c>
    </row>
    <row r="71" spans="1:64" x14ac:dyDescent="0.35">
      <c r="A71" s="541"/>
      <c r="B71" s="232" t="s">
        <v>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208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186">
        <v>0</v>
      </c>
      <c r="O71" s="87">
        <f t="shared" si="201"/>
        <v>208</v>
      </c>
      <c r="Q71" s="541"/>
      <c r="R71" s="232" t="s">
        <v>59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86"/>
      <c r="AE71" s="87">
        <f t="shared" si="202"/>
        <v>0</v>
      </c>
      <c r="AG71" s="541"/>
      <c r="AH71" s="232" t="s">
        <v>59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186"/>
      <c r="AU71" s="87">
        <f t="shared" si="203"/>
        <v>0</v>
      </c>
      <c r="AW71" s="541"/>
      <c r="AX71" s="232" t="s">
        <v>59</v>
      </c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186"/>
      <c r="BK71" s="87">
        <f t="shared" si="204"/>
        <v>0</v>
      </c>
    </row>
    <row r="72" spans="1:64" x14ac:dyDescent="0.35">
      <c r="A72" s="541"/>
      <c r="B72" s="232" t="s">
        <v>58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186">
        <v>0</v>
      </c>
      <c r="O72" s="87">
        <f t="shared" si="201"/>
        <v>0</v>
      </c>
      <c r="Q72" s="541"/>
      <c r="R72" s="232" t="s">
        <v>58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86"/>
      <c r="AE72" s="87">
        <f t="shared" si="202"/>
        <v>0</v>
      </c>
      <c r="AG72" s="541"/>
      <c r="AH72" s="232" t="s">
        <v>58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186"/>
      <c r="AU72" s="87">
        <f t="shared" si="203"/>
        <v>0</v>
      </c>
      <c r="AW72" s="541"/>
      <c r="AX72" s="232" t="s">
        <v>58</v>
      </c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186"/>
      <c r="BK72" s="87">
        <f t="shared" si="204"/>
        <v>0</v>
      </c>
    </row>
    <row r="73" spans="1:64" x14ac:dyDescent="0.35">
      <c r="A73" s="541"/>
      <c r="B73" s="232" t="s">
        <v>57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186">
        <v>0</v>
      </c>
      <c r="O73" s="87">
        <f t="shared" si="201"/>
        <v>0</v>
      </c>
      <c r="Q73" s="541"/>
      <c r="R73" s="232" t="s">
        <v>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86"/>
      <c r="AE73" s="87">
        <f t="shared" si="202"/>
        <v>0</v>
      </c>
      <c r="AG73" s="541"/>
      <c r="AH73" s="232" t="s">
        <v>57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186"/>
      <c r="AU73" s="87">
        <f t="shared" si="203"/>
        <v>0</v>
      </c>
      <c r="AW73" s="541"/>
      <c r="AX73" s="232" t="s">
        <v>57</v>
      </c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186"/>
      <c r="BK73" s="87">
        <f t="shared" si="204"/>
        <v>0</v>
      </c>
    </row>
    <row r="74" spans="1:64" x14ac:dyDescent="0.35">
      <c r="A74" s="541"/>
      <c r="B74" s="232" t="s">
        <v>56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86">
        <v>0</v>
      </c>
      <c r="O74" s="87">
        <f t="shared" si="201"/>
        <v>0</v>
      </c>
      <c r="Q74" s="541"/>
      <c r="R74" s="232" t="s">
        <v>56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86"/>
      <c r="AE74" s="87">
        <f t="shared" si="202"/>
        <v>0</v>
      </c>
      <c r="AG74" s="541"/>
      <c r="AH74" s="232" t="s">
        <v>56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186"/>
      <c r="AU74" s="87">
        <f t="shared" si="203"/>
        <v>0</v>
      </c>
      <c r="AW74" s="541"/>
      <c r="AX74" s="232" t="s">
        <v>56</v>
      </c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186"/>
      <c r="BK74" s="87">
        <f t="shared" si="204"/>
        <v>0</v>
      </c>
    </row>
    <row r="75" spans="1:64" x14ac:dyDescent="0.35">
      <c r="A75" s="541"/>
      <c r="B75" s="232" t="s">
        <v>55</v>
      </c>
      <c r="C75" s="3">
        <v>0</v>
      </c>
      <c r="D75" s="3">
        <v>255062.40267026357</v>
      </c>
      <c r="E75" s="3">
        <v>303995.50646475708</v>
      </c>
      <c r="F75" s="3">
        <v>536990.09916321025</v>
      </c>
      <c r="G75" s="3">
        <v>347560.36776396004</v>
      </c>
      <c r="H75" s="3">
        <v>455397.15675024007</v>
      </c>
      <c r="I75" s="3">
        <v>526146.48630054004</v>
      </c>
      <c r="J75" s="3">
        <v>309193.26081642002</v>
      </c>
      <c r="K75" s="3">
        <v>645321.87675540021</v>
      </c>
      <c r="L75" s="3">
        <v>603650.30975568027</v>
      </c>
      <c r="M75" s="3">
        <v>782839.86475176003</v>
      </c>
      <c r="N75" s="186">
        <v>1346667.5834010001</v>
      </c>
      <c r="O75" s="87">
        <f t="shared" si="201"/>
        <v>6112824.9145932319</v>
      </c>
      <c r="Q75" s="541"/>
      <c r="R75" s="232" t="s">
        <v>55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86"/>
      <c r="AE75" s="87">
        <f t="shared" si="202"/>
        <v>0</v>
      </c>
      <c r="AG75" s="541"/>
      <c r="AH75" s="232" t="s">
        <v>55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186"/>
      <c r="AU75" s="87">
        <f t="shared" si="203"/>
        <v>0</v>
      </c>
      <c r="AW75" s="541"/>
      <c r="AX75" s="232" t="s">
        <v>55</v>
      </c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186"/>
      <c r="BK75" s="87">
        <f t="shared" si="204"/>
        <v>0</v>
      </c>
    </row>
    <row r="76" spans="1:64" x14ac:dyDescent="0.35">
      <c r="A76" s="541"/>
      <c r="B76" s="232" t="s">
        <v>54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65488.854391200002</v>
      </c>
      <c r="J76" s="3">
        <v>0</v>
      </c>
      <c r="K76" s="3">
        <v>4079.8280880000002</v>
      </c>
      <c r="L76" s="3">
        <v>1107.3819096000002</v>
      </c>
      <c r="M76" s="3">
        <v>3837.2437152000007</v>
      </c>
      <c r="N76" s="186">
        <v>28502.613655200003</v>
      </c>
      <c r="O76" s="87">
        <f t="shared" si="201"/>
        <v>103015.92175919999</v>
      </c>
      <c r="Q76" s="541"/>
      <c r="R76" s="232" t="s">
        <v>54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86"/>
      <c r="AE76" s="87">
        <f t="shared" si="202"/>
        <v>0</v>
      </c>
      <c r="AG76" s="541"/>
      <c r="AH76" s="232" t="s">
        <v>54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186"/>
      <c r="AU76" s="87">
        <f t="shared" si="203"/>
        <v>0</v>
      </c>
      <c r="AW76" s="541"/>
      <c r="AX76" s="232" t="s">
        <v>54</v>
      </c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186"/>
      <c r="BK76" s="87">
        <f t="shared" si="204"/>
        <v>0</v>
      </c>
    </row>
    <row r="77" spans="1:64" x14ac:dyDescent="0.35">
      <c r="A77" s="541"/>
      <c r="B77" s="232" t="s">
        <v>53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86">
        <v>0</v>
      </c>
      <c r="O77" s="87">
        <f t="shared" si="201"/>
        <v>0</v>
      </c>
      <c r="Q77" s="541"/>
      <c r="R77" s="232" t="s">
        <v>53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86"/>
      <c r="AE77" s="87">
        <f t="shared" si="202"/>
        <v>0</v>
      </c>
      <c r="AG77" s="541"/>
      <c r="AH77" s="232" t="s">
        <v>53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186"/>
      <c r="AU77" s="87">
        <f t="shared" si="203"/>
        <v>0</v>
      </c>
      <c r="AW77" s="541"/>
      <c r="AX77" s="232" t="s">
        <v>53</v>
      </c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186"/>
      <c r="BK77" s="87">
        <f t="shared" si="204"/>
        <v>0</v>
      </c>
    </row>
    <row r="78" spans="1:64" x14ac:dyDescent="0.35">
      <c r="A78" s="541"/>
      <c r="B78" s="232" t="s">
        <v>52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186">
        <v>0</v>
      </c>
      <c r="O78" s="87">
        <f t="shared" si="201"/>
        <v>0</v>
      </c>
      <c r="Q78" s="541"/>
      <c r="R78" s="232" t="s">
        <v>52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86"/>
      <c r="AE78" s="87">
        <f t="shared" si="202"/>
        <v>0</v>
      </c>
      <c r="AG78" s="541"/>
      <c r="AH78" s="232" t="s">
        <v>52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186"/>
      <c r="AU78" s="87">
        <f t="shared" si="203"/>
        <v>0</v>
      </c>
      <c r="AW78" s="541"/>
      <c r="AX78" s="232" t="s">
        <v>52</v>
      </c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186"/>
      <c r="BK78" s="87">
        <f t="shared" si="204"/>
        <v>0</v>
      </c>
    </row>
    <row r="79" spans="1:64" x14ac:dyDescent="0.35">
      <c r="A79" s="541"/>
      <c r="B79" s="232" t="s">
        <v>51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186">
        <v>0</v>
      </c>
      <c r="O79" s="87">
        <f t="shared" si="201"/>
        <v>0</v>
      </c>
      <c r="Q79" s="541"/>
      <c r="R79" s="232" t="s">
        <v>51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86"/>
      <c r="AE79" s="87">
        <f t="shared" si="202"/>
        <v>0</v>
      </c>
      <c r="AG79" s="541"/>
      <c r="AH79" s="232" t="s">
        <v>51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186"/>
      <c r="AU79" s="87">
        <f t="shared" si="203"/>
        <v>0</v>
      </c>
      <c r="AW79" s="541"/>
      <c r="AX79" s="232" t="s">
        <v>51</v>
      </c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186"/>
      <c r="BK79" s="87">
        <f t="shared" si="204"/>
        <v>0</v>
      </c>
    </row>
    <row r="80" spans="1:64" ht="15" thickBot="1" x14ac:dyDescent="0.4">
      <c r="A80" s="542"/>
      <c r="B80" s="232" t="s">
        <v>50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86">
        <v>0</v>
      </c>
      <c r="O80" s="87">
        <f t="shared" si="201"/>
        <v>0</v>
      </c>
      <c r="Q80" s="542"/>
      <c r="R80" s="232" t="s">
        <v>50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86"/>
      <c r="AE80" s="87">
        <f t="shared" si="202"/>
        <v>0</v>
      </c>
      <c r="AG80" s="542"/>
      <c r="AH80" s="232" t="s">
        <v>50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186"/>
      <c r="AU80" s="87">
        <f t="shared" si="203"/>
        <v>0</v>
      </c>
      <c r="AW80" s="542"/>
      <c r="AX80" s="232" t="s">
        <v>50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186"/>
      <c r="BK80" s="87">
        <f t="shared" si="204"/>
        <v>0</v>
      </c>
    </row>
    <row r="81" spans="1:64" ht="15" thickBot="1" x14ac:dyDescent="0.4">
      <c r="B81" s="233" t="s">
        <v>43</v>
      </c>
      <c r="C81" s="225">
        <f>SUM(C68:C80)</f>
        <v>0</v>
      </c>
      <c r="D81" s="225">
        <f t="shared" ref="D81" si="205">SUM(D68:D80)</f>
        <v>255062.40267026357</v>
      </c>
      <c r="E81" s="225">
        <f t="shared" ref="E81" si="206">SUM(E68:E80)</f>
        <v>303995.50646475708</v>
      </c>
      <c r="F81" s="225">
        <f t="shared" ref="F81" si="207">SUM(F68:F80)</f>
        <v>536990.09916321025</v>
      </c>
      <c r="G81" s="225">
        <f t="shared" ref="G81" si="208">SUM(G68:G80)</f>
        <v>347560.36776396004</v>
      </c>
      <c r="H81" s="225">
        <f t="shared" ref="H81" si="209">SUM(H68:H80)</f>
        <v>455605.15675024007</v>
      </c>
      <c r="I81" s="225">
        <f t="shared" ref="I81" si="210">SUM(I68:I80)</f>
        <v>591635.34069174004</v>
      </c>
      <c r="J81" s="225">
        <f t="shared" ref="J81" si="211">SUM(J68:J80)</f>
        <v>309193.26081642002</v>
      </c>
      <c r="K81" s="225">
        <f t="shared" ref="K81" si="212">SUM(K68:K80)</f>
        <v>649401.70484340016</v>
      </c>
      <c r="L81" s="225">
        <f t="shared" ref="L81" si="213">SUM(L68:L80)</f>
        <v>604757.69166528026</v>
      </c>
      <c r="M81" s="225">
        <f t="shared" ref="M81" si="214">SUM(M68:M80)</f>
        <v>786677.10846696002</v>
      </c>
      <c r="N81" s="235">
        <f t="shared" ref="N81" si="215">SUM(N68:N80)</f>
        <v>1375170.1970562001</v>
      </c>
      <c r="O81" s="90">
        <f t="shared" si="201"/>
        <v>6216048.8363524321</v>
      </c>
      <c r="Q81" s="91"/>
      <c r="R81" s="233" t="s">
        <v>43</v>
      </c>
      <c r="S81" s="225">
        <f>SUM(S68:S80)</f>
        <v>0</v>
      </c>
      <c r="T81" s="225">
        <f t="shared" ref="T81" si="216">SUM(T68:T80)</f>
        <v>0</v>
      </c>
      <c r="U81" s="225">
        <f t="shared" ref="U81" si="217">SUM(U68:U80)</f>
        <v>0</v>
      </c>
      <c r="V81" s="225">
        <f t="shared" ref="V81" si="218">SUM(V68:V80)</f>
        <v>0</v>
      </c>
      <c r="W81" s="225">
        <f t="shared" ref="W81" si="219">SUM(W68:W80)</f>
        <v>0</v>
      </c>
      <c r="X81" s="225">
        <f t="shared" ref="X81" si="220">SUM(X68:X80)</f>
        <v>0</v>
      </c>
      <c r="Y81" s="225">
        <f t="shared" ref="Y81" si="221">SUM(Y68:Y80)</f>
        <v>0</v>
      </c>
      <c r="Z81" s="225">
        <f t="shared" ref="Z81" si="222">SUM(Z68:Z80)</f>
        <v>0</v>
      </c>
      <c r="AA81" s="225">
        <f t="shared" ref="AA81" si="223">SUM(AA68:AA80)</f>
        <v>0</v>
      </c>
      <c r="AB81" s="225">
        <f t="shared" ref="AB81" si="224">SUM(AB68:AB80)</f>
        <v>0</v>
      </c>
      <c r="AC81" s="225">
        <f t="shared" ref="AC81" si="225">SUM(AC68:AC80)</f>
        <v>0</v>
      </c>
      <c r="AD81" s="235">
        <f t="shared" ref="AD81" si="226">SUM(AD68:AD80)</f>
        <v>0</v>
      </c>
      <c r="AE81" s="90">
        <f t="shared" si="202"/>
        <v>0</v>
      </c>
      <c r="AG81" s="91"/>
      <c r="AH81" s="233" t="s">
        <v>43</v>
      </c>
      <c r="AI81" s="225">
        <f>SUM(AI68:AI80)</f>
        <v>0</v>
      </c>
      <c r="AJ81" s="225">
        <f t="shared" ref="AJ81" si="227">SUM(AJ68:AJ80)</f>
        <v>0</v>
      </c>
      <c r="AK81" s="225">
        <f t="shared" ref="AK81" si="228">SUM(AK68:AK80)</f>
        <v>0</v>
      </c>
      <c r="AL81" s="225">
        <f t="shared" ref="AL81" si="229">SUM(AL68:AL80)</f>
        <v>0</v>
      </c>
      <c r="AM81" s="225">
        <f t="shared" ref="AM81" si="230">SUM(AM68:AM80)</f>
        <v>0</v>
      </c>
      <c r="AN81" s="225">
        <f t="shared" ref="AN81" si="231">SUM(AN68:AN80)</f>
        <v>0</v>
      </c>
      <c r="AO81" s="225">
        <f t="shared" ref="AO81" si="232">SUM(AO68:AO80)</f>
        <v>0</v>
      </c>
      <c r="AP81" s="225">
        <f t="shared" ref="AP81" si="233">SUM(AP68:AP80)</f>
        <v>0</v>
      </c>
      <c r="AQ81" s="225">
        <f t="shared" ref="AQ81" si="234">SUM(AQ68:AQ80)</f>
        <v>0</v>
      </c>
      <c r="AR81" s="225">
        <f t="shared" ref="AR81" si="235">SUM(AR68:AR80)</f>
        <v>0</v>
      </c>
      <c r="AS81" s="225">
        <f t="shared" ref="AS81" si="236">SUM(AS68:AS80)</f>
        <v>0</v>
      </c>
      <c r="AT81" s="235">
        <f t="shared" ref="AT81" si="237">SUM(AT68:AT80)</f>
        <v>0</v>
      </c>
      <c r="AU81" s="90">
        <f t="shared" si="203"/>
        <v>0</v>
      </c>
      <c r="AW81" s="91"/>
      <c r="AX81" s="233" t="s">
        <v>43</v>
      </c>
      <c r="AY81" s="225">
        <f>SUM(AY68:AY80)</f>
        <v>0</v>
      </c>
      <c r="AZ81" s="225">
        <f t="shared" ref="AZ81" si="238">SUM(AZ68:AZ80)</f>
        <v>0</v>
      </c>
      <c r="BA81" s="225">
        <f t="shared" ref="BA81" si="239">SUM(BA68:BA80)</f>
        <v>0</v>
      </c>
      <c r="BB81" s="225">
        <f t="shared" ref="BB81" si="240">SUM(BB68:BB80)</f>
        <v>0</v>
      </c>
      <c r="BC81" s="225">
        <f t="shared" ref="BC81" si="241">SUM(BC68:BC80)</f>
        <v>0</v>
      </c>
      <c r="BD81" s="225">
        <f t="shared" ref="BD81" si="242">SUM(BD68:BD80)</f>
        <v>0</v>
      </c>
      <c r="BE81" s="225">
        <f t="shared" ref="BE81" si="243">SUM(BE68:BE80)</f>
        <v>0</v>
      </c>
      <c r="BF81" s="225">
        <f t="shared" ref="BF81" si="244">SUM(BF68:BF80)</f>
        <v>0</v>
      </c>
      <c r="BG81" s="225">
        <f t="shared" ref="BG81" si="245">SUM(BG68:BG80)</f>
        <v>0</v>
      </c>
      <c r="BH81" s="225">
        <f t="shared" ref="BH81" si="246">SUM(BH68:BH80)</f>
        <v>0</v>
      </c>
      <c r="BI81" s="225">
        <f t="shared" ref="BI81" si="247">SUM(BI68:BI80)</f>
        <v>0</v>
      </c>
      <c r="BJ81" s="235">
        <f t="shared" ref="BJ81" si="248">SUM(BJ68:BJ80)</f>
        <v>0</v>
      </c>
      <c r="BK81" s="90">
        <f t="shared" si="204"/>
        <v>0</v>
      </c>
    </row>
    <row r="82" spans="1:64" ht="21.5" thickBot="1" x14ac:dyDescent="0.55000000000000004">
      <c r="A82" s="93"/>
      <c r="Q82" s="93"/>
      <c r="AG82" s="93"/>
      <c r="AW82" s="93"/>
    </row>
    <row r="83" spans="1:64" ht="21.5" thickBot="1" x14ac:dyDescent="0.55000000000000004">
      <c r="A83" s="93"/>
      <c r="B83" s="220" t="s">
        <v>36</v>
      </c>
      <c r="C83" s="221">
        <f t="shared" ref="C83:N83" si="249">C$3</f>
        <v>44562</v>
      </c>
      <c r="D83" s="221">
        <f t="shared" si="249"/>
        <v>44593</v>
      </c>
      <c r="E83" s="221">
        <f t="shared" si="249"/>
        <v>44621</v>
      </c>
      <c r="F83" s="221">
        <f t="shared" si="249"/>
        <v>44652</v>
      </c>
      <c r="G83" s="221">
        <f t="shared" si="249"/>
        <v>44682</v>
      </c>
      <c r="H83" s="221">
        <f t="shared" si="249"/>
        <v>44713</v>
      </c>
      <c r="I83" s="221">
        <f t="shared" si="249"/>
        <v>44743</v>
      </c>
      <c r="J83" s="221">
        <f t="shared" si="249"/>
        <v>44774</v>
      </c>
      <c r="K83" s="221">
        <f t="shared" si="249"/>
        <v>44805</v>
      </c>
      <c r="L83" s="221">
        <f t="shared" si="249"/>
        <v>44835</v>
      </c>
      <c r="M83" s="221">
        <f t="shared" si="249"/>
        <v>44866</v>
      </c>
      <c r="N83" s="228" t="str">
        <f t="shared" si="249"/>
        <v>Dec-22 +</v>
      </c>
      <c r="O83" s="222" t="s">
        <v>34</v>
      </c>
      <c r="Q83" s="93"/>
      <c r="R83" s="220" t="s">
        <v>36</v>
      </c>
      <c r="S83" s="221">
        <f t="shared" ref="S83:AD83" si="250">S$3</f>
        <v>44562</v>
      </c>
      <c r="T83" s="221">
        <f t="shared" si="250"/>
        <v>44593</v>
      </c>
      <c r="U83" s="221">
        <f t="shared" si="250"/>
        <v>44621</v>
      </c>
      <c r="V83" s="221">
        <f t="shared" si="250"/>
        <v>44652</v>
      </c>
      <c r="W83" s="221">
        <f t="shared" si="250"/>
        <v>44682</v>
      </c>
      <c r="X83" s="221">
        <f t="shared" si="250"/>
        <v>44713</v>
      </c>
      <c r="Y83" s="221">
        <f t="shared" si="250"/>
        <v>44743</v>
      </c>
      <c r="Z83" s="221">
        <f t="shared" si="250"/>
        <v>44774</v>
      </c>
      <c r="AA83" s="221">
        <f t="shared" si="250"/>
        <v>44805</v>
      </c>
      <c r="AB83" s="221">
        <f t="shared" si="250"/>
        <v>44835</v>
      </c>
      <c r="AC83" s="221">
        <f t="shared" si="250"/>
        <v>44866</v>
      </c>
      <c r="AD83" s="228" t="str">
        <f t="shared" si="250"/>
        <v>Dec-22 +</v>
      </c>
      <c r="AE83" s="222" t="s">
        <v>34</v>
      </c>
      <c r="AG83" s="93"/>
      <c r="AH83" s="220" t="s">
        <v>36</v>
      </c>
      <c r="AI83" s="221">
        <f t="shared" ref="AI83:AT83" si="251">AI$3</f>
        <v>44562</v>
      </c>
      <c r="AJ83" s="221">
        <f t="shared" si="251"/>
        <v>44593</v>
      </c>
      <c r="AK83" s="221">
        <f t="shared" si="251"/>
        <v>44621</v>
      </c>
      <c r="AL83" s="221">
        <f t="shared" si="251"/>
        <v>44652</v>
      </c>
      <c r="AM83" s="221">
        <f t="shared" si="251"/>
        <v>44682</v>
      </c>
      <c r="AN83" s="221">
        <f t="shared" si="251"/>
        <v>44713</v>
      </c>
      <c r="AO83" s="221">
        <f t="shared" si="251"/>
        <v>44743</v>
      </c>
      <c r="AP83" s="221">
        <f t="shared" si="251"/>
        <v>44774</v>
      </c>
      <c r="AQ83" s="221">
        <f t="shared" si="251"/>
        <v>44805</v>
      </c>
      <c r="AR83" s="221">
        <f t="shared" si="251"/>
        <v>44835</v>
      </c>
      <c r="AS83" s="221">
        <f t="shared" si="251"/>
        <v>44866</v>
      </c>
      <c r="AT83" s="228" t="str">
        <f t="shared" si="251"/>
        <v>Dec-22 +</v>
      </c>
      <c r="AU83" s="222" t="s">
        <v>34</v>
      </c>
      <c r="AW83" s="93"/>
      <c r="AX83" s="220" t="s">
        <v>36</v>
      </c>
      <c r="AY83" s="221">
        <f t="shared" ref="AY83:BJ83" si="252">AY$3</f>
        <v>44562</v>
      </c>
      <c r="AZ83" s="221">
        <f t="shared" si="252"/>
        <v>44593</v>
      </c>
      <c r="BA83" s="221">
        <f t="shared" si="252"/>
        <v>44621</v>
      </c>
      <c r="BB83" s="221">
        <f t="shared" si="252"/>
        <v>44652</v>
      </c>
      <c r="BC83" s="221">
        <f t="shared" si="252"/>
        <v>44682</v>
      </c>
      <c r="BD83" s="221">
        <f t="shared" si="252"/>
        <v>44713</v>
      </c>
      <c r="BE83" s="221">
        <f t="shared" si="252"/>
        <v>44743</v>
      </c>
      <c r="BF83" s="221">
        <f t="shared" si="252"/>
        <v>44774</v>
      </c>
      <c r="BG83" s="221">
        <f t="shared" si="252"/>
        <v>44805</v>
      </c>
      <c r="BH83" s="221">
        <f t="shared" si="252"/>
        <v>44835</v>
      </c>
      <c r="BI83" s="221">
        <f t="shared" si="252"/>
        <v>44866</v>
      </c>
      <c r="BJ83" s="228" t="str">
        <f t="shared" si="252"/>
        <v>Dec-22 +</v>
      </c>
      <c r="BK83" s="222" t="s">
        <v>34</v>
      </c>
    </row>
    <row r="84" spans="1:64" ht="15" customHeight="1" x14ac:dyDescent="0.35">
      <c r="A84" s="528" t="s">
        <v>64</v>
      </c>
      <c r="B84" s="232" t="s">
        <v>62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86">
        <v>0</v>
      </c>
      <c r="O84" s="87">
        <f t="shared" ref="O84:O97" si="253">SUM(C84:N84)</f>
        <v>0</v>
      </c>
      <c r="Q84" s="528" t="s">
        <v>64</v>
      </c>
      <c r="R84" s="232" t="s">
        <v>62</v>
      </c>
      <c r="S84" s="3">
        <v>0</v>
      </c>
      <c r="T84" s="3">
        <v>6959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54829</v>
      </c>
      <c r="AC84" s="3">
        <v>0</v>
      </c>
      <c r="AD84" s="186">
        <v>0</v>
      </c>
      <c r="AE84" s="87">
        <f t="shared" ref="AE84:AE97" si="254">SUM(S84:AD84)</f>
        <v>61788</v>
      </c>
      <c r="AG84" s="528" t="s">
        <v>64</v>
      </c>
      <c r="AH84" s="232" t="s">
        <v>62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186">
        <v>0</v>
      </c>
      <c r="AU84" s="87">
        <f t="shared" ref="AU84:AU97" si="255">SUM(AI84:AT84)</f>
        <v>0</v>
      </c>
      <c r="AW84" s="528" t="s">
        <v>64</v>
      </c>
      <c r="AX84" s="232" t="s">
        <v>62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86">
        <v>0</v>
      </c>
      <c r="BK84" s="87">
        <f t="shared" ref="BK84:BK97" si="256">SUM(AY84:BJ84)</f>
        <v>0</v>
      </c>
      <c r="BL84" s="229"/>
    </row>
    <row r="85" spans="1:64" x14ac:dyDescent="0.35">
      <c r="A85" s="529"/>
      <c r="B85" s="232" t="s">
        <v>61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186">
        <v>0</v>
      </c>
      <c r="O85" s="87">
        <f t="shared" si="253"/>
        <v>0</v>
      </c>
      <c r="Q85" s="529"/>
      <c r="R85" s="232" t="s">
        <v>61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186">
        <v>0</v>
      </c>
      <c r="AE85" s="87">
        <f t="shared" si="254"/>
        <v>0</v>
      </c>
      <c r="AG85" s="529"/>
      <c r="AH85" s="232" t="s">
        <v>61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186">
        <v>0</v>
      </c>
      <c r="AU85" s="87">
        <f t="shared" si="255"/>
        <v>0</v>
      </c>
      <c r="AW85" s="529"/>
      <c r="AX85" s="232" t="s">
        <v>61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86">
        <v>0</v>
      </c>
      <c r="BK85" s="87">
        <f t="shared" si="256"/>
        <v>0</v>
      </c>
    </row>
    <row r="86" spans="1:64" x14ac:dyDescent="0.35">
      <c r="A86" s="529"/>
      <c r="B86" s="232" t="s">
        <v>60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186">
        <v>0</v>
      </c>
      <c r="O86" s="87">
        <f t="shared" si="253"/>
        <v>0</v>
      </c>
      <c r="Q86" s="529"/>
      <c r="R86" s="232" t="s">
        <v>60</v>
      </c>
      <c r="S86" s="3">
        <v>0</v>
      </c>
      <c r="T86" s="3">
        <v>0</v>
      </c>
      <c r="U86" s="3">
        <v>0</v>
      </c>
      <c r="V86" s="3">
        <v>4438</v>
      </c>
      <c r="W86" s="3">
        <v>0</v>
      </c>
      <c r="X86" s="3">
        <v>0</v>
      </c>
      <c r="Y86" s="3">
        <v>0</v>
      </c>
      <c r="Z86" s="3">
        <v>0</v>
      </c>
      <c r="AA86" s="3">
        <v>7856</v>
      </c>
      <c r="AB86" s="3">
        <v>0</v>
      </c>
      <c r="AC86" s="3">
        <v>0</v>
      </c>
      <c r="AD86" s="186">
        <v>23531.144288847569</v>
      </c>
      <c r="AE86" s="87">
        <f t="shared" si="254"/>
        <v>35825.144288847572</v>
      </c>
      <c r="AG86" s="529"/>
      <c r="AH86" s="232" t="s">
        <v>60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47062.288577695137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186">
        <v>0</v>
      </c>
      <c r="AU86" s="87">
        <f t="shared" si="255"/>
        <v>47062.288577695137</v>
      </c>
      <c r="AW86" s="529"/>
      <c r="AX86" s="232" t="s">
        <v>60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86">
        <v>0</v>
      </c>
      <c r="BK86" s="87">
        <f t="shared" si="256"/>
        <v>0</v>
      </c>
    </row>
    <row r="87" spans="1:64" x14ac:dyDescent="0.35">
      <c r="A87" s="529"/>
      <c r="B87" s="232" t="s">
        <v>59</v>
      </c>
      <c r="C87" s="3">
        <v>0</v>
      </c>
      <c r="D87" s="3">
        <v>3567.9478148355242</v>
      </c>
      <c r="E87" s="3">
        <v>6042.744545632303</v>
      </c>
      <c r="F87" s="3">
        <v>3602.7061958860404</v>
      </c>
      <c r="G87" s="3">
        <v>4963.4968140137644</v>
      </c>
      <c r="H87" s="3">
        <v>3697.4227842486985</v>
      </c>
      <c r="I87" s="3">
        <v>14008.496522884436</v>
      </c>
      <c r="J87" s="3">
        <v>5596.0993491331656</v>
      </c>
      <c r="K87" s="3">
        <v>18135.185313107013</v>
      </c>
      <c r="L87" s="3">
        <v>15185.936680970681</v>
      </c>
      <c r="M87" s="3">
        <v>91870.745914146552</v>
      </c>
      <c r="N87" s="186">
        <v>97790.967166575807</v>
      </c>
      <c r="O87" s="87">
        <f t="shared" si="253"/>
        <v>264461.74910143402</v>
      </c>
      <c r="Q87" s="529"/>
      <c r="R87" s="232" t="s">
        <v>59</v>
      </c>
      <c r="S87" s="3">
        <v>0</v>
      </c>
      <c r="T87" s="3">
        <v>77844.87020073687</v>
      </c>
      <c r="U87" s="3">
        <v>124389.8182654836</v>
      </c>
      <c r="V87" s="3">
        <v>385602.52769822057</v>
      </c>
      <c r="W87" s="3">
        <v>215411.87626982684</v>
      </c>
      <c r="X87" s="3">
        <v>85044.199875825114</v>
      </c>
      <c r="Y87" s="3">
        <v>94531.499983563597</v>
      </c>
      <c r="Z87" s="3">
        <v>210195.22668631503</v>
      </c>
      <c r="AA87" s="3">
        <v>294649.01410236052</v>
      </c>
      <c r="AB87" s="3">
        <v>227938.51125307742</v>
      </c>
      <c r="AC87" s="3">
        <v>543692.06845367001</v>
      </c>
      <c r="AD87" s="186">
        <v>1141675.2757365503</v>
      </c>
      <c r="AE87" s="87">
        <f t="shared" si="254"/>
        <v>3400974.8885256299</v>
      </c>
      <c r="AG87" s="529"/>
      <c r="AH87" s="232" t="s">
        <v>59</v>
      </c>
      <c r="AI87" s="3">
        <v>0</v>
      </c>
      <c r="AJ87" s="3">
        <v>0</v>
      </c>
      <c r="AK87" s="3">
        <v>0</v>
      </c>
      <c r="AL87" s="3">
        <v>0</v>
      </c>
      <c r="AM87" s="3">
        <v>9741.9052489335263</v>
      </c>
      <c r="AN87" s="3">
        <v>1366535.4621290658</v>
      </c>
      <c r="AO87" s="3">
        <v>772.50501884773041</v>
      </c>
      <c r="AP87" s="3">
        <v>0</v>
      </c>
      <c r="AQ87" s="3">
        <v>0</v>
      </c>
      <c r="AR87" s="3">
        <v>99819.118700873441</v>
      </c>
      <c r="AS87" s="3">
        <v>0</v>
      </c>
      <c r="AT87" s="186">
        <v>591840.37730058993</v>
      </c>
      <c r="AU87" s="87">
        <f t="shared" si="255"/>
        <v>2068709.3683983102</v>
      </c>
      <c r="AW87" s="529"/>
      <c r="AX87" s="232" t="s">
        <v>59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34001.517303141554</v>
      </c>
      <c r="BI87" s="3">
        <v>0</v>
      </c>
      <c r="BJ87" s="186">
        <v>0</v>
      </c>
      <c r="BK87" s="87">
        <f t="shared" si="256"/>
        <v>34001.517303141554</v>
      </c>
    </row>
    <row r="88" spans="1:64" x14ac:dyDescent="0.35">
      <c r="A88" s="529"/>
      <c r="B88" s="232" t="s">
        <v>58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86">
        <v>0</v>
      </c>
      <c r="O88" s="87">
        <f t="shared" si="253"/>
        <v>0</v>
      </c>
      <c r="Q88" s="529"/>
      <c r="R88" s="232" t="s">
        <v>58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37868.070240000001</v>
      </c>
      <c r="AD88" s="186">
        <v>109609.632</v>
      </c>
      <c r="AE88" s="87">
        <f t="shared" si="254"/>
        <v>147477.70224000001</v>
      </c>
      <c r="AG88" s="529"/>
      <c r="AH88" s="232" t="s">
        <v>58</v>
      </c>
      <c r="AI88" s="3">
        <v>0</v>
      </c>
      <c r="AJ88" s="3">
        <v>0</v>
      </c>
      <c r="AK88" s="3">
        <v>0</v>
      </c>
      <c r="AL88" s="3">
        <v>0</v>
      </c>
      <c r="AM88" s="3">
        <v>165742.53696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186">
        <v>0</v>
      </c>
      <c r="AU88" s="87">
        <f t="shared" si="255"/>
        <v>165742.53696</v>
      </c>
      <c r="AW88" s="529"/>
      <c r="AX88" s="232" t="s">
        <v>58</v>
      </c>
      <c r="AY88" s="3">
        <v>0</v>
      </c>
      <c r="AZ88" s="3">
        <v>0</v>
      </c>
      <c r="BA88" s="3">
        <v>0</v>
      </c>
      <c r="BB88" s="3">
        <v>0</v>
      </c>
      <c r="BC88" s="3">
        <v>20472.21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86">
        <v>0</v>
      </c>
      <c r="BK88" s="87">
        <f t="shared" si="256"/>
        <v>20472.21</v>
      </c>
    </row>
    <row r="89" spans="1:64" x14ac:dyDescent="0.35">
      <c r="A89" s="529"/>
      <c r="B89" s="232" t="s">
        <v>57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186">
        <v>0</v>
      </c>
      <c r="O89" s="87">
        <f t="shared" si="253"/>
        <v>0</v>
      </c>
      <c r="Q89" s="529"/>
      <c r="R89" s="232" t="s">
        <v>57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186">
        <v>0</v>
      </c>
      <c r="AE89" s="87">
        <f t="shared" si="254"/>
        <v>0</v>
      </c>
      <c r="AG89" s="529"/>
      <c r="AH89" s="232" t="s">
        <v>57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186">
        <v>0</v>
      </c>
      <c r="AU89" s="87">
        <f t="shared" si="255"/>
        <v>0</v>
      </c>
      <c r="AW89" s="529"/>
      <c r="AX89" s="232" t="s">
        <v>57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86">
        <v>0</v>
      </c>
      <c r="BK89" s="87">
        <f t="shared" si="256"/>
        <v>0</v>
      </c>
    </row>
    <row r="90" spans="1:64" x14ac:dyDescent="0.35">
      <c r="A90" s="529"/>
      <c r="B90" s="232" t="s">
        <v>56</v>
      </c>
      <c r="C90" s="3">
        <v>0</v>
      </c>
      <c r="D90" s="3">
        <v>0</v>
      </c>
      <c r="E90" s="3">
        <v>0</v>
      </c>
      <c r="F90" s="3">
        <v>9153.3902475558916</v>
      </c>
      <c r="G90" s="3">
        <v>24150.123153898901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86">
        <v>27973.545069455722</v>
      </c>
      <c r="O90" s="87">
        <f t="shared" si="253"/>
        <v>61277.058470910517</v>
      </c>
      <c r="Q90" s="529"/>
      <c r="R90" s="232" t="s">
        <v>56</v>
      </c>
      <c r="S90" s="3">
        <v>0</v>
      </c>
      <c r="T90" s="3">
        <v>0</v>
      </c>
      <c r="U90" s="3">
        <v>0</v>
      </c>
      <c r="V90" s="3">
        <v>481017.38120717532</v>
      </c>
      <c r="W90" s="3">
        <v>41096.804297653718</v>
      </c>
      <c r="X90" s="3">
        <v>24237.583216747207</v>
      </c>
      <c r="Y90" s="3">
        <v>193612.87204663985</v>
      </c>
      <c r="Z90" s="3">
        <v>0</v>
      </c>
      <c r="AA90" s="3">
        <v>227027.90869223449</v>
      </c>
      <c r="AB90" s="3">
        <v>212226.8540587177</v>
      </c>
      <c r="AC90" s="3">
        <v>319618.95503097243</v>
      </c>
      <c r="AD90" s="186">
        <v>451106.53285661072</v>
      </c>
      <c r="AE90" s="87">
        <f t="shared" si="254"/>
        <v>1949944.8914067512</v>
      </c>
      <c r="AG90" s="529"/>
      <c r="AH90" s="232" t="s">
        <v>56</v>
      </c>
      <c r="AI90" s="3">
        <v>0</v>
      </c>
      <c r="AJ90" s="3">
        <v>0</v>
      </c>
      <c r="AK90" s="3">
        <v>0</v>
      </c>
      <c r="AL90" s="3">
        <v>0</v>
      </c>
      <c r="AM90" s="3">
        <v>1054.0517336915279</v>
      </c>
      <c r="AN90" s="3">
        <v>64521.422081500554</v>
      </c>
      <c r="AO90" s="3">
        <v>5707.5780047764656</v>
      </c>
      <c r="AP90" s="3">
        <v>0</v>
      </c>
      <c r="AQ90" s="3">
        <v>0</v>
      </c>
      <c r="AR90" s="3">
        <v>0</v>
      </c>
      <c r="AS90" s="3">
        <v>0</v>
      </c>
      <c r="AT90" s="186">
        <v>21074.306684041039</v>
      </c>
      <c r="AU90" s="87">
        <f t="shared" si="255"/>
        <v>92357.358504009579</v>
      </c>
      <c r="AW90" s="529"/>
      <c r="AX90" s="232" t="s">
        <v>56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86">
        <v>84297.226736164157</v>
      </c>
      <c r="BK90" s="87">
        <f t="shared" si="256"/>
        <v>84297.226736164157</v>
      </c>
    </row>
    <row r="91" spans="1:64" x14ac:dyDescent="0.35">
      <c r="A91" s="529"/>
      <c r="B91" s="232" t="s">
        <v>55</v>
      </c>
      <c r="C91" s="3">
        <v>0</v>
      </c>
      <c r="D91" s="3">
        <v>629734.12072023365</v>
      </c>
      <c r="E91" s="3">
        <v>388953.11216890102</v>
      </c>
      <c r="F91" s="3">
        <v>386500.68304270657</v>
      </c>
      <c r="G91" s="3">
        <v>885920.15385720017</v>
      </c>
      <c r="H91" s="3">
        <v>658444.21102803375</v>
      </c>
      <c r="I91" s="3">
        <v>338209.05177180009</v>
      </c>
      <c r="J91" s="3">
        <v>767756.08774260001</v>
      </c>
      <c r="K91" s="3">
        <v>371611.04937660001</v>
      </c>
      <c r="L91" s="3">
        <v>958111.91608353669</v>
      </c>
      <c r="M91" s="3">
        <v>793985.0364954673</v>
      </c>
      <c r="N91" s="186">
        <v>2330539.7090907111</v>
      </c>
      <c r="O91" s="87">
        <f t="shared" si="253"/>
        <v>8509765.131377792</v>
      </c>
      <c r="Q91" s="529"/>
      <c r="R91" s="232" t="s">
        <v>55</v>
      </c>
      <c r="S91" s="3">
        <v>0</v>
      </c>
      <c r="T91" s="3">
        <v>441313.94363759994</v>
      </c>
      <c r="U91" s="3">
        <v>915302.88937214587</v>
      </c>
      <c r="V91" s="3">
        <v>616666.11293430009</v>
      </c>
      <c r="W91" s="3">
        <v>929587.33229274012</v>
      </c>
      <c r="X91" s="3">
        <v>1514005.1206672709</v>
      </c>
      <c r="Y91" s="3">
        <v>1407118.9992844374</v>
      </c>
      <c r="Z91" s="3">
        <v>1292051.1844151996</v>
      </c>
      <c r="AA91" s="3">
        <v>3847145.9433796937</v>
      </c>
      <c r="AB91" s="3">
        <v>5397640.3674609931</v>
      </c>
      <c r="AC91" s="3">
        <v>3601944.6076975418</v>
      </c>
      <c r="AD91" s="186">
        <v>10404506.508517435</v>
      </c>
      <c r="AE91" s="87">
        <f t="shared" si="254"/>
        <v>30367283.009659357</v>
      </c>
      <c r="AG91" s="529"/>
      <c r="AH91" s="232" t="s">
        <v>55</v>
      </c>
      <c r="AI91" s="3">
        <v>0</v>
      </c>
      <c r="AJ91" s="3">
        <v>316544.60502720001</v>
      </c>
      <c r="AK91" s="3">
        <v>9064.8256686056084</v>
      </c>
      <c r="AL91" s="3">
        <v>519575.522796</v>
      </c>
      <c r="AM91" s="3">
        <v>415229.70760041033</v>
      </c>
      <c r="AN91" s="3">
        <v>443003.26748039998</v>
      </c>
      <c r="AO91" s="3">
        <v>276977.25902880006</v>
      </c>
      <c r="AP91" s="3">
        <v>514569.51968399994</v>
      </c>
      <c r="AQ91" s="3">
        <v>357212.97050383186</v>
      </c>
      <c r="AR91" s="3">
        <v>540982.48901400005</v>
      </c>
      <c r="AS91" s="3">
        <v>411643.26969128411</v>
      </c>
      <c r="AT91" s="186">
        <v>2251364.260096794</v>
      </c>
      <c r="AU91" s="87">
        <f t="shared" si="255"/>
        <v>6056167.696591326</v>
      </c>
      <c r="AW91" s="529"/>
      <c r="AX91" s="232" t="s">
        <v>55</v>
      </c>
      <c r="AY91" s="3">
        <v>0</v>
      </c>
      <c r="AZ91" s="3">
        <v>0</v>
      </c>
      <c r="BA91" s="3">
        <v>2942.2673280000004</v>
      </c>
      <c r="BB91" s="3">
        <v>0</v>
      </c>
      <c r="BC91" s="3">
        <v>0</v>
      </c>
      <c r="BD91" s="3">
        <v>23784.99552</v>
      </c>
      <c r="BE91" s="3">
        <v>0</v>
      </c>
      <c r="BF91" s="3">
        <v>0</v>
      </c>
      <c r="BG91" s="3">
        <v>0</v>
      </c>
      <c r="BH91" s="3">
        <v>15081.066000000001</v>
      </c>
      <c r="BI91" s="3">
        <v>0</v>
      </c>
      <c r="BJ91" s="186">
        <v>0</v>
      </c>
      <c r="BK91" s="87">
        <f t="shared" si="256"/>
        <v>41808.328848000005</v>
      </c>
    </row>
    <row r="92" spans="1:64" x14ac:dyDescent="0.35">
      <c r="A92" s="529"/>
      <c r="B92" s="232" t="s">
        <v>54</v>
      </c>
      <c r="C92" s="3">
        <v>0</v>
      </c>
      <c r="D92" s="3">
        <v>32166.995648299067</v>
      </c>
      <c r="E92" s="3">
        <v>6739.4954880000005</v>
      </c>
      <c r="F92" s="3">
        <v>2770.3981800000001</v>
      </c>
      <c r="G92" s="3">
        <v>27233.452194491285</v>
      </c>
      <c r="H92" s="3">
        <v>101010.91176000002</v>
      </c>
      <c r="I92" s="3">
        <v>5352.2583840000007</v>
      </c>
      <c r="J92" s="3">
        <v>529.36329599999999</v>
      </c>
      <c r="K92" s="3">
        <v>0</v>
      </c>
      <c r="L92" s="3">
        <v>22144.799952000005</v>
      </c>
      <c r="M92" s="3">
        <v>144030.59163977418</v>
      </c>
      <c r="N92" s="186">
        <v>212156.66189751349</v>
      </c>
      <c r="O92" s="87">
        <f t="shared" si="253"/>
        <v>554134.92844007805</v>
      </c>
      <c r="Q92" s="529"/>
      <c r="R92" s="232" t="s">
        <v>54</v>
      </c>
      <c r="S92" s="3">
        <v>0</v>
      </c>
      <c r="T92" s="3">
        <v>105517.17752400001</v>
      </c>
      <c r="U92" s="3">
        <v>12663.091584000002</v>
      </c>
      <c r="V92" s="3">
        <v>43954.324919999999</v>
      </c>
      <c r="W92" s="3">
        <v>67062.62851200001</v>
      </c>
      <c r="X92" s="3">
        <v>78377.855688000011</v>
      </c>
      <c r="Y92" s="3">
        <v>16859.1456</v>
      </c>
      <c r="Z92" s="3">
        <v>215296.66620000001</v>
      </c>
      <c r="AA92" s="3">
        <v>104458.11971215373</v>
      </c>
      <c r="AB92" s="3">
        <v>413406.47796513629</v>
      </c>
      <c r="AC92" s="3">
        <v>53902.396030868469</v>
      </c>
      <c r="AD92" s="186">
        <v>1527819.7530986397</v>
      </c>
      <c r="AE92" s="87">
        <f t="shared" si="254"/>
        <v>2639317.6368347984</v>
      </c>
      <c r="AG92" s="529"/>
      <c r="AH92" s="232" t="s">
        <v>54</v>
      </c>
      <c r="AI92" s="3">
        <v>0</v>
      </c>
      <c r="AJ92" s="3">
        <v>0</v>
      </c>
      <c r="AK92" s="3">
        <v>0</v>
      </c>
      <c r="AL92" s="3">
        <v>15411.808764000001</v>
      </c>
      <c r="AM92" s="3">
        <v>35871.214500000002</v>
      </c>
      <c r="AN92" s="3">
        <v>69279.987744000013</v>
      </c>
      <c r="AO92" s="3">
        <v>0</v>
      </c>
      <c r="AP92" s="3">
        <v>0</v>
      </c>
      <c r="AQ92" s="3">
        <v>567.17496000000006</v>
      </c>
      <c r="AR92" s="3">
        <v>0</v>
      </c>
      <c r="AS92" s="3">
        <v>12706.800480000002</v>
      </c>
      <c r="AT92" s="186">
        <v>2526028.5936600002</v>
      </c>
      <c r="AU92" s="87">
        <f t="shared" si="255"/>
        <v>2659865.5801080004</v>
      </c>
      <c r="AW92" s="529"/>
      <c r="AX92" s="232" t="s">
        <v>54</v>
      </c>
      <c r="AY92" s="3">
        <v>0</v>
      </c>
      <c r="AZ92" s="3">
        <v>0</v>
      </c>
      <c r="BA92" s="3">
        <v>0</v>
      </c>
      <c r="BB92" s="3">
        <v>0</v>
      </c>
      <c r="BC92" s="3">
        <v>85347.343224000011</v>
      </c>
      <c r="BD92" s="3">
        <v>0</v>
      </c>
      <c r="BE92" s="3">
        <v>0</v>
      </c>
      <c r="BF92" s="3">
        <v>0</v>
      </c>
      <c r="BG92" s="3">
        <v>357860.08169999998</v>
      </c>
      <c r="BH92" s="3">
        <v>0</v>
      </c>
      <c r="BI92" s="3">
        <v>0</v>
      </c>
      <c r="BJ92" s="186">
        <v>159376.16376</v>
      </c>
      <c r="BK92" s="87">
        <f t="shared" si="256"/>
        <v>602583.58868399996</v>
      </c>
    </row>
    <row r="93" spans="1:64" x14ac:dyDescent="0.35">
      <c r="A93" s="529"/>
      <c r="B93" s="232" t="s">
        <v>53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186">
        <v>0</v>
      </c>
      <c r="O93" s="87">
        <f t="shared" si="253"/>
        <v>0</v>
      </c>
      <c r="Q93" s="529"/>
      <c r="R93" s="232" t="s">
        <v>53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186">
        <v>0</v>
      </c>
      <c r="AE93" s="87">
        <f t="shared" si="254"/>
        <v>0</v>
      </c>
      <c r="AG93" s="529"/>
      <c r="AH93" s="232" t="s">
        <v>53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186">
        <v>0</v>
      </c>
      <c r="AU93" s="87">
        <f t="shared" si="255"/>
        <v>0</v>
      </c>
      <c r="AW93" s="529"/>
      <c r="AX93" s="232" t="s">
        <v>53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86">
        <v>0</v>
      </c>
      <c r="BK93" s="87">
        <f t="shared" si="256"/>
        <v>0</v>
      </c>
    </row>
    <row r="94" spans="1:64" x14ac:dyDescent="0.35">
      <c r="A94" s="529"/>
      <c r="B94" s="232" t="s">
        <v>52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186">
        <v>0</v>
      </c>
      <c r="O94" s="87">
        <f t="shared" si="253"/>
        <v>0</v>
      </c>
      <c r="Q94" s="529"/>
      <c r="R94" s="232" t="s">
        <v>52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186">
        <v>0</v>
      </c>
      <c r="AE94" s="87">
        <f t="shared" si="254"/>
        <v>0</v>
      </c>
      <c r="AG94" s="529"/>
      <c r="AH94" s="232" t="s">
        <v>52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186">
        <v>0</v>
      </c>
      <c r="AU94" s="87">
        <f t="shared" si="255"/>
        <v>0</v>
      </c>
      <c r="AW94" s="529"/>
      <c r="AX94" s="232" t="s">
        <v>52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86">
        <v>0</v>
      </c>
      <c r="BK94" s="87">
        <f t="shared" si="256"/>
        <v>0</v>
      </c>
    </row>
    <row r="95" spans="1:64" x14ac:dyDescent="0.35">
      <c r="A95" s="529"/>
      <c r="B95" s="232" t="s">
        <v>51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86">
        <v>2878</v>
      </c>
      <c r="O95" s="87">
        <f t="shared" si="253"/>
        <v>2878</v>
      </c>
      <c r="Q95" s="529"/>
      <c r="R95" s="232" t="s">
        <v>51</v>
      </c>
      <c r="S95" s="3">
        <v>0</v>
      </c>
      <c r="T95" s="3">
        <v>0</v>
      </c>
      <c r="U95" s="3">
        <v>0</v>
      </c>
      <c r="V95" s="3">
        <v>0</v>
      </c>
      <c r="W95" s="3">
        <v>1220</v>
      </c>
      <c r="X95" s="3">
        <v>0</v>
      </c>
      <c r="Y95" s="3">
        <v>0</v>
      </c>
      <c r="Z95" s="3">
        <v>0</v>
      </c>
      <c r="AA95" s="3">
        <v>2878</v>
      </c>
      <c r="AB95" s="3">
        <v>2878</v>
      </c>
      <c r="AC95" s="3">
        <v>0</v>
      </c>
      <c r="AD95" s="186">
        <v>5756</v>
      </c>
      <c r="AE95" s="87">
        <f t="shared" si="254"/>
        <v>12732</v>
      </c>
      <c r="AG95" s="529"/>
      <c r="AH95" s="232" t="s">
        <v>51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186">
        <v>0</v>
      </c>
      <c r="AU95" s="87">
        <f t="shared" si="255"/>
        <v>0</v>
      </c>
      <c r="AW95" s="529"/>
      <c r="AX95" s="232" t="s">
        <v>51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86">
        <v>0</v>
      </c>
      <c r="BK95" s="87">
        <f t="shared" si="256"/>
        <v>0</v>
      </c>
    </row>
    <row r="96" spans="1:64" ht="15" thickBot="1" x14ac:dyDescent="0.4">
      <c r="A96" s="530"/>
      <c r="B96" s="232" t="s">
        <v>50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21156</v>
      </c>
      <c r="J96" s="3">
        <v>0</v>
      </c>
      <c r="K96" s="3">
        <v>0</v>
      </c>
      <c r="L96" s="3">
        <v>0</v>
      </c>
      <c r="M96" s="3">
        <v>0</v>
      </c>
      <c r="N96" s="186">
        <v>0</v>
      </c>
      <c r="O96" s="87">
        <f t="shared" si="253"/>
        <v>21156</v>
      </c>
      <c r="Q96" s="530"/>
      <c r="R96" s="232" t="s">
        <v>50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186">
        <v>0</v>
      </c>
      <c r="AE96" s="87">
        <f t="shared" si="254"/>
        <v>0</v>
      </c>
      <c r="AG96" s="530"/>
      <c r="AH96" s="232" t="s">
        <v>50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186">
        <v>0</v>
      </c>
      <c r="AU96" s="87">
        <f t="shared" si="255"/>
        <v>0</v>
      </c>
      <c r="AW96" s="530"/>
      <c r="AX96" s="232" t="s">
        <v>50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86">
        <v>0</v>
      </c>
      <c r="BK96" s="87">
        <f t="shared" si="256"/>
        <v>0</v>
      </c>
    </row>
    <row r="97" spans="1:64" ht="15" thickBot="1" x14ac:dyDescent="0.4">
      <c r="B97" s="233" t="s">
        <v>43</v>
      </c>
      <c r="C97" s="225">
        <f>SUM(C84:C96)</f>
        <v>0</v>
      </c>
      <c r="D97" s="225">
        <f t="shared" ref="D97" si="257">SUM(D84:D96)</f>
        <v>665469.06418336823</v>
      </c>
      <c r="E97" s="225">
        <f t="shared" ref="E97" si="258">SUM(E84:E96)</f>
        <v>401735.35220253328</v>
      </c>
      <c r="F97" s="225">
        <f t="shared" ref="F97" si="259">SUM(F84:F96)</f>
        <v>402027.17766614852</v>
      </c>
      <c r="G97" s="225">
        <f t="shared" ref="G97" si="260">SUM(G84:G96)</f>
        <v>942267.22601960413</v>
      </c>
      <c r="H97" s="225">
        <f t="shared" ref="H97" si="261">SUM(H84:H96)</f>
        <v>763152.54557228251</v>
      </c>
      <c r="I97" s="225">
        <f t="shared" ref="I97" si="262">SUM(I84:I96)</f>
        <v>378725.80667868449</v>
      </c>
      <c r="J97" s="225">
        <f t="shared" ref="J97" si="263">SUM(J84:J96)</f>
        <v>773881.55038773327</v>
      </c>
      <c r="K97" s="225">
        <f t="shared" ref="K97" si="264">SUM(K84:K96)</f>
        <v>389746.23468970705</v>
      </c>
      <c r="L97" s="225">
        <f t="shared" ref="L97" si="265">SUM(L84:L96)</f>
        <v>995442.65271650744</v>
      </c>
      <c r="M97" s="225">
        <f t="shared" ref="M97" si="266">SUM(M84:M96)</f>
        <v>1029886.374049388</v>
      </c>
      <c r="N97" s="235">
        <f t="shared" ref="N97" si="267">SUM(N84:N96)</f>
        <v>2671338.8832242563</v>
      </c>
      <c r="O97" s="90">
        <f t="shared" si="253"/>
        <v>9413672.8673902135</v>
      </c>
      <c r="Q97" s="91"/>
      <c r="R97" s="233" t="s">
        <v>43</v>
      </c>
      <c r="S97" s="225">
        <f>SUM(S84:S96)</f>
        <v>0</v>
      </c>
      <c r="T97" s="225">
        <f t="shared" ref="T97" si="268">SUM(T84:T96)</f>
        <v>631634.99136233691</v>
      </c>
      <c r="U97" s="225">
        <f t="shared" ref="U97" si="269">SUM(U84:U96)</f>
        <v>1052355.7992216295</v>
      </c>
      <c r="V97" s="225">
        <f t="shared" ref="V97" si="270">SUM(V84:V96)</f>
        <v>1531678.346759696</v>
      </c>
      <c r="W97" s="225">
        <f t="shared" ref="W97" si="271">SUM(W84:W96)</f>
        <v>1254378.6413722206</v>
      </c>
      <c r="X97" s="225">
        <f t="shared" ref="X97" si="272">SUM(X84:X96)</f>
        <v>1701664.7594478433</v>
      </c>
      <c r="Y97" s="225">
        <f t="shared" ref="Y97" si="273">SUM(Y84:Y96)</f>
        <v>1712122.5169146408</v>
      </c>
      <c r="Z97" s="225">
        <f t="shared" ref="Z97" si="274">SUM(Z84:Z96)</f>
        <v>1717543.0773015146</v>
      </c>
      <c r="AA97" s="225">
        <f t="shared" ref="AA97" si="275">SUM(AA84:AA96)</f>
        <v>4484014.9858864425</v>
      </c>
      <c r="AB97" s="225">
        <f t="shared" ref="AB97" si="276">SUM(AB84:AB96)</f>
        <v>6308919.2107379241</v>
      </c>
      <c r="AC97" s="225">
        <f t="shared" ref="AC97" si="277">SUM(AC84:AC96)</f>
        <v>4557026.0974530531</v>
      </c>
      <c r="AD97" s="235">
        <f t="shared" ref="AD97" si="278">SUM(AD84:AD96)</f>
        <v>13664004.846498083</v>
      </c>
      <c r="AE97" s="90">
        <f t="shared" si="254"/>
        <v>38615343.272955388</v>
      </c>
      <c r="AG97" s="91"/>
      <c r="AH97" s="233" t="s">
        <v>43</v>
      </c>
      <c r="AI97" s="225">
        <f>SUM(AI84:AI96)</f>
        <v>0</v>
      </c>
      <c r="AJ97" s="225">
        <f t="shared" ref="AJ97" si="279">SUM(AJ84:AJ96)</f>
        <v>316544.60502720001</v>
      </c>
      <c r="AK97" s="225">
        <f t="shared" ref="AK97" si="280">SUM(AK84:AK96)</f>
        <v>9064.8256686056084</v>
      </c>
      <c r="AL97" s="225">
        <f t="shared" ref="AL97" si="281">SUM(AL84:AL96)</f>
        <v>534987.33155999996</v>
      </c>
      <c r="AM97" s="225">
        <f t="shared" ref="AM97" si="282">SUM(AM84:AM96)</f>
        <v>627639.41604303545</v>
      </c>
      <c r="AN97" s="225">
        <f t="shared" ref="AN97" si="283">SUM(AN84:AN96)</f>
        <v>1990402.4280126614</v>
      </c>
      <c r="AO97" s="225">
        <f t="shared" ref="AO97" si="284">SUM(AO84:AO96)</f>
        <v>283457.34205242427</v>
      </c>
      <c r="AP97" s="225">
        <f t="shared" ref="AP97" si="285">SUM(AP84:AP96)</f>
        <v>514569.51968399994</v>
      </c>
      <c r="AQ97" s="225">
        <f t="shared" ref="AQ97" si="286">SUM(AQ84:AQ96)</f>
        <v>357780.14546383184</v>
      </c>
      <c r="AR97" s="225">
        <f t="shared" ref="AR97" si="287">SUM(AR84:AR96)</f>
        <v>640801.60771487351</v>
      </c>
      <c r="AS97" s="225">
        <f t="shared" ref="AS97" si="288">SUM(AS84:AS96)</f>
        <v>424350.07017128408</v>
      </c>
      <c r="AT97" s="235">
        <f t="shared" ref="AT97" si="289">SUM(AT84:AT96)</f>
        <v>5390307.5377414245</v>
      </c>
      <c r="AU97" s="90">
        <f t="shared" si="255"/>
        <v>11089904.829139341</v>
      </c>
      <c r="AW97" s="91"/>
      <c r="AX97" s="233" t="s">
        <v>43</v>
      </c>
      <c r="AY97" s="225">
        <f>SUM(AY84:AY96)</f>
        <v>0</v>
      </c>
      <c r="AZ97" s="225">
        <f t="shared" ref="AZ97" si="290">SUM(AZ84:AZ96)</f>
        <v>0</v>
      </c>
      <c r="BA97" s="225">
        <f t="shared" ref="BA97" si="291">SUM(BA84:BA96)</f>
        <v>2942.2673280000004</v>
      </c>
      <c r="BB97" s="225">
        <f t="shared" ref="BB97" si="292">SUM(BB84:BB96)</f>
        <v>0</v>
      </c>
      <c r="BC97" s="225">
        <f t="shared" ref="BC97" si="293">SUM(BC84:BC96)</f>
        <v>105819.553224</v>
      </c>
      <c r="BD97" s="225">
        <f t="shared" ref="BD97" si="294">SUM(BD84:BD96)</f>
        <v>23784.99552</v>
      </c>
      <c r="BE97" s="225">
        <f t="shared" ref="BE97" si="295">SUM(BE84:BE96)</f>
        <v>0</v>
      </c>
      <c r="BF97" s="225">
        <f t="shared" ref="BF97" si="296">SUM(BF84:BF96)</f>
        <v>0</v>
      </c>
      <c r="BG97" s="225">
        <f t="shared" ref="BG97" si="297">SUM(BG84:BG96)</f>
        <v>357860.08169999998</v>
      </c>
      <c r="BH97" s="225">
        <f t="shared" ref="BH97" si="298">SUM(BH84:BH96)</f>
        <v>49082.583303141553</v>
      </c>
      <c r="BI97" s="225">
        <f t="shared" ref="BI97" si="299">SUM(BI84:BI96)</f>
        <v>0</v>
      </c>
      <c r="BJ97" s="235">
        <f t="shared" ref="BJ97" si="300">SUM(BJ84:BJ96)</f>
        <v>243673.39049616415</v>
      </c>
      <c r="BK97" s="90">
        <f t="shared" si="256"/>
        <v>783162.87157130567</v>
      </c>
    </row>
    <row r="98" spans="1:64" ht="21.5" thickBot="1" x14ac:dyDescent="0.55000000000000004">
      <c r="A98" s="93"/>
      <c r="Q98" s="93"/>
      <c r="AG98" s="93"/>
      <c r="AW98" s="93"/>
    </row>
    <row r="99" spans="1:64" ht="21.5" thickBot="1" x14ac:dyDescent="0.55000000000000004">
      <c r="A99" s="93"/>
      <c r="B99" s="220" t="s">
        <v>36</v>
      </c>
      <c r="C99" s="221">
        <f t="shared" ref="C99:N99" si="301">C$3</f>
        <v>44562</v>
      </c>
      <c r="D99" s="221">
        <f t="shared" si="301"/>
        <v>44593</v>
      </c>
      <c r="E99" s="221">
        <f t="shared" si="301"/>
        <v>44621</v>
      </c>
      <c r="F99" s="221">
        <f t="shared" si="301"/>
        <v>44652</v>
      </c>
      <c r="G99" s="221">
        <f t="shared" si="301"/>
        <v>44682</v>
      </c>
      <c r="H99" s="221">
        <f t="shared" si="301"/>
        <v>44713</v>
      </c>
      <c r="I99" s="221">
        <f t="shared" si="301"/>
        <v>44743</v>
      </c>
      <c r="J99" s="221">
        <f t="shared" si="301"/>
        <v>44774</v>
      </c>
      <c r="K99" s="221">
        <f t="shared" si="301"/>
        <v>44805</v>
      </c>
      <c r="L99" s="221">
        <f t="shared" si="301"/>
        <v>44835</v>
      </c>
      <c r="M99" s="221">
        <f t="shared" si="301"/>
        <v>44866</v>
      </c>
      <c r="N99" s="228" t="str">
        <f t="shared" si="301"/>
        <v>Dec-22 +</v>
      </c>
      <c r="O99" s="222" t="s">
        <v>34</v>
      </c>
      <c r="Q99" s="93"/>
      <c r="R99" s="220" t="s">
        <v>36</v>
      </c>
      <c r="S99" s="221">
        <f t="shared" ref="S99:AD99" si="302">S$3</f>
        <v>44562</v>
      </c>
      <c r="T99" s="221">
        <f t="shared" si="302"/>
        <v>44593</v>
      </c>
      <c r="U99" s="221">
        <f t="shared" si="302"/>
        <v>44621</v>
      </c>
      <c r="V99" s="221">
        <f t="shared" si="302"/>
        <v>44652</v>
      </c>
      <c r="W99" s="221">
        <f t="shared" si="302"/>
        <v>44682</v>
      </c>
      <c r="X99" s="221">
        <f t="shared" si="302"/>
        <v>44713</v>
      </c>
      <c r="Y99" s="221">
        <f t="shared" si="302"/>
        <v>44743</v>
      </c>
      <c r="Z99" s="221">
        <f t="shared" si="302"/>
        <v>44774</v>
      </c>
      <c r="AA99" s="221">
        <f t="shared" si="302"/>
        <v>44805</v>
      </c>
      <c r="AB99" s="221">
        <f t="shared" si="302"/>
        <v>44835</v>
      </c>
      <c r="AC99" s="221">
        <f t="shared" si="302"/>
        <v>44866</v>
      </c>
      <c r="AD99" s="228" t="str">
        <f t="shared" si="302"/>
        <v>Dec-22 +</v>
      </c>
      <c r="AE99" s="222" t="s">
        <v>34</v>
      </c>
      <c r="AG99" s="93"/>
      <c r="AH99" s="220" t="s">
        <v>36</v>
      </c>
      <c r="AI99" s="221">
        <f t="shared" ref="AI99:AT99" si="303">AI$3</f>
        <v>44562</v>
      </c>
      <c r="AJ99" s="221">
        <f t="shared" si="303"/>
        <v>44593</v>
      </c>
      <c r="AK99" s="221">
        <f t="shared" si="303"/>
        <v>44621</v>
      </c>
      <c r="AL99" s="221">
        <f t="shared" si="303"/>
        <v>44652</v>
      </c>
      <c r="AM99" s="221">
        <f t="shared" si="303"/>
        <v>44682</v>
      </c>
      <c r="AN99" s="221">
        <f t="shared" si="303"/>
        <v>44713</v>
      </c>
      <c r="AO99" s="221">
        <f t="shared" si="303"/>
        <v>44743</v>
      </c>
      <c r="AP99" s="221">
        <f t="shared" si="303"/>
        <v>44774</v>
      </c>
      <c r="AQ99" s="221">
        <f t="shared" si="303"/>
        <v>44805</v>
      </c>
      <c r="AR99" s="221">
        <f t="shared" si="303"/>
        <v>44835</v>
      </c>
      <c r="AS99" s="221">
        <f t="shared" si="303"/>
        <v>44866</v>
      </c>
      <c r="AT99" s="228" t="str">
        <f t="shared" si="303"/>
        <v>Dec-22 +</v>
      </c>
      <c r="AU99" s="222" t="s">
        <v>34</v>
      </c>
      <c r="AW99" s="93"/>
      <c r="AX99" s="220" t="s">
        <v>36</v>
      </c>
      <c r="AY99" s="221">
        <f t="shared" ref="AY99:BJ99" si="304">AY$3</f>
        <v>44562</v>
      </c>
      <c r="AZ99" s="221">
        <f t="shared" si="304"/>
        <v>44593</v>
      </c>
      <c r="BA99" s="221">
        <f t="shared" si="304"/>
        <v>44621</v>
      </c>
      <c r="BB99" s="221">
        <f t="shared" si="304"/>
        <v>44652</v>
      </c>
      <c r="BC99" s="221">
        <f t="shared" si="304"/>
        <v>44682</v>
      </c>
      <c r="BD99" s="221">
        <f t="shared" si="304"/>
        <v>44713</v>
      </c>
      <c r="BE99" s="221">
        <f t="shared" si="304"/>
        <v>44743</v>
      </c>
      <c r="BF99" s="221">
        <f t="shared" si="304"/>
        <v>44774</v>
      </c>
      <c r="BG99" s="221">
        <f t="shared" si="304"/>
        <v>44805</v>
      </c>
      <c r="BH99" s="221">
        <f t="shared" si="304"/>
        <v>44835</v>
      </c>
      <c r="BI99" s="221">
        <f t="shared" si="304"/>
        <v>44866</v>
      </c>
      <c r="BJ99" s="228" t="str">
        <f t="shared" si="304"/>
        <v>Dec-22 +</v>
      </c>
      <c r="BK99" s="222" t="s">
        <v>34</v>
      </c>
    </row>
    <row r="100" spans="1:64" ht="15" customHeight="1" x14ac:dyDescent="0.35">
      <c r="A100" s="537" t="s">
        <v>174</v>
      </c>
      <c r="B100" s="232" t="s">
        <v>62</v>
      </c>
      <c r="C100" s="203">
        <v>0</v>
      </c>
      <c r="D100" s="203">
        <v>0</v>
      </c>
      <c r="E100" s="203">
        <v>0</v>
      </c>
      <c r="F100" s="20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203">
        <v>0</v>
      </c>
      <c r="M100" s="203">
        <v>0</v>
      </c>
      <c r="N100" s="186">
        <v>0</v>
      </c>
      <c r="O100" s="87">
        <f t="shared" ref="O100:O113" si="305">SUM(C100:N100)</f>
        <v>0</v>
      </c>
      <c r="Q100" s="537" t="s">
        <v>174</v>
      </c>
      <c r="R100" s="232" t="s">
        <v>62</v>
      </c>
      <c r="S100" s="203">
        <v>0</v>
      </c>
      <c r="T100" s="203">
        <v>0</v>
      </c>
      <c r="U100" s="203">
        <v>0</v>
      </c>
      <c r="V100" s="20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203">
        <v>0</v>
      </c>
      <c r="AC100" s="203">
        <v>0</v>
      </c>
      <c r="AD100" s="186">
        <v>0</v>
      </c>
      <c r="AE100" s="87">
        <f t="shared" ref="AE100:AE113" si="306">SUM(S100:AD100)</f>
        <v>0</v>
      </c>
      <c r="AG100" s="537" t="s">
        <v>174</v>
      </c>
      <c r="AH100" s="232" t="s">
        <v>62</v>
      </c>
      <c r="AI100" s="203">
        <v>0</v>
      </c>
      <c r="AJ100" s="203">
        <v>0</v>
      </c>
      <c r="AK100" s="203">
        <v>0</v>
      </c>
      <c r="AL100" s="20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203">
        <v>0</v>
      </c>
      <c r="AS100" s="203">
        <v>0</v>
      </c>
      <c r="AT100" s="186">
        <v>0</v>
      </c>
      <c r="AU100" s="87">
        <f t="shared" ref="AU100:AU113" si="307">SUM(AI100:AT100)</f>
        <v>0</v>
      </c>
      <c r="AW100" s="537" t="s">
        <v>174</v>
      </c>
      <c r="AX100" s="232" t="s">
        <v>62</v>
      </c>
      <c r="AY100" s="203">
        <v>0</v>
      </c>
      <c r="AZ100" s="203">
        <v>0</v>
      </c>
      <c r="BA100" s="203">
        <v>0</v>
      </c>
      <c r="BB100" s="20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203">
        <v>0</v>
      </c>
      <c r="BI100" s="203">
        <v>0</v>
      </c>
      <c r="BJ100" s="186">
        <v>0</v>
      </c>
      <c r="BK100" s="87">
        <f t="shared" ref="BK100:BK113" si="308">SUM(AY100:BJ100)</f>
        <v>0</v>
      </c>
      <c r="BL100" s="229"/>
    </row>
    <row r="101" spans="1:64" x14ac:dyDescent="0.35">
      <c r="A101" s="538"/>
      <c r="B101" s="232" t="s">
        <v>61</v>
      </c>
      <c r="C101" s="203">
        <v>0</v>
      </c>
      <c r="D101" s="203">
        <v>0</v>
      </c>
      <c r="E101" s="203">
        <v>0</v>
      </c>
      <c r="F101" s="20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203">
        <v>0</v>
      </c>
      <c r="M101" s="203">
        <v>0</v>
      </c>
      <c r="N101" s="186">
        <v>0</v>
      </c>
      <c r="O101" s="87">
        <f t="shared" si="305"/>
        <v>0</v>
      </c>
      <c r="Q101" s="538"/>
      <c r="R101" s="232" t="s">
        <v>61</v>
      </c>
      <c r="S101" s="203">
        <v>0</v>
      </c>
      <c r="T101" s="203">
        <v>0</v>
      </c>
      <c r="U101" s="203">
        <v>0</v>
      </c>
      <c r="V101" s="20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203">
        <v>0</v>
      </c>
      <c r="AC101" s="203">
        <v>0</v>
      </c>
      <c r="AD101" s="186">
        <v>0</v>
      </c>
      <c r="AE101" s="87">
        <f t="shared" si="306"/>
        <v>0</v>
      </c>
      <c r="AG101" s="538"/>
      <c r="AH101" s="232" t="s">
        <v>61</v>
      </c>
      <c r="AI101" s="203">
        <v>0</v>
      </c>
      <c r="AJ101" s="203">
        <v>0</v>
      </c>
      <c r="AK101" s="203">
        <v>0</v>
      </c>
      <c r="AL101" s="20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203">
        <v>0</v>
      </c>
      <c r="AS101" s="203">
        <v>0</v>
      </c>
      <c r="AT101" s="186">
        <v>0</v>
      </c>
      <c r="AU101" s="87">
        <f t="shared" si="307"/>
        <v>0</v>
      </c>
      <c r="AW101" s="538"/>
      <c r="AX101" s="232" t="s">
        <v>61</v>
      </c>
      <c r="AY101" s="203">
        <v>0</v>
      </c>
      <c r="AZ101" s="203">
        <v>0</v>
      </c>
      <c r="BA101" s="203">
        <v>0</v>
      </c>
      <c r="BB101" s="20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203">
        <v>0</v>
      </c>
      <c r="BI101" s="203">
        <v>0</v>
      </c>
      <c r="BJ101" s="186">
        <v>0</v>
      </c>
      <c r="BK101" s="87">
        <f t="shared" si="308"/>
        <v>0</v>
      </c>
    </row>
    <row r="102" spans="1:64" x14ac:dyDescent="0.35">
      <c r="A102" s="538"/>
      <c r="B102" s="232" t="s">
        <v>60</v>
      </c>
      <c r="C102" s="203">
        <v>0</v>
      </c>
      <c r="D102" s="203">
        <v>0</v>
      </c>
      <c r="E102" s="203">
        <v>0</v>
      </c>
      <c r="F102" s="20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203">
        <v>0</v>
      </c>
      <c r="M102" s="203">
        <v>0</v>
      </c>
      <c r="N102" s="186">
        <v>0</v>
      </c>
      <c r="O102" s="87">
        <f t="shared" si="305"/>
        <v>0</v>
      </c>
      <c r="Q102" s="538"/>
      <c r="R102" s="232" t="s">
        <v>60</v>
      </c>
      <c r="S102" s="203">
        <v>0</v>
      </c>
      <c r="T102" s="203">
        <v>0</v>
      </c>
      <c r="U102" s="203">
        <v>0</v>
      </c>
      <c r="V102" s="20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203">
        <v>0</v>
      </c>
      <c r="AC102" s="203">
        <v>0</v>
      </c>
      <c r="AD102" s="186">
        <v>0</v>
      </c>
      <c r="AE102" s="87">
        <f t="shared" si="306"/>
        <v>0</v>
      </c>
      <c r="AG102" s="538"/>
      <c r="AH102" s="232" t="s">
        <v>60</v>
      </c>
      <c r="AI102" s="203">
        <v>0</v>
      </c>
      <c r="AJ102" s="203">
        <v>0</v>
      </c>
      <c r="AK102" s="203">
        <v>0</v>
      </c>
      <c r="AL102" s="20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203">
        <v>0</v>
      </c>
      <c r="AS102" s="203">
        <v>0</v>
      </c>
      <c r="AT102" s="186">
        <v>0</v>
      </c>
      <c r="AU102" s="87">
        <f t="shared" si="307"/>
        <v>0</v>
      </c>
      <c r="AW102" s="538"/>
      <c r="AX102" s="232" t="s">
        <v>60</v>
      </c>
      <c r="AY102" s="203">
        <v>0</v>
      </c>
      <c r="AZ102" s="203">
        <v>0</v>
      </c>
      <c r="BA102" s="203">
        <v>0</v>
      </c>
      <c r="BB102" s="20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203">
        <v>0</v>
      </c>
      <c r="BI102" s="203">
        <v>0</v>
      </c>
      <c r="BJ102" s="186">
        <v>0</v>
      </c>
      <c r="BK102" s="87">
        <f t="shared" si="308"/>
        <v>0</v>
      </c>
    </row>
    <row r="103" spans="1:64" x14ac:dyDescent="0.35">
      <c r="A103" s="538"/>
      <c r="B103" s="232" t="s">
        <v>59</v>
      </c>
      <c r="C103" s="203">
        <v>0</v>
      </c>
      <c r="D103" s="203">
        <v>0</v>
      </c>
      <c r="E103" s="203">
        <v>0</v>
      </c>
      <c r="F103" s="20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203">
        <v>0</v>
      </c>
      <c r="M103" s="203">
        <v>0</v>
      </c>
      <c r="N103" s="186">
        <v>0</v>
      </c>
      <c r="O103" s="87">
        <f t="shared" si="305"/>
        <v>0</v>
      </c>
      <c r="Q103" s="538"/>
      <c r="R103" s="232" t="s">
        <v>59</v>
      </c>
      <c r="S103" s="203">
        <v>0</v>
      </c>
      <c r="T103" s="203">
        <v>0</v>
      </c>
      <c r="U103" s="203">
        <v>0</v>
      </c>
      <c r="V103" s="20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203">
        <v>0</v>
      </c>
      <c r="AC103" s="203">
        <v>0</v>
      </c>
      <c r="AD103" s="186">
        <v>0</v>
      </c>
      <c r="AE103" s="87">
        <f t="shared" si="306"/>
        <v>0</v>
      </c>
      <c r="AG103" s="538"/>
      <c r="AH103" s="232" t="s">
        <v>59</v>
      </c>
      <c r="AI103" s="203">
        <v>0</v>
      </c>
      <c r="AJ103" s="203">
        <v>0</v>
      </c>
      <c r="AK103" s="203">
        <v>0</v>
      </c>
      <c r="AL103" s="20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203">
        <v>0</v>
      </c>
      <c r="AS103" s="203">
        <v>0</v>
      </c>
      <c r="AT103" s="186">
        <v>0</v>
      </c>
      <c r="AU103" s="87">
        <f t="shared" si="307"/>
        <v>0</v>
      </c>
      <c r="AW103" s="538"/>
      <c r="AX103" s="232" t="s">
        <v>59</v>
      </c>
      <c r="AY103" s="203">
        <v>0</v>
      </c>
      <c r="AZ103" s="203">
        <v>0</v>
      </c>
      <c r="BA103" s="203">
        <v>0</v>
      </c>
      <c r="BB103" s="20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203">
        <v>0</v>
      </c>
      <c r="BI103" s="203">
        <v>0</v>
      </c>
      <c r="BJ103" s="186">
        <v>0</v>
      </c>
      <c r="BK103" s="87">
        <f t="shared" si="308"/>
        <v>0</v>
      </c>
    </row>
    <row r="104" spans="1:64" x14ac:dyDescent="0.35">
      <c r="A104" s="538"/>
      <c r="B104" s="232" t="s">
        <v>58</v>
      </c>
      <c r="C104" s="203">
        <v>0</v>
      </c>
      <c r="D104" s="203">
        <v>0</v>
      </c>
      <c r="E104" s="203">
        <v>0</v>
      </c>
      <c r="F104" s="20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203">
        <v>0</v>
      </c>
      <c r="M104" s="203">
        <v>0</v>
      </c>
      <c r="N104" s="186">
        <v>0</v>
      </c>
      <c r="O104" s="87">
        <f t="shared" si="305"/>
        <v>0</v>
      </c>
      <c r="Q104" s="538"/>
      <c r="R104" s="232" t="s">
        <v>58</v>
      </c>
      <c r="S104" s="203">
        <v>0</v>
      </c>
      <c r="T104" s="203">
        <v>0</v>
      </c>
      <c r="U104" s="203">
        <v>0</v>
      </c>
      <c r="V104" s="20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203">
        <v>0</v>
      </c>
      <c r="AC104" s="203">
        <v>0</v>
      </c>
      <c r="AD104" s="186">
        <v>0</v>
      </c>
      <c r="AE104" s="87">
        <f t="shared" si="306"/>
        <v>0</v>
      </c>
      <c r="AG104" s="538"/>
      <c r="AH104" s="232" t="s">
        <v>58</v>
      </c>
      <c r="AI104" s="203">
        <v>0</v>
      </c>
      <c r="AJ104" s="203">
        <v>0</v>
      </c>
      <c r="AK104" s="203">
        <v>0</v>
      </c>
      <c r="AL104" s="20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203">
        <v>0</v>
      </c>
      <c r="AS104" s="203">
        <v>0</v>
      </c>
      <c r="AT104" s="186">
        <v>0</v>
      </c>
      <c r="AU104" s="87">
        <f t="shared" si="307"/>
        <v>0</v>
      </c>
      <c r="AW104" s="538"/>
      <c r="AX104" s="232" t="s">
        <v>58</v>
      </c>
      <c r="AY104" s="203">
        <v>0</v>
      </c>
      <c r="AZ104" s="203">
        <v>0</v>
      </c>
      <c r="BA104" s="203">
        <v>0</v>
      </c>
      <c r="BB104" s="20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203">
        <v>0</v>
      </c>
      <c r="BI104" s="203">
        <v>0</v>
      </c>
      <c r="BJ104" s="186">
        <v>0</v>
      </c>
      <c r="BK104" s="87">
        <f t="shared" si="308"/>
        <v>0</v>
      </c>
    </row>
    <row r="105" spans="1:64" x14ac:dyDescent="0.35">
      <c r="A105" s="538"/>
      <c r="B105" s="232" t="s">
        <v>57</v>
      </c>
      <c r="C105" s="203">
        <v>0</v>
      </c>
      <c r="D105" s="203">
        <v>0</v>
      </c>
      <c r="E105" s="203">
        <v>0</v>
      </c>
      <c r="F105" s="20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203">
        <v>0</v>
      </c>
      <c r="M105" s="203">
        <v>0</v>
      </c>
      <c r="N105" s="186">
        <v>0</v>
      </c>
      <c r="O105" s="87">
        <f t="shared" si="305"/>
        <v>0</v>
      </c>
      <c r="Q105" s="538"/>
      <c r="R105" s="232" t="s">
        <v>57</v>
      </c>
      <c r="S105" s="203">
        <v>0</v>
      </c>
      <c r="T105" s="203">
        <v>0</v>
      </c>
      <c r="U105" s="203">
        <v>0</v>
      </c>
      <c r="V105" s="20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203">
        <v>0</v>
      </c>
      <c r="AC105" s="203">
        <v>0</v>
      </c>
      <c r="AD105" s="186">
        <v>0</v>
      </c>
      <c r="AE105" s="87">
        <f t="shared" si="306"/>
        <v>0</v>
      </c>
      <c r="AG105" s="538"/>
      <c r="AH105" s="232" t="s">
        <v>57</v>
      </c>
      <c r="AI105" s="203">
        <v>0</v>
      </c>
      <c r="AJ105" s="203">
        <v>0</v>
      </c>
      <c r="AK105" s="203">
        <v>0</v>
      </c>
      <c r="AL105" s="20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203">
        <v>0</v>
      </c>
      <c r="AS105" s="203">
        <v>0</v>
      </c>
      <c r="AT105" s="186">
        <v>0</v>
      </c>
      <c r="AU105" s="87">
        <f t="shared" si="307"/>
        <v>0</v>
      </c>
      <c r="AW105" s="538"/>
      <c r="AX105" s="232" t="s">
        <v>57</v>
      </c>
      <c r="AY105" s="203">
        <v>0</v>
      </c>
      <c r="AZ105" s="203">
        <v>0</v>
      </c>
      <c r="BA105" s="203">
        <v>0</v>
      </c>
      <c r="BB105" s="20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203">
        <v>0</v>
      </c>
      <c r="BI105" s="203">
        <v>0</v>
      </c>
      <c r="BJ105" s="186">
        <v>0</v>
      </c>
      <c r="BK105" s="87">
        <f t="shared" si="308"/>
        <v>0</v>
      </c>
    </row>
    <row r="106" spans="1:64" x14ac:dyDescent="0.35">
      <c r="A106" s="538"/>
      <c r="B106" s="232" t="s">
        <v>56</v>
      </c>
      <c r="C106" s="203">
        <v>0</v>
      </c>
      <c r="D106" s="203">
        <v>0</v>
      </c>
      <c r="E106" s="203">
        <v>0</v>
      </c>
      <c r="F106" s="20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203">
        <v>0</v>
      </c>
      <c r="M106" s="203">
        <v>0</v>
      </c>
      <c r="N106" s="186">
        <v>0</v>
      </c>
      <c r="O106" s="87">
        <f t="shared" si="305"/>
        <v>0</v>
      </c>
      <c r="Q106" s="538"/>
      <c r="R106" s="232" t="s">
        <v>56</v>
      </c>
      <c r="S106" s="203">
        <v>0</v>
      </c>
      <c r="T106" s="203">
        <v>0</v>
      </c>
      <c r="U106" s="203">
        <v>0</v>
      </c>
      <c r="V106" s="20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203">
        <v>0</v>
      </c>
      <c r="AC106" s="203">
        <v>0</v>
      </c>
      <c r="AD106" s="186">
        <v>0</v>
      </c>
      <c r="AE106" s="87">
        <f t="shared" si="306"/>
        <v>0</v>
      </c>
      <c r="AG106" s="538"/>
      <c r="AH106" s="232" t="s">
        <v>56</v>
      </c>
      <c r="AI106" s="203">
        <v>0</v>
      </c>
      <c r="AJ106" s="203">
        <v>0</v>
      </c>
      <c r="AK106" s="203">
        <v>0</v>
      </c>
      <c r="AL106" s="20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203">
        <v>0</v>
      </c>
      <c r="AS106" s="203">
        <v>0</v>
      </c>
      <c r="AT106" s="186">
        <v>0</v>
      </c>
      <c r="AU106" s="87">
        <f t="shared" si="307"/>
        <v>0</v>
      </c>
      <c r="AW106" s="538"/>
      <c r="AX106" s="232" t="s">
        <v>56</v>
      </c>
      <c r="AY106" s="203">
        <v>0</v>
      </c>
      <c r="AZ106" s="203">
        <v>0</v>
      </c>
      <c r="BA106" s="203">
        <v>0</v>
      </c>
      <c r="BB106" s="20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203">
        <v>0</v>
      </c>
      <c r="BI106" s="203">
        <v>0</v>
      </c>
      <c r="BJ106" s="186">
        <v>0</v>
      </c>
      <c r="BK106" s="87">
        <f t="shared" si="308"/>
        <v>0</v>
      </c>
    </row>
    <row r="107" spans="1:64" x14ac:dyDescent="0.35">
      <c r="A107" s="538"/>
      <c r="B107" s="232" t="s">
        <v>55</v>
      </c>
      <c r="C107" s="203">
        <v>0</v>
      </c>
      <c r="D107" s="203">
        <v>0</v>
      </c>
      <c r="E107" s="203">
        <v>0</v>
      </c>
      <c r="F107" s="20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203">
        <v>0</v>
      </c>
      <c r="M107" s="203">
        <v>0</v>
      </c>
      <c r="N107" s="186">
        <v>0</v>
      </c>
      <c r="O107" s="87">
        <f t="shared" si="305"/>
        <v>0</v>
      </c>
      <c r="Q107" s="538"/>
      <c r="R107" s="232" t="s">
        <v>55</v>
      </c>
      <c r="S107" s="203">
        <v>0</v>
      </c>
      <c r="T107" s="203">
        <v>0</v>
      </c>
      <c r="U107" s="203">
        <v>0</v>
      </c>
      <c r="V107" s="20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203">
        <v>0</v>
      </c>
      <c r="AC107" s="203">
        <v>0</v>
      </c>
      <c r="AD107" s="186">
        <v>0</v>
      </c>
      <c r="AE107" s="87">
        <f t="shared" si="306"/>
        <v>0</v>
      </c>
      <c r="AG107" s="538"/>
      <c r="AH107" s="232" t="s">
        <v>55</v>
      </c>
      <c r="AI107" s="203">
        <v>0</v>
      </c>
      <c r="AJ107" s="203">
        <v>0</v>
      </c>
      <c r="AK107" s="203">
        <v>0</v>
      </c>
      <c r="AL107" s="20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203">
        <v>0</v>
      </c>
      <c r="AS107" s="203">
        <v>0</v>
      </c>
      <c r="AT107" s="186">
        <v>0</v>
      </c>
      <c r="AU107" s="87">
        <f t="shared" si="307"/>
        <v>0</v>
      </c>
      <c r="AW107" s="538"/>
      <c r="AX107" s="232" t="s">
        <v>55</v>
      </c>
      <c r="AY107" s="203">
        <v>0</v>
      </c>
      <c r="AZ107" s="203">
        <v>0</v>
      </c>
      <c r="BA107" s="203">
        <v>0</v>
      </c>
      <c r="BB107" s="20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203">
        <v>0</v>
      </c>
      <c r="BI107" s="203">
        <v>0</v>
      </c>
      <c r="BJ107" s="186">
        <v>0</v>
      </c>
      <c r="BK107" s="87">
        <f t="shared" si="308"/>
        <v>0</v>
      </c>
    </row>
    <row r="108" spans="1:64" x14ac:dyDescent="0.35">
      <c r="A108" s="538"/>
      <c r="B108" s="232" t="s">
        <v>54</v>
      </c>
      <c r="C108" s="203">
        <v>0</v>
      </c>
      <c r="D108" s="203">
        <v>0</v>
      </c>
      <c r="E108" s="203">
        <v>0</v>
      </c>
      <c r="F108" s="203">
        <v>0</v>
      </c>
      <c r="G108" s="3">
        <v>0</v>
      </c>
      <c r="H108" s="3">
        <v>6173.7193535714378</v>
      </c>
      <c r="I108" s="3">
        <v>24968.946029157425</v>
      </c>
      <c r="J108" s="3"/>
      <c r="K108" s="3">
        <v>-43.370375000000955</v>
      </c>
      <c r="L108" s="203"/>
      <c r="M108" s="203"/>
      <c r="N108" s="186">
        <v>395.54399999999902</v>
      </c>
      <c r="O108" s="87">
        <f t="shared" si="305"/>
        <v>31494.839007728857</v>
      </c>
      <c r="Q108" s="538"/>
      <c r="R108" s="232" t="s">
        <v>54</v>
      </c>
      <c r="S108" s="203">
        <v>0</v>
      </c>
      <c r="T108" s="203">
        <v>0</v>
      </c>
      <c r="U108" s="203">
        <v>0</v>
      </c>
      <c r="V108" s="203">
        <v>0</v>
      </c>
      <c r="W108" s="3">
        <v>0</v>
      </c>
      <c r="X108" s="3">
        <v>196689.36521554866</v>
      </c>
      <c r="Y108" s="3">
        <v>198558.81961689718</v>
      </c>
      <c r="Z108" s="3"/>
      <c r="AA108" s="3">
        <v>22645.758549999995</v>
      </c>
      <c r="AB108" s="203"/>
      <c r="AC108" s="203"/>
      <c r="AD108" s="186">
        <v>463.94599999999997</v>
      </c>
      <c r="AE108" s="87">
        <f t="shared" si="306"/>
        <v>418357.88938244578</v>
      </c>
      <c r="AG108" s="538"/>
      <c r="AH108" s="232" t="s">
        <v>54</v>
      </c>
      <c r="AI108" s="203">
        <v>0</v>
      </c>
      <c r="AJ108" s="203">
        <v>0</v>
      </c>
      <c r="AK108" s="203">
        <v>0</v>
      </c>
      <c r="AL108" s="203">
        <v>0</v>
      </c>
      <c r="AM108" s="3">
        <v>0</v>
      </c>
      <c r="AN108" s="3">
        <v>189561.76252499982</v>
      </c>
      <c r="AO108" s="3">
        <v>167085.890675</v>
      </c>
      <c r="AP108" s="3"/>
      <c r="AQ108" s="3">
        <v>96.207499999983156</v>
      </c>
      <c r="AR108" s="203"/>
      <c r="AS108" s="203"/>
      <c r="AT108" s="186">
        <v>1396.38</v>
      </c>
      <c r="AU108" s="87">
        <f t="shared" si="307"/>
        <v>358140.24069999979</v>
      </c>
      <c r="AW108" s="538"/>
      <c r="AX108" s="232" t="s">
        <v>54</v>
      </c>
      <c r="AY108" s="203">
        <v>0</v>
      </c>
      <c r="AZ108" s="203">
        <v>0</v>
      </c>
      <c r="BA108" s="203">
        <v>0</v>
      </c>
      <c r="BB108" s="203">
        <v>0</v>
      </c>
      <c r="BC108" s="3">
        <v>0</v>
      </c>
      <c r="BD108" s="3">
        <v>-10269.052600000079</v>
      </c>
      <c r="BE108" s="3">
        <v>57551.486449999997</v>
      </c>
      <c r="BF108" s="3"/>
      <c r="BG108" s="3">
        <v>80.808074999999917</v>
      </c>
      <c r="BH108" s="203"/>
      <c r="BI108" s="203"/>
      <c r="BJ108" s="186">
        <v>12619.814899999999</v>
      </c>
      <c r="BK108" s="87">
        <f t="shared" si="308"/>
        <v>59983.056824999912</v>
      </c>
    </row>
    <row r="109" spans="1:64" x14ac:dyDescent="0.35">
      <c r="A109" s="538"/>
      <c r="B109" s="232" t="s">
        <v>53</v>
      </c>
      <c r="C109" s="203">
        <v>0</v>
      </c>
      <c r="D109" s="203">
        <v>0</v>
      </c>
      <c r="E109" s="203">
        <v>0</v>
      </c>
      <c r="F109" s="20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203">
        <v>0</v>
      </c>
      <c r="M109" s="203">
        <v>0</v>
      </c>
      <c r="N109" s="186">
        <v>0</v>
      </c>
      <c r="O109" s="87">
        <f t="shared" si="305"/>
        <v>0</v>
      </c>
      <c r="Q109" s="538"/>
      <c r="R109" s="232" t="s">
        <v>53</v>
      </c>
      <c r="S109" s="203">
        <v>0</v>
      </c>
      <c r="T109" s="203">
        <v>0</v>
      </c>
      <c r="U109" s="203">
        <v>0</v>
      </c>
      <c r="V109" s="20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203">
        <v>0</v>
      </c>
      <c r="AC109" s="203">
        <v>0</v>
      </c>
      <c r="AD109" s="186">
        <v>0</v>
      </c>
      <c r="AE109" s="87">
        <f t="shared" si="306"/>
        <v>0</v>
      </c>
      <c r="AG109" s="538"/>
      <c r="AH109" s="232" t="s">
        <v>53</v>
      </c>
      <c r="AI109" s="203">
        <v>0</v>
      </c>
      <c r="AJ109" s="203">
        <v>0</v>
      </c>
      <c r="AK109" s="203">
        <v>0</v>
      </c>
      <c r="AL109" s="20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203">
        <v>0</v>
      </c>
      <c r="AS109" s="203">
        <v>0</v>
      </c>
      <c r="AT109" s="186">
        <v>0</v>
      </c>
      <c r="AU109" s="87">
        <f t="shared" si="307"/>
        <v>0</v>
      </c>
      <c r="AW109" s="538"/>
      <c r="AX109" s="232" t="s">
        <v>53</v>
      </c>
      <c r="AY109" s="203">
        <v>0</v>
      </c>
      <c r="AZ109" s="203">
        <v>0</v>
      </c>
      <c r="BA109" s="203">
        <v>0</v>
      </c>
      <c r="BB109" s="20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203">
        <v>0</v>
      </c>
      <c r="BI109" s="203">
        <v>0</v>
      </c>
      <c r="BJ109" s="186">
        <v>0</v>
      </c>
      <c r="BK109" s="87">
        <f t="shared" si="308"/>
        <v>0</v>
      </c>
    </row>
    <row r="110" spans="1:64" x14ac:dyDescent="0.35">
      <c r="A110" s="538"/>
      <c r="B110" s="232" t="s">
        <v>52</v>
      </c>
      <c r="C110" s="203">
        <v>0</v>
      </c>
      <c r="D110" s="203">
        <v>0</v>
      </c>
      <c r="E110" s="203">
        <v>0</v>
      </c>
      <c r="F110" s="20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203">
        <v>0</v>
      </c>
      <c r="M110" s="203">
        <v>0</v>
      </c>
      <c r="N110" s="186">
        <v>0</v>
      </c>
      <c r="O110" s="87">
        <f t="shared" si="305"/>
        <v>0</v>
      </c>
      <c r="Q110" s="538"/>
      <c r="R110" s="232" t="s">
        <v>52</v>
      </c>
      <c r="S110" s="203">
        <v>0</v>
      </c>
      <c r="T110" s="203">
        <v>0</v>
      </c>
      <c r="U110" s="203">
        <v>0</v>
      </c>
      <c r="V110" s="20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203">
        <v>0</v>
      </c>
      <c r="AC110" s="203">
        <v>0</v>
      </c>
      <c r="AD110" s="186">
        <v>0</v>
      </c>
      <c r="AE110" s="87">
        <f t="shared" si="306"/>
        <v>0</v>
      </c>
      <c r="AG110" s="538"/>
      <c r="AH110" s="232" t="s">
        <v>52</v>
      </c>
      <c r="AI110" s="203">
        <v>0</v>
      </c>
      <c r="AJ110" s="203">
        <v>0</v>
      </c>
      <c r="AK110" s="203">
        <v>0</v>
      </c>
      <c r="AL110" s="20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203">
        <v>0</v>
      </c>
      <c r="AS110" s="203">
        <v>0</v>
      </c>
      <c r="AT110" s="186">
        <v>0</v>
      </c>
      <c r="AU110" s="87">
        <f t="shared" si="307"/>
        <v>0</v>
      </c>
      <c r="AW110" s="538"/>
      <c r="AX110" s="232" t="s">
        <v>52</v>
      </c>
      <c r="AY110" s="203">
        <v>0</v>
      </c>
      <c r="AZ110" s="203">
        <v>0</v>
      </c>
      <c r="BA110" s="203">
        <v>0</v>
      </c>
      <c r="BB110" s="20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203">
        <v>0</v>
      </c>
      <c r="BI110" s="203">
        <v>0</v>
      </c>
      <c r="BJ110" s="186">
        <v>0</v>
      </c>
      <c r="BK110" s="87">
        <f t="shared" si="308"/>
        <v>0</v>
      </c>
    </row>
    <row r="111" spans="1:64" x14ac:dyDescent="0.35">
      <c r="A111" s="538"/>
      <c r="B111" s="232" t="s">
        <v>51</v>
      </c>
      <c r="C111" s="203">
        <v>0</v>
      </c>
      <c r="D111" s="203">
        <v>0</v>
      </c>
      <c r="E111" s="203">
        <v>0</v>
      </c>
      <c r="F111" s="20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203">
        <v>0</v>
      </c>
      <c r="M111" s="203">
        <v>0</v>
      </c>
      <c r="N111" s="186">
        <v>0</v>
      </c>
      <c r="O111" s="87">
        <f t="shared" si="305"/>
        <v>0</v>
      </c>
      <c r="Q111" s="538"/>
      <c r="R111" s="232" t="s">
        <v>51</v>
      </c>
      <c r="S111" s="203">
        <v>0</v>
      </c>
      <c r="T111" s="203">
        <v>0</v>
      </c>
      <c r="U111" s="203">
        <v>0</v>
      </c>
      <c r="V111" s="20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203">
        <v>0</v>
      </c>
      <c r="AC111" s="203">
        <v>0</v>
      </c>
      <c r="AD111" s="186">
        <v>0</v>
      </c>
      <c r="AE111" s="87">
        <f t="shared" si="306"/>
        <v>0</v>
      </c>
      <c r="AG111" s="538"/>
      <c r="AH111" s="232" t="s">
        <v>51</v>
      </c>
      <c r="AI111" s="203">
        <v>0</v>
      </c>
      <c r="AJ111" s="203">
        <v>0</v>
      </c>
      <c r="AK111" s="203">
        <v>0</v>
      </c>
      <c r="AL111" s="20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203">
        <v>0</v>
      </c>
      <c r="AS111" s="203">
        <v>0</v>
      </c>
      <c r="AT111" s="186">
        <v>0</v>
      </c>
      <c r="AU111" s="87">
        <f t="shared" si="307"/>
        <v>0</v>
      </c>
      <c r="AW111" s="538"/>
      <c r="AX111" s="232" t="s">
        <v>51</v>
      </c>
      <c r="AY111" s="203">
        <v>0</v>
      </c>
      <c r="AZ111" s="203">
        <v>0</v>
      </c>
      <c r="BA111" s="203">
        <v>0</v>
      </c>
      <c r="BB111" s="20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203">
        <v>0</v>
      </c>
      <c r="BI111" s="203">
        <v>0</v>
      </c>
      <c r="BJ111" s="186">
        <v>0</v>
      </c>
      <c r="BK111" s="87">
        <f t="shared" si="308"/>
        <v>0</v>
      </c>
    </row>
    <row r="112" spans="1:64" ht="15" thickBot="1" x14ac:dyDescent="0.4">
      <c r="A112" s="539"/>
      <c r="B112" s="232" t="s">
        <v>50</v>
      </c>
      <c r="C112" s="203">
        <v>0</v>
      </c>
      <c r="D112" s="203">
        <v>0</v>
      </c>
      <c r="E112" s="203">
        <v>0</v>
      </c>
      <c r="F112" s="20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203">
        <v>0</v>
      </c>
      <c r="M112" s="203">
        <v>0</v>
      </c>
      <c r="N112" s="186">
        <v>0</v>
      </c>
      <c r="O112" s="87">
        <f t="shared" si="305"/>
        <v>0</v>
      </c>
      <c r="Q112" s="539"/>
      <c r="R112" s="232" t="s">
        <v>50</v>
      </c>
      <c r="S112" s="203">
        <v>0</v>
      </c>
      <c r="T112" s="203">
        <v>0</v>
      </c>
      <c r="U112" s="203">
        <v>0</v>
      </c>
      <c r="V112" s="20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203">
        <v>0</v>
      </c>
      <c r="AC112" s="203">
        <v>0</v>
      </c>
      <c r="AD112" s="186">
        <v>0</v>
      </c>
      <c r="AE112" s="87">
        <f t="shared" si="306"/>
        <v>0</v>
      </c>
      <c r="AG112" s="539"/>
      <c r="AH112" s="232" t="s">
        <v>50</v>
      </c>
      <c r="AI112" s="203">
        <v>0</v>
      </c>
      <c r="AJ112" s="203">
        <v>0</v>
      </c>
      <c r="AK112" s="203">
        <v>0</v>
      </c>
      <c r="AL112" s="20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203">
        <v>0</v>
      </c>
      <c r="AS112" s="203">
        <v>0</v>
      </c>
      <c r="AT112" s="186">
        <v>0</v>
      </c>
      <c r="AU112" s="87">
        <f t="shared" si="307"/>
        <v>0</v>
      </c>
      <c r="AW112" s="539"/>
      <c r="AX112" s="232" t="s">
        <v>50</v>
      </c>
      <c r="AY112" s="203">
        <v>0</v>
      </c>
      <c r="AZ112" s="203">
        <v>0</v>
      </c>
      <c r="BA112" s="203">
        <v>0</v>
      </c>
      <c r="BB112" s="20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203">
        <v>0</v>
      </c>
      <c r="BI112" s="203">
        <v>0</v>
      </c>
      <c r="BJ112" s="186">
        <v>0</v>
      </c>
      <c r="BK112" s="87">
        <f t="shared" si="308"/>
        <v>0</v>
      </c>
    </row>
    <row r="113" spans="1:64" ht="15" thickBot="1" x14ac:dyDescent="0.4">
      <c r="B113" s="233" t="s">
        <v>43</v>
      </c>
      <c r="C113" s="225">
        <f>SUM(C100:C112)</f>
        <v>0</v>
      </c>
      <c r="D113" s="225">
        <f t="shared" ref="D113" si="309">SUM(D100:D112)</f>
        <v>0</v>
      </c>
      <c r="E113" s="225">
        <f t="shared" ref="E113" si="310">SUM(E100:E112)</f>
        <v>0</v>
      </c>
      <c r="F113" s="225">
        <f t="shared" ref="F113" si="311">SUM(F100:F112)</f>
        <v>0</v>
      </c>
      <c r="G113" s="225">
        <f t="shared" ref="G113" si="312">SUM(G100:G112)</f>
        <v>0</v>
      </c>
      <c r="H113" s="225">
        <f t="shared" ref="H113" si="313">SUM(H100:H112)</f>
        <v>6173.7193535714378</v>
      </c>
      <c r="I113" s="225">
        <f t="shared" ref="I113" si="314">SUM(I100:I112)</f>
        <v>24968.946029157425</v>
      </c>
      <c r="J113" s="225">
        <f t="shared" ref="J113" si="315">SUM(J100:J112)</f>
        <v>0</v>
      </c>
      <c r="K113" s="225">
        <f t="shared" ref="K113" si="316">SUM(K100:K112)</f>
        <v>-43.370375000000955</v>
      </c>
      <c r="L113" s="225">
        <f t="shared" ref="L113" si="317">SUM(L100:L112)</f>
        <v>0</v>
      </c>
      <c r="M113" s="225">
        <f t="shared" ref="M113" si="318">SUM(M100:M112)</f>
        <v>0</v>
      </c>
      <c r="N113" s="235">
        <f t="shared" ref="N113" si="319">SUM(N100:N112)</f>
        <v>395.54399999999902</v>
      </c>
      <c r="O113" s="90">
        <f t="shared" si="305"/>
        <v>31494.839007728857</v>
      </c>
      <c r="P113" s="364">
        <f>SUM(C100:N112)</f>
        <v>31494.839007728857</v>
      </c>
      <c r="Q113" s="91"/>
      <c r="R113" s="233" t="s">
        <v>43</v>
      </c>
      <c r="S113" s="225">
        <f>SUM(S100:S112)</f>
        <v>0</v>
      </c>
      <c r="T113" s="225">
        <f t="shared" ref="T113" si="320">SUM(T100:T112)</f>
        <v>0</v>
      </c>
      <c r="U113" s="225">
        <f t="shared" ref="U113" si="321">SUM(U100:U112)</f>
        <v>0</v>
      </c>
      <c r="V113" s="225">
        <f t="shared" ref="V113" si="322">SUM(V100:V112)</f>
        <v>0</v>
      </c>
      <c r="W113" s="225">
        <f t="shared" ref="W113" si="323">SUM(W100:W112)</f>
        <v>0</v>
      </c>
      <c r="X113" s="225">
        <f t="shared" ref="X113" si="324">SUM(X100:X112)</f>
        <v>196689.36521554866</v>
      </c>
      <c r="Y113" s="225">
        <f t="shared" ref="Y113" si="325">SUM(Y100:Y112)</f>
        <v>198558.81961689718</v>
      </c>
      <c r="Z113" s="225">
        <f t="shared" ref="Z113" si="326">SUM(Z100:Z112)</f>
        <v>0</v>
      </c>
      <c r="AA113" s="225">
        <f t="shared" ref="AA113" si="327">SUM(AA100:AA112)</f>
        <v>22645.758549999995</v>
      </c>
      <c r="AB113" s="225">
        <f t="shared" ref="AB113" si="328">SUM(AB100:AB112)</f>
        <v>0</v>
      </c>
      <c r="AC113" s="225">
        <f t="shared" ref="AC113" si="329">SUM(AC100:AC112)</f>
        <v>0</v>
      </c>
      <c r="AD113" s="235">
        <f t="shared" ref="AD113" si="330">SUM(AD100:AD112)</f>
        <v>463.94599999999997</v>
      </c>
      <c r="AE113" s="90">
        <f t="shared" si="306"/>
        <v>418357.88938244578</v>
      </c>
      <c r="AF113" s="364">
        <f>SUM(S100:AD112)</f>
        <v>418357.88938244578</v>
      </c>
      <c r="AG113" s="91"/>
      <c r="AH113" s="233" t="s">
        <v>43</v>
      </c>
      <c r="AI113" s="225">
        <f>SUM(AI100:AI112)</f>
        <v>0</v>
      </c>
      <c r="AJ113" s="225">
        <f t="shared" ref="AJ113" si="331">SUM(AJ100:AJ112)</f>
        <v>0</v>
      </c>
      <c r="AK113" s="225">
        <f t="shared" ref="AK113" si="332">SUM(AK100:AK112)</f>
        <v>0</v>
      </c>
      <c r="AL113" s="225">
        <f t="shared" ref="AL113" si="333">SUM(AL100:AL112)</f>
        <v>0</v>
      </c>
      <c r="AM113" s="225">
        <f t="shared" ref="AM113" si="334">SUM(AM100:AM112)</f>
        <v>0</v>
      </c>
      <c r="AN113" s="225">
        <f t="shared" ref="AN113" si="335">SUM(AN100:AN112)</f>
        <v>189561.76252499982</v>
      </c>
      <c r="AO113" s="225">
        <f t="shared" ref="AO113" si="336">SUM(AO100:AO112)</f>
        <v>167085.890675</v>
      </c>
      <c r="AP113" s="225">
        <f t="shared" ref="AP113" si="337">SUM(AP100:AP112)</f>
        <v>0</v>
      </c>
      <c r="AQ113" s="225">
        <f t="shared" ref="AQ113" si="338">SUM(AQ100:AQ112)</f>
        <v>96.207499999983156</v>
      </c>
      <c r="AR113" s="225">
        <f t="shared" ref="AR113" si="339">SUM(AR100:AR112)</f>
        <v>0</v>
      </c>
      <c r="AS113" s="225">
        <f t="shared" ref="AS113" si="340">SUM(AS100:AS112)</f>
        <v>0</v>
      </c>
      <c r="AT113" s="235">
        <f t="shared" ref="AT113" si="341">SUM(AT100:AT112)</f>
        <v>1396.38</v>
      </c>
      <c r="AU113" s="90">
        <f t="shared" si="307"/>
        <v>358140.24069999979</v>
      </c>
      <c r="AV113" s="364">
        <f>SUM(AI100:AT112)</f>
        <v>358140.24069999979</v>
      </c>
      <c r="AW113" s="91"/>
      <c r="AX113" s="233" t="s">
        <v>43</v>
      </c>
      <c r="AY113" s="225">
        <f>SUM(AY100:AY112)</f>
        <v>0</v>
      </c>
      <c r="AZ113" s="225">
        <f t="shared" ref="AZ113" si="342">SUM(AZ100:AZ112)</f>
        <v>0</v>
      </c>
      <c r="BA113" s="225">
        <f t="shared" ref="BA113" si="343">SUM(BA100:BA112)</f>
        <v>0</v>
      </c>
      <c r="BB113" s="225">
        <f t="shared" ref="BB113" si="344">SUM(BB100:BB112)</f>
        <v>0</v>
      </c>
      <c r="BC113" s="225">
        <f t="shared" ref="BC113" si="345">SUM(BC100:BC112)</f>
        <v>0</v>
      </c>
      <c r="BD113" s="225">
        <f t="shared" ref="BD113" si="346">SUM(BD100:BD112)</f>
        <v>-10269.052600000079</v>
      </c>
      <c r="BE113" s="225">
        <f t="shared" ref="BE113" si="347">SUM(BE100:BE112)</f>
        <v>57551.486449999997</v>
      </c>
      <c r="BF113" s="225">
        <f t="shared" ref="BF113" si="348">SUM(BF100:BF112)</f>
        <v>0</v>
      </c>
      <c r="BG113" s="225">
        <f t="shared" ref="BG113" si="349">SUM(BG100:BG112)</f>
        <v>80.808074999999917</v>
      </c>
      <c r="BH113" s="225">
        <f t="shared" ref="BH113" si="350">SUM(BH100:BH112)</f>
        <v>0</v>
      </c>
      <c r="BI113" s="225">
        <f t="shared" ref="BI113" si="351">SUM(BI100:BI112)</f>
        <v>0</v>
      </c>
      <c r="BJ113" s="235">
        <f t="shared" ref="BJ113" si="352">SUM(BJ100:BJ112)</f>
        <v>12619.814899999999</v>
      </c>
      <c r="BK113" s="90">
        <f t="shared" si="308"/>
        <v>59983.056824999912</v>
      </c>
      <c r="BL113" s="364">
        <f>SUM(AY100:BJ112)</f>
        <v>59983.056824999912</v>
      </c>
    </row>
    <row r="114" spans="1:64" ht="21.5" thickBot="1" x14ac:dyDescent="0.4">
      <c r="A114" s="92"/>
      <c r="Q114" s="92"/>
      <c r="AG114" s="92"/>
      <c r="AW114" s="92"/>
    </row>
    <row r="115" spans="1:64" ht="21.5" thickBot="1" x14ac:dyDescent="0.4">
      <c r="A115" s="92"/>
      <c r="B115" s="220" t="s">
        <v>36</v>
      </c>
      <c r="C115" s="221">
        <f t="shared" ref="C115:N115" si="353">C$3</f>
        <v>44562</v>
      </c>
      <c r="D115" s="221">
        <f t="shared" si="353"/>
        <v>44593</v>
      </c>
      <c r="E115" s="221">
        <f t="shared" si="353"/>
        <v>44621</v>
      </c>
      <c r="F115" s="221">
        <f t="shared" si="353"/>
        <v>44652</v>
      </c>
      <c r="G115" s="221">
        <f t="shared" si="353"/>
        <v>44682</v>
      </c>
      <c r="H115" s="221">
        <f t="shared" si="353"/>
        <v>44713</v>
      </c>
      <c r="I115" s="221">
        <f t="shared" si="353"/>
        <v>44743</v>
      </c>
      <c r="J115" s="221">
        <f t="shared" si="353"/>
        <v>44774</v>
      </c>
      <c r="K115" s="221">
        <f t="shared" si="353"/>
        <v>44805</v>
      </c>
      <c r="L115" s="221">
        <f t="shared" si="353"/>
        <v>44835</v>
      </c>
      <c r="M115" s="221">
        <f t="shared" si="353"/>
        <v>44866</v>
      </c>
      <c r="N115" s="228" t="str">
        <f t="shared" si="353"/>
        <v>Dec-22 +</v>
      </c>
      <c r="O115" s="222" t="s">
        <v>34</v>
      </c>
      <c r="Q115" s="92"/>
      <c r="R115" s="220" t="s">
        <v>36</v>
      </c>
      <c r="S115" s="221">
        <f t="shared" ref="S115:AD115" si="354">S$3</f>
        <v>44562</v>
      </c>
      <c r="T115" s="221">
        <f t="shared" si="354"/>
        <v>44593</v>
      </c>
      <c r="U115" s="221">
        <f t="shared" si="354"/>
        <v>44621</v>
      </c>
      <c r="V115" s="221">
        <f t="shared" si="354"/>
        <v>44652</v>
      </c>
      <c r="W115" s="221">
        <f t="shared" si="354"/>
        <v>44682</v>
      </c>
      <c r="X115" s="221">
        <f t="shared" si="354"/>
        <v>44713</v>
      </c>
      <c r="Y115" s="221">
        <f t="shared" si="354"/>
        <v>44743</v>
      </c>
      <c r="Z115" s="221">
        <f t="shared" si="354"/>
        <v>44774</v>
      </c>
      <c r="AA115" s="221">
        <f t="shared" si="354"/>
        <v>44805</v>
      </c>
      <c r="AB115" s="221">
        <f t="shared" si="354"/>
        <v>44835</v>
      </c>
      <c r="AC115" s="221">
        <f t="shared" si="354"/>
        <v>44866</v>
      </c>
      <c r="AD115" s="228" t="str">
        <f t="shared" si="354"/>
        <v>Dec-22 +</v>
      </c>
      <c r="AE115" s="222" t="s">
        <v>34</v>
      </c>
      <c r="AG115" s="92"/>
      <c r="AH115" s="220" t="s">
        <v>36</v>
      </c>
      <c r="AI115" s="221">
        <f t="shared" ref="AI115:AT115" si="355">AI$3</f>
        <v>44562</v>
      </c>
      <c r="AJ115" s="221">
        <f t="shared" si="355"/>
        <v>44593</v>
      </c>
      <c r="AK115" s="221">
        <f t="shared" si="355"/>
        <v>44621</v>
      </c>
      <c r="AL115" s="221">
        <f t="shared" si="355"/>
        <v>44652</v>
      </c>
      <c r="AM115" s="221">
        <f t="shared" si="355"/>
        <v>44682</v>
      </c>
      <c r="AN115" s="221">
        <f t="shared" si="355"/>
        <v>44713</v>
      </c>
      <c r="AO115" s="221">
        <f t="shared" si="355"/>
        <v>44743</v>
      </c>
      <c r="AP115" s="221">
        <f t="shared" si="355"/>
        <v>44774</v>
      </c>
      <c r="AQ115" s="221">
        <f t="shared" si="355"/>
        <v>44805</v>
      </c>
      <c r="AR115" s="221">
        <f t="shared" si="355"/>
        <v>44835</v>
      </c>
      <c r="AS115" s="221">
        <f t="shared" si="355"/>
        <v>44866</v>
      </c>
      <c r="AT115" s="228" t="str">
        <f t="shared" si="355"/>
        <v>Dec-22 +</v>
      </c>
      <c r="AU115" s="222" t="s">
        <v>34</v>
      </c>
      <c r="AW115" s="92"/>
      <c r="AX115" s="220" t="s">
        <v>36</v>
      </c>
      <c r="AY115" s="221">
        <f t="shared" ref="AY115:BJ115" si="356">AY$3</f>
        <v>44562</v>
      </c>
      <c r="AZ115" s="221">
        <f t="shared" si="356"/>
        <v>44593</v>
      </c>
      <c r="BA115" s="221">
        <f t="shared" si="356"/>
        <v>44621</v>
      </c>
      <c r="BB115" s="221">
        <f t="shared" si="356"/>
        <v>44652</v>
      </c>
      <c r="BC115" s="221">
        <f t="shared" si="356"/>
        <v>44682</v>
      </c>
      <c r="BD115" s="221">
        <f t="shared" si="356"/>
        <v>44713</v>
      </c>
      <c r="BE115" s="221">
        <f t="shared" si="356"/>
        <v>44743</v>
      </c>
      <c r="BF115" s="221">
        <f t="shared" si="356"/>
        <v>44774</v>
      </c>
      <c r="BG115" s="221">
        <f t="shared" si="356"/>
        <v>44805</v>
      </c>
      <c r="BH115" s="221">
        <f t="shared" si="356"/>
        <v>44835</v>
      </c>
      <c r="BI115" s="221">
        <f t="shared" si="356"/>
        <v>44866</v>
      </c>
      <c r="BJ115" s="228" t="str">
        <f t="shared" si="356"/>
        <v>Dec-22 +</v>
      </c>
      <c r="BK115" s="222" t="s">
        <v>34</v>
      </c>
    </row>
    <row r="116" spans="1:64" ht="15" customHeight="1" x14ac:dyDescent="0.35">
      <c r="A116" s="531" t="s">
        <v>63</v>
      </c>
      <c r="B116" s="232" t="s">
        <v>62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86">
        <v>0</v>
      </c>
      <c r="O116" s="87">
        <f t="shared" ref="O116:O129" si="357">SUM(C116:N116)</f>
        <v>0</v>
      </c>
      <c r="Q116" s="531" t="s">
        <v>63</v>
      </c>
      <c r="R116" s="232" t="s">
        <v>62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186">
        <v>0</v>
      </c>
      <c r="AE116" s="87">
        <f t="shared" ref="AE116:AE129" si="358">SUM(S116:AD116)</f>
        <v>0</v>
      </c>
      <c r="AG116" s="531" t="s">
        <v>63</v>
      </c>
      <c r="AH116" s="232" t="s">
        <v>62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186"/>
      <c r="AU116" s="87">
        <f t="shared" ref="AU116:AU129" si="359">SUM(AI116:AT116)</f>
        <v>0</v>
      </c>
      <c r="AW116" s="531" t="s">
        <v>63</v>
      </c>
      <c r="AX116" s="232" t="s">
        <v>62</v>
      </c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186"/>
      <c r="BK116" s="87">
        <f t="shared" ref="BK116:BK129" si="360">SUM(AY116:BJ116)</f>
        <v>0</v>
      </c>
    </row>
    <row r="117" spans="1:64" x14ac:dyDescent="0.35">
      <c r="A117" s="532"/>
      <c r="B117" s="232" t="s">
        <v>61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186">
        <v>0</v>
      </c>
      <c r="O117" s="87">
        <f t="shared" si="357"/>
        <v>0</v>
      </c>
      <c r="Q117" s="532"/>
      <c r="R117" s="232" t="s">
        <v>61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186">
        <v>0</v>
      </c>
      <c r="AE117" s="87">
        <f t="shared" si="358"/>
        <v>0</v>
      </c>
      <c r="AG117" s="532"/>
      <c r="AH117" s="232" t="s">
        <v>61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186"/>
      <c r="AU117" s="87">
        <f t="shared" si="359"/>
        <v>0</v>
      </c>
      <c r="AW117" s="532"/>
      <c r="AX117" s="232" t="s">
        <v>61</v>
      </c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186"/>
      <c r="BK117" s="87">
        <f t="shared" si="360"/>
        <v>0</v>
      </c>
    </row>
    <row r="118" spans="1:64" x14ac:dyDescent="0.35">
      <c r="A118" s="532"/>
      <c r="B118" s="232" t="s">
        <v>60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86">
        <v>0</v>
      </c>
      <c r="O118" s="87">
        <f t="shared" si="357"/>
        <v>0</v>
      </c>
      <c r="Q118" s="532"/>
      <c r="R118" s="232" t="s">
        <v>60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186">
        <v>0</v>
      </c>
      <c r="AE118" s="87">
        <f t="shared" si="358"/>
        <v>0</v>
      </c>
      <c r="AG118" s="532"/>
      <c r="AH118" s="232" t="s">
        <v>60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186"/>
      <c r="AU118" s="87">
        <f t="shared" si="359"/>
        <v>0</v>
      </c>
      <c r="AW118" s="532"/>
      <c r="AX118" s="232" t="s">
        <v>60</v>
      </c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186"/>
      <c r="BK118" s="87">
        <f t="shared" si="360"/>
        <v>0</v>
      </c>
    </row>
    <row r="119" spans="1:64" x14ac:dyDescent="0.35">
      <c r="A119" s="532"/>
      <c r="B119" s="232" t="s">
        <v>59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86">
        <v>0</v>
      </c>
      <c r="O119" s="87">
        <f t="shared" si="357"/>
        <v>0</v>
      </c>
      <c r="Q119" s="532"/>
      <c r="R119" s="232" t="s">
        <v>59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186">
        <v>0</v>
      </c>
      <c r="AE119" s="87">
        <f t="shared" si="358"/>
        <v>0</v>
      </c>
      <c r="AG119" s="532"/>
      <c r="AH119" s="232" t="s">
        <v>59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186"/>
      <c r="AU119" s="87">
        <f t="shared" si="359"/>
        <v>0</v>
      </c>
      <c r="AW119" s="532"/>
      <c r="AX119" s="232" t="s">
        <v>59</v>
      </c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186"/>
      <c r="BK119" s="87">
        <f t="shared" si="360"/>
        <v>0</v>
      </c>
    </row>
    <row r="120" spans="1:64" x14ac:dyDescent="0.35">
      <c r="A120" s="532"/>
      <c r="B120" s="232" t="s">
        <v>58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40705.9541015625</v>
      </c>
      <c r="K120" s="3">
        <v>30969.8310546875</v>
      </c>
      <c r="L120" s="3">
        <v>0</v>
      </c>
      <c r="M120" s="3">
        <v>0</v>
      </c>
      <c r="N120" s="186">
        <v>90457.67578125</v>
      </c>
      <c r="O120" s="87">
        <f t="shared" si="357"/>
        <v>162133.4609375</v>
      </c>
      <c r="Q120" s="532"/>
      <c r="R120" s="232" t="s">
        <v>58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64631.473632812485</v>
      </c>
      <c r="AA120" s="3">
        <v>0</v>
      </c>
      <c r="AB120" s="3">
        <v>0</v>
      </c>
      <c r="AC120" s="3">
        <v>0</v>
      </c>
      <c r="AD120" s="186">
        <v>0</v>
      </c>
      <c r="AE120" s="87">
        <f t="shared" si="358"/>
        <v>64631.473632812485</v>
      </c>
      <c r="AG120" s="532"/>
      <c r="AH120" s="232" t="s">
        <v>58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186"/>
      <c r="AU120" s="87">
        <f t="shared" si="359"/>
        <v>0</v>
      </c>
      <c r="AW120" s="532"/>
      <c r="AX120" s="232" t="s">
        <v>58</v>
      </c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186"/>
      <c r="BK120" s="87">
        <f t="shared" si="360"/>
        <v>0</v>
      </c>
    </row>
    <row r="121" spans="1:64" x14ac:dyDescent="0.35">
      <c r="A121" s="532"/>
      <c r="B121" s="232" t="s">
        <v>57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86">
        <v>0</v>
      </c>
      <c r="O121" s="87">
        <f t="shared" si="357"/>
        <v>0</v>
      </c>
      <c r="Q121" s="532"/>
      <c r="R121" s="232" t="s">
        <v>57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186">
        <v>0</v>
      </c>
      <c r="AE121" s="87">
        <f t="shared" si="358"/>
        <v>0</v>
      </c>
      <c r="AG121" s="532"/>
      <c r="AH121" s="232" t="s">
        <v>57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186"/>
      <c r="AU121" s="87">
        <f t="shared" si="359"/>
        <v>0</v>
      </c>
      <c r="AW121" s="532"/>
      <c r="AX121" s="232" t="s">
        <v>57</v>
      </c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186"/>
      <c r="BK121" s="87">
        <f t="shared" si="360"/>
        <v>0</v>
      </c>
    </row>
    <row r="122" spans="1:64" x14ac:dyDescent="0.35">
      <c r="A122" s="532"/>
      <c r="B122" s="232" t="s">
        <v>56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98925.313842773438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86">
        <v>0</v>
      </c>
      <c r="O122" s="87">
        <f t="shared" si="357"/>
        <v>98925.313842773438</v>
      </c>
      <c r="Q122" s="532"/>
      <c r="R122" s="232" t="s">
        <v>56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186">
        <v>0</v>
      </c>
      <c r="AE122" s="87">
        <f t="shared" si="358"/>
        <v>0</v>
      </c>
      <c r="AG122" s="532"/>
      <c r="AH122" s="232" t="s">
        <v>56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186"/>
      <c r="AU122" s="87">
        <f t="shared" si="359"/>
        <v>0</v>
      </c>
      <c r="AW122" s="532"/>
      <c r="AX122" s="232" t="s">
        <v>56</v>
      </c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186"/>
      <c r="BK122" s="87">
        <f t="shared" si="360"/>
        <v>0</v>
      </c>
    </row>
    <row r="123" spans="1:64" x14ac:dyDescent="0.35">
      <c r="A123" s="532"/>
      <c r="B123" s="232" t="s">
        <v>55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317166.61834716791</v>
      </c>
      <c r="I123" s="3">
        <v>32372.08154296875</v>
      </c>
      <c r="J123" s="3">
        <v>104718.65579986571</v>
      </c>
      <c r="K123" s="3">
        <v>1033313.0514526366</v>
      </c>
      <c r="L123" s="3">
        <v>358370.2549438476</v>
      </c>
      <c r="M123" s="3">
        <v>226205.62591552731</v>
      </c>
      <c r="N123" s="186">
        <v>137638.34381103513</v>
      </c>
      <c r="O123" s="87">
        <f t="shared" si="357"/>
        <v>2209784.6318130489</v>
      </c>
      <c r="Q123" s="532"/>
      <c r="R123" s="232" t="s">
        <v>55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83805.803192138672</v>
      </c>
      <c r="AA123" s="3">
        <v>0</v>
      </c>
      <c r="AB123" s="3">
        <v>0</v>
      </c>
      <c r="AC123" s="3">
        <v>0</v>
      </c>
      <c r="AD123" s="186">
        <v>0</v>
      </c>
      <c r="AE123" s="87">
        <f t="shared" si="358"/>
        <v>83805.803192138672</v>
      </c>
      <c r="AG123" s="532"/>
      <c r="AH123" s="232" t="s">
        <v>55</v>
      </c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186"/>
      <c r="AU123" s="87">
        <f t="shared" si="359"/>
        <v>0</v>
      </c>
      <c r="AW123" s="532"/>
      <c r="AX123" s="232" t="s">
        <v>55</v>
      </c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186"/>
      <c r="BK123" s="87">
        <f t="shared" si="360"/>
        <v>0</v>
      </c>
    </row>
    <row r="124" spans="1:64" x14ac:dyDescent="0.35">
      <c r="A124" s="532"/>
      <c r="B124" s="232" t="s">
        <v>54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86">
        <v>0</v>
      </c>
      <c r="O124" s="87">
        <f t="shared" si="357"/>
        <v>0</v>
      </c>
      <c r="Q124" s="532"/>
      <c r="R124" s="232" t="s">
        <v>54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186">
        <v>0</v>
      </c>
      <c r="AE124" s="87">
        <f t="shared" si="358"/>
        <v>0</v>
      </c>
      <c r="AG124" s="532"/>
      <c r="AH124" s="232" t="s">
        <v>54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186"/>
      <c r="AU124" s="87">
        <f t="shared" si="359"/>
        <v>0</v>
      </c>
      <c r="AW124" s="532"/>
      <c r="AX124" s="232" t="s">
        <v>54</v>
      </c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186"/>
      <c r="BK124" s="87">
        <f t="shared" si="360"/>
        <v>0</v>
      </c>
    </row>
    <row r="125" spans="1:64" x14ac:dyDescent="0.35">
      <c r="A125" s="532"/>
      <c r="B125" s="232" t="s">
        <v>53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86">
        <v>0</v>
      </c>
      <c r="O125" s="87">
        <f t="shared" si="357"/>
        <v>0</v>
      </c>
      <c r="Q125" s="532"/>
      <c r="R125" s="232" t="s">
        <v>53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186">
        <v>0</v>
      </c>
      <c r="AE125" s="87">
        <f t="shared" si="358"/>
        <v>0</v>
      </c>
      <c r="AG125" s="532"/>
      <c r="AH125" s="232" t="s">
        <v>53</v>
      </c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186"/>
      <c r="AU125" s="87">
        <f t="shared" si="359"/>
        <v>0</v>
      </c>
      <c r="AW125" s="532"/>
      <c r="AX125" s="232" t="s">
        <v>53</v>
      </c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186"/>
      <c r="BK125" s="87">
        <f t="shared" si="360"/>
        <v>0</v>
      </c>
    </row>
    <row r="126" spans="1:64" x14ac:dyDescent="0.35">
      <c r="A126" s="532"/>
      <c r="B126" s="232" t="s">
        <v>52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86">
        <v>0</v>
      </c>
      <c r="O126" s="87">
        <f t="shared" si="357"/>
        <v>0</v>
      </c>
      <c r="Q126" s="532"/>
      <c r="R126" s="232" t="s">
        <v>52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186">
        <v>0</v>
      </c>
      <c r="AE126" s="87">
        <f t="shared" si="358"/>
        <v>0</v>
      </c>
      <c r="AG126" s="532"/>
      <c r="AH126" s="232" t="s">
        <v>52</v>
      </c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186"/>
      <c r="AU126" s="87">
        <f t="shared" si="359"/>
        <v>0</v>
      </c>
      <c r="AW126" s="532"/>
      <c r="AX126" s="232" t="s">
        <v>52</v>
      </c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186"/>
      <c r="BK126" s="87">
        <f t="shared" si="360"/>
        <v>0</v>
      </c>
    </row>
    <row r="127" spans="1:64" x14ac:dyDescent="0.35">
      <c r="A127" s="532"/>
      <c r="B127" s="232" t="s">
        <v>51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186">
        <v>0</v>
      </c>
      <c r="O127" s="87">
        <f t="shared" si="357"/>
        <v>0</v>
      </c>
      <c r="Q127" s="532"/>
      <c r="R127" s="232" t="s">
        <v>51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186">
        <v>0</v>
      </c>
      <c r="AE127" s="87">
        <f t="shared" si="358"/>
        <v>0</v>
      </c>
      <c r="AG127" s="532"/>
      <c r="AH127" s="232" t="s">
        <v>51</v>
      </c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186"/>
      <c r="AU127" s="87">
        <f t="shared" si="359"/>
        <v>0</v>
      </c>
      <c r="AW127" s="532"/>
      <c r="AX127" s="232" t="s">
        <v>51</v>
      </c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186"/>
      <c r="BK127" s="87">
        <f t="shared" si="360"/>
        <v>0</v>
      </c>
    </row>
    <row r="128" spans="1:64" ht="15" thickBot="1" x14ac:dyDescent="0.4">
      <c r="A128" s="533"/>
      <c r="B128" s="232" t="s">
        <v>50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186">
        <v>0</v>
      </c>
      <c r="O128" s="87">
        <f t="shared" si="357"/>
        <v>0</v>
      </c>
      <c r="Q128" s="533"/>
      <c r="R128" s="232" t="s">
        <v>50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186">
        <v>0</v>
      </c>
      <c r="AE128" s="87">
        <f t="shared" si="358"/>
        <v>0</v>
      </c>
      <c r="AG128" s="533"/>
      <c r="AH128" s="232" t="s">
        <v>50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186"/>
      <c r="AU128" s="87">
        <f t="shared" si="359"/>
        <v>0</v>
      </c>
      <c r="AW128" s="533"/>
      <c r="AX128" s="232" t="s">
        <v>50</v>
      </c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186"/>
      <c r="BK128" s="87">
        <f t="shared" si="360"/>
        <v>0</v>
      </c>
    </row>
    <row r="129" spans="1:63" ht="15" thickBot="1" x14ac:dyDescent="0.4">
      <c r="B129" s="233" t="s">
        <v>43</v>
      </c>
      <c r="C129" s="225">
        <f>SUM(C116:C128)</f>
        <v>0</v>
      </c>
      <c r="D129" s="225">
        <f t="shared" ref="D129" si="361">SUM(D116:D128)</f>
        <v>0</v>
      </c>
      <c r="E129" s="225">
        <f t="shared" ref="E129" si="362">SUM(E116:E128)</f>
        <v>0</v>
      </c>
      <c r="F129" s="225">
        <f t="shared" ref="F129" si="363">SUM(F116:F128)</f>
        <v>0</v>
      </c>
      <c r="G129" s="225">
        <f t="shared" ref="G129" si="364">SUM(G116:G128)</f>
        <v>0</v>
      </c>
      <c r="H129" s="225">
        <f t="shared" ref="H129" si="365">SUM(H116:H128)</f>
        <v>416091.93218994135</v>
      </c>
      <c r="I129" s="225">
        <f t="shared" ref="I129" si="366">SUM(I116:I128)</f>
        <v>32372.08154296875</v>
      </c>
      <c r="J129" s="225">
        <f t="shared" ref="J129" si="367">SUM(J116:J128)</f>
        <v>145424.60990142822</v>
      </c>
      <c r="K129" s="225">
        <f t="shared" ref="K129" si="368">SUM(K116:K128)</f>
        <v>1064282.8825073242</v>
      </c>
      <c r="L129" s="225">
        <f t="shared" ref="L129" si="369">SUM(L116:L128)</f>
        <v>358370.2549438476</v>
      </c>
      <c r="M129" s="225">
        <f t="shared" ref="M129" si="370">SUM(M116:M128)</f>
        <v>226205.62591552731</v>
      </c>
      <c r="N129" s="235">
        <f t="shared" ref="N129" si="371">SUM(N116:N128)</f>
        <v>228096.01959228513</v>
      </c>
      <c r="O129" s="90">
        <f t="shared" si="357"/>
        <v>2470843.4065933228</v>
      </c>
      <c r="Q129" s="91"/>
      <c r="R129" s="233" t="s">
        <v>43</v>
      </c>
      <c r="S129" s="225">
        <f>SUM(S116:S128)</f>
        <v>0</v>
      </c>
      <c r="T129" s="225">
        <f t="shared" ref="T129" si="372">SUM(T116:T128)</f>
        <v>0</v>
      </c>
      <c r="U129" s="225">
        <f t="shared" ref="U129" si="373">SUM(U116:U128)</f>
        <v>0</v>
      </c>
      <c r="V129" s="225">
        <f t="shared" ref="V129" si="374">SUM(V116:V128)</f>
        <v>0</v>
      </c>
      <c r="W129" s="225">
        <f t="shared" ref="W129" si="375">SUM(W116:W128)</f>
        <v>0</v>
      </c>
      <c r="X129" s="225">
        <f t="shared" ref="X129" si="376">SUM(X116:X128)</f>
        <v>0</v>
      </c>
      <c r="Y129" s="225">
        <f t="shared" ref="Y129" si="377">SUM(Y116:Y128)</f>
        <v>0</v>
      </c>
      <c r="Z129" s="225">
        <f t="shared" ref="Z129" si="378">SUM(Z116:Z128)</f>
        <v>148437.27682495117</v>
      </c>
      <c r="AA129" s="225">
        <f t="shared" ref="AA129" si="379">SUM(AA116:AA128)</f>
        <v>0</v>
      </c>
      <c r="AB129" s="225">
        <f t="shared" ref="AB129" si="380">SUM(AB116:AB128)</f>
        <v>0</v>
      </c>
      <c r="AC129" s="225">
        <f t="shared" ref="AC129" si="381">SUM(AC116:AC128)</f>
        <v>0</v>
      </c>
      <c r="AD129" s="235">
        <f t="shared" ref="AD129" si="382">SUM(AD116:AD128)</f>
        <v>0</v>
      </c>
      <c r="AE129" s="90">
        <f t="shared" si="358"/>
        <v>148437.27682495117</v>
      </c>
      <c r="AG129" s="91"/>
      <c r="AH129" s="233" t="s">
        <v>43</v>
      </c>
      <c r="AI129" s="225">
        <f>SUM(AI116:AI128)</f>
        <v>0</v>
      </c>
      <c r="AJ129" s="225">
        <f t="shared" ref="AJ129" si="383">SUM(AJ116:AJ128)</f>
        <v>0</v>
      </c>
      <c r="AK129" s="225">
        <f t="shared" ref="AK129" si="384">SUM(AK116:AK128)</f>
        <v>0</v>
      </c>
      <c r="AL129" s="225">
        <f t="shared" ref="AL129" si="385">SUM(AL116:AL128)</f>
        <v>0</v>
      </c>
      <c r="AM129" s="225">
        <f t="shared" ref="AM129" si="386">SUM(AM116:AM128)</f>
        <v>0</v>
      </c>
      <c r="AN129" s="225">
        <f t="shared" ref="AN129" si="387">SUM(AN116:AN128)</f>
        <v>0</v>
      </c>
      <c r="AO129" s="225">
        <f t="shared" ref="AO129" si="388">SUM(AO116:AO128)</f>
        <v>0</v>
      </c>
      <c r="AP129" s="225">
        <f t="shared" ref="AP129" si="389">SUM(AP116:AP128)</f>
        <v>0</v>
      </c>
      <c r="AQ129" s="225">
        <f t="shared" ref="AQ129" si="390">SUM(AQ116:AQ128)</f>
        <v>0</v>
      </c>
      <c r="AR129" s="225">
        <f t="shared" ref="AR129" si="391">SUM(AR116:AR128)</f>
        <v>0</v>
      </c>
      <c r="AS129" s="225">
        <f t="shared" ref="AS129" si="392">SUM(AS116:AS128)</f>
        <v>0</v>
      </c>
      <c r="AT129" s="235">
        <f t="shared" ref="AT129" si="393">SUM(AT116:AT128)</f>
        <v>0</v>
      </c>
      <c r="AU129" s="90">
        <f t="shared" si="359"/>
        <v>0</v>
      </c>
      <c r="AW129" s="91"/>
      <c r="AX129" s="233" t="s">
        <v>43</v>
      </c>
      <c r="AY129" s="225">
        <f>SUM(AY116:AY128)</f>
        <v>0</v>
      </c>
      <c r="AZ129" s="225">
        <f t="shared" ref="AZ129" si="394">SUM(AZ116:AZ128)</f>
        <v>0</v>
      </c>
      <c r="BA129" s="225">
        <f t="shared" ref="BA129" si="395">SUM(BA116:BA128)</f>
        <v>0</v>
      </c>
      <c r="BB129" s="225">
        <f t="shared" ref="BB129" si="396">SUM(BB116:BB128)</f>
        <v>0</v>
      </c>
      <c r="BC129" s="225">
        <f t="shared" ref="BC129" si="397">SUM(BC116:BC128)</f>
        <v>0</v>
      </c>
      <c r="BD129" s="225">
        <f t="shared" ref="BD129" si="398">SUM(BD116:BD128)</f>
        <v>0</v>
      </c>
      <c r="BE129" s="225">
        <f t="shared" ref="BE129" si="399">SUM(BE116:BE128)</f>
        <v>0</v>
      </c>
      <c r="BF129" s="225">
        <f t="shared" ref="BF129" si="400">SUM(BF116:BF128)</f>
        <v>0</v>
      </c>
      <c r="BG129" s="225">
        <f t="shared" ref="BG129" si="401">SUM(BG116:BG128)</f>
        <v>0</v>
      </c>
      <c r="BH129" s="225">
        <f t="shared" ref="BH129" si="402">SUM(BH116:BH128)</f>
        <v>0</v>
      </c>
      <c r="BI129" s="225">
        <f t="shared" ref="BI129" si="403">SUM(BI116:BI128)</f>
        <v>0</v>
      </c>
      <c r="BJ129" s="235">
        <f t="shared" ref="BJ129" si="404">SUM(BJ116:BJ128)</f>
        <v>0</v>
      </c>
      <c r="BK129" s="90">
        <f t="shared" si="360"/>
        <v>0</v>
      </c>
    </row>
    <row r="130" spans="1:63" ht="21.5" thickBot="1" x14ac:dyDescent="0.4">
      <c r="A130" s="92"/>
      <c r="Q130" s="92"/>
      <c r="AG130" s="92"/>
      <c r="AW130" s="92"/>
    </row>
    <row r="131" spans="1:63" ht="21.5" thickBot="1" x14ac:dyDescent="0.4">
      <c r="A131" s="92"/>
      <c r="B131" s="220" t="s">
        <v>36</v>
      </c>
      <c r="C131" s="221">
        <f t="shared" ref="C131:N131" si="405">C$3</f>
        <v>44562</v>
      </c>
      <c r="D131" s="221">
        <f t="shared" si="405"/>
        <v>44593</v>
      </c>
      <c r="E131" s="221">
        <f t="shared" si="405"/>
        <v>44621</v>
      </c>
      <c r="F131" s="221">
        <f t="shared" si="405"/>
        <v>44652</v>
      </c>
      <c r="G131" s="221">
        <f t="shared" si="405"/>
        <v>44682</v>
      </c>
      <c r="H131" s="221">
        <f t="shared" si="405"/>
        <v>44713</v>
      </c>
      <c r="I131" s="221">
        <f t="shared" si="405"/>
        <v>44743</v>
      </c>
      <c r="J131" s="221">
        <f t="shared" si="405"/>
        <v>44774</v>
      </c>
      <c r="K131" s="221">
        <f t="shared" si="405"/>
        <v>44805</v>
      </c>
      <c r="L131" s="221">
        <f t="shared" si="405"/>
        <v>44835</v>
      </c>
      <c r="M131" s="221">
        <f t="shared" si="405"/>
        <v>44866</v>
      </c>
      <c r="N131" s="228" t="str">
        <f t="shared" si="405"/>
        <v>Dec-22 +</v>
      </c>
      <c r="O131" s="222" t="s">
        <v>34</v>
      </c>
      <c r="Q131" s="92"/>
      <c r="R131" s="220" t="s">
        <v>36</v>
      </c>
      <c r="S131" s="221">
        <f t="shared" ref="S131:AD131" si="406">S$3</f>
        <v>44562</v>
      </c>
      <c r="T131" s="221">
        <f t="shared" si="406"/>
        <v>44593</v>
      </c>
      <c r="U131" s="221">
        <f t="shared" si="406"/>
        <v>44621</v>
      </c>
      <c r="V131" s="221">
        <f t="shared" si="406"/>
        <v>44652</v>
      </c>
      <c r="W131" s="221">
        <f t="shared" si="406"/>
        <v>44682</v>
      </c>
      <c r="X131" s="221">
        <f t="shared" si="406"/>
        <v>44713</v>
      </c>
      <c r="Y131" s="221">
        <f t="shared" si="406"/>
        <v>44743</v>
      </c>
      <c r="Z131" s="221">
        <f t="shared" si="406"/>
        <v>44774</v>
      </c>
      <c r="AA131" s="221">
        <f t="shared" si="406"/>
        <v>44805</v>
      </c>
      <c r="AB131" s="221">
        <f t="shared" si="406"/>
        <v>44835</v>
      </c>
      <c r="AC131" s="221">
        <f t="shared" si="406"/>
        <v>44866</v>
      </c>
      <c r="AD131" s="228" t="str">
        <f t="shared" si="406"/>
        <v>Dec-22 +</v>
      </c>
      <c r="AE131" s="222" t="s">
        <v>34</v>
      </c>
      <c r="AG131" s="92"/>
      <c r="AH131" s="220" t="s">
        <v>36</v>
      </c>
      <c r="AI131" s="221">
        <f t="shared" ref="AI131:AT131" si="407">AI$3</f>
        <v>44562</v>
      </c>
      <c r="AJ131" s="221">
        <f t="shared" si="407"/>
        <v>44593</v>
      </c>
      <c r="AK131" s="221">
        <f t="shared" si="407"/>
        <v>44621</v>
      </c>
      <c r="AL131" s="221">
        <f t="shared" si="407"/>
        <v>44652</v>
      </c>
      <c r="AM131" s="221">
        <f t="shared" si="407"/>
        <v>44682</v>
      </c>
      <c r="AN131" s="221">
        <f t="shared" si="407"/>
        <v>44713</v>
      </c>
      <c r="AO131" s="221">
        <f t="shared" si="407"/>
        <v>44743</v>
      </c>
      <c r="AP131" s="221">
        <f t="shared" si="407"/>
        <v>44774</v>
      </c>
      <c r="AQ131" s="221">
        <f t="shared" si="407"/>
        <v>44805</v>
      </c>
      <c r="AR131" s="221">
        <f t="shared" si="407"/>
        <v>44835</v>
      </c>
      <c r="AS131" s="221">
        <f t="shared" si="407"/>
        <v>44866</v>
      </c>
      <c r="AT131" s="228" t="str">
        <f t="shared" si="407"/>
        <v>Dec-22 +</v>
      </c>
      <c r="AU131" s="222" t="s">
        <v>34</v>
      </c>
      <c r="AW131" s="92"/>
      <c r="AX131" s="220" t="s">
        <v>36</v>
      </c>
      <c r="AY131" s="221">
        <f t="shared" ref="AY131:BJ131" si="408">AY$3</f>
        <v>44562</v>
      </c>
      <c r="AZ131" s="221">
        <f t="shared" si="408"/>
        <v>44593</v>
      </c>
      <c r="BA131" s="221">
        <f t="shared" si="408"/>
        <v>44621</v>
      </c>
      <c r="BB131" s="221">
        <f t="shared" si="408"/>
        <v>44652</v>
      </c>
      <c r="BC131" s="221">
        <f t="shared" si="408"/>
        <v>44682</v>
      </c>
      <c r="BD131" s="221">
        <f t="shared" si="408"/>
        <v>44713</v>
      </c>
      <c r="BE131" s="221">
        <f t="shared" si="408"/>
        <v>44743</v>
      </c>
      <c r="BF131" s="221">
        <f t="shared" si="408"/>
        <v>44774</v>
      </c>
      <c r="BG131" s="221">
        <f t="shared" si="408"/>
        <v>44805</v>
      </c>
      <c r="BH131" s="221">
        <f t="shared" si="408"/>
        <v>44835</v>
      </c>
      <c r="BI131" s="221">
        <f t="shared" si="408"/>
        <v>44866</v>
      </c>
      <c r="BJ131" s="228" t="str">
        <f t="shared" si="408"/>
        <v>Dec-22 +</v>
      </c>
      <c r="BK131" s="222" t="s">
        <v>34</v>
      </c>
    </row>
    <row r="132" spans="1:63" ht="15" customHeight="1" x14ac:dyDescent="0.35">
      <c r="A132" s="528" t="s">
        <v>70</v>
      </c>
      <c r="B132" s="232" t="s">
        <v>62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86">
        <v>0</v>
      </c>
      <c r="O132" s="87">
        <f t="shared" ref="O132:O145" si="409">SUM(C132:N132)</f>
        <v>0</v>
      </c>
      <c r="Q132" s="528" t="s">
        <v>70</v>
      </c>
      <c r="R132" s="232" t="s">
        <v>62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186">
        <v>0</v>
      </c>
      <c r="AE132" s="87">
        <f t="shared" ref="AE132:AE145" si="410">SUM(S132:AD132)</f>
        <v>0</v>
      </c>
      <c r="AG132" s="528" t="s">
        <v>70</v>
      </c>
      <c r="AH132" s="232" t="s">
        <v>62</v>
      </c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186"/>
      <c r="AU132" s="87">
        <f t="shared" ref="AU132:AU145" si="411">SUM(AI132:AT132)</f>
        <v>0</v>
      </c>
      <c r="AW132" s="528" t="s">
        <v>70</v>
      </c>
      <c r="AX132" s="232" t="s">
        <v>62</v>
      </c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186"/>
      <c r="BK132" s="87">
        <f t="shared" ref="BK132:BK145" si="412">SUM(AY132:BJ132)</f>
        <v>0</v>
      </c>
    </row>
    <row r="133" spans="1:63" x14ac:dyDescent="0.35">
      <c r="A133" s="529"/>
      <c r="B133" s="232" t="s">
        <v>61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186">
        <v>0</v>
      </c>
      <c r="O133" s="87">
        <f t="shared" si="409"/>
        <v>0</v>
      </c>
      <c r="Q133" s="529"/>
      <c r="R133" s="232" t="s">
        <v>61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186">
        <v>0</v>
      </c>
      <c r="AE133" s="87">
        <f t="shared" si="410"/>
        <v>0</v>
      </c>
      <c r="AG133" s="529"/>
      <c r="AH133" s="232" t="s">
        <v>61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186"/>
      <c r="AU133" s="87">
        <f t="shared" si="411"/>
        <v>0</v>
      </c>
      <c r="AW133" s="529"/>
      <c r="AX133" s="232" t="s">
        <v>61</v>
      </c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186"/>
      <c r="BK133" s="87">
        <f t="shared" si="412"/>
        <v>0</v>
      </c>
    </row>
    <row r="134" spans="1:63" x14ac:dyDescent="0.35">
      <c r="A134" s="529"/>
      <c r="B134" s="232" t="s">
        <v>60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186">
        <v>0</v>
      </c>
      <c r="O134" s="87">
        <f t="shared" si="409"/>
        <v>0</v>
      </c>
      <c r="Q134" s="529"/>
      <c r="R134" s="232" t="s">
        <v>60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186">
        <v>0</v>
      </c>
      <c r="AE134" s="87">
        <f t="shared" si="410"/>
        <v>0</v>
      </c>
      <c r="AG134" s="529"/>
      <c r="AH134" s="232" t="s">
        <v>60</v>
      </c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186"/>
      <c r="AU134" s="87">
        <f t="shared" si="411"/>
        <v>0</v>
      </c>
      <c r="AW134" s="529"/>
      <c r="AX134" s="232" t="s">
        <v>60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186"/>
      <c r="BK134" s="87">
        <f t="shared" si="412"/>
        <v>0</v>
      </c>
    </row>
    <row r="135" spans="1:63" x14ac:dyDescent="0.35">
      <c r="A135" s="529"/>
      <c r="B135" s="232" t="s">
        <v>59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86">
        <v>0</v>
      </c>
      <c r="O135" s="87">
        <f t="shared" si="409"/>
        <v>0</v>
      </c>
      <c r="Q135" s="529"/>
      <c r="R135" s="232" t="s">
        <v>59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186">
        <v>0</v>
      </c>
      <c r="AE135" s="87">
        <f t="shared" si="410"/>
        <v>0</v>
      </c>
      <c r="AG135" s="529"/>
      <c r="AH135" s="232" t="s">
        <v>59</v>
      </c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186"/>
      <c r="AU135" s="87">
        <f t="shared" si="411"/>
        <v>0</v>
      </c>
      <c r="AW135" s="529"/>
      <c r="AX135" s="232" t="s">
        <v>59</v>
      </c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186"/>
      <c r="BK135" s="87">
        <f t="shared" si="412"/>
        <v>0</v>
      </c>
    </row>
    <row r="136" spans="1:63" x14ac:dyDescent="0.35">
      <c r="A136" s="529"/>
      <c r="B136" s="232" t="s">
        <v>58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186">
        <v>9026.9307861328089</v>
      </c>
      <c r="O136" s="87">
        <f t="shared" si="409"/>
        <v>9026.9307861328089</v>
      </c>
      <c r="Q136" s="529"/>
      <c r="R136" s="232" t="s">
        <v>58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186">
        <v>0</v>
      </c>
      <c r="AE136" s="87">
        <f t="shared" si="410"/>
        <v>0</v>
      </c>
      <c r="AG136" s="529"/>
      <c r="AH136" s="232" t="s">
        <v>58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186"/>
      <c r="AU136" s="87">
        <f t="shared" si="411"/>
        <v>0</v>
      </c>
      <c r="AW136" s="529"/>
      <c r="AX136" s="232" t="s">
        <v>58</v>
      </c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186"/>
      <c r="BK136" s="87">
        <f t="shared" si="412"/>
        <v>0</v>
      </c>
    </row>
    <row r="137" spans="1:63" x14ac:dyDescent="0.35">
      <c r="A137" s="529"/>
      <c r="B137" s="232" t="s">
        <v>57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86">
        <v>0</v>
      </c>
      <c r="O137" s="87">
        <f t="shared" si="409"/>
        <v>0</v>
      </c>
      <c r="Q137" s="529"/>
      <c r="R137" s="232" t="s">
        <v>57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186">
        <v>0</v>
      </c>
      <c r="AE137" s="87">
        <f t="shared" si="410"/>
        <v>0</v>
      </c>
      <c r="AG137" s="529"/>
      <c r="AH137" s="232" t="s">
        <v>57</v>
      </c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186"/>
      <c r="AU137" s="87">
        <f t="shared" si="411"/>
        <v>0</v>
      </c>
      <c r="AW137" s="529"/>
      <c r="AX137" s="232" t="s">
        <v>57</v>
      </c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186"/>
      <c r="BK137" s="87">
        <f t="shared" si="412"/>
        <v>0</v>
      </c>
    </row>
    <row r="138" spans="1:63" x14ac:dyDescent="0.35">
      <c r="A138" s="529"/>
      <c r="B138" s="232" t="s">
        <v>56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186">
        <v>0</v>
      </c>
      <c r="O138" s="87">
        <f t="shared" si="409"/>
        <v>0</v>
      </c>
      <c r="Q138" s="529"/>
      <c r="R138" s="232" t="s">
        <v>56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477086.390625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186">
        <v>0</v>
      </c>
      <c r="AE138" s="87">
        <f t="shared" si="410"/>
        <v>477086.390625</v>
      </c>
      <c r="AG138" s="529"/>
      <c r="AH138" s="232" t="s">
        <v>56</v>
      </c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186"/>
      <c r="AU138" s="87">
        <f t="shared" si="411"/>
        <v>0</v>
      </c>
      <c r="AW138" s="529"/>
      <c r="AX138" s="232" t="s">
        <v>56</v>
      </c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186"/>
      <c r="BK138" s="87">
        <f t="shared" si="412"/>
        <v>0</v>
      </c>
    </row>
    <row r="139" spans="1:63" x14ac:dyDescent="0.35">
      <c r="A139" s="529"/>
      <c r="B139" s="232" t="s">
        <v>55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48178.87744140625</v>
      </c>
      <c r="J139" s="3">
        <v>76138.157653808594</v>
      </c>
      <c r="K139" s="3">
        <v>0</v>
      </c>
      <c r="L139" s="3">
        <v>3284.9234619140625</v>
      </c>
      <c r="M139" s="3">
        <v>0</v>
      </c>
      <c r="N139" s="186">
        <v>358056.65734863281</v>
      </c>
      <c r="O139" s="87">
        <f t="shared" si="409"/>
        <v>485658.61590576172</v>
      </c>
      <c r="Q139" s="529"/>
      <c r="R139" s="232" t="s">
        <v>55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86">
        <v>0</v>
      </c>
      <c r="AE139" s="87">
        <f t="shared" si="410"/>
        <v>0</v>
      </c>
      <c r="AG139" s="529"/>
      <c r="AH139" s="232" t="s">
        <v>55</v>
      </c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186"/>
      <c r="AU139" s="87">
        <f t="shared" si="411"/>
        <v>0</v>
      </c>
      <c r="AW139" s="529"/>
      <c r="AX139" s="232" t="s">
        <v>55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186"/>
      <c r="BK139" s="87">
        <f t="shared" si="412"/>
        <v>0</v>
      </c>
    </row>
    <row r="140" spans="1:63" x14ac:dyDescent="0.35">
      <c r="A140" s="529"/>
      <c r="B140" s="232" t="s">
        <v>54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86">
        <v>0</v>
      </c>
      <c r="O140" s="87">
        <f t="shared" si="409"/>
        <v>0</v>
      </c>
      <c r="Q140" s="529"/>
      <c r="R140" s="232" t="s">
        <v>54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186">
        <v>0</v>
      </c>
      <c r="AE140" s="87">
        <f t="shared" si="410"/>
        <v>0</v>
      </c>
      <c r="AG140" s="529"/>
      <c r="AH140" s="232" t="s">
        <v>54</v>
      </c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186"/>
      <c r="AU140" s="87">
        <f t="shared" si="411"/>
        <v>0</v>
      </c>
      <c r="AW140" s="529"/>
      <c r="AX140" s="232" t="s">
        <v>54</v>
      </c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186"/>
      <c r="BK140" s="87">
        <f t="shared" si="412"/>
        <v>0</v>
      </c>
    </row>
    <row r="141" spans="1:63" x14ac:dyDescent="0.35">
      <c r="A141" s="529"/>
      <c r="B141" s="232" t="s">
        <v>53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186">
        <v>0</v>
      </c>
      <c r="O141" s="87">
        <f t="shared" si="409"/>
        <v>0</v>
      </c>
      <c r="Q141" s="529"/>
      <c r="R141" s="232" t="s">
        <v>53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186">
        <v>36288.029296875</v>
      </c>
      <c r="AE141" s="87">
        <f t="shared" si="410"/>
        <v>36288.029296875</v>
      </c>
      <c r="AG141" s="529"/>
      <c r="AH141" s="232" t="s">
        <v>53</v>
      </c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186"/>
      <c r="AU141" s="87">
        <f t="shared" si="411"/>
        <v>0</v>
      </c>
      <c r="AW141" s="529"/>
      <c r="AX141" s="232" t="s">
        <v>53</v>
      </c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186"/>
      <c r="BK141" s="87">
        <f t="shared" si="412"/>
        <v>0</v>
      </c>
    </row>
    <row r="142" spans="1:63" x14ac:dyDescent="0.35">
      <c r="A142" s="529"/>
      <c r="B142" s="232" t="s">
        <v>52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186">
        <v>0</v>
      </c>
      <c r="O142" s="87">
        <f t="shared" si="409"/>
        <v>0</v>
      </c>
      <c r="Q142" s="529"/>
      <c r="R142" s="232" t="s">
        <v>52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186">
        <v>0</v>
      </c>
      <c r="AE142" s="87">
        <f t="shared" si="410"/>
        <v>0</v>
      </c>
      <c r="AG142" s="529"/>
      <c r="AH142" s="232" t="s">
        <v>52</v>
      </c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186"/>
      <c r="AU142" s="87">
        <f t="shared" si="411"/>
        <v>0</v>
      </c>
      <c r="AW142" s="529"/>
      <c r="AX142" s="232" t="s">
        <v>52</v>
      </c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186"/>
      <c r="BK142" s="87">
        <f t="shared" si="412"/>
        <v>0</v>
      </c>
    </row>
    <row r="143" spans="1:63" x14ac:dyDescent="0.35">
      <c r="A143" s="529"/>
      <c r="B143" s="232" t="s">
        <v>51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186">
        <v>0</v>
      </c>
      <c r="O143" s="87">
        <f t="shared" si="409"/>
        <v>0</v>
      </c>
      <c r="Q143" s="529"/>
      <c r="R143" s="232" t="s">
        <v>51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186">
        <v>0</v>
      </c>
      <c r="AE143" s="87">
        <f t="shared" si="410"/>
        <v>0</v>
      </c>
      <c r="AG143" s="529"/>
      <c r="AH143" s="232" t="s">
        <v>51</v>
      </c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186"/>
      <c r="AU143" s="87">
        <f t="shared" si="411"/>
        <v>0</v>
      </c>
      <c r="AW143" s="529"/>
      <c r="AX143" s="232" t="s">
        <v>51</v>
      </c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186"/>
      <c r="BK143" s="87">
        <f t="shared" si="412"/>
        <v>0</v>
      </c>
    </row>
    <row r="144" spans="1:63" ht="15" thickBot="1" x14ac:dyDescent="0.4">
      <c r="A144" s="530"/>
      <c r="B144" s="232" t="s">
        <v>50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186">
        <v>0</v>
      </c>
      <c r="O144" s="87">
        <f t="shared" si="409"/>
        <v>0</v>
      </c>
      <c r="Q144" s="530"/>
      <c r="R144" s="232" t="s">
        <v>50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186">
        <v>0</v>
      </c>
      <c r="AE144" s="87">
        <f t="shared" si="410"/>
        <v>0</v>
      </c>
      <c r="AG144" s="530"/>
      <c r="AH144" s="232" t="s">
        <v>50</v>
      </c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186"/>
      <c r="AU144" s="87">
        <f t="shared" si="411"/>
        <v>0</v>
      </c>
      <c r="AW144" s="530"/>
      <c r="AX144" s="232" t="s">
        <v>50</v>
      </c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186"/>
      <c r="BK144" s="87">
        <f t="shared" si="412"/>
        <v>0</v>
      </c>
    </row>
    <row r="145" spans="1:64" ht="15" thickBot="1" x14ac:dyDescent="0.4">
      <c r="B145" s="233" t="s">
        <v>43</v>
      </c>
      <c r="C145" s="225">
        <f>SUM(C132:C144)</f>
        <v>0</v>
      </c>
      <c r="D145" s="225">
        <f t="shared" ref="D145" si="413">SUM(D132:D144)</f>
        <v>0</v>
      </c>
      <c r="E145" s="225">
        <f t="shared" ref="E145" si="414">SUM(E132:E144)</f>
        <v>0</v>
      </c>
      <c r="F145" s="225">
        <f t="shared" ref="F145" si="415">SUM(F132:F144)</f>
        <v>0</v>
      </c>
      <c r="G145" s="225">
        <f t="shared" ref="G145" si="416">SUM(G132:G144)</f>
        <v>0</v>
      </c>
      <c r="H145" s="225">
        <f t="shared" ref="H145" si="417">SUM(H132:H144)</f>
        <v>0</v>
      </c>
      <c r="I145" s="225">
        <f t="shared" ref="I145" si="418">SUM(I132:I144)</f>
        <v>48178.87744140625</v>
      </c>
      <c r="J145" s="225">
        <f t="shared" ref="J145" si="419">SUM(J132:J144)</f>
        <v>76138.157653808594</v>
      </c>
      <c r="K145" s="225">
        <f t="shared" ref="K145" si="420">SUM(K132:K144)</f>
        <v>0</v>
      </c>
      <c r="L145" s="225">
        <f t="shared" ref="L145" si="421">SUM(L132:L144)</f>
        <v>3284.9234619140625</v>
      </c>
      <c r="M145" s="225">
        <f t="shared" ref="M145" si="422">SUM(M132:M144)</f>
        <v>0</v>
      </c>
      <c r="N145" s="235">
        <f t="shared" ref="N145" si="423">SUM(N132:N144)</f>
        <v>367083.58813476563</v>
      </c>
      <c r="O145" s="90">
        <f t="shared" si="409"/>
        <v>494685.54669189453</v>
      </c>
      <c r="Q145" s="91"/>
      <c r="R145" s="233" t="s">
        <v>43</v>
      </c>
      <c r="S145" s="225">
        <f>SUM(S132:S144)</f>
        <v>0</v>
      </c>
      <c r="T145" s="225">
        <f t="shared" ref="T145" si="424">SUM(T132:T144)</f>
        <v>0</v>
      </c>
      <c r="U145" s="225">
        <f t="shared" ref="U145" si="425">SUM(U132:U144)</f>
        <v>0</v>
      </c>
      <c r="V145" s="225">
        <f t="shared" ref="V145" si="426">SUM(V132:V144)</f>
        <v>0</v>
      </c>
      <c r="W145" s="225">
        <f t="shared" ref="W145" si="427">SUM(W132:W144)</f>
        <v>0</v>
      </c>
      <c r="X145" s="225">
        <f t="shared" ref="X145" si="428">SUM(X132:X144)</f>
        <v>477086.390625</v>
      </c>
      <c r="Y145" s="225">
        <f t="shared" ref="Y145" si="429">SUM(Y132:Y144)</f>
        <v>0</v>
      </c>
      <c r="Z145" s="225">
        <f t="shared" ref="Z145" si="430">SUM(Z132:Z144)</f>
        <v>0</v>
      </c>
      <c r="AA145" s="225">
        <f t="shared" ref="AA145" si="431">SUM(AA132:AA144)</f>
        <v>0</v>
      </c>
      <c r="AB145" s="225">
        <f t="shared" ref="AB145" si="432">SUM(AB132:AB144)</f>
        <v>0</v>
      </c>
      <c r="AC145" s="225">
        <f t="shared" ref="AC145" si="433">SUM(AC132:AC144)</f>
        <v>0</v>
      </c>
      <c r="AD145" s="235">
        <f t="shared" ref="AD145" si="434">SUM(AD132:AD144)</f>
        <v>36288.029296875</v>
      </c>
      <c r="AE145" s="90">
        <f t="shared" si="410"/>
        <v>513374.419921875</v>
      </c>
      <c r="AG145" s="91"/>
      <c r="AH145" s="233" t="s">
        <v>43</v>
      </c>
      <c r="AI145" s="225">
        <f>SUM(AI132:AI144)</f>
        <v>0</v>
      </c>
      <c r="AJ145" s="225">
        <f t="shared" ref="AJ145" si="435">SUM(AJ132:AJ144)</f>
        <v>0</v>
      </c>
      <c r="AK145" s="225">
        <f t="shared" ref="AK145" si="436">SUM(AK132:AK144)</f>
        <v>0</v>
      </c>
      <c r="AL145" s="225">
        <f t="shared" ref="AL145" si="437">SUM(AL132:AL144)</f>
        <v>0</v>
      </c>
      <c r="AM145" s="225">
        <f t="shared" ref="AM145" si="438">SUM(AM132:AM144)</f>
        <v>0</v>
      </c>
      <c r="AN145" s="225">
        <f t="shared" ref="AN145" si="439">SUM(AN132:AN144)</f>
        <v>0</v>
      </c>
      <c r="AO145" s="225">
        <f t="shared" ref="AO145" si="440">SUM(AO132:AO144)</f>
        <v>0</v>
      </c>
      <c r="AP145" s="225">
        <f t="shared" ref="AP145" si="441">SUM(AP132:AP144)</f>
        <v>0</v>
      </c>
      <c r="AQ145" s="225">
        <f t="shared" ref="AQ145" si="442">SUM(AQ132:AQ144)</f>
        <v>0</v>
      </c>
      <c r="AR145" s="225">
        <f t="shared" ref="AR145" si="443">SUM(AR132:AR144)</f>
        <v>0</v>
      </c>
      <c r="AS145" s="225">
        <f t="shared" ref="AS145" si="444">SUM(AS132:AS144)</f>
        <v>0</v>
      </c>
      <c r="AT145" s="235">
        <f t="shared" ref="AT145" si="445">SUM(AT132:AT144)</f>
        <v>0</v>
      </c>
      <c r="AU145" s="90">
        <f t="shared" si="411"/>
        <v>0</v>
      </c>
      <c r="AW145" s="91"/>
      <c r="AX145" s="233" t="s">
        <v>43</v>
      </c>
      <c r="AY145" s="225">
        <f>SUM(AY132:AY144)</f>
        <v>0</v>
      </c>
      <c r="AZ145" s="225">
        <f t="shared" ref="AZ145" si="446">SUM(AZ132:AZ144)</f>
        <v>0</v>
      </c>
      <c r="BA145" s="225">
        <f t="shared" ref="BA145" si="447">SUM(BA132:BA144)</f>
        <v>0</v>
      </c>
      <c r="BB145" s="225">
        <f t="shared" ref="BB145" si="448">SUM(BB132:BB144)</f>
        <v>0</v>
      </c>
      <c r="BC145" s="225">
        <f t="shared" ref="BC145" si="449">SUM(BC132:BC144)</f>
        <v>0</v>
      </c>
      <c r="BD145" s="225">
        <f t="shared" ref="BD145" si="450">SUM(BD132:BD144)</f>
        <v>0</v>
      </c>
      <c r="BE145" s="225">
        <f t="shared" ref="BE145" si="451">SUM(BE132:BE144)</f>
        <v>0</v>
      </c>
      <c r="BF145" s="225">
        <f t="shared" ref="BF145" si="452">SUM(BF132:BF144)</f>
        <v>0</v>
      </c>
      <c r="BG145" s="225">
        <f t="shared" ref="BG145" si="453">SUM(BG132:BG144)</f>
        <v>0</v>
      </c>
      <c r="BH145" s="225">
        <f t="shared" ref="BH145" si="454">SUM(BH132:BH144)</f>
        <v>0</v>
      </c>
      <c r="BI145" s="225">
        <f t="shared" ref="BI145" si="455">SUM(BI132:BI144)</f>
        <v>0</v>
      </c>
      <c r="BJ145" s="235">
        <f t="shared" ref="BJ145" si="456">SUM(BJ132:BJ144)</f>
        <v>0</v>
      </c>
      <c r="BK145" s="90">
        <f t="shared" si="412"/>
        <v>0</v>
      </c>
    </row>
    <row r="146" spans="1:64" ht="21.5" thickBot="1" x14ac:dyDescent="0.4">
      <c r="A146" s="92"/>
      <c r="Q146" s="92"/>
      <c r="AG146" s="92"/>
      <c r="AW146" s="92"/>
    </row>
    <row r="147" spans="1:64" ht="15" thickBot="1" x14ac:dyDescent="0.4">
      <c r="B147" s="220" t="s">
        <v>36</v>
      </c>
      <c r="C147" s="221">
        <f t="shared" ref="C147:N147" si="457">C$3</f>
        <v>44562</v>
      </c>
      <c r="D147" s="221">
        <f t="shared" si="457"/>
        <v>44593</v>
      </c>
      <c r="E147" s="221">
        <f t="shared" si="457"/>
        <v>44621</v>
      </c>
      <c r="F147" s="221">
        <f t="shared" si="457"/>
        <v>44652</v>
      </c>
      <c r="G147" s="221">
        <f t="shared" si="457"/>
        <v>44682</v>
      </c>
      <c r="H147" s="221">
        <f t="shared" si="457"/>
        <v>44713</v>
      </c>
      <c r="I147" s="221">
        <f t="shared" si="457"/>
        <v>44743</v>
      </c>
      <c r="J147" s="221">
        <f t="shared" si="457"/>
        <v>44774</v>
      </c>
      <c r="K147" s="221">
        <f t="shared" si="457"/>
        <v>44805</v>
      </c>
      <c r="L147" s="221">
        <f t="shared" si="457"/>
        <v>44835</v>
      </c>
      <c r="M147" s="221">
        <f t="shared" si="457"/>
        <v>44866</v>
      </c>
      <c r="N147" s="228" t="str">
        <f t="shared" si="457"/>
        <v>Dec-22 +</v>
      </c>
      <c r="O147" s="222" t="s">
        <v>34</v>
      </c>
      <c r="Q147" s="91"/>
      <c r="R147" s="220" t="s">
        <v>36</v>
      </c>
      <c r="S147" s="221">
        <f t="shared" ref="S147:AD147" si="458">S$3</f>
        <v>44562</v>
      </c>
      <c r="T147" s="221">
        <f t="shared" si="458"/>
        <v>44593</v>
      </c>
      <c r="U147" s="221">
        <f t="shared" si="458"/>
        <v>44621</v>
      </c>
      <c r="V147" s="221">
        <f t="shared" si="458"/>
        <v>44652</v>
      </c>
      <c r="W147" s="221">
        <f t="shared" si="458"/>
        <v>44682</v>
      </c>
      <c r="X147" s="221">
        <f t="shared" si="458"/>
        <v>44713</v>
      </c>
      <c r="Y147" s="221">
        <f t="shared" si="458"/>
        <v>44743</v>
      </c>
      <c r="Z147" s="221">
        <f t="shared" si="458"/>
        <v>44774</v>
      </c>
      <c r="AA147" s="221">
        <f t="shared" si="458"/>
        <v>44805</v>
      </c>
      <c r="AB147" s="221">
        <f t="shared" si="458"/>
        <v>44835</v>
      </c>
      <c r="AC147" s="221">
        <f t="shared" si="458"/>
        <v>44866</v>
      </c>
      <c r="AD147" s="228" t="str">
        <f t="shared" si="458"/>
        <v>Dec-22 +</v>
      </c>
      <c r="AE147" s="222" t="s">
        <v>34</v>
      </c>
      <c r="AG147" s="91"/>
      <c r="AH147" s="220" t="s">
        <v>36</v>
      </c>
      <c r="AI147" s="221">
        <f t="shared" ref="AI147:AT147" si="459">AI$3</f>
        <v>44562</v>
      </c>
      <c r="AJ147" s="221">
        <f t="shared" si="459"/>
        <v>44593</v>
      </c>
      <c r="AK147" s="221">
        <f t="shared" si="459"/>
        <v>44621</v>
      </c>
      <c r="AL147" s="221">
        <f t="shared" si="459"/>
        <v>44652</v>
      </c>
      <c r="AM147" s="221">
        <f t="shared" si="459"/>
        <v>44682</v>
      </c>
      <c r="AN147" s="221">
        <f t="shared" si="459"/>
        <v>44713</v>
      </c>
      <c r="AO147" s="221">
        <f t="shared" si="459"/>
        <v>44743</v>
      </c>
      <c r="AP147" s="221">
        <f t="shared" si="459"/>
        <v>44774</v>
      </c>
      <c r="AQ147" s="221">
        <f t="shared" si="459"/>
        <v>44805</v>
      </c>
      <c r="AR147" s="221">
        <f t="shared" si="459"/>
        <v>44835</v>
      </c>
      <c r="AS147" s="221">
        <f t="shared" si="459"/>
        <v>44866</v>
      </c>
      <c r="AT147" s="228" t="str">
        <f t="shared" si="459"/>
        <v>Dec-22 +</v>
      </c>
      <c r="AU147" s="222" t="s">
        <v>34</v>
      </c>
      <c r="AW147" s="91"/>
      <c r="AX147" s="220" t="s">
        <v>36</v>
      </c>
      <c r="AY147" s="221">
        <f t="shared" ref="AY147:BJ147" si="460">AY$3</f>
        <v>44562</v>
      </c>
      <c r="AZ147" s="221">
        <f t="shared" si="460"/>
        <v>44593</v>
      </c>
      <c r="BA147" s="221">
        <f t="shared" si="460"/>
        <v>44621</v>
      </c>
      <c r="BB147" s="221">
        <f t="shared" si="460"/>
        <v>44652</v>
      </c>
      <c r="BC147" s="221">
        <f t="shared" si="460"/>
        <v>44682</v>
      </c>
      <c r="BD147" s="221">
        <f t="shared" si="460"/>
        <v>44713</v>
      </c>
      <c r="BE147" s="221">
        <f t="shared" si="460"/>
        <v>44743</v>
      </c>
      <c r="BF147" s="221">
        <f t="shared" si="460"/>
        <v>44774</v>
      </c>
      <c r="BG147" s="221">
        <f t="shared" si="460"/>
        <v>44805</v>
      </c>
      <c r="BH147" s="221">
        <f t="shared" si="460"/>
        <v>44835</v>
      </c>
      <c r="BI147" s="221">
        <f t="shared" si="460"/>
        <v>44866</v>
      </c>
      <c r="BJ147" s="228" t="str">
        <f t="shared" si="460"/>
        <v>Dec-22 +</v>
      </c>
      <c r="BK147" s="222" t="s">
        <v>34</v>
      </c>
    </row>
    <row r="148" spans="1:64" ht="15" customHeight="1" x14ac:dyDescent="0.35">
      <c r="A148" s="534" t="s">
        <v>175</v>
      </c>
      <c r="B148" s="232" t="s">
        <v>62</v>
      </c>
      <c r="C148" s="3">
        <f t="shared" ref="C148:N148" si="461">C20+C36+C52+C68+C84+C132</f>
        <v>0</v>
      </c>
      <c r="D148" s="3">
        <f t="shared" si="461"/>
        <v>0</v>
      </c>
      <c r="E148" s="3">
        <f t="shared" si="461"/>
        <v>0</v>
      </c>
      <c r="F148" s="3">
        <f t="shared" si="461"/>
        <v>0</v>
      </c>
      <c r="G148" s="3">
        <f t="shared" si="461"/>
        <v>0</v>
      </c>
      <c r="H148" s="3">
        <f t="shared" si="461"/>
        <v>0</v>
      </c>
      <c r="I148" s="3">
        <f t="shared" si="461"/>
        <v>0</v>
      </c>
      <c r="J148" s="3">
        <f t="shared" si="461"/>
        <v>0</v>
      </c>
      <c r="K148" s="3">
        <f t="shared" si="461"/>
        <v>0</v>
      </c>
      <c r="L148" s="3">
        <f t="shared" si="461"/>
        <v>0</v>
      </c>
      <c r="M148" s="3">
        <f t="shared" si="461"/>
        <v>0</v>
      </c>
      <c r="N148" s="186">
        <f t="shared" si="461"/>
        <v>0</v>
      </c>
      <c r="O148" s="87">
        <f t="shared" ref="O148:O161" si="462">SUM(C148:N148)</f>
        <v>0</v>
      </c>
      <c r="Q148" s="534" t="s">
        <v>175</v>
      </c>
      <c r="R148" s="232" t="s">
        <v>62</v>
      </c>
      <c r="S148" s="3">
        <f t="shared" ref="S148:AD148" si="463">S20+S36+S52+S68+S84+S132</f>
        <v>0</v>
      </c>
      <c r="T148" s="3">
        <f t="shared" si="463"/>
        <v>418349</v>
      </c>
      <c r="U148" s="3">
        <f t="shared" si="463"/>
        <v>26325.708506012244</v>
      </c>
      <c r="V148" s="3">
        <f t="shared" si="463"/>
        <v>123211</v>
      </c>
      <c r="W148" s="3">
        <f t="shared" si="463"/>
        <v>602350</v>
      </c>
      <c r="X148" s="3">
        <f t="shared" si="463"/>
        <v>41972</v>
      </c>
      <c r="Y148" s="3">
        <f t="shared" si="463"/>
        <v>193591.4752461352</v>
      </c>
      <c r="Z148" s="3">
        <f t="shared" si="463"/>
        <v>0</v>
      </c>
      <c r="AA148" s="3">
        <f t="shared" si="463"/>
        <v>0</v>
      </c>
      <c r="AB148" s="3">
        <f t="shared" si="463"/>
        <v>150572</v>
      </c>
      <c r="AC148" s="3">
        <f t="shared" si="463"/>
        <v>471985</v>
      </c>
      <c r="AD148" s="186">
        <f t="shared" si="463"/>
        <v>1526495.6460074333</v>
      </c>
      <c r="AE148" s="87">
        <f t="shared" ref="AE148:AE161" si="464">SUM(S148:AD148)</f>
        <v>3554851.829759581</v>
      </c>
      <c r="AG148" s="534" t="s">
        <v>175</v>
      </c>
      <c r="AH148" s="232" t="s">
        <v>62</v>
      </c>
      <c r="AI148" s="3">
        <f t="shared" ref="AI148:AT148" si="465">AI20+AI36+AI52+AI68+AI84+AI132</f>
        <v>0</v>
      </c>
      <c r="AJ148" s="3">
        <f t="shared" si="465"/>
        <v>0</v>
      </c>
      <c r="AK148" s="3">
        <f t="shared" si="465"/>
        <v>0</v>
      </c>
      <c r="AL148" s="3">
        <f t="shared" si="465"/>
        <v>21511.187040498295</v>
      </c>
      <c r="AM148" s="3">
        <f t="shared" si="465"/>
        <v>0</v>
      </c>
      <c r="AN148" s="3">
        <f t="shared" si="465"/>
        <v>90140</v>
      </c>
      <c r="AO148" s="3">
        <f t="shared" si="465"/>
        <v>223562</v>
      </c>
      <c r="AP148" s="3">
        <f t="shared" si="465"/>
        <v>0</v>
      </c>
      <c r="AQ148" s="3">
        <f t="shared" si="465"/>
        <v>0</v>
      </c>
      <c r="AR148" s="3">
        <f t="shared" si="465"/>
        <v>438628.40112691914</v>
      </c>
      <c r="AS148" s="3">
        <f t="shared" si="465"/>
        <v>0</v>
      </c>
      <c r="AT148" s="186">
        <f t="shared" si="465"/>
        <v>1171528.4716725883</v>
      </c>
      <c r="AU148" s="87">
        <f t="shared" ref="AU148:AU161" si="466">SUM(AI148:AT148)</f>
        <v>1945370.0598400058</v>
      </c>
      <c r="AW148" s="534" t="s">
        <v>175</v>
      </c>
      <c r="AX148" s="232" t="s">
        <v>62</v>
      </c>
      <c r="AY148" s="3">
        <f t="shared" ref="AY148:BJ148" si="467">AY20+AY36+AY52+AY68+AY84+AY132</f>
        <v>0</v>
      </c>
      <c r="AZ148" s="3">
        <f t="shared" si="467"/>
        <v>0</v>
      </c>
      <c r="BA148" s="3">
        <f t="shared" si="467"/>
        <v>441497.15232034831</v>
      </c>
      <c r="BB148" s="3">
        <f t="shared" si="467"/>
        <v>0</v>
      </c>
      <c r="BC148" s="3">
        <f t="shared" si="467"/>
        <v>0</v>
      </c>
      <c r="BD148" s="3">
        <f t="shared" si="467"/>
        <v>0</v>
      </c>
      <c r="BE148" s="3">
        <f t="shared" si="467"/>
        <v>0</v>
      </c>
      <c r="BF148" s="3">
        <f t="shared" si="467"/>
        <v>0</v>
      </c>
      <c r="BG148" s="3">
        <f t="shared" si="467"/>
        <v>0</v>
      </c>
      <c r="BH148" s="3">
        <f t="shared" si="467"/>
        <v>0</v>
      </c>
      <c r="BI148" s="3">
        <f t="shared" si="467"/>
        <v>0</v>
      </c>
      <c r="BJ148" s="186">
        <f t="shared" si="467"/>
        <v>0</v>
      </c>
      <c r="BK148" s="87">
        <f t="shared" ref="BK148:BK161" si="468">SUM(AY148:BJ148)</f>
        <v>441497.15232034831</v>
      </c>
    </row>
    <row r="149" spans="1:64" x14ac:dyDescent="0.35">
      <c r="A149" s="535"/>
      <c r="B149" s="232" t="s">
        <v>61</v>
      </c>
      <c r="C149" s="3">
        <f t="shared" ref="C149:N149" si="469">C21+C37+C53+C69+C85+C133</f>
        <v>0</v>
      </c>
      <c r="D149" s="3">
        <f t="shared" si="469"/>
        <v>0</v>
      </c>
      <c r="E149" s="3">
        <f t="shared" si="469"/>
        <v>0</v>
      </c>
      <c r="F149" s="3">
        <f t="shared" si="469"/>
        <v>0</v>
      </c>
      <c r="G149" s="3">
        <f t="shared" si="469"/>
        <v>0</v>
      </c>
      <c r="H149" s="3">
        <f t="shared" si="469"/>
        <v>0</v>
      </c>
      <c r="I149" s="3">
        <f t="shared" si="469"/>
        <v>0</v>
      </c>
      <c r="J149" s="3">
        <f t="shared" si="469"/>
        <v>0</v>
      </c>
      <c r="K149" s="3">
        <f t="shared" si="469"/>
        <v>0</v>
      </c>
      <c r="L149" s="3">
        <f t="shared" si="469"/>
        <v>0</v>
      </c>
      <c r="M149" s="3">
        <f t="shared" si="469"/>
        <v>0</v>
      </c>
      <c r="N149" s="186">
        <f t="shared" si="469"/>
        <v>0</v>
      </c>
      <c r="O149" s="87">
        <f t="shared" si="462"/>
        <v>0</v>
      </c>
      <c r="Q149" s="535"/>
      <c r="R149" s="232" t="s">
        <v>61</v>
      </c>
      <c r="S149" s="3">
        <f t="shared" ref="S149:AD149" si="470">S21+S37+S53+S69+S85+S133</f>
        <v>0</v>
      </c>
      <c r="T149" s="3">
        <f t="shared" si="470"/>
        <v>0</v>
      </c>
      <c r="U149" s="3">
        <f t="shared" si="470"/>
        <v>0</v>
      </c>
      <c r="V149" s="3">
        <f t="shared" si="470"/>
        <v>0</v>
      </c>
      <c r="W149" s="3">
        <f t="shared" si="470"/>
        <v>0</v>
      </c>
      <c r="X149" s="3">
        <f t="shared" si="470"/>
        <v>0</v>
      </c>
      <c r="Y149" s="3">
        <f t="shared" si="470"/>
        <v>0</v>
      </c>
      <c r="Z149" s="3">
        <f t="shared" si="470"/>
        <v>0</v>
      </c>
      <c r="AA149" s="3">
        <f t="shared" si="470"/>
        <v>0</v>
      </c>
      <c r="AB149" s="3">
        <f t="shared" si="470"/>
        <v>0</v>
      </c>
      <c r="AC149" s="3">
        <f t="shared" si="470"/>
        <v>0</v>
      </c>
      <c r="AD149" s="186">
        <f t="shared" si="470"/>
        <v>0</v>
      </c>
      <c r="AE149" s="87">
        <f t="shared" si="464"/>
        <v>0</v>
      </c>
      <c r="AG149" s="535"/>
      <c r="AH149" s="232" t="s">
        <v>61</v>
      </c>
      <c r="AI149" s="3">
        <f t="shared" ref="AI149:AT149" si="471">AI21+AI37+AI53+AI69+AI85+AI133</f>
        <v>0</v>
      </c>
      <c r="AJ149" s="3">
        <f t="shared" si="471"/>
        <v>0</v>
      </c>
      <c r="AK149" s="3">
        <f t="shared" si="471"/>
        <v>0</v>
      </c>
      <c r="AL149" s="3">
        <f t="shared" si="471"/>
        <v>0</v>
      </c>
      <c r="AM149" s="3">
        <f t="shared" si="471"/>
        <v>0</v>
      </c>
      <c r="AN149" s="3">
        <f t="shared" si="471"/>
        <v>0</v>
      </c>
      <c r="AO149" s="3">
        <f t="shared" si="471"/>
        <v>0</v>
      </c>
      <c r="AP149" s="3">
        <f t="shared" si="471"/>
        <v>0</v>
      </c>
      <c r="AQ149" s="3">
        <f t="shared" si="471"/>
        <v>0</v>
      </c>
      <c r="AR149" s="3">
        <f t="shared" si="471"/>
        <v>0</v>
      </c>
      <c r="AS149" s="3">
        <f t="shared" si="471"/>
        <v>0</v>
      </c>
      <c r="AT149" s="186">
        <f t="shared" si="471"/>
        <v>21376.578923858375</v>
      </c>
      <c r="AU149" s="87">
        <f t="shared" si="466"/>
        <v>21376.578923858375</v>
      </c>
      <c r="AW149" s="535"/>
      <c r="AX149" s="232" t="s">
        <v>61</v>
      </c>
      <c r="AY149" s="3">
        <f t="shared" ref="AY149:BJ149" si="472">AY21+AY37+AY53+AY69+AY85+AY133</f>
        <v>0</v>
      </c>
      <c r="AZ149" s="3">
        <f t="shared" si="472"/>
        <v>0</v>
      </c>
      <c r="BA149" s="3">
        <f t="shared" si="472"/>
        <v>0</v>
      </c>
      <c r="BB149" s="3">
        <f t="shared" si="472"/>
        <v>0</v>
      </c>
      <c r="BC149" s="3">
        <f t="shared" si="472"/>
        <v>0</v>
      </c>
      <c r="BD149" s="3">
        <f t="shared" si="472"/>
        <v>0</v>
      </c>
      <c r="BE149" s="3">
        <f t="shared" si="472"/>
        <v>0</v>
      </c>
      <c r="BF149" s="3">
        <f t="shared" si="472"/>
        <v>0</v>
      </c>
      <c r="BG149" s="3">
        <f t="shared" si="472"/>
        <v>0</v>
      </c>
      <c r="BH149" s="3">
        <f t="shared" si="472"/>
        <v>0</v>
      </c>
      <c r="BI149" s="3">
        <f t="shared" si="472"/>
        <v>0</v>
      </c>
      <c r="BJ149" s="186">
        <f t="shared" si="472"/>
        <v>0</v>
      </c>
      <c r="BK149" s="87">
        <f t="shared" si="468"/>
        <v>0</v>
      </c>
    </row>
    <row r="150" spans="1:64" x14ac:dyDescent="0.35">
      <c r="A150" s="535"/>
      <c r="B150" s="232" t="s">
        <v>60</v>
      </c>
      <c r="C150" s="3">
        <f t="shared" ref="C150:N150" si="473">C22+C38+C54+C70+C86+C134</f>
        <v>0</v>
      </c>
      <c r="D150" s="3">
        <f t="shared" si="473"/>
        <v>0</v>
      </c>
      <c r="E150" s="3">
        <f t="shared" si="473"/>
        <v>0</v>
      </c>
      <c r="F150" s="3">
        <f t="shared" si="473"/>
        <v>0</v>
      </c>
      <c r="G150" s="3">
        <f t="shared" si="473"/>
        <v>0</v>
      </c>
      <c r="H150" s="3">
        <f t="shared" si="473"/>
        <v>0</v>
      </c>
      <c r="I150" s="3">
        <f t="shared" si="473"/>
        <v>0</v>
      </c>
      <c r="J150" s="3">
        <f t="shared" si="473"/>
        <v>0</v>
      </c>
      <c r="K150" s="3">
        <f t="shared" si="473"/>
        <v>0</v>
      </c>
      <c r="L150" s="3">
        <f t="shared" si="473"/>
        <v>0</v>
      </c>
      <c r="M150" s="3">
        <f t="shared" si="473"/>
        <v>0</v>
      </c>
      <c r="N150" s="186">
        <f t="shared" si="473"/>
        <v>0</v>
      </c>
      <c r="O150" s="87">
        <f t="shared" si="462"/>
        <v>0</v>
      </c>
      <c r="Q150" s="535"/>
      <c r="R150" s="232" t="s">
        <v>60</v>
      </c>
      <c r="S150" s="3">
        <f t="shared" ref="S150:AD150" si="474">S22+S38+S54+S70+S86+S134</f>
        <v>0</v>
      </c>
      <c r="T150" s="3">
        <f t="shared" si="474"/>
        <v>0</v>
      </c>
      <c r="U150" s="3">
        <f t="shared" si="474"/>
        <v>0</v>
      </c>
      <c r="V150" s="3">
        <f t="shared" si="474"/>
        <v>4438</v>
      </c>
      <c r="W150" s="3">
        <f t="shared" si="474"/>
        <v>0</v>
      </c>
      <c r="X150" s="3">
        <f t="shared" si="474"/>
        <v>0</v>
      </c>
      <c r="Y150" s="3">
        <f t="shared" si="474"/>
        <v>0</v>
      </c>
      <c r="Z150" s="3">
        <f t="shared" si="474"/>
        <v>0</v>
      </c>
      <c r="AA150" s="3">
        <f t="shared" si="474"/>
        <v>7856</v>
      </c>
      <c r="AB150" s="3">
        <f t="shared" si="474"/>
        <v>0</v>
      </c>
      <c r="AC150" s="3">
        <f t="shared" si="474"/>
        <v>0</v>
      </c>
      <c r="AD150" s="186">
        <f t="shared" si="474"/>
        <v>23531.144288847569</v>
      </c>
      <c r="AE150" s="87">
        <f t="shared" si="464"/>
        <v>35825.144288847572</v>
      </c>
      <c r="AG150" s="535"/>
      <c r="AH150" s="232" t="s">
        <v>60</v>
      </c>
      <c r="AI150" s="3">
        <f t="shared" ref="AI150:AT150" si="475">AI22+AI38+AI54+AI70+AI86+AI134</f>
        <v>0</v>
      </c>
      <c r="AJ150" s="3">
        <f t="shared" si="475"/>
        <v>0</v>
      </c>
      <c r="AK150" s="3">
        <f t="shared" si="475"/>
        <v>0</v>
      </c>
      <c r="AL150" s="3">
        <f t="shared" si="475"/>
        <v>0</v>
      </c>
      <c r="AM150" s="3">
        <f t="shared" si="475"/>
        <v>0</v>
      </c>
      <c r="AN150" s="3">
        <f t="shared" si="475"/>
        <v>47062.288577695137</v>
      </c>
      <c r="AO150" s="3">
        <f t="shared" si="475"/>
        <v>0</v>
      </c>
      <c r="AP150" s="3">
        <f t="shared" si="475"/>
        <v>0</v>
      </c>
      <c r="AQ150" s="3">
        <f t="shared" si="475"/>
        <v>0</v>
      </c>
      <c r="AR150" s="3">
        <f t="shared" si="475"/>
        <v>0</v>
      </c>
      <c r="AS150" s="3">
        <f t="shared" si="475"/>
        <v>0</v>
      </c>
      <c r="AT150" s="186">
        <f t="shared" si="475"/>
        <v>0</v>
      </c>
      <c r="AU150" s="87">
        <f t="shared" si="466"/>
        <v>47062.288577695137</v>
      </c>
      <c r="AW150" s="535"/>
      <c r="AX150" s="232" t="s">
        <v>60</v>
      </c>
      <c r="AY150" s="3">
        <f t="shared" ref="AY150:BJ150" si="476">AY22+AY38+AY54+AY70+AY86+AY134</f>
        <v>0</v>
      </c>
      <c r="AZ150" s="3">
        <f t="shared" si="476"/>
        <v>0</v>
      </c>
      <c r="BA150" s="3">
        <f t="shared" si="476"/>
        <v>0</v>
      </c>
      <c r="BB150" s="3">
        <f t="shared" si="476"/>
        <v>0</v>
      </c>
      <c r="BC150" s="3">
        <f t="shared" si="476"/>
        <v>0</v>
      </c>
      <c r="BD150" s="3">
        <f t="shared" si="476"/>
        <v>0</v>
      </c>
      <c r="BE150" s="3">
        <f t="shared" si="476"/>
        <v>0</v>
      </c>
      <c r="BF150" s="3">
        <f t="shared" si="476"/>
        <v>0</v>
      </c>
      <c r="BG150" s="3">
        <f t="shared" si="476"/>
        <v>0</v>
      </c>
      <c r="BH150" s="3">
        <f t="shared" si="476"/>
        <v>0</v>
      </c>
      <c r="BI150" s="3">
        <f t="shared" si="476"/>
        <v>0</v>
      </c>
      <c r="BJ150" s="186">
        <f t="shared" si="476"/>
        <v>0</v>
      </c>
      <c r="BK150" s="87">
        <f t="shared" si="468"/>
        <v>0</v>
      </c>
    </row>
    <row r="151" spans="1:64" x14ac:dyDescent="0.35">
      <c r="A151" s="535"/>
      <c r="B151" s="232" t="s">
        <v>59</v>
      </c>
      <c r="C151" s="3">
        <f t="shared" ref="C151:N151" si="477">C23+C39+C55+C71+C87+C135</f>
        <v>0</v>
      </c>
      <c r="D151" s="3">
        <f t="shared" si="477"/>
        <v>3567.9478148355242</v>
      </c>
      <c r="E151" s="3">
        <f t="shared" si="477"/>
        <v>9074.913645854409</v>
      </c>
      <c r="F151" s="3">
        <f t="shared" si="477"/>
        <v>5867.2375492164738</v>
      </c>
      <c r="G151" s="3">
        <f t="shared" si="477"/>
        <v>6432.670168481437</v>
      </c>
      <c r="H151" s="3">
        <f t="shared" si="477"/>
        <v>6641.9091967791974</v>
      </c>
      <c r="I151" s="3">
        <f t="shared" si="477"/>
        <v>24490.305646413595</v>
      </c>
      <c r="J151" s="3">
        <f t="shared" si="477"/>
        <v>10155.725410531386</v>
      </c>
      <c r="K151" s="3">
        <f t="shared" si="477"/>
        <v>18135.185313107013</v>
      </c>
      <c r="L151" s="3">
        <f t="shared" si="477"/>
        <v>26884.593788461454</v>
      </c>
      <c r="M151" s="3">
        <f t="shared" si="477"/>
        <v>91870.745914146552</v>
      </c>
      <c r="N151" s="186">
        <f t="shared" si="477"/>
        <v>600240.43586191267</v>
      </c>
      <c r="O151" s="87">
        <f t="shared" si="462"/>
        <v>803361.67030973965</v>
      </c>
      <c r="Q151" s="535"/>
      <c r="R151" s="232" t="s">
        <v>59</v>
      </c>
      <c r="S151" s="3">
        <f t="shared" ref="S151:AD151" si="478">S23+S39+S55+S71+S87+S135</f>
        <v>0</v>
      </c>
      <c r="T151" s="3">
        <f t="shared" si="478"/>
        <v>78933.778560216539</v>
      </c>
      <c r="U151" s="3">
        <f t="shared" si="478"/>
        <v>155418.73108081319</v>
      </c>
      <c r="V151" s="3">
        <f t="shared" si="478"/>
        <v>463062.15178943123</v>
      </c>
      <c r="W151" s="3">
        <f t="shared" si="478"/>
        <v>329931.72183654364</v>
      </c>
      <c r="X151" s="3">
        <f t="shared" si="478"/>
        <v>431249.55079106416</v>
      </c>
      <c r="Y151" s="3">
        <f t="shared" si="478"/>
        <v>201228.17137166508</v>
      </c>
      <c r="Z151" s="3">
        <f t="shared" si="478"/>
        <v>210195.22668631503</v>
      </c>
      <c r="AA151" s="3">
        <f t="shared" si="478"/>
        <v>354026.50460012292</v>
      </c>
      <c r="AB151" s="3">
        <f t="shared" si="478"/>
        <v>309587.44727038027</v>
      </c>
      <c r="AC151" s="3">
        <f t="shared" si="478"/>
        <v>926060.95948871074</v>
      </c>
      <c r="AD151" s="186">
        <f t="shared" si="478"/>
        <v>2584073.7099029189</v>
      </c>
      <c r="AE151" s="87">
        <f t="shared" si="464"/>
        <v>6043767.9533781819</v>
      </c>
      <c r="AG151" s="535"/>
      <c r="AH151" s="232" t="s">
        <v>59</v>
      </c>
      <c r="AI151" s="3">
        <f t="shared" ref="AI151:AT151" si="479">AI23+AI39+AI55+AI71+AI87+AI135</f>
        <v>0</v>
      </c>
      <c r="AJ151" s="3">
        <f t="shared" si="479"/>
        <v>0</v>
      </c>
      <c r="AK151" s="3">
        <f t="shared" si="479"/>
        <v>0</v>
      </c>
      <c r="AL151" s="3">
        <f t="shared" si="479"/>
        <v>0</v>
      </c>
      <c r="AM151" s="3">
        <f t="shared" si="479"/>
        <v>9741.9052489335263</v>
      </c>
      <c r="AN151" s="3">
        <f t="shared" si="479"/>
        <v>2345009.8916343767</v>
      </c>
      <c r="AO151" s="3">
        <f t="shared" si="479"/>
        <v>92594.773509539926</v>
      </c>
      <c r="AP151" s="3">
        <f t="shared" si="479"/>
        <v>0</v>
      </c>
      <c r="AQ151" s="3">
        <f t="shared" si="479"/>
        <v>9318.9800921265887</v>
      </c>
      <c r="AR151" s="3">
        <f t="shared" si="479"/>
        <v>99819.118700873441</v>
      </c>
      <c r="AS151" s="3">
        <f t="shared" si="479"/>
        <v>579440.6916058053</v>
      </c>
      <c r="AT151" s="186">
        <f t="shared" si="479"/>
        <v>2465361.9395136097</v>
      </c>
      <c r="AU151" s="87">
        <f t="shared" si="466"/>
        <v>5601287.3003052659</v>
      </c>
      <c r="AW151" s="535"/>
      <c r="AX151" s="232" t="s">
        <v>59</v>
      </c>
      <c r="AY151" s="3">
        <f t="shared" ref="AY151:BJ151" si="480">AY23+AY39+AY55+AY71+AY87+AY135</f>
        <v>0</v>
      </c>
      <c r="AZ151" s="3">
        <f t="shared" si="480"/>
        <v>0</v>
      </c>
      <c r="BA151" s="3">
        <f t="shared" si="480"/>
        <v>0</v>
      </c>
      <c r="BB151" s="3">
        <f t="shared" si="480"/>
        <v>0</v>
      </c>
      <c r="BC151" s="3">
        <f t="shared" si="480"/>
        <v>0</v>
      </c>
      <c r="BD151" s="3">
        <f t="shared" si="480"/>
        <v>201655.59300567603</v>
      </c>
      <c r="BE151" s="3">
        <f t="shared" si="480"/>
        <v>292395.35011811269</v>
      </c>
      <c r="BF151" s="3">
        <f t="shared" si="480"/>
        <v>0</v>
      </c>
      <c r="BG151" s="3">
        <f t="shared" si="480"/>
        <v>0</v>
      </c>
      <c r="BH151" s="3">
        <f t="shared" si="480"/>
        <v>34001.517303141554</v>
      </c>
      <c r="BI151" s="3">
        <f t="shared" si="480"/>
        <v>284109.12710583198</v>
      </c>
      <c r="BJ151" s="186">
        <f t="shared" si="480"/>
        <v>1415839.5896752991</v>
      </c>
      <c r="BK151" s="87">
        <f t="shared" si="468"/>
        <v>2228001.1772080613</v>
      </c>
    </row>
    <row r="152" spans="1:64" x14ac:dyDescent="0.35">
      <c r="A152" s="535"/>
      <c r="B152" s="232" t="s">
        <v>58</v>
      </c>
      <c r="C152" s="3">
        <f t="shared" ref="C152:N152" si="481">C24+C40+C56+C72+C88+C136</f>
        <v>0</v>
      </c>
      <c r="D152" s="3">
        <f t="shared" si="481"/>
        <v>0</v>
      </c>
      <c r="E152" s="3">
        <f t="shared" si="481"/>
        <v>0</v>
      </c>
      <c r="F152" s="3">
        <f t="shared" si="481"/>
        <v>0</v>
      </c>
      <c r="G152" s="3">
        <f t="shared" si="481"/>
        <v>0</v>
      </c>
      <c r="H152" s="3">
        <f t="shared" si="481"/>
        <v>0</v>
      </c>
      <c r="I152" s="3">
        <f t="shared" si="481"/>
        <v>0</v>
      </c>
      <c r="J152" s="3">
        <f t="shared" si="481"/>
        <v>0</v>
      </c>
      <c r="K152" s="3">
        <f t="shared" si="481"/>
        <v>0</v>
      </c>
      <c r="L152" s="3">
        <f t="shared" si="481"/>
        <v>0</v>
      </c>
      <c r="M152" s="3">
        <f t="shared" si="481"/>
        <v>0</v>
      </c>
      <c r="N152" s="186">
        <f t="shared" si="481"/>
        <v>9026.9307861328089</v>
      </c>
      <c r="O152" s="87">
        <f t="shared" si="462"/>
        <v>9026.9307861328089</v>
      </c>
      <c r="Q152" s="535"/>
      <c r="R152" s="232" t="s">
        <v>58</v>
      </c>
      <c r="S152" s="3">
        <f t="shared" ref="S152:AD152" si="482">S24+S40+S56+S72+S88+S136</f>
        <v>0</v>
      </c>
      <c r="T152" s="3">
        <f t="shared" si="482"/>
        <v>0</v>
      </c>
      <c r="U152" s="3">
        <f t="shared" si="482"/>
        <v>0</v>
      </c>
      <c r="V152" s="3">
        <f t="shared" si="482"/>
        <v>0</v>
      </c>
      <c r="W152" s="3">
        <f t="shared" si="482"/>
        <v>0</v>
      </c>
      <c r="X152" s="3">
        <f t="shared" si="482"/>
        <v>0</v>
      </c>
      <c r="Y152" s="3">
        <f t="shared" si="482"/>
        <v>0</v>
      </c>
      <c r="Z152" s="3">
        <f t="shared" si="482"/>
        <v>0</v>
      </c>
      <c r="AA152" s="3">
        <f t="shared" si="482"/>
        <v>0</v>
      </c>
      <c r="AB152" s="3">
        <f t="shared" si="482"/>
        <v>0</v>
      </c>
      <c r="AC152" s="3">
        <f t="shared" si="482"/>
        <v>37868.070240000001</v>
      </c>
      <c r="AD152" s="186">
        <f t="shared" si="482"/>
        <v>109609.632</v>
      </c>
      <c r="AE152" s="87">
        <f t="shared" si="464"/>
        <v>147477.70224000001</v>
      </c>
      <c r="AG152" s="535"/>
      <c r="AH152" s="232" t="s">
        <v>58</v>
      </c>
      <c r="AI152" s="3">
        <f t="shared" ref="AI152:AT152" si="483">AI24+AI40+AI56+AI72+AI88+AI136</f>
        <v>0</v>
      </c>
      <c r="AJ152" s="3">
        <f t="shared" si="483"/>
        <v>0</v>
      </c>
      <c r="AK152" s="3">
        <f t="shared" si="483"/>
        <v>0</v>
      </c>
      <c r="AL152" s="3">
        <f t="shared" si="483"/>
        <v>0</v>
      </c>
      <c r="AM152" s="3">
        <f t="shared" si="483"/>
        <v>165742.53696</v>
      </c>
      <c r="AN152" s="3">
        <f t="shared" si="483"/>
        <v>0</v>
      </c>
      <c r="AO152" s="3">
        <f t="shared" si="483"/>
        <v>0</v>
      </c>
      <c r="AP152" s="3">
        <f t="shared" si="483"/>
        <v>0</v>
      </c>
      <c r="AQ152" s="3">
        <f t="shared" si="483"/>
        <v>0</v>
      </c>
      <c r="AR152" s="3">
        <f t="shared" si="483"/>
        <v>0</v>
      </c>
      <c r="AS152" s="3">
        <f t="shared" si="483"/>
        <v>0</v>
      </c>
      <c r="AT152" s="186">
        <f t="shared" si="483"/>
        <v>0</v>
      </c>
      <c r="AU152" s="87">
        <f t="shared" si="466"/>
        <v>165742.53696</v>
      </c>
      <c r="AW152" s="535"/>
      <c r="AX152" s="232" t="s">
        <v>58</v>
      </c>
      <c r="AY152" s="3">
        <f t="shared" ref="AY152:BJ152" si="484">AY24+AY40+AY56+AY72+AY88+AY136</f>
        <v>0</v>
      </c>
      <c r="AZ152" s="3">
        <f t="shared" si="484"/>
        <v>0</v>
      </c>
      <c r="BA152" s="3">
        <f t="shared" si="484"/>
        <v>0</v>
      </c>
      <c r="BB152" s="3">
        <f t="shared" si="484"/>
        <v>0</v>
      </c>
      <c r="BC152" s="3">
        <f t="shared" si="484"/>
        <v>20472.21</v>
      </c>
      <c r="BD152" s="3">
        <f t="shared" si="484"/>
        <v>0</v>
      </c>
      <c r="BE152" s="3">
        <f t="shared" si="484"/>
        <v>0</v>
      </c>
      <c r="BF152" s="3">
        <f t="shared" si="484"/>
        <v>0</v>
      </c>
      <c r="BG152" s="3">
        <f t="shared" si="484"/>
        <v>0</v>
      </c>
      <c r="BH152" s="3">
        <f t="shared" si="484"/>
        <v>0</v>
      </c>
      <c r="BI152" s="3">
        <f t="shared" si="484"/>
        <v>0</v>
      </c>
      <c r="BJ152" s="186">
        <f t="shared" si="484"/>
        <v>0</v>
      </c>
      <c r="BK152" s="87">
        <f t="shared" si="468"/>
        <v>20472.21</v>
      </c>
    </row>
    <row r="153" spans="1:64" ht="15" customHeight="1" x14ac:dyDescent="0.35">
      <c r="A153" s="535"/>
      <c r="B153" s="232" t="s">
        <v>57</v>
      </c>
      <c r="C153" s="3">
        <f t="shared" ref="C153:N153" si="485">C25+C41+C57+C73+C89+C137</f>
        <v>0</v>
      </c>
      <c r="D153" s="3">
        <f t="shared" si="485"/>
        <v>0</v>
      </c>
      <c r="E153" s="3">
        <f t="shared" si="485"/>
        <v>0</v>
      </c>
      <c r="F153" s="3">
        <f t="shared" si="485"/>
        <v>0</v>
      </c>
      <c r="G153" s="3">
        <f t="shared" si="485"/>
        <v>0</v>
      </c>
      <c r="H153" s="3">
        <f t="shared" si="485"/>
        <v>0</v>
      </c>
      <c r="I153" s="3">
        <f t="shared" si="485"/>
        <v>0</v>
      </c>
      <c r="J153" s="3">
        <f t="shared" si="485"/>
        <v>0</v>
      </c>
      <c r="K153" s="3">
        <f t="shared" si="485"/>
        <v>0</v>
      </c>
      <c r="L153" s="3">
        <f t="shared" si="485"/>
        <v>0</v>
      </c>
      <c r="M153" s="3">
        <f t="shared" si="485"/>
        <v>0</v>
      </c>
      <c r="N153" s="186">
        <f t="shared" si="485"/>
        <v>0</v>
      </c>
      <c r="O153" s="87">
        <f t="shared" si="462"/>
        <v>0</v>
      </c>
      <c r="Q153" s="535"/>
      <c r="R153" s="232" t="s">
        <v>57</v>
      </c>
      <c r="S153" s="3">
        <f t="shared" ref="S153:AD153" si="486">S25+S41+S57+S73+S89+S137</f>
        <v>0</v>
      </c>
      <c r="T153" s="3">
        <f t="shared" si="486"/>
        <v>0</v>
      </c>
      <c r="U153" s="3">
        <f t="shared" si="486"/>
        <v>0</v>
      </c>
      <c r="V153" s="3">
        <f t="shared" si="486"/>
        <v>0</v>
      </c>
      <c r="W153" s="3">
        <f t="shared" si="486"/>
        <v>0</v>
      </c>
      <c r="X153" s="3">
        <f t="shared" si="486"/>
        <v>0</v>
      </c>
      <c r="Y153" s="3">
        <f t="shared" si="486"/>
        <v>0</v>
      </c>
      <c r="Z153" s="3">
        <f t="shared" si="486"/>
        <v>0</v>
      </c>
      <c r="AA153" s="3">
        <f t="shared" si="486"/>
        <v>0</v>
      </c>
      <c r="AB153" s="3">
        <f t="shared" si="486"/>
        <v>0</v>
      </c>
      <c r="AC153" s="3">
        <f t="shared" si="486"/>
        <v>0</v>
      </c>
      <c r="AD153" s="186">
        <f t="shared" si="486"/>
        <v>0</v>
      </c>
      <c r="AE153" s="87">
        <f t="shared" si="464"/>
        <v>0</v>
      </c>
      <c r="AG153" s="535"/>
      <c r="AH153" s="232" t="s">
        <v>57</v>
      </c>
      <c r="AI153" s="3">
        <f t="shared" ref="AI153:AT153" si="487">AI25+AI41+AI57+AI73+AI89+AI137</f>
        <v>0</v>
      </c>
      <c r="AJ153" s="3">
        <f t="shared" si="487"/>
        <v>0</v>
      </c>
      <c r="AK153" s="3">
        <f t="shared" si="487"/>
        <v>0</v>
      </c>
      <c r="AL153" s="3">
        <f t="shared" si="487"/>
        <v>0</v>
      </c>
      <c r="AM153" s="3">
        <f t="shared" si="487"/>
        <v>0</v>
      </c>
      <c r="AN153" s="3">
        <f t="shared" si="487"/>
        <v>0</v>
      </c>
      <c r="AO153" s="3">
        <f t="shared" si="487"/>
        <v>0</v>
      </c>
      <c r="AP153" s="3">
        <f t="shared" si="487"/>
        <v>0</v>
      </c>
      <c r="AQ153" s="3">
        <f t="shared" si="487"/>
        <v>0</v>
      </c>
      <c r="AR153" s="3">
        <f t="shared" si="487"/>
        <v>0</v>
      </c>
      <c r="AS153" s="3">
        <f t="shared" si="487"/>
        <v>0</v>
      </c>
      <c r="AT153" s="186">
        <f t="shared" si="487"/>
        <v>0</v>
      </c>
      <c r="AU153" s="87">
        <f t="shared" si="466"/>
        <v>0</v>
      </c>
      <c r="AW153" s="535"/>
      <c r="AX153" s="232" t="s">
        <v>57</v>
      </c>
      <c r="AY153" s="3">
        <f t="shared" ref="AY153:BJ153" si="488">AY25+AY41+AY57+AY73+AY89+AY137</f>
        <v>0</v>
      </c>
      <c r="AZ153" s="3">
        <f t="shared" si="488"/>
        <v>0</v>
      </c>
      <c r="BA153" s="3">
        <f t="shared" si="488"/>
        <v>0</v>
      </c>
      <c r="BB153" s="3">
        <f t="shared" si="488"/>
        <v>0</v>
      </c>
      <c r="BC153" s="3">
        <f t="shared" si="488"/>
        <v>0</v>
      </c>
      <c r="BD153" s="3">
        <f t="shared" si="488"/>
        <v>0</v>
      </c>
      <c r="BE153" s="3">
        <f t="shared" si="488"/>
        <v>0</v>
      </c>
      <c r="BF153" s="3">
        <f t="shared" si="488"/>
        <v>0</v>
      </c>
      <c r="BG153" s="3">
        <f t="shared" si="488"/>
        <v>0</v>
      </c>
      <c r="BH153" s="3">
        <f t="shared" si="488"/>
        <v>0</v>
      </c>
      <c r="BI153" s="3">
        <f t="shared" si="488"/>
        <v>0</v>
      </c>
      <c r="BJ153" s="186">
        <f t="shared" si="488"/>
        <v>0</v>
      </c>
      <c r="BK153" s="87">
        <f t="shared" si="468"/>
        <v>0</v>
      </c>
    </row>
    <row r="154" spans="1:64" x14ac:dyDescent="0.35">
      <c r="A154" s="535"/>
      <c r="B154" s="232" t="s">
        <v>56</v>
      </c>
      <c r="C154" s="3">
        <f t="shared" ref="C154:N154" si="489">C26+C42+C58+C74+C90+C138</f>
        <v>0</v>
      </c>
      <c r="D154" s="3">
        <f t="shared" si="489"/>
        <v>0</v>
      </c>
      <c r="E154" s="3">
        <f t="shared" si="489"/>
        <v>0</v>
      </c>
      <c r="F154" s="3">
        <f t="shared" si="489"/>
        <v>9153.3902475558916</v>
      </c>
      <c r="G154" s="3">
        <f t="shared" si="489"/>
        <v>72911.46792242612</v>
      </c>
      <c r="H154" s="3">
        <f t="shared" si="489"/>
        <v>0</v>
      </c>
      <c r="I154" s="3">
        <f t="shared" si="489"/>
        <v>104191.89785102161</v>
      </c>
      <c r="J154" s="3">
        <f t="shared" si="489"/>
        <v>33535.360000000001</v>
      </c>
      <c r="K154" s="3">
        <f t="shared" si="489"/>
        <v>33535.360000000001</v>
      </c>
      <c r="L154" s="3">
        <f t="shared" si="489"/>
        <v>28014.51310739664</v>
      </c>
      <c r="M154" s="3">
        <f t="shared" si="489"/>
        <v>0</v>
      </c>
      <c r="N154" s="186">
        <f t="shared" si="489"/>
        <v>1445821.2653314406</v>
      </c>
      <c r="O154" s="87">
        <f t="shared" si="462"/>
        <v>1727163.2544598409</v>
      </c>
      <c r="Q154" s="535"/>
      <c r="R154" s="232" t="s">
        <v>56</v>
      </c>
      <c r="S154" s="3">
        <f t="shared" ref="S154:AD154" si="490">S26+S42+S58+S74+S90+S138</f>
        <v>0</v>
      </c>
      <c r="T154" s="3">
        <f t="shared" si="490"/>
        <v>0</v>
      </c>
      <c r="U154" s="3">
        <f t="shared" si="490"/>
        <v>56655.219599063246</v>
      </c>
      <c r="V154" s="3">
        <f t="shared" si="490"/>
        <v>4115224.2287130188</v>
      </c>
      <c r="W154" s="3">
        <f t="shared" si="490"/>
        <v>417464.50474423094</v>
      </c>
      <c r="X154" s="3">
        <f t="shared" si="490"/>
        <v>829778.12936152006</v>
      </c>
      <c r="Y154" s="3">
        <f t="shared" si="490"/>
        <v>293567.83600023435</v>
      </c>
      <c r="Z154" s="3">
        <f t="shared" si="490"/>
        <v>0</v>
      </c>
      <c r="AA154" s="3">
        <f t="shared" si="490"/>
        <v>362862.82955609902</v>
      </c>
      <c r="AB154" s="3">
        <f t="shared" si="490"/>
        <v>405728.42833074438</v>
      </c>
      <c r="AC154" s="3">
        <f t="shared" si="490"/>
        <v>2347863.5282927048</v>
      </c>
      <c r="AD154" s="186">
        <f t="shared" si="490"/>
        <v>8778818.8961949181</v>
      </c>
      <c r="AE154" s="87">
        <f t="shared" si="464"/>
        <v>17607963.600792535</v>
      </c>
      <c r="AG154" s="535"/>
      <c r="AH154" s="232" t="s">
        <v>56</v>
      </c>
      <c r="AI154" s="3">
        <f t="shared" ref="AI154:AT154" si="491">AI26+AI42+AI58+AI74+AI90+AI138</f>
        <v>0</v>
      </c>
      <c r="AJ154" s="3">
        <f t="shared" si="491"/>
        <v>0</v>
      </c>
      <c r="AK154" s="3">
        <f t="shared" si="491"/>
        <v>0</v>
      </c>
      <c r="AL154" s="3">
        <f t="shared" si="491"/>
        <v>0</v>
      </c>
      <c r="AM154" s="3">
        <f t="shared" si="491"/>
        <v>1054.0517336915279</v>
      </c>
      <c r="AN154" s="3">
        <f t="shared" si="491"/>
        <v>64521.422081500554</v>
      </c>
      <c r="AO154" s="3">
        <f t="shared" si="491"/>
        <v>5707.5780047764656</v>
      </c>
      <c r="AP154" s="3">
        <f t="shared" si="491"/>
        <v>0</v>
      </c>
      <c r="AQ154" s="3">
        <f t="shared" si="491"/>
        <v>31353.026530683848</v>
      </c>
      <c r="AR154" s="3">
        <f t="shared" si="491"/>
        <v>0</v>
      </c>
      <c r="AS154" s="3">
        <f t="shared" si="491"/>
        <v>286915.98031182756</v>
      </c>
      <c r="AT154" s="186">
        <f t="shared" si="491"/>
        <v>938250.72977297741</v>
      </c>
      <c r="AU154" s="87">
        <f t="shared" si="466"/>
        <v>1327802.7884354573</v>
      </c>
      <c r="AW154" s="535"/>
      <c r="AX154" s="232" t="s">
        <v>56</v>
      </c>
      <c r="AY154" s="3">
        <f t="shared" ref="AY154:BJ154" si="492">AY26+AY42+AY58+AY74+AY90+AY138</f>
        <v>0</v>
      </c>
      <c r="AZ154" s="3">
        <f t="shared" si="492"/>
        <v>0</v>
      </c>
      <c r="BA154" s="3">
        <f t="shared" si="492"/>
        <v>0</v>
      </c>
      <c r="BB154" s="3">
        <f t="shared" si="492"/>
        <v>0</v>
      </c>
      <c r="BC154" s="3">
        <f t="shared" si="492"/>
        <v>0</v>
      </c>
      <c r="BD154" s="3">
        <f t="shared" si="492"/>
        <v>0</v>
      </c>
      <c r="BE154" s="3">
        <f t="shared" si="492"/>
        <v>0</v>
      </c>
      <c r="BF154" s="3">
        <f t="shared" si="492"/>
        <v>0</v>
      </c>
      <c r="BG154" s="3">
        <f t="shared" si="492"/>
        <v>0</v>
      </c>
      <c r="BH154" s="3">
        <f t="shared" si="492"/>
        <v>0</v>
      </c>
      <c r="BI154" s="3">
        <f t="shared" si="492"/>
        <v>0</v>
      </c>
      <c r="BJ154" s="186">
        <f t="shared" si="492"/>
        <v>84297.226736164157</v>
      </c>
      <c r="BK154" s="87">
        <f t="shared" si="468"/>
        <v>84297.226736164157</v>
      </c>
    </row>
    <row r="155" spans="1:64" x14ac:dyDescent="0.35">
      <c r="A155" s="535"/>
      <c r="B155" s="232" t="s">
        <v>55</v>
      </c>
      <c r="C155" s="3">
        <f t="shared" ref="C155:N155" si="493">C27+C43+C59+C75+C91+C139</f>
        <v>0</v>
      </c>
      <c r="D155" s="3">
        <f t="shared" si="493"/>
        <v>884823.67783942085</v>
      </c>
      <c r="E155" s="3">
        <f t="shared" si="493"/>
        <v>707249.96173342201</v>
      </c>
      <c r="F155" s="3">
        <f t="shared" si="493"/>
        <v>941648.05705283221</v>
      </c>
      <c r="G155" s="3">
        <f t="shared" si="493"/>
        <v>1315219.0334743927</v>
      </c>
      <c r="H155" s="3">
        <f t="shared" si="493"/>
        <v>1212164.9118857454</v>
      </c>
      <c r="I155" s="3">
        <f t="shared" si="493"/>
        <v>1761175.2099054358</v>
      </c>
      <c r="J155" s="3">
        <f t="shared" si="493"/>
        <v>1357622.0566917805</v>
      </c>
      <c r="K155" s="3">
        <f t="shared" si="493"/>
        <v>1897330.8485398423</v>
      </c>
      <c r="L155" s="3">
        <f t="shared" si="493"/>
        <v>1567634.0631352528</v>
      </c>
      <c r="M155" s="3">
        <f t="shared" si="493"/>
        <v>1578353.696721626</v>
      </c>
      <c r="N155" s="186">
        <f t="shared" si="493"/>
        <v>7434598.1640829798</v>
      </c>
      <c r="O155" s="87">
        <f t="shared" si="462"/>
        <v>20657819.681062732</v>
      </c>
      <c r="Q155" s="535"/>
      <c r="R155" s="232" t="s">
        <v>55</v>
      </c>
      <c r="S155" s="3">
        <f t="shared" ref="S155:AD155" si="494">S27+S43+S59+S75+S91+S139</f>
        <v>0</v>
      </c>
      <c r="T155" s="3">
        <f t="shared" si="494"/>
        <v>445145.43638072023</v>
      </c>
      <c r="U155" s="3">
        <f t="shared" si="494"/>
        <v>915881.27913421858</v>
      </c>
      <c r="V155" s="3">
        <f t="shared" si="494"/>
        <v>741462.5292973913</v>
      </c>
      <c r="W155" s="3">
        <f t="shared" si="494"/>
        <v>1252689.973700006</v>
      </c>
      <c r="X155" s="3">
        <f t="shared" si="494"/>
        <v>2143915.018682749</v>
      </c>
      <c r="Y155" s="3">
        <f t="shared" si="494"/>
        <v>1682676.9160713684</v>
      </c>
      <c r="Z155" s="3">
        <f t="shared" si="494"/>
        <v>1533730.3055767468</v>
      </c>
      <c r="AA155" s="3">
        <f t="shared" si="494"/>
        <v>3887396.9830191494</v>
      </c>
      <c r="AB155" s="3">
        <f t="shared" si="494"/>
        <v>5596721.3994477885</v>
      </c>
      <c r="AC155" s="3">
        <f t="shared" si="494"/>
        <v>5074803.7276103226</v>
      </c>
      <c r="AD155" s="186">
        <f t="shared" si="494"/>
        <v>14121835.612324806</v>
      </c>
      <c r="AE155" s="87">
        <f t="shared" si="464"/>
        <v>37396259.181245267</v>
      </c>
      <c r="AG155" s="535"/>
      <c r="AH155" s="232" t="s">
        <v>55</v>
      </c>
      <c r="AI155" s="3">
        <f t="shared" ref="AI155:AT155" si="495">AI27+AI43+AI59+AI75+AI91+AI139</f>
        <v>0</v>
      </c>
      <c r="AJ155" s="3">
        <f t="shared" si="495"/>
        <v>316544.60502720001</v>
      </c>
      <c r="AK155" s="3">
        <f t="shared" si="495"/>
        <v>9064.8256686056084</v>
      </c>
      <c r="AL155" s="3">
        <f t="shared" si="495"/>
        <v>539272.45489688357</v>
      </c>
      <c r="AM155" s="3">
        <f t="shared" si="495"/>
        <v>416449.84750537755</v>
      </c>
      <c r="AN155" s="3">
        <f t="shared" si="495"/>
        <v>1113485.5327809299</v>
      </c>
      <c r="AO155" s="3">
        <f t="shared" si="495"/>
        <v>276977.25902880006</v>
      </c>
      <c r="AP155" s="3">
        <f t="shared" si="495"/>
        <v>555818.93789554667</v>
      </c>
      <c r="AQ155" s="3">
        <f t="shared" si="495"/>
        <v>418254.36138749484</v>
      </c>
      <c r="AR155" s="3">
        <f t="shared" si="495"/>
        <v>540982.48901400005</v>
      </c>
      <c r="AS155" s="3">
        <f t="shared" si="495"/>
        <v>411643.26969128411</v>
      </c>
      <c r="AT155" s="186">
        <f t="shared" si="495"/>
        <v>3316859.5784440734</v>
      </c>
      <c r="AU155" s="87">
        <f t="shared" si="466"/>
        <v>7915353.1613401957</v>
      </c>
      <c r="AW155" s="535"/>
      <c r="AX155" s="232" t="s">
        <v>55</v>
      </c>
      <c r="AY155" s="3">
        <f t="shared" ref="AY155:BJ155" si="496">AY27+AY43+AY59+AY75+AY91+AY139</f>
        <v>0</v>
      </c>
      <c r="AZ155" s="3">
        <f t="shared" si="496"/>
        <v>0</v>
      </c>
      <c r="BA155" s="3">
        <f t="shared" si="496"/>
        <v>2942.2673280000004</v>
      </c>
      <c r="BB155" s="3">
        <f t="shared" si="496"/>
        <v>0</v>
      </c>
      <c r="BC155" s="3">
        <f t="shared" si="496"/>
        <v>30246.435507703092</v>
      </c>
      <c r="BD155" s="3">
        <f t="shared" si="496"/>
        <v>23784.99552</v>
      </c>
      <c r="BE155" s="3">
        <f t="shared" si="496"/>
        <v>24264.310409833517</v>
      </c>
      <c r="BF155" s="3">
        <f t="shared" si="496"/>
        <v>0</v>
      </c>
      <c r="BG155" s="3">
        <f t="shared" si="496"/>
        <v>0</v>
      </c>
      <c r="BH155" s="3">
        <f t="shared" si="496"/>
        <v>15081.066000000001</v>
      </c>
      <c r="BI155" s="3">
        <f t="shared" si="496"/>
        <v>0</v>
      </c>
      <c r="BJ155" s="186">
        <f t="shared" si="496"/>
        <v>0</v>
      </c>
      <c r="BK155" s="87">
        <f t="shared" si="468"/>
        <v>96319.074765536614</v>
      </c>
    </row>
    <row r="156" spans="1:64" x14ac:dyDescent="0.35">
      <c r="A156" s="535"/>
      <c r="B156" s="232" t="s">
        <v>54</v>
      </c>
      <c r="C156" s="3">
        <f t="shared" ref="C156:N156" si="497">C28+C44+C60+C76+C92+C140</f>
        <v>0</v>
      </c>
      <c r="D156" s="3">
        <f t="shared" si="497"/>
        <v>32166.995648299067</v>
      </c>
      <c r="E156" s="3">
        <f t="shared" si="497"/>
        <v>6739.4954880000005</v>
      </c>
      <c r="F156" s="3">
        <f t="shared" si="497"/>
        <v>21752.263125895424</v>
      </c>
      <c r="G156" s="3">
        <f t="shared" si="497"/>
        <v>27233.452194491285</v>
      </c>
      <c r="H156" s="3">
        <f t="shared" si="497"/>
        <v>101010.91176000002</v>
      </c>
      <c r="I156" s="3">
        <f t="shared" si="497"/>
        <v>70841.112775200003</v>
      </c>
      <c r="J156" s="3">
        <f t="shared" si="497"/>
        <v>529.36329599999999</v>
      </c>
      <c r="K156" s="3">
        <f t="shared" si="497"/>
        <v>4079.8280880000002</v>
      </c>
      <c r="L156" s="3">
        <f t="shared" si="497"/>
        <v>23252.181861600006</v>
      </c>
      <c r="M156" s="3">
        <f t="shared" si="497"/>
        <v>147867.83535497417</v>
      </c>
      <c r="N156" s="186">
        <f t="shared" si="497"/>
        <v>240659.27555271349</v>
      </c>
      <c r="O156" s="87">
        <f t="shared" si="462"/>
        <v>676132.71514517348</v>
      </c>
      <c r="Q156" s="535"/>
      <c r="R156" s="232" t="s">
        <v>54</v>
      </c>
      <c r="S156" s="3">
        <f t="shared" ref="S156:AD156" si="498">S28+S44+S60+S76+S92+S140</f>
        <v>0</v>
      </c>
      <c r="T156" s="3">
        <f t="shared" si="498"/>
        <v>105517.17752400001</v>
      </c>
      <c r="U156" s="3">
        <f t="shared" si="498"/>
        <v>12663.091584000002</v>
      </c>
      <c r="V156" s="3">
        <f t="shared" si="498"/>
        <v>3616477.3402033076</v>
      </c>
      <c r="W156" s="3">
        <f t="shared" si="498"/>
        <v>67062.62851200001</v>
      </c>
      <c r="X156" s="3">
        <f t="shared" si="498"/>
        <v>673097.85568799998</v>
      </c>
      <c r="Y156" s="3">
        <f t="shared" si="498"/>
        <v>16859.1456</v>
      </c>
      <c r="Z156" s="3">
        <f t="shared" si="498"/>
        <v>215296.66620000001</v>
      </c>
      <c r="AA156" s="3">
        <f t="shared" si="498"/>
        <v>104458.11971215373</v>
      </c>
      <c r="AB156" s="3">
        <f t="shared" si="498"/>
        <v>413406.47796513629</v>
      </c>
      <c r="AC156" s="3">
        <f t="shared" si="498"/>
        <v>53902.396030868469</v>
      </c>
      <c r="AD156" s="186">
        <f t="shared" si="498"/>
        <v>4348138.9677723795</v>
      </c>
      <c r="AE156" s="87">
        <f t="shared" si="464"/>
        <v>9626879.8667918444</v>
      </c>
      <c r="AG156" s="535"/>
      <c r="AH156" s="232" t="s">
        <v>54</v>
      </c>
      <c r="AI156" s="3">
        <f t="shared" ref="AI156:AT156" si="499">AI28+AI44+AI60+AI76+AI92+AI140</f>
        <v>0</v>
      </c>
      <c r="AJ156" s="3">
        <f t="shared" si="499"/>
        <v>0</v>
      </c>
      <c r="AK156" s="3">
        <f t="shared" si="499"/>
        <v>0</v>
      </c>
      <c r="AL156" s="3">
        <f t="shared" si="499"/>
        <v>15411.808764000001</v>
      </c>
      <c r="AM156" s="3">
        <f t="shared" si="499"/>
        <v>35871.214500000002</v>
      </c>
      <c r="AN156" s="3">
        <f t="shared" si="499"/>
        <v>69279.987744000013</v>
      </c>
      <c r="AO156" s="3">
        <f t="shared" si="499"/>
        <v>0</v>
      </c>
      <c r="AP156" s="3">
        <f t="shared" si="499"/>
        <v>0</v>
      </c>
      <c r="AQ156" s="3">
        <f t="shared" si="499"/>
        <v>567.17496000000006</v>
      </c>
      <c r="AR156" s="3">
        <f t="shared" si="499"/>
        <v>0</v>
      </c>
      <c r="AS156" s="3">
        <f t="shared" si="499"/>
        <v>12706.800480000002</v>
      </c>
      <c r="AT156" s="186">
        <f t="shared" si="499"/>
        <v>2526028.5936600002</v>
      </c>
      <c r="AU156" s="87">
        <f t="shared" si="466"/>
        <v>2659865.5801080004</v>
      </c>
      <c r="AW156" s="535"/>
      <c r="AX156" s="232" t="s">
        <v>54</v>
      </c>
      <c r="AY156" s="3">
        <f t="shared" ref="AY156:BJ156" si="500">AY28+AY44+AY60+AY76+AY92+AY140</f>
        <v>0</v>
      </c>
      <c r="AZ156" s="3">
        <f t="shared" si="500"/>
        <v>0</v>
      </c>
      <c r="BA156" s="3">
        <f t="shared" si="500"/>
        <v>0</v>
      </c>
      <c r="BB156" s="3">
        <f t="shared" si="500"/>
        <v>0</v>
      </c>
      <c r="BC156" s="3">
        <f t="shared" si="500"/>
        <v>85347.343224000011</v>
      </c>
      <c r="BD156" s="3">
        <f t="shared" si="500"/>
        <v>0</v>
      </c>
      <c r="BE156" s="3">
        <f t="shared" si="500"/>
        <v>0</v>
      </c>
      <c r="BF156" s="3">
        <f t="shared" si="500"/>
        <v>0</v>
      </c>
      <c r="BG156" s="3">
        <f t="shared" si="500"/>
        <v>357860.08169999998</v>
      </c>
      <c r="BH156" s="3">
        <f t="shared" si="500"/>
        <v>0</v>
      </c>
      <c r="BI156" s="3">
        <f t="shared" si="500"/>
        <v>0</v>
      </c>
      <c r="BJ156" s="186">
        <f t="shared" si="500"/>
        <v>159376.16376</v>
      </c>
      <c r="BK156" s="87">
        <f t="shared" si="468"/>
        <v>602583.58868399996</v>
      </c>
    </row>
    <row r="157" spans="1:64" x14ac:dyDescent="0.35">
      <c r="A157" s="535"/>
      <c r="B157" s="232" t="s">
        <v>53</v>
      </c>
      <c r="C157" s="3">
        <f t="shared" ref="C157:N157" si="501">C29+C45+C61+C77+C93+C141</f>
        <v>0</v>
      </c>
      <c r="D157" s="3">
        <f t="shared" si="501"/>
        <v>0</v>
      </c>
      <c r="E157" s="3">
        <f t="shared" si="501"/>
        <v>0</v>
      </c>
      <c r="F157" s="3">
        <f t="shared" si="501"/>
        <v>0</v>
      </c>
      <c r="G157" s="3">
        <f t="shared" si="501"/>
        <v>0</v>
      </c>
      <c r="H157" s="3">
        <f t="shared" si="501"/>
        <v>0</v>
      </c>
      <c r="I157" s="3">
        <f t="shared" si="501"/>
        <v>0</v>
      </c>
      <c r="J157" s="3">
        <f t="shared" si="501"/>
        <v>0</v>
      </c>
      <c r="K157" s="3">
        <f t="shared" si="501"/>
        <v>0</v>
      </c>
      <c r="L157" s="3">
        <f t="shared" si="501"/>
        <v>0</v>
      </c>
      <c r="M157" s="3">
        <f t="shared" si="501"/>
        <v>0</v>
      </c>
      <c r="N157" s="186">
        <f t="shared" si="501"/>
        <v>0</v>
      </c>
      <c r="O157" s="87">
        <f t="shared" si="462"/>
        <v>0</v>
      </c>
      <c r="Q157" s="535"/>
      <c r="R157" s="232" t="s">
        <v>53</v>
      </c>
      <c r="S157" s="3">
        <f t="shared" ref="S157:AD157" si="502">S29+S45+S61+S77+S93+S141</f>
        <v>0</v>
      </c>
      <c r="T157" s="3">
        <f t="shared" si="502"/>
        <v>0</v>
      </c>
      <c r="U157" s="3">
        <f t="shared" si="502"/>
        <v>0</v>
      </c>
      <c r="V157" s="3">
        <f t="shared" si="502"/>
        <v>0</v>
      </c>
      <c r="W157" s="3">
        <f t="shared" si="502"/>
        <v>0</v>
      </c>
      <c r="X157" s="3">
        <f t="shared" si="502"/>
        <v>0</v>
      </c>
      <c r="Y157" s="3">
        <f t="shared" si="502"/>
        <v>110432.448</v>
      </c>
      <c r="Z157" s="3">
        <f t="shared" si="502"/>
        <v>0</v>
      </c>
      <c r="AA157" s="3">
        <f t="shared" si="502"/>
        <v>0</v>
      </c>
      <c r="AB157" s="3">
        <f t="shared" si="502"/>
        <v>0</v>
      </c>
      <c r="AC157" s="3">
        <f t="shared" si="502"/>
        <v>0</v>
      </c>
      <c r="AD157" s="186">
        <f t="shared" si="502"/>
        <v>95530.253296875002</v>
      </c>
      <c r="AE157" s="87">
        <f t="shared" si="464"/>
        <v>205962.70129687502</v>
      </c>
      <c r="AG157" s="535"/>
      <c r="AH157" s="232" t="s">
        <v>53</v>
      </c>
      <c r="AI157" s="3">
        <f t="shared" ref="AI157:AT157" si="503">AI29+AI45+AI61+AI77+AI93+AI141</f>
        <v>0</v>
      </c>
      <c r="AJ157" s="3">
        <f t="shared" si="503"/>
        <v>0</v>
      </c>
      <c r="AK157" s="3">
        <f t="shared" si="503"/>
        <v>0</v>
      </c>
      <c r="AL157" s="3">
        <f t="shared" si="503"/>
        <v>56416.703999999998</v>
      </c>
      <c r="AM157" s="3">
        <f t="shared" si="503"/>
        <v>0</v>
      </c>
      <c r="AN157" s="3">
        <f t="shared" si="503"/>
        <v>73867.584000000003</v>
      </c>
      <c r="AO157" s="3">
        <f t="shared" si="503"/>
        <v>0</v>
      </c>
      <c r="AP157" s="3">
        <f t="shared" si="503"/>
        <v>0</v>
      </c>
      <c r="AQ157" s="3">
        <f t="shared" si="503"/>
        <v>0</v>
      </c>
      <c r="AR157" s="3">
        <f t="shared" si="503"/>
        <v>0</v>
      </c>
      <c r="AS157" s="3">
        <f t="shared" si="503"/>
        <v>489607.47200000001</v>
      </c>
      <c r="AT157" s="186">
        <f t="shared" si="503"/>
        <v>0</v>
      </c>
      <c r="AU157" s="87">
        <f t="shared" si="466"/>
        <v>619891.76</v>
      </c>
      <c r="AW157" s="535"/>
      <c r="AX157" s="232" t="s">
        <v>53</v>
      </c>
      <c r="AY157" s="3">
        <f t="shared" ref="AY157:BJ157" si="504">AY29+AY45+AY61+AY77+AY93+AY141</f>
        <v>0</v>
      </c>
      <c r="AZ157" s="3">
        <f t="shared" si="504"/>
        <v>0</v>
      </c>
      <c r="BA157" s="3">
        <f t="shared" si="504"/>
        <v>0</v>
      </c>
      <c r="BB157" s="3">
        <f t="shared" si="504"/>
        <v>0</v>
      </c>
      <c r="BC157" s="3">
        <f t="shared" si="504"/>
        <v>0</v>
      </c>
      <c r="BD157" s="3">
        <f t="shared" si="504"/>
        <v>0</v>
      </c>
      <c r="BE157" s="3">
        <f t="shared" si="504"/>
        <v>133017.08799999999</v>
      </c>
      <c r="BF157" s="3">
        <f t="shared" si="504"/>
        <v>0</v>
      </c>
      <c r="BG157" s="3">
        <f t="shared" si="504"/>
        <v>0</v>
      </c>
      <c r="BH157" s="3">
        <f t="shared" si="504"/>
        <v>0</v>
      </c>
      <c r="BI157" s="3">
        <f t="shared" si="504"/>
        <v>0</v>
      </c>
      <c r="BJ157" s="186">
        <f t="shared" si="504"/>
        <v>0</v>
      </c>
      <c r="BK157" s="87">
        <f t="shared" si="468"/>
        <v>133017.08799999999</v>
      </c>
    </row>
    <row r="158" spans="1:64" x14ac:dyDescent="0.35">
      <c r="A158" s="535"/>
      <c r="B158" s="232" t="s">
        <v>52</v>
      </c>
      <c r="C158" s="3">
        <f t="shared" ref="C158:N158" si="505">C30+C46+C62+C78+C94+C142</f>
        <v>0</v>
      </c>
      <c r="D158" s="3">
        <f t="shared" si="505"/>
        <v>0</v>
      </c>
      <c r="E158" s="3">
        <f t="shared" si="505"/>
        <v>0</v>
      </c>
      <c r="F158" s="3">
        <f t="shared" si="505"/>
        <v>0</v>
      </c>
      <c r="G158" s="3">
        <f t="shared" si="505"/>
        <v>0</v>
      </c>
      <c r="H158" s="3">
        <f t="shared" si="505"/>
        <v>0</v>
      </c>
      <c r="I158" s="3">
        <f t="shared" si="505"/>
        <v>0</v>
      </c>
      <c r="J158" s="3">
        <f t="shared" si="505"/>
        <v>0</v>
      </c>
      <c r="K158" s="3">
        <f t="shared" si="505"/>
        <v>0</v>
      </c>
      <c r="L158" s="3">
        <f t="shared" si="505"/>
        <v>0</v>
      </c>
      <c r="M158" s="3">
        <f t="shared" si="505"/>
        <v>0</v>
      </c>
      <c r="N158" s="186">
        <f t="shared" si="505"/>
        <v>0</v>
      </c>
      <c r="O158" s="87">
        <f t="shared" si="462"/>
        <v>0</v>
      </c>
      <c r="Q158" s="535"/>
      <c r="R158" s="232" t="s">
        <v>52</v>
      </c>
      <c r="S158" s="3">
        <f t="shared" ref="S158:AD158" si="506">S30+S46+S62+S78+S94+S142</f>
        <v>0</v>
      </c>
      <c r="T158" s="3">
        <f t="shared" si="506"/>
        <v>0</v>
      </c>
      <c r="U158" s="3">
        <f t="shared" si="506"/>
        <v>0</v>
      </c>
      <c r="V158" s="3">
        <f t="shared" si="506"/>
        <v>0</v>
      </c>
      <c r="W158" s="3">
        <f t="shared" si="506"/>
        <v>0</v>
      </c>
      <c r="X158" s="3">
        <f t="shared" si="506"/>
        <v>0</v>
      </c>
      <c r="Y158" s="3">
        <f t="shared" si="506"/>
        <v>0</v>
      </c>
      <c r="Z158" s="3">
        <f t="shared" si="506"/>
        <v>0</v>
      </c>
      <c r="AA158" s="3">
        <f t="shared" si="506"/>
        <v>0</v>
      </c>
      <c r="AB158" s="3">
        <f t="shared" si="506"/>
        <v>0</v>
      </c>
      <c r="AC158" s="3">
        <f t="shared" si="506"/>
        <v>0</v>
      </c>
      <c r="AD158" s="186">
        <f t="shared" si="506"/>
        <v>61785.625999999997</v>
      </c>
      <c r="AE158" s="87">
        <f t="shared" si="464"/>
        <v>61785.625999999997</v>
      </c>
      <c r="AG158" s="535"/>
      <c r="AH158" s="232" t="s">
        <v>52</v>
      </c>
      <c r="AI158" s="3">
        <f t="shared" ref="AI158:AT158" si="507">AI30+AI46+AI62+AI78+AI94+AI142</f>
        <v>0</v>
      </c>
      <c r="AJ158" s="3">
        <f t="shared" si="507"/>
        <v>0</v>
      </c>
      <c r="AK158" s="3">
        <f t="shared" si="507"/>
        <v>0</v>
      </c>
      <c r="AL158" s="3">
        <f t="shared" si="507"/>
        <v>0</v>
      </c>
      <c r="AM158" s="3">
        <f t="shared" si="507"/>
        <v>0</v>
      </c>
      <c r="AN158" s="3">
        <f t="shared" si="507"/>
        <v>0</v>
      </c>
      <c r="AO158" s="3">
        <f t="shared" si="507"/>
        <v>0</v>
      </c>
      <c r="AP158" s="3">
        <f t="shared" si="507"/>
        <v>0</v>
      </c>
      <c r="AQ158" s="3">
        <f t="shared" si="507"/>
        <v>0</v>
      </c>
      <c r="AR158" s="3">
        <f t="shared" si="507"/>
        <v>0</v>
      </c>
      <c r="AS158" s="3">
        <f t="shared" si="507"/>
        <v>165636.954</v>
      </c>
      <c r="AT158" s="186">
        <f t="shared" si="507"/>
        <v>0</v>
      </c>
      <c r="AU158" s="87">
        <f t="shared" si="466"/>
        <v>165636.954</v>
      </c>
      <c r="AW158" s="535"/>
      <c r="AX158" s="232" t="s">
        <v>52</v>
      </c>
      <c r="AY158" s="3">
        <f t="shared" ref="AY158:BJ158" si="508">AY30+AY46+AY62+AY78+AY94+AY142</f>
        <v>0</v>
      </c>
      <c r="AZ158" s="3">
        <f t="shared" si="508"/>
        <v>0</v>
      </c>
      <c r="BA158" s="3">
        <f t="shared" si="508"/>
        <v>0</v>
      </c>
      <c r="BB158" s="3">
        <f t="shared" si="508"/>
        <v>0</v>
      </c>
      <c r="BC158" s="3">
        <f t="shared" si="508"/>
        <v>0</v>
      </c>
      <c r="BD158" s="3">
        <f t="shared" si="508"/>
        <v>0</v>
      </c>
      <c r="BE158" s="3">
        <f t="shared" si="508"/>
        <v>0</v>
      </c>
      <c r="BF158" s="3">
        <f t="shared" si="508"/>
        <v>0</v>
      </c>
      <c r="BG158" s="3">
        <f t="shared" si="508"/>
        <v>0</v>
      </c>
      <c r="BH158" s="3">
        <f t="shared" si="508"/>
        <v>0</v>
      </c>
      <c r="BI158" s="3">
        <f t="shared" si="508"/>
        <v>0</v>
      </c>
      <c r="BJ158" s="186">
        <f t="shared" si="508"/>
        <v>141130.19976603394</v>
      </c>
      <c r="BK158" s="87">
        <f t="shared" si="468"/>
        <v>141130.19976603394</v>
      </c>
    </row>
    <row r="159" spans="1:64" ht="15" customHeight="1" x14ac:dyDescent="0.35">
      <c r="A159" s="535"/>
      <c r="B159" s="232" t="s">
        <v>51</v>
      </c>
      <c r="C159" s="3">
        <f t="shared" ref="C159:N159" si="509">C31+C47+C63+C79+C95+C143</f>
        <v>0</v>
      </c>
      <c r="D159" s="3">
        <f t="shared" si="509"/>
        <v>4772.6280000000006</v>
      </c>
      <c r="E159" s="3">
        <f t="shared" si="509"/>
        <v>0</v>
      </c>
      <c r="F159" s="3">
        <f t="shared" si="509"/>
        <v>4816.405999999999</v>
      </c>
      <c r="G159" s="3">
        <f t="shared" si="509"/>
        <v>9579.9480000000003</v>
      </c>
      <c r="H159" s="3">
        <f t="shared" si="509"/>
        <v>0</v>
      </c>
      <c r="I159" s="3">
        <f t="shared" si="509"/>
        <v>4772.6280000000006</v>
      </c>
      <c r="J159" s="3">
        <f t="shared" si="509"/>
        <v>0</v>
      </c>
      <c r="K159" s="3">
        <f t="shared" si="509"/>
        <v>0</v>
      </c>
      <c r="L159" s="3">
        <f t="shared" si="509"/>
        <v>0</v>
      </c>
      <c r="M159" s="3">
        <f t="shared" si="509"/>
        <v>0</v>
      </c>
      <c r="N159" s="186">
        <f t="shared" si="509"/>
        <v>6727.9859999999999</v>
      </c>
      <c r="O159" s="87">
        <f t="shared" si="462"/>
        <v>30669.596000000001</v>
      </c>
      <c r="Q159" s="535"/>
      <c r="R159" s="232" t="s">
        <v>51</v>
      </c>
      <c r="S159" s="3">
        <f t="shared" ref="S159:AD159" si="510">S31+S47+S63+S79+S95+S143</f>
        <v>0</v>
      </c>
      <c r="T159" s="3">
        <f t="shared" si="510"/>
        <v>0</v>
      </c>
      <c r="U159" s="3">
        <f t="shared" si="510"/>
        <v>0</v>
      </c>
      <c r="V159" s="3">
        <f t="shared" si="510"/>
        <v>0</v>
      </c>
      <c r="W159" s="3">
        <f t="shared" si="510"/>
        <v>1220</v>
      </c>
      <c r="X159" s="3">
        <f t="shared" si="510"/>
        <v>0</v>
      </c>
      <c r="Y159" s="3">
        <f t="shared" si="510"/>
        <v>0</v>
      </c>
      <c r="Z159" s="3">
        <f t="shared" si="510"/>
        <v>1599841.4039999999</v>
      </c>
      <c r="AA159" s="3">
        <f t="shared" si="510"/>
        <v>353809.05599999998</v>
      </c>
      <c r="AB159" s="3">
        <f t="shared" si="510"/>
        <v>265440.272</v>
      </c>
      <c r="AC159" s="3">
        <f t="shared" si="510"/>
        <v>0</v>
      </c>
      <c r="AD159" s="186">
        <f t="shared" si="510"/>
        <v>409039.76199999999</v>
      </c>
      <c r="AE159" s="87">
        <f t="shared" si="464"/>
        <v>2629350.4939999999</v>
      </c>
      <c r="AG159" s="535"/>
      <c r="AH159" s="232" t="s">
        <v>51</v>
      </c>
      <c r="AI159" s="3">
        <f t="shared" ref="AI159:AT159" si="511">AI31+AI47+AI63+AI79+AI95+AI143</f>
        <v>0</v>
      </c>
      <c r="AJ159" s="3">
        <f t="shared" si="511"/>
        <v>90475.909999999989</v>
      </c>
      <c r="AK159" s="3">
        <f t="shared" si="511"/>
        <v>0</v>
      </c>
      <c r="AL159" s="3">
        <f t="shared" si="511"/>
        <v>0</v>
      </c>
      <c r="AM159" s="3">
        <f t="shared" si="511"/>
        <v>0</v>
      </c>
      <c r="AN159" s="3">
        <f t="shared" si="511"/>
        <v>0</v>
      </c>
      <c r="AO159" s="3">
        <f t="shared" si="511"/>
        <v>0</v>
      </c>
      <c r="AP159" s="3">
        <f t="shared" si="511"/>
        <v>0</v>
      </c>
      <c r="AQ159" s="3">
        <f t="shared" si="511"/>
        <v>0</v>
      </c>
      <c r="AR159" s="3">
        <f t="shared" si="511"/>
        <v>0</v>
      </c>
      <c r="AS159" s="3">
        <f t="shared" si="511"/>
        <v>0</v>
      </c>
      <c r="AT159" s="186">
        <f t="shared" si="511"/>
        <v>0</v>
      </c>
      <c r="AU159" s="87">
        <f t="shared" si="466"/>
        <v>90475.909999999989</v>
      </c>
      <c r="AW159" s="535"/>
      <c r="AX159" s="232" t="s">
        <v>51</v>
      </c>
      <c r="AY159" s="3">
        <f t="shared" ref="AY159:BJ159" si="512">AY31+AY47+AY63+AY79+AY95+AY143</f>
        <v>0</v>
      </c>
      <c r="AZ159" s="3">
        <f t="shared" si="512"/>
        <v>0</v>
      </c>
      <c r="BA159" s="3">
        <f t="shared" si="512"/>
        <v>0</v>
      </c>
      <c r="BB159" s="3">
        <f t="shared" si="512"/>
        <v>0</v>
      </c>
      <c r="BC159" s="3">
        <f t="shared" si="512"/>
        <v>0</v>
      </c>
      <c r="BD159" s="3">
        <f t="shared" si="512"/>
        <v>0</v>
      </c>
      <c r="BE159" s="3">
        <f t="shared" si="512"/>
        <v>0</v>
      </c>
      <c r="BF159" s="3">
        <f t="shared" si="512"/>
        <v>0</v>
      </c>
      <c r="BG159" s="3">
        <f t="shared" si="512"/>
        <v>0</v>
      </c>
      <c r="BH159" s="3">
        <f t="shared" si="512"/>
        <v>0</v>
      </c>
      <c r="BI159" s="3">
        <f t="shared" si="512"/>
        <v>0</v>
      </c>
      <c r="BJ159" s="186">
        <f t="shared" si="512"/>
        <v>0</v>
      </c>
      <c r="BK159" s="87">
        <f t="shared" si="468"/>
        <v>0</v>
      </c>
    </row>
    <row r="160" spans="1:64" ht="15" thickBot="1" x14ac:dyDescent="0.4">
      <c r="A160" s="536"/>
      <c r="B160" s="232" t="s">
        <v>50</v>
      </c>
      <c r="C160" s="3">
        <f t="shared" ref="C160:N160" si="513">C32+C48+C64+C80+C96+C144</f>
        <v>0</v>
      </c>
      <c r="D160" s="3">
        <f t="shared" si="513"/>
        <v>0</v>
      </c>
      <c r="E160" s="3">
        <f t="shared" si="513"/>
        <v>0</v>
      </c>
      <c r="F160" s="3">
        <f t="shared" si="513"/>
        <v>0</v>
      </c>
      <c r="G160" s="3">
        <f t="shared" si="513"/>
        <v>0</v>
      </c>
      <c r="H160" s="3">
        <f t="shared" si="513"/>
        <v>0</v>
      </c>
      <c r="I160" s="3">
        <f t="shared" si="513"/>
        <v>21156</v>
      </c>
      <c r="J160" s="3">
        <f t="shared" si="513"/>
        <v>0</v>
      </c>
      <c r="K160" s="3">
        <f t="shared" si="513"/>
        <v>0</v>
      </c>
      <c r="L160" s="3">
        <f t="shared" si="513"/>
        <v>0</v>
      </c>
      <c r="M160" s="3">
        <f t="shared" si="513"/>
        <v>0</v>
      </c>
      <c r="N160" s="186">
        <f t="shared" si="513"/>
        <v>0</v>
      </c>
      <c r="O160" s="87">
        <f t="shared" si="462"/>
        <v>21156</v>
      </c>
      <c r="P160" s="365" t="s">
        <v>162</v>
      </c>
      <c r="Q160" s="536"/>
      <c r="R160" s="232" t="s">
        <v>50</v>
      </c>
      <c r="S160" s="3">
        <f t="shared" ref="S160:AD160" si="514">S32+S48+S64+S80+S96+S144</f>
        <v>0</v>
      </c>
      <c r="T160" s="3">
        <f t="shared" si="514"/>
        <v>0</v>
      </c>
      <c r="U160" s="3">
        <f t="shared" si="514"/>
        <v>0</v>
      </c>
      <c r="V160" s="3">
        <f t="shared" si="514"/>
        <v>0</v>
      </c>
      <c r="W160" s="3">
        <f t="shared" si="514"/>
        <v>0</v>
      </c>
      <c r="X160" s="3">
        <f t="shared" si="514"/>
        <v>0</v>
      </c>
      <c r="Y160" s="3">
        <f t="shared" si="514"/>
        <v>0</v>
      </c>
      <c r="Z160" s="3">
        <f t="shared" si="514"/>
        <v>0</v>
      </c>
      <c r="AA160" s="3">
        <f t="shared" si="514"/>
        <v>0</v>
      </c>
      <c r="AB160" s="3">
        <f t="shared" si="514"/>
        <v>0</v>
      </c>
      <c r="AC160" s="3">
        <f t="shared" si="514"/>
        <v>0</v>
      </c>
      <c r="AD160" s="186">
        <f t="shared" si="514"/>
        <v>0</v>
      </c>
      <c r="AE160" s="87">
        <f t="shared" si="464"/>
        <v>0</v>
      </c>
      <c r="AF160" s="365" t="s">
        <v>162</v>
      </c>
      <c r="AG160" s="536"/>
      <c r="AH160" s="232" t="s">
        <v>50</v>
      </c>
      <c r="AI160" s="3">
        <f t="shared" ref="AI160:AT160" si="515">AI32+AI48+AI64+AI80+AI96+AI144</f>
        <v>0</v>
      </c>
      <c r="AJ160" s="3">
        <f t="shared" si="515"/>
        <v>0</v>
      </c>
      <c r="AK160" s="3">
        <f t="shared" si="515"/>
        <v>0</v>
      </c>
      <c r="AL160" s="3">
        <f t="shared" si="515"/>
        <v>0</v>
      </c>
      <c r="AM160" s="3">
        <f t="shared" si="515"/>
        <v>0</v>
      </c>
      <c r="AN160" s="3">
        <f t="shared" si="515"/>
        <v>0</v>
      </c>
      <c r="AO160" s="3">
        <f t="shared" si="515"/>
        <v>0</v>
      </c>
      <c r="AP160" s="3">
        <f t="shared" si="515"/>
        <v>0</v>
      </c>
      <c r="AQ160" s="3">
        <f t="shared" si="515"/>
        <v>0</v>
      </c>
      <c r="AR160" s="3">
        <f t="shared" si="515"/>
        <v>0</v>
      </c>
      <c r="AS160" s="3">
        <f t="shared" si="515"/>
        <v>0</v>
      </c>
      <c r="AT160" s="186">
        <f t="shared" si="515"/>
        <v>0</v>
      </c>
      <c r="AU160" s="87">
        <f t="shared" si="466"/>
        <v>0</v>
      </c>
      <c r="AV160" s="365" t="s">
        <v>162</v>
      </c>
      <c r="AW160" s="536"/>
      <c r="AX160" s="232" t="s">
        <v>50</v>
      </c>
      <c r="AY160" s="3">
        <f t="shared" ref="AY160:BJ160" si="516">AY32+AY48+AY64+AY80+AY96+AY144</f>
        <v>0</v>
      </c>
      <c r="AZ160" s="3">
        <f t="shared" si="516"/>
        <v>0</v>
      </c>
      <c r="BA160" s="3">
        <f t="shared" si="516"/>
        <v>0</v>
      </c>
      <c r="BB160" s="3">
        <f t="shared" si="516"/>
        <v>0</v>
      </c>
      <c r="BC160" s="3">
        <f t="shared" si="516"/>
        <v>0</v>
      </c>
      <c r="BD160" s="3">
        <f t="shared" si="516"/>
        <v>0</v>
      </c>
      <c r="BE160" s="3">
        <f t="shared" si="516"/>
        <v>0</v>
      </c>
      <c r="BF160" s="3">
        <f t="shared" si="516"/>
        <v>0</v>
      </c>
      <c r="BG160" s="3">
        <f t="shared" si="516"/>
        <v>0</v>
      </c>
      <c r="BH160" s="3">
        <f t="shared" si="516"/>
        <v>0</v>
      </c>
      <c r="BI160" s="3">
        <f t="shared" si="516"/>
        <v>0</v>
      </c>
      <c r="BJ160" s="186">
        <f t="shared" si="516"/>
        <v>0</v>
      </c>
      <c r="BK160" s="87">
        <f t="shared" si="468"/>
        <v>0</v>
      </c>
      <c r="BL160" s="365" t="s">
        <v>162</v>
      </c>
    </row>
    <row r="161" spans="1:64" ht="15" thickBot="1" x14ac:dyDescent="0.4">
      <c r="B161" s="233" t="s">
        <v>43</v>
      </c>
      <c r="C161" s="225">
        <f>SUM(C148:C160)</f>
        <v>0</v>
      </c>
      <c r="D161" s="225">
        <f t="shared" ref="D161" si="517">SUM(D148:D160)</f>
        <v>925331.24930255546</v>
      </c>
      <c r="E161" s="225">
        <f t="shared" ref="E161" si="518">SUM(E148:E160)</f>
        <v>723064.37086727645</v>
      </c>
      <c r="F161" s="225">
        <f t="shared" ref="F161" si="519">SUM(F148:F160)</f>
        <v>983237.35397549998</v>
      </c>
      <c r="G161" s="225">
        <f t="shared" ref="G161" si="520">SUM(G148:G160)</f>
        <v>1431376.5717597918</v>
      </c>
      <c r="H161" s="225">
        <f t="shared" ref="H161" si="521">SUM(H148:H160)</f>
        <v>1319817.7328425245</v>
      </c>
      <c r="I161" s="225">
        <f t="shared" ref="I161" si="522">SUM(I148:I160)</f>
        <v>1986627.1541780711</v>
      </c>
      <c r="J161" s="225">
        <f t="shared" ref="J161" si="523">SUM(J148:J160)</f>
        <v>1401842.5053983119</v>
      </c>
      <c r="K161" s="225">
        <f t="shared" ref="K161" si="524">SUM(K148:K160)</f>
        <v>1953081.2219409493</v>
      </c>
      <c r="L161" s="225">
        <f t="shared" ref="L161" si="525">SUM(L148:L160)</f>
        <v>1645785.3518927109</v>
      </c>
      <c r="M161" s="225">
        <f t="shared" ref="M161" si="526">SUM(M148:M160)</f>
        <v>1818092.2779907468</v>
      </c>
      <c r="N161" s="235">
        <f t="shared" ref="N161" si="527">SUM(N148:N160)</f>
        <v>9737074.0576151796</v>
      </c>
      <c r="O161" s="90">
        <f t="shared" si="462"/>
        <v>23925329.84776362</v>
      </c>
      <c r="P161" s="364">
        <f>SUM(C20:N32,C36:N48,C52:N64,C68:N80,C84:N96,C132:N144)</f>
        <v>23925329.847763613</v>
      </c>
      <c r="Q161" s="91"/>
      <c r="R161" s="233" t="s">
        <v>43</v>
      </c>
      <c r="S161" s="225">
        <f>SUM(S148:S160)</f>
        <v>0</v>
      </c>
      <c r="T161" s="225">
        <f t="shared" ref="T161" si="528">SUM(T148:T160)</f>
        <v>1047945.3924649368</v>
      </c>
      <c r="U161" s="225">
        <f t="shared" ref="U161" si="529">SUM(U148:U160)</f>
        <v>1166944.0299041073</v>
      </c>
      <c r="V161" s="225">
        <f t="shared" ref="V161" si="530">SUM(V148:V160)</f>
        <v>9063875.2500031479</v>
      </c>
      <c r="W161" s="225">
        <f t="shared" ref="W161" si="531">SUM(W148:W160)</f>
        <v>2670718.8287927811</v>
      </c>
      <c r="X161" s="225">
        <f t="shared" ref="X161" si="532">SUM(X148:X160)</f>
        <v>4120012.5545233334</v>
      </c>
      <c r="Y161" s="225">
        <f t="shared" ref="Y161" si="533">SUM(Y148:Y160)</f>
        <v>2498355.992289403</v>
      </c>
      <c r="Z161" s="225">
        <f t="shared" ref="Z161" si="534">SUM(Z148:Z160)</f>
        <v>3559063.6024630619</v>
      </c>
      <c r="AA161" s="225">
        <f t="shared" ref="AA161" si="535">SUM(AA148:AA160)</f>
        <v>5070409.4928875249</v>
      </c>
      <c r="AB161" s="225">
        <f t="shared" ref="AB161" si="536">SUM(AB148:AB160)</f>
        <v>7141456.0250140494</v>
      </c>
      <c r="AC161" s="225">
        <f t="shared" ref="AC161" si="537">SUM(AC148:AC160)</f>
        <v>8912483.6816626079</v>
      </c>
      <c r="AD161" s="235">
        <f t="shared" ref="AD161" si="538">SUM(AD148:AD160)</f>
        <v>32058859.249788173</v>
      </c>
      <c r="AE161" s="90">
        <f t="shared" si="464"/>
        <v>77310124.099793136</v>
      </c>
      <c r="AF161" s="364">
        <f>SUM(S20:AD32,S36:AD48,S52:AD64,S68:AD80,S84:AD96,S132:AD144)</f>
        <v>77310124.099793136</v>
      </c>
      <c r="AG161" s="91"/>
      <c r="AH161" s="233" t="s">
        <v>43</v>
      </c>
      <c r="AI161" s="225">
        <f>SUM(AI148:AI160)</f>
        <v>0</v>
      </c>
      <c r="AJ161" s="225">
        <f t="shared" ref="AJ161" si="539">SUM(AJ148:AJ160)</f>
        <v>407020.51502719999</v>
      </c>
      <c r="AK161" s="225">
        <f t="shared" ref="AK161" si="540">SUM(AK148:AK160)</f>
        <v>9064.8256686056084</v>
      </c>
      <c r="AL161" s="225">
        <f t="shared" ref="AL161" si="541">SUM(AL148:AL160)</f>
        <v>632612.15470138181</v>
      </c>
      <c r="AM161" s="225">
        <f t="shared" ref="AM161" si="542">SUM(AM148:AM160)</f>
        <v>628859.55594800261</v>
      </c>
      <c r="AN161" s="225">
        <f t="shared" ref="AN161" si="543">SUM(AN148:AN160)</f>
        <v>3803366.7068185024</v>
      </c>
      <c r="AO161" s="225">
        <f t="shared" ref="AO161" si="544">SUM(AO148:AO160)</f>
        <v>598841.61054311646</v>
      </c>
      <c r="AP161" s="225">
        <f t="shared" ref="AP161" si="545">SUM(AP148:AP160)</f>
        <v>555818.93789554667</v>
      </c>
      <c r="AQ161" s="225">
        <f t="shared" ref="AQ161" si="546">SUM(AQ148:AQ160)</f>
        <v>459493.54297030525</v>
      </c>
      <c r="AR161" s="225">
        <f t="shared" ref="AR161" si="547">SUM(AR148:AR160)</f>
        <v>1079430.0088417926</v>
      </c>
      <c r="AS161" s="225">
        <f t="shared" ref="AS161" si="548">SUM(AS148:AS160)</f>
        <v>1945951.1680889169</v>
      </c>
      <c r="AT161" s="235">
        <f t="shared" ref="AT161" si="549">SUM(AT148:AT160)</f>
        <v>10439405.891987108</v>
      </c>
      <c r="AU161" s="90">
        <f t="shared" si="466"/>
        <v>20559864.918490477</v>
      </c>
      <c r="AV161" s="364">
        <f>SUM(AI20:AT32,AI36:AT48,AI52:AT64,AI68:AT80,AI84:AT96,AI132:AT144)</f>
        <v>20559864.918490473</v>
      </c>
      <c r="AW161" s="91"/>
      <c r="AX161" s="233" t="s">
        <v>43</v>
      </c>
      <c r="AY161" s="225">
        <f>SUM(AY148:AY160)</f>
        <v>0</v>
      </c>
      <c r="AZ161" s="225">
        <f t="shared" ref="AZ161" si="550">SUM(AZ148:AZ160)</f>
        <v>0</v>
      </c>
      <c r="BA161" s="225">
        <f t="shared" ref="BA161" si="551">SUM(BA148:BA160)</f>
        <v>444439.4196483483</v>
      </c>
      <c r="BB161" s="225">
        <f t="shared" ref="BB161" si="552">SUM(BB148:BB160)</f>
        <v>0</v>
      </c>
      <c r="BC161" s="225">
        <f t="shared" ref="BC161" si="553">SUM(BC148:BC160)</f>
        <v>136065.98873170311</v>
      </c>
      <c r="BD161" s="225">
        <f t="shared" ref="BD161" si="554">SUM(BD148:BD160)</f>
        <v>225440.58852567602</v>
      </c>
      <c r="BE161" s="225">
        <f t="shared" ref="BE161" si="555">SUM(BE148:BE160)</f>
        <v>449676.74852794618</v>
      </c>
      <c r="BF161" s="225">
        <f t="shared" ref="BF161" si="556">SUM(BF148:BF160)</f>
        <v>0</v>
      </c>
      <c r="BG161" s="225">
        <f t="shared" ref="BG161" si="557">SUM(BG148:BG160)</f>
        <v>357860.08169999998</v>
      </c>
      <c r="BH161" s="225">
        <f t="shared" ref="BH161" si="558">SUM(BH148:BH160)</f>
        <v>49082.583303141553</v>
      </c>
      <c r="BI161" s="225">
        <f t="shared" ref="BI161" si="559">SUM(BI148:BI160)</f>
        <v>284109.12710583198</v>
      </c>
      <c r="BJ161" s="235">
        <f t="shared" ref="BJ161" si="560">SUM(BJ148:BJ160)</f>
        <v>1800643.1799374972</v>
      </c>
      <c r="BK161" s="90">
        <f t="shared" si="468"/>
        <v>3747317.7174801445</v>
      </c>
      <c r="BL161" s="364">
        <f>SUM(AY20:BJ32,AY36:BJ48,AY52:BJ64,AY68:BJ80,AY84:BJ96,AY132:BJ144)</f>
        <v>3747317.7174801445</v>
      </c>
    </row>
    <row r="162" spans="1:64" ht="15" thickBot="1" x14ac:dyDescent="0.4">
      <c r="Q162" s="91"/>
      <c r="AG162" s="91"/>
      <c r="AW162" s="91"/>
    </row>
    <row r="163" spans="1:64" ht="15" thickBot="1" x14ac:dyDescent="0.4">
      <c r="B163" s="220" t="s">
        <v>36</v>
      </c>
      <c r="C163" s="221">
        <f t="shared" ref="C163:N163" si="561">C$3</f>
        <v>44562</v>
      </c>
      <c r="D163" s="221">
        <f t="shared" si="561"/>
        <v>44593</v>
      </c>
      <c r="E163" s="221">
        <f t="shared" si="561"/>
        <v>44621</v>
      </c>
      <c r="F163" s="221">
        <f t="shared" si="561"/>
        <v>44652</v>
      </c>
      <c r="G163" s="221">
        <f t="shared" si="561"/>
        <v>44682</v>
      </c>
      <c r="H163" s="221">
        <f t="shared" si="561"/>
        <v>44713</v>
      </c>
      <c r="I163" s="221">
        <f t="shared" si="561"/>
        <v>44743</v>
      </c>
      <c r="J163" s="221">
        <f t="shared" si="561"/>
        <v>44774</v>
      </c>
      <c r="K163" s="221">
        <f t="shared" si="561"/>
        <v>44805</v>
      </c>
      <c r="L163" s="221">
        <f t="shared" si="561"/>
        <v>44835</v>
      </c>
      <c r="M163" s="221">
        <f t="shared" si="561"/>
        <v>44866</v>
      </c>
      <c r="N163" s="228" t="str">
        <f t="shared" si="561"/>
        <v>Dec-22 +</v>
      </c>
      <c r="O163" s="222" t="s">
        <v>34</v>
      </c>
      <c r="Q163" s="91"/>
      <c r="R163" s="220" t="s">
        <v>36</v>
      </c>
      <c r="S163" s="221">
        <f t="shared" ref="S163:AD163" si="562">S$3</f>
        <v>44562</v>
      </c>
      <c r="T163" s="221">
        <f t="shared" si="562"/>
        <v>44593</v>
      </c>
      <c r="U163" s="221">
        <f t="shared" si="562"/>
        <v>44621</v>
      </c>
      <c r="V163" s="221">
        <f t="shared" si="562"/>
        <v>44652</v>
      </c>
      <c r="W163" s="221">
        <f t="shared" si="562"/>
        <v>44682</v>
      </c>
      <c r="X163" s="221">
        <f t="shared" si="562"/>
        <v>44713</v>
      </c>
      <c r="Y163" s="221">
        <f t="shared" si="562"/>
        <v>44743</v>
      </c>
      <c r="Z163" s="221">
        <f t="shared" si="562"/>
        <v>44774</v>
      </c>
      <c r="AA163" s="221">
        <f t="shared" si="562"/>
        <v>44805</v>
      </c>
      <c r="AB163" s="221">
        <f t="shared" si="562"/>
        <v>44835</v>
      </c>
      <c r="AC163" s="221">
        <f t="shared" si="562"/>
        <v>44866</v>
      </c>
      <c r="AD163" s="228" t="str">
        <f t="shared" si="562"/>
        <v>Dec-22 +</v>
      </c>
      <c r="AE163" s="222" t="s">
        <v>34</v>
      </c>
      <c r="AG163" s="91"/>
      <c r="AH163" s="220" t="s">
        <v>36</v>
      </c>
      <c r="AI163" s="221">
        <f t="shared" ref="AI163:AT163" si="563">AI$3</f>
        <v>44562</v>
      </c>
      <c r="AJ163" s="221">
        <f t="shared" si="563"/>
        <v>44593</v>
      </c>
      <c r="AK163" s="221">
        <f t="shared" si="563"/>
        <v>44621</v>
      </c>
      <c r="AL163" s="221">
        <f t="shared" si="563"/>
        <v>44652</v>
      </c>
      <c r="AM163" s="221">
        <f t="shared" si="563"/>
        <v>44682</v>
      </c>
      <c r="AN163" s="221">
        <f t="shared" si="563"/>
        <v>44713</v>
      </c>
      <c r="AO163" s="221">
        <f t="shared" si="563"/>
        <v>44743</v>
      </c>
      <c r="AP163" s="221">
        <f t="shared" si="563"/>
        <v>44774</v>
      </c>
      <c r="AQ163" s="221">
        <f t="shared" si="563"/>
        <v>44805</v>
      </c>
      <c r="AR163" s="221">
        <f t="shared" si="563"/>
        <v>44835</v>
      </c>
      <c r="AS163" s="221">
        <f t="shared" si="563"/>
        <v>44866</v>
      </c>
      <c r="AT163" s="228" t="str">
        <f t="shared" si="563"/>
        <v>Dec-22 +</v>
      </c>
      <c r="AU163" s="222" t="s">
        <v>34</v>
      </c>
      <c r="AW163" s="91"/>
      <c r="AX163" s="220" t="s">
        <v>36</v>
      </c>
      <c r="AY163" s="221">
        <f t="shared" ref="AY163:BJ163" si="564">AY$3</f>
        <v>44562</v>
      </c>
      <c r="AZ163" s="221">
        <f t="shared" si="564"/>
        <v>44593</v>
      </c>
      <c r="BA163" s="221">
        <f t="shared" si="564"/>
        <v>44621</v>
      </c>
      <c r="BB163" s="221">
        <f t="shared" si="564"/>
        <v>44652</v>
      </c>
      <c r="BC163" s="221">
        <f t="shared" si="564"/>
        <v>44682</v>
      </c>
      <c r="BD163" s="221">
        <f t="shared" si="564"/>
        <v>44713</v>
      </c>
      <c r="BE163" s="221">
        <f t="shared" si="564"/>
        <v>44743</v>
      </c>
      <c r="BF163" s="221">
        <f t="shared" si="564"/>
        <v>44774</v>
      </c>
      <c r="BG163" s="221">
        <f t="shared" si="564"/>
        <v>44805</v>
      </c>
      <c r="BH163" s="221">
        <f t="shared" si="564"/>
        <v>44835</v>
      </c>
      <c r="BI163" s="221">
        <f t="shared" si="564"/>
        <v>44866</v>
      </c>
      <c r="BJ163" s="228" t="str">
        <f t="shared" si="564"/>
        <v>Dec-22 +</v>
      </c>
      <c r="BK163" s="222" t="s">
        <v>34</v>
      </c>
    </row>
    <row r="164" spans="1:64" ht="15" customHeight="1" x14ac:dyDescent="0.35">
      <c r="A164" s="531" t="s">
        <v>176</v>
      </c>
      <c r="B164" s="232" t="s">
        <v>62</v>
      </c>
      <c r="C164" s="3">
        <f>C4+C116</f>
        <v>0</v>
      </c>
      <c r="D164" s="3">
        <f t="shared" ref="D164:N164" si="565">D4+D116</f>
        <v>0</v>
      </c>
      <c r="E164" s="3">
        <f t="shared" si="565"/>
        <v>0</v>
      </c>
      <c r="F164" s="3">
        <f t="shared" si="565"/>
        <v>0</v>
      </c>
      <c r="G164" s="3">
        <f t="shared" si="565"/>
        <v>0</v>
      </c>
      <c r="H164" s="3">
        <f t="shared" si="565"/>
        <v>0</v>
      </c>
      <c r="I164" s="3">
        <f t="shared" si="565"/>
        <v>0</v>
      </c>
      <c r="J164" s="3">
        <f t="shared" si="565"/>
        <v>0</v>
      </c>
      <c r="K164" s="3">
        <f t="shared" si="565"/>
        <v>0</v>
      </c>
      <c r="L164" s="3">
        <f t="shared" si="565"/>
        <v>0</v>
      </c>
      <c r="M164" s="3">
        <f t="shared" si="565"/>
        <v>0</v>
      </c>
      <c r="N164" s="186">
        <f t="shared" si="565"/>
        <v>0</v>
      </c>
      <c r="O164" s="87">
        <f t="shared" ref="O164:O177" si="566">SUM(C164:N164)</f>
        <v>0</v>
      </c>
      <c r="Q164" s="531" t="s">
        <v>176</v>
      </c>
      <c r="R164" s="232" t="s">
        <v>62</v>
      </c>
      <c r="S164" s="3">
        <f>S4+S116</f>
        <v>0</v>
      </c>
      <c r="T164" s="3">
        <f t="shared" ref="T164:AD164" si="567">T4+T116</f>
        <v>0</v>
      </c>
      <c r="U164" s="3">
        <f t="shared" si="567"/>
        <v>0</v>
      </c>
      <c r="V164" s="3">
        <f t="shared" si="567"/>
        <v>0</v>
      </c>
      <c r="W164" s="3">
        <f t="shared" si="567"/>
        <v>0</v>
      </c>
      <c r="X164" s="3">
        <f t="shared" si="567"/>
        <v>0</v>
      </c>
      <c r="Y164" s="3">
        <f t="shared" si="567"/>
        <v>0</v>
      </c>
      <c r="Z164" s="3">
        <f t="shared" si="567"/>
        <v>0</v>
      </c>
      <c r="AA164" s="3">
        <f t="shared" si="567"/>
        <v>0</v>
      </c>
      <c r="AB164" s="3">
        <f t="shared" si="567"/>
        <v>0</v>
      </c>
      <c r="AC164" s="3">
        <f t="shared" si="567"/>
        <v>0</v>
      </c>
      <c r="AD164" s="186">
        <f t="shared" si="567"/>
        <v>0</v>
      </c>
      <c r="AE164" s="87">
        <f t="shared" ref="AE164:AE177" si="568">SUM(S164:AD164)</f>
        <v>0</v>
      </c>
      <c r="AG164" s="531" t="s">
        <v>176</v>
      </c>
      <c r="AH164" s="232" t="s">
        <v>62</v>
      </c>
      <c r="AI164" s="3">
        <f>AI4+AI116</f>
        <v>0</v>
      </c>
      <c r="AJ164" s="3">
        <f t="shared" ref="AJ164:AT164" si="569">AJ4+AJ116</f>
        <v>0</v>
      </c>
      <c r="AK164" s="3">
        <f t="shared" si="569"/>
        <v>0</v>
      </c>
      <c r="AL164" s="3">
        <f t="shared" si="569"/>
        <v>0</v>
      </c>
      <c r="AM164" s="3">
        <f t="shared" si="569"/>
        <v>0</v>
      </c>
      <c r="AN164" s="3">
        <f t="shared" si="569"/>
        <v>0</v>
      </c>
      <c r="AO164" s="3">
        <f t="shared" si="569"/>
        <v>0</v>
      </c>
      <c r="AP164" s="3">
        <f t="shared" si="569"/>
        <v>0</v>
      </c>
      <c r="AQ164" s="3">
        <f t="shared" si="569"/>
        <v>0</v>
      </c>
      <c r="AR164" s="3">
        <f t="shared" si="569"/>
        <v>0</v>
      </c>
      <c r="AS164" s="3">
        <f t="shared" si="569"/>
        <v>0</v>
      </c>
      <c r="AT164" s="186">
        <f t="shared" si="569"/>
        <v>0</v>
      </c>
      <c r="AU164" s="87">
        <f t="shared" ref="AU164:AU177" si="570">SUM(AI164:AT164)</f>
        <v>0</v>
      </c>
      <c r="AW164" s="531" t="s">
        <v>176</v>
      </c>
      <c r="AX164" s="232" t="s">
        <v>62</v>
      </c>
      <c r="AY164" s="3">
        <f>AY4+AY116</f>
        <v>0</v>
      </c>
      <c r="AZ164" s="3">
        <f t="shared" ref="AZ164:BJ164" si="571">AZ4+AZ116</f>
        <v>0</v>
      </c>
      <c r="BA164" s="3">
        <f t="shared" si="571"/>
        <v>0</v>
      </c>
      <c r="BB164" s="3">
        <f t="shared" si="571"/>
        <v>0</v>
      </c>
      <c r="BC164" s="3">
        <f t="shared" si="571"/>
        <v>0</v>
      </c>
      <c r="BD164" s="3">
        <f t="shared" si="571"/>
        <v>0</v>
      </c>
      <c r="BE164" s="3">
        <f t="shared" si="571"/>
        <v>0</v>
      </c>
      <c r="BF164" s="3">
        <f t="shared" si="571"/>
        <v>0</v>
      </c>
      <c r="BG164" s="3">
        <f t="shared" si="571"/>
        <v>0</v>
      </c>
      <c r="BH164" s="3">
        <f t="shared" si="571"/>
        <v>0</v>
      </c>
      <c r="BI164" s="3">
        <f t="shared" si="571"/>
        <v>0</v>
      </c>
      <c r="BJ164" s="186">
        <f t="shared" si="571"/>
        <v>0</v>
      </c>
      <c r="BK164" s="87">
        <f t="shared" ref="BK164:BK177" si="572">SUM(AY164:BJ164)</f>
        <v>0</v>
      </c>
    </row>
    <row r="165" spans="1:64" x14ac:dyDescent="0.35">
      <c r="A165" s="532"/>
      <c r="B165" s="232" t="s">
        <v>61</v>
      </c>
      <c r="C165" s="3">
        <f t="shared" ref="C165:N165" si="573">C5+C117</f>
        <v>0</v>
      </c>
      <c r="D165" s="3">
        <f t="shared" si="573"/>
        <v>0</v>
      </c>
      <c r="E165" s="3">
        <f t="shared" si="573"/>
        <v>0</v>
      </c>
      <c r="F165" s="3">
        <f t="shared" si="573"/>
        <v>0</v>
      </c>
      <c r="G165" s="3">
        <f t="shared" si="573"/>
        <v>0</v>
      </c>
      <c r="H165" s="3">
        <f t="shared" si="573"/>
        <v>0</v>
      </c>
      <c r="I165" s="3">
        <f t="shared" si="573"/>
        <v>0</v>
      </c>
      <c r="J165" s="3">
        <f t="shared" si="573"/>
        <v>0</v>
      </c>
      <c r="K165" s="3">
        <f t="shared" si="573"/>
        <v>0</v>
      </c>
      <c r="L165" s="3">
        <f t="shared" si="573"/>
        <v>0</v>
      </c>
      <c r="M165" s="3">
        <f t="shared" si="573"/>
        <v>0</v>
      </c>
      <c r="N165" s="186">
        <f t="shared" si="573"/>
        <v>0</v>
      </c>
      <c r="O165" s="87">
        <f t="shared" si="566"/>
        <v>0</v>
      </c>
      <c r="Q165" s="532"/>
      <c r="R165" s="232" t="s">
        <v>61</v>
      </c>
      <c r="S165" s="3">
        <f t="shared" ref="S165:AD165" si="574">S5+S117</f>
        <v>0</v>
      </c>
      <c r="T165" s="3">
        <f t="shared" si="574"/>
        <v>0</v>
      </c>
      <c r="U165" s="3">
        <f t="shared" si="574"/>
        <v>0</v>
      </c>
      <c r="V165" s="3">
        <f t="shared" si="574"/>
        <v>0</v>
      </c>
      <c r="W165" s="3">
        <f t="shared" si="574"/>
        <v>0</v>
      </c>
      <c r="X165" s="3">
        <f t="shared" si="574"/>
        <v>0</v>
      </c>
      <c r="Y165" s="3">
        <f t="shared" si="574"/>
        <v>0</v>
      </c>
      <c r="Z165" s="3">
        <f t="shared" si="574"/>
        <v>0</v>
      </c>
      <c r="AA165" s="3">
        <f t="shared" si="574"/>
        <v>0</v>
      </c>
      <c r="AB165" s="3">
        <f t="shared" si="574"/>
        <v>0</v>
      </c>
      <c r="AC165" s="3">
        <f t="shared" si="574"/>
        <v>0</v>
      </c>
      <c r="AD165" s="186">
        <f t="shared" si="574"/>
        <v>0</v>
      </c>
      <c r="AE165" s="87">
        <f t="shared" si="568"/>
        <v>0</v>
      </c>
      <c r="AG165" s="532"/>
      <c r="AH165" s="232" t="s">
        <v>61</v>
      </c>
      <c r="AI165" s="3">
        <f t="shared" ref="AI165:AT165" si="575">AI5+AI117</f>
        <v>0</v>
      </c>
      <c r="AJ165" s="3">
        <f t="shared" si="575"/>
        <v>0</v>
      </c>
      <c r="AK165" s="3">
        <f t="shared" si="575"/>
        <v>0</v>
      </c>
      <c r="AL165" s="3">
        <f t="shared" si="575"/>
        <v>0</v>
      </c>
      <c r="AM165" s="3">
        <f t="shared" si="575"/>
        <v>0</v>
      </c>
      <c r="AN165" s="3">
        <f t="shared" si="575"/>
        <v>0</v>
      </c>
      <c r="AO165" s="3">
        <f t="shared" si="575"/>
        <v>0</v>
      </c>
      <c r="AP165" s="3">
        <f t="shared" si="575"/>
        <v>0</v>
      </c>
      <c r="AQ165" s="3">
        <f t="shared" si="575"/>
        <v>0</v>
      </c>
      <c r="AR165" s="3">
        <f t="shared" si="575"/>
        <v>0</v>
      </c>
      <c r="AS165" s="3">
        <f t="shared" si="575"/>
        <v>0</v>
      </c>
      <c r="AT165" s="186">
        <f t="shared" si="575"/>
        <v>0</v>
      </c>
      <c r="AU165" s="87">
        <f t="shared" si="570"/>
        <v>0</v>
      </c>
      <c r="AW165" s="532"/>
      <c r="AX165" s="232" t="s">
        <v>61</v>
      </c>
      <c r="AY165" s="3">
        <f t="shared" ref="AY165:BJ165" si="576">AY5+AY117</f>
        <v>0</v>
      </c>
      <c r="AZ165" s="3">
        <f t="shared" si="576"/>
        <v>0</v>
      </c>
      <c r="BA165" s="3">
        <f t="shared" si="576"/>
        <v>0</v>
      </c>
      <c r="BB165" s="3">
        <f t="shared" si="576"/>
        <v>0</v>
      </c>
      <c r="BC165" s="3">
        <f t="shared" si="576"/>
        <v>0</v>
      </c>
      <c r="BD165" s="3">
        <f t="shared" si="576"/>
        <v>0</v>
      </c>
      <c r="BE165" s="3">
        <f t="shared" si="576"/>
        <v>0</v>
      </c>
      <c r="BF165" s="3">
        <f t="shared" si="576"/>
        <v>0</v>
      </c>
      <c r="BG165" s="3">
        <f t="shared" si="576"/>
        <v>0</v>
      </c>
      <c r="BH165" s="3">
        <f t="shared" si="576"/>
        <v>0</v>
      </c>
      <c r="BI165" s="3">
        <f t="shared" si="576"/>
        <v>0</v>
      </c>
      <c r="BJ165" s="186">
        <f t="shared" si="576"/>
        <v>0</v>
      </c>
      <c r="BK165" s="87">
        <f t="shared" si="572"/>
        <v>0</v>
      </c>
    </row>
    <row r="166" spans="1:64" x14ac:dyDescent="0.35">
      <c r="A166" s="532"/>
      <c r="B166" s="232" t="s">
        <v>60</v>
      </c>
      <c r="C166" s="3">
        <f t="shared" ref="C166:N166" si="577">C6+C118</f>
        <v>0</v>
      </c>
      <c r="D166" s="3">
        <f t="shared" si="577"/>
        <v>0</v>
      </c>
      <c r="E166" s="3">
        <f t="shared" si="577"/>
        <v>0</v>
      </c>
      <c r="F166" s="3">
        <f t="shared" si="577"/>
        <v>0</v>
      </c>
      <c r="G166" s="3">
        <f t="shared" si="577"/>
        <v>0</v>
      </c>
      <c r="H166" s="3">
        <f t="shared" si="577"/>
        <v>0</v>
      </c>
      <c r="I166" s="3">
        <f t="shared" si="577"/>
        <v>0</v>
      </c>
      <c r="J166" s="3">
        <f t="shared" si="577"/>
        <v>0</v>
      </c>
      <c r="K166" s="3">
        <f t="shared" si="577"/>
        <v>0</v>
      </c>
      <c r="L166" s="3">
        <f t="shared" si="577"/>
        <v>0</v>
      </c>
      <c r="M166" s="3">
        <f t="shared" si="577"/>
        <v>0</v>
      </c>
      <c r="N166" s="186">
        <f t="shared" si="577"/>
        <v>0</v>
      </c>
      <c r="O166" s="87">
        <f t="shared" si="566"/>
        <v>0</v>
      </c>
      <c r="Q166" s="532"/>
      <c r="R166" s="232" t="s">
        <v>60</v>
      </c>
      <c r="S166" s="3">
        <f t="shared" ref="S166:AD166" si="578">S6+S118</f>
        <v>0</v>
      </c>
      <c r="T166" s="3">
        <f t="shared" si="578"/>
        <v>0</v>
      </c>
      <c r="U166" s="3">
        <f t="shared" si="578"/>
        <v>0</v>
      </c>
      <c r="V166" s="3">
        <f t="shared" si="578"/>
        <v>0</v>
      </c>
      <c r="W166" s="3">
        <f t="shared" si="578"/>
        <v>0</v>
      </c>
      <c r="X166" s="3">
        <f t="shared" si="578"/>
        <v>0</v>
      </c>
      <c r="Y166" s="3">
        <f t="shared" si="578"/>
        <v>0</v>
      </c>
      <c r="Z166" s="3">
        <f t="shared" si="578"/>
        <v>0</v>
      </c>
      <c r="AA166" s="3">
        <f t="shared" si="578"/>
        <v>0</v>
      </c>
      <c r="AB166" s="3">
        <f t="shared" si="578"/>
        <v>0</v>
      </c>
      <c r="AC166" s="3">
        <f t="shared" si="578"/>
        <v>0</v>
      </c>
      <c r="AD166" s="186">
        <f t="shared" si="578"/>
        <v>0</v>
      </c>
      <c r="AE166" s="87">
        <f t="shared" si="568"/>
        <v>0</v>
      </c>
      <c r="AG166" s="532"/>
      <c r="AH166" s="232" t="s">
        <v>60</v>
      </c>
      <c r="AI166" s="3">
        <f t="shared" ref="AI166:AT166" si="579">AI6+AI118</f>
        <v>0</v>
      </c>
      <c r="AJ166" s="3">
        <f t="shared" si="579"/>
        <v>0</v>
      </c>
      <c r="AK166" s="3">
        <f t="shared" si="579"/>
        <v>0</v>
      </c>
      <c r="AL166" s="3">
        <f t="shared" si="579"/>
        <v>0</v>
      </c>
      <c r="AM166" s="3">
        <f t="shared" si="579"/>
        <v>0</v>
      </c>
      <c r="AN166" s="3">
        <f t="shared" si="579"/>
        <v>0</v>
      </c>
      <c r="AO166" s="3">
        <f t="shared" si="579"/>
        <v>0</v>
      </c>
      <c r="AP166" s="3">
        <f t="shared" si="579"/>
        <v>0</v>
      </c>
      <c r="AQ166" s="3">
        <f t="shared" si="579"/>
        <v>0</v>
      </c>
      <c r="AR166" s="3">
        <f t="shared" si="579"/>
        <v>0</v>
      </c>
      <c r="AS166" s="3">
        <f t="shared" si="579"/>
        <v>0</v>
      </c>
      <c r="AT166" s="186">
        <f t="shared" si="579"/>
        <v>0</v>
      </c>
      <c r="AU166" s="87">
        <f t="shared" si="570"/>
        <v>0</v>
      </c>
      <c r="AW166" s="532"/>
      <c r="AX166" s="232" t="s">
        <v>60</v>
      </c>
      <c r="AY166" s="3">
        <f t="shared" ref="AY166:BJ166" si="580">AY6+AY118</f>
        <v>0</v>
      </c>
      <c r="AZ166" s="3">
        <f t="shared" si="580"/>
        <v>0</v>
      </c>
      <c r="BA166" s="3">
        <f t="shared" si="580"/>
        <v>0</v>
      </c>
      <c r="BB166" s="3">
        <f t="shared" si="580"/>
        <v>0</v>
      </c>
      <c r="BC166" s="3">
        <f t="shared" si="580"/>
        <v>0</v>
      </c>
      <c r="BD166" s="3">
        <f t="shared" si="580"/>
        <v>0</v>
      </c>
      <c r="BE166" s="3">
        <f t="shared" si="580"/>
        <v>0</v>
      </c>
      <c r="BF166" s="3">
        <f t="shared" si="580"/>
        <v>0</v>
      </c>
      <c r="BG166" s="3">
        <f t="shared" si="580"/>
        <v>0</v>
      </c>
      <c r="BH166" s="3">
        <f t="shared" si="580"/>
        <v>0</v>
      </c>
      <c r="BI166" s="3">
        <f t="shared" si="580"/>
        <v>0</v>
      </c>
      <c r="BJ166" s="186">
        <f t="shared" si="580"/>
        <v>0</v>
      </c>
      <c r="BK166" s="87">
        <f t="shared" si="572"/>
        <v>0</v>
      </c>
    </row>
    <row r="167" spans="1:64" x14ac:dyDescent="0.35">
      <c r="A167" s="532"/>
      <c r="B167" s="232" t="s">
        <v>59</v>
      </c>
      <c r="C167" s="3">
        <f t="shared" ref="C167:N167" si="581">C7+C119</f>
        <v>0</v>
      </c>
      <c r="D167" s="3">
        <f t="shared" si="581"/>
        <v>0</v>
      </c>
      <c r="E167" s="3">
        <f t="shared" si="581"/>
        <v>0</v>
      </c>
      <c r="F167" s="3">
        <f t="shared" si="581"/>
        <v>1511</v>
      </c>
      <c r="G167" s="3">
        <f t="shared" si="581"/>
        <v>0</v>
      </c>
      <c r="H167" s="3">
        <f t="shared" si="581"/>
        <v>0</v>
      </c>
      <c r="I167" s="3">
        <f t="shared" si="581"/>
        <v>0</v>
      </c>
      <c r="J167" s="3">
        <f t="shared" si="581"/>
        <v>0</v>
      </c>
      <c r="K167" s="3">
        <f t="shared" si="581"/>
        <v>0</v>
      </c>
      <c r="L167" s="3">
        <f t="shared" si="581"/>
        <v>0</v>
      </c>
      <c r="M167" s="3">
        <f t="shared" si="581"/>
        <v>0</v>
      </c>
      <c r="N167" s="186">
        <f t="shared" si="581"/>
        <v>0</v>
      </c>
      <c r="O167" s="87">
        <f t="shared" si="566"/>
        <v>1511</v>
      </c>
      <c r="Q167" s="532"/>
      <c r="R167" s="232" t="s">
        <v>59</v>
      </c>
      <c r="S167" s="3">
        <f t="shared" ref="S167:AD167" si="582">S7+S119</f>
        <v>0</v>
      </c>
      <c r="T167" s="3">
        <f t="shared" si="582"/>
        <v>0</v>
      </c>
      <c r="U167" s="3">
        <f t="shared" si="582"/>
        <v>0</v>
      </c>
      <c r="V167" s="3">
        <f t="shared" si="582"/>
        <v>0</v>
      </c>
      <c r="W167" s="3">
        <f t="shared" si="582"/>
        <v>0</v>
      </c>
      <c r="X167" s="3">
        <f t="shared" si="582"/>
        <v>0</v>
      </c>
      <c r="Y167" s="3">
        <f t="shared" si="582"/>
        <v>0</v>
      </c>
      <c r="Z167" s="3">
        <f t="shared" si="582"/>
        <v>0</v>
      </c>
      <c r="AA167" s="3">
        <f t="shared" si="582"/>
        <v>0</v>
      </c>
      <c r="AB167" s="3">
        <f t="shared" si="582"/>
        <v>0</v>
      </c>
      <c r="AC167" s="3">
        <f t="shared" si="582"/>
        <v>0</v>
      </c>
      <c r="AD167" s="186">
        <f t="shared" si="582"/>
        <v>0</v>
      </c>
      <c r="AE167" s="87">
        <f t="shared" si="568"/>
        <v>0</v>
      </c>
      <c r="AG167" s="532"/>
      <c r="AH167" s="232" t="s">
        <v>59</v>
      </c>
      <c r="AI167" s="3">
        <f t="shared" ref="AI167:AT167" si="583">AI7+AI119</f>
        <v>0</v>
      </c>
      <c r="AJ167" s="3">
        <f t="shared" si="583"/>
        <v>0</v>
      </c>
      <c r="AK167" s="3">
        <f t="shared" si="583"/>
        <v>0</v>
      </c>
      <c r="AL167" s="3">
        <f t="shared" si="583"/>
        <v>0</v>
      </c>
      <c r="AM167" s="3">
        <f t="shared" si="583"/>
        <v>0</v>
      </c>
      <c r="AN167" s="3">
        <f t="shared" si="583"/>
        <v>0</v>
      </c>
      <c r="AO167" s="3">
        <f t="shared" si="583"/>
        <v>0</v>
      </c>
      <c r="AP167" s="3">
        <f t="shared" si="583"/>
        <v>0</v>
      </c>
      <c r="AQ167" s="3">
        <f t="shared" si="583"/>
        <v>0</v>
      </c>
      <c r="AR167" s="3">
        <f t="shared" si="583"/>
        <v>0</v>
      </c>
      <c r="AS167" s="3">
        <f t="shared" si="583"/>
        <v>0</v>
      </c>
      <c r="AT167" s="186">
        <f t="shared" si="583"/>
        <v>0</v>
      </c>
      <c r="AU167" s="87">
        <f t="shared" si="570"/>
        <v>0</v>
      </c>
      <c r="AW167" s="532"/>
      <c r="AX167" s="232" t="s">
        <v>59</v>
      </c>
      <c r="AY167" s="3">
        <f t="shared" ref="AY167:BJ167" si="584">AY7+AY119</f>
        <v>0</v>
      </c>
      <c r="AZ167" s="3">
        <f t="shared" si="584"/>
        <v>0</v>
      </c>
      <c r="BA167" s="3">
        <f t="shared" si="584"/>
        <v>0</v>
      </c>
      <c r="BB167" s="3">
        <f t="shared" si="584"/>
        <v>0</v>
      </c>
      <c r="BC167" s="3">
        <f t="shared" si="584"/>
        <v>0</v>
      </c>
      <c r="BD167" s="3">
        <f t="shared" si="584"/>
        <v>0</v>
      </c>
      <c r="BE167" s="3">
        <f t="shared" si="584"/>
        <v>0</v>
      </c>
      <c r="BF167" s="3">
        <f t="shared" si="584"/>
        <v>0</v>
      </c>
      <c r="BG167" s="3">
        <f t="shared" si="584"/>
        <v>0</v>
      </c>
      <c r="BH167" s="3">
        <f t="shared" si="584"/>
        <v>0</v>
      </c>
      <c r="BI167" s="3">
        <f t="shared" si="584"/>
        <v>0</v>
      </c>
      <c r="BJ167" s="186">
        <f t="shared" si="584"/>
        <v>0</v>
      </c>
      <c r="BK167" s="87">
        <f t="shared" si="572"/>
        <v>0</v>
      </c>
    </row>
    <row r="168" spans="1:64" x14ac:dyDescent="0.35">
      <c r="A168" s="532"/>
      <c r="B168" s="232" t="s">
        <v>58</v>
      </c>
      <c r="C168" s="3">
        <f t="shared" ref="C168:N168" si="585">C8+C120</f>
        <v>0</v>
      </c>
      <c r="D168" s="3">
        <f t="shared" si="585"/>
        <v>0</v>
      </c>
      <c r="E168" s="3">
        <f t="shared" si="585"/>
        <v>0</v>
      </c>
      <c r="F168" s="3">
        <f t="shared" si="585"/>
        <v>0</v>
      </c>
      <c r="G168" s="3">
        <f t="shared" si="585"/>
        <v>0</v>
      </c>
      <c r="H168" s="3">
        <f t="shared" si="585"/>
        <v>0</v>
      </c>
      <c r="I168" s="3">
        <f t="shared" si="585"/>
        <v>0</v>
      </c>
      <c r="J168" s="3">
        <f t="shared" si="585"/>
        <v>40705.9541015625</v>
      </c>
      <c r="K168" s="3">
        <f t="shared" si="585"/>
        <v>30969.8310546875</v>
      </c>
      <c r="L168" s="3">
        <f t="shared" si="585"/>
        <v>0</v>
      </c>
      <c r="M168" s="3">
        <f t="shared" si="585"/>
        <v>0</v>
      </c>
      <c r="N168" s="186">
        <f t="shared" si="585"/>
        <v>90457.67578125</v>
      </c>
      <c r="O168" s="87">
        <f t="shared" si="566"/>
        <v>162133.4609375</v>
      </c>
      <c r="Q168" s="532"/>
      <c r="R168" s="232" t="s">
        <v>58</v>
      </c>
      <c r="S168" s="3">
        <f t="shared" ref="S168:AD168" si="586">S8+S120</f>
        <v>0</v>
      </c>
      <c r="T168" s="3">
        <f t="shared" si="586"/>
        <v>0</v>
      </c>
      <c r="U168" s="3">
        <f t="shared" si="586"/>
        <v>0</v>
      </c>
      <c r="V168" s="3">
        <f t="shared" si="586"/>
        <v>0</v>
      </c>
      <c r="W168" s="3">
        <f t="shared" si="586"/>
        <v>0</v>
      </c>
      <c r="X168" s="3">
        <f t="shared" si="586"/>
        <v>0</v>
      </c>
      <c r="Y168" s="3">
        <f t="shared" si="586"/>
        <v>0</v>
      </c>
      <c r="Z168" s="3">
        <f t="shared" si="586"/>
        <v>64631.473632812485</v>
      </c>
      <c r="AA168" s="3">
        <f t="shared" si="586"/>
        <v>0</v>
      </c>
      <c r="AB168" s="3">
        <f t="shared" si="586"/>
        <v>0</v>
      </c>
      <c r="AC168" s="3">
        <f t="shared" si="586"/>
        <v>0</v>
      </c>
      <c r="AD168" s="186">
        <f t="shared" si="586"/>
        <v>0</v>
      </c>
      <c r="AE168" s="87">
        <f t="shared" si="568"/>
        <v>64631.473632812485</v>
      </c>
      <c r="AG168" s="532"/>
      <c r="AH168" s="232" t="s">
        <v>58</v>
      </c>
      <c r="AI168" s="3">
        <f t="shared" ref="AI168:AT168" si="587">AI8+AI120</f>
        <v>0</v>
      </c>
      <c r="AJ168" s="3">
        <f t="shared" si="587"/>
        <v>0</v>
      </c>
      <c r="AK168" s="3">
        <f t="shared" si="587"/>
        <v>0</v>
      </c>
      <c r="AL168" s="3">
        <f t="shared" si="587"/>
        <v>0</v>
      </c>
      <c r="AM168" s="3">
        <f t="shared" si="587"/>
        <v>0</v>
      </c>
      <c r="AN168" s="3">
        <f t="shared" si="587"/>
        <v>0</v>
      </c>
      <c r="AO168" s="3">
        <f t="shared" si="587"/>
        <v>0</v>
      </c>
      <c r="AP168" s="3">
        <f t="shared" si="587"/>
        <v>0</v>
      </c>
      <c r="AQ168" s="3">
        <f t="shared" si="587"/>
        <v>0</v>
      </c>
      <c r="AR168" s="3">
        <f t="shared" si="587"/>
        <v>0</v>
      </c>
      <c r="AS168" s="3">
        <f t="shared" si="587"/>
        <v>0</v>
      </c>
      <c r="AT168" s="186">
        <f t="shared" si="587"/>
        <v>0</v>
      </c>
      <c r="AU168" s="87">
        <f t="shared" si="570"/>
        <v>0</v>
      </c>
      <c r="AW168" s="532"/>
      <c r="AX168" s="232" t="s">
        <v>58</v>
      </c>
      <c r="AY168" s="3">
        <f t="shared" ref="AY168:BJ168" si="588">AY8+AY120</f>
        <v>0</v>
      </c>
      <c r="AZ168" s="3">
        <f t="shared" si="588"/>
        <v>0</v>
      </c>
      <c r="BA168" s="3">
        <f t="shared" si="588"/>
        <v>0</v>
      </c>
      <c r="BB168" s="3">
        <f t="shared" si="588"/>
        <v>0</v>
      </c>
      <c r="BC168" s="3">
        <f t="shared" si="588"/>
        <v>0</v>
      </c>
      <c r="BD168" s="3">
        <f t="shared" si="588"/>
        <v>0</v>
      </c>
      <c r="BE168" s="3">
        <f t="shared" si="588"/>
        <v>0</v>
      </c>
      <c r="BF168" s="3">
        <f t="shared" si="588"/>
        <v>0</v>
      </c>
      <c r="BG168" s="3">
        <f t="shared" si="588"/>
        <v>0</v>
      </c>
      <c r="BH168" s="3">
        <f t="shared" si="588"/>
        <v>0</v>
      </c>
      <c r="BI168" s="3">
        <f t="shared" si="588"/>
        <v>0</v>
      </c>
      <c r="BJ168" s="186">
        <f t="shared" si="588"/>
        <v>0</v>
      </c>
      <c r="BK168" s="87">
        <f t="shared" si="572"/>
        <v>0</v>
      </c>
    </row>
    <row r="169" spans="1:64" x14ac:dyDescent="0.35">
      <c r="A169" s="532"/>
      <c r="B169" s="232" t="s">
        <v>57</v>
      </c>
      <c r="C169" s="3">
        <f t="shared" ref="C169:N169" si="589">C9+C121</f>
        <v>0</v>
      </c>
      <c r="D169" s="3">
        <f t="shared" si="589"/>
        <v>0</v>
      </c>
      <c r="E169" s="3">
        <f t="shared" si="589"/>
        <v>0</v>
      </c>
      <c r="F169" s="3">
        <f t="shared" si="589"/>
        <v>0</v>
      </c>
      <c r="G169" s="3">
        <f t="shared" si="589"/>
        <v>0</v>
      </c>
      <c r="H169" s="3">
        <f t="shared" si="589"/>
        <v>0</v>
      </c>
      <c r="I169" s="3">
        <f t="shared" si="589"/>
        <v>0</v>
      </c>
      <c r="J169" s="3">
        <f t="shared" si="589"/>
        <v>0</v>
      </c>
      <c r="K169" s="3">
        <f t="shared" si="589"/>
        <v>0</v>
      </c>
      <c r="L169" s="3">
        <f t="shared" si="589"/>
        <v>0</v>
      </c>
      <c r="M169" s="3">
        <f t="shared" si="589"/>
        <v>0</v>
      </c>
      <c r="N169" s="186">
        <f t="shared" si="589"/>
        <v>0</v>
      </c>
      <c r="O169" s="87">
        <f t="shared" si="566"/>
        <v>0</v>
      </c>
      <c r="Q169" s="532"/>
      <c r="R169" s="232" t="s">
        <v>57</v>
      </c>
      <c r="S169" s="3">
        <f t="shared" ref="S169:AD169" si="590">S9+S121</f>
        <v>0</v>
      </c>
      <c r="T169" s="3">
        <f t="shared" si="590"/>
        <v>0</v>
      </c>
      <c r="U169" s="3">
        <f t="shared" si="590"/>
        <v>0</v>
      </c>
      <c r="V169" s="3">
        <f t="shared" si="590"/>
        <v>0</v>
      </c>
      <c r="W169" s="3">
        <f t="shared" si="590"/>
        <v>0</v>
      </c>
      <c r="X169" s="3">
        <f t="shared" si="590"/>
        <v>0</v>
      </c>
      <c r="Y169" s="3">
        <f t="shared" si="590"/>
        <v>0</v>
      </c>
      <c r="Z169" s="3">
        <f t="shared" si="590"/>
        <v>0</v>
      </c>
      <c r="AA169" s="3">
        <f t="shared" si="590"/>
        <v>0</v>
      </c>
      <c r="AB169" s="3">
        <f t="shared" si="590"/>
        <v>0</v>
      </c>
      <c r="AC169" s="3">
        <f t="shared" si="590"/>
        <v>0</v>
      </c>
      <c r="AD169" s="186">
        <f t="shared" si="590"/>
        <v>0</v>
      </c>
      <c r="AE169" s="87">
        <f t="shared" si="568"/>
        <v>0</v>
      </c>
      <c r="AG169" s="532"/>
      <c r="AH169" s="232" t="s">
        <v>57</v>
      </c>
      <c r="AI169" s="3">
        <f t="shared" ref="AI169:AT169" si="591">AI9+AI121</f>
        <v>0</v>
      </c>
      <c r="AJ169" s="3">
        <f t="shared" si="591"/>
        <v>0</v>
      </c>
      <c r="AK169" s="3">
        <f t="shared" si="591"/>
        <v>0</v>
      </c>
      <c r="AL169" s="3">
        <f t="shared" si="591"/>
        <v>0</v>
      </c>
      <c r="AM169" s="3">
        <f t="shared" si="591"/>
        <v>0</v>
      </c>
      <c r="AN169" s="3">
        <f t="shared" si="591"/>
        <v>0</v>
      </c>
      <c r="AO169" s="3">
        <f t="shared" si="591"/>
        <v>0</v>
      </c>
      <c r="AP169" s="3">
        <f t="shared" si="591"/>
        <v>0</v>
      </c>
      <c r="AQ169" s="3">
        <f t="shared" si="591"/>
        <v>0</v>
      </c>
      <c r="AR169" s="3">
        <f t="shared" si="591"/>
        <v>0</v>
      </c>
      <c r="AS169" s="3">
        <f t="shared" si="591"/>
        <v>0</v>
      </c>
      <c r="AT169" s="186">
        <f t="shared" si="591"/>
        <v>0</v>
      </c>
      <c r="AU169" s="87">
        <f t="shared" si="570"/>
        <v>0</v>
      </c>
      <c r="AW169" s="532"/>
      <c r="AX169" s="232" t="s">
        <v>57</v>
      </c>
      <c r="AY169" s="3">
        <f t="shared" ref="AY169:BJ169" si="592">AY9+AY121</f>
        <v>0</v>
      </c>
      <c r="AZ169" s="3">
        <f t="shared" si="592"/>
        <v>0</v>
      </c>
      <c r="BA169" s="3">
        <f t="shared" si="592"/>
        <v>0</v>
      </c>
      <c r="BB169" s="3">
        <f t="shared" si="592"/>
        <v>0</v>
      </c>
      <c r="BC169" s="3">
        <f t="shared" si="592"/>
        <v>0</v>
      </c>
      <c r="BD169" s="3">
        <f t="shared" si="592"/>
        <v>0</v>
      </c>
      <c r="BE169" s="3">
        <f t="shared" si="592"/>
        <v>0</v>
      </c>
      <c r="BF169" s="3">
        <f t="shared" si="592"/>
        <v>0</v>
      </c>
      <c r="BG169" s="3">
        <f t="shared" si="592"/>
        <v>0</v>
      </c>
      <c r="BH169" s="3">
        <f t="shared" si="592"/>
        <v>0</v>
      </c>
      <c r="BI169" s="3">
        <f t="shared" si="592"/>
        <v>0</v>
      </c>
      <c r="BJ169" s="186">
        <f t="shared" si="592"/>
        <v>0</v>
      </c>
      <c r="BK169" s="87">
        <f t="shared" si="572"/>
        <v>0</v>
      </c>
    </row>
    <row r="170" spans="1:64" x14ac:dyDescent="0.35">
      <c r="A170" s="532"/>
      <c r="B170" s="232" t="s">
        <v>56</v>
      </c>
      <c r="C170" s="3">
        <f t="shared" ref="C170:N170" si="593">C10+C122</f>
        <v>0</v>
      </c>
      <c r="D170" s="3">
        <f t="shared" si="593"/>
        <v>0</v>
      </c>
      <c r="E170" s="3">
        <f t="shared" si="593"/>
        <v>0</v>
      </c>
      <c r="F170" s="3">
        <f t="shared" si="593"/>
        <v>0</v>
      </c>
      <c r="G170" s="3">
        <f t="shared" si="593"/>
        <v>0</v>
      </c>
      <c r="H170" s="3">
        <f t="shared" si="593"/>
        <v>98925.313842773438</v>
      </c>
      <c r="I170" s="3">
        <f t="shared" si="593"/>
        <v>0</v>
      </c>
      <c r="J170" s="3">
        <f t="shared" si="593"/>
        <v>0</v>
      </c>
      <c r="K170" s="3">
        <f t="shared" si="593"/>
        <v>0</v>
      </c>
      <c r="L170" s="3">
        <f t="shared" si="593"/>
        <v>0</v>
      </c>
      <c r="M170" s="3">
        <f t="shared" si="593"/>
        <v>0</v>
      </c>
      <c r="N170" s="186">
        <f t="shared" si="593"/>
        <v>0</v>
      </c>
      <c r="O170" s="87">
        <f t="shared" si="566"/>
        <v>98925.313842773438</v>
      </c>
      <c r="Q170" s="532"/>
      <c r="R170" s="232" t="s">
        <v>56</v>
      </c>
      <c r="S170" s="3">
        <f t="shared" ref="S170:AD170" si="594">S10+S122</f>
        <v>0</v>
      </c>
      <c r="T170" s="3">
        <f t="shared" si="594"/>
        <v>0</v>
      </c>
      <c r="U170" s="3">
        <f t="shared" si="594"/>
        <v>0</v>
      </c>
      <c r="V170" s="3">
        <f t="shared" si="594"/>
        <v>0</v>
      </c>
      <c r="W170" s="3">
        <f t="shared" si="594"/>
        <v>0</v>
      </c>
      <c r="X170" s="3">
        <f t="shared" si="594"/>
        <v>0</v>
      </c>
      <c r="Y170" s="3">
        <f t="shared" si="594"/>
        <v>0</v>
      </c>
      <c r="Z170" s="3">
        <f t="shared" si="594"/>
        <v>0</v>
      </c>
      <c r="AA170" s="3">
        <f t="shared" si="594"/>
        <v>0</v>
      </c>
      <c r="AB170" s="3">
        <f t="shared" si="594"/>
        <v>0</v>
      </c>
      <c r="AC170" s="3">
        <f t="shared" si="594"/>
        <v>0</v>
      </c>
      <c r="AD170" s="186">
        <f t="shared" si="594"/>
        <v>0</v>
      </c>
      <c r="AE170" s="87">
        <f t="shared" si="568"/>
        <v>0</v>
      </c>
      <c r="AG170" s="532"/>
      <c r="AH170" s="232" t="s">
        <v>56</v>
      </c>
      <c r="AI170" s="3">
        <f t="shared" ref="AI170:AT170" si="595">AI10+AI122</f>
        <v>0</v>
      </c>
      <c r="AJ170" s="3">
        <f t="shared" si="595"/>
        <v>0</v>
      </c>
      <c r="AK170" s="3">
        <f t="shared" si="595"/>
        <v>0</v>
      </c>
      <c r="AL170" s="3">
        <f t="shared" si="595"/>
        <v>0</v>
      </c>
      <c r="AM170" s="3">
        <f t="shared" si="595"/>
        <v>0</v>
      </c>
      <c r="AN170" s="3">
        <f t="shared" si="595"/>
        <v>0</v>
      </c>
      <c r="AO170" s="3">
        <f t="shared" si="595"/>
        <v>0</v>
      </c>
      <c r="AP170" s="3">
        <f t="shared" si="595"/>
        <v>0</v>
      </c>
      <c r="AQ170" s="3">
        <f t="shared" si="595"/>
        <v>0</v>
      </c>
      <c r="AR170" s="3">
        <f t="shared" si="595"/>
        <v>0</v>
      </c>
      <c r="AS170" s="3">
        <f t="shared" si="595"/>
        <v>0</v>
      </c>
      <c r="AT170" s="186">
        <f t="shared" si="595"/>
        <v>0</v>
      </c>
      <c r="AU170" s="87">
        <f t="shared" si="570"/>
        <v>0</v>
      </c>
      <c r="AW170" s="532"/>
      <c r="AX170" s="232" t="s">
        <v>56</v>
      </c>
      <c r="AY170" s="3">
        <f t="shared" ref="AY170:BJ170" si="596">AY10+AY122</f>
        <v>0</v>
      </c>
      <c r="AZ170" s="3">
        <f t="shared" si="596"/>
        <v>0</v>
      </c>
      <c r="BA170" s="3">
        <f t="shared" si="596"/>
        <v>0</v>
      </c>
      <c r="BB170" s="3">
        <f t="shared" si="596"/>
        <v>0</v>
      </c>
      <c r="BC170" s="3">
        <f t="shared" si="596"/>
        <v>0</v>
      </c>
      <c r="BD170" s="3">
        <f t="shared" si="596"/>
        <v>0</v>
      </c>
      <c r="BE170" s="3">
        <f t="shared" si="596"/>
        <v>0</v>
      </c>
      <c r="BF170" s="3">
        <f t="shared" si="596"/>
        <v>0</v>
      </c>
      <c r="BG170" s="3">
        <f t="shared" si="596"/>
        <v>0</v>
      </c>
      <c r="BH170" s="3">
        <f t="shared" si="596"/>
        <v>0</v>
      </c>
      <c r="BI170" s="3">
        <f t="shared" si="596"/>
        <v>0</v>
      </c>
      <c r="BJ170" s="186">
        <f t="shared" si="596"/>
        <v>0</v>
      </c>
      <c r="BK170" s="87">
        <f t="shared" si="572"/>
        <v>0</v>
      </c>
    </row>
    <row r="171" spans="1:64" x14ac:dyDescent="0.35">
      <c r="A171" s="532"/>
      <c r="B171" s="232" t="s">
        <v>55</v>
      </c>
      <c r="C171" s="3">
        <f t="shared" ref="C171:N171" si="597">C11+C123</f>
        <v>0</v>
      </c>
      <c r="D171" s="3">
        <f t="shared" si="597"/>
        <v>0</v>
      </c>
      <c r="E171" s="3">
        <f t="shared" si="597"/>
        <v>0</v>
      </c>
      <c r="F171" s="3">
        <f t="shared" si="597"/>
        <v>130526.45555949998</v>
      </c>
      <c r="G171" s="3">
        <f t="shared" si="597"/>
        <v>381218.52929159999</v>
      </c>
      <c r="H171" s="3">
        <f t="shared" si="597"/>
        <v>526633.78729820787</v>
      </c>
      <c r="I171" s="3">
        <f t="shared" si="597"/>
        <v>129365.26683196875</v>
      </c>
      <c r="J171" s="3">
        <f t="shared" si="597"/>
        <v>241246.10285586573</v>
      </c>
      <c r="K171" s="3">
        <f t="shared" si="597"/>
        <v>1142204.4026212366</v>
      </c>
      <c r="L171" s="3">
        <f t="shared" si="597"/>
        <v>450961.16035084758</v>
      </c>
      <c r="M171" s="3">
        <f t="shared" si="597"/>
        <v>258174.14309612731</v>
      </c>
      <c r="N171" s="186">
        <f t="shared" si="597"/>
        <v>366707.0824597851</v>
      </c>
      <c r="O171" s="87">
        <f t="shared" si="566"/>
        <v>3627036.9303651387</v>
      </c>
      <c r="Q171" s="532"/>
      <c r="R171" s="232" t="s">
        <v>55</v>
      </c>
      <c r="S171" s="3">
        <f t="shared" ref="S171:AD171" si="598">S11+S123</f>
        <v>0</v>
      </c>
      <c r="T171" s="3">
        <f t="shared" si="598"/>
        <v>0</v>
      </c>
      <c r="U171" s="3">
        <f t="shared" si="598"/>
        <v>0</v>
      </c>
      <c r="V171" s="3">
        <f t="shared" si="598"/>
        <v>0</v>
      </c>
      <c r="W171" s="3">
        <f t="shared" si="598"/>
        <v>0</v>
      </c>
      <c r="X171" s="3">
        <f t="shared" si="598"/>
        <v>82115.677794150004</v>
      </c>
      <c r="Y171" s="3">
        <f t="shared" si="598"/>
        <v>148778.76233220001</v>
      </c>
      <c r="Z171" s="3">
        <f t="shared" si="598"/>
        <v>176744.84939213865</v>
      </c>
      <c r="AA171" s="3">
        <f t="shared" si="598"/>
        <v>105915.89648639999</v>
      </c>
      <c r="AB171" s="3">
        <f t="shared" si="598"/>
        <v>42035.957964000001</v>
      </c>
      <c r="AC171" s="3">
        <f t="shared" si="598"/>
        <v>164215.97992799996</v>
      </c>
      <c r="AD171" s="186">
        <f t="shared" si="598"/>
        <v>590810.22648647998</v>
      </c>
      <c r="AE171" s="87">
        <f t="shared" si="568"/>
        <v>1310617.3503833688</v>
      </c>
      <c r="AG171" s="532"/>
      <c r="AH171" s="232" t="s">
        <v>55</v>
      </c>
      <c r="AI171" s="3">
        <f t="shared" ref="AI171:AT171" si="599">AI11+AI123</f>
        <v>0</v>
      </c>
      <c r="AJ171" s="3">
        <f t="shared" si="599"/>
        <v>0</v>
      </c>
      <c r="AK171" s="3">
        <f t="shared" si="599"/>
        <v>0</v>
      </c>
      <c r="AL171" s="3">
        <f t="shared" si="599"/>
        <v>0</v>
      </c>
      <c r="AM171" s="3">
        <f t="shared" si="599"/>
        <v>0</v>
      </c>
      <c r="AN171" s="3">
        <f t="shared" si="599"/>
        <v>0</v>
      </c>
      <c r="AO171" s="3">
        <f t="shared" si="599"/>
        <v>0</v>
      </c>
      <c r="AP171" s="3">
        <f t="shared" si="599"/>
        <v>0</v>
      </c>
      <c r="AQ171" s="3">
        <f t="shared" si="599"/>
        <v>0</v>
      </c>
      <c r="AR171" s="3">
        <f t="shared" si="599"/>
        <v>0</v>
      </c>
      <c r="AS171" s="3">
        <f t="shared" si="599"/>
        <v>0</v>
      </c>
      <c r="AT171" s="186">
        <f t="shared" si="599"/>
        <v>0</v>
      </c>
      <c r="AU171" s="87">
        <f t="shared" si="570"/>
        <v>0</v>
      </c>
      <c r="AW171" s="532"/>
      <c r="AX171" s="232" t="s">
        <v>55</v>
      </c>
      <c r="AY171" s="3">
        <f t="shared" ref="AY171:BJ171" si="600">AY11+AY123</f>
        <v>0</v>
      </c>
      <c r="AZ171" s="3">
        <f t="shared" si="600"/>
        <v>0</v>
      </c>
      <c r="BA171" s="3">
        <f t="shared" si="600"/>
        <v>0</v>
      </c>
      <c r="BB171" s="3">
        <f t="shared" si="600"/>
        <v>0</v>
      </c>
      <c r="BC171" s="3">
        <f t="shared" si="600"/>
        <v>0</v>
      </c>
      <c r="BD171" s="3">
        <f t="shared" si="600"/>
        <v>0</v>
      </c>
      <c r="BE171" s="3">
        <f t="shared" si="600"/>
        <v>0</v>
      </c>
      <c r="BF171" s="3">
        <f t="shared" si="600"/>
        <v>0</v>
      </c>
      <c r="BG171" s="3">
        <f t="shared" si="600"/>
        <v>0</v>
      </c>
      <c r="BH171" s="3">
        <f t="shared" si="600"/>
        <v>0</v>
      </c>
      <c r="BI171" s="3">
        <f t="shared" si="600"/>
        <v>0</v>
      </c>
      <c r="BJ171" s="186">
        <f t="shared" si="600"/>
        <v>0</v>
      </c>
      <c r="BK171" s="87">
        <f t="shared" si="572"/>
        <v>0</v>
      </c>
    </row>
    <row r="172" spans="1:64" x14ac:dyDescent="0.35">
      <c r="A172" s="532"/>
      <c r="B172" s="232" t="s">
        <v>54</v>
      </c>
      <c r="C172" s="3">
        <f t="shared" ref="C172:N172" si="601">C12+C124</f>
        <v>0</v>
      </c>
      <c r="D172" s="3">
        <f t="shared" si="601"/>
        <v>0</v>
      </c>
      <c r="E172" s="3">
        <f t="shared" si="601"/>
        <v>0</v>
      </c>
      <c r="F172" s="3">
        <f t="shared" si="601"/>
        <v>9811.1901887999993</v>
      </c>
      <c r="G172" s="3">
        <f t="shared" si="601"/>
        <v>24823.219621199998</v>
      </c>
      <c r="H172" s="3">
        <f t="shared" si="601"/>
        <v>17668.8760248</v>
      </c>
      <c r="I172" s="3">
        <f t="shared" si="601"/>
        <v>1641.5118719999998</v>
      </c>
      <c r="J172" s="3">
        <f t="shared" si="601"/>
        <v>0</v>
      </c>
      <c r="K172" s="3">
        <f t="shared" si="601"/>
        <v>23766.847103999997</v>
      </c>
      <c r="L172" s="3">
        <f t="shared" si="601"/>
        <v>2355.4643111999994</v>
      </c>
      <c r="M172" s="3">
        <f t="shared" si="601"/>
        <v>0</v>
      </c>
      <c r="N172" s="186">
        <f t="shared" si="601"/>
        <v>6068.5957332000007</v>
      </c>
      <c r="O172" s="87">
        <f t="shared" si="566"/>
        <v>86135.704855200005</v>
      </c>
      <c r="Q172" s="532"/>
      <c r="R172" s="232" t="s">
        <v>54</v>
      </c>
      <c r="S172" s="3">
        <f t="shared" ref="S172:AD172" si="602">S12+S124</f>
        <v>0</v>
      </c>
      <c r="T172" s="3">
        <f t="shared" si="602"/>
        <v>0</v>
      </c>
      <c r="U172" s="3">
        <f t="shared" si="602"/>
        <v>0</v>
      </c>
      <c r="V172" s="3">
        <f t="shared" si="602"/>
        <v>0</v>
      </c>
      <c r="W172" s="3">
        <f t="shared" si="602"/>
        <v>0</v>
      </c>
      <c r="X172" s="3">
        <f t="shared" si="602"/>
        <v>11991.454675199999</v>
      </c>
      <c r="Y172" s="3">
        <f t="shared" si="602"/>
        <v>0</v>
      </c>
      <c r="Z172" s="3">
        <f t="shared" si="602"/>
        <v>0</v>
      </c>
      <c r="AA172" s="3">
        <f t="shared" si="602"/>
        <v>0</v>
      </c>
      <c r="AB172" s="3">
        <f t="shared" si="602"/>
        <v>0</v>
      </c>
      <c r="AC172" s="3">
        <f t="shared" si="602"/>
        <v>0</v>
      </c>
      <c r="AD172" s="186">
        <f t="shared" si="602"/>
        <v>22804.388006399997</v>
      </c>
      <c r="AE172" s="87">
        <f t="shared" si="568"/>
        <v>34795.842681599999</v>
      </c>
      <c r="AG172" s="532"/>
      <c r="AH172" s="232" t="s">
        <v>54</v>
      </c>
      <c r="AI172" s="3">
        <f t="shared" ref="AI172:AT172" si="603">AI12+AI124</f>
        <v>0</v>
      </c>
      <c r="AJ172" s="3">
        <f t="shared" si="603"/>
        <v>0</v>
      </c>
      <c r="AK172" s="3">
        <f t="shared" si="603"/>
        <v>0</v>
      </c>
      <c r="AL172" s="3">
        <f t="shared" si="603"/>
        <v>0</v>
      </c>
      <c r="AM172" s="3">
        <f t="shared" si="603"/>
        <v>0</v>
      </c>
      <c r="AN172" s="3">
        <f t="shared" si="603"/>
        <v>0</v>
      </c>
      <c r="AO172" s="3">
        <f t="shared" si="603"/>
        <v>0</v>
      </c>
      <c r="AP172" s="3">
        <f t="shared" si="603"/>
        <v>0</v>
      </c>
      <c r="AQ172" s="3">
        <f t="shared" si="603"/>
        <v>0</v>
      </c>
      <c r="AR172" s="3">
        <f t="shared" si="603"/>
        <v>0</v>
      </c>
      <c r="AS172" s="3">
        <f t="shared" si="603"/>
        <v>0</v>
      </c>
      <c r="AT172" s="186">
        <f t="shared" si="603"/>
        <v>0</v>
      </c>
      <c r="AU172" s="87">
        <f t="shared" si="570"/>
        <v>0</v>
      </c>
      <c r="AW172" s="532"/>
      <c r="AX172" s="232" t="s">
        <v>54</v>
      </c>
      <c r="AY172" s="3">
        <f t="shared" ref="AY172:BJ172" si="604">AY12+AY124</f>
        <v>0</v>
      </c>
      <c r="AZ172" s="3">
        <f t="shared" si="604"/>
        <v>0</v>
      </c>
      <c r="BA172" s="3">
        <f t="shared" si="604"/>
        <v>0</v>
      </c>
      <c r="BB172" s="3">
        <f t="shared" si="604"/>
        <v>0</v>
      </c>
      <c r="BC172" s="3">
        <f t="shared" si="604"/>
        <v>0</v>
      </c>
      <c r="BD172" s="3">
        <f t="shared" si="604"/>
        <v>0</v>
      </c>
      <c r="BE172" s="3">
        <f t="shared" si="604"/>
        <v>0</v>
      </c>
      <c r="BF172" s="3">
        <f t="shared" si="604"/>
        <v>0</v>
      </c>
      <c r="BG172" s="3">
        <f t="shared" si="604"/>
        <v>0</v>
      </c>
      <c r="BH172" s="3">
        <f t="shared" si="604"/>
        <v>0</v>
      </c>
      <c r="BI172" s="3">
        <f t="shared" si="604"/>
        <v>0</v>
      </c>
      <c r="BJ172" s="186">
        <f t="shared" si="604"/>
        <v>0</v>
      </c>
      <c r="BK172" s="87">
        <f t="shared" si="572"/>
        <v>0</v>
      </c>
    </row>
    <row r="173" spans="1:64" x14ac:dyDescent="0.35">
      <c r="A173" s="532"/>
      <c r="B173" s="232" t="s">
        <v>53</v>
      </c>
      <c r="C173" s="3">
        <f t="shared" ref="C173:N173" si="605">C13+C125</f>
        <v>0</v>
      </c>
      <c r="D173" s="3">
        <f t="shared" si="605"/>
        <v>0</v>
      </c>
      <c r="E173" s="3">
        <f t="shared" si="605"/>
        <v>0</v>
      </c>
      <c r="F173" s="3">
        <f t="shared" si="605"/>
        <v>0</v>
      </c>
      <c r="G173" s="3">
        <f t="shared" si="605"/>
        <v>0</v>
      </c>
      <c r="H173" s="3">
        <f t="shared" si="605"/>
        <v>0</v>
      </c>
      <c r="I173" s="3">
        <f t="shared" si="605"/>
        <v>0</v>
      </c>
      <c r="J173" s="3">
        <f t="shared" si="605"/>
        <v>0</v>
      </c>
      <c r="K173" s="3">
        <f t="shared" si="605"/>
        <v>0</v>
      </c>
      <c r="L173" s="3">
        <f t="shared" si="605"/>
        <v>0</v>
      </c>
      <c r="M173" s="3">
        <f t="shared" si="605"/>
        <v>0</v>
      </c>
      <c r="N173" s="186">
        <f t="shared" si="605"/>
        <v>0</v>
      </c>
      <c r="O173" s="87">
        <f t="shared" si="566"/>
        <v>0</v>
      </c>
      <c r="Q173" s="532"/>
      <c r="R173" s="232" t="s">
        <v>53</v>
      </c>
      <c r="S173" s="3">
        <f t="shared" ref="S173:AD173" si="606">S13+S125</f>
        <v>0</v>
      </c>
      <c r="T173" s="3">
        <f t="shared" si="606"/>
        <v>0</v>
      </c>
      <c r="U173" s="3">
        <f t="shared" si="606"/>
        <v>0</v>
      </c>
      <c r="V173" s="3">
        <f t="shared" si="606"/>
        <v>0</v>
      </c>
      <c r="W173" s="3">
        <f t="shared" si="606"/>
        <v>0</v>
      </c>
      <c r="X173" s="3">
        <f t="shared" si="606"/>
        <v>0</v>
      </c>
      <c r="Y173" s="3">
        <f t="shared" si="606"/>
        <v>0</v>
      </c>
      <c r="Z173" s="3">
        <f t="shared" si="606"/>
        <v>0</v>
      </c>
      <c r="AA173" s="3">
        <f t="shared" si="606"/>
        <v>0</v>
      </c>
      <c r="AB173" s="3">
        <f t="shared" si="606"/>
        <v>0</v>
      </c>
      <c r="AC173" s="3">
        <f t="shared" si="606"/>
        <v>0</v>
      </c>
      <c r="AD173" s="186">
        <f t="shared" si="606"/>
        <v>0</v>
      </c>
      <c r="AE173" s="87">
        <f t="shared" si="568"/>
        <v>0</v>
      </c>
      <c r="AG173" s="532"/>
      <c r="AH173" s="232" t="s">
        <v>53</v>
      </c>
      <c r="AI173" s="3">
        <f t="shared" ref="AI173:AT173" si="607">AI13+AI125</f>
        <v>0</v>
      </c>
      <c r="AJ173" s="3">
        <f t="shared" si="607"/>
        <v>0</v>
      </c>
      <c r="AK173" s="3">
        <f t="shared" si="607"/>
        <v>0</v>
      </c>
      <c r="AL173" s="3">
        <f t="shared" si="607"/>
        <v>0</v>
      </c>
      <c r="AM173" s="3">
        <f t="shared" si="607"/>
        <v>0</v>
      </c>
      <c r="AN173" s="3">
        <f t="shared" si="607"/>
        <v>0</v>
      </c>
      <c r="AO173" s="3">
        <f t="shared" si="607"/>
        <v>0</v>
      </c>
      <c r="AP173" s="3">
        <f t="shared" si="607"/>
        <v>0</v>
      </c>
      <c r="AQ173" s="3">
        <f t="shared" si="607"/>
        <v>0</v>
      </c>
      <c r="AR173" s="3">
        <f t="shared" si="607"/>
        <v>0</v>
      </c>
      <c r="AS173" s="3">
        <f t="shared" si="607"/>
        <v>0</v>
      </c>
      <c r="AT173" s="186">
        <f t="shared" si="607"/>
        <v>0</v>
      </c>
      <c r="AU173" s="87">
        <f t="shared" si="570"/>
        <v>0</v>
      </c>
      <c r="AW173" s="532"/>
      <c r="AX173" s="232" t="s">
        <v>53</v>
      </c>
      <c r="AY173" s="3">
        <f t="shared" ref="AY173:BJ173" si="608">AY13+AY125</f>
        <v>0</v>
      </c>
      <c r="AZ173" s="3">
        <f t="shared" si="608"/>
        <v>0</v>
      </c>
      <c r="BA173" s="3">
        <f t="shared" si="608"/>
        <v>0</v>
      </c>
      <c r="BB173" s="3">
        <f t="shared" si="608"/>
        <v>0</v>
      </c>
      <c r="BC173" s="3">
        <f t="shared" si="608"/>
        <v>0</v>
      </c>
      <c r="BD173" s="3">
        <f t="shared" si="608"/>
        <v>0</v>
      </c>
      <c r="BE173" s="3">
        <f t="shared" si="608"/>
        <v>0</v>
      </c>
      <c r="BF173" s="3">
        <f t="shared" si="608"/>
        <v>0</v>
      </c>
      <c r="BG173" s="3">
        <f t="shared" si="608"/>
        <v>0</v>
      </c>
      <c r="BH173" s="3">
        <f t="shared" si="608"/>
        <v>0</v>
      </c>
      <c r="BI173" s="3">
        <f t="shared" si="608"/>
        <v>0</v>
      </c>
      <c r="BJ173" s="186">
        <f t="shared" si="608"/>
        <v>0</v>
      </c>
      <c r="BK173" s="87">
        <f t="shared" si="572"/>
        <v>0</v>
      </c>
    </row>
    <row r="174" spans="1:64" x14ac:dyDescent="0.35">
      <c r="A174" s="532"/>
      <c r="B174" s="232" t="s">
        <v>52</v>
      </c>
      <c r="C174" s="3">
        <f t="shared" ref="C174:N174" si="609">C14+C126</f>
        <v>0</v>
      </c>
      <c r="D174" s="3">
        <f t="shared" si="609"/>
        <v>0</v>
      </c>
      <c r="E174" s="3">
        <f t="shared" si="609"/>
        <v>0</v>
      </c>
      <c r="F174" s="3">
        <f t="shared" si="609"/>
        <v>0</v>
      </c>
      <c r="G174" s="3">
        <f t="shared" si="609"/>
        <v>0</v>
      </c>
      <c r="H174" s="3">
        <f t="shared" si="609"/>
        <v>0</v>
      </c>
      <c r="I174" s="3">
        <f t="shared" si="609"/>
        <v>0</v>
      </c>
      <c r="J174" s="3">
        <f t="shared" si="609"/>
        <v>0</v>
      </c>
      <c r="K174" s="3">
        <f t="shared" si="609"/>
        <v>0</v>
      </c>
      <c r="L174" s="3">
        <f t="shared" si="609"/>
        <v>0</v>
      </c>
      <c r="M174" s="3">
        <f t="shared" si="609"/>
        <v>0</v>
      </c>
      <c r="N174" s="186">
        <f t="shared" si="609"/>
        <v>0</v>
      </c>
      <c r="O174" s="87">
        <f t="shared" si="566"/>
        <v>0</v>
      </c>
      <c r="Q174" s="532"/>
      <c r="R174" s="232" t="s">
        <v>52</v>
      </c>
      <c r="S174" s="3">
        <f t="shared" ref="S174:AD174" si="610">S14+S126</f>
        <v>0</v>
      </c>
      <c r="T174" s="3">
        <f t="shared" si="610"/>
        <v>0</v>
      </c>
      <c r="U174" s="3">
        <f t="shared" si="610"/>
        <v>0</v>
      </c>
      <c r="V174" s="3">
        <f t="shared" si="610"/>
        <v>0</v>
      </c>
      <c r="W174" s="3">
        <f t="shared" si="610"/>
        <v>0</v>
      </c>
      <c r="X174" s="3">
        <f t="shared" si="610"/>
        <v>0</v>
      </c>
      <c r="Y174" s="3">
        <f t="shared" si="610"/>
        <v>0</v>
      </c>
      <c r="Z174" s="3">
        <f t="shared" si="610"/>
        <v>0</v>
      </c>
      <c r="AA174" s="3">
        <f t="shared" si="610"/>
        <v>0</v>
      </c>
      <c r="AB174" s="3">
        <f t="shared" si="610"/>
        <v>0</v>
      </c>
      <c r="AC174" s="3">
        <f t="shared" si="610"/>
        <v>0</v>
      </c>
      <c r="AD174" s="186">
        <f t="shared" si="610"/>
        <v>0</v>
      </c>
      <c r="AE174" s="87">
        <f t="shared" si="568"/>
        <v>0</v>
      </c>
      <c r="AG174" s="532"/>
      <c r="AH174" s="232" t="s">
        <v>52</v>
      </c>
      <c r="AI174" s="3">
        <f t="shared" ref="AI174:AT174" si="611">AI14+AI126</f>
        <v>0</v>
      </c>
      <c r="AJ174" s="3">
        <f t="shared" si="611"/>
        <v>0</v>
      </c>
      <c r="AK174" s="3">
        <f t="shared" si="611"/>
        <v>0</v>
      </c>
      <c r="AL174" s="3">
        <f t="shared" si="611"/>
        <v>0</v>
      </c>
      <c r="AM174" s="3">
        <f t="shared" si="611"/>
        <v>0</v>
      </c>
      <c r="AN174" s="3">
        <f t="shared" si="611"/>
        <v>0</v>
      </c>
      <c r="AO174" s="3">
        <f t="shared" si="611"/>
        <v>0</v>
      </c>
      <c r="AP174" s="3">
        <f t="shared" si="611"/>
        <v>0</v>
      </c>
      <c r="AQ174" s="3">
        <f t="shared" si="611"/>
        <v>0</v>
      </c>
      <c r="AR174" s="3">
        <f t="shared" si="611"/>
        <v>0</v>
      </c>
      <c r="AS174" s="3">
        <f t="shared" si="611"/>
        <v>0</v>
      </c>
      <c r="AT174" s="186">
        <f t="shared" si="611"/>
        <v>0</v>
      </c>
      <c r="AU174" s="87">
        <f t="shared" si="570"/>
        <v>0</v>
      </c>
      <c r="AW174" s="532"/>
      <c r="AX174" s="232" t="s">
        <v>52</v>
      </c>
      <c r="AY174" s="3">
        <f t="shared" ref="AY174:BJ174" si="612">AY14+AY126</f>
        <v>0</v>
      </c>
      <c r="AZ174" s="3">
        <f t="shared" si="612"/>
        <v>0</v>
      </c>
      <c r="BA174" s="3">
        <f t="shared" si="612"/>
        <v>0</v>
      </c>
      <c r="BB174" s="3">
        <f t="shared" si="612"/>
        <v>0</v>
      </c>
      <c r="BC174" s="3">
        <f t="shared" si="612"/>
        <v>0</v>
      </c>
      <c r="BD174" s="3">
        <f t="shared" si="612"/>
        <v>0</v>
      </c>
      <c r="BE174" s="3">
        <f t="shared" si="612"/>
        <v>0</v>
      </c>
      <c r="BF174" s="3">
        <f t="shared" si="612"/>
        <v>0</v>
      </c>
      <c r="BG174" s="3">
        <f t="shared" si="612"/>
        <v>0</v>
      </c>
      <c r="BH174" s="3">
        <f t="shared" si="612"/>
        <v>0</v>
      </c>
      <c r="BI174" s="3">
        <f t="shared" si="612"/>
        <v>0</v>
      </c>
      <c r="BJ174" s="186">
        <f t="shared" si="612"/>
        <v>0</v>
      </c>
      <c r="BK174" s="87">
        <f t="shared" si="572"/>
        <v>0</v>
      </c>
    </row>
    <row r="175" spans="1:64" x14ac:dyDescent="0.35">
      <c r="A175" s="532"/>
      <c r="B175" s="232" t="s">
        <v>51</v>
      </c>
      <c r="C175" s="3">
        <f t="shared" ref="C175:N175" si="613">C15+C127</f>
        <v>0</v>
      </c>
      <c r="D175" s="3">
        <f t="shared" si="613"/>
        <v>0</v>
      </c>
      <c r="E175" s="3">
        <f t="shared" si="613"/>
        <v>0</v>
      </c>
      <c r="F175" s="3">
        <f t="shared" si="613"/>
        <v>0</v>
      </c>
      <c r="G175" s="3">
        <f t="shared" si="613"/>
        <v>0</v>
      </c>
      <c r="H175" s="3">
        <f t="shared" si="613"/>
        <v>0</v>
      </c>
      <c r="I175" s="3">
        <f t="shared" si="613"/>
        <v>0</v>
      </c>
      <c r="J175" s="3">
        <f t="shared" si="613"/>
        <v>0</v>
      </c>
      <c r="K175" s="3">
        <f t="shared" si="613"/>
        <v>0</v>
      </c>
      <c r="L175" s="3">
        <f t="shared" si="613"/>
        <v>0</v>
      </c>
      <c r="M175" s="3">
        <f t="shared" si="613"/>
        <v>0</v>
      </c>
      <c r="N175" s="186">
        <f t="shared" si="613"/>
        <v>0</v>
      </c>
      <c r="O175" s="87">
        <f t="shared" si="566"/>
        <v>0</v>
      </c>
      <c r="Q175" s="532"/>
      <c r="R175" s="232" t="s">
        <v>51</v>
      </c>
      <c r="S175" s="3">
        <f t="shared" ref="S175:AD175" si="614">S15+S127</f>
        <v>0</v>
      </c>
      <c r="T175" s="3">
        <f t="shared" si="614"/>
        <v>0</v>
      </c>
      <c r="U175" s="3">
        <f t="shared" si="614"/>
        <v>0</v>
      </c>
      <c r="V175" s="3">
        <f t="shared" si="614"/>
        <v>0</v>
      </c>
      <c r="W175" s="3">
        <f t="shared" si="614"/>
        <v>0</v>
      </c>
      <c r="X175" s="3">
        <f t="shared" si="614"/>
        <v>0</v>
      </c>
      <c r="Y175" s="3">
        <f t="shared" si="614"/>
        <v>0</v>
      </c>
      <c r="Z175" s="3">
        <f t="shared" si="614"/>
        <v>0</v>
      </c>
      <c r="AA175" s="3">
        <f t="shared" si="614"/>
        <v>0</v>
      </c>
      <c r="AB175" s="3">
        <f t="shared" si="614"/>
        <v>0</v>
      </c>
      <c r="AC175" s="3">
        <f t="shared" si="614"/>
        <v>0</v>
      </c>
      <c r="AD175" s="186">
        <f t="shared" si="614"/>
        <v>0</v>
      </c>
      <c r="AE175" s="87">
        <f t="shared" si="568"/>
        <v>0</v>
      </c>
      <c r="AG175" s="532"/>
      <c r="AH175" s="232" t="s">
        <v>51</v>
      </c>
      <c r="AI175" s="3">
        <f t="shared" ref="AI175:AT175" si="615">AI15+AI127</f>
        <v>0</v>
      </c>
      <c r="AJ175" s="3">
        <f t="shared" si="615"/>
        <v>0</v>
      </c>
      <c r="AK175" s="3">
        <f t="shared" si="615"/>
        <v>0</v>
      </c>
      <c r="AL175" s="3">
        <f t="shared" si="615"/>
        <v>0</v>
      </c>
      <c r="AM175" s="3">
        <f t="shared" si="615"/>
        <v>0</v>
      </c>
      <c r="AN175" s="3">
        <f t="shared" si="615"/>
        <v>0</v>
      </c>
      <c r="AO175" s="3">
        <f t="shared" si="615"/>
        <v>0</v>
      </c>
      <c r="AP175" s="3">
        <f t="shared" si="615"/>
        <v>0</v>
      </c>
      <c r="AQ175" s="3">
        <f t="shared" si="615"/>
        <v>0</v>
      </c>
      <c r="AR175" s="3">
        <f t="shared" si="615"/>
        <v>0</v>
      </c>
      <c r="AS175" s="3">
        <f t="shared" si="615"/>
        <v>0</v>
      </c>
      <c r="AT175" s="186">
        <f t="shared" si="615"/>
        <v>0</v>
      </c>
      <c r="AU175" s="87">
        <f t="shared" si="570"/>
        <v>0</v>
      </c>
      <c r="AW175" s="532"/>
      <c r="AX175" s="232" t="s">
        <v>51</v>
      </c>
      <c r="AY175" s="3">
        <f t="shared" ref="AY175:BJ175" si="616">AY15+AY127</f>
        <v>0</v>
      </c>
      <c r="AZ175" s="3">
        <f t="shared" si="616"/>
        <v>0</v>
      </c>
      <c r="BA175" s="3">
        <f t="shared" si="616"/>
        <v>0</v>
      </c>
      <c r="BB175" s="3">
        <f t="shared" si="616"/>
        <v>0</v>
      </c>
      <c r="BC175" s="3">
        <f t="shared" si="616"/>
        <v>0</v>
      </c>
      <c r="BD175" s="3">
        <f t="shared" si="616"/>
        <v>0</v>
      </c>
      <c r="BE175" s="3">
        <f t="shared" si="616"/>
        <v>0</v>
      </c>
      <c r="BF175" s="3">
        <f t="shared" si="616"/>
        <v>0</v>
      </c>
      <c r="BG175" s="3">
        <f t="shared" si="616"/>
        <v>0</v>
      </c>
      <c r="BH175" s="3">
        <f t="shared" si="616"/>
        <v>0</v>
      </c>
      <c r="BI175" s="3">
        <f t="shared" si="616"/>
        <v>0</v>
      </c>
      <c r="BJ175" s="186">
        <f t="shared" si="616"/>
        <v>0</v>
      </c>
      <c r="BK175" s="87">
        <f t="shared" si="572"/>
        <v>0</v>
      </c>
    </row>
    <row r="176" spans="1:64" ht="15" thickBot="1" x14ac:dyDescent="0.4">
      <c r="A176" s="533"/>
      <c r="B176" s="232" t="s">
        <v>50</v>
      </c>
      <c r="C176" s="3">
        <f t="shared" ref="C176:N176" si="617">C16+C128</f>
        <v>0</v>
      </c>
      <c r="D176" s="3">
        <f t="shared" si="617"/>
        <v>0</v>
      </c>
      <c r="E176" s="3">
        <f t="shared" si="617"/>
        <v>0</v>
      </c>
      <c r="F176" s="3">
        <f t="shared" si="617"/>
        <v>0</v>
      </c>
      <c r="G176" s="3">
        <f t="shared" si="617"/>
        <v>0</v>
      </c>
      <c r="H176" s="3">
        <f t="shared" si="617"/>
        <v>0</v>
      </c>
      <c r="I176" s="3">
        <f t="shared" si="617"/>
        <v>0</v>
      </c>
      <c r="J176" s="3">
        <f t="shared" si="617"/>
        <v>0</v>
      </c>
      <c r="K176" s="3">
        <f t="shared" si="617"/>
        <v>0</v>
      </c>
      <c r="L176" s="3">
        <f t="shared" si="617"/>
        <v>0</v>
      </c>
      <c r="M176" s="3">
        <f t="shared" si="617"/>
        <v>0</v>
      </c>
      <c r="N176" s="186">
        <f t="shared" si="617"/>
        <v>0</v>
      </c>
      <c r="O176" s="87">
        <f t="shared" si="566"/>
        <v>0</v>
      </c>
      <c r="P176" s="365" t="s">
        <v>162</v>
      </c>
      <c r="Q176" s="533"/>
      <c r="R176" s="232" t="s">
        <v>50</v>
      </c>
      <c r="S176" s="3">
        <f t="shared" ref="S176:AD176" si="618">S16+S128</f>
        <v>0</v>
      </c>
      <c r="T176" s="3">
        <f t="shared" si="618"/>
        <v>0</v>
      </c>
      <c r="U176" s="3">
        <f t="shared" si="618"/>
        <v>0</v>
      </c>
      <c r="V176" s="3">
        <f t="shared" si="618"/>
        <v>0</v>
      </c>
      <c r="W176" s="3">
        <f t="shared" si="618"/>
        <v>0</v>
      </c>
      <c r="X176" s="3">
        <f t="shared" si="618"/>
        <v>0</v>
      </c>
      <c r="Y176" s="3">
        <f t="shared" si="618"/>
        <v>0</v>
      </c>
      <c r="Z176" s="3">
        <f t="shared" si="618"/>
        <v>0</v>
      </c>
      <c r="AA176" s="3">
        <f t="shared" si="618"/>
        <v>0</v>
      </c>
      <c r="AB176" s="3">
        <f t="shared" si="618"/>
        <v>0</v>
      </c>
      <c r="AC176" s="3">
        <f t="shared" si="618"/>
        <v>0</v>
      </c>
      <c r="AD176" s="186">
        <f t="shared" si="618"/>
        <v>0</v>
      </c>
      <c r="AE176" s="87">
        <f t="shared" si="568"/>
        <v>0</v>
      </c>
      <c r="AF176" s="365" t="s">
        <v>162</v>
      </c>
      <c r="AG176" s="533"/>
      <c r="AH176" s="232" t="s">
        <v>50</v>
      </c>
      <c r="AI176" s="3">
        <f t="shared" ref="AI176:AT176" si="619">AI16+AI128</f>
        <v>0</v>
      </c>
      <c r="AJ176" s="3">
        <f t="shared" si="619"/>
        <v>0</v>
      </c>
      <c r="AK176" s="3">
        <f t="shared" si="619"/>
        <v>0</v>
      </c>
      <c r="AL176" s="3">
        <f t="shared" si="619"/>
        <v>0</v>
      </c>
      <c r="AM176" s="3">
        <f t="shared" si="619"/>
        <v>0</v>
      </c>
      <c r="AN176" s="3">
        <f t="shared" si="619"/>
        <v>0</v>
      </c>
      <c r="AO176" s="3">
        <f t="shared" si="619"/>
        <v>0</v>
      </c>
      <c r="AP176" s="3">
        <f t="shared" si="619"/>
        <v>0</v>
      </c>
      <c r="AQ176" s="3">
        <f t="shared" si="619"/>
        <v>0</v>
      </c>
      <c r="AR176" s="3">
        <f t="shared" si="619"/>
        <v>0</v>
      </c>
      <c r="AS176" s="3">
        <f t="shared" si="619"/>
        <v>0</v>
      </c>
      <c r="AT176" s="186">
        <f t="shared" si="619"/>
        <v>0</v>
      </c>
      <c r="AU176" s="87">
        <f t="shared" si="570"/>
        <v>0</v>
      </c>
      <c r="AV176" s="365" t="s">
        <v>162</v>
      </c>
      <c r="AW176" s="533"/>
      <c r="AX176" s="232" t="s">
        <v>50</v>
      </c>
      <c r="AY176" s="3">
        <f t="shared" ref="AY176:BJ176" si="620">AY16+AY128</f>
        <v>0</v>
      </c>
      <c r="AZ176" s="3">
        <f t="shared" si="620"/>
        <v>0</v>
      </c>
      <c r="BA176" s="3">
        <f t="shared" si="620"/>
        <v>0</v>
      </c>
      <c r="BB176" s="3">
        <f t="shared" si="620"/>
        <v>0</v>
      </c>
      <c r="BC176" s="3">
        <f t="shared" si="620"/>
        <v>0</v>
      </c>
      <c r="BD176" s="3">
        <f t="shared" si="620"/>
        <v>0</v>
      </c>
      <c r="BE176" s="3">
        <f t="shared" si="620"/>
        <v>0</v>
      </c>
      <c r="BF176" s="3">
        <f t="shared" si="620"/>
        <v>0</v>
      </c>
      <c r="BG176" s="3">
        <f t="shared" si="620"/>
        <v>0</v>
      </c>
      <c r="BH176" s="3">
        <f t="shared" si="620"/>
        <v>0</v>
      </c>
      <c r="BI176" s="3">
        <f t="shared" si="620"/>
        <v>0</v>
      </c>
      <c r="BJ176" s="186">
        <f t="shared" si="620"/>
        <v>0</v>
      </c>
      <c r="BK176" s="87">
        <f t="shared" si="572"/>
        <v>0</v>
      </c>
      <c r="BL176" s="365" t="s">
        <v>162</v>
      </c>
    </row>
    <row r="177" spans="1:64" ht="15" thickBot="1" x14ac:dyDescent="0.4">
      <c r="B177" s="233" t="s">
        <v>43</v>
      </c>
      <c r="C177" s="225">
        <f>SUM(C164:C176)</f>
        <v>0</v>
      </c>
      <c r="D177" s="225">
        <f t="shared" ref="D177" si="621">SUM(D164:D176)</f>
        <v>0</v>
      </c>
      <c r="E177" s="225">
        <f t="shared" ref="E177" si="622">SUM(E164:E176)</f>
        <v>0</v>
      </c>
      <c r="F177" s="225">
        <f t="shared" ref="F177" si="623">SUM(F164:F176)</f>
        <v>141848.64574829995</v>
      </c>
      <c r="G177" s="225">
        <f t="shared" ref="G177" si="624">SUM(G164:G176)</f>
        <v>406041.74891279999</v>
      </c>
      <c r="H177" s="225">
        <f t="shared" ref="H177" si="625">SUM(H164:H176)</f>
        <v>643227.97716578131</v>
      </c>
      <c r="I177" s="225">
        <f t="shared" ref="I177" si="626">SUM(I164:I176)</f>
        <v>131006.77870396875</v>
      </c>
      <c r="J177" s="225">
        <f t="shared" ref="J177" si="627">SUM(J164:J176)</f>
        <v>281952.05695742823</v>
      </c>
      <c r="K177" s="225">
        <f t="shared" ref="K177" si="628">SUM(K164:K176)</f>
        <v>1196941.0807799241</v>
      </c>
      <c r="L177" s="225">
        <f t="shared" ref="L177" si="629">SUM(L164:L176)</f>
        <v>453316.6246620476</v>
      </c>
      <c r="M177" s="225">
        <f t="shared" ref="M177" si="630">SUM(M164:M176)</f>
        <v>258174.14309612731</v>
      </c>
      <c r="N177" s="235">
        <f t="shared" ref="N177" si="631">SUM(N164:N176)</f>
        <v>463233.35397423513</v>
      </c>
      <c r="O177" s="90">
        <f t="shared" si="566"/>
        <v>3975742.410000612</v>
      </c>
      <c r="P177" s="364">
        <f>SUM(C4:N16,C116:N128)</f>
        <v>3975742.4100006125</v>
      </c>
      <c r="Q177" s="91"/>
      <c r="R177" s="233" t="s">
        <v>43</v>
      </c>
      <c r="S177" s="225">
        <f>SUM(S164:S176)</f>
        <v>0</v>
      </c>
      <c r="T177" s="225">
        <f t="shared" ref="T177" si="632">SUM(T164:T176)</f>
        <v>0</v>
      </c>
      <c r="U177" s="225">
        <f t="shared" ref="U177" si="633">SUM(U164:U176)</f>
        <v>0</v>
      </c>
      <c r="V177" s="225">
        <f t="shared" ref="V177" si="634">SUM(V164:V176)</f>
        <v>0</v>
      </c>
      <c r="W177" s="225">
        <f t="shared" ref="W177" si="635">SUM(W164:W176)</f>
        <v>0</v>
      </c>
      <c r="X177" s="225">
        <f t="shared" ref="X177" si="636">SUM(X164:X176)</f>
        <v>94107.132469350006</v>
      </c>
      <c r="Y177" s="225">
        <f t="shared" ref="Y177" si="637">SUM(Y164:Y176)</f>
        <v>148778.76233220001</v>
      </c>
      <c r="Z177" s="225">
        <f t="shared" ref="Z177" si="638">SUM(Z164:Z176)</f>
        <v>241376.32302495115</v>
      </c>
      <c r="AA177" s="225">
        <f t="shared" ref="AA177" si="639">SUM(AA164:AA176)</f>
        <v>105915.89648639999</v>
      </c>
      <c r="AB177" s="225">
        <f t="shared" ref="AB177" si="640">SUM(AB164:AB176)</f>
        <v>42035.957964000001</v>
      </c>
      <c r="AC177" s="225">
        <f t="shared" ref="AC177" si="641">SUM(AC164:AC176)</f>
        <v>164215.97992799996</v>
      </c>
      <c r="AD177" s="235">
        <f t="shared" ref="AD177" si="642">SUM(AD164:AD176)</f>
        <v>613614.61449287995</v>
      </c>
      <c r="AE177" s="90">
        <f t="shared" si="568"/>
        <v>1410044.6666977811</v>
      </c>
      <c r="AF177" s="364">
        <f>SUM(S4:AD16,S116:AD128)</f>
        <v>1410044.6666977813</v>
      </c>
      <c r="AG177" s="91"/>
      <c r="AH177" s="233" t="s">
        <v>43</v>
      </c>
      <c r="AI177" s="225">
        <f>SUM(AI164:AI176)</f>
        <v>0</v>
      </c>
      <c r="AJ177" s="225">
        <f t="shared" ref="AJ177" si="643">SUM(AJ164:AJ176)</f>
        <v>0</v>
      </c>
      <c r="AK177" s="225">
        <f t="shared" ref="AK177" si="644">SUM(AK164:AK176)</f>
        <v>0</v>
      </c>
      <c r="AL177" s="225">
        <f t="shared" ref="AL177" si="645">SUM(AL164:AL176)</f>
        <v>0</v>
      </c>
      <c r="AM177" s="225">
        <f t="shared" ref="AM177" si="646">SUM(AM164:AM176)</f>
        <v>0</v>
      </c>
      <c r="AN177" s="225">
        <f t="shared" ref="AN177" si="647">SUM(AN164:AN176)</f>
        <v>0</v>
      </c>
      <c r="AO177" s="225">
        <f t="shared" ref="AO177" si="648">SUM(AO164:AO176)</f>
        <v>0</v>
      </c>
      <c r="AP177" s="225">
        <f t="shared" ref="AP177" si="649">SUM(AP164:AP176)</f>
        <v>0</v>
      </c>
      <c r="AQ177" s="225">
        <f t="shared" ref="AQ177" si="650">SUM(AQ164:AQ176)</f>
        <v>0</v>
      </c>
      <c r="AR177" s="225">
        <f t="shared" ref="AR177" si="651">SUM(AR164:AR176)</f>
        <v>0</v>
      </c>
      <c r="AS177" s="225">
        <f t="shared" ref="AS177" si="652">SUM(AS164:AS176)</f>
        <v>0</v>
      </c>
      <c r="AT177" s="235">
        <f t="shared" ref="AT177" si="653">SUM(AT164:AT176)</f>
        <v>0</v>
      </c>
      <c r="AU177" s="90">
        <f t="shared" si="570"/>
        <v>0</v>
      </c>
      <c r="AV177" s="364">
        <f>SUM(AI4:AT16,AI116:AT128)</f>
        <v>0</v>
      </c>
      <c r="AW177" s="91"/>
      <c r="AX177" s="233" t="s">
        <v>43</v>
      </c>
      <c r="AY177" s="225">
        <f>SUM(AY164:AY176)</f>
        <v>0</v>
      </c>
      <c r="AZ177" s="225">
        <f t="shared" ref="AZ177" si="654">SUM(AZ164:AZ176)</f>
        <v>0</v>
      </c>
      <c r="BA177" s="225">
        <f t="shared" ref="BA177" si="655">SUM(BA164:BA176)</f>
        <v>0</v>
      </c>
      <c r="BB177" s="225">
        <f t="shared" ref="BB177" si="656">SUM(BB164:BB176)</f>
        <v>0</v>
      </c>
      <c r="BC177" s="225">
        <f t="shared" ref="BC177" si="657">SUM(BC164:BC176)</f>
        <v>0</v>
      </c>
      <c r="BD177" s="225">
        <f t="shared" ref="BD177" si="658">SUM(BD164:BD176)</f>
        <v>0</v>
      </c>
      <c r="BE177" s="225">
        <f t="shared" ref="BE177" si="659">SUM(BE164:BE176)</f>
        <v>0</v>
      </c>
      <c r="BF177" s="225">
        <f t="shared" ref="BF177" si="660">SUM(BF164:BF176)</f>
        <v>0</v>
      </c>
      <c r="BG177" s="225">
        <f t="shared" ref="BG177" si="661">SUM(BG164:BG176)</f>
        <v>0</v>
      </c>
      <c r="BH177" s="225">
        <f t="shared" ref="BH177" si="662">SUM(BH164:BH176)</f>
        <v>0</v>
      </c>
      <c r="BI177" s="225">
        <f t="shared" ref="BI177" si="663">SUM(BI164:BI176)</f>
        <v>0</v>
      </c>
      <c r="BJ177" s="235">
        <f t="shared" ref="BJ177" si="664">SUM(BJ164:BJ176)</f>
        <v>0</v>
      </c>
      <c r="BK177" s="90">
        <f t="shared" si="572"/>
        <v>0</v>
      </c>
      <c r="BL177" s="364">
        <f>SUM(AY4:BJ16,AY116:BJ128)</f>
        <v>0</v>
      </c>
    </row>
    <row r="178" spans="1:64" ht="15" thickBot="1" x14ac:dyDescent="0.4">
      <c r="M178" s="526" t="s">
        <v>148</v>
      </c>
      <c r="N178" s="527"/>
      <c r="O178" s="144">
        <f>O161+O177+O113</f>
        <v>27932567.096771959</v>
      </c>
      <c r="P178" s="364">
        <f>P161+P177+P113</f>
        <v>27932567.096771952</v>
      </c>
      <c r="AC178" s="526" t="s">
        <v>149</v>
      </c>
      <c r="AD178" s="527"/>
      <c r="AE178" s="144">
        <f>AE161+AE177+AE113</f>
        <v>79138526.655873373</v>
      </c>
      <c r="AF178" s="364">
        <f>AF161+AF177+AF113</f>
        <v>79138526.655873373</v>
      </c>
      <c r="AS178" s="526" t="s">
        <v>150</v>
      </c>
      <c r="AT178" s="527"/>
      <c r="AU178" s="144">
        <f>AU161+AU177+AU113</f>
        <v>20918005.159190476</v>
      </c>
      <c r="AV178" s="364">
        <f>AV161+AV177+AV113</f>
        <v>20918005.159190472</v>
      </c>
      <c r="BI178" s="526" t="s">
        <v>151</v>
      </c>
      <c r="BJ178" s="527"/>
      <c r="BK178" s="144">
        <f>BK161+BK177+BK113</f>
        <v>3807300.7743051443</v>
      </c>
      <c r="BL178" s="364">
        <f>BL161+BL177+BL113</f>
        <v>3807300.7743051443</v>
      </c>
    </row>
    <row r="181" spans="1:64" s="316" customFormat="1" x14ac:dyDescent="0.35">
      <c r="A181" s="321"/>
      <c r="B181" s="316" t="s">
        <v>62</v>
      </c>
      <c r="C181" s="317">
        <f t="shared" ref="C181:O181" si="665">C148+C164+C100</f>
        <v>0</v>
      </c>
      <c r="D181" s="317">
        <f t="shared" si="665"/>
        <v>0</v>
      </c>
      <c r="E181" s="317">
        <f t="shared" si="665"/>
        <v>0</v>
      </c>
      <c r="F181" s="317">
        <f t="shared" si="665"/>
        <v>0</v>
      </c>
      <c r="G181" s="317">
        <f t="shared" si="665"/>
        <v>0</v>
      </c>
      <c r="H181" s="317">
        <f t="shared" si="665"/>
        <v>0</v>
      </c>
      <c r="I181" s="317">
        <f t="shared" si="665"/>
        <v>0</v>
      </c>
      <c r="J181" s="317">
        <f t="shared" si="665"/>
        <v>0</v>
      </c>
      <c r="K181" s="317">
        <f t="shared" si="665"/>
        <v>0</v>
      </c>
      <c r="L181" s="317">
        <f t="shared" si="665"/>
        <v>0</v>
      </c>
      <c r="M181" s="317">
        <f t="shared" si="665"/>
        <v>0</v>
      </c>
      <c r="N181" s="317">
        <f t="shared" si="665"/>
        <v>0</v>
      </c>
      <c r="O181" s="317">
        <f t="shared" si="665"/>
        <v>0</v>
      </c>
      <c r="R181" s="316" t="s">
        <v>62</v>
      </c>
      <c r="S181" s="317">
        <f t="shared" ref="S181:AE181" si="666">S148+S164+S100</f>
        <v>0</v>
      </c>
      <c r="T181" s="317">
        <f t="shared" si="666"/>
        <v>418349</v>
      </c>
      <c r="U181" s="317">
        <f t="shared" si="666"/>
        <v>26325.708506012244</v>
      </c>
      <c r="V181" s="317">
        <f t="shared" si="666"/>
        <v>123211</v>
      </c>
      <c r="W181" s="317">
        <f t="shared" si="666"/>
        <v>602350</v>
      </c>
      <c r="X181" s="317">
        <f t="shared" si="666"/>
        <v>41972</v>
      </c>
      <c r="Y181" s="317">
        <f t="shared" si="666"/>
        <v>193591.4752461352</v>
      </c>
      <c r="Z181" s="317">
        <f t="shared" si="666"/>
        <v>0</v>
      </c>
      <c r="AA181" s="317">
        <f t="shared" si="666"/>
        <v>0</v>
      </c>
      <c r="AB181" s="317">
        <f t="shared" si="666"/>
        <v>150572</v>
      </c>
      <c r="AC181" s="317">
        <f t="shared" si="666"/>
        <v>471985</v>
      </c>
      <c r="AD181" s="317">
        <f t="shared" si="666"/>
        <v>1526495.6460074333</v>
      </c>
      <c r="AE181" s="317">
        <f t="shared" si="666"/>
        <v>3554851.829759581</v>
      </c>
      <c r="AH181" s="316" t="s">
        <v>62</v>
      </c>
      <c r="AI181" s="317">
        <f t="shared" ref="AI181:AU181" si="667">AI148+AI164+AI100</f>
        <v>0</v>
      </c>
      <c r="AJ181" s="317">
        <f t="shared" si="667"/>
        <v>0</v>
      </c>
      <c r="AK181" s="317">
        <f t="shared" si="667"/>
        <v>0</v>
      </c>
      <c r="AL181" s="317">
        <f t="shared" si="667"/>
        <v>21511.187040498295</v>
      </c>
      <c r="AM181" s="317">
        <f t="shared" si="667"/>
        <v>0</v>
      </c>
      <c r="AN181" s="317">
        <f t="shared" si="667"/>
        <v>90140</v>
      </c>
      <c r="AO181" s="317">
        <f t="shared" si="667"/>
        <v>223562</v>
      </c>
      <c r="AP181" s="317">
        <f t="shared" si="667"/>
        <v>0</v>
      </c>
      <c r="AQ181" s="317">
        <f t="shared" si="667"/>
        <v>0</v>
      </c>
      <c r="AR181" s="317">
        <f t="shared" si="667"/>
        <v>438628.40112691914</v>
      </c>
      <c r="AS181" s="317">
        <f t="shared" si="667"/>
        <v>0</v>
      </c>
      <c r="AT181" s="317">
        <f t="shared" si="667"/>
        <v>1171528.4716725883</v>
      </c>
      <c r="AU181" s="317">
        <f t="shared" si="667"/>
        <v>1945370.0598400058</v>
      </c>
      <c r="AX181" s="316" t="s">
        <v>62</v>
      </c>
      <c r="AY181" s="317">
        <f t="shared" ref="AY181:BK181" si="668">AY148+AY164+AY100</f>
        <v>0</v>
      </c>
      <c r="AZ181" s="317">
        <f t="shared" si="668"/>
        <v>0</v>
      </c>
      <c r="BA181" s="317">
        <f t="shared" si="668"/>
        <v>441497.15232034831</v>
      </c>
      <c r="BB181" s="317">
        <f t="shared" si="668"/>
        <v>0</v>
      </c>
      <c r="BC181" s="317">
        <f t="shared" si="668"/>
        <v>0</v>
      </c>
      <c r="BD181" s="317">
        <f t="shared" si="668"/>
        <v>0</v>
      </c>
      <c r="BE181" s="317">
        <f t="shared" si="668"/>
        <v>0</v>
      </c>
      <c r="BF181" s="317">
        <f t="shared" si="668"/>
        <v>0</v>
      </c>
      <c r="BG181" s="317">
        <f t="shared" si="668"/>
        <v>0</v>
      </c>
      <c r="BH181" s="317">
        <f t="shared" si="668"/>
        <v>0</v>
      </c>
      <c r="BI181" s="317">
        <f t="shared" si="668"/>
        <v>0</v>
      </c>
      <c r="BJ181" s="317">
        <f t="shared" si="668"/>
        <v>0</v>
      </c>
      <c r="BK181" s="317">
        <f t="shared" si="668"/>
        <v>441497.15232034831</v>
      </c>
    </row>
    <row r="182" spans="1:64" s="316" customFormat="1" x14ac:dyDescent="0.35">
      <c r="A182" s="321"/>
      <c r="B182" s="316" t="s">
        <v>61</v>
      </c>
      <c r="C182" s="317">
        <f t="shared" ref="C182:O182" si="669">C149+C165+C101</f>
        <v>0</v>
      </c>
      <c r="D182" s="317">
        <f t="shared" si="669"/>
        <v>0</v>
      </c>
      <c r="E182" s="317">
        <f t="shared" si="669"/>
        <v>0</v>
      </c>
      <c r="F182" s="317">
        <f t="shared" si="669"/>
        <v>0</v>
      </c>
      <c r="G182" s="317">
        <f t="shared" si="669"/>
        <v>0</v>
      </c>
      <c r="H182" s="317">
        <f t="shared" si="669"/>
        <v>0</v>
      </c>
      <c r="I182" s="317">
        <f t="shared" si="669"/>
        <v>0</v>
      </c>
      <c r="J182" s="317">
        <f t="shared" si="669"/>
        <v>0</v>
      </c>
      <c r="K182" s="317">
        <f t="shared" si="669"/>
        <v>0</v>
      </c>
      <c r="L182" s="317">
        <f t="shared" si="669"/>
        <v>0</v>
      </c>
      <c r="M182" s="317">
        <f t="shared" si="669"/>
        <v>0</v>
      </c>
      <c r="N182" s="317">
        <f t="shared" si="669"/>
        <v>0</v>
      </c>
      <c r="O182" s="317">
        <f t="shared" si="669"/>
        <v>0</v>
      </c>
      <c r="R182" s="316" t="s">
        <v>61</v>
      </c>
      <c r="S182" s="317">
        <f t="shared" ref="S182:AE182" si="670">S149+S165+S101</f>
        <v>0</v>
      </c>
      <c r="T182" s="317">
        <f t="shared" si="670"/>
        <v>0</v>
      </c>
      <c r="U182" s="317">
        <f t="shared" si="670"/>
        <v>0</v>
      </c>
      <c r="V182" s="317">
        <f t="shared" si="670"/>
        <v>0</v>
      </c>
      <c r="W182" s="317">
        <f t="shared" si="670"/>
        <v>0</v>
      </c>
      <c r="X182" s="317">
        <f t="shared" si="670"/>
        <v>0</v>
      </c>
      <c r="Y182" s="317">
        <f t="shared" si="670"/>
        <v>0</v>
      </c>
      <c r="Z182" s="317">
        <f t="shared" si="670"/>
        <v>0</v>
      </c>
      <c r="AA182" s="317">
        <f t="shared" si="670"/>
        <v>0</v>
      </c>
      <c r="AB182" s="317">
        <f t="shared" si="670"/>
        <v>0</v>
      </c>
      <c r="AC182" s="317">
        <f t="shared" si="670"/>
        <v>0</v>
      </c>
      <c r="AD182" s="317">
        <f t="shared" si="670"/>
        <v>0</v>
      </c>
      <c r="AE182" s="317">
        <f t="shared" si="670"/>
        <v>0</v>
      </c>
      <c r="AH182" s="316" t="s">
        <v>61</v>
      </c>
      <c r="AI182" s="317">
        <f t="shared" ref="AI182:AU182" si="671">AI149+AI165+AI101</f>
        <v>0</v>
      </c>
      <c r="AJ182" s="317">
        <f t="shared" si="671"/>
        <v>0</v>
      </c>
      <c r="AK182" s="317">
        <f t="shared" si="671"/>
        <v>0</v>
      </c>
      <c r="AL182" s="317">
        <f t="shared" si="671"/>
        <v>0</v>
      </c>
      <c r="AM182" s="317">
        <f t="shared" si="671"/>
        <v>0</v>
      </c>
      <c r="AN182" s="317">
        <f t="shared" si="671"/>
        <v>0</v>
      </c>
      <c r="AO182" s="317">
        <f t="shared" si="671"/>
        <v>0</v>
      </c>
      <c r="AP182" s="317">
        <f t="shared" si="671"/>
        <v>0</v>
      </c>
      <c r="AQ182" s="317">
        <f t="shared" si="671"/>
        <v>0</v>
      </c>
      <c r="AR182" s="317">
        <f t="shared" si="671"/>
        <v>0</v>
      </c>
      <c r="AS182" s="317">
        <f t="shared" si="671"/>
        <v>0</v>
      </c>
      <c r="AT182" s="317">
        <f t="shared" si="671"/>
        <v>21376.578923858375</v>
      </c>
      <c r="AU182" s="317">
        <f t="shared" si="671"/>
        <v>21376.578923858375</v>
      </c>
      <c r="AX182" s="316" t="s">
        <v>61</v>
      </c>
      <c r="AY182" s="317">
        <f t="shared" ref="AY182:BK182" si="672">AY149+AY165+AY101</f>
        <v>0</v>
      </c>
      <c r="AZ182" s="317">
        <f t="shared" si="672"/>
        <v>0</v>
      </c>
      <c r="BA182" s="317">
        <f t="shared" si="672"/>
        <v>0</v>
      </c>
      <c r="BB182" s="317">
        <f t="shared" si="672"/>
        <v>0</v>
      </c>
      <c r="BC182" s="317">
        <f t="shared" si="672"/>
        <v>0</v>
      </c>
      <c r="BD182" s="317">
        <f t="shared" si="672"/>
        <v>0</v>
      </c>
      <c r="BE182" s="317">
        <f t="shared" si="672"/>
        <v>0</v>
      </c>
      <c r="BF182" s="317">
        <f t="shared" si="672"/>
        <v>0</v>
      </c>
      <c r="BG182" s="317">
        <f t="shared" si="672"/>
        <v>0</v>
      </c>
      <c r="BH182" s="317">
        <f t="shared" si="672"/>
        <v>0</v>
      </c>
      <c r="BI182" s="317">
        <f t="shared" si="672"/>
        <v>0</v>
      </c>
      <c r="BJ182" s="317">
        <f t="shared" si="672"/>
        <v>0</v>
      </c>
      <c r="BK182" s="317">
        <f t="shared" si="672"/>
        <v>0</v>
      </c>
    </row>
    <row r="183" spans="1:64" s="316" customFormat="1" x14ac:dyDescent="0.35">
      <c r="A183" s="321"/>
      <c r="B183" s="316" t="s">
        <v>60</v>
      </c>
      <c r="C183" s="317">
        <f t="shared" ref="C183:O183" si="673">C150+C166+C102</f>
        <v>0</v>
      </c>
      <c r="D183" s="317">
        <f t="shared" si="673"/>
        <v>0</v>
      </c>
      <c r="E183" s="317">
        <f t="shared" si="673"/>
        <v>0</v>
      </c>
      <c r="F183" s="317">
        <f t="shared" si="673"/>
        <v>0</v>
      </c>
      <c r="G183" s="317">
        <f t="shared" si="673"/>
        <v>0</v>
      </c>
      <c r="H183" s="317">
        <f t="shared" si="673"/>
        <v>0</v>
      </c>
      <c r="I183" s="317">
        <f t="shared" si="673"/>
        <v>0</v>
      </c>
      <c r="J183" s="317">
        <f t="shared" si="673"/>
        <v>0</v>
      </c>
      <c r="K183" s="317">
        <f t="shared" si="673"/>
        <v>0</v>
      </c>
      <c r="L183" s="317">
        <f t="shared" si="673"/>
        <v>0</v>
      </c>
      <c r="M183" s="317">
        <f t="shared" si="673"/>
        <v>0</v>
      </c>
      <c r="N183" s="317">
        <f t="shared" si="673"/>
        <v>0</v>
      </c>
      <c r="O183" s="317">
        <f t="shared" si="673"/>
        <v>0</v>
      </c>
      <c r="R183" s="316" t="s">
        <v>60</v>
      </c>
      <c r="S183" s="317">
        <f t="shared" ref="S183:AE183" si="674">S150+S166+S102</f>
        <v>0</v>
      </c>
      <c r="T183" s="317">
        <f t="shared" si="674"/>
        <v>0</v>
      </c>
      <c r="U183" s="317">
        <f t="shared" si="674"/>
        <v>0</v>
      </c>
      <c r="V183" s="317">
        <f t="shared" si="674"/>
        <v>4438</v>
      </c>
      <c r="W183" s="317">
        <f t="shared" si="674"/>
        <v>0</v>
      </c>
      <c r="X183" s="317">
        <f t="shared" si="674"/>
        <v>0</v>
      </c>
      <c r="Y183" s="317">
        <f t="shared" si="674"/>
        <v>0</v>
      </c>
      <c r="Z183" s="317">
        <f t="shared" si="674"/>
        <v>0</v>
      </c>
      <c r="AA183" s="317">
        <f t="shared" si="674"/>
        <v>7856</v>
      </c>
      <c r="AB183" s="317">
        <f t="shared" si="674"/>
        <v>0</v>
      </c>
      <c r="AC183" s="317">
        <f t="shared" si="674"/>
        <v>0</v>
      </c>
      <c r="AD183" s="317">
        <f t="shared" si="674"/>
        <v>23531.144288847569</v>
      </c>
      <c r="AE183" s="317">
        <f t="shared" si="674"/>
        <v>35825.144288847572</v>
      </c>
      <c r="AH183" s="316" t="s">
        <v>60</v>
      </c>
      <c r="AI183" s="317">
        <f t="shared" ref="AI183:AU183" si="675">AI150+AI166+AI102</f>
        <v>0</v>
      </c>
      <c r="AJ183" s="317">
        <f t="shared" si="675"/>
        <v>0</v>
      </c>
      <c r="AK183" s="317">
        <f t="shared" si="675"/>
        <v>0</v>
      </c>
      <c r="AL183" s="317">
        <f t="shared" si="675"/>
        <v>0</v>
      </c>
      <c r="AM183" s="317">
        <f t="shared" si="675"/>
        <v>0</v>
      </c>
      <c r="AN183" s="317">
        <f t="shared" si="675"/>
        <v>47062.288577695137</v>
      </c>
      <c r="AO183" s="317">
        <f t="shared" si="675"/>
        <v>0</v>
      </c>
      <c r="AP183" s="317">
        <f t="shared" si="675"/>
        <v>0</v>
      </c>
      <c r="AQ183" s="317">
        <f t="shared" si="675"/>
        <v>0</v>
      </c>
      <c r="AR183" s="317">
        <f t="shared" si="675"/>
        <v>0</v>
      </c>
      <c r="AS183" s="317">
        <f t="shared" si="675"/>
        <v>0</v>
      </c>
      <c r="AT183" s="317">
        <f t="shared" si="675"/>
        <v>0</v>
      </c>
      <c r="AU183" s="317">
        <f t="shared" si="675"/>
        <v>47062.288577695137</v>
      </c>
      <c r="AX183" s="316" t="s">
        <v>60</v>
      </c>
      <c r="AY183" s="317">
        <f t="shared" ref="AY183:BK183" si="676">AY150+AY166+AY102</f>
        <v>0</v>
      </c>
      <c r="AZ183" s="317">
        <f t="shared" si="676"/>
        <v>0</v>
      </c>
      <c r="BA183" s="317">
        <f t="shared" si="676"/>
        <v>0</v>
      </c>
      <c r="BB183" s="317">
        <f t="shared" si="676"/>
        <v>0</v>
      </c>
      <c r="BC183" s="317">
        <f t="shared" si="676"/>
        <v>0</v>
      </c>
      <c r="BD183" s="317">
        <f t="shared" si="676"/>
        <v>0</v>
      </c>
      <c r="BE183" s="317">
        <f t="shared" si="676"/>
        <v>0</v>
      </c>
      <c r="BF183" s="317">
        <f t="shared" si="676"/>
        <v>0</v>
      </c>
      <c r="BG183" s="317">
        <f t="shared" si="676"/>
        <v>0</v>
      </c>
      <c r="BH183" s="317">
        <f t="shared" si="676"/>
        <v>0</v>
      </c>
      <c r="BI183" s="317">
        <f t="shared" si="676"/>
        <v>0</v>
      </c>
      <c r="BJ183" s="317">
        <f t="shared" si="676"/>
        <v>0</v>
      </c>
      <c r="BK183" s="317">
        <f t="shared" si="676"/>
        <v>0</v>
      </c>
    </row>
    <row r="184" spans="1:64" s="316" customFormat="1" x14ac:dyDescent="0.35">
      <c r="A184" s="321"/>
      <c r="B184" s="316" t="s">
        <v>59</v>
      </c>
      <c r="C184" s="317">
        <f t="shared" ref="C184:O184" si="677">C151+C167+C103</f>
        <v>0</v>
      </c>
      <c r="D184" s="317">
        <f t="shared" si="677"/>
        <v>3567.9478148355242</v>
      </c>
      <c r="E184" s="317">
        <f t="shared" si="677"/>
        <v>9074.913645854409</v>
      </c>
      <c r="F184" s="317">
        <f t="shared" si="677"/>
        <v>7378.2375492164738</v>
      </c>
      <c r="G184" s="317">
        <f t="shared" si="677"/>
        <v>6432.670168481437</v>
      </c>
      <c r="H184" s="317">
        <f t="shared" si="677"/>
        <v>6641.9091967791974</v>
      </c>
      <c r="I184" s="317">
        <f t="shared" si="677"/>
        <v>24490.305646413595</v>
      </c>
      <c r="J184" s="317">
        <f t="shared" si="677"/>
        <v>10155.725410531386</v>
      </c>
      <c r="K184" s="317">
        <f t="shared" si="677"/>
        <v>18135.185313107013</v>
      </c>
      <c r="L184" s="317">
        <f t="shared" si="677"/>
        <v>26884.593788461454</v>
      </c>
      <c r="M184" s="317">
        <f t="shared" si="677"/>
        <v>91870.745914146552</v>
      </c>
      <c r="N184" s="317">
        <f t="shared" si="677"/>
        <v>600240.43586191267</v>
      </c>
      <c r="O184" s="317">
        <f t="shared" si="677"/>
        <v>804872.67030973965</v>
      </c>
      <c r="R184" s="316" t="s">
        <v>59</v>
      </c>
      <c r="S184" s="317">
        <f t="shared" ref="S184:AE184" si="678">S151+S167+S103</f>
        <v>0</v>
      </c>
      <c r="T184" s="317">
        <f t="shared" si="678"/>
        <v>78933.778560216539</v>
      </c>
      <c r="U184" s="317">
        <f t="shared" si="678"/>
        <v>155418.73108081319</v>
      </c>
      <c r="V184" s="317">
        <f t="shared" si="678"/>
        <v>463062.15178943123</v>
      </c>
      <c r="W184" s="317">
        <f t="shared" si="678"/>
        <v>329931.72183654364</v>
      </c>
      <c r="X184" s="317">
        <f t="shared" si="678"/>
        <v>431249.55079106416</v>
      </c>
      <c r="Y184" s="317">
        <f t="shared" si="678"/>
        <v>201228.17137166508</v>
      </c>
      <c r="Z184" s="317">
        <f t="shared" si="678"/>
        <v>210195.22668631503</v>
      </c>
      <c r="AA184" s="317">
        <f t="shared" si="678"/>
        <v>354026.50460012292</v>
      </c>
      <c r="AB184" s="317">
        <f t="shared" si="678"/>
        <v>309587.44727038027</v>
      </c>
      <c r="AC184" s="317">
        <f t="shared" si="678"/>
        <v>926060.95948871074</v>
      </c>
      <c r="AD184" s="317">
        <f t="shared" si="678"/>
        <v>2584073.7099029189</v>
      </c>
      <c r="AE184" s="317">
        <f t="shared" si="678"/>
        <v>6043767.9533781819</v>
      </c>
      <c r="AH184" s="316" t="s">
        <v>59</v>
      </c>
      <c r="AI184" s="317">
        <f t="shared" ref="AI184:AU184" si="679">AI151+AI167+AI103</f>
        <v>0</v>
      </c>
      <c r="AJ184" s="317">
        <f t="shared" si="679"/>
        <v>0</v>
      </c>
      <c r="AK184" s="317">
        <f t="shared" si="679"/>
        <v>0</v>
      </c>
      <c r="AL184" s="317">
        <f t="shared" si="679"/>
        <v>0</v>
      </c>
      <c r="AM184" s="317">
        <f t="shared" si="679"/>
        <v>9741.9052489335263</v>
      </c>
      <c r="AN184" s="317">
        <f t="shared" si="679"/>
        <v>2345009.8916343767</v>
      </c>
      <c r="AO184" s="317">
        <f t="shared" si="679"/>
        <v>92594.773509539926</v>
      </c>
      <c r="AP184" s="317">
        <f t="shared" si="679"/>
        <v>0</v>
      </c>
      <c r="AQ184" s="317">
        <f t="shared" si="679"/>
        <v>9318.9800921265887</v>
      </c>
      <c r="AR184" s="317">
        <f t="shared" si="679"/>
        <v>99819.118700873441</v>
      </c>
      <c r="AS184" s="317">
        <f t="shared" si="679"/>
        <v>579440.6916058053</v>
      </c>
      <c r="AT184" s="317">
        <f t="shared" si="679"/>
        <v>2465361.9395136097</v>
      </c>
      <c r="AU184" s="317">
        <f t="shared" si="679"/>
        <v>5601287.3003052659</v>
      </c>
      <c r="AX184" s="316" t="s">
        <v>59</v>
      </c>
      <c r="AY184" s="317">
        <f t="shared" ref="AY184:BK184" si="680">AY151+AY167+AY103</f>
        <v>0</v>
      </c>
      <c r="AZ184" s="317">
        <f t="shared" si="680"/>
        <v>0</v>
      </c>
      <c r="BA184" s="317">
        <f t="shared" si="680"/>
        <v>0</v>
      </c>
      <c r="BB184" s="317">
        <f t="shared" si="680"/>
        <v>0</v>
      </c>
      <c r="BC184" s="317">
        <f t="shared" si="680"/>
        <v>0</v>
      </c>
      <c r="BD184" s="317">
        <f t="shared" si="680"/>
        <v>201655.59300567603</v>
      </c>
      <c r="BE184" s="317">
        <f t="shared" si="680"/>
        <v>292395.35011811269</v>
      </c>
      <c r="BF184" s="317">
        <f t="shared" si="680"/>
        <v>0</v>
      </c>
      <c r="BG184" s="317">
        <f t="shared" si="680"/>
        <v>0</v>
      </c>
      <c r="BH184" s="317">
        <f t="shared" si="680"/>
        <v>34001.517303141554</v>
      </c>
      <c r="BI184" s="317">
        <f t="shared" si="680"/>
        <v>284109.12710583198</v>
      </c>
      <c r="BJ184" s="317">
        <f t="shared" si="680"/>
        <v>1415839.5896752991</v>
      </c>
      <c r="BK184" s="317">
        <f t="shared" si="680"/>
        <v>2228001.1772080613</v>
      </c>
    </row>
    <row r="185" spans="1:64" s="316" customFormat="1" x14ac:dyDescent="0.35">
      <c r="A185" s="321"/>
      <c r="B185" s="316" t="s">
        <v>58</v>
      </c>
      <c r="C185" s="317">
        <f t="shared" ref="C185:O185" si="681">C152+C168+C104</f>
        <v>0</v>
      </c>
      <c r="D185" s="317">
        <f t="shared" si="681"/>
        <v>0</v>
      </c>
      <c r="E185" s="317">
        <f t="shared" si="681"/>
        <v>0</v>
      </c>
      <c r="F185" s="317">
        <f t="shared" si="681"/>
        <v>0</v>
      </c>
      <c r="G185" s="317">
        <f t="shared" si="681"/>
        <v>0</v>
      </c>
      <c r="H185" s="317">
        <f t="shared" si="681"/>
        <v>0</v>
      </c>
      <c r="I185" s="317">
        <f t="shared" si="681"/>
        <v>0</v>
      </c>
      <c r="J185" s="317">
        <f t="shared" si="681"/>
        <v>40705.9541015625</v>
      </c>
      <c r="K185" s="317">
        <f t="shared" si="681"/>
        <v>30969.8310546875</v>
      </c>
      <c r="L185" s="317">
        <f t="shared" si="681"/>
        <v>0</v>
      </c>
      <c r="M185" s="317">
        <f t="shared" si="681"/>
        <v>0</v>
      </c>
      <c r="N185" s="317">
        <f t="shared" si="681"/>
        <v>99484.606567382813</v>
      </c>
      <c r="O185" s="317">
        <f t="shared" si="681"/>
        <v>171160.39172363281</v>
      </c>
      <c r="R185" s="316" t="s">
        <v>58</v>
      </c>
      <c r="S185" s="317">
        <f t="shared" ref="S185:AE185" si="682">S152+S168+S104</f>
        <v>0</v>
      </c>
      <c r="T185" s="317">
        <f t="shared" si="682"/>
        <v>0</v>
      </c>
      <c r="U185" s="317">
        <f t="shared" si="682"/>
        <v>0</v>
      </c>
      <c r="V185" s="317">
        <f t="shared" si="682"/>
        <v>0</v>
      </c>
      <c r="W185" s="317">
        <f t="shared" si="682"/>
        <v>0</v>
      </c>
      <c r="X185" s="317">
        <f t="shared" si="682"/>
        <v>0</v>
      </c>
      <c r="Y185" s="317">
        <f t="shared" si="682"/>
        <v>0</v>
      </c>
      <c r="Z185" s="317">
        <f t="shared" si="682"/>
        <v>64631.473632812485</v>
      </c>
      <c r="AA185" s="317">
        <f t="shared" si="682"/>
        <v>0</v>
      </c>
      <c r="AB185" s="317">
        <f t="shared" si="682"/>
        <v>0</v>
      </c>
      <c r="AC185" s="317">
        <f t="shared" si="682"/>
        <v>37868.070240000001</v>
      </c>
      <c r="AD185" s="317">
        <f t="shared" si="682"/>
        <v>109609.632</v>
      </c>
      <c r="AE185" s="317">
        <f t="shared" si="682"/>
        <v>212109.17587281251</v>
      </c>
      <c r="AH185" s="316" t="s">
        <v>58</v>
      </c>
      <c r="AI185" s="317">
        <f t="shared" ref="AI185:AU185" si="683">AI152+AI168+AI104</f>
        <v>0</v>
      </c>
      <c r="AJ185" s="317">
        <f t="shared" si="683"/>
        <v>0</v>
      </c>
      <c r="AK185" s="317">
        <f t="shared" si="683"/>
        <v>0</v>
      </c>
      <c r="AL185" s="317">
        <f t="shared" si="683"/>
        <v>0</v>
      </c>
      <c r="AM185" s="317">
        <f t="shared" si="683"/>
        <v>165742.53696</v>
      </c>
      <c r="AN185" s="317">
        <f t="shared" si="683"/>
        <v>0</v>
      </c>
      <c r="AO185" s="317">
        <f t="shared" si="683"/>
        <v>0</v>
      </c>
      <c r="AP185" s="317">
        <f t="shared" si="683"/>
        <v>0</v>
      </c>
      <c r="AQ185" s="317">
        <f t="shared" si="683"/>
        <v>0</v>
      </c>
      <c r="AR185" s="317">
        <f t="shared" si="683"/>
        <v>0</v>
      </c>
      <c r="AS185" s="317">
        <f t="shared" si="683"/>
        <v>0</v>
      </c>
      <c r="AT185" s="317">
        <f t="shared" si="683"/>
        <v>0</v>
      </c>
      <c r="AU185" s="317">
        <f t="shared" si="683"/>
        <v>165742.53696</v>
      </c>
      <c r="AX185" s="316" t="s">
        <v>58</v>
      </c>
      <c r="AY185" s="317">
        <f t="shared" ref="AY185:BK185" si="684">AY152+AY168+AY104</f>
        <v>0</v>
      </c>
      <c r="AZ185" s="317">
        <f t="shared" si="684"/>
        <v>0</v>
      </c>
      <c r="BA185" s="317">
        <f t="shared" si="684"/>
        <v>0</v>
      </c>
      <c r="BB185" s="317">
        <f t="shared" si="684"/>
        <v>0</v>
      </c>
      <c r="BC185" s="317">
        <f t="shared" si="684"/>
        <v>20472.21</v>
      </c>
      <c r="BD185" s="317">
        <f t="shared" si="684"/>
        <v>0</v>
      </c>
      <c r="BE185" s="317">
        <f t="shared" si="684"/>
        <v>0</v>
      </c>
      <c r="BF185" s="317">
        <f t="shared" si="684"/>
        <v>0</v>
      </c>
      <c r="BG185" s="317">
        <f t="shared" si="684"/>
        <v>0</v>
      </c>
      <c r="BH185" s="317">
        <f t="shared" si="684"/>
        <v>0</v>
      </c>
      <c r="BI185" s="317">
        <f t="shared" si="684"/>
        <v>0</v>
      </c>
      <c r="BJ185" s="317">
        <f t="shared" si="684"/>
        <v>0</v>
      </c>
      <c r="BK185" s="317">
        <f t="shared" si="684"/>
        <v>20472.21</v>
      </c>
    </row>
    <row r="186" spans="1:64" s="316" customFormat="1" x14ac:dyDescent="0.35">
      <c r="A186" s="321"/>
      <c r="B186" s="316" t="s">
        <v>57</v>
      </c>
      <c r="C186" s="317">
        <f t="shared" ref="C186:O186" si="685">C153+C169+C105</f>
        <v>0</v>
      </c>
      <c r="D186" s="317">
        <f t="shared" si="685"/>
        <v>0</v>
      </c>
      <c r="E186" s="317">
        <f t="shared" si="685"/>
        <v>0</v>
      </c>
      <c r="F186" s="317">
        <f t="shared" si="685"/>
        <v>0</v>
      </c>
      <c r="G186" s="317">
        <f t="shared" si="685"/>
        <v>0</v>
      </c>
      <c r="H186" s="317">
        <f t="shared" si="685"/>
        <v>0</v>
      </c>
      <c r="I186" s="317">
        <f t="shared" si="685"/>
        <v>0</v>
      </c>
      <c r="J186" s="317">
        <f t="shared" si="685"/>
        <v>0</v>
      </c>
      <c r="K186" s="317">
        <f t="shared" si="685"/>
        <v>0</v>
      </c>
      <c r="L186" s="317">
        <f t="shared" si="685"/>
        <v>0</v>
      </c>
      <c r="M186" s="317">
        <f t="shared" si="685"/>
        <v>0</v>
      </c>
      <c r="N186" s="317">
        <f t="shared" si="685"/>
        <v>0</v>
      </c>
      <c r="O186" s="317">
        <f t="shared" si="685"/>
        <v>0</v>
      </c>
      <c r="R186" s="316" t="s">
        <v>57</v>
      </c>
      <c r="S186" s="317">
        <f t="shared" ref="S186:AE186" si="686">S153+S169+S105</f>
        <v>0</v>
      </c>
      <c r="T186" s="317">
        <f t="shared" si="686"/>
        <v>0</v>
      </c>
      <c r="U186" s="317">
        <f t="shared" si="686"/>
        <v>0</v>
      </c>
      <c r="V186" s="317">
        <f t="shared" si="686"/>
        <v>0</v>
      </c>
      <c r="W186" s="317">
        <f t="shared" si="686"/>
        <v>0</v>
      </c>
      <c r="X186" s="317">
        <f t="shared" si="686"/>
        <v>0</v>
      </c>
      <c r="Y186" s="317">
        <f t="shared" si="686"/>
        <v>0</v>
      </c>
      <c r="Z186" s="317">
        <f t="shared" si="686"/>
        <v>0</v>
      </c>
      <c r="AA186" s="317">
        <f t="shared" si="686"/>
        <v>0</v>
      </c>
      <c r="AB186" s="317">
        <f t="shared" si="686"/>
        <v>0</v>
      </c>
      <c r="AC186" s="317">
        <f t="shared" si="686"/>
        <v>0</v>
      </c>
      <c r="AD186" s="317">
        <f t="shared" si="686"/>
        <v>0</v>
      </c>
      <c r="AE186" s="317">
        <f t="shared" si="686"/>
        <v>0</v>
      </c>
      <c r="AH186" s="316" t="s">
        <v>57</v>
      </c>
      <c r="AI186" s="317">
        <f t="shared" ref="AI186:AU186" si="687">AI153+AI169+AI105</f>
        <v>0</v>
      </c>
      <c r="AJ186" s="317">
        <f t="shared" si="687"/>
        <v>0</v>
      </c>
      <c r="AK186" s="317">
        <f t="shared" si="687"/>
        <v>0</v>
      </c>
      <c r="AL186" s="317">
        <f t="shared" si="687"/>
        <v>0</v>
      </c>
      <c r="AM186" s="317">
        <f t="shared" si="687"/>
        <v>0</v>
      </c>
      <c r="AN186" s="317">
        <f t="shared" si="687"/>
        <v>0</v>
      </c>
      <c r="AO186" s="317">
        <f t="shared" si="687"/>
        <v>0</v>
      </c>
      <c r="AP186" s="317">
        <f t="shared" si="687"/>
        <v>0</v>
      </c>
      <c r="AQ186" s="317">
        <f t="shared" si="687"/>
        <v>0</v>
      </c>
      <c r="AR186" s="317">
        <f t="shared" si="687"/>
        <v>0</v>
      </c>
      <c r="AS186" s="317">
        <f t="shared" si="687"/>
        <v>0</v>
      </c>
      <c r="AT186" s="317">
        <f t="shared" si="687"/>
        <v>0</v>
      </c>
      <c r="AU186" s="317">
        <f t="shared" si="687"/>
        <v>0</v>
      </c>
      <c r="AX186" s="316" t="s">
        <v>57</v>
      </c>
      <c r="AY186" s="317">
        <f t="shared" ref="AY186:BK186" si="688">AY153+AY169+AY105</f>
        <v>0</v>
      </c>
      <c r="AZ186" s="317">
        <f t="shared" si="688"/>
        <v>0</v>
      </c>
      <c r="BA186" s="317">
        <f t="shared" si="688"/>
        <v>0</v>
      </c>
      <c r="BB186" s="317">
        <f t="shared" si="688"/>
        <v>0</v>
      </c>
      <c r="BC186" s="317">
        <f t="shared" si="688"/>
        <v>0</v>
      </c>
      <c r="BD186" s="317">
        <f t="shared" si="688"/>
        <v>0</v>
      </c>
      <c r="BE186" s="317">
        <f t="shared" si="688"/>
        <v>0</v>
      </c>
      <c r="BF186" s="317">
        <f t="shared" si="688"/>
        <v>0</v>
      </c>
      <c r="BG186" s="317">
        <f t="shared" si="688"/>
        <v>0</v>
      </c>
      <c r="BH186" s="317">
        <f t="shared" si="688"/>
        <v>0</v>
      </c>
      <c r="BI186" s="317">
        <f t="shared" si="688"/>
        <v>0</v>
      </c>
      <c r="BJ186" s="317">
        <f t="shared" si="688"/>
        <v>0</v>
      </c>
      <c r="BK186" s="317">
        <f t="shared" si="688"/>
        <v>0</v>
      </c>
    </row>
    <row r="187" spans="1:64" s="316" customFormat="1" x14ac:dyDescent="0.35">
      <c r="A187" s="321"/>
      <c r="B187" s="316" t="s">
        <v>56</v>
      </c>
      <c r="C187" s="317">
        <f t="shared" ref="C187:O187" si="689">C154+C170+C106</f>
        <v>0</v>
      </c>
      <c r="D187" s="317">
        <f t="shared" si="689"/>
        <v>0</v>
      </c>
      <c r="E187" s="317">
        <f t="shared" si="689"/>
        <v>0</v>
      </c>
      <c r="F187" s="317">
        <f t="shared" si="689"/>
        <v>9153.3902475558916</v>
      </c>
      <c r="G187" s="317">
        <f t="shared" si="689"/>
        <v>72911.46792242612</v>
      </c>
      <c r="H187" s="317">
        <f t="shared" si="689"/>
        <v>98925.313842773438</v>
      </c>
      <c r="I187" s="317">
        <f t="shared" si="689"/>
        <v>104191.89785102161</v>
      </c>
      <c r="J187" s="317">
        <f t="shared" si="689"/>
        <v>33535.360000000001</v>
      </c>
      <c r="K187" s="317">
        <f t="shared" si="689"/>
        <v>33535.360000000001</v>
      </c>
      <c r="L187" s="317">
        <f t="shared" si="689"/>
        <v>28014.51310739664</v>
      </c>
      <c r="M187" s="317">
        <f t="shared" si="689"/>
        <v>0</v>
      </c>
      <c r="N187" s="317">
        <f t="shared" si="689"/>
        <v>1445821.2653314406</v>
      </c>
      <c r="O187" s="317">
        <f t="shared" si="689"/>
        <v>1826088.5683026144</v>
      </c>
      <c r="R187" s="316" t="s">
        <v>56</v>
      </c>
      <c r="S187" s="317">
        <f t="shared" ref="S187:AE187" si="690">S154+S170+S106</f>
        <v>0</v>
      </c>
      <c r="T187" s="317">
        <f t="shared" si="690"/>
        <v>0</v>
      </c>
      <c r="U187" s="317">
        <f t="shared" si="690"/>
        <v>56655.219599063246</v>
      </c>
      <c r="V187" s="317">
        <f t="shared" si="690"/>
        <v>4115224.2287130188</v>
      </c>
      <c r="W187" s="317">
        <f t="shared" si="690"/>
        <v>417464.50474423094</v>
      </c>
      <c r="X187" s="317">
        <f t="shared" si="690"/>
        <v>829778.12936152006</v>
      </c>
      <c r="Y187" s="317">
        <f t="shared" si="690"/>
        <v>293567.83600023435</v>
      </c>
      <c r="Z187" s="317">
        <f t="shared" si="690"/>
        <v>0</v>
      </c>
      <c r="AA187" s="317">
        <f t="shared" si="690"/>
        <v>362862.82955609902</v>
      </c>
      <c r="AB187" s="317">
        <f t="shared" si="690"/>
        <v>405728.42833074438</v>
      </c>
      <c r="AC187" s="317">
        <f t="shared" si="690"/>
        <v>2347863.5282927048</v>
      </c>
      <c r="AD187" s="317">
        <f t="shared" si="690"/>
        <v>8778818.8961949181</v>
      </c>
      <c r="AE187" s="317">
        <f t="shared" si="690"/>
        <v>17607963.600792535</v>
      </c>
      <c r="AH187" s="316" t="s">
        <v>56</v>
      </c>
      <c r="AI187" s="317">
        <f t="shared" ref="AI187:AU187" si="691">AI154+AI170+AI106</f>
        <v>0</v>
      </c>
      <c r="AJ187" s="317">
        <f t="shared" si="691"/>
        <v>0</v>
      </c>
      <c r="AK187" s="317">
        <f t="shared" si="691"/>
        <v>0</v>
      </c>
      <c r="AL187" s="317">
        <f t="shared" si="691"/>
        <v>0</v>
      </c>
      <c r="AM187" s="317">
        <f t="shared" si="691"/>
        <v>1054.0517336915279</v>
      </c>
      <c r="AN187" s="317">
        <f t="shared" si="691"/>
        <v>64521.422081500554</v>
      </c>
      <c r="AO187" s="317">
        <f t="shared" si="691"/>
        <v>5707.5780047764656</v>
      </c>
      <c r="AP187" s="317">
        <f t="shared" si="691"/>
        <v>0</v>
      </c>
      <c r="AQ187" s="317">
        <f t="shared" si="691"/>
        <v>31353.026530683848</v>
      </c>
      <c r="AR187" s="317">
        <f t="shared" si="691"/>
        <v>0</v>
      </c>
      <c r="AS187" s="317">
        <f t="shared" si="691"/>
        <v>286915.98031182756</v>
      </c>
      <c r="AT187" s="317">
        <f t="shared" si="691"/>
        <v>938250.72977297741</v>
      </c>
      <c r="AU187" s="317">
        <f t="shared" si="691"/>
        <v>1327802.7884354573</v>
      </c>
      <c r="AX187" s="316" t="s">
        <v>56</v>
      </c>
      <c r="AY187" s="317">
        <f t="shared" ref="AY187:BK187" si="692">AY154+AY170+AY106</f>
        <v>0</v>
      </c>
      <c r="AZ187" s="317">
        <f t="shared" si="692"/>
        <v>0</v>
      </c>
      <c r="BA187" s="317">
        <f t="shared" si="692"/>
        <v>0</v>
      </c>
      <c r="BB187" s="317">
        <f t="shared" si="692"/>
        <v>0</v>
      </c>
      <c r="BC187" s="317">
        <f t="shared" si="692"/>
        <v>0</v>
      </c>
      <c r="BD187" s="317">
        <f t="shared" si="692"/>
        <v>0</v>
      </c>
      <c r="BE187" s="317">
        <f t="shared" si="692"/>
        <v>0</v>
      </c>
      <c r="BF187" s="317">
        <f t="shared" si="692"/>
        <v>0</v>
      </c>
      <c r="BG187" s="317">
        <f t="shared" si="692"/>
        <v>0</v>
      </c>
      <c r="BH187" s="317">
        <f t="shared" si="692"/>
        <v>0</v>
      </c>
      <c r="BI187" s="317">
        <f t="shared" si="692"/>
        <v>0</v>
      </c>
      <c r="BJ187" s="317">
        <f t="shared" si="692"/>
        <v>84297.226736164157</v>
      </c>
      <c r="BK187" s="317">
        <f t="shared" si="692"/>
        <v>84297.226736164157</v>
      </c>
    </row>
    <row r="188" spans="1:64" s="316" customFormat="1" x14ac:dyDescent="0.35">
      <c r="A188" s="321"/>
      <c r="B188" s="316" t="s">
        <v>55</v>
      </c>
      <c r="C188" s="317">
        <f t="shared" ref="C188:O188" si="693">C155+C171+C107</f>
        <v>0</v>
      </c>
      <c r="D188" s="317">
        <f t="shared" si="693"/>
        <v>884823.67783942085</v>
      </c>
      <c r="E188" s="317">
        <f t="shared" si="693"/>
        <v>707249.96173342201</v>
      </c>
      <c r="F188" s="317">
        <f t="shared" si="693"/>
        <v>1072174.5126123321</v>
      </c>
      <c r="G188" s="317">
        <f t="shared" si="693"/>
        <v>1696437.5627659927</v>
      </c>
      <c r="H188" s="317">
        <f t="shared" si="693"/>
        <v>1738798.6991839532</v>
      </c>
      <c r="I188" s="317">
        <f t="shared" si="693"/>
        <v>1890540.4767374045</v>
      </c>
      <c r="J188" s="317">
        <f t="shared" si="693"/>
        <v>1598868.1595476461</v>
      </c>
      <c r="K188" s="317">
        <f t="shared" si="693"/>
        <v>3039535.2511610789</v>
      </c>
      <c r="L188" s="317">
        <f t="shared" si="693"/>
        <v>2018595.2234861003</v>
      </c>
      <c r="M188" s="317">
        <f t="shared" si="693"/>
        <v>1836527.8398177533</v>
      </c>
      <c r="N188" s="317">
        <f t="shared" si="693"/>
        <v>7801305.2465427648</v>
      </c>
      <c r="O188" s="317">
        <f t="shared" si="693"/>
        <v>24284856.61142787</v>
      </c>
      <c r="R188" s="316" t="s">
        <v>55</v>
      </c>
      <c r="S188" s="317">
        <f t="shared" ref="S188:AE188" si="694">S155+S171+S107</f>
        <v>0</v>
      </c>
      <c r="T188" s="317">
        <f t="shared" si="694"/>
        <v>445145.43638072023</v>
      </c>
      <c r="U188" s="317">
        <f t="shared" si="694"/>
        <v>915881.27913421858</v>
      </c>
      <c r="V188" s="317">
        <f t="shared" si="694"/>
        <v>741462.5292973913</v>
      </c>
      <c r="W188" s="317">
        <f t="shared" si="694"/>
        <v>1252689.973700006</v>
      </c>
      <c r="X188" s="317">
        <f t="shared" si="694"/>
        <v>2226030.6964768991</v>
      </c>
      <c r="Y188" s="317">
        <f t="shared" si="694"/>
        <v>1831455.6784035685</v>
      </c>
      <c r="Z188" s="317">
        <f t="shared" si="694"/>
        <v>1710475.1549688855</v>
      </c>
      <c r="AA188" s="317">
        <f t="shared" si="694"/>
        <v>3993312.8795055496</v>
      </c>
      <c r="AB188" s="317">
        <f t="shared" si="694"/>
        <v>5638757.3574117888</v>
      </c>
      <c r="AC188" s="317">
        <f t="shared" si="694"/>
        <v>5239019.7075383225</v>
      </c>
      <c r="AD188" s="317">
        <f t="shared" si="694"/>
        <v>14712645.838811286</v>
      </c>
      <c r="AE188" s="317">
        <f t="shared" si="694"/>
        <v>38706876.531628639</v>
      </c>
      <c r="AH188" s="316" t="s">
        <v>55</v>
      </c>
      <c r="AI188" s="317">
        <f t="shared" ref="AI188:AU188" si="695">AI155+AI171+AI107</f>
        <v>0</v>
      </c>
      <c r="AJ188" s="317">
        <f t="shared" si="695"/>
        <v>316544.60502720001</v>
      </c>
      <c r="AK188" s="317">
        <f t="shared" si="695"/>
        <v>9064.8256686056084</v>
      </c>
      <c r="AL188" s="317">
        <f t="shared" si="695"/>
        <v>539272.45489688357</v>
      </c>
      <c r="AM188" s="317">
        <f t="shared" si="695"/>
        <v>416449.84750537755</v>
      </c>
      <c r="AN188" s="317">
        <f t="shared" si="695"/>
        <v>1113485.5327809299</v>
      </c>
      <c r="AO188" s="317">
        <f t="shared" si="695"/>
        <v>276977.25902880006</v>
      </c>
      <c r="AP188" s="317">
        <f t="shared" si="695"/>
        <v>555818.93789554667</v>
      </c>
      <c r="AQ188" s="317">
        <f t="shared" si="695"/>
        <v>418254.36138749484</v>
      </c>
      <c r="AR188" s="317">
        <f t="shared" si="695"/>
        <v>540982.48901400005</v>
      </c>
      <c r="AS188" s="317">
        <f t="shared" si="695"/>
        <v>411643.26969128411</v>
      </c>
      <c r="AT188" s="317">
        <f t="shared" si="695"/>
        <v>3316859.5784440734</v>
      </c>
      <c r="AU188" s="317">
        <f t="shared" si="695"/>
        <v>7915353.1613401957</v>
      </c>
      <c r="AX188" s="316" t="s">
        <v>55</v>
      </c>
      <c r="AY188" s="317">
        <f t="shared" ref="AY188:BK188" si="696">AY155+AY171+AY107</f>
        <v>0</v>
      </c>
      <c r="AZ188" s="317">
        <f t="shared" si="696"/>
        <v>0</v>
      </c>
      <c r="BA188" s="317">
        <f t="shared" si="696"/>
        <v>2942.2673280000004</v>
      </c>
      <c r="BB188" s="317">
        <f t="shared" si="696"/>
        <v>0</v>
      </c>
      <c r="BC188" s="317">
        <f t="shared" si="696"/>
        <v>30246.435507703092</v>
      </c>
      <c r="BD188" s="317">
        <f t="shared" si="696"/>
        <v>23784.99552</v>
      </c>
      <c r="BE188" s="317">
        <f t="shared" si="696"/>
        <v>24264.310409833517</v>
      </c>
      <c r="BF188" s="317">
        <f t="shared" si="696"/>
        <v>0</v>
      </c>
      <c r="BG188" s="317">
        <f t="shared" si="696"/>
        <v>0</v>
      </c>
      <c r="BH188" s="317">
        <f t="shared" si="696"/>
        <v>15081.066000000001</v>
      </c>
      <c r="BI188" s="317">
        <f t="shared" si="696"/>
        <v>0</v>
      </c>
      <c r="BJ188" s="317">
        <f t="shared" si="696"/>
        <v>0</v>
      </c>
      <c r="BK188" s="317">
        <f t="shared" si="696"/>
        <v>96319.074765536614</v>
      </c>
    </row>
    <row r="189" spans="1:64" s="316" customFormat="1" x14ac:dyDescent="0.35">
      <c r="A189" s="321"/>
      <c r="B189" s="316" t="s">
        <v>54</v>
      </c>
      <c r="C189" s="317">
        <f t="shared" ref="C189:O189" si="697">C156+C172+C108</f>
        <v>0</v>
      </c>
      <c r="D189" s="317">
        <f t="shared" si="697"/>
        <v>32166.995648299067</v>
      </c>
      <c r="E189" s="317">
        <f t="shared" si="697"/>
        <v>6739.4954880000005</v>
      </c>
      <c r="F189" s="317">
        <f t="shared" si="697"/>
        <v>31563.453314695424</v>
      </c>
      <c r="G189" s="317">
        <f t="shared" si="697"/>
        <v>52056.671815691283</v>
      </c>
      <c r="H189" s="317">
        <f t="shared" si="697"/>
        <v>124853.50713837145</v>
      </c>
      <c r="I189" s="317">
        <f t="shared" si="697"/>
        <v>97451.570676357427</v>
      </c>
      <c r="J189" s="317">
        <f t="shared" si="697"/>
        <v>529.36329599999999</v>
      </c>
      <c r="K189" s="317">
        <f t="shared" si="697"/>
        <v>27803.304816999993</v>
      </c>
      <c r="L189" s="317">
        <f t="shared" si="697"/>
        <v>25607.646172800007</v>
      </c>
      <c r="M189" s="317">
        <f t="shared" si="697"/>
        <v>147867.83535497417</v>
      </c>
      <c r="N189" s="317">
        <f t="shared" si="697"/>
        <v>247123.41528591348</v>
      </c>
      <c r="O189" s="317">
        <f t="shared" si="697"/>
        <v>793763.25900810235</v>
      </c>
      <c r="R189" s="316" t="s">
        <v>54</v>
      </c>
      <c r="S189" s="317">
        <f t="shared" ref="S189:AE189" si="698">S156+S172+S108</f>
        <v>0</v>
      </c>
      <c r="T189" s="317">
        <f t="shared" si="698"/>
        <v>105517.17752400001</v>
      </c>
      <c r="U189" s="317">
        <f t="shared" si="698"/>
        <v>12663.091584000002</v>
      </c>
      <c r="V189" s="317">
        <f t="shared" si="698"/>
        <v>3616477.3402033076</v>
      </c>
      <c r="W189" s="317">
        <f t="shared" si="698"/>
        <v>67062.62851200001</v>
      </c>
      <c r="X189" s="317">
        <f t="shared" si="698"/>
        <v>881778.67557874869</v>
      </c>
      <c r="Y189" s="317">
        <f t="shared" si="698"/>
        <v>215417.96521689717</v>
      </c>
      <c r="Z189" s="317">
        <f t="shared" si="698"/>
        <v>215296.66620000001</v>
      </c>
      <c r="AA189" s="317">
        <f t="shared" si="698"/>
        <v>127103.87826215372</v>
      </c>
      <c r="AB189" s="317">
        <f t="shared" si="698"/>
        <v>413406.47796513629</v>
      </c>
      <c r="AC189" s="317">
        <f t="shared" si="698"/>
        <v>53902.396030868469</v>
      </c>
      <c r="AD189" s="317">
        <f t="shared" si="698"/>
        <v>4371407.3017787803</v>
      </c>
      <c r="AE189" s="317">
        <f t="shared" si="698"/>
        <v>10080033.59885589</v>
      </c>
      <c r="AH189" s="316" t="s">
        <v>54</v>
      </c>
      <c r="AI189" s="317">
        <f t="shared" ref="AI189:AU189" si="699">AI156+AI172+AI108</f>
        <v>0</v>
      </c>
      <c r="AJ189" s="317">
        <f t="shared" si="699"/>
        <v>0</v>
      </c>
      <c r="AK189" s="317">
        <f t="shared" si="699"/>
        <v>0</v>
      </c>
      <c r="AL189" s="317">
        <f t="shared" si="699"/>
        <v>15411.808764000001</v>
      </c>
      <c r="AM189" s="317">
        <f t="shared" si="699"/>
        <v>35871.214500000002</v>
      </c>
      <c r="AN189" s="317">
        <f t="shared" si="699"/>
        <v>258841.75026899984</v>
      </c>
      <c r="AO189" s="317">
        <f t="shared" si="699"/>
        <v>167085.890675</v>
      </c>
      <c r="AP189" s="317">
        <f t="shared" si="699"/>
        <v>0</v>
      </c>
      <c r="AQ189" s="317">
        <f t="shared" si="699"/>
        <v>663.38245999998321</v>
      </c>
      <c r="AR189" s="317">
        <f t="shared" si="699"/>
        <v>0</v>
      </c>
      <c r="AS189" s="317">
        <f t="shared" si="699"/>
        <v>12706.800480000002</v>
      </c>
      <c r="AT189" s="317">
        <f t="shared" si="699"/>
        <v>2527424.9736600001</v>
      </c>
      <c r="AU189" s="317">
        <f t="shared" si="699"/>
        <v>3018005.8208080004</v>
      </c>
      <c r="AX189" s="316" t="s">
        <v>54</v>
      </c>
      <c r="AY189" s="317">
        <f t="shared" ref="AY189:BK189" si="700">AY156+AY172+AY108</f>
        <v>0</v>
      </c>
      <c r="AZ189" s="317">
        <f t="shared" si="700"/>
        <v>0</v>
      </c>
      <c r="BA189" s="317">
        <f t="shared" si="700"/>
        <v>0</v>
      </c>
      <c r="BB189" s="317">
        <f t="shared" si="700"/>
        <v>0</v>
      </c>
      <c r="BC189" s="317">
        <f t="shared" si="700"/>
        <v>85347.343224000011</v>
      </c>
      <c r="BD189" s="317">
        <f t="shared" si="700"/>
        <v>-10269.052600000079</v>
      </c>
      <c r="BE189" s="317">
        <f t="shared" si="700"/>
        <v>57551.486449999997</v>
      </c>
      <c r="BF189" s="317">
        <f t="shared" si="700"/>
        <v>0</v>
      </c>
      <c r="BG189" s="317">
        <f t="shared" si="700"/>
        <v>357940.88977499999</v>
      </c>
      <c r="BH189" s="317">
        <f t="shared" si="700"/>
        <v>0</v>
      </c>
      <c r="BI189" s="317">
        <f t="shared" si="700"/>
        <v>0</v>
      </c>
      <c r="BJ189" s="317">
        <f t="shared" si="700"/>
        <v>171995.97865999999</v>
      </c>
      <c r="BK189" s="317">
        <f t="shared" si="700"/>
        <v>662566.64550899982</v>
      </c>
    </row>
    <row r="190" spans="1:64" s="316" customFormat="1" x14ac:dyDescent="0.35">
      <c r="A190" s="321"/>
      <c r="B190" s="316" t="s">
        <v>53</v>
      </c>
      <c r="C190" s="317">
        <f t="shared" ref="C190:O190" si="701">C157+C173+C109</f>
        <v>0</v>
      </c>
      <c r="D190" s="317">
        <f t="shared" si="701"/>
        <v>0</v>
      </c>
      <c r="E190" s="317">
        <f t="shared" si="701"/>
        <v>0</v>
      </c>
      <c r="F190" s="317">
        <f t="shared" si="701"/>
        <v>0</v>
      </c>
      <c r="G190" s="317">
        <f t="shared" si="701"/>
        <v>0</v>
      </c>
      <c r="H190" s="317">
        <f t="shared" si="701"/>
        <v>0</v>
      </c>
      <c r="I190" s="317">
        <f t="shared" si="701"/>
        <v>0</v>
      </c>
      <c r="J190" s="317">
        <f t="shared" si="701"/>
        <v>0</v>
      </c>
      <c r="K190" s="317">
        <f t="shared" si="701"/>
        <v>0</v>
      </c>
      <c r="L190" s="317">
        <f t="shared" si="701"/>
        <v>0</v>
      </c>
      <c r="M190" s="317">
        <f t="shared" si="701"/>
        <v>0</v>
      </c>
      <c r="N190" s="317">
        <f t="shared" si="701"/>
        <v>0</v>
      </c>
      <c r="O190" s="317">
        <f t="shared" si="701"/>
        <v>0</v>
      </c>
      <c r="R190" s="316" t="s">
        <v>53</v>
      </c>
      <c r="S190" s="317">
        <f t="shared" ref="S190:AE190" si="702">S157+S173+S109</f>
        <v>0</v>
      </c>
      <c r="T190" s="317">
        <f t="shared" si="702"/>
        <v>0</v>
      </c>
      <c r="U190" s="317">
        <f t="shared" si="702"/>
        <v>0</v>
      </c>
      <c r="V190" s="317">
        <f t="shared" si="702"/>
        <v>0</v>
      </c>
      <c r="W190" s="317">
        <f t="shared" si="702"/>
        <v>0</v>
      </c>
      <c r="X190" s="317">
        <f t="shared" si="702"/>
        <v>0</v>
      </c>
      <c r="Y190" s="317">
        <f t="shared" si="702"/>
        <v>110432.448</v>
      </c>
      <c r="Z190" s="317">
        <f t="shared" si="702"/>
        <v>0</v>
      </c>
      <c r="AA190" s="317">
        <f t="shared" si="702"/>
        <v>0</v>
      </c>
      <c r="AB190" s="317">
        <f t="shared" si="702"/>
        <v>0</v>
      </c>
      <c r="AC190" s="317">
        <f t="shared" si="702"/>
        <v>0</v>
      </c>
      <c r="AD190" s="317">
        <f t="shared" si="702"/>
        <v>95530.253296875002</v>
      </c>
      <c r="AE190" s="317">
        <f t="shared" si="702"/>
        <v>205962.70129687502</v>
      </c>
      <c r="AH190" s="316" t="s">
        <v>53</v>
      </c>
      <c r="AI190" s="317">
        <f t="shared" ref="AI190:AU190" si="703">AI157+AI173+AI109</f>
        <v>0</v>
      </c>
      <c r="AJ190" s="317">
        <f t="shared" si="703"/>
        <v>0</v>
      </c>
      <c r="AK190" s="317">
        <f t="shared" si="703"/>
        <v>0</v>
      </c>
      <c r="AL190" s="317">
        <f t="shared" si="703"/>
        <v>56416.703999999998</v>
      </c>
      <c r="AM190" s="317">
        <f t="shared" si="703"/>
        <v>0</v>
      </c>
      <c r="AN190" s="317">
        <f t="shared" si="703"/>
        <v>73867.584000000003</v>
      </c>
      <c r="AO190" s="317">
        <f t="shared" si="703"/>
        <v>0</v>
      </c>
      <c r="AP190" s="317">
        <f t="shared" si="703"/>
        <v>0</v>
      </c>
      <c r="AQ190" s="317">
        <f t="shared" si="703"/>
        <v>0</v>
      </c>
      <c r="AR190" s="317">
        <f t="shared" si="703"/>
        <v>0</v>
      </c>
      <c r="AS190" s="317">
        <f t="shared" si="703"/>
        <v>489607.47200000001</v>
      </c>
      <c r="AT190" s="317">
        <f t="shared" si="703"/>
        <v>0</v>
      </c>
      <c r="AU190" s="317">
        <f t="shared" si="703"/>
        <v>619891.76</v>
      </c>
      <c r="AX190" s="316" t="s">
        <v>53</v>
      </c>
      <c r="AY190" s="317">
        <f t="shared" ref="AY190:BK190" si="704">AY157+AY173+AY109</f>
        <v>0</v>
      </c>
      <c r="AZ190" s="317">
        <f t="shared" si="704"/>
        <v>0</v>
      </c>
      <c r="BA190" s="317">
        <f t="shared" si="704"/>
        <v>0</v>
      </c>
      <c r="BB190" s="317">
        <f t="shared" si="704"/>
        <v>0</v>
      </c>
      <c r="BC190" s="317">
        <f t="shared" si="704"/>
        <v>0</v>
      </c>
      <c r="BD190" s="317">
        <f t="shared" si="704"/>
        <v>0</v>
      </c>
      <c r="BE190" s="317">
        <f t="shared" si="704"/>
        <v>133017.08799999999</v>
      </c>
      <c r="BF190" s="317">
        <f t="shared" si="704"/>
        <v>0</v>
      </c>
      <c r="BG190" s="317">
        <f t="shared" si="704"/>
        <v>0</v>
      </c>
      <c r="BH190" s="317">
        <f t="shared" si="704"/>
        <v>0</v>
      </c>
      <c r="BI190" s="317">
        <f t="shared" si="704"/>
        <v>0</v>
      </c>
      <c r="BJ190" s="317">
        <f t="shared" si="704"/>
        <v>0</v>
      </c>
      <c r="BK190" s="317">
        <f t="shared" si="704"/>
        <v>133017.08799999999</v>
      </c>
    </row>
    <row r="191" spans="1:64" s="316" customFormat="1" x14ac:dyDescent="0.35">
      <c r="A191" s="321"/>
      <c r="B191" s="316" t="s">
        <v>52</v>
      </c>
      <c r="C191" s="317">
        <f t="shared" ref="C191:O191" si="705">C158+C174+C110</f>
        <v>0</v>
      </c>
      <c r="D191" s="317">
        <f t="shared" si="705"/>
        <v>0</v>
      </c>
      <c r="E191" s="317">
        <f t="shared" si="705"/>
        <v>0</v>
      </c>
      <c r="F191" s="317">
        <f t="shared" si="705"/>
        <v>0</v>
      </c>
      <c r="G191" s="317">
        <f t="shared" si="705"/>
        <v>0</v>
      </c>
      <c r="H191" s="317">
        <f t="shared" si="705"/>
        <v>0</v>
      </c>
      <c r="I191" s="317">
        <f t="shared" si="705"/>
        <v>0</v>
      </c>
      <c r="J191" s="317">
        <f t="shared" si="705"/>
        <v>0</v>
      </c>
      <c r="K191" s="317">
        <f t="shared" si="705"/>
        <v>0</v>
      </c>
      <c r="L191" s="317">
        <f t="shared" si="705"/>
        <v>0</v>
      </c>
      <c r="M191" s="317">
        <f t="shared" si="705"/>
        <v>0</v>
      </c>
      <c r="N191" s="317">
        <f t="shared" si="705"/>
        <v>0</v>
      </c>
      <c r="O191" s="317">
        <f t="shared" si="705"/>
        <v>0</v>
      </c>
      <c r="R191" s="316" t="s">
        <v>52</v>
      </c>
      <c r="S191" s="317">
        <f t="shared" ref="S191:AE191" si="706">S158+S174+S110</f>
        <v>0</v>
      </c>
      <c r="T191" s="317">
        <f t="shared" si="706"/>
        <v>0</v>
      </c>
      <c r="U191" s="317">
        <f t="shared" si="706"/>
        <v>0</v>
      </c>
      <c r="V191" s="317">
        <f t="shared" si="706"/>
        <v>0</v>
      </c>
      <c r="W191" s="317">
        <f t="shared" si="706"/>
        <v>0</v>
      </c>
      <c r="X191" s="317">
        <f t="shared" si="706"/>
        <v>0</v>
      </c>
      <c r="Y191" s="317">
        <f t="shared" si="706"/>
        <v>0</v>
      </c>
      <c r="Z191" s="317">
        <f t="shared" si="706"/>
        <v>0</v>
      </c>
      <c r="AA191" s="317">
        <f t="shared" si="706"/>
        <v>0</v>
      </c>
      <c r="AB191" s="317">
        <f t="shared" si="706"/>
        <v>0</v>
      </c>
      <c r="AC191" s="317">
        <f t="shared" si="706"/>
        <v>0</v>
      </c>
      <c r="AD191" s="317">
        <f t="shared" si="706"/>
        <v>61785.625999999997</v>
      </c>
      <c r="AE191" s="317">
        <f t="shared" si="706"/>
        <v>61785.625999999997</v>
      </c>
      <c r="AH191" s="316" t="s">
        <v>52</v>
      </c>
      <c r="AI191" s="317">
        <f t="shared" ref="AI191:AU191" si="707">AI158+AI174+AI110</f>
        <v>0</v>
      </c>
      <c r="AJ191" s="317">
        <f t="shared" si="707"/>
        <v>0</v>
      </c>
      <c r="AK191" s="317">
        <f t="shared" si="707"/>
        <v>0</v>
      </c>
      <c r="AL191" s="317">
        <f t="shared" si="707"/>
        <v>0</v>
      </c>
      <c r="AM191" s="317">
        <f t="shared" si="707"/>
        <v>0</v>
      </c>
      <c r="AN191" s="317">
        <f t="shared" si="707"/>
        <v>0</v>
      </c>
      <c r="AO191" s="317">
        <f t="shared" si="707"/>
        <v>0</v>
      </c>
      <c r="AP191" s="317">
        <f t="shared" si="707"/>
        <v>0</v>
      </c>
      <c r="AQ191" s="317">
        <f t="shared" si="707"/>
        <v>0</v>
      </c>
      <c r="AR191" s="317">
        <f t="shared" si="707"/>
        <v>0</v>
      </c>
      <c r="AS191" s="317">
        <f t="shared" si="707"/>
        <v>165636.954</v>
      </c>
      <c r="AT191" s="317">
        <f t="shared" si="707"/>
        <v>0</v>
      </c>
      <c r="AU191" s="317">
        <f t="shared" si="707"/>
        <v>165636.954</v>
      </c>
      <c r="AX191" s="316" t="s">
        <v>52</v>
      </c>
      <c r="AY191" s="317">
        <f t="shared" ref="AY191:BK191" si="708">AY158+AY174+AY110</f>
        <v>0</v>
      </c>
      <c r="AZ191" s="317">
        <f t="shared" si="708"/>
        <v>0</v>
      </c>
      <c r="BA191" s="317">
        <f t="shared" si="708"/>
        <v>0</v>
      </c>
      <c r="BB191" s="317">
        <f t="shared" si="708"/>
        <v>0</v>
      </c>
      <c r="BC191" s="317">
        <f t="shared" si="708"/>
        <v>0</v>
      </c>
      <c r="BD191" s="317">
        <f t="shared" si="708"/>
        <v>0</v>
      </c>
      <c r="BE191" s="317">
        <f t="shared" si="708"/>
        <v>0</v>
      </c>
      <c r="BF191" s="317">
        <f t="shared" si="708"/>
        <v>0</v>
      </c>
      <c r="BG191" s="317">
        <f t="shared" si="708"/>
        <v>0</v>
      </c>
      <c r="BH191" s="317">
        <f t="shared" si="708"/>
        <v>0</v>
      </c>
      <c r="BI191" s="317">
        <f t="shared" si="708"/>
        <v>0</v>
      </c>
      <c r="BJ191" s="317">
        <f t="shared" si="708"/>
        <v>141130.19976603394</v>
      </c>
      <c r="BK191" s="317">
        <f t="shared" si="708"/>
        <v>141130.19976603394</v>
      </c>
    </row>
    <row r="192" spans="1:64" s="316" customFormat="1" x14ac:dyDescent="0.35">
      <c r="A192" s="321"/>
      <c r="B192" s="316" t="s">
        <v>51</v>
      </c>
      <c r="C192" s="317">
        <f t="shared" ref="C192:O192" si="709">C159+C175+C111</f>
        <v>0</v>
      </c>
      <c r="D192" s="317">
        <f t="shared" si="709"/>
        <v>4772.6280000000006</v>
      </c>
      <c r="E192" s="317">
        <f t="shared" si="709"/>
        <v>0</v>
      </c>
      <c r="F192" s="317">
        <f t="shared" si="709"/>
        <v>4816.405999999999</v>
      </c>
      <c r="G192" s="317">
        <f t="shared" si="709"/>
        <v>9579.9480000000003</v>
      </c>
      <c r="H192" s="317">
        <f t="shared" si="709"/>
        <v>0</v>
      </c>
      <c r="I192" s="317">
        <f t="shared" si="709"/>
        <v>4772.6280000000006</v>
      </c>
      <c r="J192" s="317">
        <f t="shared" si="709"/>
        <v>0</v>
      </c>
      <c r="K192" s="317">
        <f t="shared" si="709"/>
        <v>0</v>
      </c>
      <c r="L192" s="317">
        <f t="shared" si="709"/>
        <v>0</v>
      </c>
      <c r="M192" s="317">
        <f t="shared" si="709"/>
        <v>0</v>
      </c>
      <c r="N192" s="317">
        <f t="shared" si="709"/>
        <v>6727.9859999999999</v>
      </c>
      <c r="O192" s="317">
        <f t="shared" si="709"/>
        <v>30669.596000000001</v>
      </c>
      <c r="R192" s="316" t="s">
        <v>51</v>
      </c>
      <c r="S192" s="317">
        <f t="shared" ref="S192:AE192" si="710">S159+S175+S111</f>
        <v>0</v>
      </c>
      <c r="T192" s="317">
        <f t="shared" si="710"/>
        <v>0</v>
      </c>
      <c r="U192" s="317">
        <f t="shared" si="710"/>
        <v>0</v>
      </c>
      <c r="V192" s="317">
        <f t="shared" si="710"/>
        <v>0</v>
      </c>
      <c r="W192" s="317">
        <f t="shared" si="710"/>
        <v>1220</v>
      </c>
      <c r="X192" s="317">
        <f t="shared" si="710"/>
        <v>0</v>
      </c>
      <c r="Y192" s="317">
        <f t="shared" si="710"/>
        <v>0</v>
      </c>
      <c r="Z192" s="317">
        <f t="shared" si="710"/>
        <v>1599841.4039999999</v>
      </c>
      <c r="AA192" s="317">
        <f t="shared" si="710"/>
        <v>353809.05599999998</v>
      </c>
      <c r="AB192" s="317">
        <f t="shared" si="710"/>
        <v>265440.272</v>
      </c>
      <c r="AC192" s="317">
        <f t="shared" si="710"/>
        <v>0</v>
      </c>
      <c r="AD192" s="317">
        <f t="shared" si="710"/>
        <v>409039.76199999999</v>
      </c>
      <c r="AE192" s="317">
        <f t="shared" si="710"/>
        <v>2629350.4939999999</v>
      </c>
      <c r="AH192" s="316" t="s">
        <v>51</v>
      </c>
      <c r="AI192" s="317">
        <f t="shared" ref="AI192:AU192" si="711">AI159+AI175+AI111</f>
        <v>0</v>
      </c>
      <c r="AJ192" s="317">
        <f t="shared" si="711"/>
        <v>90475.909999999989</v>
      </c>
      <c r="AK192" s="317">
        <f t="shared" si="711"/>
        <v>0</v>
      </c>
      <c r="AL192" s="317">
        <f t="shared" si="711"/>
        <v>0</v>
      </c>
      <c r="AM192" s="317">
        <f t="shared" si="711"/>
        <v>0</v>
      </c>
      <c r="AN192" s="317">
        <f t="shared" si="711"/>
        <v>0</v>
      </c>
      <c r="AO192" s="317">
        <f t="shared" si="711"/>
        <v>0</v>
      </c>
      <c r="AP192" s="317">
        <f t="shared" si="711"/>
        <v>0</v>
      </c>
      <c r="AQ192" s="317">
        <f t="shared" si="711"/>
        <v>0</v>
      </c>
      <c r="AR192" s="317">
        <f t="shared" si="711"/>
        <v>0</v>
      </c>
      <c r="AS192" s="317">
        <f t="shared" si="711"/>
        <v>0</v>
      </c>
      <c r="AT192" s="317">
        <f t="shared" si="711"/>
        <v>0</v>
      </c>
      <c r="AU192" s="317">
        <f t="shared" si="711"/>
        <v>90475.909999999989</v>
      </c>
      <c r="AX192" s="316" t="s">
        <v>51</v>
      </c>
      <c r="AY192" s="317">
        <f t="shared" ref="AY192:BK192" si="712">AY159+AY175+AY111</f>
        <v>0</v>
      </c>
      <c r="AZ192" s="317">
        <f t="shared" si="712"/>
        <v>0</v>
      </c>
      <c r="BA192" s="317">
        <f t="shared" si="712"/>
        <v>0</v>
      </c>
      <c r="BB192" s="317">
        <f t="shared" si="712"/>
        <v>0</v>
      </c>
      <c r="BC192" s="317">
        <f t="shared" si="712"/>
        <v>0</v>
      </c>
      <c r="BD192" s="317">
        <f t="shared" si="712"/>
        <v>0</v>
      </c>
      <c r="BE192" s="317">
        <f t="shared" si="712"/>
        <v>0</v>
      </c>
      <c r="BF192" s="317">
        <f t="shared" si="712"/>
        <v>0</v>
      </c>
      <c r="BG192" s="317">
        <f t="shared" si="712"/>
        <v>0</v>
      </c>
      <c r="BH192" s="317">
        <f t="shared" si="712"/>
        <v>0</v>
      </c>
      <c r="BI192" s="317">
        <f t="shared" si="712"/>
        <v>0</v>
      </c>
      <c r="BJ192" s="317">
        <f t="shared" si="712"/>
        <v>0</v>
      </c>
      <c r="BK192" s="317">
        <f t="shared" si="712"/>
        <v>0</v>
      </c>
    </row>
    <row r="193" spans="1:63" s="316" customFormat="1" x14ac:dyDescent="0.35">
      <c r="A193" s="321"/>
      <c r="B193" s="316" t="s">
        <v>50</v>
      </c>
      <c r="C193" s="317">
        <f t="shared" ref="C193:O193" si="713">C160+C176+C112</f>
        <v>0</v>
      </c>
      <c r="D193" s="317">
        <f t="shared" si="713"/>
        <v>0</v>
      </c>
      <c r="E193" s="317">
        <f t="shared" si="713"/>
        <v>0</v>
      </c>
      <c r="F193" s="317">
        <f t="shared" si="713"/>
        <v>0</v>
      </c>
      <c r="G193" s="317">
        <f t="shared" si="713"/>
        <v>0</v>
      </c>
      <c r="H193" s="317">
        <f t="shared" si="713"/>
        <v>0</v>
      </c>
      <c r="I193" s="317">
        <f t="shared" si="713"/>
        <v>21156</v>
      </c>
      <c r="J193" s="317">
        <f t="shared" si="713"/>
        <v>0</v>
      </c>
      <c r="K193" s="317">
        <f t="shared" si="713"/>
        <v>0</v>
      </c>
      <c r="L193" s="317">
        <f t="shared" si="713"/>
        <v>0</v>
      </c>
      <c r="M193" s="317">
        <f t="shared" si="713"/>
        <v>0</v>
      </c>
      <c r="N193" s="317">
        <f t="shared" si="713"/>
        <v>0</v>
      </c>
      <c r="O193" s="317">
        <f t="shared" si="713"/>
        <v>21156</v>
      </c>
      <c r="R193" s="316" t="s">
        <v>50</v>
      </c>
      <c r="S193" s="317">
        <f t="shared" ref="S193:AE193" si="714">S160+S176+S112</f>
        <v>0</v>
      </c>
      <c r="T193" s="317">
        <f t="shared" si="714"/>
        <v>0</v>
      </c>
      <c r="U193" s="317">
        <f t="shared" si="714"/>
        <v>0</v>
      </c>
      <c r="V193" s="317">
        <f t="shared" si="714"/>
        <v>0</v>
      </c>
      <c r="W193" s="317">
        <f t="shared" si="714"/>
        <v>0</v>
      </c>
      <c r="X193" s="317">
        <f t="shared" si="714"/>
        <v>0</v>
      </c>
      <c r="Y193" s="317">
        <f t="shared" si="714"/>
        <v>0</v>
      </c>
      <c r="Z193" s="317">
        <f t="shared" si="714"/>
        <v>0</v>
      </c>
      <c r="AA193" s="317">
        <f t="shared" si="714"/>
        <v>0</v>
      </c>
      <c r="AB193" s="317">
        <f t="shared" si="714"/>
        <v>0</v>
      </c>
      <c r="AC193" s="317">
        <f t="shared" si="714"/>
        <v>0</v>
      </c>
      <c r="AD193" s="317">
        <f t="shared" si="714"/>
        <v>0</v>
      </c>
      <c r="AE193" s="317">
        <f t="shared" si="714"/>
        <v>0</v>
      </c>
      <c r="AH193" s="316" t="s">
        <v>50</v>
      </c>
      <c r="AI193" s="317">
        <f t="shared" ref="AI193:AU193" si="715">AI160+AI176+AI112</f>
        <v>0</v>
      </c>
      <c r="AJ193" s="317">
        <f t="shared" si="715"/>
        <v>0</v>
      </c>
      <c r="AK193" s="317">
        <f t="shared" si="715"/>
        <v>0</v>
      </c>
      <c r="AL193" s="317">
        <f t="shared" si="715"/>
        <v>0</v>
      </c>
      <c r="AM193" s="317">
        <f t="shared" si="715"/>
        <v>0</v>
      </c>
      <c r="AN193" s="317">
        <f t="shared" si="715"/>
        <v>0</v>
      </c>
      <c r="AO193" s="317">
        <f t="shared" si="715"/>
        <v>0</v>
      </c>
      <c r="AP193" s="317">
        <f t="shared" si="715"/>
        <v>0</v>
      </c>
      <c r="AQ193" s="317">
        <f t="shared" si="715"/>
        <v>0</v>
      </c>
      <c r="AR193" s="317">
        <f t="shared" si="715"/>
        <v>0</v>
      </c>
      <c r="AS193" s="317">
        <f t="shared" si="715"/>
        <v>0</v>
      </c>
      <c r="AT193" s="317">
        <f t="shared" si="715"/>
        <v>0</v>
      </c>
      <c r="AU193" s="317">
        <f t="shared" si="715"/>
        <v>0</v>
      </c>
      <c r="AX193" s="316" t="s">
        <v>50</v>
      </c>
      <c r="AY193" s="317">
        <f t="shared" ref="AY193:BK193" si="716">AY160+AY176+AY112</f>
        <v>0</v>
      </c>
      <c r="AZ193" s="317">
        <f t="shared" si="716"/>
        <v>0</v>
      </c>
      <c r="BA193" s="317">
        <f t="shared" si="716"/>
        <v>0</v>
      </c>
      <c r="BB193" s="317">
        <f t="shared" si="716"/>
        <v>0</v>
      </c>
      <c r="BC193" s="317">
        <f t="shared" si="716"/>
        <v>0</v>
      </c>
      <c r="BD193" s="317">
        <f t="shared" si="716"/>
        <v>0</v>
      </c>
      <c r="BE193" s="317">
        <f t="shared" si="716"/>
        <v>0</v>
      </c>
      <c r="BF193" s="317">
        <f t="shared" si="716"/>
        <v>0</v>
      </c>
      <c r="BG193" s="317">
        <f t="shared" si="716"/>
        <v>0</v>
      </c>
      <c r="BH193" s="317">
        <f t="shared" si="716"/>
        <v>0</v>
      </c>
      <c r="BI193" s="317">
        <f t="shared" si="716"/>
        <v>0</v>
      </c>
      <c r="BJ193" s="317">
        <f t="shared" si="716"/>
        <v>0</v>
      </c>
      <c r="BK193" s="317">
        <f t="shared" si="716"/>
        <v>0</v>
      </c>
    </row>
    <row r="194" spans="1:63" s="316" customFormat="1" x14ac:dyDescent="0.35">
      <c r="A194" s="321"/>
      <c r="B194" s="316" t="s">
        <v>43</v>
      </c>
      <c r="C194" s="317">
        <f t="shared" ref="C194:O194" si="717">C161+C177+C113</f>
        <v>0</v>
      </c>
      <c r="D194" s="317">
        <f t="shared" si="717"/>
        <v>925331.24930255546</v>
      </c>
      <c r="E194" s="317">
        <f t="shared" si="717"/>
        <v>723064.37086727645</v>
      </c>
      <c r="F194" s="317">
        <f t="shared" si="717"/>
        <v>1125085.9997238</v>
      </c>
      <c r="G194" s="317">
        <f t="shared" si="717"/>
        <v>1837418.3206725917</v>
      </c>
      <c r="H194" s="317">
        <f t="shared" si="717"/>
        <v>1969219.4293618775</v>
      </c>
      <c r="I194" s="317">
        <f t="shared" si="717"/>
        <v>2142602.8789111972</v>
      </c>
      <c r="J194" s="317">
        <f t="shared" si="717"/>
        <v>1683794.56235574</v>
      </c>
      <c r="K194" s="317">
        <f t="shared" si="717"/>
        <v>3149978.9323458737</v>
      </c>
      <c r="L194" s="317">
        <f t="shared" si="717"/>
        <v>2099101.9765547584</v>
      </c>
      <c r="M194" s="317">
        <f t="shared" si="717"/>
        <v>2076266.4210868741</v>
      </c>
      <c r="N194" s="317">
        <f t="shared" si="717"/>
        <v>10200702.955589414</v>
      </c>
      <c r="O194" s="317">
        <f t="shared" si="717"/>
        <v>27932567.096771959</v>
      </c>
      <c r="R194" s="316" t="s">
        <v>43</v>
      </c>
      <c r="S194" s="317">
        <f t="shared" ref="S194:AE194" si="718">S161+S177+S113</f>
        <v>0</v>
      </c>
      <c r="T194" s="317">
        <f t="shared" si="718"/>
        <v>1047945.3924649368</v>
      </c>
      <c r="U194" s="317">
        <f t="shared" si="718"/>
        <v>1166944.0299041073</v>
      </c>
      <c r="V194" s="317">
        <f t="shared" si="718"/>
        <v>9063875.2500031479</v>
      </c>
      <c r="W194" s="317">
        <f t="shared" si="718"/>
        <v>2670718.8287927811</v>
      </c>
      <c r="X194" s="317">
        <f t="shared" si="718"/>
        <v>4410809.0522082318</v>
      </c>
      <c r="Y194" s="317">
        <f t="shared" si="718"/>
        <v>2845693.5742385001</v>
      </c>
      <c r="Z194" s="317">
        <f t="shared" si="718"/>
        <v>3800439.9254880128</v>
      </c>
      <c r="AA194" s="317">
        <f t="shared" si="718"/>
        <v>5198971.147923925</v>
      </c>
      <c r="AB194" s="317">
        <f t="shared" si="718"/>
        <v>7183491.9829780497</v>
      </c>
      <c r="AC194" s="317">
        <f t="shared" si="718"/>
        <v>9076699.6615906078</v>
      </c>
      <c r="AD194" s="317">
        <f t="shared" si="718"/>
        <v>32672937.810281049</v>
      </c>
      <c r="AE194" s="317">
        <f t="shared" si="718"/>
        <v>79138526.655873373</v>
      </c>
      <c r="AH194" s="316" t="s">
        <v>43</v>
      </c>
      <c r="AI194" s="317">
        <f t="shared" ref="AI194:AU194" si="719">AI161+AI177+AI113</f>
        <v>0</v>
      </c>
      <c r="AJ194" s="317">
        <f t="shared" si="719"/>
        <v>407020.51502719999</v>
      </c>
      <c r="AK194" s="317">
        <f t="shared" si="719"/>
        <v>9064.8256686056084</v>
      </c>
      <c r="AL194" s="317">
        <f t="shared" si="719"/>
        <v>632612.15470138181</v>
      </c>
      <c r="AM194" s="317">
        <f t="shared" si="719"/>
        <v>628859.55594800261</v>
      </c>
      <c r="AN194" s="317">
        <f t="shared" si="719"/>
        <v>3992928.4693435021</v>
      </c>
      <c r="AO194" s="317">
        <f t="shared" si="719"/>
        <v>765927.50121811649</v>
      </c>
      <c r="AP194" s="317">
        <f t="shared" si="719"/>
        <v>555818.93789554667</v>
      </c>
      <c r="AQ194" s="317">
        <f t="shared" si="719"/>
        <v>459589.75047030521</v>
      </c>
      <c r="AR194" s="317">
        <f t="shared" si="719"/>
        <v>1079430.0088417926</v>
      </c>
      <c r="AS194" s="317">
        <f t="shared" si="719"/>
        <v>1945951.1680889169</v>
      </c>
      <c r="AT194" s="317">
        <f t="shared" si="719"/>
        <v>10440802.271987109</v>
      </c>
      <c r="AU194" s="317">
        <f t="shared" si="719"/>
        <v>20918005.159190476</v>
      </c>
      <c r="AX194" s="316" t="s">
        <v>43</v>
      </c>
      <c r="AY194" s="317">
        <f t="shared" ref="AY194:BK194" si="720">AY161+AY177+AY113</f>
        <v>0</v>
      </c>
      <c r="AZ194" s="317">
        <f t="shared" si="720"/>
        <v>0</v>
      </c>
      <c r="BA194" s="317">
        <f t="shared" si="720"/>
        <v>444439.4196483483</v>
      </c>
      <c r="BB194" s="317">
        <f t="shared" si="720"/>
        <v>0</v>
      </c>
      <c r="BC194" s="317">
        <f t="shared" si="720"/>
        <v>136065.98873170311</v>
      </c>
      <c r="BD194" s="317">
        <f t="shared" si="720"/>
        <v>215171.53592567594</v>
      </c>
      <c r="BE194" s="317">
        <f t="shared" si="720"/>
        <v>507228.23497794615</v>
      </c>
      <c r="BF194" s="317">
        <f t="shared" si="720"/>
        <v>0</v>
      </c>
      <c r="BG194" s="317">
        <f t="shared" si="720"/>
        <v>357940.88977499999</v>
      </c>
      <c r="BH194" s="317">
        <f t="shared" si="720"/>
        <v>49082.583303141553</v>
      </c>
      <c r="BI194" s="317">
        <f t="shared" si="720"/>
        <v>284109.12710583198</v>
      </c>
      <c r="BJ194" s="317">
        <f t="shared" si="720"/>
        <v>1813262.9948374974</v>
      </c>
      <c r="BK194" s="317">
        <f t="shared" si="720"/>
        <v>3807300.7743051443</v>
      </c>
    </row>
    <row r="197" spans="1:63" x14ac:dyDescent="0.35">
      <c r="B197" s="316" t="s">
        <v>190</v>
      </c>
      <c r="C197" s="330">
        <f>C17+C33+C49+C65+C81+C97</f>
        <v>0</v>
      </c>
      <c r="D197" s="330">
        <f t="shared" ref="D197:O197" si="721">D17+D33+D49+D65+D81+D97</f>
        <v>925331.24930255534</v>
      </c>
      <c r="E197" s="330">
        <f t="shared" si="721"/>
        <v>723064.37086727633</v>
      </c>
      <c r="F197" s="330">
        <f t="shared" si="721"/>
        <v>1125085.9997238</v>
      </c>
      <c r="G197" s="330">
        <f t="shared" si="721"/>
        <v>1837418.3206725917</v>
      </c>
      <c r="H197" s="330">
        <f t="shared" si="721"/>
        <v>1546953.7778183646</v>
      </c>
      <c r="I197" s="330">
        <f t="shared" si="721"/>
        <v>2037082.9738976648</v>
      </c>
      <c r="J197" s="330">
        <f t="shared" si="721"/>
        <v>1462231.7948005032</v>
      </c>
      <c r="K197" s="330">
        <f t="shared" si="721"/>
        <v>2085739.4202135494</v>
      </c>
      <c r="L197" s="330">
        <f t="shared" si="721"/>
        <v>1737446.7981489969</v>
      </c>
      <c r="M197" s="330">
        <f t="shared" si="721"/>
        <v>1850060.795171347</v>
      </c>
      <c r="N197" s="330">
        <f t="shared" si="721"/>
        <v>9605127.8038623631</v>
      </c>
      <c r="O197" s="330">
        <f t="shared" si="721"/>
        <v>24935543.304479014</v>
      </c>
      <c r="R197" s="316" t="s">
        <v>190</v>
      </c>
      <c r="S197" s="330">
        <f>S17+S33+S49+S65+S81+S97</f>
        <v>0</v>
      </c>
      <c r="T197" s="330">
        <f t="shared" ref="T197:AE197" si="722">T17+T33+T49+T65+T81+T97</f>
        <v>1047945.3924649369</v>
      </c>
      <c r="U197" s="330">
        <f t="shared" si="722"/>
        <v>1166944.0299041073</v>
      </c>
      <c r="V197" s="330">
        <f t="shared" si="722"/>
        <v>9063875.2500031497</v>
      </c>
      <c r="W197" s="330">
        <f t="shared" si="722"/>
        <v>2670718.8287927806</v>
      </c>
      <c r="X197" s="330">
        <f t="shared" si="722"/>
        <v>3737033.2963676834</v>
      </c>
      <c r="Y197" s="330">
        <f t="shared" si="722"/>
        <v>2647134.7546216031</v>
      </c>
      <c r="Z197" s="330">
        <f t="shared" si="722"/>
        <v>3652002.6486630617</v>
      </c>
      <c r="AA197" s="330">
        <f t="shared" si="722"/>
        <v>5176325.3893739246</v>
      </c>
      <c r="AB197" s="330">
        <f t="shared" si="722"/>
        <v>7183491.9829780487</v>
      </c>
      <c r="AC197" s="330">
        <f t="shared" si="722"/>
        <v>9076699.661590606</v>
      </c>
      <c r="AD197" s="330">
        <f t="shared" si="722"/>
        <v>32636185.834984176</v>
      </c>
      <c r="AE197" s="330">
        <f t="shared" si="722"/>
        <v>78058357.06974408</v>
      </c>
      <c r="AH197" s="316" t="s">
        <v>190</v>
      </c>
      <c r="AI197" s="330">
        <f>AI17+AI33+AI49+AI65+AI81+AI97</f>
        <v>0</v>
      </c>
      <c r="AJ197" s="330">
        <f t="shared" ref="AJ197:AU197" si="723">AJ17+AJ33+AJ49+AJ65+AJ81+AJ97</f>
        <v>407020.51502719999</v>
      </c>
      <c r="AK197" s="330">
        <f t="shared" si="723"/>
        <v>9064.8256686056084</v>
      </c>
      <c r="AL197" s="330">
        <f t="shared" si="723"/>
        <v>632612.15470138192</v>
      </c>
      <c r="AM197" s="330">
        <f t="shared" si="723"/>
        <v>628859.55594800261</v>
      </c>
      <c r="AN197" s="330">
        <f t="shared" si="723"/>
        <v>3803366.7068185024</v>
      </c>
      <c r="AO197" s="330">
        <f t="shared" si="723"/>
        <v>598841.61054311646</v>
      </c>
      <c r="AP197" s="330">
        <f t="shared" si="723"/>
        <v>555818.93789554667</v>
      </c>
      <c r="AQ197" s="330">
        <f t="shared" si="723"/>
        <v>459493.54297030519</v>
      </c>
      <c r="AR197" s="330">
        <f t="shared" si="723"/>
        <v>1079430.0088417926</v>
      </c>
      <c r="AS197" s="330">
        <f t="shared" si="723"/>
        <v>1945951.1680889169</v>
      </c>
      <c r="AT197" s="330">
        <f t="shared" si="723"/>
        <v>10439405.891987108</v>
      </c>
      <c r="AU197" s="330">
        <f t="shared" si="723"/>
        <v>20559864.918490477</v>
      </c>
      <c r="AX197" s="316" t="s">
        <v>190</v>
      </c>
      <c r="AY197" s="330">
        <f>AY17+AY33+AY49+AY65+AY81+AY97</f>
        <v>0</v>
      </c>
      <c r="AZ197" s="330">
        <f t="shared" ref="AZ197:BK197" si="724">AZ17+AZ33+AZ49+AZ65+AZ81+AZ97</f>
        <v>0</v>
      </c>
      <c r="BA197" s="330">
        <f t="shared" si="724"/>
        <v>444439.4196483483</v>
      </c>
      <c r="BB197" s="330">
        <f t="shared" si="724"/>
        <v>0</v>
      </c>
      <c r="BC197" s="330">
        <f t="shared" si="724"/>
        <v>136065.98873170308</v>
      </c>
      <c r="BD197" s="330">
        <f t="shared" si="724"/>
        <v>225440.58852567602</v>
      </c>
      <c r="BE197" s="330">
        <f t="shared" si="724"/>
        <v>449676.74852794618</v>
      </c>
      <c r="BF197" s="330">
        <f t="shared" si="724"/>
        <v>0</v>
      </c>
      <c r="BG197" s="330">
        <f t="shared" si="724"/>
        <v>357860.08169999998</v>
      </c>
      <c r="BH197" s="330">
        <f t="shared" si="724"/>
        <v>49082.583303141553</v>
      </c>
      <c r="BI197" s="330">
        <f t="shared" si="724"/>
        <v>284109.12710583198</v>
      </c>
      <c r="BJ197" s="330">
        <f t="shared" si="724"/>
        <v>1800643.1799374972</v>
      </c>
      <c r="BK197" s="330">
        <f t="shared" si="724"/>
        <v>3747317.7174801445</v>
      </c>
    </row>
    <row r="198" spans="1:63" x14ac:dyDescent="0.35">
      <c r="B198" s="316" t="s">
        <v>191</v>
      </c>
      <c r="C198" s="330">
        <f>C113</f>
        <v>0</v>
      </c>
      <c r="D198" s="331">
        <f t="shared" ref="D198:O198" si="725">D113</f>
        <v>0</v>
      </c>
      <c r="E198" s="331">
        <f t="shared" si="725"/>
        <v>0</v>
      </c>
      <c r="F198" s="331">
        <f t="shared" si="725"/>
        <v>0</v>
      </c>
      <c r="G198" s="331">
        <f t="shared" si="725"/>
        <v>0</v>
      </c>
      <c r="H198" s="331">
        <f t="shared" si="725"/>
        <v>6173.7193535714378</v>
      </c>
      <c r="I198" s="331">
        <f t="shared" si="725"/>
        <v>24968.946029157425</v>
      </c>
      <c r="J198" s="331">
        <f t="shared" si="725"/>
        <v>0</v>
      </c>
      <c r="K198" s="331">
        <f t="shared" si="725"/>
        <v>-43.370375000000955</v>
      </c>
      <c r="L198" s="331">
        <f t="shared" si="725"/>
        <v>0</v>
      </c>
      <c r="M198" s="331">
        <f t="shared" si="725"/>
        <v>0</v>
      </c>
      <c r="N198" s="331">
        <f t="shared" si="725"/>
        <v>395.54399999999902</v>
      </c>
      <c r="O198" s="331">
        <f t="shared" si="725"/>
        <v>31494.839007728857</v>
      </c>
      <c r="R198" s="316" t="s">
        <v>191</v>
      </c>
      <c r="S198" s="330">
        <f>S113</f>
        <v>0</v>
      </c>
      <c r="T198" s="331">
        <f t="shared" ref="T198:AE198" si="726">T113</f>
        <v>0</v>
      </c>
      <c r="U198" s="331">
        <f t="shared" si="726"/>
        <v>0</v>
      </c>
      <c r="V198" s="331">
        <f t="shared" si="726"/>
        <v>0</v>
      </c>
      <c r="W198" s="331">
        <f t="shared" si="726"/>
        <v>0</v>
      </c>
      <c r="X198" s="331">
        <f t="shared" si="726"/>
        <v>196689.36521554866</v>
      </c>
      <c r="Y198" s="331">
        <f t="shared" si="726"/>
        <v>198558.81961689718</v>
      </c>
      <c r="Z198" s="331">
        <f t="shared" si="726"/>
        <v>0</v>
      </c>
      <c r="AA198" s="331">
        <f t="shared" si="726"/>
        <v>22645.758549999995</v>
      </c>
      <c r="AB198" s="331">
        <f t="shared" si="726"/>
        <v>0</v>
      </c>
      <c r="AC198" s="331">
        <f t="shared" si="726"/>
        <v>0</v>
      </c>
      <c r="AD198" s="331">
        <f t="shared" si="726"/>
        <v>463.94599999999997</v>
      </c>
      <c r="AE198" s="331">
        <f t="shared" si="726"/>
        <v>418357.88938244578</v>
      </c>
      <c r="AH198" s="316" t="s">
        <v>191</v>
      </c>
      <c r="AI198" s="330">
        <f>AI113</f>
        <v>0</v>
      </c>
      <c r="AJ198" s="331">
        <f t="shared" ref="AJ198:AU198" si="727">AJ113</f>
        <v>0</v>
      </c>
      <c r="AK198" s="331">
        <f t="shared" si="727"/>
        <v>0</v>
      </c>
      <c r="AL198" s="331">
        <f t="shared" si="727"/>
        <v>0</v>
      </c>
      <c r="AM198" s="331">
        <f t="shared" si="727"/>
        <v>0</v>
      </c>
      <c r="AN198" s="331">
        <f t="shared" si="727"/>
        <v>189561.76252499982</v>
      </c>
      <c r="AO198" s="331">
        <f t="shared" si="727"/>
        <v>167085.890675</v>
      </c>
      <c r="AP198" s="331">
        <f t="shared" si="727"/>
        <v>0</v>
      </c>
      <c r="AQ198" s="331">
        <f t="shared" si="727"/>
        <v>96.207499999983156</v>
      </c>
      <c r="AR198" s="331">
        <f t="shared" si="727"/>
        <v>0</v>
      </c>
      <c r="AS198" s="331">
        <f t="shared" si="727"/>
        <v>0</v>
      </c>
      <c r="AT198" s="331">
        <f t="shared" si="727"/>
        <v>1396.38</v>
      </c>
      <c r="AU198" s="331">
        <f t="shared" si="727"/>
        <v>358140.24069999979</v>
      </c>
      <c r="AX198" s="316" t="s">
        <v>191</v>
      </c>
      <c r="AY198" s="330">
        <f>AY113</f>
        <v>0</v>
      </c>
      <c r="AZ198" s="331">
        <f t="shared" ref="AZ198:BK198" si="728">AZ113</f>
        <v>0</v>
      </c>
      <c r="BA198" s="331">
        <f t="shared" si="728"/>
        <v>0</v>
      </c>
      <c r="BB198" s="331">
        <f t="shared" si="728"/>
        <v>0</v>
      </c>
      <c r="BC198" s="331">
        <f t="shared" si="728"/>
        <v>0</v>
      </c>
      <c r="BD198" s="331">
        <f t="shared" si="728"/>
        <v>-10269.052600000079</v>
      </c>
      <c r="BE198" s="331">
        <f t="shared" si="728"/>
        <v>57551.486449999997</v>
      </c>
      <c r="BF198" s="331">
        <f t="shared" si="728"/>
        <v>0</v>
      </c>
      <c r="BG198" s="331">
        <f t="shared" si="728"/>
        <v>80.808074999999917</v>
      </c>
      <c r="BH198" s="331">
        <f t="shared" si="728"/>
        <v>0</v>
      </c>
      <c r="BI198" s="331">
        <f t="shared" si="728"/>
        <v>0</v>
      </c>
      <c r="BJ198" s="331">
        <f t="shared" si="728"/>
        <v>12619.814899999999</v>
      </c>
      <c r="BK198" s="331">
        <f t="shared" si="728"/>
        <v>59983.056824999912</v>
      </c>
    </row>
    <row r="199" spans="1:63" x14ac:dyDescent="0.35">
      <c r="B199" s="316" t="s">
        <v>192</v>
      </c>
      <c r="C199" s="330">
        <f>C129+C145</f>
        <v>0</v>
      </c>
      <c r="D199" s="331">
        <f t="shared" ref="D199:O199" si="729">D129+D145</f>
        <v>0</v>
      </c>
      <c r="E199" s="331">
        <f t="shared" si="729"/>
        <v>0</v>
      </c>
      <c r="F199" s="331">
        <f t="shared" si="729"/>
        <v>0</v>
      </c>
      <c r="G199" s="331">
        <f t="shared" si="729"/>
        <v>0</v>
      </c>
      <c r="H199" s="331">
        <f t="shared" si="729"/>
        <v>416091.93218994135</v>
      </c>
      <c r="I199" s="331">
        <f t="shared" si="729"/>
        <v>80550.958984375</v>
      </c>
      <c r="J199" s="331">
        <f t="shared" si="729"/>
        <v>221562.76755523682</v>
      </c>
      <c r="K199" s="331">
        <f t="shared" si="729"/>
        <v>1064282.8825073242</v>
      </c>
      <c r="L199" s="331">
        <f t="shared" si="729"/>
        <v>361655.17840576166</v>
      </c>
      <c r="M199" s="331">
        <f t="shared" si="729"/>
        <v>226205.62591552731</v>
      </c>
      <c r="N199" s="331">
        <f t="shared" si="729"/>
        <v>595179.60772705078</v>
      </c>
      <c r="O199" s="331">
        <f t="shared" si="729"/>
        <v>2965528.9532852173</v>
      </c>
      <c r="R199" s="316" t="s">
        <v>192</v>
      </c>
      <c r="S199" s="330">
        <f>S129+S145</f>
        <v>0</v>
      </c>
      <c r="T199" s="331">
        <f t="shared" ref="T199:AE199" si="730">T129+T145</f>
        <v>0</v>
      </c>
      <c r="U199" s="331">
        <f t="shared" si="730"/>
        <v>0</v>
      </c>
      <c r="V199" s="331">
        <f t="shared" si="730"/>
        <v>0</v>
      </c>
      <c r="W199" s="331">
        <f t="shared" si="730"/>
        <v>0</v>
      </c>
      <c r="X199" s="331">
        <f t="shared" si="730"/>
        <v>477086.390625</v>
      </c>
      <c r="Y199" s="331">
        <f t="shared" si="730"/>
        <v>0</v>
      </c>
      <c r="Z199" s="331">
        <f t="shared" si="730"/>
        <v>148437.27682495117</v>
      </c>
      <c r="AA199" s="331">
        <f t="shared" si="730"/>
        <v>0</v>
      </c>
      <c r="AB199" s="331">
        <f t="shared" si="730"/>
        <v>0</v>
      </c>
      <c r="AC199" s="331">
        <f t="shared" si="730"/>
        <v>0</v>
      </c>
      <c r="AD199" s="331">
        <f t="shared" si="730"/>
        <v>36288.029296875</v>
      </c>
      <c r="AE199" s="331">
        <f t="shared" si="730"/>
        <v>661811.69674682617</v>
      </c>
      <c r="AH199" s="316" t="s">
        <v>192</v>
      </c>
      <c r="AI199" s="330">
        <f>AI129+AI145</f>
        <v>0</v>
      </c>
      <c r="AJ199" s="331">
        <f t="shared" ref="AJ199:AU199" si="731">AJ129+AJ145</f>
        <v>0</v>
      </c>
      <c r="AK199" s="331">
        <f t="shared" si="731"/>
        <v>0</v>
      </c>
      <c r="AL199" s="331">
        <f t="shared" si="731"/>
        <v>0</v>
      </c>
      <c r="AM199" s="331">
        <f t="shared" si="731"/>
        <v>0</v>
      </c>
      <c r="AN199" s="331">
        <f t="shared" si="731"/>
        <v>0</v>
      </c>
      <c r="AO199" s="331">
        <f t="shared" si="731"/>
        <v>0</v>
      </c>
      <c r="AP199" s="331">
        <f t="shared" si="731"/>
        <v>0</v>
      </c>
      <c r="AQ199" s="331">
        <f t="shared" si="731"/>
        <v>0</v>
      </c>
      <c r="AR199" s="331">
        <f t="shared" si="731"/>
        <v>0</v>
      </c>
      <c r="AS199" s="331">
        <f t="shared" si="731"/>
        <v>0</v>
      </c>
      <c r="AT199" s="331">
        <f t="shared" si="731"/>
        <v>0</v>
      </c>
      <c r="AU199" s="331">
        <f t="shared" si="731"/>
        <v>0</v>
      </c>
      <c r="AX199" s="316" t="s">
        <v>192</v>
      </c>
      <c r="AY199" s="330">
        <f>AY129+AY145</f>
        <v>0</v>
      </c>
      <c r="AZ199" s="331">
        <f t="shared" ref="AZ199:BK199" si="732">AZ129+AZ145</f>
        <v>0</v>
      </c>
      <c r="BA199" s="331">
        <f t="shared" si="732"/>
        <v>0</v>
      </c>
      <c r="BB199" s="331">
        <f t="shared" si="732"/>
        <v>0</v>
      </c>
      <c r="BC199" s="331">
        <f t="shared" si="732"/>
        <v>0</v>
      </c>
      <c r="BD199" s="331">
        <f t="shared" si="732"/>
        <v>0</v>
      </c>
      <c r="BE199" s="331">
        <f t="shared" si="732"/>
        <v>0</v>
      </c>
      <c r="BF199" s="331">
        <f t="shared" si="732"/>
        <v>0</v>
      </c>
      <c r="BG199" s="331">
        <f t="shared" si="732"/>
        <v>0</v>
      </c>
      <c r="BH199" s="331">
        <f t="shared" si="732"/>
        <v>0</v>
      </c>
      <c r="BI199" s="331">
        <f t="shared" si="732"/>
        <v>0</v>
      </c>
      <c r="BJ199" s="331">
        <f t="shared" si="732"/>
        <v>0</v>
      </c>
      <c r="BK199" s="331">
        <f t="shared" si="732"/>
        <v>0</v>
      </c>
    </row>
  </sheetData>
  <mergeCells count="52">
    <mergeCell ref="AI1:AT1"/>
    <mergeCell ref="AY1:BJ1"/>
    <mergeCell ref="A4:A16"/>
    <mergeCell ref="A20:A32"/>
    <mergeCell ref="A36:A48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52:A64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64:A176"/>
    <mergeCell ref="Q164:Q176"/>
    <mergeCell ref="AG164:AG176"/>
    <mergeCell ref="AW164:AW176"/>
    <mergeCell ref="Q148:Q160"/>
    <mergeCell ref="AG148:AG160"/>
    <mergeCell ref="AW148:AW160"/>
    <mergeCell ref="A148:A160"/>
    <mergeCell ref="M178:N178"/>
    <mergeCell ref="AC178:AD178"/>
    <mergeCell ref="AS178:AT178"/>
    <mergeCell ref="BI178:BJ178"/>
    <mergeCell ref="AW132:AW144"/>
    <mergeCell ref="AG132:AG144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0.79998168889431442"/>
  </sheetPr>
  <dimension ref="A1:Y203"/>
  <sheetViews>
    <sheetView topLeftCell="A151" zoomScale="80" zoomScaleNormal="80" workbookViewId="0">
      <pane xSplit="1" topLeftCell="B1" activePane="topRight" state="frozen"/>
      <selection pane="topRight" activeCell="N184" sqref="N184"/>
    </sheetView>
  </sheetViews>
  <sheetFormatPr defaultRowHeight="14.5" x14ac:dyDescent="0.35"/>
  <cols>
    <col min="1" max="1" width="7.90625" customWidth="1"/>
    <col min="2" max="2" width="17.90625" bestFit="1" customWidth="1"/>
    <col min="3" max="3" width="14.08984375" bestFit="1" customWidth="1"/>
    <col min="4" max="4" width="11.90625" bestFit="1" customWidth="1"/>
    <col min="5" max="5" width="12.90625" bestFit="1" customWidth="1"/>
    <col min="6" max="8" width="11.90625" bestFit="1" customWidth="1"/>
    <col min="9" max="9" width="12.90625" bestFit="1" customWidth="1"/>
    <col min="10" max="10" width="11.90625" bestFit="1" customWidth="1"/>
    <col min="11" max="11" width="12.1796875" customWidth="1"/>
    <col min="12" max="14" width="13.08984375" customWidth="1"/>
    <col min="15" max="15" width="14.453125" style="1" bestFit="1" customWidth="1"/>
    <col min="16" max="16" width="13.453125" customWidth="1"/>
    <col min="17" max="17" width="14.54296875" customWidth="1"/>
    <col min="18" max="18" width="13.453125" customWidth="1"/>
  </cols>
  <sheetData>
    <row r="1" spans="1:15" ht="30.5" x14ac:dyDescent="0.85">
      <c r="A1" s="106"/>
      <c r="B1" s="106"/>
      <c r="C1" s="523" t="s">
        <v>161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5"/>
      <c r="O1" s="107"/>
    </row>
    <row r="2" spans="1:15" ht="5.25" customHeight="1" thickBot="1" x14ac:dyDescent="0.9">
      <c r="A2" s="106"/>
      <c r="B2" s="106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107"/>
    </row>
    <row r="3" spans="1:15" ht="15" thickBot="1" x14ac:dyDescent="0.4">
      <c r="B3" s="220" t="s">
        <v>36</v>
      </c>
      <c r="C3" s="221">
        <v>44562</v>
      </c>
      <c r="D3" s="221">
        <v>44593</v>
      </c>
      <c r="E3" s="221">
        <v>44621</v>
      </c>
      <c r="F3" s="221">
        <v>44652</v>
      </c>
      <c r="G3" s="221">
        <v>44682</v>
      </c>
      <c r="H3" s="221">
        <v>44713</v>
      </c>
      <c r="I3" s="221">
        <v>44743</v>
      </c>
      <c r="J3" s="221">
        <v>44774</v>
      </c>
      <c r="K3" s="221">
        <v>44805</v>
      </c>
      <c r="L3" s="221">
        <v>44835</v>
      </c>
      <c r="M3" s="221">
        <v>44866</v>
      </c>
      <c r="N3" s="228" t="s">
        <v>228</v>
      </c>
      <c r="O3" s="222" t="s">
        <v>34</v>
      </c>
    </row>
    <row r="4" spans="1:15" ht="15" customHeight="1" x14ac:dyDescent="0.35">
      <c r="A4" s="531" t="s">
        <v>69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87">
        <f t="shared" ref="O4:O17" si="0">SUM(C4:N4)</f>
        <v>0</v>
      </c>
    </row>
    <row r="5" spans="1:15" x14ac:dyDescent="0.35">
      <c r="A5" s="532"/>
      <c r="B5" s="13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87">
        <f t="shared" si="0"/>
        <v>0</v>
      </c>
    </row>
    <row r="6" spans="1:15" x14ac:dyDescent="0.35">
      <c r="A6" s="532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87">
        <f t="shared" si="0"/>
        <v>0</v>
      </c>
    </row>
    <row r="7" spans="1:15" x14ac:dyDescent="0.35">
      <c r="A7" s="532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1511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87">
        <f t="shared" si="0"/>
        <v>1511</v>
      </c>
    </row>
    <row r="8" spans="1:15" x14ac:dyDescent="0.35">
      <c r="A8" s="532"/>
      <c r="B8" s="13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87">
        <f t="shared" si="0"/>
        <v>0</v>
      </c>
    </row>
    <row r="9" spans="1:15" x14ac:dyDescent="0.35">
      <c r="A9" s="532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87">
        <f t="shared" si="0"/>
        <v>0</v>
      </c>
    </row>
    <row r="10" spans="1:15" x14ac:dyDescent="0.35">
      <c r="A10" s="532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87">
        <f t="shared" si="0"/>
        <v>0</v>
      </c>
    </row>
    <row r="11" spans="1:15" x14ac:dyDescent="0.35">
      <c r="A11" s="532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130526.45555949998</v>
      </c>
      <c r="G11" s="3">
        <f>SUM('BIZ kWh ENTRY'!G11,'BIZ kWh ENTRY'!W11,'BIZ kWh ENTRY'!AM11,'BIZ kWh ENTRY'!BC11)</f>
        <v>381218.52929159999</v>
      </c>
      <c r="H11" s="3">
        <f>SUM('BIZ kWh ENTRY'!H11,'BIZ kWh ENTRY'!X11,'BIZ kWh ENTRY'!AN11,'BIZ kWh ENTRY'!BD11)</f>
        <v>291582.84674518998</v>
      </c>
      <c r="I11" s="3">
        <f>SUM('BIZ kWh ENTRY'!I11,'BIZ kWh ENTRY'!Y11,'BIZ kWh ENTRY'!AO11,'BIZ kWh ENTRY'!BE11)</f>
        <v>245771.9476212</v>
      </c>
      <c r="J11" s="3">
        <f>SUM('BIZ kWh ENTRY'!J11,'BIZ kWh ENTRY'!Z11,'BIZ kWh ENTRY'!AP11,'BIZ kWh ENTRY'!BF11)</f>
        <v>229466.49325599999</v>
      </c>
      <c r="K11" s="3">
        <f>SUM('BIZ kWh ENTRY'!K11,'BIZ kWh ENTRY'!AA11,'BIZ kWh ENTRY'!AQ11,'BIZ kWh ENTRY'!BG11)</f>
        <v>214807.24765499996</v>
      </c>
      <c r="L11" s="3">
        <f>SUM('BIZ kWh ENTRY'!L11,'BIZ kWh ENTRY'!AB11,'BIZ kWh ENTRY'!AR11,'BIZ kWh ENTRY'!BH11)</f>
        <v>134626.86337099998</v>
      </c>
      <c r="M11" s="3">
        <f>SUM('BIZ kWh ENTRY'!M11,'BIZ kWh ENTRY'!AC11,'BIZ kWh ENTRY'!AS11,'BIZ kWh ENTRY'!BI11)</f>
        <v>196184.49710859996</v>
      </c>
      <c r="N11" s="3">
        <f>SUM('BIZ kWh ENTRY'!N11,'BIZ kWh ENTRY'!AD11,'BIZ kWh ENTRY'!AT11,'BIZ kWh ENTRY'!BJ11)</f>
        <v>819878.96513522998</v>
      </c>
      <c r="O11" s="87">
        <f t="shared" si="0"/>
        <v>2644063.84574332</v>
      </c>
    </row>
    <row r="12" spans="1:15" x14ac:dyDescent="0.35">
      <c r="A12" s="532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9811.1901887999993</v>
      </c>
      <c r="G12" s="3">
        <f>SUM('BIZ kWh ENTRY'!G12,'BIZ kWh ENTRY'!W12,'BIZ kWh ENTRY'!AM12,'BIZ kWh ENTRY'!BC12)</f>
        <v>24823.219621199998</v>
      </c>
      <c r="H12" s="3">
        <f>SUM('BIZ kWh ENTRY'!H12,'BIZ kWh ENTRY'!X12,'BIZ kWh ENTRY'!AN12,'BIZ kWh ENTRY'!BD12)</f>
        <v>29660.330699999999</v>
      </c>
      <c r="I12" s="3">
        <f>SUM('BIZ kWh ENTRY'!I12,'BIZ kWh ENTRY'!Y12,'BIZ kWh ENTRY'!AO12,'BIZ kWh ENTRY'!BE12)</f>
        <v>1641.5118719999998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23766.847103999997</v>
      </c>
      <c r="L12" s="3">
        <f>SUM('BIZ kWh ENTRY'!L12,'BIZ kWh ENTRY'!AB12,'BIZ kWh ENTRY'!AR12,'BIZ kWh ENTRY'!BH12)</f>
        <v>2355.4643111999994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28872.983739599997</v>
      </c>
      <c r="O12" s="87">
        <f t="shared" si="0"/>
        <v>120931.54753679999</v>
      </c>
    </row>
    <row r="13" spans="1:15" x14ac:dyDescent="0.35">
      <c r="A13" s="532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87">
        <f t="shared" si="0"/>
        <v>0</v>
      </c>
    </row>
    <row r="14" spans="1:15" x14ac:dyDescent="0.35">
      <c r="A14" s="532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87">
        <f t="shared" si="0"/>
        <v>0</v>
      </c>
    </row>
    <row r="15" spans="1:15" x14ac:dyDescent="0.35">
      <c r="A15" s="532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87">
        <f t="shared" si="0"/>
        <v>0</v>
      </c>
    </row>
    <row r="16" spans="1:15" ht="15" thickBot="1" x14ac:dyDescent="0.4">
      <c r="A16" s="533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87">
        <f t="shared" si="0"/>
        <v>0</v>
      </c>
    </row>
    <row r="17" spans="1:15" ht="15" thickBot="1" x14ac:dyDescent="0.4">
      <c r="A17" s="91"/>
      <c r="B17" s="224" t="s">
        <v>43</v>
      </c>
      <c r="C17" s="225">
        <f t="shared" ref="C17:N17" si="1">SUM(C4:C16)</f>
        <v>0</v>
      </c>
      <c r="D17" s="225">
        <f t="shared" si="1"/>
        <v>0</v>
      </c>
      <c r="E17" s="225">
        <f t="shared" si="1"/>
        <v>0</v>
      </c>
      <c r="F17" s="225">
        <f t="shared" si="1"/>
        <v>141848.64574829995</v>
      </c>
      <c r="G17" s="225">
        <f t="shared" si="1"/>
        <v>406041.74891279999</v>
      </c>
      <c r="H17" s="225">
        <f t="shared" si="1"/>
        <v>321243.17744518997</v>
      </c>
      <c r="I17" s="225">
        <f t="shared" si="1"/>
        <v>247413.4594932</v>
      </c>
      <c r="J17" s="225">
        <f t="shared" si="1"/>
        <v>229466.49325599999</v>
      </c>
      <c r="K17" s="225">
        <f t="shared" si="1"/>
        <v>238574.09475899994</v>
      </c>
      <c r="L17" s="225">
        <f t="shared" si="1"/>
        <v>136982.32768219998</v>
      </c>
      <c r="M17" s="225">
        <f t="shared" si="1"/>
        <v>196184.49710859996</v>
      </c>
      <c r="N17" s="225">
        <f t="shared" si="1"/>
        <v>848751.94887483004</v>
      </c>
      <c r="O17" s="90">
        <f t="shared" si="0"/>
        <v>2766506.3932801196</v>
      </c>
    </row>
    <row r="18" spans="1:15" ht="21.5" thickBot="1" x14ac:dyDescent="0.55000000000000004">
      <c r="A18" s="93"/>
    </row>
    <row r="19" spans="1:15" ht="21.5" thickBot="1" x14ac:dyDescent="0.55000000000000004">
      <c r="A19" s="93"/>
      <c r="B19" s="220" t="s">
        <v>36</v>
      </c>
      <c r="C19" s="221">
        <f>C$3</f>
        <v>44562</v>
      </c>
      <c r="D19" s="221">
        <f t="shared" ref="D19:N19" si="2">D$3</f>
        <v>44593</v>
      </c>
      <c r="E19" s="221">
        <f t="shared" si="2"/>
        <v>44621</v>
      </c>
      <c r="F19" s="221">
        <f t="shared" si="2"/>
        <v>44652</v>
      </c>
      <c r="G19" s="221">
        <f t="shared" si="2"/>
        <v>44682</v>
      </c>
      <c r="H19" s="221">
        <f t="shared" si="2"/>
        <v>44713</v>
      </c>
      <c r="I19" s="221">
        <f t="shared" si="2"/>
        <v>44743</v>
      </c>
      <c r="J19" s="221">
        <f t="shared" si="2"/>
        <v>44774</v>
      </c>
      <c r="K19" s="221">
        <f t="shared" si="2"/>
        <v>44805</v>
      </c>
      <c r="L19" s="221">
        <f t="shared" si="2"/>
        <v>44835</v>
      </c>
      <c r="M19" s="221">
        <f t="shared" si="2"/>
        <v>44866</v>
      </c>
      <c r="N19" s="221" t="str">
        <f t="shared" si="2"/>
        <v>Dec-22 +</v>
      </c>
      <c r="O19" s="222" t="s">
        <v>34</v>
      </c>
    </row>
    <row r="20" spans="1:15" ht="15" customHeight="1" x14ac:dyDescent="0.35">
      <c r="A20" s="528" t="s">
        <v>68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411390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123211</v>
      </c>
      <c r="G20" s="3">
        <f>SUM('BIZ kWh ENTRY'!G20,'BIZ kWh ENTRY'!W20,'BIZ kWh ENTRY'!AM20,'BIZ kWh ENTRY'!BC20)</f>
        <v>602350</v>
      </c>
      <c r="H20" s="3">
        <f>SUM('BIZ kWh ENTRY'!H20,'BIZ kWh ENTRY'!X20,'BIZ kWh ENTRY'!AN20,'BIZ kWh ENTRY'!BD20)</f>
        <v>132112</v>
      </c>
      <c r="I20" s="3">
        <f>SUM('BIZ kWh ENTRY'!I20,'BIZ kWh ENTRY'!Y20,'BIZ kWh ENTRY'!AO20,'BIZ kWh ENTRY'!BE20)</f>
        <v>349346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95743</v>
      </c>
      <c r="M20" s="3">
        <f>SUM('BIZ kWh ENTRY'!M20,'BIZ kWh ENTRY'!AC20,'BIZ kWh ENTRY'!AS20,'BIZ kWh ENTRY'!BI20)</f>
        <v>471985</v>
      </c>
      <c r="N20" s="3">
        <f>SUM('BIZ kWh ENTRY'!N20,'BIZ kWh ENTRY'!AD20,'BIZ kWh ENTRY'!AT20,'BIZ kWh ENTRY'!BJ20)</f>
        <v>1971733</v>
      </c>
      <c r="O20" s="87">
        <f t="shared" ref="O20:O33" si="3">SUM(C20:N20)</f>
        <v>4157870</v>
      </c>
    </row>
    <row r="21" spans="1:15" x14ac:dyDescent="0.35">
      <c r="A21" s="529"/>
      <c r="B21" s="13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21376.578923858375</v>
      </c>
      <c r="O21" s="87">
        <f t="shared" si="3"/>
        <v>21376.578923858375</v>
      </c>
    </row>
    <row r="22" spans="1:15" x14ac:dyDescent="0.35">
      <c r="A22" s="529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87">
        <f t="shared" si="3"/>
        <v>0</v>
      </c>
    </row>
    <row r="23" spans="1:15" x14ac:dyDescent="0.35">
      <c r="A23" s="529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1088.9083594796684</v>
      </c>
      <c r="E23" s="3">
        <f>SUM('BIZ kWh ENTRY'!E23,'BIZ kWh ENTRY'!U23,'BIZ kWh ENTRY'!AK23,'BIZ kWh ENTRY'!BA23)</f>
        <v>34061.081915551695</v>
      </c>
      <c r="F23" s="3">
        <f>SUM('BIZ kWh ENTRY'!F23,'BIZ kWh ENTRY'!V23,'BIZ kWh ENTRY'!AL23,'BIZ kWh ENTRY'!BB23)</f>
        <v>79724.155444541117</v>
      </c>
      <c r="G23" s="3">
        <f>SUM('BIZ kWh ENTRY'!G23,'BIZ kWh ENTRY'!W23,'BIZ kWh ENTRY'!AM23,'BIZ kWh ENTRY'!BC23)</f>
        <v>115989.01892118447</v>
      </c>
      <c r="H23" s="3">
        <f>SUM('BIZ kWh ENTRY'!H23,'BIZ kWh ENTRY'!X23,'BIZ kWh ENTRY'!AN23,'BIZ kWh ENTRY'!BD23)</f>
        <v>1477055.8568871436</v>
      </c>
      <c r="I23" s="3">
        <f>SUM('BIZ kWh ENTRY'!I23,'BIZ kWh ENTRY'!Y23,'BIZ kWh ENTRY'!AO23,'BIZ kWh ENTRY'!BE23)</f>
        <v>501396.09912043554</v>
      </c>
      <c r="J23" s="3">
        <f>SUM('BIZ kWh ENTRY'!J23,'BIZ kWh ENTRY'!Z23,'BIZ kWh ENTRY'!AP23,'BIZ kWh ENTRY'!BF23)</f>
        <v>4559.6260613982204</v>
      </c>
      <c r="K23" s="3">
        <f>SUM('BIZ kWh ENTRY'!K23,'BIZ kWh ENTRY'!AA23,'BIZ kWh ENTRY'!AQ23,'BIZ kWh ENTRY'!BG23)</f>
        <v>68696.47058988901</v>
      </c>
      <c r="L23" s="3">
        <f>SUM('BIZ kWh ENTRY'!L23,'BIZ kWh ENTRY'!AB23,'BIZ kWh ENTRY'!AR23,'BIZ kWh ENTRY'!BH23)</f>
        <v>93347.59312479361</v>
      </c>
      <c r="M23" s="3">
        <f>SUM('BIZ kWh ENTRY'!M23,'BIZ kWh ENTRY'!AC23,'BIZ kWh ENTRY'!AS23,'BIZ kWh ENTRY'!BI23)</f>
        <v>1245918.7097466779</v>
      </c>
      <c r="N23" s="3">
        <f>SUM('BIZ kWh ENTRY'!N23,'BIZ kWh ENTRY'!AD23,'BIZ kWh ENTRY'!AT23,'BIZ kWh ENTRY'!BJ23)</f>
        <v>5234209.0547500243</v>
      </c>
      <c r="O23" s="87">
        <f t="shared" si="3"/>
        <v>8856046.57492112</v>
      </c>
    </row>
    <row r="24" spans="1:15" x14ac:dyDescent="0.35">
      <c r="A24" s="529"/>
      <c r="B24" s="13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87">
        <f t="shared" si="3"/>
        <v>0</v>
      </c>
    </row>
    <row r="25" spans="1:15" x14ac:dyDescent="0.35">
      <c r="A25" s="529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87">
        <f t="shared" si="3"/>
        <v>0</v>
      </c>
    </row>
    <row r="26" spans="1:15" x14ac:dyDescent="0.35">
      <c r="A26" s="529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56655.219599063246</v>
      </c>
      <c r="F26" s="3">
        <f>SUM('BIZ kWh ENTRY'!F26,'BIZ kWh ENTRY'!V26,'BIZ kWh ENTRY'!AL26,'BIZ kWh ENTRY'!BB26)</f>
        <v>3634206.8475058437</v>
      </c>
      <c r="G26" s="3">
        <f>SUM('BIZ kWh ENTRY'!G26,'BIZ kWh ENTRY'!W26,'BIZ kWh ENTRY'!AM26,'BIZ kWh ENTRY'!BC26)</f>
        <v>235712.41026707835</v>
      </c>
      <c r="H26" s="3">
        <f>SUM('BIZ kWh ENTRY'!H26,'BIZ kWh ENTRY'!X26,'BIZ kWh ENTRY'!AN26,'BIZ kWh ENTRY'!BD26)</f>
        <v>250428.66878894664</v>
      </c>
      <c r="I26" s="3">
        <f>SUM('BIZ kWh ENTRY'!I26,'BIZ kWh ENTRY'!Y26,'BIZ kWh ENTRY'!AO26,'BIZ kWh ENTRY'!BE26)</f>
        <v>204146.86180461614</v>
      </c>
      <c r="J26" s="3">
        <f>SUM('BIZ kWh ENTRY'!J26,'BIZ kWh ENTRY'!Z26,'BIZ kWh ENTRY'!AP26,'BIZ kWh ENTRY'!BF26)</f>
        <v>33535.360000000001</v>
      </c>
      <c r="K26" s="3">
        <f>SUM('BIZ kWh ENTRY'!K26,'BIZ kWh ENTRY'!AA26,'BIZ kWh ENTRY'!AQ26,'BIZ kWh ENTRY'!BG26)</f>
        <v>200723.30739454838</v>
      </c>
      <c r="L26" s="3">
        <f>SUM('BIZ kWh ENTRY'!L26,'BIZ kWh ENTRY'!AB26,'BIZ kWh ENTRY'!AR26,'BIZ kWh ENTRY'!BH26)</f>
        <v>221516.08737942332</v>
      </c>
      <c r="M26" s="3">
        <f>SUM('BIZ kWh ENTRY'!M26,'BIZ kWh ENTRY'!AC26,'BIZ kWh ENTRY'!AS26,'BIZ kWh ENTRY'!BI26)</f>
        <v>2315160.55357356</v>
      </c>
      <c r="N26" s="3">
        <f>SUM('BIZ kWh ENTRY'!N26,'BIZ kWh ENTRY'!AD26,'BIZ kWh ENTRY'!AT26,'BIZ kWh ENTRY'!BJ26)</f>
        <v>10662736.506689228</v>
      </c>
      <c r="O26" s="87">
        <f t="shared" si="3"/>
        <v>17814821.823002309</v>
      </c>
    </row>
    <row r="27" spans="1:15" x14ac:dyDescent="0.35">
      <c r="A27" s="529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3858.6471920438794</v>
      </c>
      <c r="E27" s="3">
        <f>SUM('BIZ kWh ENTRY'!E27,'BIZ kWh ENTRY'!U27,'BIZ kWh ENTRY'!AK27,'BIZ kWh ENTRY'!BA27)</f>
        <v>14879.732861836579</v>
      </c>
      <c r="F27" s="3">
        <f>SUM('BIZ kWh ENTRY'!F27,'BIZ kWh ENTRY'!V27,'BIZ kWh ENTRY'!AL27,'BIZ kWh ENTRY'!BB27)</f>
        <v>162650.62331089022</v>
      </c>
      <c r="G27" s="3">
        <f>SUM('BIZ kWh ENTRY'!G27,'BIZ kWh ENTRY'!W27,'BIZ kWh ENTRY'!AM27,'BIZ kWh ENTRY'!BC27)</f>
        <v>436307.72867316892</v>
      </c>
      <c r="H27" s="3">
        <f>SUM('BIZ kWh ENTRY'!H27,'BIZ kWh ENTRY'!X27,'BIZ kWh ENTRY'!AN27,'BIZ kWh ENTRY'!BD27)</f>
        <v>1398715.7074234798</v>
      </c>
      <c r="I27" s="3">
        <f>SUM('BIZ kWh ENTRY'!I27,'BIZ kWh ENTRY'!Y27,'BIZ kWh ENTRY'!AO27,'BIZ kWh ENTRY'!BE27)</f>
        <v>1148463.0215884538</v>
      </c>
      <c r="J27" s="3">
        <f>SUM('BIZ kWh ENTRY'!J27,'BIZ kWh ENTRY'!Z27,'BIZ kWh ENTRY'!AP27,'BIZ kWh ENTRY'!BF27)</f>
        <v>487463.08985204576</v>
      </c>
      <c r="K27" s="3">
        <f>SUM('BIZ kWh ENTRY'!K27,'BIZ kWh ENTRY'!AA27,'BIZ kWh ENTRY'!AQ27,'BIZ kWh ENTRY'!BG27)</f>
        <v>981690.35293096083</v>
      </c>
      <c r="L27" s="3">
        <f>SUM('BIZ kWh ENTRY'!L27,'BIZ kWh ENTRY'!AB27,'BIZ kWh ENTRY'!AR27,'BIZ kWh ENTRY'!BH27)</f>
        <v>201667.94582091679</v>
      </c>
      <c r="M27" s="3">
        <f>SUM('BIZ kWh ENTRY'!M27,'BIZ kWh ENTRY'!AC27,'BIZ kWh ENTRY'!AS27,'BIZ kWh ENTRY'!BI27)</f>
        <v>1474387.9153871799</v>
      </c>
      <c r="N27" s="3">
        <f>SUM('BIZ kWh ENTRY'!N27,'BIZ kWh ENTRY'!AD27,'BIZ kWh ENTRY'!AT27,'BIZ kWh ENTRY'!BJ27)</f>
        <v>8182158.6363972854</v>
      </c>
      <c r="O27" s="87">
        <f t="shared" si="3"/>
        <v>14492243.401438262</v>
      </c>
    </row>
    <row r="28" spans="1:15" x14ac:dyDescent="0.35">
      <c r="A28" s="529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3591504.880229203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594720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2820319.2146737394</v>
      </c>
      <c r="O28" s="87">
        <f t="shared" si="3"/>
        <v>7006544.094902942</v>
      </c>
    </row>
    <row r="29" spans="1:15" x14ac:dyDescent="0.35">
      <c r="A29" s="529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56416.703999999998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73867.584000000003</v>
      </c>
      <c r="I29" s="3">
        <f>SUM('BIZ kWh ENTRY'!I29,'BIZ kWh ENTRY'!Y29,'BIZ kWh ENTRY'!AO29,'BIZ kWh ENTRY'!BE29)</f>
        <v>243449.53599999999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489607.47200000001</v>
      </c>
      <c r="N29" s="3">
        <f>SUM('BIZ kWh ENTRY'!N29,'BIZ kWh ENTRY'!AD29,'BIZ kWh ENTRY'!AT29,'BIZ kWh ENTRY'!BJ29)</f>
        <v>59242.224000000002</v>
      </c>
      <c r="O29" s="87">
        <f t="shared" si="3"/>
        <v>922583.52000000014</v>
      </c>
    </row>
    <row r="30" spans="1:15" x14ac:dyDescent="0.35">
      <c r="A30" s="529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165636.954</v>
      </c>
      <c r="N30" s="3">
        <f>SUM('BIZ kWh ENTRY'!N30,'BIZ kWh ENTRY'!AD30,'BIZ kWh ENTRY'!AT30,'BIZ kWh ENTRY'!BJ30)</f>
        <v>202915.82576603393</v>
      </c>
      <c r="O30" s="87">
        <f t="shared" si="3"/>
        <v>368552.77976603393</v>
      </c>
    </row>
    <row r="31" spans="1:15" x14ac:dyDescent="0.35">
      <c r="A31" s="529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95248.537999999986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4816.405999999999</v>
      </c>
      <c r="G31" s="3">
        <f>SUM('BIZ kWh ENTRY'!G31,'BIZ kWh ENTRY'!W31,'BIZ kWh ENTRY'!AM31,'BIZ kWh ENTRY'!BC31)</f>
        <v>9579.9480000000003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4772.6280000000006</v>
      </c>
      <c r="J31" s="3">
        <f>SUM('BIZ kWh ENTRY'!J31,'BIZ kWh ENTRY'!Z31,'BIZ kWh ENTRY'!AP31,'BIZ kWh ENTRY'!BF31)</f>
        <v>1599841.4039999999</v>
      </c>
      <c r="K31" s="3">
        <f>SUM('BIZ kWh ENTRY'!K31,'BIZ kWh ENTRY'!AA31,'BIZ kWh ENTRY'!AQ31,'BIZ kWh ENTRY'!BG31)</f>
        <v>350931.05599999998</v>
      </c>
      <c r="L31" s="3">
        <f>SUM('BIZ kWh ENTRY'!L31,'BIZ kWh ENTRY'!AB31,'BIZ kWh ENTRY'!AR31,'BIZ kWh ENTRY'!BH31)</f>
        <v>262562.272</v>
      </c>
      <c r="M31" s="3">
        <f>SUM('BIZ kWh ENTRY'!M31,'BIZ kWh ENTRY'!AC31,'BIZ kWh ENTRY'!AS31,'BIZ kWh ENTRY'!BI31)</f>
        <v>0</v>
      </c>
      <c r="N31" s="3">
        <f>SUM('BIZ kWh ENTRY'!N31,'BIZ kWh ENTRY'!AD31,'BIZ kWh ENTRY'!AT31,'BIZ kWh ENTRY'!BJ31)</f>
        <v>407133.74799999996</v>
      </c>
      <c r="O31" s="87">
        <f t="shared" si="3"/>
        <v>2734886</v>
      </c>
    </row>
    <row r="32" spans="1:15" ht="15" thickBot="1" x14ac:dyDescent="0.4">
      <c r="A32" s="530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87">
        <f t="shared" si="3"/>
        <v>0</v>
      </c>
    </row>
    <row r="33" spans="1:25" ht="15" thickBot="1" x14ac:dyDescent="0.4">
      <c r="A33" s="91"/>
      <c r="B33" s="224" t="s">
        <v>43</v>
      </c>
      <c r="C33" s="225">
        <f t="shared" ref="C33:N33" si="4">SUM(C20:C32)</f>
        <v>0</v>
      </c>
      <c r="D33" s="225">
        <f t="shared" si="4"/>
        <v>511586.09355152358</v>
      </c>
      <c r="E33" s="225">
        <f t="shared" si="4"/>
        <v>105596.03437645151</v>
      </c>
      <c r="F33" s="225">
        <f t="shared" si="4"/>
        <v>7652530.6164904786</v>
      </c>
      <c r="G33" s="225">
        <f t="shared" si="4"/>
        <v>1399939.1058614317</v>
      </c>
      <c r="H33" s="225">
        <f t="shared" si="4"/>
        <v>3926899.8170995698</v>
      </c>
      <c r="I33" s="225">
        <f t="shared" si="4"/>
        <v>2451574.1465135054</v>
      </c>
      <c r="J33" s="225">
        <f t="shared" si="4"/>
        <v>2125399.4799134438</v>
      </c>
      <c r="K33" s="225">
        <f t="shared" si="4"/>
        <v>1602041.1869153981</v>
      </c>
      <c r="L33" s="225">
        <f t="shared" si="4"/>
        <v>874836.89832513372</v>
      </c>
      <c r="M33" s="225">
        <f t="shared" si="4"/>
        <v>6162696.604707418</v>
      </c>
      <c r="N33" s="225">
        <f t="shared" si="4"/>
        <v>29561824.789200172</v>
      </c>
      <c r="O33" s="90">
        <f t="shared" si="3"/>
        <v>56374924.772954524</v>
      </c>
    </row>
    <row r="34" spans="1:25" ht="21.5" thickBot="1" x14ac:dyDescent="0.55000000000000004">
      <c r="A34" s="93"/>
    </row>
    <row r="35" spans="1:25" s="404" customFormat="1" ht="21.5" thickBot="1" x14ac:dyDescent="0.55000000000000004">
      <c r="A35" s="401"/>
      <c r="B35" s="309" t="s">
        <v>36</v>
      </c>
      <c r="C35" s="402">
        <f>C$3</f>
        <v>44562</v>
      </c>
      <c r="D35" s="402">
        <f t="shared" ref="D35:N35" si="5">D$3</f>
        <v>44593</v>
      </c>
      <c r="E35" s="402">
        <f t="shared" si="5"/>
        <v>44621</v>
      </c>
      <c r="F35" s="402">
        <f t="shared" si="5"/>
        <v>44652</v>
      </c>
      <c r="G35" s="402">
        <f t="shared" si="5"/>
        <v>44682</v>
      </c>
      <c r="H35" s="402">
        <f t="shared" si="5"/>
        <v>44713</v>
      </c>
      <c r="I35" s="402">
        <f t="shared" si="5"/>
        <v>44743</v>
      </c>
      <c r="J35" s="402">
        <f t="shared" si="5"/>
        <v>44774</v>
      </c>
      <c r="K35" s="402">
        <f t="shared" si="5"/>
        <v>44805</v>
      </c>
      <c r="L35" s="402">
        <f t="shared" si="5"/>
        <v>44835</v>
      </c>
      <c r="M35" s="402">
        <f t="shared" si="5"/>
        <v>44866</v>
      </c>
      <c r="N35" s="402" t="str">
        <f t="shared" si="5"/>
        <v>Dec-22 +</v>
      </c>
      <c r="O35" s="403" t="s">
        <v>34</v>
      </c>
      <c r="Q35"/>
      <c r="R35"/>
      <c r="S35"/>
      <c r="T35"/>
      <c r="U35"/>
      <c r="V35"/>
      <c r="W35"/>
      <c r="X35"/>
      <c r="Y35"/>
    </row>
    <row r="36" spans="1:25" s="404" customFormat="1" ht="15" customHeight="1" x14ac:dyDescent="0.35">
      <c r="A36" s="546" t="s">
        <v>67</v>
      </c>
      <c r="B36" s="405" t="s">
        <v>62</v>
      </c>
      <c r="C36" s="203">
        <f>SUM('BIZ kWh ENTRY'!C36,'BIZ kWh ENTRY'!S36,'BIZ kWh ENTRY'!AI36,'BIZ kWh ENTRY'!AY36)</f>
        <v>0</v>
      </c>
      <c r="D36" s="203">
        <f>SUM('BIZ kWh ENTRY'!D36,'BIZ kWh ENTRY'!T36,'BIZ kWh ENTRY'!AJ36,'BIZ kWh ENTRY'!AZ36)</f>
        <v>0</v>
      </c>
      <c r="E36" s="203">
        <f>SUM('BIZ kWh ENTRY'!E36,'BIZ kWh ENTRY'!U36,'BIZ kWh ENTRY'!AK36,'BIZ kWh ENTRY'!BA36)</f>
        <v>0</v>
      </c>
      <c r="F36" s="203">
        <f>SUM('BIZ kWh ENTRY'!F36,'BIZ kWh ENTRY'!V36,'BIZ kWh ENTRY'!AL36,'BIZ kWh ENTRY'!BB36)</f>
        <v>0</v>
      </c>
      <c r="G36" s="203">
        <f>SUM('BIZ kWh ENTRY'!G36,'BIZ kWh ENTRY'!W36,'BIZ kWh ENTRY'!AM36,'BIZ kWh ENTRY'!BC36)</f>
        <v>0</v>
      </c>
      <c r="H36" s="203">
        <f>SUM('BIZ kWh ENTRY'!H36,'BIZ kWh ENTRY'!X36,'BIZ kWh ENTRY'!AN36,'BIZ kWh ENTRY'!BD36)</f>
        <v>0</v>
      </c>
      <c r="I36" s="203">
        <f>SUM('BIZ kWh ENTRY'!I36,'BIZ kWh ENTRY'!Y36,'BIZ kWh ENTRY'!AO36,'BIZ kWh ENTRY'!BE36)</f>
        <v>0</v>
      </c>
      <c r="J36" s="203">
        <f>SUM('BIZ kWh ENTRY'!J36,'BIZ kWh ENTRY'!Z36,'BIZ kWh ENTRY'!AP36,'BIZ kWh ENTRY'!BF36)</f>
        <v>0</v>
      </c>
      <c r="K36" s="203">
        <f>SUM('BIZ kWh ENTRY'!K36,'BIZ kWh ENTRY'!AA36,'BIZ kWh ENTRY'!AQ36,'BIZ kWh ENTRY'!BG36)</f>
        <v>0</v>
      </c>
      <c r="L36" s="203">
        <f>SUM('BIZ kWh ENTRY'!L36,'BIZ kWh ENTRY'!AB36,'BIZ kWh ENTRY'!AR36,'BIZ kWh ENTRY'!BH36)</f>
        <v>0</v>
      </c>
      <c r="M36" s="203">
        <f>SUM('BIZ kWh ENTRY'!M36,'BIZ kWh ENTRY'!AC36,'BIZ kWh ENTRY'!AS36,'BIZ kWh ENTRY'!BI36)</f>
        <v>0</v>
      </c>
      <c r="N36" s="203">
        <f>SUM('BIZ kWh ENTRY'!N36,'BIZ kWh ENTRY'!AD36,'BIZ kWh ENTRY'!AT36,'BIZ kWh ENTRY'!BJ36)</f>
        <v>0</v>
      </c>
      <c r="O36" s="406">
        <f t="shared" ref="O36:O49" si="6">SUM(C36:N36)</f>
        <v>0</v>
      </c>
      <c r="Q36"/>
      <c r="R36"/>
      <c r="S36"/>
      <c r="T36"/>
      <c r="U36"/>
      <c r="V36"/>
      <c r="W36"/>
      <c r="X36"/>
      <c r="Y36"/>
    </row>
    <row r="37" spans="1:25" s="404" customFormat="1" x14ac:dyDescent="0.35">
      <c r="A37" s="547"/>
      <c r="B37" s="405" t="s">
        <v>61</v>
      </c>
      <c r="C37" s="203">
        <f>SUM('BIZ kWh ENTRY'!C37,'BIZ kWh ENTRY'!S37,'BIZ kWh ENTRY'!AI37,'BIZ kWh ENTRY'!AY37)</f>
        <v>0</v>
      </c>
      <c r="D37" s="203">
        <f>SUM('BIZ kWh ENTRY'!D37,'BIZ kWh ENTRY'!T37,'BIZ kWh ENTRY'!AJ37,'BIZ kWh ENTRY'!AZ37)</f>
        <v>0</v>
      </c>
      <c r="E37" s="203">
        <f>SUM('BIZ kWh ENTRY'!E37,'BIZ kWh ENTRY'!U37,'BIZ kWh ENTRY'!AK37,'BIZ kWh ENTRY'!BA37)</f>
        <v>0</v>
      </c>
      <c r="F37" s="203">
        <f>SUM('BIZ kWh ENTRY'!F37,'BIZ kWh ENTRY'!V37,'BIZ kWh ENTRY'!AL37,'BIZ kWh ENTRY'!BB37)</f>
        <v>0</v>
      </c>
      <c r="G37" s="203">
        <f>SUM('BIZ kWh ENTRY'!G37,'BIZ kWh ENTRY'!W37,'BIZ kWh ENTRY'!AM37,'BIZ kWh ENTRY'!BC37)</f>
        <v>0</v>
      </c>
      <c r="H37" s="203">
        <f>SUM('BIZ kWh ENTRY'!H37,'BIZ kWh ENTRY'!X37,'BIZ kWh ENTRY'!AN37,'BIZ kWh ENTRY'!BD37)</f>
        <v>0</v>
      </c>
      <c r="I37" s="203">
        <f>SUM('BIZ kWh ENTRY'!I37,'BIZ kWh ENTRY'!Y37,'BIZ kWh ENTRY'!AO37,'BIZ kWh ENTRY'!BE37)</f>
        <v>0</v>
      </c>
      <c r="J37" s="203">
        <f>SUM('BIZ kWh ENTRY'!J37,'BIZ kWh ENTRY'!Z37,'BIZ kWh ENTRY'!AP37,'BIZ kWh ENTRY'!BF37)</f>
        <v>0</v>
      </c>
      <c r="K37" s="203">
        <f>SUM('BIZ kWh ENTRY'!K37,'BIZ kWh ENTRY'!AA37,'BIZ kWh ENTRY'!AQ37,'BIZ kWh ENTRY'!BG37)</f>
        <v>0</v>
      </c>
      <c r="L37" s="203">
        <f>SUM('BIZ kWh ENTRY'!L37,'BIZ kWh ENTRY'!AB37,'BIZ kWh ENTRY'!AR37,'BIZ kWh ENTRY'!BH37)</f>
        <v>0</v>
      </c>
      <c r="M37" s="203">
        <f>SUM('BIZ kWh ENTRY'!M37,'BIZ kWh ENTRY'!AC37,'BIZ kWh ENTRY'!AS37,'BIZ kWh ENTRY'!BI37)</f>
        <v>0</v>
      </c>
      <c r="N37" s="203">
        <f>SUM('BIZ kWh ENTRY'!N37,'BIZ kWh ENTRY'!AD37,'BIZ kWh ENTRY'!AT37,'BIZ kWh ENTRY'!BJ37)</f>
        <v>0</v>
      </c>
      <c r="O37" s="406">
        <f t="shared" si="6"/>
        <v>0</v>
      </c>
      <c r="Q37"/>
      <c r="R37"/>
      <c r="S37"/>
      <c r="T37"/>
      <c r="U37"/>
      <c r="V37"/>
      <c r="W37"/>
      <c r="X37"/>
      <c r="Y37"/>
    </row>
    <row r="38" spans="1:25" s="404" customFormat="1" x14ac:dyDescent="0.35">
      <c r="A38" s="547"/>
      <c r="B38" s="405" t="s">
        <v>60</v>
      </c>
      <c r="C38" s="203">
        <f>SUM('BIZ kWh ENTRY'!C38,'BIZ kWh ENTRY'!S38,'BIZ kWh ENTRY'!AI38,'BIZ kWh ENTRY'!AY38)</f>
        <v>0</v>
      </c>
      <c r="D38" s="203">
        <f>SUM('BIZ kWh ENTRY'!D38,'BIZ kWh ENTRY'!T38,'BIZ kWh ENTRY'!AJ38,'BIZ kWh ENTRY'!AZ38)</f>
        <v>0</v>
      </c>
      <c r="E38" s="203">
        <f>SUM('BIZ kWh ENTRY'!E38,'BIZ kWh ENTRY'!U38,'BIZ kWh ENTRY'!AK38,'BIZ kWh ENTRY'!BA38)</f>
        <v>0</v>
      </c>
      <c r="F38" s="203">
        <f>SUM('BIZ kWh ENTRY'!F38,'BIZ kWh ENTRY'!V38,'BIZ kWh ENTRY'!AL38,'BIZ kWh ENTRY'!BB38)</f>
        <v>0</v>
      </c>
      <c r="G38" s="203">
        <f>SUM('BIZ kWh ENTRY'!G38,'BIZ kWh ENTRY'!W38,'BIZ kWh ENTRY'!AM38,'BIZ kWh ENTRY'!BC38)</f>
        <v>0</v>
      </c>
      <c r="H38" s="203">
        <f>SUM('BIZ kWh ENTRY'!H38,'BIZ kWh ENTRY'!X38,'BIZ kWh ENTRY'!AN38,'BIZ kWh ENTRY'!BD38)</f>
        <v>0</v>
      </c>
      <c r="I38" s="203">
        <f>SUM('BIZ kWh ENTRY'!I38,'BIZ kWh ENTRY'!Y38,'BIZ kWh ENTRY'!AO38,'BIZ kWh ENTRY'!BE38)</f>
        <v>0</v>
      </c>
      <c r="J38" s="203">
        <f>SUM('BIZ kWh ENTRY'!J38,'BIZ kWh ENTRY'!Z38,'BIZ kWh ENTRY'!AP38,'BIZ kWh ENTRY'!BF38)</f>
        <v>0</v>
      </c>
      <c r="K38" s="203">
        <f>SUM('BIZ kWh ENTRY'!K38,'BIZ kWh ENTRY'!AA38,'BIZ kWh ENTRY'!AQ38,'BIZ kWh ENTRY'!BG38)</f>
        <v>0</v>
      </c>
      <c r="L38" s="203">
        <f>SUM('BIZ kWh ENTRY'!L38,'BIZ kWh ENTRY'!AB38,'BIZ kWh ENTRY'!AR38,'BIZ kWh ENTRY'!BH38)</f>
        <v>0</v>
      </c>
      <c r="M38" s="203">
        <f>SUM('BIZ kWh ENTRY'!M38,'BIZ kWh ENTRY'!AC38,'BIZ kWh ENTRY'!AS38,'BIZ kWh ENTRY'!BI38)</f>
        <v>0</v>
      </c>
      <c r="N38" s="203">
        <f>SUM('BIZ kWh ENTRY'!N38,'BIZ kWh ENTRY'!AD38,'BIZ kWh ENTRY'!AT38,'BIZ kWh ENTRY'!BJ38)</f>
        <v>0</v>
      </c>
      <c r="O38" s="406">
        <f t="shared" si="6"/>
        <v>0</v>
      </c>
      <c r="Q38"/>
      <c r="R38"/>
      <c r="S38"/>
      <c r="T38"/>
      <c r="U38"/>
      <c r="V38"/>
      <c r="W38"/>
      <c r="X38"/>
      <c r="Y38"/>
    </row>
    <row r="39" spans="1:25" s="404" customFormat="1" x14ac:dyDescent="0.35">
      <c r="A39" s="547"/>
      <c r="B39" s="405" t="s">
        <v>59</v>
      </c>
      <c r="C39" s="203">
        <f>SUM('BIZ kWh ENTRY'!C39,'BIZ kWh ENTRY'!S39,'BIZ kWh ENTRY'!AI39,'BIZ kWh ENTRY'!AY39)</f>
        <v>0</v>
      </c>
      <c r="D39" s="203">
        <f>SUM('BIZ kWh ENTRY'!D39,'BIZ kWh ENTRY'!T39,'BIZ kWh ENTRY'!AJ39,'BIZ kWh ENTRY'!AZ39)</f>
        <v>0</v>
      </c>
      <c r="E39" s="203">
        <f>SUM('BIZ kWh ENTRY'!E39,'BIZ kWh ENTRY'!U39,'BIZ kWh ENTRY'!AK39,'BIZ kWh ENTRY'!BA39)</f>
        <v>0</v>
      </c>
      <c r="F39" s="203">
        <f>SUM('BIZ kWh ENTRY'!F39,'BIZ kWh ENTRY'!V39,'BIZ kWh ENTRY'!AL39,'BIZ kWh ENTRY'!BB39)</f>
        <v>0</v>
      </c>
      <c r="G39" s="203">
        <f>SUM('BIZ kWh ENTRY'!G39,'BIZ kWh ENTRY'!W39,'BIZ kWh ENTRY'!AM39,'BIZ kWh ENTRY'!BC39)</f>
        <v>0</v>
      </c>
      <c r="H39" s="203">
        <f>SUM('BIZ kWh ENTRY'!H39,'BIZ kWh ENTRY'!X39,'BIZ kWh ENTRY'!AN39,'BIZ kWh ENTRY'!BD39)</f>
        <v>0</v>
      </c>
      <c r="I39" s="203">
        <f>SUM('BIZ kWh ENTRY'!I39,'BIZ kWh ENTRY'!Y39,'BIZ kWh ENTRY'!AO39,'BIZ kWh ENTRY'!BE39)</f>
        <v>0</v>
      </c>
      <c r="J39" s="203">
        <f>SUM('BIZ kWh ENTRY'!J39,'BIZ kWh ENTRY'!Z39,'BIZ kWh ENTRY'!AP39,'BIZ kWh ENTRY'!BF39)</f>
        <v>0</v>
      </c>
      <c r="K39" s="203">
        <f>SUM('BIZ kWh ENTRY'!K39,'BIZ kWh ENTRY'!AA39,'BIZ kWh ENTRY'!AQ39,'BIZ kWh ENTRY'!BG39)</f>
        <v>0</v>
      </c>
      <c r="L39" s="203">
        <f>SUM('BIZ kWh ENTRY'!L39,'BIZ kWh ENTRY'!AB39,'BIZ kWh ENTRY'!AR39,'BIZ kWh ENTRY'!BH39)</f>
        <v>0</v>
      </c>
      <c r="M39" s="203">
        <f>SUM('BIZ kWh ENTRY'!M39,'BIZ kWh ENTRY'!AC39,'BIZ kWh ENTRY'!AS39,'BIZ kWh ENTRY'!BI39)</f>
        <v>0</v>
      </c>
      <c r="N39" s="203">
        <f>SUM('BIZ kWh ENTRY'!N39,'BIZ kWh ENTRY'!AD39,'BIZ kWh ENTRY'!AT39,'BIZ kWh ENTRY'!BJ39)</f>
        <v>0</v>
      </c>
      <c r="O39" s="406">
        <f t="shared" si="6"/>
        <v>0</v>
      </c>
      <c r="Q39"/>
      <c r="R39"/>
      <c r="S39"/>
      <c r="T39"/>
      <c r="U39"/>
      <c r="V39"/>
      <c r="W39"/>
      <c r="X39"/>
      <c r="Y39"/>
    </row>
    <row r="40" spans="1:25" s="404" customFormat="1" x14ac:dyDescent="0.35">
      <c r="A40" s="547"/>
      <c r="B40" s="405" t="s">
        <v>58</v>
      </c>
      <c r="C40" s="203">
        <f>SUM('BIZ kWh ENTRY'!C40,'BIZ kWh ENTRY'!S40,'BIZ kWh ENTRY'!AI40,'BIZ kWh ENTRY'!AY40)</f>
        <v>0</v>
      </c>
      <c r="D40" s="203">
        <f>SUM('BIZ kWh ENTRY'!D40,'BIZ kWh ENTRY'!T40,'BIZ kWh ENTRY'!AJ40,'BIZ kWh ENTRY'!AZ40)</f>
        <v>0</v>
      </c>
      <c r="E40" s="203">
        <f>SUM('BIZ kWh ENTRY'!E40,'BIZ kWh ENTRY'!U40,'BIZ kWh ENTRY'!AK40,'BIZ kWh ENTRY'!BA40)</f>
        <v>0</v>
      </c>
      <c r="F40" s="203">
        <f>SUM('BIZ kWh ENTRY'!F40,'BIZ kWh ENTRY'!V40,'BIZ kWh ENTRY'!AL40,'BIZ kWh ENTRY'!BB40)</f>
        <v>0</v>
      </c>
      <c r="G40" s="203">
        <f>SUM('BIZ kWh ENTRY'!G40,'BIZ kWh ENTRY'!W40,'BIZ kWh ENTRY'!AM40,'BIZ kWh ENTRY'!BC40)</f>
        <v>0</v>
      </c>
      <c r="H40" s="203">
        <f>SUM('BIZ kWh ENTRY'!H40,'BIZ kWh ENTRY'!X40,'BIZ kWh ENTRY'!AN40,'BIZ kWh ENTRY'!BD40)</f>
        <v>0</v>
      </c>
      <c r="I40" s="203">
        <f>SUM('BIZ kWh ENTRY'!I40,'BIZ kWh ENTRY'!Y40,'BIZ kWh ENTRY'!AO40,'BIZ kWh ENTRY'!BE40)</f>
        <v>0</v>
      </c>
      <c r="J40" s="203">
        <f>SUM('BIZ kWh ENTRY'!J40,'BIZ kWh ENTRY'!Z40,'BIZ kWh ENTRY'!AP40,'BIZ kWh ENTRY'!BF40)</f>
        <v>0</v>
      </c>
      <c r="K40" s="203">
        <f>SUM('BIZ kWh ENTRY'!K40,'BIZ kWh ENTRY'!AA40,'BIZ kWh ENTRY'!AQ40,'BIZ kWh ENTRY'!BG40)</f>
        <v>0</v>
      </c>
      <c r="L40" s="203">
        <f>SUM('BIZ kWh ENTRY'!L40,'BIZ kWh ENTRY'!AB40,'BIZ kWh ENTRY'!AR40,'BIZ kWh ENTRY'!BH40)</f>
        <v>0</v>
      </c>
      <c r="M40" s="203">
        <f>SUM('BIZ kWh ENTRY'!M40,'BIZ kWh ENTRY'!AC40,'BIZ kWh ENTRY'!AS40,'BIZ kWh ENTRY'!BI40)</f>
        <v>0</v>
      </c>
      <c r="N40" s="203">
        <f>SUM('BIZ kWh ENTRY'!N40,'BIZ kWh ENTRY'!AD40,'BIZ kWh ENTRY'!AT40,'BIZ kWh ENTRY'!BJ40)</f>
        <v>0</v>
      </c>
      <c r="O40" s="406">
        <f t="shared" si="6"/>
        <v>0</v>
      </c>
      <c r="Q40"/>
      <c r="R40"/>
      <c r="S40"/>
      <c r="T40"/>
      <c r="U40"/>
      <c r="V40"/>
      <c r="W40"/>
      <c r="X40"/>
      <c r="Y40"/>
    </row>
    <row r="41" spans="1:25" s="404" customFormat="1" x14ac:dyDescent="0.35">
      <c r="A41" s="547"/>
      <c r="B41" s="405" t="s">
        <v>57</v>
      </c>
      <c r="C41" s="203">
        <f>SUM('BIZ kWh ENTRY'!C41,'BIZ kWh ENTRY'!S41,'BIZ kWh ENTRY'!AI41,'BIZ kWh ENTRY'!AY41)</f>
        <v>0</v>
      </c>
      <c r="D41" s="203">
        <f>SUM('BIZ kWh ENTRY'!D41,'BIZ kWh ENTRY'!T41,'BIZ kWh ENTRY'!AJ41,'BIZ kWh ENTRY'!AZ41)</f>
        <v>0</v>
      </c>
      <c r="E41" s="203">
        <f>SUM('BIZ kWh ENTRY'!E41,'BIZ kWh ENTRY'!U41,'BIZ kWh ENTRY'!AK41,'BIZ kWh ENTRY'!BA41)</f>
        <v>0</v>
      </c>
      <c r="F41" s="203">
        <f>SUM('BIZ kWh ENTRY'!F41,'BIZ kWh ENTRY'!V41,'BIZ kWh ENTRY'!AL41,'BIZ kWh ENTRY'!BB41)</f>
        <v>0</v>
      </c>
      <c r="G41" s="203">
        <f>SUM('BIZ kWh ENTRY'!G41,'BIZ kWh ENTRY'!W41,'BIZ kWh ENTRY'!AM41,'BIZ kWh ENTRY'!BC41)</f>
        <v>0</v>
      </c>
      <c r="H41" s="203">
        <f>SUM('BIZ kWh ENTRY'!H41,'BIZ kWh ENTRY'!X41,'BIZ kWh ENTRY'!AN41,'BIZ kWh ENTRY'!BD41)</f>
        <v>0</v>
      </c>
      <c r="I41" s="203">
        <f>SUM('BIZ kWh ENTRY'!I41,'BIZ kWh ENTRY'!Y41,'BIZ kWh ENTRY'!AO41,'BIZ kWh ENTRY'!BE41)</f>
        <v>0</v>
      </c>
      <c r="J41" s="203">
        <f>SUM('BIZ kWh ENTRY'!J41,'BIZ kWh ENTRY'!Z41,'BIZ kWh ENTRY'!AP41,'BIZ kWh ENTRY'!BF41)</f>
        <v>0</v>
      </c>
      <c r="K41" s="203">
        <f>SUM('BIZ kWh ENTRY'!K41,'BIZ kWh ENTRY'!AA41,'BIZ kWh ENTRY'!AQ41,'BIZ kWh ENTRY'!BG41)</f>
        <v>0</v>
      </c>
      <c r="L41" s="203">
        <f>SUM('BIZ kWh ENTRY'!L41,'BIZ kWh ENTRY'!AB41,'BIZ kWh ENTRY'!AR41,'BIZ kWh ENTRY'!BH41)</f>
        <v>0</v>
      </c>
      <c r="M41" s="203">
        <f>SUM('BIZ kWh ENTRY'!M41,'BIZ kWh ENTRY'!AC41,'BIZ kWh ENTRY'!AS41,'BIZ kWh ENTRY'!BI41)</f>
        <v>0</v>
      </c>
      <c r="N41" s="203">
        <f>SUM('BIZ kWh ENTRY'!N41,'BIZ kWh ENTRY'!AD41,'BIZ kWh ENTRY'!AT41,'BIZ kWh ENTRY'!BJ41)</f>
        <v>0</v>
      </c>
      <c r="O41" s="406">
        <f t="shared" si="6"/>
        <v>0</v>
      </c>
      <c r="Q41"/>
      <c r="R41"/>
      <c r="S41"/>
      <c r="T41"/>
      <c r="U41"/>
      <c r="V41"/>
      <c r="W41"/>
      <c r="X41"/>
      <c r="Y41"/>
    </row>
    <row r="42" spans="1:25" s="404" customFormat="1" x14ac:dyDescent="0.35">
      <c r="A42" s="547"/>
      <c r="B42" s="405" t="s">
        <v>56</v>
      </c>
      <c r="C42" s="203">
        <f>SUM('BIZ kWh ENTRY'!C42,'BIZ kWh ENTRY'!S42,'BIZ kWh ENTRY'!AI42,'BIZ kWh ENTRY'!AY42)</f>
        <v>0</v>
      </c>
      <c r="D42" s="203">
        <f>SUM('BIZ kWh ENTRY'!D42,'BIZ kWh ENTRY'!T42,'BIZ kWh ENTRY'!AJ42,'BIZ kWh ENTRY'!AZ42)</f>
        <v>0</v>
      </c>
      <c r="E42" s="203">
        <f>SUM('BIZ kWh ENTRY'!E42,'BIZ kWh ENTRY'!U42,'BIZ kWh ENTRY'!AK42,'BIZ kWh ENTRY'!BA42)</f>
        <v>0</v>
      </c>
      <c r="F42" s="203">
        <f>SUM('BIZ kWh ENTRY'!F42,'BIZ kWh ENTRY'!V42,'BIZ kWh ENTRY'!AL42,'BIZ kWh ENTRY'!BB42)</f>
        <v>0</v>
      </c>
      <c r="G42" s="203">
        <f>SUM('BIZ kWh ENTRY'!G42,'BIZ kWh ENTRY'!W42,'BIZ kWh ENTRY'!AM42,'BIZ kWh ENTRY'!BC42)</f>
        <v>0</v>
      </c>
      <c r="H42" s="203">
        <f>SUM('BIZ kWh ENTRY'!H42,'BIZ kWh ENTRY'!X42,'BIZ kWh ENTRY'!AN42,'BIZ kWh ENTRY'!BD42)</f>
        <v>0</v>
      </c>
      <c r="I42" s="203">
        <f>SUM('BIZ kWh ENTRY'!I42,'BIZ kWh ENTRY'!Y42,'BIZ kWh ENTRY'!AO42,'BIZ kWh ENTRY'!BE42)</f>
        <v>0</v>
      </c>
      <c r="J42" s="203">
        <f>SUM('BIZ kWh ENTRY'!J42,'BIZ kWh ENTRY'!Z42,'BIZ kWh ENTRY'!AP42,'BIZ kWh ENTRY'!BF42)</f>
        <v>0</v>
      </c>
      <c r="K42" s="203">
        <f>SUM('BIZ kWh ENTRY'!K42,'BIZ kWh ENTRY'!AA42,'BIZ kWh ENTRY'!AQ42,'BIZ kWh ENTRY'!BG42)</f>
        <v>0</v>
      </c>
      <c r="L42" s="203">
        <f>SUM('BIZ kWh ENTRY'!L42,'BIZ kWh ENTRY'!AB42,'BIZ kWh ENTRY'!AR42,'BIZ kWh ENTRY'!BH42)</f>
        <v>0</v>
      </c>
      <c r="M42" s="203">
        <f>SUM('BIZ kWh ENTRY'!M42,'BIZ kWh ENTRY'!AC42,'BIZ kWh ENTRY'!AS42,'BIZ kWh ENTRY'!BI42)</f>
        <v>0</v>
      </c>
      <c r="N42" s="203">
        <f>SUM('BIZ kWh ENTRY'!N42,'BIZ kWh ENTRY'!AD42,'BIZ kWh ENTRY'!AT42,'BIZ kWh ENTRY'!BJ42)</f>
        <v>0</v>
      </c>
      <c r="O42" s="406">
        <f t="shared" si="6"/>
        <v>0</v>
      </c>
      <c r="Q42"/>
      <c r="R42"/>
      <c r="S42"/>
      <c r="T42"/>
      <c r="U42"/>
      <c r="V42"/>
      <c r="W42"/>
      <c r="X42"/>
      <c r="Y42"/>
    </row>
    <row r="43" spans="1:25" s="404" customFormat="1" x14ac:dyDescent="0.35">
      <c r="A43" s="547"/>
      <c r="B43" s="405" t="s">
        <v>55</v>
      </c>
      <c r="C43" s="203">
        <f>SUM('BIZ kWh ENTRY'!C43,'BIZ kWh ENTRY'!S43,'BIZ kWh ENTRY'!AI43,'BIZ kWh ENTRY'!AY43)</f>
        <v>0</v>
      </c>
      <c r="D43" s="203">
        <f>SUM('BIZ kWh ENTRY'!D43,'BIZ kWh ENTRY'!T43,'BIZ kWh ENTRY'!AJ43,'BIZ kWh ENTRY'!AZ43)</f>
        <v>0</v>
      </c>
      <c r="E43" s="203">
        <f>SUM('BIZ kWh ENTRY'!E43,'BIZ kWh ENTRY'!U43,'BIZ kWh ENTRY'!AK43,'BIZ kWh ENTRY'!BA43)</f>
        <v>0</v>
      </c>
      <c r="F43" s="203">
        <f>SUM('BIZ kWh ENTRY'!F43,'BIZ kWh ENTRY'!V43,'BIZ kWh ENTRY'!AL43,'BIZ kWh ENTRY'!BB43)</f>
        <v>0</v>
      </c>
      <c r="G43" s="203">
        <f>SUM('BIZ kWh ENTRY'!G43,'BIZ kWh ENTRY'!W43,'BIZ kWh ENTRY'!AM43,'BIZ kWh ENTRY'!BC43)</f>
        <v>0</v>
      </c>
      <c r="H43" s="203">
        <f>SUM('BIZ kWh ENTRY'!H43,'BIZ kWh ENTRY'!X43,'BIZ kWh ENTRY'!AN43,'BIZ kWh ENTRY'!BD43)</f>
        <v>0</v>
      </c>
      <c r="I43" s="203">
        <f>SUM('BIZ kWh ENTRY'!I43,'BIZ kWh ENTRY'!Y43,'BIZ kWh ENTRY'!AO43,'BIZ kWh ENTRY'!BE43)</f>
        <v>0</v>
      </c>
      <c r="J43" s="203">
        <f>SUM('BIZ kWh ENTRY'!J43,'BIZ kWh ENTRY'!Z43,'BIZ kWh ENTRY'!AP43,'BIZ kWh ENTRY'!BF43)</f>
        <v>0</v>
      </c>
      <c r="K43" s="203">
        <f>SUM('BIZ kWh ENTRY'!K43,'BIZ kWh ENTRY'!AA43,'BIZ kWh ENTRY'!AQ43,'BIZ kWh ENTRY'!BG43)</f>
        <v>0</v>
      </c>
      <c r="L43" s="203">
        <f>SUM('BIZ kWh ENTRY'!L43,'BIZ kWh ENTRY'!AB43,'BIZ kWh ENTRY'!AR43,'BIZ kWh ENTRY'!BH43)</f>
        <v>0</v>
      </c>
      <c r="M43" s="203">
        <f>SUM('BIZ kWh ENTRY'!M43,'BIZ kWh ENTRY'!AC43,'BIZ kWh ENTRY'!AS43,'BIZ kWh ENTRY'!BI43)</f>
        <v>0</v>
      </c>
      <c r="N43" s="203">
        <f>SUM('BIZ kWh ENTRY'!N43,'BIZ kWh ENTRY'!AD43,'BIZ kWh ENTRY'!AT43,'BIZ kWh ENTRY'!BJ43)</f>
        <v>0</v>
      </c>
      <c r="O43" s="406">
        <f t="shared" si="6"/>
        <v>0</v>
      </c>
      <c r="Q43"/>
      <c r="R43"/>
      <c r="S43"/>
      <c r="T43"/>
      <c r="U43"/>
      <c r="V43"/>
      <c r="W43"/>
      <c r="X43"/>
      <c r="Y43"/>
    </row>
    <row r="44" spans="1:25" s="404" customFormat="1" x14ac:dyDescent="0.35">
      <c r="A44" s="547"/>
      <c r="B44" s="405" t="s">
        <v>54</v>
      </c>
      <c r="C44" s="203">
        <f>SUM('BIZ kWh ENTRY'!C44,'BIZ kWh ENTRY'!S44,'BIZ kWh ENTRY'!AI44,'BIZ kWh ENTRY'!AY44)</f>
        <v>0</v>
      </c>
      <c r="D44" s="203">
        <f>SUM('BIZ kWh ENTRY'!D44,'BIZ kWh ENTRY'!T44,'BIZ kWh ENTRY'!AJ44,'BIZ kWh ENTRY'!AZ44)</f>
        <v>0</v>
      </c>
      <c r="E44" s="203">
        <f>SUM('BIZ kWh ENTRY'!E44,'BIZ kWh ENTRY'!U44,'BIZ kWh ENTRY'!AK44,'BIZ kWh ENTRY'!BA44)</f>
        <v>0</v>
      </c>
      <c r="F44" s="203">
        <f>SUM('BIZ kWh ENTRY'!F44,'BIZ kWh ENTRY'!V44,'BIZ kWh ENTRY'!AL44,'BIZ kWh ENTRY'!BB44)</f>
        <v>0</v>
      </c>
      <c r="G44" s="203">
        <f>SUM('BIZ kWh ENTRY'!G44,'BIZ kWh ENTRY'!W44,'BIZ kWh ENTRY'!AM44,'BIZ kWh ENTRY'!BC44)</f>
        <v>0</v>
      </c>
      <c r="H44" s="203">
        <f>SUM('BIZ kWh ENTRY'!H44,'BIZ kWh ENTRY'!X44,'BIZ kWh ENTRY'!AN44,'BIZ kWh ENTRY'!BD44)</f>
        <v>0</v>
      </c>
      <c r="I44" s="203">
        <f>SUM('BIZ kWh ENTRY'!I44,'BIZ kWh ENTRY'!Y44,'BIZ kWh ENTRY'!AO44,'BIZ kWh ENTRY'!BE44)</f>
        <v>0</v>
      </c>
      <c r="J44" s="203">
        <f>SUM('BIZ kWh ENTRY'!J44,'BIZ kWh ENTRY'!Z44,'BIZ kWh ENTRY'!AP44,'BIZ kWh ENTRY'!BF44)</f>
        <v>0</v>
      </c>
      <c r="K44" s="203">
        <f>SUM('BIZ kWh ENTRY'!K44,'BIZ kWh ENTRY'!AA44,'BIZ kWh ENTRY'!AQ44,'BIZ kWh ENTRY'!BG44)</f>
        <v>0</v>
      </c>
      <c r="L44" s="203">
        <f>SUM('BIZ kWh ENTRY'!L44,'BIZ kWh ENTRY'!AB44,'BIZ kWh ENTRY'!AR44,'BIZ kWh ENTRY'!BH44)</f>
        <v>0</v>
      </c>
      <c r="M44" s="203">
        <f>SUM('BIZ kWh ENTRY'!M44,'BIZ kWh ENTRY'!AC44,'BIZ kWh ENTRY'!AS44,'BIZ kWh ENTRY'!BI44)</f>
        <v>0</v>
      </c>
      <c r="N44" s="203">
        <f>SUM('BIZ kWh ENTRY'!N44,'BIZ kWh ENTRY'!AD44,'BIZ kWh ENTRY'!AT44,'BIZ kWh ENTRY'!BJ44)</f>
        <v>0</v>
      </c>
      <c r="O44" s="406">
        <f t="shared" si="6"/>
        <v>0</v>
      </c>
      <c r="Q44"/>
      <c r="R44"/>
      <c r="S44"/>
      <c r="T44"/>
      <c r="U44"/>
      <c r="V44"/>
      <c r="W44"/>
      <c r="X44"/>
      <c r="Y44"/>
    </row>
    <row r="45" spans="1:25" s="404" customFormat="1" x14ac:dyDescent="0.35">
      <c r="A45" s="547"/>
      <c r="B45" s="405" t="s">
        <v>53</v>
      </c>
      <c r="C45" s="203">
        <f>SUM('BIZ kWh ENTRY'!C45,'BIZ kWh ENTRY'!S45,'BIZ kWh ENTRY'!AI45,'BIZ kWh ENTRY'!AY45)</f>
        <v>0</v>
      </c>
      <c r="D45" s="203">
        <f>SUM('BIZ kWh ENTRY'!D45,'BIZ kWh ENTRY'!T45,'BIZ kWh ENTRY'!AJ45,'BIZ kWh ENTRY'!AZ45)</f>
        <v>0</v>
      </c>
      <c r="E45" s="203">
        <f>SUM('BIZ kWh ENTRY'!E45,'BIZ kWh ENTRY'!U45,'BIZ kWh ENTRY'!AK45,'BIZ kWh ENTRY'!BA45)</f>
        <v>0</v>
      </c>
      <c r="F45" s="203">
        <f>SUM('BIZ kWh ENTRY'!F45,'BIZ kWh ENTRY'!V45,'BIZ kWh ENTRY'!AL45,'BIZ kWh ENTRY'!BB45)</f>
        <v>0</v>
      </c>
      <c r="G45" s="203">
        <f>SUM('BIZ kWh ENTRY'!G45,'BIZ kWh ENTRY'!W45,'BIZ kWh ENTRY'!AM45,'BIZ kWh ENTRY'!BC45)</f>
        <v>0</v>
      </c>
      <c r="H45" s="203">
        <f>SUM('BIZ kWh ENTRY'!H45,'BIZ kWh ENTRY'!X45,'BIZ kWh ENTRY'!AN45,'BIZ kWh ENTRY'!BD45)</f>
        <v>0</v>
      </c>
      <c r="I45" s="203">
        <f>SUM('BIZ kWh ENTRY'!I45,'BIZ kWh ENTRY'!Y45,'BIZ kWh ENTRY'!AO45,'BIZ kWh ENTRY'!BE45)</f>
        <v>0</v>
      </c>
      <c r="J45" s="203">
        <f>SUM('BIZ kWh ENTRY'!J45,'BIZ kWh ENTRY'!Z45,'BIZ kWh ENTRY'!AP45,'BIZ kWh ENTRY'!BF45)</f>
        <v>0</v>
      </c>
      <c r="K45" s="203">
        <f>SUM('BIZ kWh ENTRY'!K45,'BIZ kWh ENTRY'!AA45,'BIZ kWh ENTRY'!AQ45,'BIZ kWh ENTRY'!BG45)</f>
        <v>0</v>
      </c>
      <c r="L45" s="203">
        <f>SUM('BIZ kWh ENTRY'!L45,'BIZ kWh ENTRY'!AB45,'BIZ kWh ENTRY'!AR45,'BIZ kWh ENTRY'!BH45)</f>
        <v>0</v>
      </c>
      <c r="M45" s="203">
        <f>SUM('BIZ kWh ENTRY'!M45,'BIZ kWh ENTRY'!AC45,'BIZ kWh ENTRY'!AS45,'BIZ kWh ENTRY'!BI45)</f>
        <v>0</v>
      </c>
      <c r="N45" s="203">
        <f>SUM('BIZ kWh ENTRY'!N45,'BIZ kWh ENTRY'!AD45,'BIZ kWh ENTRY'!AT45,'BIZ kWh ENTRY'!BJ45)</f>
        <v>0</v>
      </c>
      <c r="O45" s="406">
        <f t="shared" si="6"/>
        <v>0</v>
      </c>
      <c r="Q45"/>
      <c r="R45"/>
      <c r="S45"/>
      <c r="T45"/>
      <c r="U45"/>
      <c r="V45"/>
      <c r="W45"/>
      <c r="X45"/>
      <c r="Y45"/>
    </row>
    <row r="46" spans="1:25" s="404" customFormat="1" x14ac:dyDescent="0.35">
      <c r="A46" s="547"/>
      <c r="B46" s="405" t="s">
        <v>52</v>
      </c>
      <c r="C46" s="203">
        <f>SUM('BIZ kWh ENTRY'!C46,'BIZ kWh ENTRY'!S46,'BIZ kWh ENTRY'!AI46,'BIZ kWh ENTRY'!AY46)</f>
        <v>0</v>
      </c>
      <c r="D46" s="203">
        <f>SUM('BIZ kWh ENTRY'!D46,'BIZ kWh ENTRY'!T46,'BIZ kWh ENTRY'!AJ46,'BIZ kWh ENTRY'!AZ46)</f>
        <v>0</v>
      </c>
      <c r="E46" s="203">
        <f>SUM('BIZ kWh ENTRY'!E46,'BIZ kWh ENTRY'!U46,'BIZ kWh ENTRY'!AK46,'BIZ kWh ENTRY'!BA46)</f>
        <v>0</v>
      </c>
      <c r="F46" s="203">
        <f>SUM('BIZ kWh ENTRY'!F46,'BIZ kWh ENTRY'!V46,'BIZ kWh ENTRY'!AL46,'BIZ kWh ENTRY'!BB46)</f>
        <v>0</v>
      </c>
      <c r="G46" s="203">
        <f>SUM('BIZ kWh ENTRY'!G46,'BIZ kWh ENTRY'!W46,'BIZ kWh ENTRY'!AM46,'BIZ kWh ENTRY'!BC46)</f>
        <v>0</v>
      </c>
      <c r="H46" s="203">
        <f>SUM('BIZ kWh ENTRY'!H46,'BIZ kWh ENTRY'!X46,'BIZ kWh ENTRY'!AN46,'BIZ kWh ENTRY'!BD46)</f>
        <v>0</v>
      </c>
      <c r="I46" s="203">
        <f>SUM('BIZ kWh ENTRY'!I46,'BIZ kWh ENTRY'!Y46,'BIZ kWh ENTRY'!AO46,'BIZ kWh ENTRY'!BE46)</f>
        <v>0</v>
      </c>
      <c r="J46" s="203">
        <f>SUM('BIZ kWh ENTRY'!J46,'BIZ kWh ENTRY'!Z46,'BIZ kWh ENTRY'!AP46,'BIZ kWh ENTRY'!BF46)</f>
        <v>0</v>
      </c>
      <c r="K46" s="203">
        <f>SUM('BIZ kWh ENTRY'!K46,'BIZ kWh ENTRY'!AA46,'BIZ kWh ENTRY'!AQ46,'BIZ kWh ENTRY'!BG46)</f>
        <v>0</v>
      </c>
      <c r="L46" s="203">
        <f>SUM('BIZ kWh ENTRY'!L46,'BIZ kWh ENTRY'!AB46,'BIZ kWh ENTRY'!AR46,'BIZ kWh ENTRY'!BH46)</f>
        <v>0</v>
      </c>
      <c r="M46" s="203">
        <f>SUM('BIZ kWh ENTRY'!M46,'BIZ kWh ENTRY'!AC46,'BIZ kWh ENTRY'!AS46,'BIZ kWh ENTRY'!BI46)</f>
        <v>0</v>
      </c>
      <c r="N46" s="203">
        <f>SUM('BIZ kWh ENTRY'!N46,'BIZ kWh ENTRY'!AD46,'BIZ kWh ENTRY'!AT46,'BIZ kWh ENTRY'!BJ46)</f>
        <v>0</v>
      </c>
      <c r="O46" s="406">
        <f t="shared" si="6"/>
        <v>0</v>
      </c>
      <c r="Q46"/>
      <c r="R46"/>
      <c r="S46"/>
      <c r="T46"/>
      <c r="U46"/>
      <c r="V46"/>
      <c r="W46"/>
      <c r="X46"/>
      <c r="Y46"/>
    </row>
    <row r="47" spans="1:25" s="404" customFormat="1" x14ac:dyDescent="0.35">
      <c r="A47" s="547"/>
      <c r="B47" s="405" t="s">
        <v>51</v>
      </c>
      <c r="C47" s="203">
        <f>SUM('BIZ kWh ENTRY'!C47,'BIZ kWh ENTRY'!S47,'BIZ kWh ENTRY'!AI47,'BIZ kWh ENTRY'!AY47)</f>
        <v>0</v>
      </c>
      <c r="D47" s="203">
        <f>SUM('BIZ kWh ENTRY'!D47,'BIZ kWh ENTRY'!T47,'BIZ kWh ENTRY'!AJ47,'BIZ kWh ENTRY'!AZ47)</f>
        <v>0</v>
      </c>
      <c r="E47" s="203">
        <f>SUM('BIZ kWh ENTRY'!E47,'BIZ kWh ENTRY'!U47,'BIZ kWh ENTRY'!AK47,'BIZ kWh ENTRY'!BA47)</f>
        <v>0</v>
      </c>
      <c r="F47" s="203">
        <f>SUM('BIZ kWh ENTRY'!F47,'BIZ kWh ENTRY'!V47,'BIZ kWh ENTRY'!AL47,'BIZ kWh ENTRY'!BB47)</f>
        <v>0</v>
      </c>
      <c r="G47" s="203">
        <f>SUM('BIZ kWh ENTRY'!G47,'BIZ kWh ENTRY'!W47,'BIZ kWh ENTRY'!AM47,'BIZ kWh ENTRY'!BC47)</f>
        <v>0</v>
      </c>
      <c r="H47" s="203">
        <f>SUM('BIZ kWh ENTRY'!H47,'BIZ kWh ENTRY'!X47,'BIZ kWh ENTRY'!AN47,'BIZ kWh ENTRY'!BD47)</f>
        <v>0</v>
      </c>
      <c r="I47" s="203">
        <f>SUM('BIZ kWh ENTRY'!I47,'BIZ kWh ENTRY'!Y47,'BIZ kWh ENTRY'!AO47,'BIZ kWh ENTRY'!BE47)</f>
        <v>0</v>
      </c>
      <c r="J47" s="203">
        <f>SUM('BIZ kWh ENTRY'!J47,'BIZ kWh ENTRY'!Z47,'BIZ kWh ENTRY'!AP47,'BIZ kWh ENTRY'!BF47)</f>
        <v>0</v>
      </c>
      <c r="K47" s="203">
        <f>SUM('BIZ kWh ENTRY'!K47,'BIZ kWh ENTRY'!AA47,'BIZ kWh ENTRY'!AQ47,'BIZ kWh ENTRY'!BG47)</f>
        <v>0</v>
      </c>
      <c r="L47" s="203">
        <f>SUM('BIZ kWh ENTRY'!L47,'BIZ kWh ENTRY'!AB47,'BIZ kWh ENTRY'!AR47,'BIZ kWh ENTRY'!BH47)</f>
        <v>0</v>
      </c>
      <c r="M47" s="203">
        <f>SUM('BIZ kWh ENTRY'!M47,'BIZ kWh ENTRY'!AC47,'BIZ kWh ENTRY'!AS47,'BIZ kWh ENTRY'!BI47)</f>
        <v>0</v>
      </c>
      <c r="N47" s="203">
        <f>SUM('BIZ kWh ENTRY'!N47,'BIZ kWh ENTRY'!AD47,'BIZ kWh ENTRY'!AT47,'BIZ kWh ENTRY'!BJ47)</f>
        <v>0</v>
      </c>
      <c r="O47" s="406">
        <f t="shared" si="6"/>
        <v>0</v>
      </c>
      <c r="Q47"/>
      <c r="R47"/>
      <c r="S47"/>
      <c r="T47"/>
      <c r="U47"/>
      <c r="V47"/>
      <c r="W47"/>
      <c r="X47"/>
      <c r="Y47"/>
    </row>
    <row r="48" spans="1:25" s="404" customFormat="1" ht="15" thickBot="1" x14ac:dyDescent="0.4">
      <c r="A48" s="548"/>
      <c r="B48" s="405" t="s">
        <v>50</v>
      </c>
      <c r="C48" s="203">
        <f>SUM('BIZ kWh ENTRY'!C48,'BIZ kWh ENTRY'!S48,'BIZ kWh ENTRY'!AI48,'BIZ kWh ENTRY'!AY48)</f>
        <v>0</v>
      </c>
      <c r="D48" s="203">
        <f>SUM('BIZ kWh ENTRY'!D48,'BIZ kWh ENTRY'!T48,'BIZ kWh ENTRY'!AJ48,'BIZ kWh ENTRY'!AZ48)</f>
        <v>0</v>
      </c>
      <c r="E48" s="203">
        <f>SUM('BIZ kWh ENTRY'!E48,'BIZ kWh ENTRY'!U48,'BIZ kWh ENTRY'!AK48,'BIZ kWh ENTRY'!BA48)</f>
        <v>0</v>
      </c>
      <c r="F48" s="203">
        <f>SUM('BIZ kWh ENTRY'!F48,'BIZ kWh ENTRY'!V48,'BIZ kWh ENTRY'!AL48,'BIZ kWh ENTRY'!BB48)</f>
        <v>0</v>
      </c>
      <c r="G48" s="203">
        <f>SUM('BIZ kWh ENTRY'!G48,'BIZ kWh ENTRY'!W48,'BIZ kWh ENTRY'!AM48,'BIZ kWh ENTRY'!BC48)</f>
        <v>0</v>
      </c>
      <c r="H48" s="203">
        <f>SUM('BIZ kWh ENTRY'!H48,'BIZ kWh ENTRY'!X48,'BIZ kWh ENTRY'!AN48,'BIZ kWh ENTRY'!BD48)</f>
        <v>0</v>
      </c>
      <c r="I48" s="203">
        <f>SUM('BIZ kWh ENTRY'!I48,'BIZ kWh ENTRY'!Y48,'BIZ kWh ENTRY'!AO48,'BIZ kWh ENTRY'!BE48)</f>
        <v>0</v>
      </c>
      <c r="J48" s="203">
        <f>SUM('BIZ kWh ENTRY'!J48,'BIZ kWh ENTRY'!Z48,'BIZ kWh ENTRY'!AP48,'BIZ kWh ENTRY'!BF48)</f>
        <v>0</v>
      </c>
      <c r="K48" s="203">
        <f>SUM('BIZ kWh ENTRY'!K48,'BIZ kWh ENTRY'!AA48,'BIZ kWh ENTRY'!AQ48,'BIZ kWh ENTRY'!BG48)</f>
        <v>0</v>
      </c>
      <c r="L48" s="203">
        <f>SUM('BIZ kWh ENTRY'!L48,'BIZ kWh ENTRY'!AB48,'BIZ kWh ENTRY'!AR48,'BIZ kWh ENTRY'!BH48)</f>
        <v>0</v>
      </c>
      <c r="M48" s="203">
        <f>SUM('BIZ kWh ENTRY'!M48,'BIZ kWh ENTRY'!AC48,'BIZ kWh ENTRY'!AS48,'BIZ kWh ENTRY'!BI48)</f>
        <v>0</v>
      </c>
      <c r="N48" s="203">
        <f>SUM('BIZ kWh ENTRY'!N48,'BIZ kWh ENTRY'!AD48,'BIZ kWh ENTRY'!AT48,'BIZ kWh ENTRY'!BJ48)</f>
        <v>0</v>
      </c>
      <c r="O48" s="406">
        <f t="shared" si="6"/>
        <v>0</v>
      </c>
      <c r="Q48"/>
      <c r="R48"/>
      <c r="S48"/>
      <c r="T48"/>
      <c r="U48"/>
      <c r="V48"/>
      <c r="W48"/>
      <c r="X48"/>
      <c r="Y48"/>
    </row>
    <row r="49" spans="1:25" s="404" customFormat="1" ht="15" thickBot="1" x14ac:dyDescent="0.4">
      <c r="A49" s="341"/>
      <c r="B49" s="407" t="s">
        <v>43</v>
      </c>
      <c r="C49" s="408">
        <f t="shared" ref="C49:N49" si="7">SUM(C36:C48)</f>
        <v>0</v>
      </c>
      <c r="D49" s="408">
        <f t="shared" si="7"/>
        <v>0</v>
      </c>
      <c r="E49" s="408">
        <f t="shared" si="7"/>
        <v>0</v>
      </c>
      <c r="F49" s="408">
        <f t="shared" si="7"/>
        <v>0</v>
      </c>
      <c r="G49" s="408">
        <f t="shared" si="7"/>
        <v>0</v>
      </c>
      <c r="H49" s="408">
        <f t="shared" si="7"/>
        <v>0</v>
      </c>
      <c r="I49" s="408">
        <f t="shared" si="7"/>
        <v>0</v>
      </c>
      <c r="J49" s="408">
        <f t="shared" si="7"/>
        <v>0</v>
      </c>
      <c r="K49" s="408">
        <f t="shared" si="7"/>
        <v>0</v>
      </c>
      <c r="L49" s="408">
        <f t="shared" si="7"/>
        <v>0</v>
      </c>
      <c r="M49" s="408">
        <f t="shared" si="7"/>
        <v>0</v>
      </c>
      <c r="N49" s="408">
        <f t="shared" si="7"/>
        <v>0</v>
      </c>
      <c r="O49" s="409">
        <f t="shared" si="6"/>
        <v>0</v>
      </c>
      <c r="Q49"/>
      <c r="R49"/>
      <c r="S49"/>
      <c r="T49"/>
      <c r="U49"/>
      <c r="V49"/>
      <c r="W49"/>
      <c r="X49"/>
      <c r="Y49"/>
    </row>
    <row r="50" spans="1:25" ht="21.5" thickBot="1" x14ac:dyDescent="0.55000000000000004">
      <c r="A50" s="93"/>
    </row>
    <row r="51" spans="1:25" ht="21.5" thickBot="1" x14ac:dyDescent="0.55000000000000004">
      <c r="A51" s="93"/>
      <c r="B51" s="220" t="s">
        <v>36</v>
      </c>
      <c r="C51" s="221">
        <f>C$3</f>
        <v>44562</v>
      </c>
      <c r="D51" s="221">
        <f t="shared" ref="D51:N51" si="8">D$3</f>
        <v>44593</v>
      </c>
      <c r="E51" s="221">
        <f t="shared" si="8"/>
        <v>44621</v>
      </c>
      <c r="F51" s="221">
        <f t="shared" si="8"/>
        <v>44652</v>
      </c>
      <c r="G51" s="221">
        <f t="shared" si="8"/>
        <v>44682</v>
      </c>
      <c r="H51" s="221">
        <f t="shared" si="8"/>
        <v>44713</v>
      </c>
      <c r="I51" s="221">
        <f t="shared" si="8"/>
        <v>44743</v>
      </c>
      <c r="J51" s="221">
        <f t="shared" si="8"/>
        <v>44774</v>
      </c>
      <c r="K51" s="221">
        <f t="shared" si="8"/>
        <v>44805</v>
      </c>
      <c r="L51" s="221">
        <f t="shared" si="8"/>
        <v>44835</v>
      </c>
      <c r="M51" s="221">
        <f t="shared" si="8"/>
        <v>44866</v>
      </c>
      <c r="N51" s="221" t="str">
        <f t="shared" si="8"/>
        <v>Dec-22 +</v>
      </c>
      <c r="O51" s="222" t="s">
        <v>34</v>
      </c>
    </row>
    <row r="52" spans="1:25" ht="15" customHeight="1" x14ac:dyDescent="0.35">
      <c r="A52" s="528" t="s">
        <v>66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467822.86082636053</v>
      </c>
      <c r="F52" s="3">
        <f>SUM('BIZ kWh ENTRY'!F52,'BIZ kWh ENTRY'!V52,'BIZ kWh ENTRY'!AL52,'BIZ kWh ENTRY'!BB52)</f>
        <v>21511.187040498295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67807.475246135218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438628.40112691914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726291.11768002145</v>
      </c>
      <c r="O52" s="87">
        <f t="shared" ref="O52:O65" si="9">SUM(C52:N52)</f>
        <v>1722061.0419199346</v>
      </c>
    </row>
    <row r="53" spans="1:25" x14ac:dyDescent="0.35">
      <c r="A53" s="529"/>
      <c r="B53" s="13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87">
        <f t="shared" si="9"/>
        <v>0</v>
      </c>
    </row>
    <row r="54" spans="1:25" x14ac:dyDescent="0.35">
      <c r="A54" s="529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87">
        <f t="shared" si="9"/>
        <v>0</v>
      </c>
    </row>
    <row r="55" spans="1:25" x14ac:dyDescent="0.35">
      <c r="A55" s="529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52016.002951612856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0</v>
      </c>
      <c r="O55" s="87">
        <f t="shared" si="9"/>
        <v>52016.002951612856</v>
      </c>
    </row>
    <row r="56" spans="1:25" x14ac:dyDescent="0.35">
      <c r="A56" s="529"/>
      <c r="B56" s="13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87">
        <f t="shared" si="9"/>
        <v>0</v>
      </c>
    </row>
    <row r="57" spans="1:25" x14ac:dyDescent="0.35">
      <c r="A57" s="529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87">
        <f t="shared" si="9"/>
        <v>0</v>
      </c>
    </row>
    <row r="58" spans="1:25" x14ac:dyDescent="0.35">
      <c r="A58" s="529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189416.6349480261</v>
      </c>
      <c r="H58" s="3">
        <f>SUM('BIZ kWh ENTRY'!H58,'BIZ kWh ENTRY'!X58,'BIZ kWh ENTRY'!AN58,'BIZ kWh ENTRY'!BD58)</f>
        <v>78025.48673082616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0</v>
      </c>
      <c r="O58" s="87">
        <f t="shared" si="9"/>
        <v>267442.12167885224</v>
      </c>
    </row>
    <row r="59" spans="1:25" x14ac:dyDescent="0.35">
      <c r="A59" s="529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87">
        <f t="shared" si="9"/>
        <v>0</v>
      </c>
    </row>
    <row r="60" spans="1:25" x14ac:dyDescent="0.35">
      <c r="A60" s="529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87">
        <f t="shared" si="9"/>
        <v>0</v>
      </c>
    </row>
    <row r="61" spans="1:25" x14ac:dyDescent="0.35">
      <c r="A61" s="529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87">
        <f t="shared" si="9"/>
        <v>0</v>
      </c>
    </row>
    <row r="62" spans="1:25" x14ac:dyDescent="0.35">
      <c r="A62" s="529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87">
        <f t="shared" si="9"/>
        <v>0</v>
      </c>
    </row>
    <row r="63" spans="1:25" x14ac:dyDescent="0.35">
      <c r="A63" s="529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87">
        <f t="shared" si="9"/>
        <v>0</v>
      </c>
    </row>
    <row r="64" spans="1:25" ht="15" thickBot="1" x14ac:dyDescent="0.4">
      <c r="A64" s="530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87">
        <f t="shared" si="9"/>
        <v>0</v>
      </c>
    </row>
    <row r="65" spans="1:15" ht="15" thickBot="1" x14ac:dyDescent="0.4">
      <c r="A65" s="91"/>
      <c r="B65" s="224" t="s">
        <v>43</v>
      </c>
      <c r="C65" s="225">
        <f t="shared" ref="C65:N65" si="10">SUM(C52:C64)</f>
        <v>0</v>
      </c>
      <c r="D65" s="225">
        <f t="shared" si="10"/>
        <v>0</v>
      </c>
      <c r="E65" s="225">
        <f t="shared" si="10"/>
        <v>467822.86082636053</v>
      </c>
      <c r="F65" s="225">
        <f t="shared" si="10"/>
        <v>21511.187040498295</v>
      </c>
      <c r="G65" s="225">
        <f t="shared" si="10"/>
        <v>189416.6349480261</v>
      </c>
      <c r="H65" s="225">
        <f t="shared" si="10"/>
        <v>130041.48968243902</v>
      </c>
      <c r="I65" s="225">
        <f t="shared" si="10"/>
        <v>67807.475246135218</v>
      </c>
      <c r="J65" s="225">
        <f t="shared" si="10"/>
        <v>0</v>
      </c>
      <c r="K65" s="225">
        <f t="shared" si="10"/>
        <v>0</v>
      </c>
      <c r="L65" s="225">
        <f t="shared" si="10"/>
        <v>438628.40112691914</v>
      </c>
      <c r="M65" s="225">
        <f t="shared" si="10"/>
        <v>0</v>
      </c>
      <c r="N65" s="225">
        <f t="shared" si="10"/>
        <v>726291.11768002145</v>
      </c>
      <c r="O65" s="90">
        <f t="shared" si="9"/>
        <v>2041519.1665503997</v>
      </c>
    </row>
    <row r="66" spans="1:15" ht="21.5" thickBot="1" x14ac:dyDescent="0.55000000000000004">
      <c r="A66" s="93"/>
    </row>
    <row r="67" spans="1:15" ht="21.5" thickBot="1" x14ac:dyDescent="0.55000000000000004">
      <c r="A67" s="93"/>
      <c r="B67" s="220" t="s">
        <v>36</v>
      </c>
      <c r="C67" s="221">
        <f>C$3</f>
        <v>44562</v>
      </c>
      <c r="D67" s="221">
        <f t="shared" ref="D67:N67" si="11">D$3</f>
        <v>44593</v>
      </c>
      <c r="E67" s="221">
        <f t="shared" si="11"/>
        <v>44621</v>
      </c>
      <c r="F67" s="221">
        <f t="shared" si="11"/>
        <v>44652</v>
      </c>
      <c r="G67" s="221">
        <f t="shared" si="11"/>
        <v>44682</v>
      </c>
      <c r="H67" s="221">
        <f t="shared" si="11"/>
        <v>44713</v>
      </c>
      <c r="I67" s="221">
        <f t="shared" si="11"/>
        <v>44743</v>
      </c>
      <c r="J67" s="221">
        <f t="shared" si="11"/>
        <v>44774</v>
      </c>
      <c r="K67" s="221">
        <f t="shared" si="11"/>
        <v>44805</v>
      </c>
      <c r="L67" s="221">
        <f t="shared" si="11"/>
        <v>44835</v>
      </c>
      <c r="M67" s="221">
        <f t="shared" si="11"/>
        <v>44866</v>
      </c>
      <c r="N67" s="221" t="str">
        <f t="shared" si="11"/>
        <v>Dec-22 +</v>
      </c>
      <c r="O67" s="222" t="s">
        <v>34</v>
      </c>
    </row>
    <row r="68" spans="1:15" ht="15" customHeight="1" x14ac:dyDescent="0.35">
      <c r="A68" s="540" t="s">
        <v>65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87">
        <f t="shared" ref="O68:O81" si="12">SUM(C68:N68)</f>
        <v>0</v>
      </c>
    </row>
    <row r="69" spans="1:15" x14ac:dyDescent="0.35">
      <c r="A69" s="541"/>
      <c r="B69" s="13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87">
        <f t="shared" si="12"/>
        <v>0</v>
      </c>
    </row>
    <row r="70" spans="1:15" x14ac:dyDescent="0.35">
      <c r="A70" s="541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87">
        <f t="shared" si="12"/>
        <v>0</v>
      </c>
    </row>
    <row r="71" spans="1:15" x14ac:dyDescent="0.35">
      <c r="A71" s="541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208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87">
        <f t="shared" si="12"/>
        <v>208</v>
      </c>
    </row>
    <row r="72" spans="1:15" x14ac:dyDescent="0.35">
      <c r="A72" s="541"/>
      <c r="B72" s="13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87">
        <f t="shared" si="12"/>
        <v>0</v>
      </c>
    </row>
    <row r="73" spans="1:15" x14ac:dyDescent="0.35">
      <c r="A73" s="541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87">
        <f t="shared" si="12"/>
        <v>0</v>
      </c>
    </row>
    <row r="74" spans="1:15" x14ac:dyDescent="0.35">
      <c r="A74" s="541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87">
        <f t="shared" si="12"/>
        <v>0</v>
      </c>
    </row>
    <row r="75" spans="1:15" x14ac:dyDescent="0.35">
      <c r="A75" s="541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255062.40267026357</v>
      </c>
      <c r="E75" s="3">
        <f>SUM('BIZ kWh ENTRY'!E75,'BIZ kWh ENTRY'!U75,'BIZ kWh ENTRY'!AK75,'BIZ kWh ENTRY'!BA75)</f>
        <v>303995.50646475708</v>
      </c>
      <c r="F75" s="3">
        <f>SUM('BIZ kWh ENTRY'!F75,'BIZ kWh ENTRY'!V75,'BIZ kWh ENTRY'!AL75,'BIZ kWh ENTRY'!BB75)</f>
        <v>536990.09916321025</v>
      </c>
      <c r="G75" s="3">
        <f>SUM('BIZ kWh ENTRY'!G75,'BIZ kWh ENTRY'!W75,'BIZ kWh ENTRY'!AM75,'BIZ kWh ENTRY'!BC75)</f>
        <v>347560.36776396004</v>
      </c>
      <c r="H75" s="3">
        <f>SUM('BIZ kWh ENTRY'!H75,'BIZ kWh ENTRY'!X75,'BIZ kWh ENTRY'!AN75,'BIZ kWh ENTRY'!BD75)</f>
        <v>455397.15675024007</v>
      </c>
      <c r="I75" s="3">
        <f>SUM('BIZ kWh ENTRY'!I75,'BIZ kWh ENTRY'!Y75,'BIZ kWh ENTRY'!AO75,'BIZ kWh ENTRY'!BE75)</f>
        <v>526146.48630054004</v>
      </c>
      <c r="J75" s="3">
        <f>SUM('BIZ kWh ENTRY'!J75,'BIZ kWh ENTRY'!Z75,'BIZ kWh ENTRY'!AP75,'BIZ kWh ENTRY'!BF75)</f>
        <v>309193.26081642002</v>
      </c>
      <c r="K75" s="3">
        <f>SUM('BIZ kWh ENTRY'!K75,'BIZ kWh ENTRY'!AA75,'BIZ kWh ENTRY'!AQ75,'BIZ kWh ENTRY'!BG75)</f>
        <v>645321.87675540021</v>
      </c>
      <c r="L75" s="3">
        <f>SUM('BIZ kWh ENTRY'!L75,'BIZ kWh ENTRY'!AB75,'BIZ kWh ENTRY'!AR75,'BIZ kWh ENTRY'!BH75)</f>
        <v>603650.30975568027</v>
      </c>
      <c r="M75" s="3">
        <f>SUM('BIZ kWh ENTRY'!M75,'BIZ kWh ENTRY'!AC75,'BIZ kWh ENTRY'!AS75,'BIZ kWh ENTRY'!BI75)</f>
        <v>782839.86475176003</v>
      </c>
      <c r="N75" s="3">
        <f>SUM('BIZ kWh ENTRY'!N75,'BIZ kWh ENTRY'!AD75,'BIZ kWh ENTRY'!AT75,'BIZ kWh ENTRY'!BJ75)</f>
        <v>1346667.5834010001</v>
      </c>
      <c r="O75" s="87">
        <f t="shared" si="12"/>
        <v>6112824.9145932319</v>
      </c>
    </row>
    <row r="76" spans="1:15" x14ac:dyDescent="0.35">
      <c r="A76" s="541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65488.854391200002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4079.8280880000002</v>
      </c>
      <c r="L76" s="3">
        <f>SUM('BIZ kWh ENTRY'!L76,'BIZ kWh ENTRY'!AB76,'BIZ kWh ENTRY'!AR76,'BIZ kWh ENTRY'!BH76)</f>
        <v>1107.3819096000002</v>
      </c>
      <c r="M76" s="3">
        <f>SUM('BIZ kWh ENTRY'!M76,'BIZ kWh ENTRY'!AC76,'BIZ kWh ENTRY'!AS76,'BIZ kWh ENTRY'!BI76)</f>
        <v>3837.2437152000007</v>
      </c>
      <c r="N76" s="3">
        <f>SUM('BIZ kWh ENTRY'!N76,'BIZ kWh ENTRY'!AD76,'BIZ kWh ENTRY'!AT76,'BIZ kWh ENTRY'!BJ76)</f>
        <v>28502.613655200003</v>
      </c>
      <c r="O76" s="87">
        <f t="shared" si="12"/>
        <v>103015.92175919999</v>
      </c>
    </row>
    <row r="77" spans="1:15" x14ac:dyDescent="0.35">
      <c r="A77" s="541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87">
        <f t="shared" si="12"/>
        <v>0</v>
      </c>
    </row>
    <row r="78" spans="1:15" x14ac:dyDescent="0.35">
      <c r="A78" s="541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87">
        <f t="shared" si="12"/>
        <v>0</v>
      </c>
    </row>
    <row r="79" spans="1:15" x14ac:dyDescent="0.35">
      <c r="A79" s="541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87">
        <f t="shared" si="12"/>
        <v>0</v>
      </c>
    </row>
    <row r="80" spans="1:15" ht="15" thickBot="1" x14ac:dyDescent="0.4">
      <c r="A80" s="542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87">
        <f t="shared" si="12"/>
        <v>0</v>
      </c>
    </row>
    <row r="81" spans="1:15" ht="15" thickBot="1" x14ac:dyDescent="0.4">
      <c r="A81" s="91"/>
      <c r="B81" s="224" t="s">
        <v>43</v>
      </c>
      <c r="C81" s="225">
        <f t="shared" ref="C81:N81" si="13">SUM(C68:C80)</f>
        <v>0</v>
      </c>
      <c r="D81" s="225">
        <f t="shared" si="13"/>
        <v>255062.40267026357</v>
      </c>
      <c r="E81" s="225">
        <f t="shared" si="13"/>
        <v>303995.50646475708</v>
      </c>
      <c r="F81" s="225">
        <f t="shared" si="13"/>
        <v>536990.09916321025</v>
      </c>
      <c r="G81" s="225">
        <f t="shared" si="13"/>
        <v>347560.36776396004</v>
      </c>
      <c r="H81" s="225">
        <f t="shared" si="13"/>
        <v>455605.15675024007</v>
      </c>
      <c r="I81" s="225">
        <f t="shared" si="13"/>
        <v>591635.34069174004</v>
      </c>
      <c r="J81" s="225">
        <f t="shared" si="13"/>
        <v>309193.26081642002</v>
      </c>
      <c r="K81" s="225">
        <f t="shared" si="13"/>
        <v>649401.70484340016</v>
      </c>
      <c r="L81" s="225">
        <f t="shared" si="13"/>
        <v>604757.69166528026</v>
      </c>
      <c r="M81" s="225">
        <f t="shared" si="13"/>
        <v>786677.10846696002</v>
      </c>
      <c r="N81" s="225">
        <f t="shared" si="13"/>
        <v>1375170.1970562001</v>
      </c>
      <c r="O81" s="90">
        <f t="shared" si="12"/>
        <v>6216048.8363524321</v>
      </c>
    </row>
    <row r="82" spans="1:15" ht="21.5" thickBot="1" x14ac:dyDescent="0.55000000000000004">
      <c r="A82" s="93"/>
    </row>
    <row r="83" spans="1:15" ht="21.5" thickBot="1" x14ac:dyDescent="0.55000000000000004">
      <c r="A83" s="93"/>
      <c r="B83" s="220" t="s">
        <v>36</v>
      </c>
      <c r="C83" s="221">
        <f>C$3</f>
        <v>44562</v>
      </c>
      <c r="D83" s="221">
        <f t="shared" ref="D83:N83" si="14">D$3</f>
        <v>44593</v>
      </c>
      <c r="E83" s="221">
        <f t="shared" si="14"/>
        <v>44621</v>
      </c>
      <c r="F83" s="221">
        <f t="shared" si="14"/>
        <v>44652</v>
      </c>
      <c r="G83" s="221">
        <f t="shared" si="14"/>
        <v>44682</v>
      </c>
      <c r="H83" s="221">
        <f t="shared" si="14"/>
        <v>44713</v>
      </c>
      <c r="I83" s="221">
        <f t="shared" si="14"/>
        <v>44743</v>
      </c>
      <c r="J83" s="221">
        <f t="shared" si="14"/>
        <v>44774</v>
      </c>
      <c r="K83" s="221">
        <f t="shared" si="14"/>
        <v>44805</v>
      </c>
      <c r="L83" s="221">
        <f t="shared" si="14"/>
        <v>44835</v>
      </c>
      <c r="M83" s="221">
        <f t="shared" si="14"/>
        <v>44866</v>
      </c>
      <c r="N83" s="221" t="str">
        <f t="shared" si="14"/>
        <v>Dec-22 +</v>
      </c>
      <c r="O83" s="222" t="s">
        <v>34</v>
      </c>
    </row>
    <row r="84" spans="1:15" ht="15" customHeight="1" x14ac:dyDescent="0.35">
      <c r="A84" s="528" t="s">
        <v>64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6959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54829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87">
        <f t="shared" ref="O84:O97" si="15">SUM(C84:N84)</f>
        <v>61788</v>
      </c>
    </row>
    <row r="85" spans="1:15" x14ac:dyDescent="0.35">
      <c r="A85" s="529"/>
      <c r="B85" s="13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87">
        <f t="shared" si="15"/>
        <v>0</v>
      </c>
    </row>
    <row r="86" spans="1:15" x14ac:dyDescent="0.35">
      <c r="A86" s="529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4438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47062.288577695137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7856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23531.144288847569</v>
      </c>
      <c r="O86" s="87">
        <f t="shared" si="15"/>
        <v>82887.432866542702</v>
      </c>
    </row>
    <row r="87" spans="1:15" x14ac:dyDescent="0.35">
      <c r="A87" s="529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81412.818015572397</v>
      </c>
      <c r="E87" s="3">
        <f>SUM('BIZ kWh ENTRY'!E87,'BIZ kWh ENTRY'!U87,'BIZ kWh ENTRY'!AK87,'BIZ kWh ENTRY'!BA87)</f>
        <v>130432.5628111159</v>
      </c>
      <c r="F87" s="3">
        <f>SUM('BIZ kWh ENTRY'!F87,'BIZ kWh ENTRY'!V87,'BIZ kWh ENTRY'!AL87,'BIZ kWh ENTRY'!BB87)</f>
        <v>389205.23389410658</v>
      </c>
      <c r="G87" s="3">
        <f>SUM('BIZ kWh ENTRY'!G87,'BIZ kWh ENTRY'!W87,'BIZ kWh ENTRY'!AM87,'BIZ kWh ENTRY'!BC87)</f>
        <v>230117.27833277412</v>
      </c>
      <c r="H87" s="3">
        <f>SUM('BIZ kWh ENTRY'!H87,'BIZ kWh ENTRY'!X87,'BIZ kWh ENTRY'!AN87,'BIZ kWh ENTRY'!BD87)</f>
        <v>1455277.0847891397</v>
      </c>
      <c r="I87" s="3">
        <f>SUM('BIZ kWh ENTRY'!I87,'BIZ kWh ENTRY'!Y87,'BIZ kWh ENTRY'!AO87,'BIZ kWh ENTRY'!BE87)</f>
        <v>109312.50152529577</v>
      </c>
      <c r="J87" s="3">
        <f>SUM('BIZ kWh ENTRY'!J87,'BIZ kWh ENTRY'!Z87,'BIZ kWh ENTRY'!AP87,'BIZ kWh ENTRY'!BF87)</f>
        <v>215791.3260354482</v>
      </c>
      <c r="K87" s="3">
        <f>SUM('BIZ kWh ENTRY'!K87,'BIZ kWh ENTRY'!AA87,'BIZ kWh ENTRY'!AQ87,'BIZ kWh ENTRY'!BG87)</f>
        <v>312784.19941546756</v>
      </c>
      <c r="L87" s="3">
        <f>SUM('BIZ kWh ENTRY'!L87,'BIZ kWh ENTRY'!AB87,'BIZ kWh ENTRY'!AR87,'BIZ kWh ENTRY'!BH87)</f>
        <v>376945.08393806306</v>
      </c>
      <c r="M87" s="3">
        <f>SUM('BIZ kWh ENTRY'!M87,'BIZ kWh ENTRY'!AC87,'BIZ kWh ENTRY'!AS87,'BIZ kWh ENTRY'!BI87)</f>
        <v>635562.81436781655</v>
      </c>
      <c r="N87" s="3">
        <f>SUM('BIZ kWh ENTRY'!N87,'BIZ kWh ENTRY'!AD87,'BIZ kWh ENTRY'!AT87,'BIZ kWh ENTRY'!BJ87)</f>
        <v>1831306.6202037162</v>
      </c>
      <c r="O87" s="87">
        <f t="shared" si="15"/>
        <v>5768147.5233285166</v>
      </c>
    </row>
    <row r="88" spans="1:15" x14ac:dyDescent="0.35">
      <c r="A88" s="529"/>
      <c r="B88" s="13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186214.74695999999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37868.070240000001</v>
      </c>
      <c r="N88" s="3">
        <f>SUM('BIZ kWh ENTRY'!N88,'BIZ kWh ENTRY'!AD88,'BIZ kWh ENTRY'!AT88,'BIZ kWh ENTRY'!BJ88)</f>
        <v>109609.632</v>
      </c>
      <c r="O88" s="87">
        <f t="shared" si="15"/>
        <v>333692.44919999997</v>
      </c>
    </row>
    <row r="89" spans="1:15" x14ac:dyDescent="0.35">
      <c r="A89" s="529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87">
        <f t="shared" si="15"/>
        <v>0</v>
      </c>
    </row>
    <row r="90" spans="1:15" x14ac:dyDescent="0.35">
      <c r="A90" s="529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490170.77145473124</v>
      </c>
      <c r="G90" s="3">
        <f>SUM('BIZ kWh ENTRY'!G90,'BIZ kWh ENTRY'!W90,'BIZ kWh ENTRY'!AM90,'BIZ kWh ENTRY'!BC90)</f>
        <v>66300.979185244141</v>
      </c>
      <c r="H90" s="3">
        <f>SUM('BIZ kWh ENTRY'!H90,'BIZ kWh ENTRY'!X90,'BIZ kWh ENTRY'!AN90,'BIZ kWh ENTRY'!BD90)</f>
        <v>88759.005298247765</v>
      </c>
      <c r="I90" s="3">
        <f>SUM('BIZ kWh ENTRY'!I90,'BIZ kWh ENTRY'!Y90,'BIZ kWh ENTRY'!AO90,'BIZ kWh ENTRY'!BE90)</f>
        <v>199320.45005141632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227027.90869223449</v>
      </c>
      <c r="L90" s="3">
        <f>SUM('BIZ kWh ENTRY'!L90,'BIZ kWh ENTRY'!AB90,'BIZ kWh ENTRY'!AR90,'BIZ kWh ENTRY'!BH90)</f>
        <v>212226.8540587177</v>
      </c>
      <c r="M90" s="3">
        <f>SUM('BIZ kWh ENTRY'!M90,'BIZ kWh ENTRY'!AC90,'BIZ kWh ENTRY'!AS90,'BIZ kWh ENTRY'!BI90)</f>
        <v>319618.95503097243</v>
      </c>
      <c r="N90" s="3">
        <f>SUM('BIZ kWh ENTRY'!N90,'BIZ kWh ENTRY'!AD90,'BIZ kWh ENTRY'!AT90,'BIZ kWh ENTRY'!BJ90)</f>
        <v>584451.6113462717</v>
      </c>
      <c r="O90" s="87">
        <f t="shared" si="15"/>
        <v>2187876.5351178357</v>
      </c>
    </row>
    <row r="91" spans="1:15" x14ac:dyDescent="0.35">
      <c r="A91" s="529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1387592.6693850334</v>
      </c>
      <c r="E91" s="3">
        <f>SUM('BIZ kWh ENTRY'!E91,'BIZ kWh ENTRY'!U91,'BIZ kWh ENTRY'!AK91,'BIZ kWh ENTRY'!BA91)</f>
        <v>1316263.0945376523</v>
      </c>
      <c r="F91" s="3">
        <f>SUM('BIZ kWh ENTRY'!F91,'BIZ kWh ENTRY'!V91,'BIZ kWh ENTRY'!AL91,'BIZ kWh ENTRY'!BB91)</f>
        <v>1522742.3187730066</v>
      </c>
      <c r="G91" s="3">
        <f>SUM('BIZ kWh ENTRY'!G91,'BIZ kWh ENTRY'!W91,'BIZ kWh ENTRY'!AM91,'BIZ kWh ENTRY'!BC91)</f>
        <v>2230737.1937503507</v>
      </c>
      <c r="H91" s="3">
        <f>SUM('BIZ kWh ENTRY'!H91,'BIZ kWh ENTRY'!X91,'BIZ kWh ENTRY'!AN91,'BIZ kWh ENTRY'!BD91)</f>
        <v>2639237.5946957045</v>
      </c>
      <c r="I91" s="3">
        <f>SUM('BIZ kWh ENTRY'!I91,'BIZ kWh ENTRY'!Y91,'BIZ kWh ENTRY'!AO91,'BIZ kWh ENTRY'!BE91)</f>
        <v>2022305.3100850375</v>
      </c>
      <c r="J91" s="3">
        <f>SUM('BIZ kWh ENTRY'!J91,'BIZ kWh ENTRY'!Z91,'BIZ kWh ENTRY'!AP91,'BIZ kWh ENTRY'!BF91)</f>
        <v>2574376.7918417994</v>
      </c>
      <c r="K91" s="3">
        <f>SUM('BIZ kWh ENTRY'!K91,'BIZ kWh ENTRY'!AA91,'BIZ kWh ENTRY'!AQ91,'BIZ kWh ENTRY'!BG91)</f>
        <v>4575969.9632601263</v>
      </c>
      <c r="L91" s="3">
        <f>SUM('BIZ kWh ENTRY'!L91,'BIZ kWh ENTRY'!AB91,'BIZ kWh ENTRY'!AR91,'BIZ kWh ENTRY'!BH91)</f>
        <v>6911815.8385585295</v>
      </c>
      <c r="M91" s="3">
        <f>SUM('BIZ kWh ENTRY'!M91,'BIZ kWh ENTRY'!AC91,'BIZ kWh ENTRY'!AS91,'BIZ kWh ENTRY'!BI91)</f>
        <v>4807572.9138842933</v>
      </c>
      <c r="N91" s="3">
        <f>SUM('BIZ kWh ENTRY'!N91,'BIZ kWh ENTRY'!AD91,'BIZ kWh ENTRY'!AT91,'BIZ kWh ENTRY'!BJ91)</f>
        <v>14986410.47770494</v>
      </c>
      <c r="O91" s="87">
        <f t="shared" si="15"/>
        <v>44975024.166476473</v>
      </c>
    </row>
    <row r="92" spans="1:15" x14ac:dyDescent="0.35">
      <c r="A92" s="529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137684.17317229908</v>
      </c>
      <c r="E92" s="3">
        <f>SUM('BIZ kWh ENTRY'!E92,'BIZ kWh ENTRY'!U92,'BIZ kWh ENTRY'!AK92,'BIZ kWh ENTRY'!BA92)</f>
        <v>19402.587072000002</v>
      </c>
      <c r="F92" s="3">
        <f>SUM('BIZ kWh ENTRY'!F92,'BIZ kWh ENTRY'!V92,'BIZ kWh ENTRY'!AL92,'BIZ kWh ENTRY'!BB92)</f>
        <v>62136.531864000004</v>
      </c>
      <c r="G92" s="3">
        <f>SUM('BIZ kWh ENTRY'!G92,'BIZ kWh ENTRY'!W92,'BIZ kWh ENTRY'!AM92,'BIZ kWh ENTRY'!BC92)</f>
        <v>215514.63843049132</v>
      </c>
      <c r="H92" s="3">
        <f>SUM('BIZ kWh ENTRY'!H92,'BIZ kWh ENTRY'!X92,'BIZ kWh ENTRY'!AN92,'BIZ kWh ENTRY'!BD92)</f>
        <v>248668.75519200004</v>
      </c>
      <c r="I92" s="3">
        <f>SUM('BIZ kWh ENTRY'!I92,'BIZ kWh ENTRY'!Y92,'BIZ kWh ENTRY'!AO92,'BIZ kWh ENTRY'!BE92)</f>
        <v>22211.403984</v>
      </c>
      <c r="J92" s="3">
        <f>SUM('BIZ kWh ENTRY'!J92,'BIZ kWh ENTRY'!Z92,'BIZ kWh ENTRY'!AP92,'BIZ kWh ENTRY'!BF92)</f>
        <v>215826.029496</v>
      </c>
      <c r="K92" s="3">
        <f>SUM('BIZ kWh ENTRY'!K92,'BIZ kWh ENTRY'!AA92,'BIZ kWh ENTRY'!AQ92,'BIZ kWh ENTRY'!BG92)</f>
        <v>462885.3763721537</v>
      </c>
      <c r="L92" s="3">
        <f>SUM('BIZ kWh ENTRY'!L92,'BIZ kWh ENTRY'!AB92,'BIZ kWh ENTRY'!AR92,'BIZ kWh ENTRY'!BH92)</f>
        <v>435551.27791713632</v>
      </c>
      <c r="M92" s="3">
        <f>SUM('BIZ kWh ENTRY'!M92,'BIZ kWh ENTRY'!AC92,'BIZ kWh ENTRY'!AS92,'BIZ kWh ENTRY'!BI92)</f>
        <v>210639.78815064265</v>
      </c>
      <c r="N92" s="3">
        <f>SUM('BIZ kWh ENTRY'!N92,'BIZ kWh ENTRY'!AD92,'BIZ kWh ENTRY'!AT92,'BIZ kWh ENTRY'!BJ92)</f>
        <v>4425381.1724161534</v>
      </c>
      <c r="O92" s="87">
        <f t="shared" si="15"/>
        <v>6455901.7340668766</v>
      </c>
    </row>
    <row r="93" spans="1:15" x14ac:dyDescent="0.35">
      <c r="A93" s="529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87">
        <f t="shared" si="15"/>
        <v>0</v>
      </c>
    </row>
    <row r="94" spans="1:15" x14ac:dyDescent="0.35">
      <c r="A94" s="529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87">
        <f t="shared" si="15"/>
        <v>0</v>
      </c>
    </row>
    <row r="95" spans="1:15" x14ac:dyDescent="0.35">
      <c r="A95" s="529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1220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2878</v>
      </c>
      <c r="L95" s="3">
        <f>SUM('BIZ kWh ENTRY'!L95,'BIZ kWh ENTRY'!AB95,'BIZ kWh ENTRY'!AR95,'BIZ kWh ENTRY'!BH95)</f>
        <v>2878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8634</v>
      </c>
      <c r="O95" s="87">
        <f t="shared" si="15"/>
        <v>15610</v>
      </c>
    </row>
    <row r="96" spans="1:15" ht="15" thickBot="1" x14ac:dyDescent="0.4">
      <c r="A96" s="530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21156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87">
        <f t="shared" si="15"/>
        <v>21156</v>
      </c>
    </row>
    <row r="97" spans="1:15" ht="15" thickBot="1" x14ac:dyDescent="0.4">
      <c r="A97" s="91"/>
      <c r="B97" s="224" t="s">
        <v>43</v>
      </c>
      <c r="C97" s="225">
        <f t="shared" ref="C97:N97" si="16">SUM(C84:C96)</f>
        <v>0</v>
      </c>
      <c r="D97" s="225">
        <f t="shared" si="16"/>
        <v>1613648.6605729049</v>
      </c>
      <c r="E97" s="225">
        <f t="shared" si="16"/>
        <v>1466098.2444207682</v>
      </c>
      <c r="F97" s="225">
        <f t="shared" si="16"/>
        <v>2468692.8559858445</v>
      </c>
      <c r="G97" s="225">
        <f t="shared" si="16"/>
        <v>2930104.8366588606</v>
      </c>
      <c r="H97" s="225">
        <f t="shared" si="16"/>
        <v>4479004.7285527876</v>
      </c>
      <c r="I97" s="225">
        <f t="shared" si="16"/>
        <v>2374305.6656457493</v>
      </c>
      <c r="J97" s="225">
        <f t="shared" si="16"/>
        <v>3005994.1473732479</v>
      </c>
      <c r="K97" s="225">
        <f t="shared" si="16"/>
        <v>5589401.447739982</v>
      </c>
      <c r="L97" s="225">
        <f t="shared" si="16"/>
        <v>7994246.0544724464</v>
      </c>
      <c r="M97" s="225">
        <f t="shared" si="16"/>
        <v>6011262.5416737255</v>
      </c>
      <c r="N97" s="225">
        <f t="shared" si="16"/>
        <v>21969324.657959931</v>
      </c>
      <c r="O97" s="90">
        <f t="shared" si="15"/>
        <v>59902083.841056243</v>
      </c>
    </row>
    <row r="98" spans="1:15" ht="21.5" thickBot="1" x14ac:dyDescent="0.55000000000000004">
      <c r="A98" s="93"/>
    </row>
    <row r="99" spans="1:15" ht="21.5" thickBot="1" x14ac:dyDescent="0.55000000000000004">
      <c r="A99" s="93"/>
      <c r="B99" s="220" t="s">
        <v>36</v>
      </c>
      <c r="C99" s="221">
        <f>C$3</f>
        <v>44562</v>
      </c>
      <c r="D99" s="221">
        <f t="shared" ref="D99:N99" si="17">D$3</f>
        <v>44593</v>
      </c>
      <c r="E99" s="221">
        <f t="shared" si="17"/>
        <v>44621</v>
      </c>
      <c r="F99" s="221">
        <f t="shared" si="17"/>
        <v>44652</v>
      </c>
      <c r="G99" s="221">
        <f t="shared" si="17"/>
        <v>44682</v>
      </c>
      <c r="H99" s="221">
        <f t="shared" si="17"/>
        <v>44713</v>
      </c>
      <c r="I99" s="221">
        <f t="shared" si="17"/>
        <v>44743</v>
      </c>
      <c r="J99" s="221">
        <f t="shared" si="17"/>
        <v>44774</v>
      </c>
      <c r="K99" s="221">
        <f t="shared" si="17"/>
        <v>44805</v>
      </c>
      <c r="L99" s="221">
        <f t="shared" si="17"/>
        <v>44835</v>
      </c>
      <c r="M99" s="221">
        <f t="shared" si="17"/>
        <v>44866</v>
      </c>
      <c r="N99" s="221" t="str">
        <f t="shared" si="17"/>
        <v>Dec-22 +</v>
      </c>
      <c r="O99" s="222" t="s">
        <v>34</v>
      </c>
    </row>
    <row r="100" spans="1:15" ht="15" customHeight="1" x14ac:dyDescent="0.35">
      <c r="A100" s="537" t="s">
        <v>174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87">
        <f t="shared" ref="O100:O113" si="18">SUM(C100:N100)</f>
        <v>0</v>
      </c>
    </row>
    <row r="101" spans="1:15" x14ac:dyDescent="0.35">
      <c r="A101" s="538"/>
      <c r="B101" s="13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87">
        <f t="shared" si="18"/>
        <v>0</v>
      </c>
    </row>
    <row r="102" spans="1:15" x14ac:dyDescent="0.35">
      <c r="A102" s="538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87">
        <f t="shared" si="18"/>
        <v>0</v>
      </c>
    </row>
    <row r="103" spans="1:15" x14ac:dyDescent="0.35">
      <c r="A103" s="538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87">
        <f t="shared" si="18"/>
        <v>0</v>
      </c>
    </row>
    <row r="104" spans="1:15" x14ac:dyDescent="0.35">
      <c r="A104" s="538"/>
      <c r="B104" s="13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87">
        <f t="shared" si="18"/>
        <v>0</v>
      </c>
    </row>
    <row r="105" spans="1:15" x14ac:dyDescent="0.35">
      <c r="A105" s="538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87">
        <f t="shared" si="18"/>
        <v>0</v>
      </c>
    </row>
    <row r="106" spans="1:15" x14ac:dyDescent="0.35">
      <c r="A106" s="538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87">
        <f t="shared" si="18"/>
        <v>0</v>
      </c>
    </row>
    <row r="107" spans="1:15" x14ac:dyDescent="0.35">
      <c r="A107" s="538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87">
        <f t="shared" si="18"/>
        <v>0</v>
      </c>
    </row>
    <row r="108" spans="1:15" x14ac:dyDescent="0.35">
      <c r="A108" s="538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382155.79449411988</v>
      </c>
      <c r="I108" s="3">
        <f>SUM('BIZ kWh ENTRY'!I108,'BIZ kWh ENTRY'!Y108,'BIZ kWh ENTRY'!AO108,'BIZ kWh ENTRY'!BE108)</f>
        <v>448165.14277105464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22779.403749999976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14875.684899999998</v>
      </c>
      <c r="O108" s="87">
        <f t="shared" si="18"/>
        <v>867976.0259151744</v>
      </c>
    </row>
    <row r="109" spans="1:15" x14ac:dyDescent="0.35">
      <c r="A109" s="538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87">
        <f t="shared" si="18"/>
        <v>0</v>
      </c>
    </row>
    <row r="110" spans="1:15" x14ac:dyDescent="0.35">
      <c r="A110" s="538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87">
        <f t="shared" si="18"/>
        <v>0</v>
      </c>
    </row>
    <row r="111" spans="1:15" x14ac:dyDescent="0.35">
      <c r="A111" s="538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87">
        <f t="shared" si="18"/>
        <v>0</v>
      </c>
    </row>
    <row r="112" spans="1:15" ht="15" thickBot="1" x14ac:dyDescent="0.4">
      <c r="A112" s="539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87">
        <f t="shared" si="18"/>
        <v>0</v>
      </c>
    </row>
    <row r="113" spans="1:16" ht="15" thickBot="1" x14ac:dyDescent="0.4">
      <c r="A113" s="91"/>
      <c r="B113" s="224" t="s">
        <v>43</v>
      </c>
      <c r="C113" s="225">
        <f t="shared" ref="C113:N113" si="19">SUM(C100:C112)</f>
        <v>0</v>
      </c>
      <c r="D113" s="225">
        <f t="shared" si="19"/>
        <v>0</v>
      </c>
      <c r="E113" s="225">
        <f t="shared" si="19"/>
        <v>0</v>
      </c>
      <c r="F113" s="225">
        <f t="shared" si="19"/>
        <v>0</v>
      </c>
      <c r="G113" s="225">
        <f t="shared" si="19"/>
        <v>0</v>
      </c>
      <c r="H113" s="225">
        <f t="shared" si="19"/>
        <v>382155.79449411988</v>
      </c>
      <c r="I113" s="225">
        <f t="shared" si="19"/>
        <v>448165.14277105464</v>
      </c>
      <c r="J113" s="225">
        <f t="shared" si="19"/>
        <v>0</v>
      </c>
      <c r="K113" s="225">
        <f t="shared" si="19"/>
        <v>22779.403749999976</v>
      </c>
      <c r="L113" s="225">
        <f t="shared" si="19"/>
        <v>0</v>
      </c>
      <c r="M113" s="225">
        <f t="shared" si="19"/>
        <v>0</v>
      </c>
      <c r="N113" s="225">
        <f t="shared" si="19"/>
        <v>14875.684899999998</v>
      </c>
      <c r="O113" s="90">
        <f t="shared" si="18"/>
        <v>867976.0259151744</v>
      </c>
      <c r="P113" s="364">
        <f>SUM(C100:N112)</f>
        <v>867976.0259151744</v>
      </c>
    </row>
    <row r="114" spans="1:16" ht="21.5" thickBot="1" x14ac:dyDescent="0.4">
      <c r="A114" s="92"/>
    </row>
    <row r="115" spans="1:16" ht="21.5" thickBot="1" x14ac:dyDescent="0.4">
      <c r="A115" s="92"/>
      <c r="B115" s="220" t="s">
        <v>36</v>
      </c>
      <c r="C115" s="221">
        <f>C$3</f>
        <v>44562</v>
      </c>
      <c r="D115" s="221">
        <f t="shared" ref="D115:N115" si="20">D$3</f>
        <v>44593</v>
      </c>
      <c r="E115" s="221">
        <f t="shared" si="20"/>
        <v>44621</v>
      </c>
      <c r="F115" s="221">
        <f t="shared" si="20"/>
        <v>44652</v>
      </c>
      <c r="G115" s="221">
        <f t="shared" si="20"/>
        <v>44682</v>
      </c>
      <c r="H115" s="221">
        <f t="shared" si="20"/>
        <v>44713</v>
      </c>
      <c r="I115" s="221">
        <f t="shared" si="20"/>
        <v>44743</v>
      </c>
      <c r="J115" s="221">
        <f t="shared" si="20"/>
        <v>44774</v>
      </c>
      <c r="K115" s="221">
        <f t="shared" si="20"/>
        <v>44805</v>
      </c>
      <c r="L115" s="221">
        <f t="shared" si="20"/>
        <v>44835</v>
      </c>
      <c r="M115" s="221">
        <f t="shared" si="20"/>
        <v>44866</v>
      </c>
      <c r="N115" s="221" t="str">
        <f t="shared" si="20"/>
        <v>Dec-22 +</v>
      </c>
      <c r="O115" s="222" t="s">
        <v>34</v>
      </c>
    </row>
    <row r="116" spans="1:16" ht="15" customHeight="1" x14ac:dyDescent="0.35">
      <c r="A116" s="531" t="s">
        <v>63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87">
        <f t="shared" ref="O116:O129" si="21">SUM(C116:N116)</f>
        <v>0</v>
      </c>
    </row>
    <row r="117" spans="1:16" x14ac:dyDescent="0.35">
      <c r="A117" s="532"/>
      <c r="B117" s="13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87">
        <f t="shared" si="21"/>
        <v>0</v>
      </c>
    </row>
    <row r="118" spans="1:16" x14ac:dyDescent="0.35">
      <c r="A118" s="532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87">
        <f t="shared" si="21"/>
        <v>0</v>
      </c>
    </row>
    <row r="119" spans="1:16" x14ac:dyDescent="0.35">
      <c r="A119" s="532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87">
        <f t="shared" si="21"/>
        <v>0</v>
      </c>
    </row>
    <row r="120" spans="1:16" x14ac:dyDescent="0.35">
      <c r="A120" s="532"/>
      <c r="B120" s="13" t="s">
        <v>58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105337.42773437499</v>
      </c>
      <c r="K120" s="3">
        <f>SUM('BIZ kWh ENTRY'!K120,'BIZ kWh ENTRY'!AA120,'BIZ kWh ENTRY'!AQ120,'BIZ kWh ENTRY'!BG120)</f>
        <v>30969.8310546875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90457.67578125</v>
      </c>
      <c r="O120" s="87">
        <f t="shared" si="21"/>
        <v>226764.9345703125</v>
      </c>
    </row>
    <row r="121" spans="1:16" x14ac:dyDescent="0.35">
      <c r="A121" s="532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87">
        <f t="shared" si="21"/>
        <v>0</v>
      </c>
    </row>
    <row r="122" spans="1:16" x14ac:dyDescent="0.35">
      <c r="A122" s="532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98925.313842773438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87">
        <f t="shared" si="21"/>
        <v>98925.313842773438</v>
      </c>
    </row>
    <row r="123" spans="1:16" x14ac:dyDescent="0.35">
      <c r="A123" s="532"/>
      <c r="B123" s="11" t="s">
        <v>55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317166.61834716791</v>
      </c>
      <c r="I123" s="3">
        <f>SUM('BIZ kWh ENTRY'!I123,'BIZ kWh ENTRY'!Y123,'BIZ kWh ENTRY'!AO123,'BIZ kWh ENTRY'!BE123)</f>
        <v>32372.08154296875</v>
      </c>
      <c r="J123" s="3">
        <f>SUM('BIZ kWh ENTRY'!J123,'BIZ kWh ENTRY'!Z123,'BIZ kWh ENTRY'!AP123,'BIZ kWh ENTRY'!BF123)</f>
        <v>188524.45899200439</v>
      </c>
      <c r="K123" s="3">
        <f>SUM('BIZ kWh ENTRY'!K123,'BIZ kWh ENTRY'!AA123,'BIZ kWh ENTRY'!AQ123,'BIZ kWh ENTRY'!BG123)</f>
        <v>1033313.0514526366</v>
      </c>
      <c r="L123" s="3">
        <f>SUM('BIZ kWh ENTRY'!L123,'BIZ kWh ENTRY'!AB123,'BIZ kWh ENTRY'!AR123,'BIZ kWh ENTRY'!BH123)</f>
        <v>358370.2549438476</v>
      </c>
      <c r="M123" s="3">
        <f>SUM('BIZ kWh ENTRY'!M123,'BIZ kWh ENTRY'!AC123,'BIZ kWh ENTRY'!AS123,'BIZ kWh ENTRY'!BI123)</f>
        <v>226205.62591552731</v>
      </c>
      <c r="N123" s="3">
        <f>SUM('BIZ kWh ENTRY'!N123,'BIZ kWh ENTRY'!AD123,'BIZ kWh ENTRY'!AT123,'BIZ kWh ENTRY'!BJ123)</f>
        <v>137638.34381103513</v>
      </c>
      <c r="O123" s="87">
        <f t="shared" si="21"/>
        <v>2293590.435005188</v>
      </c>
    </row>
    <row r="124" spans="1:16" x14ac:dyDescent="0.35">
      <c r="A124" s="532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87">
        <f t="shared" si="21"/>
        <v>0</v>
      </c>
    </row>
    <row r="125" spans="1:16" x14ac:dyDescent="0.35">
      <c r="A125" s="532"/>
      <c r="B125" s="11" t="s">
        <v>53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87">
        <f t="shared" si="21"/>
        <v>0</v>
      </c>
    </row>
    <row r="126" spans="1:16" x14ac:dyDescent="0.35">
      <c r="A126" s="532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87">
        <f t="shared" si="21"/>
        <v>0</v>
      </c>
    </row>
    <row r="127" spans="1:16" x14ac:dyDescent="0.35">
      <c r="A127" s="532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87">
        <f t="shared" si="21"/>
        <v>0</v>
      </c>
    </row>
    <row r="128" spans="1:16" ht="15" thickBot="1" x14ac:dyDescent="0.4">
      <c r="A128" s="533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87">
        <f t="shared" si="21"/>
        <v>0</v>
      </c>
    </row>
    <row r="129" spans="1:15" ht="15" thickBot="1" x14ac:dyDescent="0.4">
      <c r="A129" s="91"/>
      <c r="B129" s="224" t="s">
        <v>43</v>
      </c>
      <c r="C129" s="225">
        <f t="shared" ref="C129:N129" si="22">SUM(C116:C128)</f>
        <v>0</v>
      </c>
      <c r="D129" s="225">
        <f t="shared" si="22"/>
        <v>0</v>
      </c>
      <c r="E129" s="225">
        <f t="shared" si="22"/>
        <v>0</v>
      </c>
      <c r="F129" s="225">
        <f t="shared" si="22"/>
        <v>0</v>
      </c>
      <c r="G129" s="225">
        <f t="shared" si="22"/>
        <v>0</v>
      </c>
      <c r="H129" s="225">
        <f t="shared" si="22"/>
        <v>416091.93218994135</v>
      </c>
      <c r="I129" s="225">
        <f t="shared" si="22"/>
        <v>32372.08154296875</v>
      </c>
      <c r="J129" s="225">
        <f t="shared" si="22"/>
        <v>293861.88672637939</v>
      </c>
      <c r="K129" s="225">
        <f t="shared" si="22"/>
        <v>1064282.8825073242</v>
      </c>
      <c r="L129" s="225">
        <f t="shared" si="22"/>
        <v>358370.2549438476</v>
      </c>
      <c r="M129" s="225">
        <f t="shared" si="22"/>
        <v>226205.62591552731</v>
      </c>
      <c r="N129" s="225">
        <f t="shared" si="22"/>
        <v>228096.01959228513</v>
      </c>
      <c r="O129" s="90">
        <f t="shared" si="21"/>
        <v>2619280.6834182739</v>
      </c>
    </row>
    <row r="130" spans="1:15" ht="21.5" thickBot="1" x14ac:dyDescent="0.4">
      <c r="A130" s="92"/>
    </row>
    <row r="131" spans="1:15" ht="21.5" thickBot="1" x14ac:dyDescent="0.4">
      <c r="A131" s="92"/>
      <c r="B131" s="220" t="s">
        <v>36</v>
      </c>
      <c r="C131" s="221">
        <f>C$3</f>
        <v>44562</v>
      </c>
      <c r="D131" s="221">
        <f t="shared" ref="D131:N131" si="23">D$3</f>
        <v>44593</v>
      </c>
      <c r="E131" s="221">
        <f t="shared" si="23"/>
        <v>44621</v>
      </c>
      <c r="F131" s="221">
        <f t="shared" si="23"/>
        <v>44652</v>
      </c>
      <c r="G131" s="221">
        <f t="shared" si="23"/>
        <v>44682</v>
      </c>
      <c r="H131" s="221">
        <f t="shared" si="23"/>
        <v>44713</v>
      </c>
      <c r="I131" s="221">
        <f t="shared" si="23"/>
        <v>44743</v>
      </c>
      <c r="J131" s="221">
        <f t="shared" si="23"/>
        <v>44774</v>
      </c>
      <c r="K131" s="221">
        <f t="shared" si="23"/>
        <v>44805</v>
      </c>
      <c r="L131" s="221">
        <f t="shared" si="23"/>
        <v>44835</v>
      </c>
      <c r="M131" s="221">
        <f t="shared" si="23"/>
        <v>44866</v>
      </c>
      <c r="N131" s="221" t="str">
        <f t="shared" si="23"/>
        <v>Dec-22 +</v>
      </c>
      <c r="O131" s="222" t="s">
        <v>34</v>
      </c>
    </row>
    <row r="132" spans="1:15" ht="15" customHeight="1" x14ac:dyDescent="0.35">
      <c r="A132" s="528" t="s">
        <v>70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87">
        <f t="shared" ref="O132:O145" si="24">SUM(C132:N132)</f>
        <v>0</v>
      </c>
    </row>
    <row r="133" spans="1:15" x14ac:dyDescent="0.35">
      <c r="A133" s="529"/>
      <c r="B133" s="13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87">
        <f t="shared" si="24"/>
        <v>0</v>
      </c>
    </row>
    <row r="134" spans="1:15" x14ac:dyDescent="0.35">
      <c r="A134" s="529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87">
        <f t="shared" si="24"/>
        <v>0</v>
      </c>
    </row>
    <row r="135" spans="1:15" x14ac:dyDescent="0.35">
      <c r="A135" s="529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87">
        <f t="shared" si="24"/>
        <v>0</v>
      </c>
    </row>
    <row r="136" spans="1:15" x14ac:dyDescent="0.35">
      <c r="A136" s="529"/>
      <c r="B136" s="13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9026.9307861328089</v>
      </c>
      <c r="O136" s="87">
        <f t="shared" si="24"/>
        <v>9026.9307861328089</v>
      </c>
    </row>
    <row r="137" spans="1:15" x14ac:dyDescent="0.35">
      <c r="A137" s="529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87">
        <f t="shared" si="24"/>
        <v>0</v>
      </c>
    </row>
    <row r="138" spans="1:15" x14ac:dyDescent="0.35">
      <c r="A138" s="529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477086.390625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0</v>
      </c>
      <c r="N138" s="3">
        <f>SUM('BIZ kWh ENTRY'!N138,'BIZ kWh ENTRY'!AD138,'BIZ kWh ENTRY'!AT138,'BIZ kWh ENTRY'!BJ138)</f>
        <v>0</v>
      </c>
      <c r="O138" s="87">
        <f t="shared" si="24"/>
        <v>477086.390625</v>
      </c>
    </row>
    <row r="139" spans="1:15" x14ac:dyDescent="0.35">
      <c r="A139" s="529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48178.87744140625</v>
      </c>
      <c r="J139" s="3">
        <f>SUM('BIZ kWh ENTRY'!J139,'BIZ kWh ENTRY'!Z139,'BIZ kWh ENTRY'!AP139,'BIZ kWh ENTRY'!BF139)</f>
        <v>76138.157653808594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3284.9234619140625</v>
      </c>
      <c r="M139" s="3">
        <f>SUM('BIZ kWh ENTRY'!M139,'BIZ kWh ENTRY'!AC139,'BIZ kWh ENTRY'!AS139,'BIZ kWh ENTRY'!BI139)</f>
        <v>0</v>
      </c>
      <c r="N139" s="3">
        <f>SUM('BIZ kWh ENTRY'!N139,'BIZ kWh ENTRY'!AD139,'BIZ kWh ENTRY'!AT139,'BIZ kWh ENTRY'!BJ139)</f>
        <v>358056.65734863281</v>
      </c>
      <c r="O139" s="87">
        <f t="shared" si="24"/>
        <v>485658.61590576172</v>
      </c>
    </row>
    <row r="140" spans="1:15" x14ac:dyDescent="0.35">
      <c r="A140" s="529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87">
        <f t="shared" si="24"/>
        <v>0</v>
      </c>
    </row>
    <row r="141" spans="1:15" x14ac:dyDescent="0.35">
      <c r="A141" s="529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36288.029296875</v>
      </c>
      <c r="O141" s="87">
        <f t="shared" si="24"/>
        <v>36288.029296875</v>
      </c>
    </row>
    <row r="142" spans="1:15" x14ac:dyDescent="0.35">
      <c r="A142" s="529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87">
        <f t="shared" si="24"/>
        <v>0</v>
      </c>
    </row>
    <row r="143" spans="1:15" x14ac:dyDescent="0.35">
      <c r="A143" s="529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87">
        <f t="shared" si="24"/>
        <v>0</v>
      </c>
    </row>
    <row r="144" spans="1:15" ht="15" thickBot="1" x14ac:dyDescent="0.4">
      <c r="A144" s="530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87">
        <f t="shared" si="24"/>
        <v>0</v>
      </c>
    </row>
    <row r="145" spans="1:15" ht="15" thickBot="1" x14ac:dyDescent="0.4">
      <c r="A145" s="91"/>
      <c r="B145" s="224" t="s">
        <v>43</v>
      </c>
      <c r="C145" s="225">
        <f t="shared" ref="C145:N145" si="25">SUM(C132:C144)</f>
        <v>0</v>
      </c>
      <c r="D145" s="225">
        <f t="shared" si="25"/>
        <v>0</v>
      </c>
      <c r="E145" s="225">
        <f t="shared" si="25"/>
        <v>0</v>
      </c>
      <c r="F145" s="225">
        <f t="shared" si="25"/>
        <v>0</v>
      </c>
      <c r="G145" s="225">
        <f t="shared" si="25"/>
        <v>0</v>
      </c>
      <c r="H145" s="225">
        <f t="shared" si="25"/>
        <v>477086.390625</v>
      </c>
      <c r="I145" s="225">
        <f t="shared" si="25"/>
        <v>48178.87744140625</v>
      </c>
      <c r="J145" s="225">
        <f t="shared" si="25"/>
        <v>76138.157653808594</v>
      </c>
      <c r="K145" s="225">
        <f t="shared" si="25"/>
        <v>0</v>
      </c>
      <c r="L145" s="225">
        <f t="shared" si="25"/>
        <v>3284.9234619140625</v>
      </c>
      <c r="M145" s="225">
        <f t="shared" si="25"/>
        <v>0</v>
      </c>
      <c r="N145" s="225">
        <f t="shared" si="25"/>
        <v>403371.61743164063</v>
      </c>
      <c r="O145" s="90">
        <f t="shared" si="24"/>
        <v>1008059.9666137695</v>
      </c>
    </row>
    <row r="146" spans="1:15" ht="21.5" thickBot="1" x14ac:dyDescent="0.4">
      <c r="A146" s="92"/>
    </row>
    <row r="147" spans="1:15" ht="15" thickBot="1" x14ac:dyDescent="0.4">
      <c r="A147" s="91"/>
      <c r="B147" s="220" t="s">
        <v>36</v>
      </c>
      <c r="C147" s="221">
        <f>C$3</f>
        <v>44562</v>
      </c>
      <c r="D147" s="221">
        <f t="shared" ref="D147:N147" si="26">D$3</f>
        <v>44593</v>
      </c>
      <c r="E147" s="221">
        <f t="shared" si="26"/>
        <v>44621</v>
      </c>
      <c r="F147" s="221">
        <f t="shared" si="26"/>
        <v>44652</v>
      </c>
      <c r="G147" s="221">
        <f t="shared" si="26"/>
        <v>44682</v>
      </c>
      <c r="H147" s="221">
        <f t="shared" si="26"/>
        <v>44713</v>
      </c>
      <c r="I147" s="221">
        <f t="shared" si="26"/>
        <v>44743</v>
      </c>
      <c r="J147" s="221">
        <f t="shared" si="26"/>
        <v>44774</v>
      </c>
      <c r="K147" s="221">
        <f t="shared" si="26"/>
        <v>44805</v>
      </c>
      <c r="L147" s="221">
        <f t="shared" si="26"/>
        <v>44835</v>
      </c>
      <c r="M147" s="221">
        <f t="shared" si="26"/>
        <v>44866</v>
      </c>
      <c r="N147" s="221" t="str">
        <f t="shared" si="26"/>
        <v>Dec-22 +</v>
      </c>
      <c r="O147" s="222" t="s">
        <v>34</v>
      </c>
    </row>
    <row r="148" spans="1:15" ht="15" customHeight="1" x14ac:dyDescent="0.35">
      <c r="A148" s="534" t="s">
        <v>175</v>
      </c>
      <c r="B148" s="11" t="s">
        <v>62</v>
      </c>
      <c r="C148" s="3">
        <f t="shared" ref="C148:N148" si="27">C20+C36+C52+C68+C84+C132</f>
        <v>0</v>
      </c>
      <c r="D148" s="3">
        <f t="shared" si="27"/>
        <v>418349</v>
      </c>
      <c r="E148" s="3">
        <f t="shared" si="27"/>
        <v>467822.86082636053</v>
      </c>
      <c r="F148" s="3">
        <f t="shared" si="27"/>
        <v>144722.18704049831</v>
      </c>
      <c r="G148" s="3">
        <f t="shared" si="27"/>
        <v>602350</v>
      </c>
      <c r="H148" s="3">
        <f t="shared" si="27"/>
        <v>132112</v>
      </c>
      <c r="I148" s="3">
        <f t="shared" si="27"/>
        <v>417153.4752461352</v>
      </c>
      <c r="J148" s="3">
        <f t="shared" si="27"/>
        <v>0</v>
      </c>
      <c r="K148" s="3">
        <f t="shared" si="27"/>
        <v>0</v>
      </c>
      <c r="L148" s="3">
        <f t="shared" si="27"/>
        <v>589200.40112691908</v>
      </c>
      <c r="M148" s="3">
        <f t="shared" si="27"/>
        <v>471985</v>
      </c>
      <c r="N148" s="3">
        <f t="shared" si="27"/>
        <v>2698024.1176800216</v>
      </c>
      <c r="O148" s="87">
        <f t="shared" ref="O148:O161" si="28">SUM(C148:N148)</f>
        <v>5941719.0419199346</v>
      </c>
    </row>
    <row r="149" spans="1:15" x14ac:dyDescent="0.35">
      <c r="A149" s="535"/>
      <c r="B149" s="13" t="s">
        <v>61</v>
      </c>
      <c r="C149" s="3">
        <f t="shared" ref="C149:N149" si="29">C21+C37+C53+C69+C85+C133</f>
        <v>0</v>
      </c>
      <c r="D149" s="3">
        <f t="shared" si="29"/>
        <v>0</v>
      </c>
      <c r="E149" s="3">
        <f t="shared" si="29"/>
        <v>0</v>
      </c>
      <c r="F149" s="3">
        <f t="shared" si="29"/>
        <v>0</v>
      </c>
      <c r="G149" s="3">
        <f t="shared" si="29"/>
        <v>0</v>
      </c>
      <c r="H149" s="3">
        <f t="shared" si="29"/>
        <v>0</v>
      </c>
      <c r="I149" s="3">
        <f t="shared" si="29"/>
        <v>0</v>
      </c>
      <c r="J149" s="3">
        <f t="shared" si="29"/>
        <v>0</v>
      </c>
      <c r="K149" s="3">
        <f t="shared" si="29"/>
        <v>0</v>
      </c>
      <c r="L149" s="3">
        <f t="shared" si="29"/>
        <v>0</v>
      </c>
      <c r="M149" s="3">
        <f t="shared" si="29"/>
        <v>0</v>
      </c>
      <c r="N149" s="3">
        <f t="shared" si="29"/>
        <v>21376.578923858375</v>
      </c>
      <c r="O149" s="87">
        <f t="shared" si="28"/>
        <v>21376.578923858375</v>
      </c>
    </row>
    <row r="150" spans="1:15" x14ac:dyDescent="0.35">
      <c r="A150" s="535"/>
      <c r="B150" s="11" t="s">
        <v>60</v>
      </c>
      <c r="C150" s="3">
        <f t="shared" ref="C150:N150" si="30">C22+C38+C54+C70+C86+C134</f>
        <v>0</v>
      </c>
      <c r="D150" s="3">
        <f t="shared" si="30"/>
        <v>0</v>
      </c>
      <c r="E150" s="3">
        <f t="shared" si="30"/>
        <v>0</v>
      </c>
      <c r="F150" s="3">
        <f t="shared" si="30"/>
        <v>4438</v>
      </c>
      <c r="G150" s="3">
        <f t="shared" si="30"/>
        <v>0</v>
      </c>
      <c r="H150" s="3">
        <f t="shared" si="30"/>
        <v>47062.288577695137</v>
      </c>
      <c r="I150" s="3">
        <f t="shared" si="30"/>
        <v>0</v>
      </c>
      <c r="J150" s="3">
        <f t="shared" si="30"/>
        <v>0</v>
      </c>
      <c r="K150" s="3">
        <f t="shared" si="30"/>
        <v>7856</v>
      </c>
      <c r="L150" s="3">
        <f t="shared" si="30"/>
        <v>0</v>
      </c>
      <c r="M150" s="3">
        <f t="shared" si="30"/>
        <v>0</v>
      </c>
      <c r="N150" s="3">
        <f t="shared" si="30"/>
        <v>23531.144288847569</v>
      </c>
      <c r="O150" s="87">
        <f t="shared" si="28"/>
        <v>82887.432866542702</v>
      </c>
    </row>
    <row r="151" spans="1:15" x14ac:dyDescent="0.35">
      <c r="A151" s="535"/>
      <c r="B151" s="11" t="s">
        <v>59</v>
      </c>
      <c r="C151" s="3">
        <f t="shared" ref="C151:N151" si="31">C23+C39+C55+C71+C87+C135</f>
        <v>0</v>
      </c>
      <c r="D151" s="3">
        <f t="shared" si="31"/>
        <v>82501.726375052065</v>
      </c>
      <c r="E151" s="3">
        <f t="shared" si="31"/>
        <v>164493.64472666761</v>
      </c>
      <c r="F151" s="3">
        <f t="shared" si="31"/>
        <v>468929.38933864771</v>
      </c>
      <c r="G151" s="3">
        <f t="shared" si="31"/>
        <v>346106.29725395859</v>
      </c>
      <c r="H151" s="3">
        <f t="shared" si="31"/>
        <v>2984556.944627896</v>
      </c>
      <c r="I151" s="3">
        <f t="shared" si="31"/>
        <v>610708.60064573132</v>
      </c>
      <c r="J151" s="3">
        <f t="shared" si="31"/>
        <v>220350.95209684642</v>
      </c>
      <c r="K151" s="3">
        <f t="shared" si="31"/>
        <v>381480.67000535654</v>
      </c>
      <c r="L151" s="3">
        <f t="shared" si="31"/>
        <v>470292.67706285667</v>
      </c>
      <c r="M151" s="3">
        <f t="shared" si="31"/>
        <v>1881481.5241144944</v>
      </c>
      <c r="N151" s="3">
        <f t="shared" si="31"/>
        <v>7065515.6749537401</v>
      </c>
      <c r="O151" s="87">
        <f t="shared" si="28"/>
        <v>14676418.101201247</v>
      </c>
    </row>
    <row r="152" spans="1:15" x14ac:dyDescent="0.35">
      <c r="A152" s="535"/>
      <c r="B152" s="13" t="s">
        <v>58</v>
      </c>
      <c r="C152" s="3">
        <f t="shared" ref="C152:N152" si="32">C24+C40+C56+C72+C88+C136</f>
        <v>0</v>
      </c>
      <c r="D152" s="3">
        <f t="shared" si="32"/>
        <v>0</v>
      </c>
      <c r="E152" s="3">
        <f t="shared" si="32"/>
        <v>0</v>
      </c>
      <c r="F152" s="3">
        <f t="shared" si="32"/>
        <v>0</v>
      </c>
      <c r="G152" s="3">
        <f t="shared" si="32"/>
        <v>186214.74695999999</v>
      </c>
      <c r="H152" s="3">
        <f t="shared" si="32"/>
        <v>0</v>
      </c>
      <c r="I152" s="3">
        <f t="shared" si="32"/>
        <v>0</v>
      </c>
      <c r="J152" s="3">
        <f t="shared" si="32"/>
        <v>0</v>
      </c>
      <c r="K152" s="3">
        <f t="shared" si="32"/>
        <v>0</v>
      </c>
      <c r="L152" s="3">
        <f t="shared" si="32"/>
        <v>0</v>
      </c>
      <c r="M152" s="3">
        <f t="shared" si="32"/>
        <v>37868.070240000001</v>
      </c>
      <c r="N152" s="3">
        <f t="shared" si="32"/>
        <v>118636.56278613281</v>
      </c>
      <c r="O152" s="87">
        <f t="shared" si="28"/>
        <v>342719.37998613279</v>
      </c>
    </row>
    <row r="153" spans="1:15" x14ac:dyDescent="0.35">
      <c r="A153" s="535"/>
      <c r="B153" s="11" t="s">
        <v>57</v>
      </c>
      <c r="C153" s="3">
        <f t="shared" ref="C153:N153" si="33">C25+C41+C57+C73+C89+C137</f>
        <v>0</v>
      </c>
      <c r="D153" s="3">
        <f t="shared" si="33"/>
        <v>0</v>
      </c>
      <c r="E153" s="3">
        <f t="shared" si="33"/>
        <v>0</v>
      </c>
      <c r="F153" s="3">
        <f t="shared" si="33"/>
        <v>0</v>
      </c>
      <c r="G153" s="3">
        <f t="shared" si="33"/>
        <v>0</v>
      </c>
      <c r="H153" s="3">
        <f t="shared" si="33"/>
        <v>0</v>
      </c>
      <c r="I153" s="3">
        <f t="shared" si="33"/>
        <v>0</v>
      </c>
      <c r="J153" s="3">
        <f t="shared" si="33"/>
        <v>0</v>
      </c>
      <c r="K153" s="3">
        <f t="shared" si="33"/>
        <v>0</v>
      </c>
      <c r="L153" s="3">
        <f t="shared" si="33"/>
        <v>0</v>
      </c>
      <c r="M153" s="3">
        <f t="shared" si="33"/>
        <v>0</v>
      </c>
      <c r="N153" s="3">
        <f t="shared" si="33"/>
        <v>0</v>
      </c>
      <c r="O153" s="87">
        <f t="shared" si="28"/>
        <v>0</v>
      </c>
    </row>
    <row r="154" spans="1:15" x14ac:dyDescent="0.35">
      <c r="A154" s="535"/>
      <c r="B154" s="11" t="s">
        <v>56</v>
      </c>
      <c r="C154" s="3">
        <f t="shared" ref="C154:N154" si="34">C26+C42+C58+C74+C90+C138</f>
        <v>0</v>
      </c>
      <c r="D154" s="3">
        <f t="shared" si="34"/>
        <v>0</v>
      </c>
      <c r="E154" s="3">
        <f t="shared" si="34"/>
        <v>56655.219599063246</v>
      </c>
      <c r="F154" s="3">
        <f t="shared" si="34"/>
        <v>4124377.6189605752</v>
      </c>
      <c r="G154" s="3">
        <f t="shared" si="34"/>
        <v>491430.0244003486</v>
      </c>
      <c r="H154" s="3">
        <f t="shared" si="34"/>
        <v>894299.55144302058</v>
      </c>
      <c r="I154" s="3">
        <f t="shared" si="34"/>
        <v>403467.31185603247</v>
      </c>
      <c r="J154" s="3">
        <f t="shared" si="34"/>
        <v>33535.360000000001</v>
      </c>
      <c r="K154" s="3">
        <f t="shared" si="34"/>
        <v>427751.21608678286</v>
      </c>
      <c r="L154" s="3">
        <f t="shared" si="34"/>
        <v>433742.94143814105</v>
      </c>
      <c r="M154" s="3">
        <f t="shared" si="34"/>
        <v>2634779.5086045326</v>
      </c>
      <c r="N154" s="3">
        <f t="shared" si="34"/>
        <v>11247188.118035499</v>
      </c>
      <c r="O154" s="87">
        <f t="shared" si="28"/>
        <v>20747226.870423995</v>
      </c>
    </row>
    <row r="155" spans="1:15" x14ac:dyDescent="0.35">
      <c r="A155" s="535"/>
      <c r="B155" s="11" t="s">
        <v>55</v>
      </c>
      <c r="C155" s="3">
        <f t="shared" ref="C155:N155" si="35">C27+C43+C59+C75+C91+C139</f>
        <v>0</v>
      </c>
      <c r="D155" s="3">
        <f t="shared" si="35"/>
        <v>1646513.7192473409</v>
      </c>
      <c r="E155" s="3">
        <f t="shared" si="35"/>
        <v>1635138.333864246</v>
      </c>
      <c r="F155" s="3">
        <f t="shared" si="35"/>
        <v>2222383.0412471071</v>
      </c>
      <c r="G155" s="3">
        <f t="shared" si="35"/>
        <v>3014605.2901874799</v>
      </c>
      <c r="H155" s="3">
        <f t="shared" si="35"/>
        <v>4493350.4588694246</v>
      </c>
      <c r="I155" s="3">
        <f t="shared" si="35"/>
        <v>3745093.6954154372</v>
      </c>
      <c r="J155" s="3">
        <f t="shared" si="35"/>
        <v>3447171.3001640737</v>
      </c>
      <c r="K155" s="3">
        <f t="shared" si="35"/>
        <v>6202982.1929464871</v>
      </c>
      <c r="L155" s="3">
        <f t="shared" si="35"/>
        <v>7720419.0175970402</v>
      </c>
      <c r="M155" s="3">
        <f t="shared" si="35"/>
        <v>7064800.6940232329</v>
      </c>
      <c r="N155" s="3">
        <f t="shared" si="35"/>
        <v>24873293.354851857</v>
      </c>
      <c r="O155" s="87">
        <f t="shared" si="28"/>
        <v>66065751.098413721</v>
      </c>
    </row>
    <row r="156" spans="1:15" x14ac:dyDescent="0.35">
      <c r="A156" s="535"/>
      <c r="B156" s="11" t="s">
        <v>54</v>
      </c>
      <c r="C156" s="3">
        <f t="shared" ref="C156:N156" si="36">C28+C44+C60+C76+C92+C140</f>
        <v>0</v>
      </c>
      <c r="D156" s="3">
        <f t="shared" si="36"/>
        <v>137684.17317229908</v>
      </c>
      <c r="E156" s="3">
        <f t="shared" si="36"/>
        <v>19402.587072000002</v>
      </c>
      <c r="F156" s="3">
        <f t="shared" si="36"/>
        <v>3653641.412093203</v>
      </c>
      <c r="G156" s="3">
        <f t="shared" si="36"/>
        <v>215514.63843049132</v>
      </c>
      <c r="H156" s="3">
        <f t="shared" si="36"/>
        <v>843388.75519200007</v>
      </c>
      <c r="I156" s="3">
        <f t="shared" si="36"/>
        <v>87700.258375200006</v>
      </c>
      <c r="J156" s="3">
        <f t="shared" si="36"/>
        <v>215826.029496</v>
      </c>
      <c r="K156" s="3">
        <f t="shared" si="36"/>
        <v>466965.20446015371</v>
      </c>
      <c r="L156" s="3">
        <f t="shared" si="36"/>
        <v>436658.65982673632</v>
      </c>
      <c r="M156" s="3">
        <f t="shared" si="36"/>
        <v>214477.03186584264</v>
      </c>
      <c r="N156" s="3">
        <f t="shared" si="36"/>
        <v>7274203.0007450934</v>
      </c>
      <c r="O156" s="87">
        <f t="shared" si="28"/>
        <v>13565461.750729021</v>
      </c>
    </row>
    <row r="157" spans="1:15" x14ac:dyDescent="0.35">
      <c r="A157" s="535"/>
      <c r="B157" s="11" t="s">
        <v>53</v>
      </c>
      <c r="C157" s="3">
        <f t="shared" ref="C157:N157" si="37">C29+C45+C61+C77+C93+C141</f>
        <v>0</v>
      </c>
      <c r="D157" s="3">
        <f t="shared" si="37"/>
        <v>0</v>
      </c>
      <c r="E157" s="3">
        <f t="shared" si="37"/>
        <v>0</v>
      </c>
      <c r="F157" s="3">
        <f t="shared" si="37"/>
        <v>56416.703999999998</v>
      </c>
      <c r="G157" s="3">
        <f t="shared" si="37"/>
        <v>0</v>
      </c>
      <c r="H157" s="3">
        <f t="shared" si="37"/>
        <v>73867.584000000003</v>
      </c>
      <c r="I157" s="3">
        <f t="shared" si="37"/>
        <v>243449.53599999999</v>
      </c>
      <c r="J157" s="3">
        <f t="shared" si="37"/>
        <v>0</v>
      </c>
      <c r="K157" s="3">
        <f t="shared" si="37"/>
        <v>0</v>
      </c>
      <c r="L157" s="3">
        <f t="shared" si="37"/>
        <v>0</v>
      </c>
      <c r="M157" s="3">
        <f t="shared" si="37"/>
        <v>489607.47200000001</v>
      </c>
      <c r="N157" s="3">
        <f t="shared" si="37"/>
        <v>95530.253296875002</v>
      </c>
      <c r="O157" s="87">
        <f t="shared" si="28"/>
        <v>958871.54929687514</v>
      </c>
    </row>
    <row r="158" spans="1:15" x14ac:dyDescent="0.35">
      <c r="A158" s="535"/>
      <c r="B158" s="11" t="s">
        <v>52</v>
      </c>
      <c r="C158" s="3">
        <f t="shared" ref="C158:N158" si="38">C30+C46+C62+C78+C94+C142</f>
        <v>0</v>
      </c>
      <c r="D158" s="3">
        <f t="shared" si="38"/>
        <v>0</v>
      </c>
      <c r="E158" s="3">
        <f t="shared" si="38"/>
        <v>0</v>
      </c>
      <c r="F158" s="3">
        <f t="shared" si="38"/>
        <v>0</v>
      </c>
      <c r="G158" s="3">
        <f t="shared" si="38"/>
        <v>0</v>
      </c>
      <c r="H158" s="3">
        <f t="shared" si="38"/>
        <v>0</v>
      </c>
      <c r="I158" s="3">
        <f t="shared" si="38"/>
        <v>0</v>
      </c>
      <c r="J158" s="3">
        <f t="shared" si="38"/>
        <v>0</v>
      </c>
      <c r="K158" s="3">
        <f t="shared" si="38"/>
        <v>0</v>
      </c>
      <c r="L158" s="3">
        <f t="shared" si="38"/>
        <v>0</v>
      </c>
      <c r="M158" s="3">
        <f t="shared" si="38"/>
        <v>165636.954</v>
      </c>
      <c r="N158" s="3">
        <f t="shared" si="38"/>
        <v>202915.82576603393</v>
      </c>
      <c r="O158" s="87">
        <f t="shared" si="28"/>
        <v>368552.77976603393</v>
      </c>
    </row>
    <row r="159" spans="1:15" x14ac:dyDescent="0.35">
      <c r="A159" s="535"/>
      <c r="B159" s="11" t="s">
        <v>51</v>
      </c>
      <c r="C159" s="3">
        <f t="shared" ref="C159:N159" si="39">C31+C47+C63+C79+C95+C143</f>
        <v>0</v>
      </c>
      <c r="D159" s="3">
        <f t="shared" si="39"/>
        <v>95248.537999999986</v>
      </c>
      <c r="E159" s="3">
        <f t="shared" si="39"/>
        <v>0</v>
      </c>
      <c r="F159" s="3">
        <f t="shared" si="39"/>
        <v>4816.405999999999</v>
      </c>
      <c r="G159" s="3">
        <f t="shared" si="39"/>
        <v>10799.948</v>
      </c>
      <c r="H159" s="3">
        <f t="shared" si="39"/>
        <v>0</v>
      </c>
      <c r="I159" s="3">
        <f t="shared" si="39"/>
        <v>4772.6280000000006</v>
      </c>
      <c r="J159" s="3">
        <f t="shared" si="39"/>
        <v>1599841.4039999999</v>
      </c>
      <c r="K159" s="3">
        <f t="shared" si="39"/>
        <v>353809.05599999998</v>
      </c>
      <c r="L159" s="3">
        <f t="shared" si="39"/>
        <v>265440.272</v>
      </c>
      <c r="M159" s="3">
        <f t="shared" si="39"/>
        <v>0</v>
      </c>
      <c r="N159" s="3">
        <f t="shared" si="39"/>
        <v>415767.74799999996</v>
      </c>
      <c r="O159" s="87">
        <f t="shared" si="28"/>
        <v>2750496</v>
      </c>
    </row>
    <row r="160" spans="1:15" ht="15" thickBot="1" x14ac:dyDescent="0.4">
      <c r="A160" s="536"/>
      <c r="B160" s="11" t="s">
        <v>50</v>
      </c>
      <c r="C160" s="3">
        <f t="shared" ref="C160:N160" si="40">C32+C48+C64+C80+C96+C144</f>
        <v>0</v>
      </c>
      <c r="D160" s="3">
        <f t="shared" si="40"/>
        <v>0</v>
      </c>
      <c r="E160" s="3">
        <f t="shared" si="40"/>
        <v>0</v>
      </c>
      <c r="F160" s="3">
        <f t="shared" si="40"/>
        <v>0</v>
      </c>
      <c r="G160" s="3">
        <f t="shared" si="40"/>
        <v>0</v>
      </c>
      <c r="H160" s="3">
        <f t="shared" si="40"/>
        <v>0</v>
      </c>
      <c r="I160" s="3">
        <f t="shared" si="40"/>
        <v>21156</v>
      </c>
      <c r="J160" s="3">
        <f t="shared" si="40"/>
        <v>0</v>
      </c>
      <c r="K160" s="3">
        <f t="shared" si="40"/>
        <v>0</v>
      </c>
      <c r="L160" s="3">
        <f t="shared" si="40"/>
        <v>0</v>
      </c>
      <c r="M160" s="3">
        <f t="shared" si="40"/>
        <v>0</v>
      </c>
      <c r="N160" s="3">
        <f t="shared" si="40"/>
        <v>0</v>
      </c>
      <c r="O160" s="87">
        <f t="shared" si="28"/>
        <v>21156</v>
      </c>
    </row>
    <row r="161" spans="1:17" ht="15" thickBot="1" x14ac:dyDescent="0.4">
      <c r="A161" s="91"/>
      <c r="B161" s="224" t="s">
        <v>43</v>
      </c>
      <c r="C161" s="225">
        <f t="shared" ref="C161:N161" si="41">SUM(C148:C160)</f>
        <v>0</v>
      </c>
      <c r="D161" s="225">
        <f t="shared" si="41"/>
        <v>2380297.1567946924</v>
      </c>
      <c r="E161" s="225">
        <f t="shared" si="41"/>
        <v>2343512.6460883375</v>
      </c>
      <c r="F161" s="225">
        <f t="shared" si="41"/>
        <v>10679724.758680031</v>
      </c>
      <c r="G161" s="225">
        <f t="shared" si="41"/>
        <v>4867020.9452322777</v>
      </c>
      <c r="H161" s="225">
        <f t="shared" si="41"/>
        <v>9468637.582710037</v>
      </c>
      <c r="I161" s="225">
        <f t="shared" si="41"/>
        <v>5533501.5055385362</v>
      </c>
      <c r="J161" s="225">
        <f t="shared" si="41"/>
        <v>5516725.0457569202</v>
      </c>
      <c r="K161" s="225">
        <f t="shared" si="41"/>
        <v>7840844.3394987797</v>
      </c>
      <c r="L161" s="225">
        <f t="shared" si="41"/>
        <v>9915753.9690516945</v>
      </c>
      <c r="M161" s="225">
        <f t="shared" si="41"/>
        <v>12960636.2548481</v>
      </c>
      <c r="N161" s="225">
        <f t="shared" si="41"/>
        <v>54035982.379327968</v>
      </c>
      <c r="O161" s="236">
        <f t="shared" si="28"/>
        <v>125542636.58352737</v>
      </c>
      <c r="P161" s="364">
        <f>SUM(C20:N32,C36:N48,C52:N64,C68:N80,C84:N96,C132:N144)</f>
        <v>125542636.5835274</v>
      </c>
      <c r="Q161" s="362">
        <f>'BIZ kWh ENTRY'!P161+'BIZ kWh ENTRY'!AF161+'BIZ kWh ENTRY'!AV161+'BIZ kWh ENTRY'!BL161</f>
        <v>125542636.58352736</v>
      </c>
    </row>
    <row r="162" spans="1:17" ht="15" thickBot="1" x14ac:dyDescent="0.4">
      <c r="A162" s="91"/>
    </row>
    <row r="163" spans="1:17" ht="15" thickBot="1" x14ac:dyDescent="0.4">
      <c r="A163" s="91"/>
      <c r="B163" s="220" t="s">
        <v>36</v>
      </c>
      <c r="C163" s="221">
        <f>C$3</f>
        <v>44562</v>
      </c>
      <c r="D163" s="221">
        <f t="shared" ref="D163:N163" si="42">D$3</f>
        <v>44593</v>
      </c>
      <c r="E163" s="221">
        <f t="shared" si="42"/>
        <v>44621</v>
      </c>
      <c r="F163" s="221">
        <f t="shared" si="42"/>
        <v>44652</v>
      </c>
      <c r="G163" s="221">
        <f t="shared" si="42"/>
        <v>44682</v>
      </c>
      <c r="H163" s="221">
        <f t="shared" si="42"/>
        <v>44713</v>
      </c>
      <c r="I163" s="221">
        <f t="shared" si="42"/>
        <v>44743</v>
      </c>
      <c r="J163" s="221">
        <f t="shared" si="42"/>
        <v>44774</v>
      </c>
      <c r="K163" s="221">
        <f t="shared" si="42"/>
        <v>44805</v>
      </c>
      <c r="L163" s="221">
        <f t="shared" si="42"/>
        <v>44835</v>
      </c>
      <c r="M163" s="221">
        <f t="shared" si="42"/>
        <v>44866</v>
      </c>
      <c r="N163" s="221" t="str">
        <f t="shared" si="42"/>
        <v>Dec-22 +</v>
      </c>
      <c r="O163" s="222" t="s">
        <v>34</v>
      </c>
    </row>
    <row r="164" spans="1:17" ht="15" customHeight="1" x14ac:dyDescent="0.35">
      <c r="A164" s="531" t="s">
        <v>176</v>
      </c>
      <c r="B164" s="232" t="s">
        <v>62</v>
      </c>
      <c r="C164" s="3">
        <f>C4+C116</f>
        <v>0</v>
      </c>
      <c r="D164" s="3">
        <f t="shared" ref="D164:N164" si="43">D4+D116</f>
        <v>0</v>
      </c>
      <c r="E164" s="3">
        <f t="shared" si="43"/>
        <v>0</v>
      </c>
      <c r="F164" s="3">
        <f t="shared" si="43"/>
        <v>0</v>
      </c>
      <c r="G164" s="3">
        <f t="shared" si="43"/>
        <v>0</v>
      </c>
      <c r="H164" s="3">
        <f t="shared" si="43"/>
        <v>0</v>
      </c>
      <c r="I164" s="3">
        <f t="shared" si="43"/>
        <v>0</v>
      </c>
      <c r="J164" s="3">
        <f t="shared" si="43"/>
        <v>0</v>
      </c>
      <c r="K164" s="3">
        <f t="shared" si="43"/>
        <v>0</v>
      </c>
      <c r="L164" s="3">
        <f t="shared" si="43"/>
        <v>0</v>
      </c>
      <c r="M164" s="3">
        <f t="shared" si="43"/>
        <v>0</v>
      </c>
      <c r="N164" s="3">
        <f t="shared" si="43"/>
        <v>0</v>
      </c>
      <c r="O164" s="87">
        <f t="shared" ref="O164:O177" si="44">SUM(C164:N164)</f>
        <v>0</v>
      </c>
    </row>
    <row r="165" spans="1:17" x14ac:dyDescent="0.35">
      <c r="A165" s="532"/>
      <c r="B165" s="232" t="s">
        <v>61</v>
      </c>
      <c r="C165" s="3">
        <f t="shared" ref="C165:N165" si="45">C5+C117</f>
        <v>0</v>
      </c>
      <c r="D165" s="3">
        <f t="shared" si="45"/>
        <v>0</v>
      </c>
      <c r="E165" s="3">
        <f t="shared" si="45"/>
        <v>0</v>
      </c>
      <c r="F165" s="3">
        <f t="shared" si="45"/>
        <v>0</v>
      </c>
      <c r="G165" s="3">
        <f t="shared" si="45"/>
        <v>0</v>
      </c>
      <c r="H165" s="3">
        <f t="shared" si="45"/>
        <v>0</v>
      </c>
      <c r="I165" s="3">
        <f t="shared" si="45"/>
        <v>0</v>
      </c>
      <c r="J165" s="3">
        <f t="shared" si="45"/>
        <v>0</v>
      </c>
      <c r="K165" s="3">
        <f t="shared" si="45"/>
        <v>0</v>
      </c>
      <c r="L165" s="3">
        <f t="shared" si="45"/>
        <v>0</v>
      </c>
      <c r="M165" s="3">
        <f t="shared" si="45"/>
        <v>0</v>
      </c>
      <c r="N165" s="3">
        <f t="shared" si="45"/>
        <v>0</v>
      </c>
      <c r="O165" s="87">
        <f t="shared" si="44"/>
        <v>0</v>
      </c>
    </row>
    <row r="166" spans="1:17" x14ac:dyDescent="0.35">
      <c r="A166" s="532"/>
      <c r="B166" s="232" t="s">
        <v>60</v>
      </c>
      <c r="C166" s="3">
        <f t="shared" ref="C166:N166" si="46">C6+C118</f>
        <v>0</v>
      </c>
      <c r="D166" s="3">
        <f t="shared" si="46"/>
        <v>0</v>
      </c>
      <c r="E166" s="3">
        <f t="shared" si="46"/>
        <v>0</v>
      </c>
      <c r="F166" s="3">
        <f t="shared" si="46"/>
        <v>0</v>
      </c>
      <c r="G166" s="3">
        <f t="shared" si="46"/>
        <v>0</v>
      </c>
      <c r="H166" s="3">
        <f t="shared" si="46"/>
        <v>0</v>
      </c>
      <c r="I166" s="3">
        <f t="shared" si="46"/>
        <v>0</v>
      </c>
      <c r="J166" s="3">
        <f t="shared" si="46"/>
        <v>0</v>
      </c>
      <c r="K166" s="3">
        <f t="shared" si="46"/>
        <v>0</v>
      </c>
      <c r="L166" s="3">
        <f t="shared" si="46"/>
        <v>0</v>
      </c>
      <c r="M166" s="3">
        <f t="shared" si="46"/>
        <v>0</v>
      </c>
      <c r="N166" s="3">
        <f t="shared" si="46"/>
        <v>0</v>
      </c>
      <c r="O166" s="87">
        <f t="shared" si="44"/>
        <v>0</v>
      </c>
    </row>
    <row r="167" spans="1:17" x14ac:dyDescent="0.35">
      <c r="A167" s="532"/>
      <c r="B167" s="232" t="s">
        <v>59</v>
      </c>
      <c r="C167" s="3">
        <f t="shared" ref="C167:N167" si="47">C7+C119</f>
        <v>0</v>
      </c>
      <c r="D167" s="3">
        <f t="shared" si="47"/>
        <v>0</v>
      </c>
      <c r="E167" s="3">
        <f t="shared" si="47"/>
        <v>0</v>
      </c>
      <c r="F167" s="3">
        <f t="shared" si="47"/>
        <v>1511</v>
      </c>
      <c r="G167" s="3">
        <f t="shared" si="47"/>
        <v>0</v>
      </c>
      <c r="H167" s="3">
        <f t="shared" si="47"/>
        <v>0</v>
      </c>
      <c r="I167" s="3">
        <f t="shared" si="47"/>
        <v>0</v>
      </c>
      <c r="J167" s="3">
        <f t="shared" si="47"/>
        <v>0</v>
      </c>
      <c r="K167" s="3">
        <f t="shared" si="47"/>
        <v>0</v>
      </c>
      <c r="L167" s="3">
        <f t="shared" si="47"/>
        <v>0</v>
      </c>
      <c r="M167" s="3">
        <f t="shared" si="47"/>
        <v>0</v>
      </c>
      <c r="N167" s="3">
        <f t="shared" si="47"/>
        <v>0</v>
      </c>
      <c r="O167" s="87">
        <f t="shared" si="44"/>
        <v>1511</v>
      </c>
    </row>
    <row r="168" spans="1:17" x14ac:dyDescent="0.35">
      <c r="A168" s="532"/>
      <c r="B168" s="232" t="s">
        <v>58</v>
      </c>
      <c r="C168" s="3">
        <f t="shared" ref="C168:N168" si="48">C8+C120</f>
        <v>0</v>
      </c>
      <c r="D168" s="3">
        <f t="shared" si="48"/>
        <v>0</v>
      </c>
      <c r="E168" s="3">
        <f t="shared" si="48"/>
        <v>0</v>
      </c>
      <c r="F168" s="3">
        <f t="shared" si="48"/>
        <v>0</v>
      </c>
      <c r="G168" s="3">
        <f t="shared" si="48"/>
        <v>0</v>
      </c>
      <c r="H168" s="3">
        <f t="shared" si="48"/>
        <v>0</v>
      </c>
      <c r="I168" s="3">
        <f t="shared" si="48"/>
        <v>0</v>
      </c>
      <c r="J168" s="3">
        <f t="shared" si="48"/>
        <v>105337.42773437499</v>
      </c>
      <c r="K168" s="3">
        <f t="shared" si="48"/>
        <v>30969.8310546875</v>
      </c>
      <c r="L168" s="3">
        <f t="shared" si="48"/>
        <v>0</v>
      </c>
      <c r="M168" s="3">
        <f t="shared" si="48"/>
        <v>0</v>
      </c>
      <c r="N168" s="3">
        <f t="shared" si="48"/>
        <v>90457.67578125</v>
      </c>
      <c r="O168" s="87">
        <f t="shared" si="44"/>
        <v>226764.9345703125</v>
      </c>
    </row>
    <row r="169" spans="1:17" x14ac:dyDescent="0.35">
      <c r="A169" s="532"/>
      <c r="B169" s="232" t="s">
        <v>57</v>
      </c>
      <c r="C169" s="3">
        <f t="shared" ref="C169:N169" si="49">C9+C121</f>
        <v>0</v>
      </c>
      <c r="D169" s="3">
        <f t="shared" si="49"/>
        <v>0</v>
      </c>
      <c r="E169" s="3">
        <f t="shared" si="49"/>
        <v>0</v>
      </c>
      <c r="F169" s="3">
        <f t="shared" si="49"/>
        <v>0</v>
      </c>
      <c r="G169" s="3">
        <f t="shared" si="49"/>
        <v>0</v>
      </c>
      <c r="H169" s="3">
        <f t="shared" si="49"/>
        <v>0</v>
      </c>
      <c r="I169" s="3">
        <f t="shared" si="49"/>
        <v>0</v>
      </c>
      <c r="J169" s="3">
        <f t="shared" si="49"/>
        <v>0</v>
      </c>
      <c r="K169" s="3">
        <f t="shared" si="49"/>
        <v>0</v>
      </c>
      <c r="L169" s="3">
        <f t="shared" si="49"/>
        <v>0</v>
      </c>
      <c r="M169" s="3">
        <f t="shared" si="49"/>
        <v>0</v>
      </c>
      <c r="N169" s="3">
        <f t="shared" si="49"/>
        <v>0</v>
      </c>
      <c r="O169" s="87">
        <f t="shared" si="44"/>
        <v>0</v>
      </c>
    </row>
    <row r="170" spans="1:17" x14ac:dyDescent="0.35">
      <c r="A170" s="532"/>
      <c r="B170" s="232" t="s">
        <v>56</v>
      </c>
      <c r="C170" s="3">
        <f t="shared" ref="C170:N170" si="50">C10+C122</f>
        <v>0</v>
      </c>
      <c r="D170" s="3">
        <f t="shared" si="50"/>
        <v>0</v>
      </c>
      <c r="E170" s="3">
        <f t="shared" si="50"/>
        <v>0</v>
      </c>
      <c r="F170" s="3">
        <f t="shared" si="50"/>
        <v>0</v>
      </c>
      <c r="G170" s="3">
        <f t="shared" si="50"/>
        <v>0</v>
      </c>
      <c r="H170" s="3">
        <f t="shared" si="50"/>
        <v>98925.313842773438</v>
      </c>
      <c r="I170" s="3">
        <f t="shared" si="50"/>
        <v>0</v>
      </c>
      <c r="J170" s="3">
        <f t="shared" si="50"/>
        <v>0</v>
      </c>
      <c r="K170" s="3">
        <f t="shared" si="50"/>
        <v>0</v>
      </c>
      <c r="L170" s="3">
        <f t="shared" si="50"/>
        <v>0</v>
      </c>
      <c r="M170" s="3">
        <f t="shared" si="50"/>
        <v>0</v>
      </c>
      <c r="N170" s="3">
        <f t="shared" si="50"/>
        <v>0</v>
      </c>
      <c r="O170" s="87">
        <f t="shared" si="44"/>
        <v>98925.313842773438</v>
      </c>
    </row>
    <row r="171" spans="1:17" x14ac:dyDescent="0.35">
      <c r="A171" s="532"/>
      <c r="B171" s="232" t="s">
        <v>55</v>
      </c>
      <c r="C171" s="3">
        <f t="shared" ref="C171:N171" si="51">C11+C123</f>
        <v>0</v>
      </c>
      <c r="D171" s="3">
        <f t="shared" si="51"/>
        <v>0</v>
      </c>
      <c r="E171" s="3">
        <f t="shared" si="51"/>
        <v>0</v>
      </c>
      <c r="F171" s="3">
        <f t="shared" si="51"/>
        <v>130526.45555949998</v>
      </c>
      <c r="G171" s="3">
        <f t="shared" si="51"/>
        <v>381218.52929159999</v>
      </c>
      <c r="H171" s="3">
        <f t="shared" si="51"/>
        <v>608749.46509235795</v>
      </c>
      <c r="I171" s="3">
        <f t="shared" si="51"/>
        <v>278144.02916416875</v>
      </c>
      <c r="J171" s="3">
        <f t="shared" si="51"/>
        <v>417990.95224800438</v>
      </c>
      <c r="K171" s="3">
        <f t="shared" si="51"/>
        <v>1248120.2991076366</v>
      </c>
      <c r="L171" s="3">
        <f t="shared" si="51"/>
        <v>492997.11831484758</v>
      </c>
      <c r="M171" s="3">
        <f t="shared" si="51"/>
        <v>422390.12302412727</v>
      </c>
      <c r="N171" s="3">
        <f t="shared" si="51"/>
        <v>957517.30894626514</v>
      </c>
      <c r="O171" s="87">
        <f t="shared" si="44"/>
        <v>4937654.280748507</v>
      </c>
    </row>
    <row r="172" spans="1:17" x14ac:dyDescent="0.35">
      <c r="A172" s="532"/>
      <c r="B172" s="232" t="s">
        <v>54</v>
      </c>
      <c r="C172" s="3">
        <f t="shared" ref="C172:N172" si="52">C12+C124</f>
        <v>0</v>
      </c>
      <c r="D172" s="3">
        <f t="shared" si="52"/>
        <v>0</v>
      </c>
      <c r="E172" s="3">
        <f t="shared" si="52"/>
        <v>0</v>
      </c>
      <c r="F172" s="3">
        <f t="shared" si="52"/>
        <v>9811.1901887999993</v>
      </c>
      <c r="G172" s="3">
        <f t="shared" si="52"/>
        <v>24823.219621199998</v>
      </c>
      <c r="H172" s="3">
        <f t="shared" si="52"/>
        <v>29660.330699999999</v>
      </c>
      <c r="I172" s="3">
        <f t="shared" si="52"/>
        <v>1641.5118719999998</v>
      </c>
      <c r="J172" s="3">
        <f t="shared" si="52"/>
        <v>0</v>
      </c>
      <c r="K172" s="3">
        <f t="shared" si="52"/>
        <v>23766.847103999997</v>
      </c>
      <c r="L172" s="3">
        <f t="shared" si="52"/>
        <v>2355.4643111999994</v>
      </c>
      <c r="M172" s="3">
        <f t="shared" si="52"/>
        <v>0</v>
      </c>
      <c r="N172" s="3">
        <f t="shared" si="52"/>
        <v>28872.983739599997</v>
      </c>
      <c r="O172" s="87">
        <f t="shared" si="44"/>
        <v>120931.54753679999</v>
      </c>
    </row>
    <row r="173" spans="1:17" x14ac:dyDescent="0.35">
      <c r="A173" s="532"/>
      <c r="B173" s="232" t="s">
        <v>53</v>
      </c>
      <c r="C173" s="3">
        <f t="shared" ref="C173:N173" si="53">C13+C125</f>
        <v>0</v>
      </c>
      <c r="D173" s="3">
        <f t="shared" si="53"/>
        <v>0</v>
      </c>
      <c r="E173" s="3">
        <f t="shared" si="53"/>
        <v>0</v>
      </c>
      <c r="F173" s="3">
        <f t="shared" si="53"/>
        <v>0</v>
      </c>
      <c r="G173" s="3">
        <f t="shared" si="53"/>
        <v>0</v>
      </c>
      <c r="H173" s="3">
        <f t="shared" si="53"/>
        <v>0</v>
      </c>
      <c r="I173" s="3">
        <f t="shared" si="53"/>
        <v>0</v>
      </c>
      <c r="J173" s="3">
        <f t="shared" si="53"/>
        <v>0</v>
      </c>
      <c r="K173" s="3">
        <f t="shared" si="53"/>
        <v>0</v>
      </c>
      <c r="L173" s="3">
        <f t="shared" si="53"/>
        <v>0</v>
      </c>
      <c r="M173" s="3">
        <f t="shared" si="53"/>
        <v>0</v>
      </c>
      <c r="N173" s="3">
        <f t="shared" si="53"/>
        <v>0</v>
      </c>
      <c r="O173" s="87">
        <f t="shared" si="44"/>
        <v>0</v>
      </c>
    </row>
    <row r="174" spans="1:17" x14ac:dyDescent="0.35">
      <c r="A174" s="532"/>
      <c r="B174" s="232" t="s">
        <v>52</v>
      </c>
      <c r="C174" s="3">
        <f t="shared" ref="C174:N174" si="54">C14+C126</f>
        <v>0</v>
      </c>
      <c r="D174" s="3">
        <f t="shared" si="54"/>
        <v>0</v>
      </c>
      <c r="E174" s="3">
        <f t="shared" si="54"/>
        <v>0</v>
      </c>
      <c r="F174" s="3">
        <f t="shared" si="54"/>
        <v>0</v>
      </c>
      <c r="G174" s="3">
        <f t="shared" si="54"/>
        <v>0</v>
      </c>
      <c r="H174" s="3">
        <f t="shared" si="54"/>
        <v>0</v>
      </c>
      <c r="I174" s="3">
        <f t="shared" si="54"/>
        <v>0</v>
      </c>
      <c r="J174" s="3">
        <f t="shared" si="54"/>
        <v>0</v>
      </c>
      <c r="K174" s="3">
        <f t="shared" si="54"/>
        <v>0</v>
      </c>
      <c r="L174" s="3">
        <f t="shared" si="54"/>
        <v>0</v>
      </c>
      <c r="M174" s="3">
        <f t="shared" si="54"/>
        <v>0</v>
      </c>
      <c r="N174" s="3">
        <f t="shared" si="54"/>
        <v>0</v>
      </c>
      <c r="O174" s="87">
        <f t="shared" si="44"/>
        <v>0</v>
      </c>
    </row>
    <row r="175" spans="1:17" x14ac:dyDescent="0.35">
      <c r="A175" s="532"/>
      <c r="B175" s="232" t="s">
        <v>51</v>
      </c>
      <c r="C175" s="3">
        <f t="shared" ref="C175:N175" si="55">C15+C127</f>
        <v>0</v>
      </c>
      <c r="D175" s="3">
        <f t="shared" si="55"/>
        <v>0</v>
      </c>
      <c r="E175" s="3">
        <f t="shared" si="55"/>
        <v>0</v>
      </c>
      <c r="F175" s="3">
        <f t="shared" si="55"/>
        <v>0</v>
      </c>
      <c r="G175" s="3">
        <f t="shared" si="55"/>
        <v>0</v>
      </c>
      <c r="H175" s="3">
        <f t="shared" si="55"/>
        <v>0</v>
      </c>
      <c r="I175" s="3">
        <f t="shared" si="55"/>
        <v>0</v>
      </c>
      <c r="J175" s="3">
        <f t="shared" si="55"/>
        <v>0</v>
      </c>
      <c r="K175" s="3">
        <f t="shared" si="55"/>
        <v>0</v>
      </c>
      <c r="L175" s="3">
        <f t="shared" si="55"/>
        <v>0</v>
      </c>
      <c r="M175" s="3">
        <f t="shared" si="55"/>
        <v>0</v>
      </c>
      <c r="N175" s="3">
        <f t="shared" si="55"/>
        <v>0</v>
      </c>
      <c r="O175" s="87">
        <f t="shared" si="44"/>
        <v>0</v>
      </c>
    </row>
    <row r="176" spans="1:17" ht="15" thickBot="1" x14ac:dyDescent="0.4">
      <c r="A176" s="533"/>
      <c r="B176" s="232" t="s">
        <v>50</v>
      </c>
      <c r="C176" s="3">
        <f t="shared" ref="C176:N176" si="56">C16+C128</f>
        <v>0</v>
      </c>
      <c r="D176" s="3">
        <f t="shared" si="56"/>
        <v>0</v>
      </c>
      <c r="E176" s="3">
        <f t="shared" si="56"/>
        <v>0</v>
      </c>
      <c r="F176" s="3">
        <f t="shared" si="56"/>
        <v>0</v>
      </c>
      <c r="G176" s="3">
        <f t="shared" si="56"/>
        <v>0</v>
      </c>
      <c r="H176" s="3">
        <f t="shared" si="56"/>
        <v>0</v>
      </c>
      <c r="I176" s="3">
        <f t="shared" si="56"/>
        <v>0</v>
      </c>
      <c r="J176" s="3">
        <f t="shared" si="56"/>
        <v>0</v>
      </c>
      <c r="K176" s="3">
        <f t="shared" si="56"/>
        <v>0</v>
      </c>
      <c r="L176" s="3">
        <f t="shared" si="56"/>
        <v>0</v>
      </c>
      <c r="M176" s="3">
        <f t="shared" si="56"/>
        <v>0</v>
      </c>
      <c r="N176" s="3">
        <f t="shared" si="56"/>
        <v>0</v>
      </c>
      <c r="O176" s="87">
        <f t="shared" si="44"/>
        <v>0</v>
      </c>
    </row>
    <row r="177" spans="1:17" ht="15" thickBot="1" x14ac:dyDescent="0.4">
      <c r="A177" s="91"/>
      <c r="B177" s="233" t="s">
        <v>43</v>
      </c>
      <c r="C177" s="225">
        <f t="shared" ref="C177:N177" si="57">SUM(C164:C176)</f>
        <v>0</v>
      </c>
      <c r="D177" s="225">
        <f t="shared" si="57"/>
        <v>0</v>
      </c>
      <c r="E177" s="225">
        <f t="shared" si="57"/>
        <v>0</v>
      </c>
      <c r="F177" s="225">
        <f t="shared" si="57"/>
        <v>141848.64574829995</v>
      </c>
      <c r="G177" s="225">
        <f t="shared" si="57"/>
        <v>406041.74891279999</v>
      </c>
      <c r="H177" s="225">
        <f t="shared" si="57"/>
        <v>737335.10963513143</v>
      </c>
      <c r="I177" s="225">
        <f t="shared" si="57"/>
        <v>279785.54103616875</v>
      </c>
      <c r="J177" s="225">
        <f t="shared" si="57"/>
        <v>523328.37998237938</v>
      </c>
      <c r="K177" s="225">
        <f t="shared" si="57"/>
        <v>1302856.977266324</v>
      </c>
      <c r="L177" s="225">
        <f t="shared" si="57"/>
        <v>495352.5826260476</v>
      </c>
      <c r="M177" s="225">
        <f t="shared" si="57"/>
        <v>422390.12302412727</v>
      </c>
      <c r="N177" s="225">
        <f t="shared" si="57"/>
        <v>1076847.9684671152</v>
      </c>
      <c r="O177" s="315">
        <f t="shared" si="44"/>
        <v>5385787.0766983936</v>
      </c>
      <c r="P177" s="364">
        <f>SUM(C4:N16,C116:N128)</f>
        <v>5385787.0766983936</v>
      </c>
      <c r="Q177" s="362">
        <f>'BIZ kWh ENTRY'!P177+'BIZ kWh ENTRY'!AF177+'BIZ kWh ENTRY'!AV177+'BIZ kWh ENTRY'!BL177</f>
        <v>5385787.0766983936</v>
      </c>
    </row>
    <row r="178" spans="1:17" ht="15" thickBot="1" x14ac:dyDescent="0.4">
      <c r="M178" s="526" t="s">
        <v>157</v>
      </c>
      <c r="N178" s="527"/>
      <c r="O178" s="151">
        <f>O161+O177+O113</f>
        <v>131796399.68614094</v>
      </c>
      <c r="P178" s="364">
        <f>P161+P177+P113</f>
        <v>131796399.68614097</v>
      </c>
      <c r="Q178" s="362">
        <f>'BIZ kWh ENTRY'!P178+'BIZ kWh ENTRY'!AF178+'BIZ kWh ENTRY'!AV178+'BIZ kWh ENTRY'!BL178</f>
        <v>131796399.68614095</v>
      </c>
    </row>
    <row r="182" spans="1:17" s="316" customFormat="1" x14ac:dyDescent="0.35">
      <c r="B182" s="316" t="s">
        <v>62</v>
      </c>
      <c r="C182" s="317">
        <f t="shared" ref="C182:N182" si="58">C148+C164+C100</f>
        <v>0</v>
      </c>
      <c r="D182" s="317">
        <f t="shared" si="58"/>
        <v>418349</v>
      </c>
      <c r="E182" s="317">
        <f t="shared" si="58"/>
        <v>467822.86082636053</v>
      </c>
      <c r="F182" s="317">
        <f t="shared" si="58"/>
        <v>144722.18704049831</v>
      </c>
      <c r="G182" s="317">
        <f t="shared" si="58"/>
        <v>602350</v>
      </c>
      <c r="H182" s="317">
        <f t="shared" si="58"/>
        <v>132112</v>
      </c>
      <c r="I182" s="317">
        <f t="shared" si="58"/>
        <v>417153.4752461352</v>
      </c>
      <c r="J182" s="317">
        <f t="shared" si="58"/>
        <v>0</v>
      </c>
      <c r="K182" s="317">
        <f t="shared" si="58"/>
        <v>0</v>
      </c>
      <c r="L182" s="317">
        <f t="shared" si="58"/>
        <v>589200.40112691908</v>
      </c>
      <c r="M182" s="317">
        <f t="shared" si="58"/>
        <v>471985</v>
      </c>
      <c r="N182" s="317">
        <f t="shared" si="58"/>
        <v>2698024.1176800216</v>
      </c>
      <c r="O182" s="317">
        <f>O4+O20+O36+O52+O68+O84+O100+O116+O132</f>
        <v>5941719.0419199346</v>
      </c>
    </row>
    <row r="183" spans="1:17" s="316" customFormat="1" x14ac:dyDescent="0.35">
      <c r="B183" s="316" t="s">
        <v>61</v>
      </c>
      <c r="C183" s="317">
        <f t="shared" ref="C183:N183" si="59">C149+C165+C101</f>
        <v>0</v>
      </c>
      <c r="D183" s="317">
        <f t="shared" si="59"/>
        <v>0</v>
      </c>
      <c r="E183" s="317">
        <f t="shared" si="59"/>
        <v>0</v>
      </c>
      <c r="F183" s="317">
        <f t="shared" si="59"/>
        <v>0</v>
      </c>
      <c r="G183" s="317">
        <f t="shared" si="59"/>
        <v>0</v>
      </c>
      <c r="H183" s="317">
        <f t="shared" si="59"/>
        <v>0</v>
      </c>
      <c r="I183" s="317">
        <f t="shared" si="59"/>
        <v>0</v>
      </c>
      <c r="J183" s="317">
        <f t="shared" si="59"/>
        <v>0</v>
      </c>
      <c r="K183" s="317">
        <f t="shared" si="59"/>
        <v>0</v>
      </c>
      <c r="L183" s="317">
        <f t="shared" si="59"/>
        <v>0</v>
      </c>
      <c r="M183" s="317">
        <f t="shared" si="59"/>
        <v>0</v>
      </c>
      <c r="N183" s="317">
        <f t="shared" si="59"/>
        <v>21376.578923858375</v>
      </c>
      <c r="O183" s="317">
        <f t="shared" ref="O183:O195" si="60">O5+O21+O37+O53+O69+O85+O101+O117+O133</f>
        <v>21376.578923858375</v>
      </c>
    </row>
    <row r="184" spans="1:17" s="316" customFormat="1" x14ac:dyDescent="0.35">
      <c r="B184" s="316" t="s">
        <v>60</v>
      </c>
      <c r="C184" s="317">
        <f t="shared" ref="C184:N184" si="61">C150+C166+C102</f>
        <v>0</v>
      </c>
      <c r="D184" s="317">
        <f t="shared" si="61"/>
        <v>0</v>
      </c>
      <c r="E184" s="317">
        <f t="shared" si="61"/>
        <v>0</v>
      </c>
      <c r="F184" s="317">
        <f t="shared" si="61"/>
        <v>4438</v>
      </c>
      <c r="G184" s="317">
        <f t="shared" si="61"/>
        <v>0</v>
      </c>
      <c r="H184" s="317">
        <f t="shared" si="61"/>
        <v>47062.288577695137</v>
      </c>
      <c r="I184" s="317">
        <f t="shared" si="61"/>
        <v>0</v>
      </c>
      <c r="J184" s="317">
        <f t="shared" si="61"/>
        <v>0</v>
      </c>
      <c r="K184" s="317">
        <f t="shared" si="61"/>
        <v>7856</v>
      </c>
      <c r="L184" s="317">
        <f t="shared" si="61"/>
        <v>0</v>
      </c>
      <c r="M184" s="317">
        <f t="shared" si="61"/>
        <v>0</v>
      </c>
      <c r="N184" s="317">
        <f t="shared" si="61"/>
        <v>23531.144288847569</v>
      </c>
      <c r="O184" s="317">
        <f t="shared" si="60"/>
        <v>82887.432866542702</v>
      </c>
    </row>
    <row r="185" spans="1:17" s="316" customFormat="1" x14ac:dyDescent="0.35">
      <c r="B185" s="316" t="s">
        <v>59</v>
      </c>
      <c r="C185" s="317">
        <f t="shared" ref="C185:N185" si="62">C151+C167+C103</f>
        <v>0</v>
      </c>
      <c r="D185" s="317">
        <f t="shared" si="62"/>
        <v>82501.726375052065</v>
      </c>
      <c r="E185" s="317">
        <f t="shared" si="62"/>
        <v>164493.64472666761</v>
      </c>
      <c r="F185" s="317">
        <f t="shared" si="62"/>
        <v>470440.38933864771</v>
      </c>
      <c r="G185" s="317">
        <f t="shared" si="62"/>
        <v>346106.29725395859</v>
      </c>
      <c r="H185" s="317">
        <f t="shared" si="62"/>
        <v>2984556.944627896</v>
      </c>
      <c r="I185" s="317">
        <f t="shared" si="62"/>
        <v>610708.60064573132</v>
      </c>
      <c r="J185" s="317">
        <f t="shared" si="62"/>
        <v>220350.95209684642</v>
      </c>
      <c r="K185" s="317">
        <f t="shared" si="62"/>
        <v>381480.67000535654</v>
      </c>
      <c r="L185" s="317">
        <f t="shared" si="62"/>
        <v>470292.67706285667</v>
      </c>
      <c r="M185" s="317">
        <f t="shared" si="62"/>
        <v>1881481.5241144944</v>
      </c>
      <c r="N185" s="317">
        <f t="shared" si="62"/>
        <v>7065515.6749537401</v>
      </c>
      <c r="O185" s="317">
        <f t="shared" si="60"/>
        <v>14677929.101201249</v>
      </c>
    </row>
    <row r="186" spans="1:17" s="316" customFormat="1" x14ac:dyDescent="0.35">
      <c r="B186" s="316" t="s">
        <v>58</v>
      </c>
      <c r="C186" s="317">
        <f t="shared" ref="C186:N186" si="63">C152+C168+C104</f>
        <v>0</v>
      </c>
      <c r="D186" s="317">
        <f t="shared" si="63"/>
        <v>0</v>
      </c>
      <c r="E186" s="317">
        <f t="shared" si="63"/>
        <v>0</v>
      </c>
      <c r="F186" s="317">
        <f t="shared" si="63"/>
        <v>0</v>
      </c>
      <c r="G186" s="317">
        <f t="shared" si="63"/>
        <v>186214.74695999999</v>
      </c>
      <c r="H186" s="317">
        <f t="shared" si="63"/>
        <v>0</v>
      </c>
      <c r="I186" s="317">
        <f t="shared" si="63"/>
        <v>0</v>
      </c>
      <c r="J186" s="317">
        <f t="shared" si="63"/>
        <v>105337.42773437499</v>
      </c>
      <c r="K186" s="317">
        <f t="shared" si="63"/>
        <v>30969.8310546875</v>
      </c>
      <c r="L186" s="317">
        <f t="shared" si="63"/>
        <v>0</v>
      </c>
      <c r="M186" s="317">
        <f t="shared" si="63"/>
        <v>37868.070240000001</v>
      </c>
      <c r="N186" s="317">
        <f t="shared" si="63"/>
        <v>209094.2385673828</v>
      </c>
      <c r="O186" s="317">
        <f t="shared" si="60"/>
        <v>569484.31455644523</v>
      </c>
    </row>
    <row r="187" spans="1:17" s="316" customFormat="1" x14ac:dyDescent="0.35">
      <c r="B187" s="316" t="s">
        <v>57</v>
      </c>
      <c r="C187" s="317">
        <f t="shared" ref="C187:N187" si="64">C153+C169+C105</f>
        <v>0</v>
      </c>
      <c r="D187" s="317">
        <f t="shared" si="64"/>
        <v>0</v>
      </c>
      <c r="E187" s="317">
        <f t="shared" si="64"/>
        <v>0</v>
      </c>
      <c r="F187" s="317">
        <f t="shared" si="64"/>
        <v>0</v>
      </c>
      <c r="G187" s="317">
        <f t="shared" si="64"/>
        <v>0</v>
      </c>
      <c r="H187" s="317">
        <f t="shared" si="64"/>
        <v>0</v>
      </c>
      <c r="I187" s="317">
        <f t="shared" si="64"/>
        <v>0</v>
      </c>
      <c r="J187" s="317">
        <f t="shared" si="64"/>
        <v>0</v>
      </c>
      <c r="K187" s="317">
        <f t="shared" si="64"/>
        <v>0</v>
      </c>
      <c r="L187" s="317">
        <f t="shared" si="64"/>
        <v>0</v>
      </c>
      <c r="M187" s="317">
        <f t="shared" si="64"/>
        <v>0</v>
      </c>
      <c r="N187" s="317">
        <f t="shared" si="64"/>
        <v>0</v>
      </c>
      <c r="O187" s="317">
        <f t="shared" si="60"/>
        <v>0</v>
      </c>
    </row>
    <row r="188" spans="1:17" s="316" customFormat="1" x14ac:dyDescent="0.35">
      <c r="B188" s="316" t="s">
        <v>56</v>
      </c>
      <c r="C188" s="317">
        <f t="shared" ref="C188:N188" si="65">C154+C170+C106</f>
        <v>0</v>
      </c>
      <c r="D188" s="317">
        <f t="shared" si="65"/>
        <v>0</v>
      </c>
      <c r="E188" s="317">
        <f t="shared" si="65"/>
        <v>56655.219599063246</v>
      </c>
      <c r="F188" s="317">
        <f t="shared" si="65"/>
        <v>4124377.6189605752</v>
      </c>
      <c r="G188" s="317">
        <f t="shared" si="65"/>
        <v>491430.0244003486</v>
      </c>
      <c r="H188" s="317">
        <f t="shared" si="65"/>
        <v>993224.86528579402</v>
      </c>
      <c r="I188" s="317">
        <f t="shared" si="65"/>
        <v>403467.31185603247</v>
      </c>
      <c r="J188" s="317">
        <f t="shared" si="65"/>
        <v>33535.360000000001</v>
      </c>
      <c r="K188" s="317">
        <f t="shared" si="65"/>
        <v>427751.21608678286</v>
      </c>
      <c r="L188" s="317">
        <f t="shared" si="65"/>
        <v>433742.94143814105</v>
      </c>
      <c r="M188" s="317">
        <f t="shared" si="65"/>
        <v>2634779.5086045326</v>
      </c>
      <c r="N188" s="317">
        <f t="shared" si="65"/>
        <v>11247188.118035499</v>
      </c>
      <c r="O188" s="317">
        <f t="shared" si="60"/>
        <v>20846152.184266768</v>
      </c>
    </row>
    <row r="189" spans="1:17" s="316" customFormat="1" x14ac:dyDescent="0.35">
      <c r="B189" s="316" t="s">
        <v>55</v>
      </c>
      <c r="C189" s="317">
        <f t="shared" ref="C189:N189" si="66">C155+C171+C107</f>
        <v>0</v>
      </c>
      <c r="D189" s="317">
        <f t="shared" si="66"/>
        <v>1646513.7192473409</v>
      </c>
      <c r="E189" s="317">
        <f t="shared" si="66"/>
        <v>1635138.333864246</v>
      </c>
      <c r="F189" s="317">
        <f t="shared" si="66"/>
        <v>2352909.4968066071</v>
      </c>
      <c r="G189" s="317">
        <f t="shared" si="66"/>
        <v>3395823.8194790799</v>
      </c>
      <c r="H189" s="317">
        <f t="shared" si="66"/>
        <v>5102099.9239617828</v>
      </c>
      <c r="I189" s="317">
        <f t="shared" si="66"/>
        <v>4023237.7245796062</v>
      </c>
      <c r="J189" s="317">
        <f t="shared" si="66"/>
        <v>3865162.252412078</v>
      </c>
      <c r="K189" s="317">
        <f t="shared" si="66"/>
        <v>7451102.4920541234</v>
      </c>
      <c r="L189" s="317">
        <f t="shared" si="66"/>
        <v>8213416.1359118875</v>
      </c>
      <c r="M189" s="317">
        <f t="shared" si="66"/>
        <v>7487190.8170473604</v>
      </c>
      <c r="N189" s="317">
        <f t="shared" si="66"/>
        <v>25830810.663798124</v>
      </c>
      <c r="O189" s="317">
        <f t="shared" si="60"/>
        <v>71003405.379162237</v>
      </c>
    </row>
    <row r="190" spans="1:17" s="316" customFormat="1" x14ac:dyDescent="0.35">
      <c r="B190" s="316" t="s">
        <v>54</v>
      </c>
      <c r="C190" s="317">
        <f t="shared" ref="C190:N190" si="67">C156+C172+C108</f>
        <v>0</v>
      </c>
      <c r="D190" s="317">
        <f t="shared" si="67"/>
        <v>137684.17317229908</v>
      </c>
      <c r="E190" s="317">
        <f t="shared" si="67"/>
        <v>19402.587072000002</v>
      </c>
      <c r="F190" s="317">
        <f t="shared" si="67"/>
        <v>3663452.602282003</v>
      </c>
      <c r="G190" s="317">
        <f t="shared" si="67"/>
        <v>240337.85805169132</v>
      </c>
      <c r="H190" s="317">
        <f t="shared" si="67"/>
        <v>1255204.8803861199</v>
      </c>
      <c r="I190" s="317">
        <f t="shared" si="67"/>
        <v>537506.91301825468</v>
      </c>
      <c r="J190" s="317">
        <f t="shared" si="67"/>
        <v>215826.029496</v>
      </c>
      <c r="K190" s="317">
        <f t="shared" si="67"/>
        <v>513511.45531415369</v>
      </c>
      <c r="L190" s="317">
        <f t="shared" si="67"/>
        <v>439014.12413793633</v>
      </c>
      <c r="M190" s="317">
        <f t="shared" si="67"/>
        <v>214477.03186584264</v>
      </c>
      <c r="N190" s="317">
        <f t="shared" si="67"/>
        <v>7317951.6693846928</v>
      </c>
      <c r="O190" s="317">
        <f t="shared" si="60"/>
        <v>14554369.324180992</v>
      </c>
    </row>
    <row r="191" spans="1:17" s="316" customFormat="1" x14ac:dyDescent="0.35">
      <c r="B191" s="316" t="s">
        <v>53</v>
      </c>
      <c r="C191" s="317">
        <f t="shared" ref="C191:N191" si="68">C157+C173+C109</f>
        <v>0</v>
      </c>
      <c r="D191" s="317">
        <f t="shared" si="68"/>
        <v>0</v>
      </c>
      <c r="E191" s="317">
        <f t="shared" si="68"/>
        <v>0</v>
      </c>
      <c r="F191" s="317">
        <f t="shared" si="68"/>
        <v>56416.703999999998</v>
      </c>
      <c r="G191" s="317">
        <f t="shared" si="68"/>
        <v>0</v>
      </c>
      <c r="H191" s="317">
        <f t="shared" si="68"/>
        <v>73867.584000000003</v>
      </c>
      <c r="I191" s="317">
        <f t="shared" si="68"/>
        <v>243449.53599999999</v>
      </c>
      <c r="J191" s="317">
        <f t="shared" si="68"/>
        <v>0</v>
      </c>
      <c r="K191" s="317">
        <f t="shared" si="68"/>
        <v>0</v>
      </c>
      <c r="L191" s="317">
        <f t="shared" si="68"/>
        <v>0</v>
      </c>
      <c r="M191" s="317">
        <f t="shared" si="68"/>
        <v>489607.47200000001</v>
      </c>
      <c r="N191" s="317">
        <f t="shared" si="68"/>
        <v>95530.253296875002</v>
      </c>
      <c r="O191" s="317">
        <f t="shared" si="60"/>
        <v>958871.54929687514</v>
      </c>
    </row>
    <row r="192" spans="1:17" s="316" customFormat="1" x14ac:dyDescent="0.35">
      <c r="B192" s="316" t="s">
        <v>52</v>
      </c>
      <c r="C192" s="317">
        <f t="shared" ref="C192:N192" si="69">C158+C174+C110</f>
        <v>0</v>
      </c>
      <c r="D192" s="317">
        <f t="shared" si="69"/>
        <v>0</v>
      </c>
      <c r="E192" s="317">
        <f t="shared" si="69"/>
        <v>0</v>
      </c>
      <c r="F192" s="317">
        <f t="shared" si="69"/>
        <v>0</v>
      </c>
      <c r="G192" s="317">
        <f t="shared" si="69"/>
        <v>0</v>
      </c>
      <c r="H192" s="317">
        <f t="shared" si="69"/>
        <v>0</v>
      </c>
      <c r="I192" s="317">
        <f t="shared" si="69"/>
        <v>0</v>
      </c>
      <c r="J192" s="317">
        <f t="shared" si="69"/>
        <v>0</v>
      </c>
      <c r="K192" s="317">
        <f t="shared" si="69"/>
        <v>0</v>
      </c>
      <c r="L192" s="317">
        <f t="shared" si="69"/>
        <v>0</v>
      </c>
      <c r="M192" s="317">
        <f t="shared" si="69"/>
        <v>165636.954</v>
      </c>
      <c r="N192" s="317">
        <f t="shared" si="69"/>
        <v>202915.82576603393</v>
      </c>
      <c r="O192" s="317">
        <f t="shared" si="60"/>
        <v>368552.77976603393</v>
      </c>
    </row>
    <row r="193" spans="2:15" s="316" customFormat="1" x14ac:dyDescent="0.35">
      <c r="B193" s="316" t="s">
        <v>51</v>
      </c>
      <c r="C193" s="317">
        <f t="shared" ref="C193:N193" si="70">C159+C175+C111</f>
        <v>0</v>
      </c>
      <c r="D193" s="317">
        <f t="shared" si="70"/>
        <v>95248.537999999986</v>
      </c>
      <c r="E193" s="317">
        <f t="shared" si="70"/>
        <v>0</v>
      </c>
      <c r="F193" s="317">
        <f t="shared" si="70"/>
        <v>4816.405999999999</v>
      </c>
      <c r="G193" s="317">
        <f t="shared" si="70"/>
        <v>10799.948</v>
      </c>
      <c r="H193" s="317">
        <f t="shared" si="70"/>
        <v>0</v>
      </c>
      <c r="I193" s="317">
        <f t="shared" si="70"/>
        <v>4772.6280000000006</v>
      </c>
      <c r="J193" s="317">
        <f t="shared" si="70"/>
        <v>1599841.4039999999</v>
      </c>
      <c r="K193" s="317">
        <f t="shared" si="70"/>
        <v>353809.05599999998</v>
      </c>
      <c r="L193" s="317">
        <f t="shared" si="70"/>
        <v>265440.272</v>
      </c>
      <c r="M193" s="317">
        <f t="shared" si="70"/>
        <v>0</v>
      </c>
      <c r="N193" s="317">
        <f t="shared" si="70"/>
        <v>415767.74799999996</v>
      </c>
      <c r="O193" s="317">
        <f t="shared" si="60"/>
        <v>2750496</v>
      </c>
    </row>
    <row r="194" spans="2:15" s="316" customFormat="1" x14ac:dyDescent="0.35">
      <c r="B194" s="316" t="s">
        <v>50</v>
      </c>
      <c r="C194" s="317">
        <f t="shared" ref="C194:N194" si="71">C160+C176+C112</f>
        <v>0</v>
      </c>
      <c r="D194" s="317">
        <f t="shared" si="71"/>
        <v>0</v>
      </c>
      <c r="E194" s="317">
        <f t="shared" si="71"/>
        <v>0</v>
      </c>
      <c r="F194" s="317">
        <f t="shared" si="71"/>
        <v>0</v>
      </c>
      <c r="G194" s="317">
        <f t="shared" si="71"/>
        <v>0</v>
      </c>
      <c r="H194" s="317">
        <f t="shared" si="71"/>
        <v>0</v>
      </c>
      <c r="I194" s="317">
        <f t="shared" si="71"/>
        <v>21156</v>
      </c>
      <c r="J194" s="317">
        <f t="shared" si="71"/>
        <v>0</v>
      </c>
      <c r="K194" s="317">
        <f t="shared" si="71"/>
        <v>0</v>
      </c>
      <c r="L194" s="317">
        <f t="shared" si="71"/>
        <v>0</v>
      </c>
      <c r="M194" s="317">
        <f t="shared" si="71"/>
        <v>0</v>
      </c>
      <c r="N194" s="317">
        <f t="shared" si="71"/>
        <v>0</v>
      </c>
      <c r="O194" s="317">
        <f t="shared" si="60"/>
        <v>21156</v>
      </c>
    </row>
    <row r="195" spans="2:15" s="316" customFormat="1" x14ac:dyDescent="0.35">
      <c r="B195" s="316" t="s">
        <v>43</v>
      </c>
      <c r="C195" s="317">
        <f>C17+C33+C49+C65+C81+C97+C113+C129+C145</f>
        <v>0</v>
      </c>
      <c r="D195" s="317">
        <f t="shared" ref="D195:N195" si="72">D17+D33+D49+D65+D81+D97+D113+D129+D145</f>
        <v>2380297.1567946919</v>
      </c>
      <c r="E195" s="317">
        <f t="shared" si="72"/>
        <v>2343512.6460883375</v>
      </c>
      <c r="F195" s="317">
        <f t="shared" si="72"/>
        <v>10821573.404428331</v>
      </c>
      <c r="G195" s="317">
        <f t="shared" si="72"/>
        <v>5273062.6941450778</v>
      </c>
      <c r="H195" s="317">
        <f t="shared" si="72"/>
        <v>10588128.486839289</v>
      </c>
      <c r="I195" s="317">
        <f t="shared" si="72"/>
        <v>6261452.1893457593</v>
      </c>
      <c r="J195" s="317">
        <f t="shared" si="72"/>
        <v>6040053.4257392995</v>
      </c>
      <c r="K195" s="317">
        <f t="shared" si="72"/>
        <v>9166480.720515104</v>
      </c>
      <c r="L195" s="317">
        <f t="shared" si="72"/>
        <v>10411106.551677741</v>
      </c>
      <c r="M195" s="317">
        <f t="shared" si="72"/>
        <v>13383026.37787223</v>
      </c>
      <c r="N195" s="317">
        <f t="shared" si="72"/>
        <v>55127706.032695085</v>
      </c>
      <c r="O195" s="317">
        <f t="shared" si="60"/>
        <v>131796399.68614094</v>
      </c>
    </row>
    <row r="196" spans="2:15" s="316" customFormat="1" x14ac:dyDescent="0.35">
      <c r="O196" s="318"/>
    </row>
    <row r="197" spans="2:15" s="316" customFormat="1" x14ac:dyDescent="0.35">
      <c r="N197" s="316" t="s">
        <v>182</v>
      </c>
      <c r="O197" s="319">
        <f>SUM('BIZ kWh ENTRY'!C4:N16,'BIZ kWh ENTRY'!C20:N32,'BIZ kWh ENTRY'!C36:N48,'BIZ kWh ENTRY'!C52:N64,'BIZ kWh ENTRY'!C68:N80,'BIZ kWh ENTRY'!C84:N96,'BIZ kWh ENTRY'!C100:N112,'BIZ kWh ENTRY'!C116:N128,'BIZ kWh ENTRY'!C132:N144,'BIZ kWh ENTRY'!S4:AD16,'BIZ kWh ENTRY'!S20:AD32,'BIZ kWh ENTRY'!S36:AD48,'BIZ kWh ENTRY'!S52:AD64,'BIZ kWh ENTRY'!S68:AD80,'BIZ kWh ENTRY'!S84:AD96,'BIZ kWh ENTRY'!S100:AD112,'BIZ kWh ENTRY'!S116:AD128,'BIZ kWh ENTRY'!S132:AD144,'BIZ kWh ENTRY'!AI4:AT16,'BIZ kWh ENTRY'!AI20:AT32,'BIZ kWh ENTRY'!AI36:AT48,'BIZ kWh ENTRY'!AI52:AT64,'BIZ kWh ENTRY'!AI68:AT80,'BIZ kWh ENTRY'!AI84:AT96,'BIZ kWh ENTRY'!AI100:AT112,'BIZ kWh ENTRY'!AI116:AT128,'BIZ kWh ENTRY'!AI132:AT144,'BIZ kWh ENTRY'!AY4:BJ16,'BIZ kWh ENTRY'!AY20:BJ32,'BIZ kWh ENTRY'!AY36:BJ48,'BIZ kWh ENTRY'!AY52:BJ64,'BIZ kWh ENTRY'!AY68:BJ80,'BIZ kWh ENTRY'!AY84:BJ96,'BIZ kWh ENTRY'!AY100:BJ112,'BIZ kWh ENTRY'!AY116:BJ128,'BIZ kWh ENTRY'!AY132:BJ144)</f>
        <v>131796399.68614094</v>
      </c>
    </row>
    <row r="198" spans="2:15" s="316" customFormat="1" x14ac:dyDescent="0.35">
      <c r="N198" s="316" t="s">
        <v>182</v>
      </c>
      <c r="O198" s="320" t="str">
        <f>IF(O178=O197,"ok","SUM ERROR")</f>
        <v>ok</v>
      </c>
    </row>
    <row r="200" spans="2:15" x14ac:dyDescent="0.35">
      <c r="B200" s="316" t="s">
        <v>190</v>
      </c>
      <c r="C200" s="331">
        <f>C17+C33+C49+C65+C81+C97</f>
        <v>0</v>
      </c>
      <c r="D200" s="331">
        <f t="shared" ref="D200:O200" si="73">D17+D33+D49+D65+D81+D97</f>
        <v>2380297.1567946919</v>
      </c>
      <c r="E200" s="331">
        <f t="shared" si="73"/>
        <v>2343512.6460883375</v>
      </c>
      <c r="F200" s="331">
        <f t="shared" si="73"/>
        <v>10821573.404428331</v>
      </c>
      <c r="G200" s="331">
        <f t="shared" si="73"/>
        <v>5273062.6941450778</v>
      </c>
      <c r="H200" s="331">
        <f t="shared" si="73"/>
        <v>9312794.369530227</v>
      </c>
      <c r="I200" s="331">
        <f t="shared" si="73"/>
        <v>5732736.0875903293</v>
      </c>
      <c r="J200" s="331">
        <f t="shared" si="73"/>
        <v>5670053.3813591115</v>
      </c>
      <c r="K200" s="331">
        <f t="shared" si="73"/>
        <v>8079418.4342577802</v>
      </c>
      <c r="L200" s="331">
        <f t="shared" si="73"/>
        <v>10049451.373271979</v>
      </c>
      <c r="M200" s="331">
        <f t="shared" si="73"/>
        <v>13156820.751956703</v>
      </c>
      <c r="N200" s="331">
        <f t="shared" si="73"/>
        <v>54481362.710771158</v>
      </c>
      <c r="O200" s="331">
        <f t="shared" si="73"/>
        <v>127301083.01019372</v>
      </c>
    </row>
    <row r="201" spans="2:15" x14ac:dyDescent="0.35">
      <c r="B201" s="316" t="s">
        <v>191</v>
      </c>
      <c r="C201" s="331">
        <f t="shared" ref="C201:O201" si="74">C113</f>
        <v>0</v>
      </c>
      <c r="D201" s="331">
        <f t="shared" si="74"/>
        <v>0</v>
      </c>
      <c r="E201" s="331">
        <f t="shared" si="74"/>
        <v>0</v>
      </c>
      <c r="F201" s="331">
        <f t="shared" si="74"/>
        <v>0</v>
      </c>
      <c r="G201" s="331">
        <f t="shared" si="74"/>
        <v>0</v>
      </c>
      <c r="H201" s="331">
        <f t="shared" si="74"/>
        <v>382155.79449411988</v>
      </c>
      <c r="I201" s="331">
        <f t="shared" si="74"/>
        <v>448165.14277105464</v>
      </c>
      <c r="J201" s="331">
        <f t="shared" si="74"/>
        <v>0</v>
      </c>
      <c r="K201" s="331">
        <f t="shared" si="74"/>
        <v>22779.403749999976</v>
      </c>
      <c r="L201" s="331">
        <f t="shared" si="74"/>
        <v>0</v>
      </c>
      <c r="M201" s="331">
        <f t="shared" si="74"/>
        <v>0</v>
      </c>
      <c r="N201" s="331">
        <f t="shared" si="74"/>
        <v>14875.684899999998</v>
      </c>
      <c r="O201" s="332">
        <f t="shared" si="74"/>
        <v>867976.0259151744</v>
      </c>
    </row>
    <row r="202" spans="2:15" x14ac:dyDescent="0.35">
      <c r="B202" s="316" t="s">
        <v>192</v>
      </c>
      <c r="C202" s="331">
        <f t="shared" ref="C202:O202" si="75">C129+C145</f>
        <v>0</v>
      </c>
      <c r="D202" s="331">
        <f t="shared" si="75"/>
        <v>0</v>
      </c>
      <c r="E202" s="331">
        <f t="shared" si="75"/>
        <v>0</v>
      </c>
      <c r="F202" s="331">
        <f t="shared" si="75"/>
        <v>0</v>
      </c>
      <c r="G202" s="331">
        <f t="shared" si="75"/>
        <v>0</v>
      </c>
      <c r="H202" s="331">
        <f t="shared" si="75"/>
        <v>893178.32281494141</v>
      </c>
      <c r="I202" s="331">
        <f t="shared" si="75"/>
        <v>80550.958984375</v>
      </c>
      <c r="J202" s="331">
        <f t="shared" si="75"/>
        <v>370000.04438018799</v>
      </c>
      <c r="K202" s="331">
        <f t="shared" si="75"/>
        <v>1064282.8825073242</v>
      </c>
      <c r="L202" s="331">
        <f t="shared" si="75"/>
        <v>361655.17840576166</v>
      </c>
      <c r="M202" s="331">
        <f t="shared" si="75"/>
        <v>226205.62591552731</v>
      </c>
      <c r="N202" s="331">
        <f t="shared" si="75"/>
        <v>631467.63702392578</v>
      </c>
      <c r="O202" s="332">
        <f t="shared" si="75"/>
        <v>3627340.6500320435</v>
      </c>
    </row>
    <row r="203" spans="2:15" x14ac:dyDescent="0.35">
      <c r="B203" s="316" t="s">
        <v>34</v>
      </c>
      <c r="C203" s="331">
        <f t="shared" ref="C203:N203" si="76">SUM(C200:C202)</f>
        <v>0</v>
      </c>
      <c r="D203" s="331">
        <f t="shared" si="76"/>
        <v>2380297.1567946919</v>
      </c>
      <c r="E203" s="331">
        <f t="shared" si="76"/>
        <v>2343512.6460883375</v>
      </c>
      <c r="F203" s="331">
        <f t="shared" si="76"/>
        <v>10821573.404428331</v>
      </c>
      <c r="G203" s="331">
        <f t="shared" si="76"/>
        <v>5273062.6941450778</v>
      </c>
      <c r="H203" s="331">
        <f t="shared" si="76"/>
        <v>10588128.486839289</v>
      </c>
      <c r="I203" s="331">
        <f t="shared" si="76"/>
        <v>6261452.1893457593</v>
      </c>
      <c r="J203" s="331">
        <f t="shared" si="76"/>
        <v>6040053.4257392995</v>
      </c>
      <c r="K203" s="331">
        <f t="shared" si="76"/>
        <v>9166480.720515104</v>
      </c>
      <c r="L203" s="331">
        <f t="shared" si="76"/>
        <v>10411106.551677741</v>
      </c>
      <c r="M203" s="331">
        <f t="shared" si="76"/>
        <v>13383026.37787223</v>
      </c>
      <c r="N203" s="331">
        <f t="shared" si="76"/>
        <v>55127706.032695085</v>
      </c>
      <c r="O203" s="332">
        <f>SUM(O200:O202)</f>
        <v>131796399.68614094</v>
      </c>
    </row>
  </sheetData>
  <mergeCells count="13">
    <mergeCell ref="M178:N178"/>
    <mergeCell ref="C1:N1"/>
    <mergeCell ref="A84:A96"/>
    <mergeCell ref="A100:A112"/>
    <mergeCell ref="A116:A128"/>
    <mergeCell ref="A164:A176"/>
    <mergeCell ref="A132:A144"/>
    <mergeCell ref="A148:A160"/>
    <mergeCell ref="A68:A80"/>
    <mergeCell ref="A4:A16"/>
    <mergeCell ref="A20:A32"/>
    <mergeCell ref="A36:A48"/>
    <mergeCell ref="A52:A64"/>
  </mergeCells>
  <conditionalFormatting sqref="O198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CJ97"/>
  <sheetViews>
    <sheetView topLeftCell="A9" zoomScale="80" zoomScaleNormal="80" workbookViewId="0">
      <pane xSplit="2" topLeftCell="C1" activePane="topRight" state="frozen"/>
      <selection activeCell="J80" sqref="J80"/>
      <selection pane="topRight" activeCell="J40" sqref="J40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  <col min="4" max="4" width="14.08984375" bestFit="1" customWidth="1"/>
    <col min="5" max="5" width="15.08984375" bestFit="1" customWidth="1"/>
    <col min="6" max="6" width="12.54296875" bestFit="1" customWidth="1"/>
    <col min="7" max="7" width="13.54296875" bestFit="1" customWidth="1"/>
    <col min="8" max="8" width="14.90625" bestFit="1" customWidth="1"/>
    <col min="9" max="16" width="14.08984375" bestFit="1" customWidth="1"/>
    <col min="17" max="33" width="14.08984375" customWidth="1"/>
    <col min="34" max="84" width="15.08984375" customWidth="1"/>
    <col min="85" max="86" width="15.08984375" bestFit="1" customWidth="1"/>
    <col min="87" max="87" width="10.54296875" bestFit="1" customWidth="1"/>
    <col min="88" max="88" width="16.90625" bestFit="1" customWidth="1"/>
  </cols>
  <sheetData>
    <row r="1" spans="1:86" ht="15" thickBot="1" x14ac:dyDescent="0.4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</row>
    <row r="2" spans="1:86" ht="15" thickBot="1" x14ac:dyDescent="0.4">
      <c r="A2" s="85"/>
      <c r="B2" s="184" t="s">
        <v>13</v>
      </c>
      <c r="C2" s="389">
        <v>0.82499999999999996</v>
      </c>
      <c r="D2" s="390">
        <f>C2</f>
        <v>0.82499999999999996</v>
      </c>
      <c r="E2" s="390">
        <f t="shared" ref="E2:BP2" si="0">D2</f>
        <v>0.82499999999999996</v>
      </c>
      <c r="F2" s="390">
        <f t="shared" si="0"/>
        <v>0.82499999999999996</v>
      </c>
      <c r="G2" s="390">
        <f t="shared" si="0"/>
        <v>0.82499999999999996</v>
      </c>
      <c r="H2" s="390">
        <f t="shared" si="0"/>
        <v>0.82499999999999996</v>
      </c>
      <c r="I2" s="390">
        <f t="shared" si="0"/>
        <v>0.82499999999999996</v>
      </c>
      <c r="J2" s="390">
        <f t="shared" si="0"/>
        <v>0.82499999999999996</v>
      </c>
      <c r="K2" s="390">
        <f t="shared" si="0"/>
        <v>0.82499999999999996</v>
      </c>
      <c r="L2" s="390">
        <f t="shared" si="0"/>
        <v>0.82499999999999996</v>
      </c>
      <c r="M2" s="390">
        <f t="shared" si="0"/>
        <v>0.82499999999999996</v>
      </c>
      <c r="N2" s="390">
        <f t="shared" si="0"/>
        <v>0.82499999999999996</v>
      </c>
      <c r="O2" s="390">
        <f t="shared" si="0"/>
        <v>0.82499999999999996</v>
      </c>
      <c r="P2" s="390">
        <f t="shared" si="0"/>
        <v>0.82499999999999996</v>
      </c>
      <c r="Q2" s="390">
        <f t="shared" si="0"/>
        <v>0.82499999999999996</v>
      </c>
      <c r="R2" s="390">
        <f t="shared" si="0"/>
        <v>0.82499999999999996</v>
      </c>
      <c r="S2" s="390">
        <f t="shared" si="0"/>
        <v>0.82499999999999996</v>
      </c>
      <c r="T2" s="390">
        <f t="shared" si="0"/>
        <v>0.82499999999999996</v>
      </c>
      <c r="U2" s="390">
        <f t="shared" si="0"/>
        <v>0.82499999999999996</v>
      </c>
      <c r="V2" s="390">
        <f t="shared" si="0"/>
        <v>0.82499999999999996</v>
      </c>
      <c r="W2" s="390">
        <f t="shared" si="0"/>
        <v>0.82499999999999996</v>
      </c>
      <c r="X2" s="390">
        <f t="shared" si="0"/>
        <v>0.82499999999999996</v>
      </c>
      <c r="Y2" s="390">
        <f t="shared" si="0"/>
        <v>0.82499999999999996</v>
      </c>
      <c r="Z2" s="390">
        <f t="shared" si="0"/>
        <v>0.82499999999999996</v>
      </c>
      <c r="AA2" s="390">
        <f t="shared" si="0"/>
        <v>0.82499999999999996</v>
      </c>
      <c r="AB2" s="390">
        <f t="shared" si="0"/>
        <v>0.82499999999999996</v>
      </c>
      <c r="AC2" s="390">
        <f t="shared" si="0"/>
        <v>0.82499999999999996</v>
      </c>
      <c r="AD2" s="390">
        <f t="shared" si="0"/>
        <v>0.82499999999999996</v>
      </c>
      <c r="AE2" s="390">
        <f t="shared" si="0"/>
        <v>0.82499999999999996</v>
      </c>
      <c r="AF2" s="390">
        <f t="shared" si="0"/>
        <v>0.82499999999999996</v>
      </c>
      <c r="AG2" s="390">
        <f t="shared" si="0"/>
        <v>0.82499999999999996</v>
      </c>
      <c r="AH2" s="390">
        <f t="shared" si="0"/>
        <v>0.82499999999999996</v>
      </c>
      <c r="AI2" s="390">
        <f t="shared" si="0"/>
        <v>0.82499999999999996</v>
      </c>
      <c r="AJ2" s="390">
        <f t="shared" si="0"/>
        <v>0.82499999999999996</v>
      </c>
      <c r="AK2" s="390">
        <f t="shared" si="0"/>
        <v>0.82499999999999996</v>
      </c>
      <c r="AL2" s="390">
        <f t="shared" si="0"/>
        <v>0.82499999999999996</v>
      </c>
      <c r="AM2" s="390">
        <f t="shared" si="0"/>
        <v>0.82499999999999996</v>
      </c>
      <c r="AN2" s="390">
        <f t="shared" si="0"/>
        <v>0.82499999999999996</v>
      </c>
      <c r="AO2" s="390">
        <f t="shared" si="0"/>
        <v>0.82499999999999996</v>
      </c>
      <c r="AP2" s="390">
        <f t="shared" si="0"/>
        <v>0.82499999999999996</v>
      </c>
      <c r="AQ2" s="390">
        <f t="shared" si="0"/>
        <v>0.82499999999999996</v>
      </c>
      <c r="AR2" s="390">
        <f t="shared" si="0"/>
        <v>0.82499999999999996</v>
      </c>
      <c r="AS2" s="390">
        <f t="shared" si="0"/>
        <v>0.82499999999999996</v>
      </c>
      <c r="AT2" s="390">
        <f t="shared" si="0"/>
        <v>0.82499999999999996</v>
      </c>
      <c r="AU2" s="390">
        <f t="shared" si="0"/>
        <v>0.82499999999999996</v>
      </c>
      <c r="AV2" s="390">
        <f t="shared" si="0"/>
        <v>0.82499999999999996</v>
      </c>
      <c r="AW2" s="390">
        <f t="shared" si="0"/>
        <v>0.82499999999999996</v>
      </c>
      <c r="AX2" s="390">
        <f t="shared" si="0"/>
        <v>0.82499999999999996</v>
      </c>
      <c r="AY2" s="390">
        <f t="shared" si="0"/>
        <v>0.82499999999999996</v>
      </c>
      <c r="AZ2" s="390">
        <f t="shared" si="0"/>
        <v>0.82499999999999996</v>
      </c>
      <c r="BA2" s="390">
        <f t="shared" si="0"/>
        <v>0.82499999999999996</v>
      </c>
      <c r="BB2" s="390">
        <f t="shared" si="0"/>
        <v>0.82499999999999996</v>
      </c>
      <c r="BC2" s="390">
        <f t="shared" si="0"/>
        <v>0.82499999999999996</v>
      </c>
      <c r="BD2" s="390">
        <f t="shared" si="0"/>
        <v>0.82499999999999996</v>
      </c>
      <c r="BE2" s="390">
        <f t="shared" si="0"/>
        <v>0.82499999999999996</v>
      </c>
      <c r="BF2" s="390">
        <f t="shared" si="0"/>
        <v>0.82499999999999996</v>
      </c>
      <c r="BG2" s="390">
        <f t="shared" si="0"/>
        <v>0.82499999999999996</v>
      </c>
      <c r="BH2" s="390">
        <f t="shared" si="0"/>
        <v>0.82499999999999996</v>
      </c>
      <c r="BI2" s="390">
        <f t="shared" si="0"/>
        <v>0.82499999999999996</v>
      </c>
      <c r="BJ2" s="390">
        <f t="shared" si="0"/>
        <v>0.82499999999999996</v>
      </c>
      <c r="BK2" s="390">
        <f t="shared" si="0"/>
        <v>0.82499999999999996</v>
      </c>
      <c r="BL2" s="390">
        <f t="shared" si="0"/>
        <v>0.82499999999999996</v>
      </c>
      <c r="BM2" s="390">
        <f t="shared" si="0"/>
        <v>0.82499999999999996</v>
      </c>
      <c r="BN2" s="390">
        <f t="shared" si="0"/>
        <v>0.82499999999999996</v>
      </c>
      <c r="BO2" s="390">
        <f t="shared" si="0"/>
        <v>0.82499999999999996</v>
      </c>
      <c r="BP2" s="390">
        <f t="shared" si="0"/>
        <v>0.82499999999999996</v>
      </c>
      <c r="BQ2" s="390">
        <f t="shared" ref="BQ2:CH2" si="1">BP2</f>
        <v>0.82499999999999996</v>
      </c>
      <c r="BR2" s="390">
        <f t="shared" si="1"/>
        <v>0.82499999999999996</v>
      </c>
      <c r="BS2" s="390">
        <f t="shared" si="1"/>
        <v>0.82499999999999996</v>
      </c>
      <c r="BT2" s="390">
        <f t="shared" si="1"/>
        <v>0.82499999999999996</v>
      </c>
      <c r="BU2" s="390">
        <f t="shared" si="1"/>
        <v>0.82499999999999996</v>
      </c>
      <c r="BV2" s="390">
        <f t="shared" si="1"/>
        <v>0.82499999999999996</v>
      </c>
      <c r="BW2" s="390">
        <f t="shared" si="1"/>
        <v>0.82499999999999996</v>
      </c>
      <c r="BX2" s="390">
        <f t="shared" si="1"/>
        <v>0.82499999999999996</v>
      </c>
      <c r="BY2" s="390">
        <f t="shared" si="1"/>
        <v>0.82499999999999996</v>
      </c>
      <c r="BZ2" s="390">
        <f t="shared" si="1"/>
        <v>0.82499999999999996</v>
      </c>
      <c r="CA2" s="390">
        <f t="shared" si="1"/>
        <v>0.82499999999999996</v>
      </c>
      <c r="CB2" s="390">
        <f t="shared" si="1"/>
        <v>0.82499999999999996</v>
      </c>
      <c r="CC2" s="390">
        <f t="shared" si="1"/>
        <v>0.82499999999999996</v>
      </c>
      <c r="CD2" s="390">
        <f t="shared" si="1"/>
        <v>0.82499999999999996</v>
      </c>
      <c r="CE2" s="390">
        <f t="shared" si="1"/>
        <v>0.82499999999999996</v>
      </c>
      <c r="CF2" s="390">
        <f t="shared" si="1"/>
        <v>0.82499999999999996</v>
      </c>
      <c r="CG2" s="390">
        <f t="shared" si="1"/>
        <v>0.82499999999999996</v>
      </c>
      <c r="CH2" s="391">
        <f t="shared" si="1"/>
        <v>0.82499999999999996</v>
      </c>
    </row>
    <row r="3" spans="1:86" s="7" customFormat="1" ht="16.5" customHeight="1" thickBot="1" x14ac:dyDescent="0.6">
      <c r="B3" s="84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CH3" s="32"/>
    </row>
    <row r="4" spans="1:86" ht="15.75" customHeight="1" thickBot="1" x14ac:dyDescent="0.4">
      <c r="A4" s="551" t="s">
        <v>14</v>
      </c>
      <c r="B4" s="189" t="s">
        <v>10</v>
      </c>
      <c r="C4" s="176">
        <v>44562</v>
      </c>
      <c r="D4" s="176">
        <v>44593</v>
      </c>
      <c r="E4" s="176">
        <v>44621</v>
      </c>
      <c r="F4" s="176">
        <v>44652</v>
      </c>
      <c r="G4" s="176">
        <v>44682</v>
      </c>
      <c r="H4" s="176">
        <v>44713</v>
      </c>
      <c r="I4" s="176">
        <v>44743</v>
      </c>
      <c r="J4" s="176">
        <v>44774</v>
      </c>
      <c r="K4" s="176">
        <v>44805</v>
      </c>
      <c r="L4" s="176">
        <v>44835</v>
      </c>
      <c r="M4" s="176">
        <v>44866</v>
      </c>
      <c r="N4" s="176">
        <v>44896</v>
      </c>
      <c r="O4" s="176">
        <v>44927</v>
      </c>
      <c r="P4" s="176">
        <v>44958</v>
      </c>
      <c r="Q4" s="176">
        <v>44986</v>
      </c>
      <c r="R4" s="176">
        <v>45017</v>
      </c>
      <c r="S4" s="176">
        <v>45047</v>
      </c>
      <c r="T4" s="176">
        <v>45078</v>
      </c>
      <c r="U4" s="176">
        <v>45108</v>
      </c>
      <c r="V4" s="176">
        <v>45139</v>
      </c>
      <c r="W4" s="176">
        <v>45170</v>
      </c>
      <c r="X4" s="176">
        <v>45200</v>
      </c>
      <c r="Y4" s="176">
        <v>45231</v>
      </c>
      <c r="Z4" s="176">
        <v>45261</v>
      </c>
      <c r="AA4" s="176">
        <v>45292</v>
      </c>
      <c r="AB4" s="176">
        <v>45323</v>
      </c>
      <c r="AC4" s="176">
        <v>45352</v>
      </c>
      <c r="AD4" s="176">
        <v>45383</v>
      </c>
      <c r="AE4" s="176">
        <v>45413</v>
      </c>
      <c r="AF4" s="176">
        <v>45444</v>
      </c>
      <c r="AG4" s="176">
        <v>45474</v>
      </c>
      <c r="AH4" s="176">
        <v>45505</v>
      </c>
      <c r="AI4" s="176">
        <v>45536</v>
      </c>
      <c r="AJ4" s="176">
        <v>45566</v>
      </c>
      <c r="AK4" s="176">
        <v>45597</v>
      </c>
      <c r="AL4" s="176">
        <v>45627</v>
      </c>
      <c r="AM4" s="176">
        <v>45658</v>
      </c>
      <c r="AN4" s="176">
        <v>45689</v>
      </c>
      <c r="AO4" s="176">
        <v>45717</v>
      </c>
      <c r="AP4" s="176">
        <v>45748</v>
      </c>
      <c r="AQ4" s="176">
        <v>45778</v>
      </c>
      <c r="AR4" s="176">
        <v>45809</v>
      </c>
      <c r="AS4" s="176">
        <v>45839</v>
      </c>
      <c r="AT4" s="176">
        <v>45870</v>
      </c>
      <c r="AU4" s="176">
        <v>45901</v>
      </c>
      <c r="AV4" s="176">
        <v>45931</v>
      </c>
      <c r="AW4" s="176">
        <v>45962</v>
      </c>
      <c r="AX4" s="176">
        <v>45992</v>
      </c>
      <c r="AY4" s="176">
        <v>46023</v>
      </c>
      <c r="AZ4" s="176">
        <v>46054</v>
      </c>
      <c r="BA4" s="176">
        <v>46082</v>
      </c>
      <c r="BB4" s="176">
        <v>46113</v>
      </c>
      <c r="BC4" s="176">
        <v>46143</v>
      </c>
      <c r="BD4" s="176">
        <v>46174</v>
      </c>
      <c r="BE4" s="176">
        <v>46204</v>
      </c>
      <c r="BF4" s="176">
        <v>46235</v>
      </c>
      <c r="BG4" s="176">
        <v>46266</v>
      </c>
      <c r="BH4" s="176">
        <v>46296</v>
      </c>
      <c r="BI4" s="176">
        <v>46327</v>
      </c>
      <c r="BJ4" s="176">
        <v>46357</v>
      </c>
      <c r="BK4" s="176">
        <v>46388</v>
      </c>
      <c r="BL4" s="176">
        <v>46419</v>
      </c>
      <c r="BM4" s="176">
        <v>46447</v>
      </c>
      <c r="BN4" s="176">
        <v>46478</v>
      </c>
      <c r="BO4" s="176">
        <v>46508</v>
      </c>
      <c r="BP4" s="176">
        <v>46539</v>
      </c>
      <c r="BQ4" s="176">
        <v>46569</v>
      </c>
      <c r="BR4" s="176">
        <v>46600</v>
      </c>
      <c r="BS4" s="176">
        <v>46631</v>
      </c>
      <c r="BT4" s="176">
        <v>46661</v>
      </c>
      <c r="BU4" s="176">
        <v>46692</v>
      </c>
      <c r="BV4" s="176">
        <v>46722</v>
      </c>
      <c r="BW4" s="176">
        <v>46753</v>
      </c>
      <c r="BX4" s="176">
        <v>46784</v>
      </c>
      <c r="BY4" s="176">
        <v>46813</v>
      </c>
      <c r="BZ4" s="176">
        <v>46844</v>
      </c>
      <c r="CA4" s="176">
        <v>46874</v>
      </c>
      <c r="CB4" s="176">
        <v>46905</v>
      </c>
      <c r="CC4" s="176">
        <v>46935</v>
      </c>
      <c r="CD4" s="176">
        <v>46966</v>
      </c>
      <c r="CE4" s="176">
        <v>46997</v>
      </c>
      <c r="CF4" s="176">
        <v>47027</v>
      </c>
      <c r="CG4" s="176">
        <v>47058</v>
      </c>
      <c r="CH4" s="176">
        <v>47088</v>
      </c>
    </row>
    <row r="5" spans="1:86" ht="15" customHeight="1" x14ac:dyDescent="0.35">
      <c r="A5" s="552"/>
      <c r="B5" s="115" t="s">
        <v>0</v>
      </c>
      <c r="C5" s="152">
        <f>'RES kWh ENTRY'!C144</f>
        <v>0</v>
      </c>
      <c r="D5" s="152">
        <f>'RES kWh ENTRY'!D144</f>
        <v>0</v>
      </c>
      <c r="E5" s="326">
        <f>'RES kWh ENTRY'!E144</f>
        <v>3431.9047388770864</v>
      </c>
      <c r="F5" s="152">
        <f>'RES kWh ENTRY'!F144</f>
        <v>21857.833328887864</v>
      </c>
      <c r="G5" s="152">
        <f>'RES kWh ENTRY'!G144</f>
        <v>2461.5416857045152</v>
      </c>
      <c r="H5" s="152">
        <f>'RES kWh ENTRY'!H144</f>
        <v>5893.4464245816016</v>
      </c>
      <c r="I5" s="152">
        <f>'RES kWh ENTRY'!I144</f>
        <v>5893.4464245816016</v>
      </c>
      <c r="J5" s="152">
        <f>'RES kWh ENTRY'!J144</f>
        <v>3952.7203182364597</v>
      </c>
      <c r="K5" s="152">
        <f>'RES kWh ENTRY'!K144</f>
        <v>14994.02385113369</v>
      </c>
      <c r="L5" s="152">
        <f>'RES kWh ENTRY'!L144</f>
        <v>11562.119112256605</v>
      </c>
      <c r="M5" s="152">
        <f>'RES kWh ENTRY'!M144</f>
        <v>9846.1667428180608</v>
      </c>
      <c r="N5" s="152">
        <f>'RES kWh ENTRY'!N144</f>
        <v>14248.43453486772</v>
      </c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37"/>
      <c r="CF5" s="237"/>
      <c r="CG5" s="237"/>
      <c r="CH5" s="238"/>
    </row>
    <row r="6" spans="1:86" x14ac:dyDescent="0.35">
      <c r="A6" s="552"/>
      <c r="B6" s="190" t="s">
        <v>1</v>
      </c>
      <c r="C6" s="3">
        <f>'RES kWh ENTRY'!C145</f>
        <v>85301.78744048049</v>
      </c>
      <c r="D6" s="3">
        <f>'RES kWh ENTRY'!D145</f>
        <v>1017886.2232565018</v>
      </c>
      <c r="E6" s="3">
        <f>'RES kWh ENTRY'!E145</f>
        <v>1779838.4824410058</v>
      </c>
      <c r="F6" s="3">
        <f>'RES kWh ENTRY'!F145</f>
        <v>1586024.9326664372</v>
      </c>
      <c r="G6" s="3">
        <f>'RES kWh ENTRY'!G145</f>
        <v>1830626.0909558912</v>
      </c>
      <c r="H6" s="3">
        <f>'RES kWh ENTRY'!H145</f>
        <v>2360468.1435926617</v>
      </c>
      <c r="I6" s="3">
        <f>'RES kWh ENTRY'!I145</f>
        <v>2727564.6733913585</v>
      </c>
      <c r="J6" s="3">
        <f>'RES kWh ENTRY'!J145</f>
        <v>2813666.7297353703</v>
      </c>
      <c r="K6" s="3">
        <f>'RES kWh ENTRY'!K145</f>
        <v>2331717.4064433575</v>
      </c>
      <c r="L6" s="3">
        <f>'RES kWh ENTRY'!L145</f>
        <v>1534545.771365193</v>
      </c>
      <c r="M6" s="3">
        <f>'RES kWh ENTRY'!M145</f>
        <v>1760430.9944543943</v>
      </c>
      <c r="N6" s="3">
        <f>'RES kWh ENTRY'!N145</f>
        <v>4733246.9616246782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6" x14ac:dyDescent="0.35">
      <c r="A7" s="552"/>
      <c r="B7" s="111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6" x14ac:dyDescent="0.35">
      <c r="A8" s="552"/>
      <c r="B8" s="111" t="s">
        <v>9</v>
      </c>
      <c r="C8" s="3">
        <f>'RES kWh ENTRY'!C147</f>
        <v>124131.08075508937</v>
      </c>
      <c r="D8" s="3">
        <f>'RES kWh ENTRY'!D147</f>
        <v>778937.23061579349</v>
      </c>
      <c r="E8" s="3">
        <f>'RES kWh ENTRY'!E147</f>
        <v>1411692.7814219198</v>
      </c>
      <c r="F8" s="3">
        <f>'RES kWh ENTRY'!F147</f>
        <v>1121771.6133854399</v>
      </c>
      <c r="G8" s="3">
        <f>'RES kWh ENTRY'!G147</f>
        <v>952962.70363176707</v>
      </c>
      <c r="H8" s="3">
        <f>'RES kWh ENTRY'!H147</f>
        <v>1085631.6770502666</v>
      </c>
      <c r="I8" s="3">
        <f>'RES kWh ENTRY'!I147</f>
        <v>1464341.0914341919</v>
      </c>
      <c r="J8" s="3">
        <f>'RES kWh ENTRY'!J147</f>
        <v>1440701.1420168201</v>
      </c>
      <c r="K8" s="3">
        <f>'RES kWh ENTRY'!K147</f>
        <v>1159640.4803445854</v>
      </c>
      <c r="L8" s="3">
        <f>'RES kWh ENTRY'!L147</f>
        <v>820783.01478383923</v>
      </c>
      <c r="M8" s="3">
        <f>'RES kWh ENTRY'!M147</f>
        <v>856395.26514274802</v>
      </c>
      <c r="N8" s="3">
        <f>'RES kWh ENTRY'!N147</f>
        <v>3679139.3247813722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6" x14ac:dyDescent="0.35">
      <c r="A9" s="552"/>
      <c r="B9" s="190" t="s">
        <v>3</v>
      </c>
      <c r="C9" s="3">
        <f>'RES kWh ENTRY'!C148</f>
        <v>355118.64013579127</v>
      </c>
      <c r="D9" s="3">
        <f>'RES kWh ENTRY'!D148</f>
        <v>18792.138488274242</v>
      </c>
      <c r="E9" s="3">
        <f>'RES kWh ENTRY'!E148</f>
        <v>55443.797296535544</v>
      </c>
      <c r="F9" s="3">
        <f>'RES kWh ENTRY'!F148</f>
        <v>143618.84129303563</v>
      </c>
      <c r="G9" s="3">
        <f>'RES kWh ENTRY'!G148</f>
        <v>43536.259537991362</v>
      </c>
      <c r="H9" s="3">
        <f>'RES kWh ENTRY'!H148</f>
        <v>92774.508454614959</v>
      </c>
      <c r="I9" s="3">
        <f>'RES kWh ENTRY'!I148</f>
        <v>57232.031620935086</v>
      </c>
      <c r="J9" s="3">
        <f>'RES kWh ENTRY'!J148</f>
        <v>44653.603330091195</v>
      </c>
      <c r="K9" s="3">
        <f>'RES kWh ENTRY'!K148</f>
        <v>96698.502583703215</v>
      </c>
      <c r="L9" s="3">
        <f>'RES kWh ENTRY'!L148</f>
        <v>63601.337615864009</v>
      </c>
      <c r="M9" s="3">
        <f>'RES kWh ENTRY'!M148</f>
        <v>176804.55283009922</v>
      </c>
      <c r="N9" s="3">
        <f>'RES kWh ENTRY'!N148</f>
        <v>117878.71037130852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6" x14ac:dyDescent="0.35">
      <c r="A10" s="552"/>
      <c r="B10" s="111" t="s">
        <v>4</v>
      </c>
      <c r="C10" s="3">
        <f>'RES kWh ENTRY'!C149</f>
        <v>3093.776127017094</v>
      </c>
      <c r="D10" s="3">
        <f>'RES kWh ENTRY'!D149</f>
        <v>2202.6809255078983</v>
      </c>
      <c r="E10" s="3">
        <f>'RES kWh ENTRY'!E149</f>
        <v>3135.4245651424321</v>
      </c>
      <c r="F10" s="3">
        <f>'RES kWh ENTRY'!F149</f>
        <v>10561.066765741532</v>
      </c>
      <c r="G10" s="3">
        <f>'RES kWh ENTRY'!G149</f>
        <v>6083.5445177039892</v>
      </c>
      <c r="H10" s="3">
        <f>'RES kWh ENTRY'!H149</f>
        <v>8401.5208040818779</v>
      </c>
      <c r="I10" s="3">
        <f>'RES kWh ENTRY'!I149</f>
        <v>10276.506891546107</v>
      </c>
      <c r="J10" s="3">
        <f>'RES kWh ENTRY'!J149</f>
        <v>12026.641979106978</v>
      </c>
      <c r="K10" s="3">
        <f>'RES kWh ENTRY'!K149</f>
        <v>15123.296843097225</v>
      </c>
      <c r="L10" s="3">
        <f>'RES kWh ENTRY'!L149</f>
        <v>9747.7002008685486</v>
      </c>
      <c r="M10" s="3">
        <f>'RES kWh ENTRY'!M149</f>
        <v>9193.6539370019127</v>
      </c>
      <c r="N10" s="3">
        <f>'RES kWh ENTRY'!N149</f>
        <v>9171.9791230729115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6" x14ac:dyDescent="0.35">
      <c r="A11" s="552"/>
      <c r="B11" s="111" t="s">
        <v>5</v>
      </c>
      <c r="C11" s="3">
        <f>'RES kWh ENTRY'!C150</f>
        <v>898.28700000001334</v>
      </c>
      <c r="D11" s="3">
        <f>'RES kWh ENTRY'!D150</f>
        <v>3916.6039020691014</v>
      </c>
      <c r="E11" s="3">
        <f>'RES kWh ENTRY'!E150</f>
        <v>15105.192452728286</v>
      </c>
      <c r="F11" s="3">
        <f>'RES kWh ENTRY'!F150</f>
        <v>18640.128424621624</v>
      </c>
      <c r="G11" s="3">
        <f>'RES kWh ENTRY'!G150</f>
        <v>15096.150742065453</v>
      </c>
      <c r="H11" s="3">
        <f>'RES kWh ENTRY'!H150</f>
        <v>13442.34097378544</v>
      </c>
      <c r="I11" s="3">
        <f>'RES kWh ENTRY'!I150</f>
        <v>23945.814777496387</v>
      </c>
      <c r="J11" s="3">
        <f>'RES kWh ENTRY'!J150</f>
        <v>21775.45092123418</v>
      </c>
      <c r="K11" s="3">
        <f>'RES kWh ENTRY'!K150</f>
        <v>5846.1944485474096</v>
      </c>
      <c r="L11" s="3">
        <f>'RES kWh ENTRY'!L150</f>
        <v>7934.0739039001837</v>
      </c>
      <c r="M11" s="3">
        <f>'RES kWh ENTRY'!M150</f>
        <v>3859.0221124878199</v>
      </c>
      <c r="N11" s="3">
        <f>'RES kWh ENTRY'!N150</f>
        <v>10974.952547912635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6" x14ac:dyDescent="0.35">
      <c r="A12" s="552"/>
      <c r="B12" s="111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6" x14ac:dyDescent="0.35">
      <c r="A13" s="552"/>
      <c r="B13" s="111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0</v>
      </c>
      <c r="M13" s="3">
        <f>'RES kWh ENTRY'!M152</f>
        <v>0</v>
      </c>
      <c r="N13" s="3">
        <f>'RES kWh ENTRY'!N152</f>
        <v>0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6" x14ac:dyDescent="0.35">
      <c r="A14" s="552"/>
      <c r="B14" s="111" t="s">
        <v>8</v>
      </c>
      <c r="C14" s="3">
        <f>'RES kWh ENTRY'!C153</f>
        <v>2080.4741429729738</v>
      </c>
      <c r="D14" s="3">
        <f>'RES kWh ENTRY'!D153</f>
        <v>33206.945936585922</v>
      </c>
      <c r="E14" s="3">
        <f>'RES kWh ENTRY'!E153</f>
        <v>33891.61751638924</v>
      </c>
      <c r="F14" s="3">
        <f>'RES kWh ENTRY'!F153</f>
        <v>33576.630590341789</v>
      </c>
      <c r="G14" s="3">
        <f>'RES kWh ENTRY'!G153</f>
        <v>31763.021940591814</v>
      </c>
      <c r="H14" s="3">
        <f>'RES kWh ENTRY'!H153</f>
        <v>39943.408044022763</v>
      </c>
      <c r="I14" s="3">
        <f>'RES kWh ENTRY'!I153</f>
        <v>44310.070227455777</v>
      </c>
      <c r="J14" s="3">
        <f>'RES kWh ENTRY'!J153</f>
        <v>33006.028088749663</v>
      </c>
      <c r="K14" s="3">
        <f>'RES kWh ENTRY'!K153</f>
        <v>19671.161062056377</v>
      </c>
      <c r="L14" s="3">
        <f>'RES kWh ENTRY'!L153</f>
        <v>16588.424117868217</v>
      </c>
      <c r="M14" s="3">
        <f>'RES kWh ENTRY'!M153</f>
        <v>247832.3263908939</v>
      </c>
      <c r="N14" s="3">
        <f>'RES kWh ENTRY'!N153</f>
        <v>96392.314930109278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6" ht="15" thickBot="1" x14ac:dyDescent="0.4">
      <c r="A15" s="552"/>
      <c r="B15" s="191" t="s">
        <v>42</v>
      </c>
      <c r="C15" s="185">
        <f>'RES kWh ENTRY'!C154</f>
        <v>0</v>
      </c>
      <c r="D15" s="185">
        <f>'RES kWh ENTRY'!D154</f>
        <v>0</v>
      </c>
      <c r="E15" s="185">
        <f>'RES kWh ENTRY'!E154</f>
        <v>0</v>
      </c>
      <c r="F15" s="185">
        <f>'RES kWh ENTRY'!F154</f>
        <v>0</v>
      </c>
      <c r="G15" s="185">
        <f>'RES kWh ENTRY'!G154</f>
        <v>0</v>
      </c>
      <c r="H15" s="185">
        <f>'RES kWh ENTRY'!H154</f>
        <v>0</v>
      </c>
      <c r="I15" s="185">
        <f>'RES kWh ENTRY'!I154</f>
        <v>0</v>
      </c>
      <c r="J15" s="185">
        <f>'RES kWh ENTRY'!J154</f>
        <v>0</v>
      </c>
      <c r="K15" s="185">
        <f>'RES kWh ENTRY'!K154</f>
        <v>0</v>
      </c>
      <c r="L15" s="185">
        <f>'RES kWh ENTRY'!L154</f>
        <v>0</v>
      </c>
      <c r="M15" s="185">
        <f>'RES kWh ENTRY'!M154</f>
        <v>0</v>
      </c>
      <c r="N15" s="185">
        <f>'RES kWh ENTRY'!N154</f>
        <v>0</v>
      </c>
      <c r="O15" s="186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7"/>
    </row>
    <row r="16" spans="1:86" ht="15" thickBot="1" x14ac:dyDescent="0.4">
      <c r="A16" s="553"/>
      <c r="B16" s="192" t="s">
        <v>25</v>
      </c>
      <c r="C16" s="157">
        <f>SUM(C5:C15)</f>
        <v>570624.04560135119</v>
      </c>
      <c r="D16" s="157">
        <f t="shared" ref="D16:BO16" si="2">SUM(D5:D15)</f>
        <v>1854941.8231247326</v>
      </c>
      <c r="E16" s="157">
        <f t="shared" si="2"/>
        <v>3302539.2004325981</v>
      </c>
      <c r="F16" s="157">
        <f t="shared" si="2"/>
        <v>2936051.0464545055</v>
      </c>
      <c r="G16" s="157">
        <f t="shared" si="2"/>
        <v>2882529.3130117152</v>
      </c>
      <c r="H16" s="157">
        <f t="shared" si="2"/>
        <v>3606555.0453440151</v>
      </c>
      <c r="I16" s="157">
        <f t="shared" si="2"/>
        <v>4333563.6347675649</v>
      </c>
      <c r="J16" s="157">
        <f t="shared" si="2"/>
        <v>4369782.3163896082</v>
      </c>
      <c r="K16" s="157">
        <f t="shared" si="2"/>
        <v>3643691.0655764802</v>
      </c>
      <c r="L16" s="157">
        <f t="shared" si="2"/>
        <v>2464762.4410997899</v>
      </c>
      <c r="M16" s="157">
        <f t="shared" si="2"/>
        <v>3064361.9816104425</v>
      </c>
      <c r="N16" s="157">
        <f t="shared" si="2"/>
        <v>8661052.6779133212</v>
      </c>
      <c r="O16" s="240">
        <f t="shared" si="2"/>
        <v>0</v>
      </c>
      <c r="P16" s="240">
        <f t="shared" si="2"/>
        <v>0</v>
      </c>
      <c r="Q16" s="240">
        <f t="shared" si="2"/>
        <v>0</v>
      </c>
      <c r="R16" s="240">
        <f t="shared" si="2"/>
        <v>0</v>
      </c>
      <c r="S16" s="240">
        <f t="shared" si="2"/>
        <v>0</v>
      </c>
      <c r="T16" s="240">
        <f t="shared" si="2"/>
        <v>0</v>
      </c>
      <c r="U16" s="240">
        <f t="shared" si="2"/>
        <v>0</v>
      </c>
      <c r="V16" s="240">
        <f t="shared" si="2"/>
        <v>0</v>
      </c>
      <c r="W16" s="240">
        <f t="shared" si="2"/>
        <v>0</v>
      </c>
      <c r="X16" s="240">
        <f t="shared" si="2"/>
        <v>0</v>
      </c>
      <c r="Y16" s="240">
        <f t="shared" si="2"/>
        <v>0</v>
      </c>
      <c r="Z16" s="240">
        <f t="shared" si="2"/>
        <v>0</v>
      </c>
      <c r="AA16" s="240">
        <f t="shared" si="2"/>
        <v>0</v>
      </c>
      <c r="AB16" s="240">
        <f t="shared" si="2"/>
        <v>0</v>
      </c>
      <c r="AC16" s="240">
        <f t="shared" si="2"/>
        <v>0</v>
      </c>
      <c r="AD16" s="240">
        <f t="shared" si="2"/>
        <v>0</v>
      </c>
      <c r="AE16" s="240">
        <f t="shared" si="2"/>
        <v>0</v>
      </c>
      <c r="AF16" s="240">
        <f t="shared" si="2"/>
        <v>0</v>
      </c>
      <c r="AG16" s="240">
        <f t="shared" si="2"/>
        <v>0</v>
      </c>
      <c r="AH16" s="240">
        <f t="shared" si="2"/>
        <v>0</v>
      </c>
      <c r="AI16" s="240">
        <f t="shared" si="2"/>
        <v>0</v>
      </c>
      <c r="AJ16" s="240">
        <f t="shared" si="2"/>
        <v>0</v>
      </c>
      <c r="AK16" s="240">
        <f t="shared" si="2"/>
        <v>0</v>
      </c>
      <c r="AL16" s="240">
        <f t="shared" si="2"/>
        <v>0</v>
      </c>
      <c r="AM16" s="240">
        <f t="shared" si="2"/>
        <v>0</v>
      </c>
      <c r="AN16" s="240">
        <f t="shared" si="2"/>
        <v>0</v>
      </c>
      <c r="AO16" s="240">
        <f t="shared" si="2"/>
        <v>0</v>
      </c>
      <c r="AP16" s="240">
        <f t="shared" si="2"/>
        <v>0</v>
      </c>
      <c r="AQ16" s="240">
        <f t="shared" si="2"/>
        <v>0</v>
      </c>
      <c r="AR16" s="240">
        <f t="shared" si="2"/>
        <v>0</v>
      </c>
      <c r="AS16" s="240">
        <f t="shared" si="2"/>
        <v>0</v>
      </c>
      <c r="AT16" s="240">
        <f t="shared" si="2"/>
        <v>0</v>
      </c>
      <c r="AU16" s="240">
        <f t="shared" si="2"/>
        <v>0</v>
      </c>
      <c r="AV16" s="240">
        <f t="shared" si="2"/>
        <v>0</v>
      </c>
      <c r="AW16" s="240">
        <f t="shared" si="2"/>
        <v>0</v>
      </c>
      <c r="AX16" s="240">
        <f t="shared" si="2"/>
        <v>0</v>
      </c>
      <c r="AY16" s="240">
        <f t="shared" si="2"/>
        <v>0</v>
      </c>
      <c r="AZ16" s="240">
        <f t="shared" si="2"/>
        <v>0</v>
      </c>
      <c r="BA16" s="240">
        <f t="shared" si="2"/>
        <v>0</v>
      </c>
      <c r="BB16" s="240">
        <f t="shared" si="2"/>
        <v>0</v>
      </c>
      <c r="BC16" s="240">
        <f t="shared" si="2"/>
        <v>0</v>
      </c>
      <c r="BD16" s="240">
        <f t="shared" si="2"/>
        <v>0</v>
      </c>
      <c r="BE16" s="240">
        <f t="shared" si="2"/>
        <v>0</v>
      </c>
      <c r="BF16" s="240">
        <f t="shared" si="2"/>
        <v>0</v>
      </c>
      <c r="BG16" s="240">
        <f t="shared" si="2"/>
        <v>0</v>
      </c>
      <c r="BH16" s="240">
        <f t="shared" si="2"/>
        <v>0</v>
      </c>
      <c r="BI16" s="240">
        <f t="shared" si="2"/>
        <v>0</v>
      </c>
      <c r="BJ16" s="240">
        <f t="shared" si="2"/>
        <v>0</v>
      </c>
      <c r="BK16" s="240">
        <f t="shared" si="2"/>
        <v>0</v>
      </c>
      <c r="BL16" s="240">
        <f t="shared" si="2"/>
        <v>0</v>
      </c>
      <c r="BM16" s="240">
        <f t="shared" si="2"/>
        <v>0</v>
      </c>
      <c r="BN16" s="240">
        <f t="shared" si="2"/>
        <v>0</v>
      </c>
      <c r="BO16" s="240">
        <f t="shared" si="2"/>
        <v>0</v>
      </c>
      <c r="BP16" s="240">
        <f t="shared" ref="BP16:CH16" si="3">SUM(BP5:BP15)</f>
        <v>0</v>
      </c>
      <c r="BQ16" s="240">
        <f t="shared" si="3"/>
        <v>0</v>
      </c>
      <c r="BR16" s="240">
        <f t="shared" si="3"/>
        <v>0</v>
      </c>
      <c r="BS16" s="240">
        <f t="shared" si="3"/>
        <v>0</v>
      </c>
      <c r="BT16" s="240">
        <f t="shared" si="3"/>
        <v>0</v>
      </c>
      <c r="BU16" s="240">
        <f t="shared" si="3"/>
        <v>0</v>
      </c>
      <c r="BV16" s="240">
        <f t="shared" si="3"/>
        <v>0</v>
      </c>
      <c r="BW16" s="240">
        <f t="shared" si="3"/>
        <v>0</v>
      </c>
      <c r="BX16" s="240">
        <f t="shared" si="3"/>
        <v>0</v>
      </c>
      <c r="BY16" s="240">
        <f t="shared" si="3"/>
        <v>0</v>
      </c>
      <c r="BZ16" s="240">
        <f t="shared" si="3"/>
        <v>0</v>
      </c>
      <c r="CA16" s="240">
        <f t="shared" si="3"/>
        <v>0</v>
      </c>
      <c r="CB16" s="240">
        <f t="shared" si="3"/>
        <v>0</v>
      </c>
      <c r="CC16" s="240">
        <f t="shared" si="3"/>
        <v>0</v>
      </c>
      <c r="CD16" s="240">
        <f t="shared" si="3"/>
        <v>0</v>
      </c>
      <c r="CE16" s="240">
        <f t="shared" si="3"/>
        <v>0</v>
      </c>
      <c r="CF16" s="240">
        <f t="shared" si="3"/>
        <v>0</v>
      </c>
      <c r="CG16" s="240">
        <f t="shared" si="3"/>
        <v>0</v>
      </c>
      <c r="CH16" s="241">
        <f t="shared" si="3"/>
        <v>0</v>
      </c>
    </row>
    <row r="17" spans="1:88" x14ac:dyDescent="0.35">
      <c r="A17" s="299"/>
      <c r="B17" s="148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4"/>
      <c r="V17" s="394"/>
      <c r="W17" s="395"/>
      <c r="X17" s="394"/>
      <c r="Y17" s="394"/>
      <c r="Z17" s="395"/>
      <c r="AA17" s="394"/>
      <c r="AB17" s="394"/>
      <c r="AC17" s="395"/>
      <c r="AD17" s="394"/>
      <c r="AE17" s="148"/>
      <c r="AF17" s="150"/>
      <c r="AG17" s="148"/>
      <c r="AH17" s="148"/>
      <c r="AI17" s="150"/>
      <c r="AJ17" s="148"/>
      <c r="AK17" s="148"/>
      <c r="AL17" s="150"/>
      <c r="AM17" s="148"/>
      <c r="AN17" s="148"/>
      <c r="AO17" s="150"/>
      <c r="AP17" s="148"/>
      <c r="AQ17" s="148"/>
      <c r="AR17" s="150"/>
      <c r="AS17" s="148"/>
      <c r="AT17" s="148"/>
      <c r="AU17" s="150"/>
      <c r="AV17" s="148"/>
      <c r="AW17" s="148"/>
      <c r="AX17" s="150"/>
      <c r="AY17" s="148"/>
      <c r="AZ17" s="148"/>
      <c r="BA17" s="150"/>
      <c r="BB17" s="148"/>
      <c r="BC17" s="148"/>
      <c r="BD17" s="150"/>
      <c r="BE17" s="148"/>
      <c r="BF17" s="148"/>
      <c r="BG17" s="150"/>
      <c r="BH17" s="148"/>
      <c r="BI17" s="148"/>
      <c r="BJ17" s="150"/>
      <c r="BK17" s="148"/>
      <c r="BL17" s="148"/>
      <c r="BM17" s="150"/>
      <c r="BN17" s="148"/>
      <c r="BO17" s="148"/>
      <c r="BP17" s="150"/>
      <c r="BQ17" s="148"/>
      <c r="BR17" s="148"/>
      <c r="BS17" s="150"/>
      <c r="BT17" s="148"/>
      <c r="BU17" s="148"/>
      <c r="BV17" s="150"/>
      <c r="BW17" s="148"/>
      <c r="BX17" s="148"/>
      <c r="BY17" s="150"/>
      <c r="BZ17" s="148"/>
      <c r="CA17" s="148"/>
      <c r="CB17" s="150"/>
      <c r="CC17" s="148"/>
      <c r="CD17" s="148"/>
      <c r="CE17" s="150"/>
      <c r="CF17" s="148"/>
      <c r="CG17" s="148"/>
      <c r="CH17" s="150"/>
    </row>
    <row r="18" spans="1:88" ht="32.4" customHeight="1" thickBot="1" x14ac:dyDescent="0.4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</row>
    <row r="19" spans="1:88" ht="16" thickBot="1" x14ac:dyDescent="0.4">
      <c r="A19" s="554" t="s">
        <v>15</v>
      </c>
      <c r="B19" s="189" t="s">
        <v>10</v>
      </c>
      <c r="C19" s="176">
        <f>C$4</f>
        <v>44562</v>
      </c>
      <c r="D19" s="176">
        <f t="shared" ref="D19:BO19" si="4">D$4</f>
        <v>44593</v>
      </c>
      <c r="E19" s="176">
        <f t="shared" si="4"/>
        <v>44621</v>
      </c>
      <c r="F19" s="176">
        <f t="shared" si="4"/>
        <v>44652</v>
      </c>
      <c r="G19" s="176">
        <f t="shared" si="4"/>
        <v>44682</v>
      </c>
      <c r="H19" s="176">
        <f t="shared" si="4"/>
        <v>44713</v>
      </c>
      <c r="I19" s="176">
        <f t="shared" si="4"/>
        <v>44743</v>
      </c>
      <c r="J19" s="176">
        <f t="shared" si="4"/>
        <v>44774</v>
      </c>
      <c r="K19" s="176">
        <f t="shared" si="4"/>
        <v>44805</v>
      </c>
      <c r="L19" s="176">
        <f t="shared" si="4"/>
        <v>44835</v>
      </c>
      <c r="M19" s="176">
        <f t="shared" si="4"/>
        <v>44866</v>
      </c>
      <c r="N19" s="176">
        <f t="shared" si="4"/>
        <v>44896</v>
      </c>
      <c r="O19" s="176">
        <f t="shared" si="4"/>
        <v>44927</v>
      </c>
      <c r="P19" s="176">
        <f t="shared" si="4"/>
        <v>44958</v>
      </c>
      <c r="Q19" s="176">
        <f t="shared" si="4"/>
        <v>44986</v>
      </c>
      <c r="R19" s="176">
        <f t="shared" si="4"/>
        <v>45017</v>
      </c>
      <c r="S19" s="176">
        <f t="shared" si="4"/>
        <v>45047</v>
      </c>
      <c r="T19" s="176">
        <f t="shared" si="4"/>
        <v>45078</v>
      </c>
      <c r="U19" s="176">
        <f t="shared" si="4"/>
        <v>45108</v>
      </c>
      <c r="V19" s="176">
        <f t="shared" si="4"/>
        <v>45139</v>
      </c>
      <c r="W19" s="176">
        <f t="shared" si="4"/>
        <v>45170</v>
      </c>
      <c r="X19" s="176">
        <f t="shared" si="4"/>
        <v>45200</v>
      </c>
      <c r="Y19" s="176">
        <f t="shared" si="4"/>
        <v>45231</v>
      </c>
      <c r="Z19" s="176">
        <f t="shared" si="4"/>
        <v>45261</v>
      </c>
      <c r="AA19" s="176">
        <f t="shared" si="4"/>
        <v>45292</v>
      </c>
      <c r="AB19" s="176">
        <f t="shared" si="4"/>
        <v>45323</v>
      </c>
      <c r="AC19" s="176">
        <f t="shared" si="4"/>
        <v>45352</v>
      </c>
      <c r="AD19" s="176">
        <f t="shared" si="4"/>
        <v>45383</v>
      </c>
      <c r="AE19" s="176">
        <f t="shared" si="4"/>
        <v>45413</v>
      </c>
      <c r="AF19" s="176">
        <f t="shared" si="4"/>
        <v>45444</v>
      </c>
      <c r="AG19" s="176">
        <f t="shared" si="4"/>
        <v>45474</v>
      </c>
      <c r="AH19" s="176">
        <f t="shared" si="4"/>
        <v>45505</v>
      </c>
      <c r="AI19" s="176">
        <f t="shared" si="4"/>
        <v>45536</v>
      </c>
      <c r="AJ19" s="176">
        <f t="shared" si="4"/>
        <v>45566</v>
      </c>
      <c r="AK19" s="176">
        <f t="shared" si="4"/>
        <v>45597</v>
      </c>
      <c r="AL19" s="176">
        <f t="shared" si="4"/>
        <v>45627</v>
      </c>
      <c r="AM19" s="176">
        <f t="shared" si="4"/>
        <v>45658</v>
      </c>
      <c r="AN19" s="176">
        <f t="shared" si="4"/>
        <v>45689</v>
      </c>
      <c r="AO19" s="176">
        <f t="shared" si="4"/>
        <v>45717</v>
      </c>
      <c r="AP19" s="176">
        <f t="shared" si="4"/>
        <v>45748</v>
      </c>
      <c r="AQ19" s="176">
        <f t="shared" si="4"/>
        <v>45778</v>
      </c>
      <c r="AR19" s="176">
        <f t="shared" si="4"/>
        <v>45809</v>
      </c>
      <c r="AS19" s="176">
        <f t="shared" si="4"/>
        <v>45839</v>
      </c>
      <c r="AT19" s="176">
        <f t="shared" si="4"/>
        <v>45870</v>
      </c>
      <c r="AU19" s="176">
        <f t="shared" si="4"/>
        <v>45901</v>
      </c>
      <c r="AV19" s="176">
        <f t="shared" si="4"/>
        <v>45931</v>
      </c>
      <c r="AW19" s="176">
        <f t="shared" si="4"/>
        <v>45962</v>
      </c>
      <c r="AX19" s="176">
        <f t="shared" si="4"/>
        <v>45992</v>
      </c>
      <c r="AY19" s="176">
        <f t="shared" si="4"/>
        <v>46023</v>
      </c>
      <c r="AZ19" s="176">
        <f t="shared" si="4"/>
        <v>46054</v>
      </c>
      <c r="BA19" s="176">
        <f t="shared" si="4"/>
        <v>46082</v>
      </c>
      <c r="BB19" s="176">
        <f t="shared" si="4"/>
        <v>46113</v>
      </c>
      <c r="BC19" s="176">
        <f t="shared" si="4"/>
        <v>46143</v>
      </c>
      <c r="BD19" s="176">
        <f t="shared" si="4"/>
        <v>46174</v>
      </c>
      <c r="BE19" s="176">
        <f t="shared" si="4"/>
        <v>46204</v>
      </c>
      <c r="BF19" s="176">
        <f t="shared" si="4"/>
        <v>46235</v>
      </c>
      <c r="BG19" s="176">
        <f t="shared" si="4"/>
        <v>46266</v>
      </c>
      <c r="BH19" s="176">
        <f t="shared" si="4"/>
        <v>46296</v>
      </c>
      <c r="BI19" s="176">
        <f t="shared" si="4"/>
        <v>46327</v>
      </c>
      <c r="BJ19" s="176">
        <f t="shared" si="4"/>
        <v>46357</v>
      </c>
      <c r="BK19" s="176">
        <f t="shared" si="4"/>
        <v>46388</v>
      </c>
      <c r="BL19" s="176">
        <f t="shared" si="4"/>
        <v>46419</v>
      </c>
      <c r="BM19" s="176">
        <f t="shared" si="4"/>
        <v>46447</v>
      </c>
      <c r="BN19" s="176">
        <f t="shared" si="4"/>
        <v>46478</v>
      </c>
      <c r="BO19" s="176">
        <f t="shared" si="4"/>
        <v>46508</v>
      </c>
      <c r="BP19" s="176">
        <f t="shared" ref="BP19:CH19" si="5">BP$4</f>
        <v>46539</v>
      </c>
      <c r="BQ19" s="176">
        <f t="shared" si="5"/>
        <v>46569</v>
      </c>
      <c r="BR19" s="176">
        <f t="shared" si="5"/>
        <v>46600</v>
      </c>
      <c r="BS19" s="176">
        <f t="shared" si="5"/>
        <v>46631</v>
      </c>
      <c r="BT19" s="176">
        <f t="shared" si="5"/>
        <v>46661</v>
      </c>
      <c r="BU19" s="176">
        <f t="shared" si="5"/>
        <v>46692</v>
      </c>
      <c r="BV19" s="176">
        <f t="shared" si="5"/>
        <v>46722</v>
      </c>
      <c r="BW19" s="176">
        <f t="shared" si="5"/>
        <v>46753</v>
      </c>
      <c r="BX19" s="176">
        <f t="shared" si="5"/>
        <v>46784</v>
      </c>
      <c r="BY19" s="176">
        <f t="shared" si="5"/>
        <v>46813</v>
      </c>
      <c r="BZ19" s="176">
        <f t="shared" si="5"/>
        <v>46844</v>
      </c>
      <c r="CA19" s="176">
        <f t="shared" si="5"/>
        <v>46874</v>
      </c>
      <c r="CB19" s="176">
        <f t="shared" si="5"/>
        <v>46905</v>
      </c>
      <c r="CC19" s="176">
        <f t="shared" si="5"/>
        <v>46935</v>
      </c>
      <c r="CD19" s="176">
        <f t="shared" si="5"/>
        <v>46966</v>
      </c>
      <c r="CE19" s="176">
        <f t="shared" si="5"/>
        <v>46997</v>
      </c>
      <c r="CF19" s="176">
        <f t="shared" si="5"/>
        <v>47027</v>
      </c>
      <c r="CG19" s="176">
        <f t="shared" si="5"/>
        <v>47058</v>
      </c>
      <c r="CH19" s="177">
        <f t="shared" si="5"/>
        <v>47088</v>
      </c>
    </row>
    <row r="20" spans="1:88" ht="15" customHeight="1" x14ac:dyDescent="0.35">
      <c r="A20" s="555"/>
      <c r="B20" s="111" t="str">
        <f t="shared" ref="B20:C31" si="6">B5</f>
        <v>Building Shell</v>
      </c>
      <c r="C20" s="392">
        <f>C5</f>
        <v>0</v>
      </c>
      <c r="D20" s="3">
        <f>IF(SUM($C$16:$N$16)=0,0,C20+D5)</f>
        <v>0</v>
      </c>
      <c r="E20" s="3">
        <f t="shared" ref="E20:BP20" si="7">IF(SUM($C$16:$N$16)=0,0,D20+E5)</f>
        <v>3431.9047388770864</v>
      </c>
      <c r="F20" s="3">
        <f t="shared" si="7"/>
        <v>25289.738067764949</v>
      </c>
      <c r="G20" s="3">
        <f t="shared" si="7"/>
        <v>27751.279753469466</v>
      </c>
      <c r="H20" s="3">
        <f t="shared" si="7"/>
        <v>33644.726178051067</v>
      </c>
      <c r="I20" s="3">
        <f t="shared" si="7"/>
        <v>39538.172602632665</v>
      </c>
      <c r="J20" s="3">
        <f t="shared" si="7"/>
        <v>43490.892920869126</v>
      </c>
      <c r="K20" s="3">
        <f t="shared" si="7"/>
        <v>58484.91677200282</v>
      </c>
      <c r="L20" s="3">
        <f t="shared" si="7"/>
        <v>70047.035884259429</v>
      </c>
      <c r="M20" s="3">
        <f t="shared" si="7"/>
        <v>79893.202627077495</v>
      </c>
      <c r="N20" s="3">
        <f t="shared" si="7"/>
        <v>94141.637161945211</v>
      </c>
      <c r="O20" s="112">
        <f t="shared" si="7"/>
        <v>94141.637161945211</v>
      </c>
      <c r="P20" s="3">
        <f t="shared" si="7"/>
        <v>94141.637161945211</v>
      </c>
      <c r="Q20" s="3">
        <f t="shared" si="7"/>
        <v>94141.637161945211</v>
      </c>
      <c r="R20" s="3">
        <f t="shared" si="7"/>
        <v>94141.637161945211</v>
      </c>
      <c r="S20" s="3">
        <f t="shared" si="7"/>
        <v>94141.637161945211</v>
      </c>
      <c r="T20" s="3">
        <f t="shared" si="7"/>
        <v>94141.637161945211</v>
      </c>
      <c r="U20" s="3">
        <f t="shared" si="7"/>
        <v>94141.637161945211</v>
      </c>
      <c r="V20" s="3">
        <f t="shared" si="7"/>
        <v>94141.637161945211</v>
      </c>
      <c r="W20" s="3">
        <f t="shared" si="7"/>
        <v>94141.637161945211</v>
      </c>
      <c r="X20" s="3">
        <f t="shared" si="7"/>
        <v>94141.637161945211</v>
      </c>
      <c r="Y20" s="3">
        <f t="shared" si="7"/>
        <v>94141.637161945211</v>
      </c>
      <c r="Z20" s="3">
        <f t="shared" si="7"/>
        <v>94141.637161945211</v>
      </c>
      <c r="AA20" s="3">
        <f t="shared" si="7"/>
        <v>94141.637161945211</v>
      </c>
      <c r="AB20" s="3">
        <f t="shared" si="7"/>
        <v>94141.637161945211</v>
      </c>
      <c r="AC20" s="3">
        <f t="shared" si="7"/>
        <v>94141.637161945211</v>
      </c>
      <c r="AD20" s="3">
        <f t="shared" si="7"/>
        <v>94141.637161945211</v>
      </c>
      <c r="AE20" s="3">
        <f t="shared" si="7"/>
        <v>94141.637161945211</v>
      </c>
      <c r="AF20" s="3">
        <f t="shared" si="7"/>
        <v>94141.637161945211</v>
      </c>
      <c r="AG20" s="3">
        <f t="shared" si="7"/>
        <v>94141.637161945211</v>
      </c>
      <c r="AH20" s="3">
        <f t="shared" si="7"/>
        <v>94141.637161945211</v>
      </c>
      <c r="AI20" s="3">
        <f t="shared" si="7"/>
        <v>94141.637161945211</v>
      </c>
      <c r="AJ20" s="3">
        <f t="shared" si="7"/>
        <v>94141.637161945211</v>
      </c>
      <c r="AK20" s="3">
        <f t="shared" si="7"/>
        <v>94141.637161945211</v>
      </c>
      <c r="AL20" s="3">
        <f t="shared" si="7"/>
        <v>94141.637161945211</v>
      </c>
      <c r="AM20" s="3">
        <f t="shared" si="7"/>
        <v>94141.637161945211</v>
      </c>
      <c r="AN20" s="3">
        <f t="shared" si="7"/>
        <v>94141.637161945211</v>
      </c>
      <c r="AO20" s="3">
        <f t="shared" si="7"/>
        <v>94141.637161945211</v>
      </c>
      <c r="AP20" s="3">
        <f t="shared" si="7"/>
        <v>94141.637161945211</v>
      </c>
      <c r="AQ20" s="3">
        <f t="shared" si="7"/>
        <v>94141.637161945211</v>
      </c>
      <c r="AR20" s="3">
        <f t="shared" si="7"/>
        <v>94141.637161945211</v>
      </c>
      <c r="AS20" s="3">
        <f t="shared" si="7"/>
        <v>94141.637161945211</v>
      </c>
      <c r="AT20" s="3">
        <f t="shared" si="7"/>
        <v>94141.637161945211</v>
      </c>
      <c r="AU20" s="3">
        <f t="shared" si="7"/>
        <v>94141.637161945211</v>
      </c>
      <c r="AV20" s="3">
        <f t="shared" si="7"/>
        <v>94141.637161945211</v>
      </c>
      <c r="AW20" s="3">
        <f t="shared" si="7"/>
        <v>94141.637161945211</v>
      </c>
      <c r="AX20" s="3">
        <f t="shared" si="7"/>
        <v>94141.637161945211</v>
      </c>
      <c r="AY20" s="3">
        <f t="shared" si="7"/>
        <v>94141.637161945211</v>
      </c>
      <c r="AZ20" s="3">
        <f t="shared" si="7"/>
        <v>94141.637161945211</v>
      </c>
      <c r="BA20" s="3">
        <f t="shared" si="7"/>
        <v>94141.637161945211</v>
      </c>
      <c r="BB20" s="3">
        <f t="shared" si="7"/>
        <v>94141.637161945211</v>
      </c>
      <c r="BC20" s="3">
        <f t="shared" si="7"/>
        <v>94141.637161945211</v>
      </c>
      <c r="BD20" s="3">
        <f t="shared" si="7"/>
        <v>94141.637161945211</v>
      </c>
      <c r="BE20" s="3">
        <f t="shared" si="7"/>
        <v>94141.637161945211</v>
      </c>
      <c r="BF20" s="3">
        <f t="shared" si="7"/>
        <v>94141.637161945211</v>
      </c>
      <c r="BG20" s="3">
        <f t="shared" si="7"/>
        <v>94141.637161945211</v>
      </c>
      <c r="BH20" s="3">
        <f t="shared" si="7"/>
        <v>94141.637161945211</v>
      </c>
      <c r="BI20" s="3">
        <f t="shared" si="7"/>
        <v>94141.637161945211</v>
      </c>
      <c r="BJ20" s="3">
        <f t="shared" si="7"/>
        <v>94141.637161945211</v>
      </c>
      <c r="BK20" s="3">
        <f t="shared" si="7"/>
        <v>94141.637161945211</v>
      </c>
      <c r="BL20" s="3">
        <f t="shared" si="7"/>
        <v>94141.637161945211</v>
      </c>
      <c r="BM20" s="3">
        <f t="shared" si="7"/>
        <v>94141.637161945211</v>
      </c>
      <c r="BN20" s="3">
        <f t="shared" si="7"/>
        <v>94141.637161945211</v>
      </c>
      <c r="BO20" s="3">
        <f t="shared" si="7"/>
        <v>94141.637161945211</v>
      </c>
      <c r="BP20" s="3">
        <f t="shared" si="7"/>
        <v>94141.637161945211</v>
      </c>
      <c r="BQ20" s="3">
        <f t="shared" ref="BQ20:CH20" si="8">IF(SUM($C$16:$N$16)=0,0,BP20+BQ5)</f>
        <v>94141.637161945211</v>
      </c>
      <c r="BR20" s="3">
        <f t="shared" si="8"/>
        <v>94141.637161945211</v>
      </c>
      <c r="BS20" s="3">
        <f t="shared" si="8"/>
        <v>94141.637161945211</v>
      </c>
      <c r="BT20" s="3">
        <f t="shared" si="8"/>
        <v>94141.637161945211</v>
      </c>
      <c r="BU20" s="3">
        <f t="shared" si="8"/>
        <v>94141.637161945211</v>
      </c>
      <c r="BV20" s="3">
        <f t="shared" si="8"/>
        <v>94141.637161945211</v>
      </c>
      <c r="BW20" s="3">
        <f t="shared" si="8"/>
        <v>94141.637161945211</v>
      </c>
      <c r="BX20" s="3">
        <f t="shared" si="8"/>
        <v>94141.637161945211</v>
      </c>
      <c r="BY20" s="3">
        <f t="shared" si="8"/>
        <v>94141.637161945211</v>
      </c>
      <c r="BZ20" s="3">
        <f t="shared" si="8"/>
        <v>94141.637161945211</v>
      </c>
      <c r="CA20" s="3">
        <f t="shared" si="8"/>
        <v>94141.637161945211</v>
      </c>
      <c r="CB20" s="3">
        <f t="shared" si="8"/>
        <v>94141.637161945211</v>
      </c>
      <c r="CC20" s="3">
        <f t="shared" si="8"/>
        <v>94141.637161945211</v>
      </c>
      <c r="CD20" s="3">
        <f t="shared" si="8"/>
        <v>94141.637161945211</v>
      </c>
      <c r="CE20" s="3">
        <f t="shared" si="8"/>
        <v>94141.637161945211</v>
      </c>
      <c r="CF20" s="3">
        <f t="shared" si="8"/>
        <v>94141.637161945211</v>
      </c>
      <c r="CG20" s="3">
        <f t="shared" si="8"/>
        <v>94141.637161945211</v>
      </c>
      <c r="CH20" s="12">
        <f t="shared" si="8"/>
        <v>94141.637161945211</v>
      </c>
      <c r="CJ20" s="327"/>
    </row>
    <row r="21" spans="1:88" x14ac:dyDescent="0.35">
      <c r="A21" s="555"/>
      <c r="B21" s="190" t="str">
        <f t="shared" si="6"/>
        <v>Cooling</v>
      </c>
      <c r="C21" s="3">
        <f>C6</f>
        <v>85301.78744048049</v>
      </c>
      <c r="D21" s="3">
        <f t="shared" ref="D21:D30" si="9">IF(SUM($C$16:$N$16)=0,0,C21+D6)</f>
        <v>1103188.0106969823</v>
      </c>
      <c r="E21" s="3">
        <f t="shared" ref="E21:BP21" si="10">IF(SUM($C$16:$N$16)=0,0,D21+E6)</f>
        <v>2883026.4931379883</v>
      </c>
      <c r="F21" s="3">
        <f t="shared" si="10"/>
        <v>4469051.425804425</v>
      </c>
      <c r="G21" s="3">
        <f t="shared" si="10"/>
        <v>6299677.5167603157</v>
      </c>
      <c r="H21" s="3">
        <f t="shared" si="10"/>
        <v>8660145.660352977</v>
      </c>
      <c r="I21" s="3">
        <f t="shared" si="10"/>
        <v>11387710.333744336</v>
      </c>
      <c r="J21" s="3">
        <f t="shared" si="10"/>
        <v>14201377.063479707</v>
      </c>
      <c r="K21" s="3">
        <f t="shared" si="10"/>
        <v>16533094.469923064</v>
      </c>
      <c r="L21" s="3">
        <f t="shared" si="10"/>
        <v>18067640.241288256</v>
      </c>
      <c r="M21" s="3">
        <f t="shared" si="10"/>
        <v>19828071.235742651</v>
      </c>
      <c r="N21" s="3">
        <f t="shared" si="10"/>
        <v>24561318.197367329</v>
      </c>
      <c r="O21" s="3">
        <f t="shared" si="10"/>
        <v>24561318.197367329</v>
      </c>
      <c r="P21" s="3">
        <f t="shared" si="10"/>
        <v>24561318.197367329</v>
      </c>
      <c r="Q21" s="3">
        <f t="shared" si="10"/>
        <v>24561318.197367329</v>
      </c>
      <c r="R21" s="3">
        <f t="shared" si="10"/>
        <v>24561318.197367329</v>
      </c>
      <c r="S21" s="3">
        <f t="shared" si="10"/>
        <v>24561318.197367329</v>
      </c>
      <c r="T21" s="3">
        <f t="shared" si="10"/>
        <v>24561318.197367329</v>
      </c>
      <c r="U21" s="3">
        <f t="shared" si="10"/>
        <v>24561318.197367329</v>
      </c>
      <c r="V21" s="3">
        <f t="shared" si="10"/>
        <v>24561318.197367329</v>
      </c>
      <c r="W21" s="3">
        <f t="shared" si="10"/>
        <v>24561318.197367329</v>
      </c>
      <c r="X21" s="3">
        <f t="shared" si="10"/>
        <v>24561318.197367329</v>
      </c>
      <c r="Y21" s="3">
        <f t="shared" si="10"/>
        <v>24561318.197367329</v>
      </c>
      <c r="Z21" s="3">
        <f t="shared" si="10"/>
        <v>24561318.197367329</v>
      </c>
      <c r="AA21" s="3">
        <f t="shared" si="10"/>
        <v>24561318.197367329</v>
      </c>
      <c r="AB21" s="3">
        <f t="shared" si="10"/>
        <v>24561318.197367329</v>
      </c>
      <c r="AC21" s="3">
        <f t="shared" si="10"/>
        <v>24561318.197367329</v>
      </c>
      <c r="AD21" s="3">
        <f t="shared" si="10"/>
        <v>24561318.197367329</v>
      </c>
      <c r="AE21" s="3">
        <f t="shared" si="10"/>
        <v>24561318.197367329</v>
      </c>
      <c r="AF21" s="3">
        <f t="shared" si="10"/>
        <v>24561318.197367329</v>
      </c>
      <c r="AG21" s="3">
        <f t="shared" si="10"/>
        <v>24561318.197367329</v>
      </c>
      <c r="AH21" s="3">
        <f t="shared" si="10"/>
        <v>24561318.197367329</v>
      </c>
      <c r="AI21" s="3">
        <f t="shared" si="10"/>
        <v>24561318.197367329</v>
      </c>
      <c r="AJ21" s="3">
        <f t="shared" si="10"/>
        <v>24561318.197367329</v>
      </c>
      <c r="AK21" s="3">
        <f t="shared" si="10"/>
        <v>24561318.197367329</v>
      </c>
      <c r="AL21" s="3">
        <f t="shared" si="10"/>
        <v>24561318.197367329</v>
      </c>
      <c r="AM21" s="3">
        <f t="shared" si="10"/>
        <v>24561318.197367329</v>
      </c>
      <c r="AN21" s="3">
        <f t="shared" si="10"/>
        <v>24561318.197367329</v>
      </c>
      <c r="AO21" s="3">
        <f t="shared" si="10"/>
        <v>24561318.197367329</v>
      </c>
      <c r="AP21" s="3">
        <f t="shared" si="10"/>
        <v>24561318.197367329</v>
      </c>
      <c r="AQ21" s="3">
        <f t="shared" si="10"/>
        <v>24561318.197367329</v>
      </c>
      <c r="AR21" s="3">
        <f t="shared" si="10"/>
        <v>24561318.197367329</v>
      </c>
      <c r="AS21" s="3">
        <f t="shared" si="10"/>
        <v>24561318.197367329</v>
      </c>
      <c r="AT21" s="3">
        <f t="shared" si="10"/>
        <v>24561318.197367329</v>
      </c>
      <c r="AU21" s="3">
        <f t="shared" si="10"/>
        <v>24561318.197367329</v>
      </c>
      <c r="AV21" s="3">
        <f t="shared" si="10"/>
        <v>24561318.197367329</v>
      </c>
      <c r="AW21" s="3">
        <f t="shared" si="10"/>
        <v>24561318.197367329</v>
      </c>
      <c r="AX21" s="3">
        <f t="shared" si="10"/>
        <v>24561318.197367329</v>
      </c>
      <c r="AY21" s="3">
        <f t="shared" si="10"/>
        <v>24561318.197367329</v>
      </c>
      <c r="AZ21" s="3">
        <f t="shared" si="10"/>
        <v>24561318.197367329</v>
      </c>
      <c r="BA21" s="3">
        <f t="shared" si="10"/>
        <v>24561318.197367329</v>
      </c>
      <c r="BB21" s="3">
        <f t="shared" si="10"/>
        <v>24561318.197367329</v>
      </c>
      <c r="BC21" s="3">
        <f t="shared" si="10"/>
        <v>24561318.197367329</v>
      </c>
      <c r="BD21" s="3">
        <f t="shared" si="10"/>
        <v>24561318.197367329</v>
      </c>
      <c r="BE21" s="3">
        <f t="shared" si="10"/>
        <v>24561318.197367329</v>
      </c>
      <c r="BF21" s="3">
        <f t="shared" si="10"/>
        <v>24561318.197367329</v>
      </c>
      <c r="BG21" s="3">
        <f t="shared" si="10"/>
        <v>24561318.197367329</v>
      </c>
      <c r="BH21" s="3">
        <f t="shared" si="10"/>
        <v>24561318.197367329</v>
      </c>
      <c r="BI21" s="3">
        <f t="shared" si="10"/>
        <v>24561318.197367329</v>
      </c>
      <c r="BJ21" s="3">
        <f t="shared" si="10"/>
        <v>24561318.197367329</v>
      </c>
      <c r="BK21" s="3">
        <f t="shared" si="10"/>
        <v>24561318.197367329</v>
      </c>
      <c r="BL21" s="3">
        <f t="shared" si="10"/>
        <v>24561318.197367329</v>
      </c>
      <c r="BM21" s="3">
        <f t="shared" si="10"/>
        <v>24561318.197367329</v>
      </c>
      <c r="BN21" s="3">
        <f t="shared" si="10"/>
        <v>24561318.197367329</v>
      </c>
      <c r="BO21" s="3">
        <f t="shared" si="10"/>
        <v>24561318.197367329</v>
      </c>
      <c r="BP21" s="3">
        <f t="shared" si="10"/>
        <v>24561318.197367329</v>
      </c>
      <c r="BQ21" s="3">
        <f t="shared" ref="BQ21:CH21" si="11">IF(SUM($C$16:$N$16)=0,0,BP21+BQ6)</f>
        <v>24561318.197367329</v>
      </c>
      <c r="BR21" s="3">
        <f t="shared" si="11"/>
        <v>24561318.197367329</v>
      </c>
      <c r="BS21" s="3">
        <f t="shared" si="11"/>
        <v>24561318.197367329</v>
      </c>
      <c r="BT21" s="3">
        <f t="shared" si="11"/>
        <v>24561318.197367329</v>
      </c>
      <c r="BU21" s="3">
        <f t="shared" si="11"/>
        <v>24561318.197367329</v>
      </c>
      <c r="BV21" s="3">
        <f t="shared" si="11"/>
        <v>24561318.197367329</v>
      </c>
      <c r="BW21" s="3">
        <f t="shared" si="11"/>
        <v>24561318.197367329</v>
      </c>
      <c r="BX21" s="3">
        <f t="shared" si="11"/>
        <v>24561318.197367329</v>
      </c>
      <c r="BY21" s="3">
        <f t="shared" si="11"/>
        <v>24561318.197367329</v>
      </c>
      <c r="BZ21" s="3">
        <f t="shared" si="11"/>
        <v>24561318.197367329</v>
      </c>
      <c r="CA21" s="3">
        <f t="shared" si="11"/>
        <v>24561318.197367329</v>
      </c>
      <c r="CB21" s="3">
        <f t="shared" si="11"/>
        <v>24561318.197367329</v>
      </c>
      <c r="CC21" s="3">
        <f t="shared" si="11"/>
        <v>24561318.197367329</v>
      </c>
      <c r="CD21" s="3">
        <f t="shared" si="11"/>
        <v>24561318.197367329</v>
      </c>
      <c r="CE21" s="3">
        <f t="shared" si="11"/>
        <v>24561318.197367329</v>
      </c>
      <c r="CF21" s="3">
        <f t="shared" si="11"/>
        <v>24561318.197367329</v>
      </c>
      <c r="CG21" s="3">
        <f t="shared" si="11"/>
        <v>24561318.197367329</v>
      </c>
      <c r="CH21" s="12">
        <f t="shared" si="11"/>
        <v>24561318.197367329</v>
      </c>
    </row>
    <row r="22" spans="1:88" x14ac:dyDescent="0.35">
      <c r="A22" s="555"/>
      <c r="B22" s="111" t="str">
        <f t="shared" si="6"/>
        <v>Freezer</v>
      </c>
      <c r="C22" s="3">
        <f t="shared" si="6"/>
        <v>0</v>
      </c>
      <c r="D22" s="3">
        <f t="shared" si="9"/>
        <v>0</v>
      </c>
      <c r="E22" s="3">
        <f t="shared" ref="E22:BP22" si="12">IF(SUM($C$16:$N$16)=0,0,D22+E7)</f>
        <v>0</v>
      </c>
      <c r="F22" s="3">
        <f t="shared" si="12"/>
        <v>0</v>
      </c>
      <c r="G22" s="3">
        <f t="shared" si="12"/>
        <v>0</v>
      </c>
      <c r="H22" s="3">
        <f t="shared" si="12"/>
        <v>0</v>
      </c>
      <c r="I22" s="3">
        <f t="shared" si="12"/>
        <v>0</v>
      </c>
      <c r="J22" s="3">
        <f t="shared" si="12"/>
        <v>0</v>
      </c>
      <c r="K22" s="3">
        <f t="shared" si="12"/>
        <v>0</v>
      </c>
      <c r="L22" s="3">
        <f t="shared" si="12"/>
        <v>0</v>
      </c>
      <c r="M22" s="3">
        <f t="shared" si="12"/>
        <v>0</v>
      </c>
      <c r="N22" s="3">
        <f t="shared" si="12"/>
        <v>0</v>
      </c>
      <c r="O22" s="3">
        <f t="shared" si="12"/>
        <v>0</v>
      </c>
      <c r="P22" s="3">
        <f t="shared" si="12"/>
        <v>0</v>
      </c>
      <c r="Q22" s="3">
        <f t="shared" si="12"/>
        <v>0</v>
      </c>
      <c r="R22" s="3">
        <f t="shared" si="12"/>
        <v>0</v>
      </c>
      <c r="S22" s="3">
        <f t="shared" si="12"/>
        <v>0</v>
      </c>
      <c r="T22" s="3">
        <f t="shared" si="12"/>
        <v>0</v>
      </c>
      <c r="U22" s="3">
        <f t="shared" si="12"/>
        <v>0</v>
      </c>
      <c r="V22" s="3">
        <f t="shared" si="12"/>
        <v>0</v>
      </c>
      <c r="W22" s="3">
        <f t="shared" si="12"/>
        <v>0</v>
      </c>
      <c r="X22" s="3">
        <f t="shared" si="12"/>
        <v>0</v>
      </c>
      <c r="Y22" s="3">
        <f t="shared" si="12"/>
        <v>0</v>
      </c>
      <c r="Z22" s="3">
        <f t="shared" si="12"/>
        <v>0</v>
      </c>
      <c r="AA22" s="3">
        <f t="shared" si="12"/>
        <v>0</v>
      </c>
      <c r="AB22" s="3">
        <f t="shared" si="12"/>
        <v>0</v>
      </c>
      <c r="AC22" s="3">
        <f t="shared" si="12"/>
        <v>0</v>
      </c>
      <c r="AD22" s="3">
        <f t="shared" si="12"/>
        <v>0</v>
      </c>
      <c r="AE22" s="3">
        <f t="shared" si="12"/>
        <v>0</v>
      </c>
      <c r="AF22" s="3">
        <f t="shared" si="12"/>
        <v>0</v>
      </c>
      <c r="AG22" s="3">
        <f t="shared" si="12"/>
        <v>0</v>
      </c>
      <c r="AH22" s="3">
        <f t="shared" si="12"/>
        <v>0</v>
      </c>
      <c r="AI22" s="3">
        <f t="shared" si="12"/>
        <v>0</v>
      </c>
      <c r="AJ22" s="3">
        <f t="shared" si="12"/>
        <v>0</v>
      </c>
      <c r="AK22" s="3">
        <f t="shared" si="12"/>
        <v>0</v>
      </c>
      <c r="AL22" s="3">
        <f t="shared" si="12"/>
        <v>0</v>
      </c>
      <c r="AM22" s="3">
        <f t="shared" si="12"/>
        <v>0</v>
      </c>
      <c r="AN22" s="3">
        <f t="shared" si="12"/>
        <v>0</v>
      </c>
      <c r="AO22" s="3">
        <f t="shared" si="12"/>
        <v>0</v>
      </c>
      <c r="AP22" s="3">
        <f t="shared" si="12"/>
        <v>0</v>
      </c>
      <c r="AQ22" s="3">
        <f t="shared" si="12"/>
        <v>0</v>
      </c>
      <c r="AR22" s="3">
        <f t="shared" si="12"/>
        <v>0</v>
      </c>
      <c r="AS22" s="3">
        <f t="shared" si="12"/>
        <v>0</v>
      </c>
      <c r="AT22" s="3">
        <f t="shared" si="12"/>
        <v>0</v>
      </c>
      <c r="AU22" s="3">
        <f t="shared" si="12"/>
        <v>0</v>
      </c>
      <c r="AV22" s="3">
        <f t="shared" si="12"/>
        <v>0</v>
      </c>
      <c r="AW22" s="3">
        <f t="shared" si="12"/>
        <v>0</v>
      </c>
      <c r="AX22" s="3">
        <f t="shared" si="12"/>
        <v>0</v>
      </c>
      <c r="AY22" s="3">
        <f t="shared" si="12"/>
        <v>0</v>
      </c>
      <c r="AZ22" s="3">
        <f t="shared" si="12"/>
        <v>0</v>
      </c>
      <c r="BA22" s="3">
        <f t="shared" si="12"/>
        <v>0</v>
      </c>
      <c r="BB22" s="3">
        <f t="shared" si="12"/>
        <v>0</v>
      </c>
      <c r="BC22" s="3">
        <f t="shared" si="12"/>
        <v>0</v>
      </c>
      <c r="BD22" s="3">
        <f t="shared" si="12"/>
        <v>0</v>
      </c>
      <c r="BE22" s="3">
        <f t="shared" si="12"/>
        <v>0</v>
      </c>
      <c r="BF22" s="3">
        <f t="shared" si="12"/>
        <v>0</v>
      </c>
      <c r="BG22" s="3">
        <f t="shared" si="12"/>
        <v>0</v>
      </c>
      <c r="BH22" s="3">
        <f t="shared" si="12"/>
        <v>0</v>
      </c>
      <c r="BI22" s="3">
        <f t="shared" si="12"/>
        <v>0</v>
      </c>
      <c r="BJ22" s="3">
        <f t="shared" si="12"/>
        <v>0</v>
      </c>
      <c r="BK22" s="3">
        <f t="shared" si="12"/>
        <v>0</v>
      </c>
      <c r="BL22" s="3">
        <f t="shared" si="12"/>
        <v>0</v>
      </c>
      <c r="BM22" s="3">
        <f t="shared" si="12"/>
        <v>0</v>
      </c>
      <c r="BN22" s="3">
        <f t="shared" si="12"/>
        <v>0</v>
      </c>
      <c r="BO22" s="3">
        <f t="shared" si="12"/>
        <v>0</v>
      </c>
      <c r="BP22" s="3">
        <f t="shared" si="12"/>
        <v>0</v>
      </c>
      <c r="BQ22" s="3">
        <f t="shared" ref="BQ22:CH22" si="13">IF(SUM($C$16:$N$16)=0,0,BP22+BQ7)</f>
        <v>0</v>
      </c>
      <c r="BR22" s="3">
        <f t="shared" si="13"/>
        <v>0</v>
      </c>
      <c r="BS22" s="3">
        <f t="shared" si="13"/>
        <v>0</v>
      </c>
      <c r="BT22" s="3">
        <f t="shared" si="13"/>
        <v>0</v>
      </c>
      <c r="BU22" s="3">
        <f t="shared" si="13"/>
        <v>0</v>
      </c>
      <c r="BV22" s="3">
        <f t="shared" si="13"/>
        <v>0</v>
      </c>
      <c r="BW22" s="3">
        <f t="shared" si="13"/>
        <v>0</v>
      </c>
      <c r="BX22" s="3">
        <f t="shared" si="13"/>
        <v>0</v>
      </c>
      <c r="BY22" s="3">
        <f t="shared" si="13"/>
        <v>0</v>
      </c>
      <c r="BZ22" s="3">
        <f t="shared" si="13"/>
        <v>0</v>
      </c>
      <c r="CA22" s="3">
        <f t="shared" si="13"/>
        <v>0</v>
      </c>
      <c r="CB22" s="3">
        <f t="shared" si="13"/>
        <v>0</v>
      </c>
      <c r="CC22" s="3">
        <f t="shared" si="13"/>
        <v>0</v>
      </c>
      <c r="CD22" s="3">
        <f t="shared" si="13"/>
        <v>0</v>
      </c>
      <c r="CE22" s="3">
        <f t="shared" si="13"/>
        <v>0</v>
      </c>
      <c r="CF22" s="3">
        <f t="shared" si="13"/>
        <v>0</v>
      </c>
      <c r="CG22" s="3">
        <f t="shared" si="13"/>
        <v>0</v>
      </c>
      <c r="CH22" s="12">
        <f t="shared" si="13"/>
        <v>0</v>
      </c>
    </row>
    <row r="23" spans="1:88" x14ac:dyDescent="0.35">
      <c r="A23" s="555"/>
      <c r="B23" s="111" t="str">
        <f t="shared" si="6"/>
        <v>Heating</v>
      </c>
      <c r="C23" s="3">
        <f t="shared" si="6"/>
        <v>124131.08075508937</v>
      </c>
      <c r="D23" s="3">
        <f t="shared" si="9"/>
        <v>903068.3113708829</v>
      </c>
      <c r="E23" s="3">
        <f t="shared" ref="E23:BP23" si="14">IF(SUM($C$16:$N$16)=0,0,D23+E8)</f>
        <v>2314761.0927928025</v>
      </c>
      <c r="F23" s="3">
        <f t="shared" si="14"/>
        <v>3436532.7061782423</v>
      </c>
      <c r="G23" s="3">
        <f t="shared" si="14"/>
        <v>4389495.4098100094</v>
      </c>
      <c r="H23" s="3">
        <f t="shared" si="14"/>
        <v>5475127.0868602758</v>
      </c>
      <c r="I23" s="3">
        <f t="shared" si="14"/>
        <v>6939468.1782944677</v>
      </c>
      <c r="J23" s="3">
        <f t="shared" si="14"/>
        <v>8380169.3203112874</v>
      </c>
      <c r="K23" s="3">
        <f t="shared" si="14"/>
        <v>9539809.8006558735</v>
      </c>
      <c r="L23" s="3">
        <f t="shared" si="14"/>
        <v>10360592.815439712</v>
      </c>
      <c r="M23" s="3">
        <f t="shared" si="14"/>
        <v>11216988.08058246</v>
      </c>
      <c r="N23" s="3">
        <f t="shared" si="14"/>
        <v>14896127.405363832</v>
      </c>
      <c r="O23" s="3">
        <f t="shared" si="14"/>
        <v>14896127.405363832</v>
      </c>
      <c r="P23" s="3">
        <f t="shared" si="14"/>
        <v>14896127.405363832</v>
      </c>
      <c r="Q23" s="3">
        <f t="shared" si="14"/>
        <v>14896127.405363832</v>
      </c>
      <c r="R23" s="3">
        <f t="shared" si="14"/>
        <v>14896127.405363832</v>
      </c>
      <c r="S23" s="3">
        <f t="shared" si="14"/>
        <v>14896127.405363832</v>
      </c>
      <c r="T23" s="3">
        <f t="shared" si="14"/>
        <v>14896127.405363832</v>
      </c>
      <c r="U23" s="3">
        <f t="shared" si="14"/>
        <v>14896127.405363832</v>
      </c>
      <c r="V23" s="3">
        <f t="shared" si="14"/>
        <v>14896127.405363832</v>
      </c>
      <c r="W23" s="3">
        <f t="shared" si="14"/>
        <v>14896127.405363832</v>
      </c>
      <c r="X23" s="3">
        <f t="shared" si="14"/>
        <v>14896127.405363832</v>
      </c>
      <c r="Y23" s="3">
        <f t="shared" si="14"/>
        <v>14896127.405363832</v>
      </c>
      <c r="Z23" s="3">
        <f t="shared" si="14"/>
        <v>14896127.405363832</v>
      </c>
      <c r="AA23" s="3">
        <f t="shared" si="14"/>
        <v>14896127.405363832</v>
      </c>
      <c r="AB23" s="3">
        <f t="shared" si="14"/>
        <v>14896127.405363832</v>
      </c>
      <c r="AC23" s="3">
        <f t="shared" si="14"/>
        <v>14896127.405363832</v>
      </c>
      <c r="AD23" s="3">
        <f t="shared" si="14"/>
        <v>14896127.405363832</v>
      </c>
      <c r="AE23" s="3">
        <f t="shared" si="14"/>
        <v>14896127.405363832</v>
      </c>
      <c r="AF23" s="3">
        <f t="shared" si="14"/>
        <v>14896127.405363832</v>
      </c>
      <c r="AG23" s="3">
        <f t="shared" si="14"/>
        <v>14896127.405363832</v>
      </c>
      <c r="AH23" s="3">
        <f t="shared" si="14"/>
        <v>14896127.405363832</v>
      </c>
      <c r="AI23" s="3">
        <f t="shared" si="14"/>
        <v>14896127.405363832</v>
      </c>
      <c r="AJ23" s="3">
        <f t="shared" si="14"/>
        <v>14896127.405363832</v>
      </c>
      <c r="AK23" s="3">
        <f t="shared" si="14"/>
        <v>14896127.405363832</v>
      </c>
      <c r="AL23" s="3">
        <f t="shared" si="14"/>
        <v>14896127.405363832</v>
      </c>
      <c r="AM23" s="3">
        <f t="shared" si="14"/>
        <v>14896127.405363832</v>
      </c>
      <c r="AN23" s="3">
        <f t="shared" si="14"/>
        <v>14896127.405363832</v>
      </c>
      <c r="AO23" s="3">
        <f t="shared" si="14"/>
        <v>14896127.405363832</v>
      </c>
      <c r="AP23" s="3">
        <f t="shared" si="14"/>
        <v>14896127.405363832</v>
      </c>
      <c r="AQ23" s="3">
        <f t="shared" si="14"/>
        <v>14896127.405363832</v>
      </c>
      <c r="AR23" s="3">
        <f t="shared" si="14"/>
        <v>14896127.405363832</v>
      </c>
      <c r="AS23" s="3">
        <f t="shared" si="14"/>
        <v>14896127.405363832</v>
      </c>
      <c r="AT23" s="3">
        <f t="shared" si="14"/>
        <v>14896127.405363832</v>
      </c>
      <c r="AU23" s="3">
        <f t="shared" si="14"/>
        <v>14896127.405363832</v>
      </c>
      <c r="AV23" s="3">
        <f t="shared" si="14"/>
        <v>14896127.405363832</v>
      </c>
      <c r="AW23" s="3">
        <f t="shared" si="14"/>
        <v>14896127.405363832</v>
      </c>
      <c r="AX23" s="3">
        <f t="shared" si="14"/>
        <v>14896127.405363832</v>
      </c>
      <c r="AY23" s="3">
        <f t="shared" si="14"/>
        <v>14896127.405363832</v>
      </c>
      <c r="AZ23" s="3">
        <f t="shared" si="14"/>
        <v>14896127.405363832</v>
      </c>
      <c r="BA23" s="3">
        <f t="shared" si="14"/>
        <v>14896127.405363832</v>
      </c>
      <c r="BB23" s="3">
        <f t="shared" si="14"/>
        <v>14896127.405363832</v>
      </c>
      <c r="BC23" s="3">
        <f t="shared" si="14"/>
        <v>14896127.405363832</v>
      </c>
      <c r="BD23" s="3">
        <f t="shared" si="14"/>
        <v>14896127.405363832</v>
      </c>
      <c r="BE23" s="3">
        <f t="shared" si="14"/>
        <v>14896127.405363832</v>
      </c>
      <c r="BF23" s="3">
        <f t="shared" si="14"/>
        <v>14896127.405363832</v>
      </c>
      <c r="BG23" s="3">
        <f t="shared" si="14"/>
        <v>14896127.405363832</v>
      </c>
      <c r="BH23" s="3">
        <f t="shared" si="14"/>
        <v>14896127.405363832</v>
      </c>
      <c r="BI23" s="3">
        <f t="shared" si="14"/>
        <v>14896127.405363832</v>
      </c>
      <c r="BJ23" s="3">
        <f t="shared" si="14"/>
        <v>14896127.405363832</v>
      </c>
      <c r="BK23" s="3">
        <f t="shared" si="14"/>
        <v>14896127.405363832</v>
      </c>
      <c r="BL23" s="3">
        <f t="shared" si="14"/>
        <v>14896127.405363832</v>
      </c>
      <c r="BM23" s="3">
        <f t="shared" si="14"/>
        <v>14896127.405363832</v>
      </c>
      <c r="BN23" s="3">
        <f t="shared" si="14"/>
        <v>14896127.405363832</v>
      </c>
      <c r="BO23" s="3">
        <f t="shared" si="14"/>
        <v>14896127.405363832</v>
      </c>
      <c r="BP23" s="3">
        <f t="shared" si="14"/>
        <v>14896127.405363832</v>
      </c>
      <c r="BQ23" s="3">
        <f t="shared" ref="BQ23:CH23" si="15">IF(SUM($C$16:$N$16)=0,0,BP23+BQ8)</f>
        <v>14896127.405363832</v>
      </c>
      <c r="BR23" s="3">
        <f t="shared" si="15"/>
        <v>14896127.405363832</v>
      </c>
      <c r="BS23" s="3">
        <f t="shared" si="15"/>
        <v>14896127.405363832</v>
      </c>
      <c r="BT23" s="3">
        <f t="shared" si="15"/>
        <v>14896127.405363832</v>
      </c>
      <c r="BU23" s="3">
        <f t="shared" si="15"/>
        <v>14896127.405363832</v>
      </c>
      <c r="BV23" s="3">
        <f t="shared" si="15"/>
        <v>14896127.405363832</v>
      </c>
      <c r="BW23" s="3">
        <f t="shared" si="15"/>
        <v>14896127.405363832</v>
      </c>
      <c r="BX23" s="3">
        <f t="shared" si="15"/>
        <v>14896127.405363832</v>
      </c>
      <c r="BY23" s="3">
        <f t="shared" si="15"/>
        <v>14896127.405363832</v>
      </c>
      <c r="BZ23" s="3">
        <f t="shared" si="15"/>
        <v>14896127.405363832</v>
      </c>
      <c r="CA23" s="3">
        <f t="shared" si="15"/>
        <v>14896127.405363832</v>
      </c>
      <c r="CB23" s="3">
        <f t="shared" si="15"/>
        <v>14896127.405363832</v>
      </c>
      <c r="CC23" s="3">
        <f t="shared" si="15"/>
        <v>14896127.405363832</v>
      </c>
      <c r="CD23" s="3">
        <f t="shared" si="15"/>
        <v>14896127.405363832</v>
      </c>
      <c r="CE23" s="3">
        <f t="shared" si="15"/>
        <v>14896127.405363832</v>
      </c>
      <c r="CF23" s="3">
        <f t="shared" si="15"/>
        <v>14896127.405363832</v>
      </c>
      <c r="CG23" s="3">
        <f t="shared" si="15"/>
        <v>14896127.405363832</v>
      </c>
      <c r="CH23" s="12">
        <f t="shared" si="15"/>
        <v>14896127.405363832</v>
      </c>
    </row>
    <row r="24" spans="1:88" x14ac:dyDescent="0.35">
      <c r="A24" s="555"/>
      <c r="B24" s="190" t="str">
        <f t="shared" si="6"/>
        <v>HVAC</v>
      </c>
      <c r="C24" s="3">
        <f t="shared" si="6"/>
        <v>355118.64013579127</v>
      </c>
      <c r="D24" s="3">
        <f t="shared" si="9"/>
        <v>373910.77862406551</v>
      </c>
      <c r="E24" s="3">
        <f t="shared" ref="E24:BP24" si="16">IF(SUM($C$16:$N$16)=0,0,D24+E9)</f>
        <v>429354.57592060103</v>
      </c>
      <c r="F24" s="3">
        <f t="shared" si="16"/>
        <v>572973.41721363668</v>
      </c>
      <c r="G24" s="3">
        <f t="shared" si="16"/>
        <v>616509.67675162805</v>
      </c>
      <c r="H24" s="3">
        <f t="shared" si="16"/>
        <v>709284.18520624307</v>
      </c>
      <c r="I24" s="3">
        <f t="shared" si="16"/>
        <v>766516.21682717814</v>
      </c>
      <c r="J24" s="3">
        <f t="shared" si="16"/>
        <v>811169.82015726937</v>
      </c>
      <c r="K24" s="3">
        <f t="shared" si="16"/>
        <v>907868.32274097262</v>
      </c>
      <c r="L24" s="3">
        <f t="shared" si="16"/>
        <v>971469.66035683663</v>
      </c>
      <c r="M24" s="3">
        <f t="shared" si="16"/>
        <v>1148274.2131869358</v>
      </c>
      <c r="N24" s="3">
        <f t="shared" si="16"/>
        <v>1266152.9235582442</v>
      </c>
      <c r="O24" s="3">
        <f t="shared" si="16"/>
        <v>1266152.9235582442</v>
      </c>
      <c r="P24" s="3">
        <f t="shared" si="16"/>
        <v>1266152.9235582442</v>
      </c>
      <c r="Q24" s="3">
        <f t="shared" si="16"/>
        <v>1266152.9235582442</v>
      </c>
      <c r="R24" s="3">
        <f t="shared" si="16"/>
        <v>1266152.9235582442</v>
      </c>
      <c r="S24" s="3">
        <f t="shared" si="16"/>
        <v>1266152.9235582442</v>
      </c>
      <c r="T24" s="3">
        <f t="shared" si="16"/>
        <v>1266152.9235582442</v>
      </c>
      <c r="U24" s="3">
        <f t="shared" si="16"/>
        <v>1266152.9235582442</v>
      </c>
      <c r="V24" s="3">
        <f t="shared" si="16"/>
        <v>1266152.9235582442</v>
      </c>
      <c r="W24" s="3">
        <f t="shared" si="16"/>
        <v>1266152.9235582442</v>
      </c>
      <c r="X24" s="3">
        <f t="shared" si="16"/>
        <v>1266152.9235582442</v>
      </c>
      <c r="Y24" s="3">
        <f t="shared" si="16"/>
        <v>1266152.9235582442</v>
      </c>
      <c r="Z24" s="3">
        <f t="shared" si="16"/>
        <v>1266152.9235582442</v>
      </c>
      <c r="AA24" s="3">
        <f t="shared" si="16"/>
        <v>1266152.9235582442</v>
      </c>
      <c r="AB24" s="3">
        <f t="shared" si="16"/>
        <v>1266152.9235582442</v>
      </c>
      <c r="AC24" s="3">
        <f t="shared" si="16"/>
        <v>1266152.9235582442</v>
      </c>
      <c r="AD24" s="3">
        <f t="shared" si="16"/>
        <v>1266152.9235582442</v>
      </c>
      <c r="AE24" s="3">
        <f t="shared" si="16"/>
        <v>1266152.9235582442</v>
      </c>
      <c r="AF24" s="3">
        <f t="shared" si="16"/>
        <v>1266152.9235582442</v>
      </c>
      <c r="AG24" s="3">
        <f t="shared" si="16"/>
        <v>1266152.9235582442</v>
      </c>
      <c r="AH24" s="3">
        <f t="shared" si="16"/>
        <v>1266152.9235582442</v>
      </c>
      <c r="AI24" s="3">
        <f t="shared" si="16"/>
        <v>1266152.9235582442</v>
      </c>
      <c r="AJ24" s="3">
        <f t="shared" si="16"/>
        <v>1266152.9235582442</v>
      </c>
      <c r="AK24" s="3">
        <f t="shared" si="16"/>
        <v>1266152.9235582442</v>
      </c>
      <c r="AL24" s="3">
        <f t="shared" si="16"/>
        <v>1266152.9235582442</v>
      </c>
      <c r="AM24" s="3">
        <f t="shared" si="16"/>
        <v>1266152.9235582442</v>
      </c>
      <c r="AN24" s="3">
        <f t="shared" si="16"/>
        <v>1266152.9235582442</v>
      </c>
      <c r="AO24" s="3">
        <f t="shared" si="16"/>
        <v>1266152.9235582442</v>
      </c>
      <c r="AP24" s="3">
        <f t="shared" si="16"/>
        <v>1266152.9235582442</v>
      </c>
      <c r="AQ24" s="3">
        <f t="shared" si="16"/>
        <v>1266152.9235582442</v>
      </c>
      <c r="AR24" s="3">
        <f t="shared" si="16"/>
        <v>1266152.9235582442</v>
      </c>
      <c r="AS24" s="3">
        <f t="shared" si="16"/>
        <v>1266152.9235582442</v>
      </c>
      <c r="AT24" s="3">
        <f t="shared" si="16"/>
        <v>1266152.9235582442</v>
      </c>
      <c r="AU24" s="3">
        <f t="shared" si="16"/>
        <v>1266152.9235582442</v>
      </c>
      <c r="AV24" s="3">
        <f t="shared" si="16"/>
        <v>1266152.9235582442</v>
      </c>
      <c r="AW24" s="3">
        <f t="shared" si="16"/>
        <v>1266152.9235582442</v>
      </c>
      <c r="AX24" s="3">
        <f t="shared" si="16"/>
        <v>1266152.9235582442</v>
      </c>
      <c r="AY24" s="3">
        <f t="shared" si="16"/>
        <v>1266152.9235582442</v>
      </c>
      <c r="AZ24" s="3">
        <f t="shared" si="16"/>
        <v>1266152.9235582442</v>
      </c>
      <c r="BA24" s="3">
        <f t="shared" si="16"/>
        <v>1266152.9235582442</v>
      </c>
      <c r="BB24" s="3">
        <f t="shared" si="16"/>
        <v>1266152.9235582442</v>
      </c>
      <c r="BC24" s="3">
        <f t="shared" si="16"/>
        <v>1266152.9235582442</v>
      </c>
      <c r="BD24" s="3">
        <f t="shared" si="16"/>
        <v>1266152.9235582442</v>
      </c>
      <c r="BE24" s="3">
        <f t="shared" si="16"/>
        <v>1266152.9235582442</v>
      </c>
      <c r="BF24" s="3">
        <f t="shared" si="16"/>
        <v>1266152.9235582442</v>
      </c>
      <c r="BG24" s="3">
        <f t="shared" si="16"/>
        <v>1266152.9235582442</v>
      </c>
      <c r="BH24" s="3">
        <f t="shared" si="16"/>
        <v>1266152.9235582442</v>
      </c>
      <c r="BI24" s="3">
        <f t="shared" si="16"/>
        <v>1266152.9235582442</v>
      </c>
      <c r="BJ24" s="3">
        <f t="shared" si="16"/>
        <v>1266152.9235582442</v>
      </c>
      <c r="BK24" s="3">
        <f t="shared" si="16"/>
        <v>1266152.9235582442</v>
      </c>
      <c r="BL24" s="3">
        <f t="shared" si="16"/>
        <v>1266152.9235582442</v>
      </c>
      <c r="BM24" s="3">
        <f t="shared" si="16"/>
        <v>1266152.9235582442</v>
      </c>
      <c r="BN24" s="3">
        <f t="shared" si="16"/>
        <v>1266152.9235582442</v>
      </c>
      <c r="BO24" s="3">
        <f t="shared" si="16"/>
        <v>1266152.9235582442</v>
      </c>
      <c r="BP24" s="3">
        <f t="shared" si="16"/>
        <v>1266152.9235582442</v>
      </c>
      <c r="BQ24" s="3">
        <f t="shared" ref="BQ24:CH24" si="17">IF(SUM($C$16:$N$16)=0,0,BP24+BQ9)</f>
        <v>1266152.9235582442</v>
      </c>
      <c r="BR24" s="3">
        <f t="shared" si="17"/>
        <v>1266152.9235582442</v>
      </c>
      <c r="BS24" s="3">
        <f t="shared" si="17"/>
        <v>1266152.9235582442</v>
      </c>
      <c r="BT24" s="3">
        <f t="shared" si="17"/>
        <v>1266152.9235582442</v>
      </c>
      <c r="BU24" s="3">
        <f t="shared" si="17"/>
        <v>1266152.9235582442</v>
      </c>
      <c r="BV24" s="3">
        <f t="shared" si="17"/>
        <v>1266152.9235582442</v>
      </c>
      <c r="BW24" s="3">
        <f t="shared" si="17"/>
        <v>1266152.9235582442</v>
      </c>
      <c r="BX24" s="3">
        <f t="shared" si="17"/>
        <v>1266152.9235582442</v>
      </c>
      <c r="BY24" s="3">
        <f t="shared" si="17"/>
        <v>1266152.9235582442</v>
      </c>
      <c r="BZ24" s="3">
        <f t="shared" si="17"/>
        <v>1266152.9235582442</v>
      </c>
      <c r="CA24" s="3">
        <f t="shared" si="17"/>
        <v>1266152.9235582442</v>
      </c>
      <c r="CB24" s="3">
        <f t="shared" si="17"/>
        <v>1266152.9235582442</v>
      </c>
      <c r="CC24" s="3">
        <f t="shared" si="17"/>
        <v>1266152.9235582442</v>
      </c>
      <c r="CD24" s="3">
        <f t="shared" si="17"/>
        <v>1266152.9235582442</v>
      </c>
      <c r="CE24" s="3">
        <f t="shared" si="17"/>
        <v>1266152.9235582442</v>
      </c>
      <c r="CF24" s="3">
        <f t="shared" si="17"/>
        <v>1266152.9235582442</v>
      </c>
      <c r="CG24" s="3">
        <f t="shared" si="17"/>
        <v>1266152.9235582442</v>
      </c>
      <c r="CH24" s="12">
        <f t="shared" si="17"/>
        <v>1266152.9235582442</v>
      </c>
    </row>
    <row r="25" spans="1:88" x14ac:dyDescent="0.35">
      <c r="A25" s="555"/>
      <c r="B25" s="111" t="str">
        <f t="shared" si="6"/>
        <v>Lighting</v>
      </c>
      <c r="C25" s="3">
        <f t="shared" si="6"/>
        <v>3093.776127017094</v>
      </c>
      <c r="D25" s="3">
        <f t="shared" si="9"/>
        <v>5296.4570525249928</v>
      </c>
      <c r="E25" s="3">
        <f t="shared" ref="E25:BP25" si="18">IF(SUM($C$16:$N$16)=0,0,D25+E10)</f>
        <v>8431.8816176674245</v>
      </c>
      <c r="F25" s="3">
        <f t="shared" si="18"/>
        <v>18992.948383408955</v>
      </c>
      <c r="G25" s="3">
        <f t="shared" si="18"/>
        <v>25076.492901112942</v>
      </c>
      <c r="H25" s="3">
        <f t="shared" si="18"/>
        <v>33478.013705194819</v>
      </c>
      <c r="I25" s="3">
        <f t="shared" si="18"/>
        <v>43754.520596740927</v>
      </c>
      <c r="J25" s="3">
        <f t="shared" si="18"/>
        <v>55781.162575847906</v>
      </c>
      <c r="K25" s="3">
        <f t="shared" si="18"/>
        <v>70904.459418945131</v>
      </c>
      <c r="L25" s="3">
        <f t="shared" si="18"/>
        <v>80652.159619813683</v>
      </c>
      <c r="M25" s="3">
        <f t="shared" si="18"/>
        <v>89845.813556815599</v>
      </c>
      <c r="N25" s="3">
        <f t="shared" si="18"/>
        <v>99017.792679888516</v>
      </c>
      <c r="O25" s="3">
        <f t="shared" si="18"/>
        <v>99017.792679888516</v>
      </c>
      <c r="P25" s="3">
        <f t="shared" si="18"/>
        <v>99017.792679888516</v>
      </c>
      <c r="Q25" s="3">
        <f t="shared" si="18"/>
        <v>99017.792679888516</v>
      </c>
      <c r="R25" s="3">
        <f t="shared" si="18"/>
        <v>99017.792679888516</v>
      </c>
      <c r="S25" s="3">
        <f t="shared" si="18"/>
        <v>99017.792679888516</v>
      </c>
      <c r="T25" s="3">
        <f t="shared" si="18"/>
        <v>99017.792679888516</v>
      </c>
      <c r="U25" s="3">
        <f t="shared" si="18"/>
        <v>99017.792679888516</v>
      </c>
      <c r="V25" s="3">
        <f t="shared" si="18"/>
        <v>99017.792679888516</v>
      </c>
      <c r="W25" s="3">
        <f t="shared" si="18"/>
        <v>99017.792679888516</v>
      </c>
      <c r="X25" s="3">
        <f t="shared" si="18"/>
        <v>99017.792679888516</v>
      </c>
      <c r="Y25" s="3">
        <f t="shared" si="18"/>
        <v>99017.792679888516</v>
      </c>
      <c r="Z25" s="3">
        <f t="shared" si="18"/>
        <v>99017.792679888516</v>
      </c>
      <c r="AA25" s="3">
        <f t="shared" si="18"/>
        <v>99017.792679888516</v>
      </c>
      <c r="AB25" s="3">
        <f t="shared" si="18"/>
        <v>99017.792679888516</v>
      </c>
      <c r="AC25" s="3">
        <f t="shared" si="18"/>
        <v>99017.792679888516</v>
      </c>
      <c r="AD25" s="3">
        <f t="shared" si="18"/>
        <v>99017.792679888516</v>
      </c>
      <c r="AE25" s="3">
        <f t="shared" si="18"/>
        <v>99017.792679888516</v>
      </c>
      <c r="AF25" s="3">
        <f t="shared" si="18"/>
        <v>99017.792679888516</v>
      </c>
      <c r="AG25" s="3">
        <f t="shared" si="18"/>
        <v>99017.792679888516</v>
      </c>
      <c r="AH25" s="3">
        <f t="shared" si="18"/>
        <v>99017.792679888516</v>
      </c>
      <c r="AI25" s="3">
        <f t="shared" si="18"/>
        <v>99017.792679888516</v>
      </c>
      <c r="AJ25" s="3">
        <f t="shared" si="18"/>
        <v>99017.792679888516</v>
      </c>
      <c r="AK25" s="3">
        <f t="shared" si="18"/>
        <v>99017.792679888516</v>
      </c>
      <c r="AL25" s="3">
        <f t="shared" si="18"/>
        <v>99017.792679888516</v>
      </c>
      <c r="AM25" s="3">
        <f t="shared" si="18"/>
        <v>99017.792679888516</v>
      </c>
      <c r="AN25" s="3">
        <f t="shared" si="18"/>
        <v>99017.792679888516</v>
      </c>
      <c r="AO25" s="3">
        <f t="shared" si="18"/>
        <v>99017.792679888516</v>
      </c>
      <c r="AP25" s="3">
        <f t="shared" si="18"/>
        <v>99017.792679888516</v>
      </c>
      <c r="AQ25" s="3">
        <f t="shared" si="18"/>
        <v>99017.792679888516</v>
      </c>
      <c r="AR25" s="3">
        <f t="shared" si="18"/>
        <v>99017.792679888516</v>
      </c>
      <c r="AS25" s="3">
        <f t="shared" si="18"/>
        <v>99017.792679888516</v>
      </c>
      <c r="AT25" s="3">
        <f t="shared" si="18"/>
        <v>99017.792679888516</v>
      </c>
      <c r="AU25" s="3">
        <f t="shared" si="18"/>
        <v>99017.792679888516</v>
      </c>
      <c r="AV25" s="3">
        <f t="shared" si="18"/>
        <v>99017.792679888516</v>
      </c>
      <c r="AW25" s="3">
        <f t="shared" si="18"/>
        <v>99017.792679888516</v>
      </c>
      <c r="AX25" s="3">
        <f t="shared" si="18"/>
        <v>99017.792679888516</v>
      </c>
      <c r="AY25" s="3">
        <f t="shared" si="18"/>
        <v>99017.792679888516</v>
      </c>
      <c r="AZ25" s="3">
        <f t="shared" si="18"/>
        <v>99017.792679888516</v>
      </c>
      <c r="BA25" s="3">
        <f t="shared" si="18"/>
        <v>99017.792679888516</v>
      </c>
      <c r="BB25" s="3">
        <f t="shared" si="18"/>
        <v>99017.792679888516</v>
      </c>
      <c r="BC25" s="3">
        <f t="shared" si="18"/>
        <v>99017.792679888516</v>
      </c>
      <c r="BD25" s="3">
        <f t="shared" si="18"/>
        <v>99017.792679888516</v>
      </c>
      <c r="BE25" s="3">
        <f t="shared" si="18"/>
        <v>99017.792679888516</v>
      </c>
      <c r="BF25" s="3">
        <f t="shared" si="18"/>
        <v>99017.792679888516</v>
      </c>
      <c r="BG25" s="3">
        <f t="shared" si="18"/>
        <v>99017.792679888516</v>
      </c>
      <c r="BH25" s="3">
        <f t="shared" si="18"/>
        <v>99017.792679888516</v>
      </c>
      <c r="BI25" s="3">
        <f t="shared" si="18"/>
        <v>99017.792679888516</v>
      </c>
      <c r="BJ25" s="3">
        <f t="shared" si="18"/>
        <v>99017.792679888516</v>
      </c>
      <c r="BK25" s="3">
        <f t="shared" si="18"/>
        <v>99017.792679888516</v>
      </c>
      <c r="BL25" s="3">
        <f t="shared" si="18"/>
        <v>99017.792679888516</v>
      </c>
      <c r="BM25" s="3">
        <f t="shared" si="18"/>
        <v>99017.792679888516</v>
      </c>
      <c r="BN25" s="3">
        <f t="shared" si="18"/>
        <v>99017.792679888516</v>
      </c>
      <c r="BO25" s="3">
        <f t="shared" si="18"/>
        <v>99017.792679888516</v>
      </c>
      <c r="BP25" s="3">
        <f t="shared" si="18"/>
        <v>99017.792679888516</v>
      </c>
      <c r="BQ25" s="3">
        <f t="shared" ref="BQ25:CH25" si="19">IF(SUM($C$16:$N$16)=0,0,BP25+BQ10)</f>
        <v>99017.792679888516</v>
      </c>
      <c r="BR25" s="3">
        <f t="shared" si="19"/>
        <v>99017.792679888516</v>
      </c>
      <c r="BS25" s="3">
        <f t="shared" si="19"/>
        <v>99017.792679888516</v>
      </c>
      <c r="BT25" s="3">
        <f t="shared" si="19"/>
        <v>99017.792679888516</v>
      </c>
      <c r="BU25" s="3">
        <f t="shared" si="19"/>
        <v>99017.792679888516</v>
      </c>
      <c r="BV25" s="3">
        <f t="shared" si="19"/>
        <v>99017.792679888516</v>
      </c>
      <c r="BW25" s="3">
        <f t="shared" si="19"/>
        <v>99017.792679888516</v>
      </c>
      <c r="BX25" s="3">
        <f t="shared" si="19"/>
        <v>99017.792679888516</v>
      </c>
      <c r="BY25" s="3">
        <f t="shared" si="19"/>
        <v>99017.792679888516</v>
      </c>
      <c r="BZ25" s="3">
        <f t="shared" si="19"/>
        <v>99017.792679888516</v>
      </c>
      <c r="CA25" s="3">
        <f t="shared" si="19"/>
        <v>99017.792679888516</v>
      </c>
      <c r="CB25" s="3">
        <f t="shared" si="19"/>
        <v>99017.792679888516</v>
      </c>
      <c r="CC25" s="3">
        <f t="shared" si="19"/>
        <v>99017.792679888516</v>
      </c>
      <c r="CD25" s="3">
        <f t="shared" si="19"/>
        <v>99017.792679888516</v>
      </c>
      <c r="CE25" s="3">
        <f t="shared" si="19"/>
        <v>99017.792679888516</v>
      </c>
      <c r="CF25" s="3">
        <f t="shared" si="19"/>
        <v>99017.792679888516</v>
      </c>
      <c r="CG25" s="3">
        <f t="shared" si="19"/>
        <v>99017.792679888516</v>
      </c>
      <c r="CH25" s="12">
        <f t="shared" si="19"/>
        <v>99017.792679888516</v>
      </c>
    </row>
    <row r="26" spans="1:88" x14ac:dyDescent="0.35">
      <c r="A26" s="555"/>
      <c r="B26" s="111" t="str">
        <f t="shared" si="6"/>
        <v>Miscellaneous</v>
      </c>
      <c r="C26" s="3">
        <f t="shared" si="6"/>
        <v>898.28700000001334</v>
      </c>
      <c r="D26" s="3">
        <f t="shared" si="9"/>
        <v>4814.8909020691144</v>
      </c>
      <c r="E26" s="3">
        <f t="shared" ref="E26:BP26" si="20">IF(SUM($C$16:$N$16)=0,0,D26+E11)</f>
        <v>19920.0833547974</v>
      </c>
      <c r="F26" s="3">
        <f t="shared" si="20"/>
        <v>38560.211779419027</v>
      </c>
      <c r="G26" s="3">
        <f t="shared" si="20"/>
        <v>53656.36252148448</v>
      </c>
      <c r="H26" s="3">
        <f t="shared" si="20"/>
        <v>67098.703495269918</v>
      </c>
      <c r="I26" s="3">
        <f t="shared" si="20"/>
        <v>91044.518272766305</v>
      </c>
      <c r="J26" s="3">
        <f t="shared" si="20"/>
        <v>112819.96919400049</v>
      </c>
      <c r="K26" s="3">
        <f t="shared" si="20"/>
        <v>118666.16364254789</v>
      </c>
      <c r="L26" s="3">
        <f t="shared" si="20"/>
        <v>126600.23754644807</v>
      </c>
      <c r="M26" s="3">
        <f t="shared" si="20"/>
        <v>130459.25965893589</v>
      </c>
      <c r="N26" s="3">
        <f t="shared" si="20"/>
        <v>141434.21220684852</v>
      </c>
      <c r="O26" s="3">
        <f t="shared" si="20"/>
        <v>141434.21220684852</v>
      </c>
      <c r="P26" s="3">
        <f t="shared" si="20"/>
        <v>141434.21220684852</v>
      </c>
      <c r="Q26" s="3">
        <f t="shared" si="20"/>
        <v>141434.21220684852</v>
      </c>
      <c r="R26" s="3">
        <f t="shared" si="20"/>
        <v>141434.21220684852</v>
      </c>
      <c r="S26" s="3">
        <f t="shared" si="20"/>
        <v>141434.21220684852</v>
      </c>
      <c r="T26" s="3">
        <f t="shared" si="20"/>
        <v>141434.21220684852</v>
      </c>
      <c r="U26" s="3">
        <f t="shared" si="20"/>
        <v>141434.21220684852</v>
      </c>
      <c r="V26" s="3">
        <f t="shared" si="20"/>
        <v>141434.21220684852</v>
      </c>
      <c r="W26" s="3">
        <f t="shared" si="20"/>
        <v>141434.21220684852</v>
      </c>
      <c r="X26" s="3">
        <f t="shared" si="20"/>
        <v>141434.21220684852</v>
      </c>
      <c r="Y26" s="3">
        <f t="shared" si="20"/>
        <v>141434.21220684852</v>
      </c>
      <c r="Z26" s="3">
        <f t="shared" si="20"/>
        <v>141434.21220684852</v>
      </c>
      <c r="AA26" s="3">
        <f t="shared" si="20"/>
        <v>141434.21220684852</v>
      </c>
      <c r="AB26" s="3">
        <f t="shared" si="20"/>
        <v>141434.21220684852</v>
      </c>
      <c r="AC26" s="3">
        <f t="shared" si="20"/>
        <v>141434.21220684852</v>
      </c>
      <c r="AD26" s="3">
        <f t="shared" si="20"/>
        <v>141434.21220684852</v>
      </c>
      <c r="AE26" s="3">
        <f t="shared" si="20"/>
        <v>141434.21220684852</v>
      </c>
      <c r="AF26" s="3">
        <f t="shared" si="20"/>
        <v>141434.21220684852</v>
      </c>
      <c r="AG26" s="3">
        <f t="shared" si="20"/>
        <v>141434.21220684852</v>
      </c>
      <c r="AH26" s="3">
        <f t="shared" si="20"/>
        <v>141434.21220684852</v>
      </c>
      <c r="AI26" s="3">
        <f t="shared" si="20"/>
        <v>141434.21220684852</v>
      </c>
      <c r="AJ26" s="3">
        <f t="shared" si="20"/>
        <v>141434.21220684852</v>
      </c>
      <c r="AK26" s="3">
        <f t="shared" si="20"/>
        <v>141434.21220684852</v>
      </c>
      <c r="AL26" s="3">
        <f t="shared" si="20"/>
        <v>141434.21220684852</v>
      </c>
      <c r="AM26" s="3">
        <f t="shared" si="20"/>
        <v>141434.21220684852</v>
      </c>
      <c r="AN26" s="3">
        <f t="shared" si="20"/>
        <v>141434.21220684852</v>
      </c>
      <c r="AO26" s="3">
        <f t="shared" si="20"/>
        <v>141434.21220684852</v>
      </c>
      <c r="AP26" s="3">
        <f t="shared" si="20"/>
        <v>141434.21220684852</v>
      </c>
      <c r="AQ26" s="3">
        <f t="shared" si="20"/>
        <v>141434.21220684852</v>
      </c>
      <c r="AR26" s="3">
        <f t="shared" si="20"/>
        <v>141434.21220684852</v>
      </c>
      <c r="AS26" s="3">
        <f t="shared" si="20"/>
        <v>141434.21220684852</v>
      </c>
      <c r="AT26" s="3">
        <f t="shared" si="20"/>
        <v>141434.21220684852</v>
      </c>
      <c r="AU26" s="3">
        <f t="shared" si="20"/>
        <v>141434.21220684852</v>
      </c>
      <c r="AV26" s="3">
        <f t="shared" si="20"/>
        <v>141434.21220684852</v>
      </c>
      <c r="AW26" s="3">
        <f t="shared" si="20"/>
        <v>141434.21220684852</v>
      </c>
      <c r="AX26" s="3">
        <f t="shared" si="20"/>
        <v>141434.21220684852</v>
      </c>
      <c r="AY26" s="3">
        <f t="shared" si="20"/>
        <v>141434.21220684852</v>
      </c>
      <c r="AZ26" s="3">
        <f t="shared" si="20"/>
        <v>141434.21220684852</v>
      </c>
      <c r="BA26" s="3">
        <f t="shared" si="20"/>
        <v>141434.21220684852</v>
      </c>
      <c r="BB26" s="3">
        <f t="shared" si="20"/>
        <v>141434.21220684852</v>
      </c>
      <c r="BC26" s="3">
        <f t="shared" si="20"/>
        <v>141434.21220684852</v>
      </c>
      <c r="BD26" s="3">
        <f t="shared" si="20"/>
        <v>141434.21220684852</v>
      </c>
      <c r="BE26" s="3">
        <f t="shared" si="20"/>
        <v>141434.21220684852</v>
      </c>
      <c r="BF26" s="3">
        <f t="shared" si="20"/>
        <v>141434.21220684852</v>
      </c>
      <c r="BG26" s="3">
        <f t="shared" si="20"/>
        <v>141434.21220684852</v>
      </c>
      <c r="BH26" s="3">
        <f t="shared" si="20"/>
        <v>141434.21220684852</v>
      </c>
      <c r="BI26" s="3">
        <f t="shared" si="20"/>
        <v>141434.21220684852</v>
      </c>
      <c r="BJ26" s="3">
        <f t="shared" si="20"/>
        <v>141434.21220684852</v>
      </c>
      <c r="BK26" s="3">
        <f t="shared" si="20"/>
        <v>141434.21220684852</v>
      </c>
      <c r="BL26" s="3">
        <f t="shared" si="20"/>
        <v>141434.21220684852</v>
      </c>
      <c r="BM26" s="3">
        <f t="shared" si="20"/>
        <v>141434.21220684852</v>
      </c>
      <c r="BN26" s="3">
        <f t="shared" si="20"/>
        <v>141434.21220684852</v>
      </c>
      <c r="BO26" s="3">
        <f t="shared" si="20"/>
        <v>141434.21220684852</v>
      </c>
      <c r="BP26" s="3">
        <f t="shared" si="20"/>
        <v>141434.21220684852</v>
      </c>
      <c r="BQ26" s="3">
        <f t="shared" ref="BQ26:CH26" si="21">IF(SUM($C$16:$N$16)=0,0,BP26+BQ11)</f>
        <v>141434.21220684852</v>
      </c>
      <c r="BR26" s="3">
        <f t="shared" si="21"/>
        <v>141434.21220684852</v>
      </c>
      <c r="BS26" s="3">
        <f t="shared" si="21"/>
        <v>141434.21220684852</v>
      </c>
      <c r="BT26" s="3">
        <f t="shared" si="21"/>
        <v>141434.21220684852</v>
      </c>
      <c r="BU26" s="3">
        <f t="shared" si="21"/>
        <v>141434.21220684852</v>
      </c>
      <c r="BV26" s="3">
        <f t="shared" si="21"/>
        <v>141434.21220684852</v>
      </c>
      <c r="BW26" s="3">
        <f t="shared" si="21"/>
        <v>141434.21220684852</v>
      </c>
      <c r="BX26" s="3">
        <f t="shared" si="21"/>
        <v>141434.21220684852</v>
      </c>
      <c r="BY26" s="3">
        <f t="shared" si="21"/>
        <v>141434.21220684852</v>
      </c>
      <c r="BZ26" s="3">
        <f t="shared" si="21"/>
        <v>141434.21220684852</v>
      </c>
      <c r="CA26" s="3">
        <f t="shared" si="21"/>
        <v>141434.21220684852</v>
      </c>
      <c r="CB26" s="3">
        <f t="shared" si="21"/>
        <v>141434.21220684852</v>
      </c>
      <c r="CC26" s="3">
        <f t="shared" si="21"/>
        <v>141434.21220684852</v>
      </c>
      <c r="CD26" s="3">
        <f t="shared" si="21"/>
        <v>141434.21220684852</v>
      </c>
      <c r="CE26" s="3">
        <f t="shared" si="21"/>
        <v>141434.21220684852</v>
      </c>
      <c r="CF26" s="3">
        <f t="shared" si="21"/>
        <v>141434.21220684852</v>
      </c>
      <c r="CG26" s="3">
        <f t="shared" si="21"/>
        <v>141434.21220684852</v>
      </c>
      <c r="CH26" s="12">
        <f t="shared" si="21"/>
        <v>141434.21220684852</v>
      </c>
    </row>
    <row r="27" spans="1:88" x14ac:dyDescent="0.35">
      <c r="A27" s="555"/>
      <c r="B27" s="111" t="str">
        <f t="shared" si="6"/>
        <v>Pool Spa</v>
      </c>
      <c r="C27" s="3">
        <f t="shared" si="6"/>
        <v>0</v>
      </c>
      <c r="D27" s="3">
        <f t="shared" si="9"/>
        <v>0</v>
      </c>
      <c r="E27" s="3">
        <f t="shared" ref="E27:BP27" si="22">IF(SUM($C$16:$N$16)=0,0,D27+E12)</f>
        <v>0</v>
      </c>
      <c r="F27" s="3">
        <f t="shared" si="22"/>
        <v>0</v>
      </c>
      <c r="G27" s="3">
        <f t="shared" si="22"/>
        <v>0</v>
      </c>
      <c r="H27" s="3">
        <f t="shared" si="22"/>
        <v>0</v>
      </c>
      <c r="I27" s="3">
        <f t="shared" si="22"/>
        <v>0</v>
      </c>
      <c r="J27" s="3">
        <f t="shared" si="22"/>
        <v>0</v>
      </c>
      <c r="K27" s="3">
        <f t="shared" si="22"/>
        <v>0</v>
      </c>
      <c r="L27" s="3">
        <f t="shared" si="22"/>
        <v>0</v>
      </c>
      <c r="M27" s="3">
        <f t="shared" si="22"/>
        <v>0</v>
      </c>
      <c r="N27" s="3">
        <f t="shared" si="22"/>
        <v>0</v>
      </c>
      <c r="O27" s="3">
        <f t="shared" si="22"/>
        <v>0</v>
      </c>
      <c r="P27" s="3">
        <f t="shared" si="22"/>
        <v>0</v>
      </c>
      <c r="Q27" s="3">
        <f t="shared" si="22"/>
        <v>0</v>
      </c>
      <c r="R27" s="3">
        <f t="shared" si="22"/>
        <v>0</v>
      </c>
      <c r="S27" s="3">
        <f t="shared" si="22"/>
        <v>0</v>
      </c>
      <c r="T27" s="3">
        <f t="shared" si="22"/>
        <v>0</v>
      </c>
      <c r="U27" s="3">
        <f t="shared" si="22"/>
        <v>0</v>
      </c>
      <c r="V27" s="3">
        <f t="shared" si="22"/>
        <v>0</v>
      </c>
      <c r="W27" s="3">
        <f t="shared" si="22"/>
        <v>0</v>
      </c>
      <c r="X27" s="3">
        <f t="shared" si="22"/>
        <v>0</v>
      </c>
      <c r="Y27" s="3">
        <f t="shared" si="22"/>
        <v>0</v>
      </c>
      <c r="Z27" s="3">
        <f t="shared" si="22"/>
        <v>0</v>
      </c>
      <c r="AA27" s="3">
        <f t="shared" si="22"/>
        <v>0</v>
      </c>
      <c r="AB27" s="3">
        <f t="shared" si="22"/>
        <v>0</v>
      </c>
      <c r="AC27" s="3">
        <f t="shared" si="22"/>
        <v>0</v>
      </c>
      <c r="AD27" s="3">
        <f t="shared" si="22"/>
        <v>0</v>
      </c>
      <c r="AE27" s="3">
        <f t="shared" si="22"/>
        <v>0</v>
      </c>
      <c r="AF27" s="3">
        <f t="shared" si="22"/>
        <v>0</v>
      </c>
      <c r="AG27" s="3">
        <f t="shared" si="22"/>
        <v>0</v>
      </c>
      <c r="AH27" s="3">
        <f t="shared" si="22"/>
        <v>0</v>
      </c>
      <c r="AI27" s="3">
        <f t="shared" si="22"/>
        <v>0</v>
      </c>
      <c r="AJ27" s="3">
        <f t="shared" si="22"/>
        <v>0</v>
      </c>
      <c r="AK27" s="3">
        <f t="shared" si="22"/>
        <v>0</v>
      </c>
      <c r="AL27" s="3">
        <f t="shared" si="22"/>
        <v>0</v>
      </c>
      <c r="AM27" s="3">
        <f t="shared" si="22"/>
        <v>0</v>
      </c>
      <c r="AN27" s="3">
        <f t="shared" si="22"/>
        <v>0</v>
      </c>
      <c r="AO27" s="3">
        <f t="shared" si="22"/>
        <v>0</v>
      </c>
      <c r="AP27" s="3">
        <f t="shared" si="22"/>
        <v>0</v>
      </c>
      <c r="AQ27" s="3">
        <f t="shared" si="22"/>
        <v>0</v>
      </c>
      <c r="AR27" s="3">
        <f t="shared" si="22"/>
        <v>0</v>
      </c>
      <c r="AS27" s="3">
        <f t="shared" si="22"/>
        <v>0</v>
      </c>
      <c r="AT27" s="3">
        <f t="shared" si="22"/>
        <v>0</v>
      </c>
      <c r="AU27" s="3">
        <f t="shared" si="22"/>
        <v>0</v>
      </c>
      <c r="AV27" s="3">
        <f t="shared" si="22"/>
        <v>0</v>
      </c>
      <c r="AW27" s="3">
        <f t="shared" si="22"/>
        <v>0</v>
      </c>
      <c r="AX27" s="3">
        <f t="shared" si="22"/>
        <v>0</v>
      </c>
      <c r="AY27" s="3">
        <f t="shared" si="22"/>
        <v>0</v>
      </c>
      <c r="AZ27" s="3">
        <f t="shared" si="22"/>
        <v>0</v>
      </c>
      <c r="BA27" s="3">
        <f t="shared" si="22"/>
        <v>0</v>
      </c>
      <c r="BB27" s="3">
        <f t="shared" si="22"/>
        <v>0</v>
      </c>
      <c r="BC27" s="3">
        <f t="shared" si="22"/>
        <v>0</v>
      </c>
      <c r="BD27" s="3">
        <f t="shared" si="22"/>
        <v>0</v>
      </c>
      <c r="BE27" s="3">
        <f t="shared" si="22"/>
        <v>0</v>
      </c>
      <c r="BF27" s="3">
        <f t="shared" si="22"/>
        <v>0</v>
      </c>
      <c r="BG27" s="3">
        <f t="shared" si="22"/>
        <v>0</v>
      </c>
      <c r="BH27" s="3">
        <f t="shared" si="22"/>
        <v>0</v>
      </c>
      <c r="BI27" s="3">
        <f t="shared" si="22"/>
        <v>0</v>
      </c>
      <c r="BJ27" s="3">
        <f t="shared" si="22"/>
        <v>0</v>
      </c>
      <c r="BK27" s="3">
        <f t="shared" si="22"/>
        <v>0</v>
      </c>
      <c r="BL27" s="3">
        <f t="shared" si="22"/>
        <v>0</v>
      </c>
      <c r="BM27" s="3">
        <f t="shared" si="22"/>
        <v>0</v>
      </c>
      <c r="BN27" s="3">
        <f t="shared" si="22"/>
        <v>0</v>
      </c>
      <c r="BO27" s="3">
        <f t="shared" si="22"/>
        <v>0</v>
      </c>
      <c r="BP27" s="3">
        <f t="shared" si="22"/>
        <v>0</v>
      </c>
      <c r="BQ27" s="3">
        <f t="shared" ref="BQ27:CH27" si="23">IF(SUM($C$16:$N$16)=0,0,BP27+BQ12)</f>
        <v>0</v>
      </c>
      <c r="BR27" s="3">
        <f t="shared" si="23"/>
        <v>0</v>
      </c>
      <c r="BS27" s="3">
        <f t="shared" si="23"/>
        <v>0</v>
      </c>
      <c r="BT27" s="3">
        <f t="shared" si="23"/>
        <v>0</v>
      </c>
      <c r="BU27" s="3">
        <f t="shared" si="23"/>
        <v>0</v>
      </c>
      <c r="BV27" s="3">
        <f t="shared" si="23"/>
        <v>0</v>
      </c>
      <c r="BW27" s="3">
        <f t="shared" si="23"/>
        <v>0</v>
      </c>
      <c r="BX27" s="3">
        <f t="shared" si="23"/>
        <v>0</v>
      </c>
      <c r="BY27" s="3">
        <f t="shared" si="23"/>
        <v>0</v>
      </c>
      <c r="BZ27" s="3">
        <f t="shared" si="23"/>
        <v>0</v>
      </c>
      <c r="CA27" s="3">
        <f t="shared" si="23"/>
        <v>0</v>
      </c>
      <c r="CB27" s="3">
        <f t="shared" si="23"/>
        <v>0</v>
      </c>
      <c r="CC27" s="3">
        <f t="shared" si="23"/>
        <v>0</v>
      </c>
      <c r="CD27" s="3">
        <f t="shared" si="23"/>
        <v>0</v>
      </c>
      <c r="CE27" s="3">
        <f t="shared" si="23"/>
        <v>0</v>
      </c>
      <c r="CF27" s="3">
        <f t="shared" si="23"/>
        <v>0</v>
      </c>
      <c r="CG27" s="3">
        <f t="shared" si="23"/>
        <v>0</v>
      </c>
      <c r="CH27" s="12">
        <f t="shared" si="23"/>
        <v>0</v>
      </c>
    </row>
    <row r="28" spans="1:88" x14ac:dyDescent="0.35">
      <c r="A28" s="555"/>
      <c r="B28" s="111" t="str">
        <f t="shared" si="6"/>
        <v>Refrigeration</v>
      </c>
      <c r="C28" s="3">
        <f t="shared" si="6"/>
        <v>0</v>
      </c>
      <c r="D28" s="3">
        <f t="shared" si="9"/>
        <v>0</v>
      </c>
      <c r="E28" s="3">
        <f t="shared" ref="E28:BP28" si="24">IF(SUM($C$16:$N$16)=0,0,D28+E13)</f>
        <v>0</v>
      </c>
      <c r="F28" s="3">
        <f t="shared" si="24"/>
        <v>0</v>
      </c>
      <c r="G28" s="3">
        <f t="shared" si="24"/>
        <v>0</v>
      </c>
      <c r="H28" s="3">
        <f t="shared" si="24"/>
        <v>0</v>
      </c>
      <c r="I28" s="3">
        <f t="shared" si="24"/>
        <v>0</v>
      </c>
      <c r="J28" s="3">
        <f t="shared" si="24"/>
        <v>0</v>
      </c>
      <c r="K28" s="3">
        <f t="shared" si="24"/>
        <v>0</v>
      </c>
      <c r="L28" s="3">
        <f t="shared" si="24"/>
        <v>0</v>
      </c>
      <c r="M28" s="3">
        <f t="shared" si="24"/>
        <v>0</v>
      </c>
      <c r="N28" s="3">
        <f t="shared" si="24"/>
        <v>0</v>
      </c>
      <c r="O28" s="3">
        <f t="shared" si="24"/>
        <v>0</v>
      </c>
      <c r="P28" s="3">
        <f t="shared" si="24"/>
        <v>0</v>
      </c>
      <c r="Q28" s="3">
        <f t="shared" si="24"/>
        <v>0</v>
      </c>
      <c r="R28" s="3">
        <f t="shared" si="24"/>
        <v>0</v>
      </c>
      <c r="S28" s="3">
        <f t="shared" si="24"/>
        <v>0</v>
      </c>
      <c r="T28" s="3">
        <f t="shared" si="24"/>
        <v>0</v>
      </c>
      <c r="U28" s="3">
        <f t="shared" si="24"/>
        <v>0</v>
      </c>
      <c r="V28" s="3">
        <f t="shared" si="24"/>
        <v>0</v>
      </c>
      <c r="W28" s="3">
        <f t="shared" si="24"/>
        <v>0</v>
      </c>
      <c r="X28" s="3">
        <f t="shared" si="24"/>
        <v>0</v>
      </c>
      <c r="Y28" s="3">
        <f t="shared" si="24"/>
        <v>0</v>
      </c>
      <c r="Z28" s="3">
        <f t="shared" si="24"/>
        <v>0</v>
      </c>
      <c r="AA28" s="3">
        <f t="shared" si="24"/>
        <v>0</v>
      </c>
      <c r="AB28" s="3">
        <f t="shared" si="24"/>
        <v>0</v>
      </c>
      <c r="AC28" s="3">
        <f t="shared" si="24"/>
        <v>0</v>
      </c>
      <c r="AD28" s="3">
        <f t="shared" si="24"/>
        <v>0</v>
      </c>
      <c r="AE28" s="3">
        <f t="shared" si="24"/>
        <v>0</v>
      </c>
      <c r="AF28" s="3">
        <f t="shared" si="24"/>
        <v>0</v>
      </c>
      <c r="AG28" s="3">
        <f t="shared" si="24"/>
        <v>0</v>
      </c>
      <c r="AH28" s="3">
        <f t="shared" si="24"/>
        <v>0</v>
      </c>
      <c r="AI28" s="3">
        <f t="shared" si="24"/>
        <v>0</v>
      </c>
      <c r="AJ28" s="3">
        <f t="shared" si="24"/>
        <v>0</v>
      </c>
      <c r="AK28" s="3">
        <f t="shared" si="24"/>
        <v>0</v>
      </c>
      <c r="AL28" s="3">
        <f t="shared" si="24"/>
        <v>0</v>
      </c>
      <c r="AM28" s="3">
        <f t="shared" si="24"/>
        <v>0</v>
      </c>
      <c r="AN28" s="3">
        <f t="shared" si="24"/>
        <v>0</v>
      </c>
      <c r="AO28" s="3">
        <f t="shared" si="24"/>
        <v>0</v>
      </c>
      <c r="AP28" s="3">
        <f t="shared" si="24"/>
        <v>0</v>
      </c>
      <c r="AQ28" s="3">
        <f t="shared" si="24"/>
        <v>0</v>
      </c>
      <c r="AR28" s="3">
        <f t="shared" si="24"/>
        <v>0</v>
      </c>
      <c r="AS28" s="3">
        <f t="shared" si="24"/>
        <v>0</v>
      </c>
      <c r="AT28" s="3">
        <f t="shared" si="24"/>
        <v>0</v>
      </c>
      <c r="AU28" s="3">
        <f t="shared" si="24"/>
        <v>0</v>
      </c>
      <c r="AV28" s="3">
        <f t="shared" si="24"/>
        <v>0</v>
      </c>
      <c r="AW28" s="3">
        <f t="shared" si="24"/>
        <v>0</v>
      </c>
      <c r="AX28" s="3">
        <f t="shared" si="24"/>
        <v>0</v>
      </c>
      <c r="AY28" s="3">
        <f t="shared" si="24"/>
        <v>0</v>
      </c>
      <c r="AZ28" s="3">
        <f t="shared" si="24"/>
        <v>0</v>
      </c>
      <c r="BA28" s="3">
        <f t="shared" si="24"/>
        <v>0</v>
      </c>
      <c r="BB28" s="3">
        <f t="shared" si="24"/>
        <v>0</v>
      </c>
      <c r="BC28" s="3">
        <f t="shared" si="24"/>
        <v>0</v>
      </c>
      <c r="BD28" s="3">
        <f t="shared" si="24"/>
        <v>0</v>
      </c>
      <c r="BE28" s="3">
        <f t="shared" si="24"/>
        <v>0</v>
      </c>
      <c r="BF28" s="3">
        <f t="shared" si="24"/>
        <v>0</v>
      </c>
      <c r="BG28" s="3">
        <f t="shared" si="24"/>
        <v>0</v>
      </c>
      <c r="BH28" s="3">
        <f t="shared" si="24"/>
        <v>0</v>
      </c>
      <c r="BI28" s="3">
        <f t="shared" si="24"/>
        <v>0</v>
      </c>
      <c r="BJ28" s="3">
        <f t="shared" si="24"/>
        <v>0</v>
      </c>
      <c r="BK28" s="3">
        <f t="shared" si="24"/>
        <v>0</v>
      </c>
      <c r="BL28" s="3">
        <f t="shared" si="24"/>
        <v>0</v>
      </c>
      <c r="BM28" s="3">
        <f t="shared" si="24"/>
        <v>0</v>
      </c>
      <c r="BN28" s="3">
        <f t="shared" si="24"/>
        <v>0</v>
      </c>
      <c r="BO28" s="3">
        <f t="shared" si="24"/>
        <v>0</v>
      </c>
      <c r="BP28" s="3">
        <f t="shared" si="24"/>
        <v>0</v>
      </c>
      <c r="BQ28" s="3">
        <f t="shared" ref="BQ28:CH28" si="25">IF(SUM($C$16:$N$16)=0,0,BP28+BQ13)</f>
        <v>0</v>
      </c>
      <c r="BR28" s="3">
        <f t="shared" si="25"/>
        <v>0</v>
      </c>
      <c r="BS28" s="3">
        <f t="shared" si="25"/>
        <v>0</v>
      </c>
      <c r="BT28" s="3">
        <f t="shared" si="25"/>
        <v>0</v>
      </c>
      <c r="BU28" s="3">
        <f t="shared" si="25"/>
        <v>0</v>
      </c>
      <c r="BV28" s="3">
        <f t="shared" si="25"/>
        <v>0</v>
      </c>
      <c r="BW28" s="3">
        <f t="shared" si="25"/>
        <v>0</v>
      </c>
      <c r="BX28" s="3">
        <f t="shared" si="25"/>
        <v>0</v>
      </c>
      <c r="BY28" s="3">
        <f t="shared" si="25"/>
        <v>0</v>
      </c>
      <c r="BZ28" s="3">
        <f t="shared" si="25"/>
        <v>0</v>
      </c>
      <c r="CA28" s="3">
        <f t="shared" si="25"/>
        <v>0</v>
      </c>
      <c r="CB28" s="3">
        <f t="shared" si="25"/>
        <v>0</v>
      </c>
      <c r="CC28" s="3">
        <f t="shared" si="25"/>
        <v>0</v>
      </c>
      <c r="CD28" s="3">
        <f t="shared" si="25"/>
        <v>0</v>
      </c>
      <c r="CE28" s="3">
        <f t="shared" si="25"/>
        <v>0</v>
      </c>
      <c r="CF28" s="3">
        <f t="shared" si="25"/>
        <v>0</v>
      </c>
      <c r="CG28" s="3">
        <f t="shared" si="25"/>
        <v>0</v>
      </c>
      <c r="CH28" s="12">
        <f t="shared" si="25"/>
        <v>0</v>
      </c>
    </row>
    <row r="29" spans="1:88" ht="15" customHeight="1" x14ac:dyDescent="0.35">
      <c r="A29" s="555"/>
      <c r="B29" s="111" t="str">
        <f t="shared" si="6"/>
        <v>Water Heating</v>
      </c>
      <c r="C29" s="3">
        <f t="shared" si="6"/>
        <v>2080.4741429729738</v>
      </c>
      <c r="D29" s="3">
        <f t="shared" si="9"/>
        <v>35287.420079558899</v>
      </c>
      <c r="E29" s="3">
        <f t="shared" ref="E29:BP29" si="26">IF(SUM($C$16:$N$16)=0,0,D29+E14)</f>
        <v>69179.037595948146</v>
      </c>
      <c r="F29" s="3">
        <f t="shared" si="26"/>
        <v>102755.66818628993</v>
      </c>
      <c r="G29" s="3">
        <f t="shared" si="26"/>
        <v>134518.69012688173</v>
      </c>
      <c r="H29" s="3">
        <f t="shared" si="26"/>
        <v>174462.0981709045</v>
      </c>
      <c r="I29" s="3">
        <f t="shared" si="26"/>
        <v>218772.16839836029</v>
      </c>
      <c r="J29" s="3">
        <f t="shared" si="26"/>
        <v>251778.19648710993</v>
      </c>
      <c r="K29" s="3">
        <f t="shared" si="26"/>
        <v>271449.35754916631</v>
      </c>
      <c r="L29" s="3">
        <f t="shared" si="26"/>
        <v>288037.78166703455</v>
      </c>
      <c r="M29" s="3">
        <f t="shared" si="26"/>
        <v>535870.1080579285</v>
      </c>
      <c r="N29" s="3">
        <f t="shared" si="26"/>
        <v>632262.42298803781</v>
      </c>
      <c r="O29" s="3">
        <f t="shared" si="26"/>
        <v>632262.42298803781</v>
      </c>
      <c r="P29" s="3">
        <f t="shared" si="26"/>
        <v>632262.42298803781</v>
      </c>
      <c r="Q29" s="3">
        <f t="shared" si="26"/>
        <v>632262.42298803781</v>
      </c>
      <c r="R29" s="3">
        <f t="shared" si="26"/>
        <v>632262.42298803781</v>
      </c>
      <c r="S29" s="3">
        <f t="shared" si="26"/>
        <v>632262.42298803781</v>
      </c>
      <c r="T29" s="3">
        <f t="shared" si="26"/>
        <v>632262.42298803781</v>
      </c>
      <c r="U29" s="3">
        <f t="shared" si="26"/>
        <v>632262.42298803781</v>
      </c>
      <c r="V29" s="3">
        <f t="shared" si="26"/>
        <v>632262.42298803781</v>
      </c>
      <c r="W29" s="3">
        <f t="shared" si="26"/>
        <v>632262.42298803781</v>
      </c>
      <c r="X29" s="3">
        <f t="shared" si="26"/>
        <v>632262.42298803781</v>
      </c>
      <c r="Y29" s="3">
        <f t="shared" si="26"/>
        <v>632262.42298803781</v>
      </c>
      <c r="Z29" s="3">
        <f t="shared" si="26"/>
        <v>632262.42298803781</v>
      </c>
      <c r="AA29" s="3">
        <f t="shared" si="26"/>
        <v>632262.42298803781</v>
      </c>
      <c r="AB29" s="3">
        <f t="shared" si="26"/>
        <v>632262.42298803781</v>
      </c>
      <c r="AC29" s="3">
        <f t="shared" si="26"/>
        <v>632262.42298803781</v>
      </c>
      <c r="AD29" s="3">
        <f t="shared" si="26"/>
        <v>632262.42298803781</v>
      </c>
      <c r="AE29" s="3">
        <f t="shared" si="26"/>
        <v>632262.42298803781</v>
      </c>
      <c r="AF29" s="3">
        <f t="shared" si="26"/>
        <v>632262.42298803781</v>
      </c>
      <c r="AG29" s="3">
        <f t="shared" si="26"/>
        <v>632262.42298803781</v>
      </c>
      <c r="AH29" s="3">
        <f t="shared" si="26"/>
        <v>632262.42298803781</v>
      </c>
      <c r="AI29" s="3">
        <f t="shared" si="26"/>
        <v>632262.42298803781</v>
      </c>
      <c r="AJ29" s="3">
        <f t="shared" si="26"/>
        <v>632262.42298803781</v>
      </c>
      <c r="AK29" s="3">
        <f t="shared" si="26"/>
        <v>632262.42298803781</v>
      </c>
      <c r="AL29" s="3">
        <f t="shared" si="26"/>
        <v>632262.42298803781</v>
      </c>
      <c r="AM29" s="3">
        <f t="shared" si="26"/>
        <v>632262.42298803781</v>
      </c>
      <c r="AN29" s="3">
        <f t="shared" si="26"/>
        <v>632262.42298803781</v>
      </c>
      <c r="AO29" s="3">
        <f t="shared" si="26"/>
        <v>632262.42298803781</v>
      </c>
      <c r="AP29" s="3">
        <f t="shared" si="26"/>
        <v>632262.42298803781</v>
      </c>
      <c r="AQ29" s="3">
        <f t="shared" si="26"/>
        <v>632262.42298803781</v>
      </c>
      <c r="AR29" s="3">
        <f t="shared" si="26"/>
        <v>632262.42298803781</v>
      </c>
      <c r="AS29" s="3">
        <f t="shared" si="26"/>
        <v>632262.42298803781</v>
      </c>
      <c r="AT29" s="3">
        <f t="shared" si="26"/>
        <v>632262.42298803781</v>
      </c>
      <c r="AU29" s="3">
        <f t="shared" si="26"/>
        <v>632262.42298803781</v>
      </c>
      <c r="AV29" s="3">
        <f t="shared" si="26"/>
        <v>632262.42298803781</v>
      </c>
      <c r="AW29" s="3">
        <f t="shared" si="26"/>
        <v>632262.42298803781</v>
      </c>
      <c r="AX29" s="3">
        <f t="shared" si="26"/>
        <v>632262.42298803781</v>
      </c>
      <c r="AY29" s="3">
        <f t="shared" si="26"/>
        <v>632262.42298803781</v>
      </c>
      <c r="AZ29" s="3">
        <f t="shared" si="26"/>
        <v>632262.42298803781</v>
      </c>
      <c r="BA29" s="3">
        <f t="shared" si="26"/>
        <v>632262.42298803781</v>
      </c>
      <c r="BB29" s="3">
        <f t="shared" si="26"/>
        <v>632262.42298803781</v>
      </c>
      <c r="BC29" s="3">
        <f t="shared" si="26"/>
        <v>632262.42298803781</v>
      </c>
      <c r="BD29" s="3">
        <f t="shared" si="26"/>
        <v>632262.42298803781</v>
      </c>
      <c r="BE29" s="3">
        <f t="shared" si="26"/>
        <v>632262.42298803781</v>
      </c>
      <c r="BF29" s="3">
        <f t="shared" si="26"/>
        <v>632262.42298803781</v>
      </c>
      <c r="BG29" s="3">
        <f t="shared" si="26"/>
        <v>632262.42298803781</v>
      </c>
      <c r="BH29" s="3">
        <f t="shared" si="26"/>
        <v>632262.42298803781</v>
      </c>
      <c r="BI29" s="3">
        <f t="shared" si="26"/>
        <v>632262.42298803781</v>
      </c>
      <c r="BJ29" s="3">
        <f t="shared" si="26"/>
        <v>632262.42298803781</v>
      </c>
      <c r="BK29" s="3">
        <f t="shared" si="26"/>
        <v>632262.42298803781</v>
      </c>
      <c r="BL29" s="3">
        <f t="shared" si="26"/>
        <v>632262.42298803781</v>
      </c>
      <c r="BM29" s="3">
        <f t="shared" si="26"/>
        <v>632262.42298803781</v>
      </c>
      <c r="BN29" s="3">
        <f t="shared" si="26"/>
        <v>632262.42298803781</v>
      </c>
      <c r="BO29" s="3">
        <f t="shared" si="26"/>
        <v>632262.42298803781</v>
      </c>
      <c r="BP29" s="3">
        <f t="shared" si="26"/>
        <v>632262.42298803781</v>
      </c>
      <c r="BQ29" s="3">
        <f t="shared" ref="BQ29:CH29" si="27">IF(SUM($C$16:$N$16)=0,0,BP29+BQ14)</f>
        <v>632262.42298803781</v>
      </c>
      <c r="BR29" s="3">
        <f t="shared" si="27"/>
        <v>632262.42298803781</v>
      </c>
      <c r="BS29" s="3">
        <f t="shared" si="27"/>
        <v>632262.42298803781</v>
      </c>
      <c r="BT29" s="3">
        <f t="shared" si="27"/>
        <v>632262.42298803781</v>
      </c>
      <c r="BU29" s="3">
        <f t="shared" si="27"/>
        <v>632262.42298803781</v>
      </c>
      <c r="BV29" s="3">
        <f t="shared" si="27"/>
        <v>632262.42298803781</v>
      </c>
      <c r="BW29" s="3">
        <f t="shared" si="27"/>
        <v>632262.42298803781</v>
      </c>
      <c r="BX29" s="3">
        <f t="shared" si="27"/>
        <v>632262.42298803781</v>
      </c>
      <c r="BY29" s="3">
        <f t="shared" si="27"/>
        <v>632262.42298803781</v>
      </c>
      <c r="BZ29" s="3">
        <f t="shared" si="27"/>
        <v>632262.42298803781</v>
      </c>
      <c r="CA29" s="3">
        <f t="shared" si="27"/>
        <v>632262.42298803781</v>
      </c>
      <c r="CB29" s="3">
        <f t="shared" si="27"/>
        <v>632262.42298803781</v>
      </c>
      <c r="CC29" s="3">
        <f t="shared" si="27"/>
        <v>632262.42298803781</v>
      </c>
      <c r="CD29" s="3">
        <f t="shared" si="27"/>
        <v>632262.42298803781</v>
      </c>
      <c r="CE29" s="3">
        <f t="shared" si="27"/>
        <v>632262.42298803781</v>
      </c>
      <c r="CF29" s="3">
        <f t="shared" si="27"/>
        <v>632262.42298803781</v>
      </c>
      <c r="CG29" s="3">
        <f t="shared" si="27"/>
        <v>632262.42298803781</v>
      </c>
      <c r="CH29" s="12">
        <f t="shared" si="27"/>
        <v>632262.42298803781</v>
      </c>
    </row>
    <row r="30" spans="1:88" ht="15" customHeight="1" thickBot="1" x14ac:dyDescent="0.4">
      <c r="A30" s="555"/>
      <c r="B30" s="191" t="str">
        <f t="shared" si="6"/>
        <v>Motors(uses bus. load shape)</v>
      </c>
      <c r="C30" s="185">
        <f t="shared" si="6"/>
        <v>0</v>
      </c>
      <c r="D30" s="186">
        <f t="shared" si="9"/>
        <v>0</v>
      </c>
      <c r="E30" s="186">
        <f t="shared" ref="E30:BP30" si="28">IF(SUM($C$16:$N$16)=0,0,D30+E15)</f>
        <v>0</v>
      </c>
      <c r="F30" s="186">
        <f t="shared" si="28"/>
        <v>0</v>
      </c>
      <c r="G30" s="186">
        <f t="shared" si="28"/>
        <v>0</v>
      </c>
      <c r="H30" s="186">
        <f t="shared" si="28"/>
        <v>0</v>
      </c>
      <c r="I30" s="186">
        <f t="shared" si="28"/>
        <v>0</v>
      </c>
      <c r="J30" s="186">
        <f t="shared" si="28"/>
        <v>0</v>
      </c>
      <c r="K30" s="186">
        <f t="shared" si="28"/>
        <v>0</v>
      </c>
      <c r="L30" s="186">
        <f t="shared" si="28"/>
        <v>0</v>
      </c>
      <c r="M30" s="186">
        <f t="shared" si="28"/>
        <v>0</v>
      </c>
      <c r="N30" s="186">
        <f t="shared" si="28"/>
        <v>0</v>
      </c>
      <c r="O30" s="185">
        <f t="shared" si="28"/>
        <v>0</v>
      </c>
      <c r="P30" s="185">
        <f t="shared" si="28"/>
        <v>0</v>
      </c>
      <c r="Q30" s="185">
        <f t="shared" si="28"/>
        <v>0</v>
      </c>
      <c r="R30" s="185">
        <f t="shared" si="28"/>
        <v>0</v>
      </c>
      <c r="S30" s="185">
        <f t="shared" si="28"/>
        <v>0</v>
      </c>
      <c r="T30" s="185">
        <f t="shared" si="28"/>
        <v>0</v>
      </c>
      <c r="U30" s="185">
        <f t="shared" si="28"/>
        <v>0</v>
      </c>
      <c r="V30" s="185">
        <f t="shared" si="28"/>
        <v>0</v>
      </c>
      <c r="W30" s="185">
        <f t="shared" si="28"/>
        <v>0</v>
      </c>
      <c r="X30" s="185">
        <f t="shared" si="28"/>
        <v>0</v>
      </c>
      <c r="Y30" s="185">
        <f t="shared" si="28"/>
        <v>0</v>
      </c>
      <c r="Z30" s="185">
        <f t="shared" si="28"/>
        <v>0</v>
      </c>
      <c r="AA30" s="185">
        <f t="shared" si="28"/>
        <v>0</v>
      </c>
      <c r="AB30" s="185">
        <f t="shared" si="28"/>
        <v>0</v>
      </c>
      <c r="AC30" s="185">
        <f t="shared" si="28"/>
        <v>0</v>
      </c>
      <c r="AD30" s="185">
        <f t="shared" si="28"/>
        <v>0</v>
      </c>
      <c r="AE30" s="185">
        <f t="shared" si="28"/>
        <v>0</v>
      </c>
      <c r="AF30" s="185">
        <f t="shared" si="28"/>
        <v>0</v>
      </c>
      <c r="AG30" s="185">
        <f t="shared" si="28"/>
        <v>0</v>
      </c>
      <c r="AH30" s="185">
        <f t="shared" si="28"/>
        <v>0</v>
      </c>
      <c r="AI30" s="185">
        <f t="shared" si="28"/>
        <v>0</v>
      </c>
      <c r="AJ30" s="185">
        <f t="shared" si="28"/>
        <v>0</v>
      </c>
      <c r="AK30" s="185">
        <f t="shared" si="28"/>
        <v>0</v>
      </c>
      <c r="AL30" s="185">
        <f t="shared" si="28"/>
        <v>0</v>
      </c>
      <c r="AM30" s="185">
        <f t="shared" si="28"/>
        <v>0</v>
      </c>
      <c r="AN30" s="185">
        <f t="shared" si="28"/>
        <v>0</v>
      </c>
      <c r="AO30" s="185">
        <f t="shared" si="28"/>
        <v>0</v>
      </c>
      <c r="AP30" s="185">
        <f t="shared" si="28"/>
        <v>0</v>
      </c>
      <c r="AQ30" s="185">
        <f t="shared" si="28"/>
        <v>0</v>
      </c>
      <c r="AR30" s="185">
        <f t="shared" si="28"/>
        <v>0</v>
      </c>
      <c r="AS30" s="185">
        <f t="shared" si="28"/>
        <v>0</v>
      </c>
      <c r="AT30" s="185">
        <f t="shared" si="28"/>
        <v>0</v>
      </c>
      <c r="AU30" s="185">
        <f t="shared" si="28"/>
        <v>0</v>
      </c>
      <c r="AV30" s="185">
        <f t="shared" si="28"/>
        <v>0</v>
      </c>
      <c r="AW30" s="185">
        <f t="shared" si="28"/>
        <v>0</v>
      </c>
      <c r="AX30" s="185">
        <f t="shared" si="28"/>
        <v>0</v>
      </c>
      <c r="AY30" s="185">
        <f t="shared" si="28"/>
        <v>0</v>
      </c>
      <c r="AZ30" s="185">
        <f t="shared" si="28"/>
        <v>0</v>
      </c>
      <c r="BA30" s="185">
        <f t="shared" si="28"/>
        <v>0</v>
      </c>
      <c r="BB30" s="185">
        <f t="shared" si="28"/>
        <v>0</v>
      </c>
      <c r="BC30" s="185">
        <f t="shared" si="28"/>
        <v>0</v>
      </c>
      <c r="BD30" s="185">
        <f t="shared" si="28"/>
        <v>0</v>
      </c>
      <c r="BE30" s="185">
        <f t="shared" si="28"/>
        <v>0</v>
      </c>
      <c r="BF30" s="185">
        <f t="shared" si="28"/>
        <v>0</v>
      </c>
      <c r="BG30" s="185">
        <f t="shared" si="28"/>
        <v>0</v>
      </c>
      <c r="BH30" s="185">
        <f t="shared" si="28"/>
        <v>0</v>
      </c>
      <c r="BI30" s="185">
        <f t="shared" si="28"/>
        <v>0</v>
      </c>
      <c r="BJ30" s="185">
        <f t="shared" si="28"/>
        <v>0</v>
      </c>
      <c r="BK30" s="185">
        <f t="shared" si="28"/>
        <v>0</v>
      </c>
      <c r="BL30" s="185">
        <f t="shared" si="28"/>
        <v>0</v>
      </c>
      <c r="BM30" s="185">
        <f t="shared" si="28"/>
        <v>0</v>
      </c>
      <c r="BN30" s="185">
        <f t="shared" si="28"/>
        <v>0</v>
      </c>
      <c r="BO30" s="185">
        <f t="shared" si="28"/>
        <v>0</v>
      </c>
      <c r="BP30" s="185">
        <f t="shared" si="28"/>
        <v>0</v>
      </c>
      <c r="BQ30" s="185">
        <f t="shared" ref="BQ30:CH30" si="29">IF(SUM($C$16:$N$16)=0,0,BP30+BQ15)</f>
        <v>0</v>
      </c>
      <c r="BR30" s="185">
        <f t="shared" si="29"/>
        <v>0</v>
      </c>
      <c r="BS30" s="185">
        <f t="shared" si="29"/>
        <v>0</v>
      </c>
      <c r="BT30" s="185">
        <f t="shared" si="29"/>
        <v>0</v>
      </c>
      <c r="BU30" s="185">
        <f t="shared" si="29"/>
        <v>0</v>
      </c>
      <c r="BV30" s="185">
        <f t="shared" si="29"/>
        <v>0</v>
      </c>
      <c r="BW30" s="185">
        <f t="shared" si="29"/>
        <v>0</v>
      </c>
      <c r="BX30" s="185">
        <f t="shared" si="29"/>
        <v>0</v>
      </c>
      <c r="BY30" s="185">
        <f t="shared" si="29"/>
        <v>0</v>
      </c>
      <c r="BZ30" s="185">
        <f t="shared" si="29"/>
        <v>0</v>
      </c>
      <c r="CA30" s="185">
        <f t="shared" si="29"/>
        <v>0</v>
      </c>
      <c r="CB30" s="185">
        <f t="shared" si="29"/>
        <v>0</v>
      </c>
      <c r="CC30" s="185">
        <f t="shared" si="29"/>
        <v>0</v>
      </c>
      <c r="CD30" s="185">
        <f t="shared" si="29"/>
        <v>0</v>
      </c>
      <c r="CE30" s="185">
        <f t="shared" si="29"/>
        <v>0</v>
      </c>
      <c r="CF30" s="185">
        <f t="shared" si="29"/>
        <v>0</v>
      </c>
      <c r="CG30" s="185">
        <f t="shared" si="29"/>
        <v>0</v>
      </c>
      <c r="CH30" s="187">
        <f t="shared" si="29"/>
        <v>0</v>
      </c>
    </row>
    <row r="31" spans="1:88" ht="15" customHeight="1" thickBot="1" x14ac:dyDescent="0.4">
      <c r="A31" s="556"/>
      <c r="B31" s="192" t="str">
        <f t="shared" si="6"/>
        <v>Monthly kWh</v>
      </c>
      <c r="C31" s="328">
        <f>SUM(C20:C30)</f>
        <v>570624.04560135119</v>
      </c>
      <c r="D31" s="157">
        <f>SUM(D20:D30)</f>
        <v>2425565.868726084</v>
      </c>
      <c r="E31" s="157">
        <f t="shared" ref="E31:BP31" si="30">SUM(E20:E30)</f>
        <v>5728105.0691586817</v>
      </c>
      <c r="F31" s="157">
        <f t="shared" si="30"/>
        <v>8664156.1156131886</v>
      </c>
      <c r="G31" s="157">
        <f t="shared" si="30"/>
        <v>11546685.428624902</v>
      </c>
      <c r="H31" s="157">
        <f t="shared" si="30"/>
        <v>15153240.473968918</v>
      </c>
      <c r="I31" s="157">
        <f t="shared" si="30"/>
        <v>19486804.108736482</v>
      </c>
      <c r="J31" s="157">
        <f t="shared" si="30"/>
        <v>23856586.425126091</v>
      </c>
      <c r="K31" s="157">
        <f t="shared" si="30"/>
        <v>27500277.490702569</v>
      </c>
      <c r="L31" s="157">
        <f t="shared" si="30"/>
        <v>29965039.931802362</v>
      </c>
      <c r="M31" s="157">
        <f t="shared" si="30"/>
        <v>33029401.913412806</v>
      </c>
      <c r="N31" s="157">
        <f t="shared" si="30"/>
        <v>41690454.591326125</v>
      </c>
      <c r="O31" s="157">
        <f t="shared" si="30"/>
        <v>41690454.591326125</v>
      </c>
      <c r="P31" s="157">
        <f t="shared" si="30"/>
        <v>41690454.591326125</v>
      </c>
      <c r="Q31" s="157">
        <f t="shared" si="30"/>
        <v>41690454.591326125</v>
      </c>
      <c r="R31" s="157">
        <f t="shared" si="30"/>
        <v>41690454.591326125</v>
      </c>
      <c r="S31" s="157">
        <f t="shared" si="30"/>
        <v>41690454.591326125</v>
      </c>
      <c r="T31" s="157">
        <f t="shared" si="30"/>
        <v>41690454.591326125</v>
      </c>
      <c r="U31" s="157">
        <f t="shared" si="30"/>
        <v>41690454.591326125</v>
      </c>
      <c r="V31" s="157">
        <f t="shared" si="30"/>
        <v>41690454.591326125</v>
      </c>
      <c r="W31" s="157">
        <f t="shared" si="30"/>
        <v>41690454.591326125</v>
      </c>
      <c r="X31" s="157">
        <f t="shared" si="30"/>
        <v>41690454.591326125</v>
      </c>
      <c r="Y31" s="157">
        <f t="shared" si="30"/>
        <v>41690454.591326125</v>
      </c>
      <c r="Z31" s="157">
        <f t="shared" si="30"/>
        <v>41690454.591326125</v>
      </c>
      <c r="AA31" s="157">
        <f t="shared" si="30"/>
        <v>41690454.591326125</v>
      </c>
      <c r="AB31" s="157">
        <f t="shared" si="30"/>
        <v>41690454.591326125</v>
      </c>
      <c r="AC31" s="157">
        <f t="shared" si="30"/>
        <v>41690454.591326125</v>
      </c>
      <c r="AD31" s="157">
        <f t="shared" si="30"/>
        <v>41690454.591326125</v>
      </c>
      <c r="AE31" s="157">
        <f t="shared" si="30"/>
        <v>41690454.591326125</v>
      </c>
      <c r="AF31" s="157">
        <f t="shared" si="30"/>
        <v>41690454.591326125</v>
      </c>
      <c r="AG31" s="157">
        <f t="shared" si="30"/>
        <v>41690454.591326125</v>
      </c>
      <c r="AH31" s="157">
        <f t="shared" si="30"/>
        <v>41690454.591326125</v>
      </c>
      <c r="AI31" s="157">
        <f t="shared" si="30"/>
        <v>41690454.591326125</v>
      </c>
      <c r="AJ31" s="157">
        <f t="shared" si="30"/>
        <v>41690454.591326125</v>
      </c>
      <c r="AK31" s="157">
        <f t="shared" si="30"/>
        <v>41690454.591326125</v>
      </c>
      <c r="AL31" s="157">
        <f t="shared" si="30"/>
        <v>41690454.591326125</v>
      </c>
      <c r="AM31" s="157">
        <f t="shared" si="30"/>
        <v>41690454.591326125</v>
      </c>
      <c r="AN31" s="157">
        <f t="shared" si="30"/>
        <v>41690454.591326125</v>
      </c>
      <c r="AO31" s="157">
        <f t="shared" si="30"/>
        <v>41690454.591326125</v>
      </c>
      <c r="AP31" s="157">
        <f t="shared" si="30"/>
        <v>41690454.591326125</v>
      </c>
      <c r="AQ31" s="157">
        <f t="shared" si="30"/>
        <v>41690454.591326125</v>
      </c>
      <c r="AR31" s="157">
        <f t="shared" si="30"/>
        <v>41690454.591326125</v>
      </c>
      <c r="AS31" s="157">
        <f t="shared" si="30"/>
        <v>41690454.591326125</v>
      </c>
      <c r="AT31" s="157">
        <f t="shared" si="30"/>
        <v>41690454.591326125</v>
      </c>
      <c r="AU31" s="157">
        <f t="shared" si="30"/>
        <v>41690454.591326125</v>
      </c>
      <c r="AV31" s="157">
        <f t="shared" si="30"/>
        <v>41690454.591326125</v>
      </c>
      <c r="AW31" s="157">
        <f t="shared" si="30"/>
        <v>41690454.591326125</v>
      </c>
      <c r="AX31" s="157">
        <f t="shared" si="30"/>
        <v>41690454.591326125</v>
      </c>
      <c r="AY31" s="157">
        <f t="shared" si="30"/>
        <v>41690454.591326125</v>
      </c>
      <c r="AZ31" s="157">
        <f t="shared" si="30"/>
        <v>41690454.591326125</v>
      </c>
      <c r="BA31" s="157">
        <f t="shared" si="30"/>
        <v>41690454.591326125</v>
      </c>
      <c r="BB31" s="157">
        <f t="shared" si="30"/>
        <v>41690454.591326125</v>
      </c>
      <c r="BC31" s="157">
        <f t="shared" si="30"/>
        <v>41690454.591326125</v>
      </c>
      <c r="BD31" s="157">
        <f t="shared" si="30"/>
        <v>41690454.591326125</v>
      </c>
      <c r="BE31" s="157">
        <f t="shared" si="30"/>
        <v>41690454.591326125</v>
      </c>
      <c r="BF31" s="157">
        <f t="shared" si="30"/>
        <v>41690454.591326125</v>
      </c>
      <c r="BG31" s="157">
        <f t="shared" si="30"/>
        <v>41690454.591326125</v>
      </c>
      <c r="BH31" s="157">
        <f t="shared" si="30"/>
        <v>41690454.591326125</v>
      </c>
      <c r="BI31" s="157">
        <f t="shared" si="30"/>
        <v>41690454.591326125</v>
      </c>
      <c r="BJ31" s="157">
        <f t="shared" si="30"/>
        <v>41690454.591326125</v>
      </c>
      <c r="BK31" s="157">
        <f t="shared" si="30"/>
        <v>41690454.591326125</v>
      </c>
      <c r="BL31" s="157">
        <f t="shared" si="30"/>
        <v>41690454.591326125</v>
      </c>
      <c r="BM31" s="157">
        <f t="shared" si="30"/>
        <v>41690454.591326125</v>
      </c>
      <c r="BN31" s="157">
        <f t="shared" si="30"/>
        <v>41690454.591326125</v>
      </c>
      <c r="BO31" s="157">
        <f t="shared" si="30"/>
        <v>41690454.591326125</v>
      </c>
      <c r="BP31" s="157">
        <f t="shared" si="30"/>
        <v>41690454.591326125</v>
      </c>
      <c r="BQ31" s="157">
        <f t="shared" ref="BQ31:CH31" si="31">SUM(BQ20:BQ30)</f>
        <v>41690454.591326125</v>
      </c>
      <c r="BR31" s="157">
        <f t="shared" si="31"/>
        <v>41690454.591326125</v>
      </c>
      <c r="BS31" s="157">
        <f t="shared" si="31"/>
        <v>41690454.591326125</v>
      </c>
      <c r="BT31" s="157">
        <f t="shared" si="31"/>
        <v>41690454.591326125</v>
      </c>
      <c r="BU31" s="157">
        <f t="shared" si="31"/>
        <v>41690454.591326125</v>
      </c>
      <c r="BV31" s="157">
        <f t="shared" si="31"/>
        <v>41690454.591326125</v>
      </c>
      <c r="BW31" s="157">
        <f t="shared" si="31"/>
        <v>41690454.591326125</v>
      </c>
      <c r="BX31" s="157">
        <f t="shared" si="31"/>
        <v>41690454.591326125</v>
      </c>
      <c r="BY31" s="157">
        <f t="shared" si="31"/>
        <v>41690454.591326125</v>
      </c>
      <c r="BZ31" s="157">
        <f t="shared" si="31"/>
        <v>41690454.591326125</v>
      </c>
      <c r="CA31" s="157">
        <f t="shared" si="31"/>
        <v>41690454.591326125</v>
      </c>
      <c r="CB31" s="157">
        <f t="shared" si="31"/>
        <v>41690454.591326125</v>
      </c>
      <c r="CC31" s="157">
        <f t="shared" si="31"/>
        <v>41690454.591326125</v>
      </c>
      <c r="CD31" s="157">
        <f t="shared" si="31"/>
        <v>41690454.591326125</v>
      </c>
      <c r="CE31" s="157">
        <f t="shared" si="31"/>
        <v>41690454.591326125</v>
      </c>
      <c r="CF31" s="157">
        <f t="shared" si="31"/>
        <v>41690454.591326125</v>
      </c>
      <c r="CG31" s="157">
        <f t="shared" si="31"/>
        <v>41690454.591326125</v>
      </c>
      <c r="CH31" s="158">
        <f t="shared" si="31"/>
        <v>41690454.591326125</v>
      </c>
    </row>
    <row r="32" spans="1:88" x14ac:dyDescent="0.35">
      <c r="A32" s="300"/>
      <c r="B32" s="148"/>
      <c r="C32" s="393"/>
      <c r="D32" s="394"/>
      <c r="E32" s="395"/>
      <c r="F32" s="394"/>
      <c r="G32" s="394"/>
      <c r="H32" s="395"/>
      <c r="I32" s="394"/>
      <c r="J32" s="394"/>
      <c r="K32" s="394"/>
      <c r="L32" s="394"/>
      <c r="M32" s="394"/>
      <c r="N32" s="360" t="s">
        <v>195</v>
      </c>
      <c r="O32" s="359">
        <f>SUM(C5:N15)</f>
        <v>41690454.591326162</v>
      </c>
      <c r="P32" s="394"/>
      <c r="Q32" s="395"/>
      <c r="R32" s="394"/>
      <c r="S32" s="394"/>
      <c r="T32" s="395"/>
      <c r="U32" s="394"/>
      <c r="V32" s="394"/>
      <c r="W32" s="395"/>
      <c r="X32" s="394"/>
      <c r="Y32" s="394"/>
      <c r="Z32" s="395"/>
      <c r="AA32" s="394"/>
      <c r="AB32" s="394"/>
      <c r="AC32" s="395"/>
      <c r="AD32" s="394"/>
      <c r="AE32" s="148"/>
      <c r="AF32" s="150"/>
      <c r="AG32" s="148"/>
      <c r="AH32" s="148"/>
      <c r="AI32" s="150"/>
      <c r="AJ32" s="148"/>
      <c r="AK32" s="148"/>
      <c r="AL32" s="150"/>
      <c r="AM32" s="148"/>
      <c r="AN32" s="148"/>
      <c r="AO32" s="150"/>
      <c r="AP32" s="148"/>
      <c r="AQ32" s="148"/>
      <c r="AR32" s="150"/>
      <c r="AS32" s="148"/>
      <c r="AT32" s="148"/>
      <c r="AU32" s="150"/>
      <c r="AV32" s="148"/>
      <c r="AW32" s="148"/>
      <c r="AX32" s="150"/>
      <c r="AY32" s="148"/>
      <c r="AZ32" s="148"/>
      <c r="BA32" s="150"/>
      <c r="BB32" s="148"/>
      <c r="BC32" s="148"/>
      <c r="BD32" s="150"/>
      <c r="BE32" s="148"/>
      <c r="BF32" s="148"/>
      <c r="BG32" s="150"/>
      <c r="BH32" s="148"/>
      <c r="BI32" s="148"/>
      <c r="BJ32" s="150"/>
      <c r="BK32" s="148"/>
      <c r="BL32" s="148"/>
      <c r="BM32" s="150"/>
      <c r="BN32" s="148"/>
      <c r="BO32" s="148"/>
      <c r="BP32" s="150"/>
      <c r="BQ32" s="148"/>
      <c r="BR32" s="148"/>
      <c r="BS32" s="150"/>
      <c r="BT32" s="148"/>
      <c r="BU32" s="148"/>
      <c r="BV32" s="150"/>
      <c r="BW32" s="148"/>
      <c r="BX32" s="148"/>
      <c r="BY32" s="150"/>
      <c r="BZ32" s="148"/>
      <c r="CA32" s="148"/>
      <c r="CB32" s="150"/>
      <c r="CC32" s="148"/>
      <c r="CD32" s="148"/>
      <c r="CE32" s="150"/>
      <c r="CF32" s="148"/>
      <c r="CG32" s="148"/>
      <c r="CH32" s="150"/>
    </row>
    <row r="33" spans="1:86" ht="15" thickBot="1" x14ac:dyDescent="0.4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</row>
    <row r="34" spans="1:86" ht="16" thickBot="1" x14ac:dyDescent="0.4">
      <c r="A34" s="557" t="s">
        <v>16</v>
      </c>
      <c r="B34" s="189" t="s">
        <v>10</v>
      </c>
      <c r="C34" s="176">
        <f>C$4</f>
        <v>44562</v>
      </c>
      <c r="D34" s="176">
        <f t="shared" ref="D34:BO34" si="32">D$4</f>
        <v>44593</v>
      </c>
      <c r="E34" s="176">
        <f t="shared" si="32"/>
        <v>44621</v>
      </c>
      <c r="F34" s="176">
        <f t="shared" si="32"/>
        <v>44652</v>
      </c>
      <c r="G34" s="176">
        <f t="shared" si="32"/>
        <v>44682</v>
      </c>
      <c r="H34" s="176">
        <f t="shared" si="32"/>
        <v>44713</v>
      </c>
      <c r="I34" s="176">
        <f t="shared" si="32"/>
        <v>44743</v>
      </c>
      <c r="J34" s="176">
        <f t="shared" si="32"/>
        <v>44774</v>
      </c>
      <c r="K34" s="176">
        <f t="shared" si="32"/>
        <v>44805</v>
      </c>
      <c r="L34" s="176">
        <f t="shared" si="32"/>
        <v>44835</v>
      </c>
      <c r="M34" s="176">
        <f t="shared" si="32"/>
        <v>44866</v>
      </c>
      <c r="N34" s="176">
        <f t="shared" si="32"/>
        <v>44896</v>
      </c>
      <c r="O34" s="176">
        <f t="shared" si="32"/>
        <v>44927</v>
      </c>
      <c r="P34" s="176">
        <f t="shared" si="32"/>
        <v>44958</v>
      </c>
      <c r="Q34" s="176">
        <f t="shared" si="32"/>
        <v>44986</v>
      </c>
      <c r="R34" s="176">
        <f t="shared" si="32"/>
        <v>45017</v>
      </c>
      <c r="S34" s="176">
        <f t="shared" si="32"/>
        <v>45047</v>
      </c>
      <c r="T34" s="176">
        <f t="shared" si="32"/>
        <v>45078</v>
      </c>
      <c r="U34" s="176">
        <f t="shared" si="32"/>
        <v>45108</v>
      </c>
      <c r="V34" s="176">
        <f t="shared" si="32"/>
        <v>45139</v>
      </c>
      <c r="W34" s="176">
        <f t="shared" si="32"/>
        <v>45170</v>
      </c>
      <c r="X34" s="176">
        <f t="shared" si="32"/>
        <v>45200</v>
      </c>
      <c r="Y34" s="176">
        <f t="shared" si="32"/>
        <v>45231</v>
      </c>
      <c r="Z34" s="176">
        <f t="shared" si="32"/>
        <v>45261</v>
      </c>
      <c r="AA34" s="176">
        <f t="shared" si="32"/>
        <v>45292</v>
      </c>
      <c r="AB34" s="176">
        <f t="shared" si="32"/>
        <v>45323</v>
      </c>
      <c r="AC34" s="176">
        <f t="shared" si="32"/>
        <v>45352</v>
      </c>
      <c r="AD34" s="176">
        <f t="shared" si="32"/>
        <v>45383</v>
      </c>
      <c r="AE34" s="176">
        <f t="shared" si="32"/>
        <v>45413</v>
      </c>
      <c r="AF34" s="176">
        <f t="shared" si="32"/>
        <v>45444</v>
      </c>
      <c r="AG34" s="176">
        <f t="shared" si="32"/>
        <v>45474</v>
      </c>
      <c r="AH34" s="176">
        <f t="shared" si="32"/>
        <v>45505</v>
      </c>
      <c r="AI34" s="176">
        <f t="shared" si="32"/>
        <v>45536</v>
      </c>
      <c r="AJ34" s="176">
        <f t="shared" si="32"/>
        <v>45566</v>
      </c>
      <c r="AK34" s="176">
        <f t="shared" si="32"/>
        <v>45597</v>
      </c>
      <c r="AL34" s="176">
        <f t="shared" si="32"/>
        <v>45627</v>
      </c>
      <c r="AM34" s="176">
        <f t="shared" si="32"/>
        <v>45658</v>
      </c>
      <c r="AN34" s="176">
        <f t="shared" si="32"/>
        <v>45689</v>
      </c>
      <c r="AO34" s="176">
        <f t="shared" si="32"/>
        <v>45717</v>
      </c>
      <c r="AP34" s="176">
        <f t="shared" si="32"/>
        <v>45748</v>
      </c>
      <c r="AQ34" s="176">
        <f t="shared" si="32"/>
        <v>45778</v>
      </c>
      <c r="AR34" s="176">
        <f t="shared" si="32"/>
        <v>45809</v>
      </c>
      <c r="AS34" s="176">
        <f t="shared" si="32"/>
        <v>45839</v>
      </c>
      <c r="AT34" s="176">
        <f t="shared" si="32"/>
        <v>45870</v>
      </c>
      <c r="AU34" s="176">
        <f t="shared" si="32"/>
        <v>45901</v>
      </c>
      <c r="AV34" s="176">
        <f t="shared" si="32"/>
        <v>45931</v>
      </c>
      <c r="AW34" s="176">
        <f t="shared" si="32"/>
        <v>45962</v>
      </c>
      <c r="AX34" s="176">
        <f t="shared" si="32"/>
        <v>45992</v>
      </c>
      <c r="AY34" s="176">
        <f t="shared" si="32"/>
        <v>46023</v>
      </c>
      <c r="AZ34" s="176">
        <f t="shared" si="32"/>
        <v>46054</v>
      </c>
      <c r="BA34" s="176">
        <f t="shared" si="32"/>
        <v>46082</v>
      </c>
      <c r="BB34" s="176">
        <f t="shared" si="32"/>
        <v>46113</v>
      </c>
      <c r="BC34" s="176">
        <f t="shared" si="32"/>
        <v>46143</v>
      </c>
      <c r="BD34" s="176">
        <f t="shared" si="32"/>
        <v>46174</v>
      </c>
      <c r="BE34" s="176">
        <f t="shared" si="32"/>
        <v>46204</v>
      </c>
      <c r="BF34" s="176">
        <f t="shared" si="32"/>
        <v>46235</v>
      </c>
      <c r="BG34" s="176">
        <f t="shared" si="32"/>
        <v>46266</v>
      </c>
      <c r="BH34" s="176">
        <f t="shared" si="32"/>
        <v>46296</v>
      </c>
      <c r="BI34" s="176">
        <f t="shared" si="32"/>
        <v>46327</v>
      </c>
      <c r="BJ34" s="176">
        <f t="shared" si="32"/>
        <v>46357</v>
      </c>
      <c r="BK34" s="176">
        <f t="shared" si="32"/>
        <v>46388</v>
      </c>
      <c r="BL34" s="176">
        <f t="shared" si="32"/>
        <v>46419</v>
      </c>
      <c r="BM34" s="176">
        <f t="shared" si="32"/>
        <v>46447</v>
      </c>
      <c r="BN34" s="176">
        <f t="shared" si="32"/>
        <v>46478</v>
      </c>
      <c r="BO34" s="176">
        <f t="shared" si="32"/>
        <v>46508</v>
      </c>
      <c r="BP34" s="176">
        <f t="shared" ref="BP34:CH34" si="33">BP$4</f>
        <v>46539</v>
      </c>
      <c r="BQ34" s="176">
        <f t="shared" si="33"/>
        <v>46569</v>
      </c>
      <c r="BR34" s="176">
        <f t="shared" si="33"/>
        <v>46600</v>
      </c>
      <c r="BS34" s="176">
        <f t="shared" si="33"/>
        <v>46631</v>
      </c>
      <c r="BT34" s="176">
        <f t="shared" si="33"/>
        <v>46661</v>
      </c>
      <c r="BU34" s="176">
        <f t="shared" si="33"/>
        <v>46692</v>
      </c>
      <c r="BV34" s="176">
        <f t="shared" si="33"/>
        <v>46722</v>
      </c>
      <c r="BW34" s="176">
        <f t="shared" si="33"/>
        <v>46753</v>
      </c>
      <c r="BX34" s="176">
        <f t="shared" si="33"/>
        <v>46784</v>
      </c>
      <c r="BY34" s="176">
        <f t="shared" si="33"/>
        <v>46813</v>
      </c>
      <c r="BZ34" s="176">
        <f t="shared" si="33"/>
        <v>46844</v>
      </c>
      <c r="CA34" s="176">
        <f t="shared" si="33"/>
        <v>46874</v>
      </c>
      <c r="CB34" s="176">
        <f t="shared" si="33"/>
        <v>46905</v>
      </c>
      <c r="CC34" s="176">
        <f t="shared" si="33"/>
        <v>46935</v>
      </c>
      <c r="CD34" s="176">
        <f t="shared" si="33"/>
        <v>46966</v>
      </c>
      <c r="CE34" s="176">
        <f t="shared" si="33"/>
        <v>46997</v>
      </c>
      <c r="CF34" s="176">
        <f t="shared" si="33"/>
        <v>47027</v>
      </c>
      <c r="CG34" s="176">
        <f t="shared" si="33"/>
        <v>47058</v>
      </c>
      <c r="CH34" s="177">
        <f t="shared" si="33"/>
        <v>47088</v>
      </c>
    </row>
    <row r="35" spans="1:86" ht="15" customHeight="1" x14ac:dyDescent="0.35">
      <c r="A35" s="558"/>
      <c r="B35" s="111" t="str">
        <f t="shared" ref="B35:B46" si="34">B20</f>
        <v>Building Shell</v>
      </c>
      <c r="C35" s="396">
        <v>0</v>
      </c>
      <c r="D35" s="385">
        <f t="shared" ref="D35" si="35">C35</f>
        <v>0</v>
      </c>
      <c r="E35" s="385">
        <f t="shared" ref="E35" si="36">D35</f>
        <v>0</v>
      </c>
      <c r="F35" s="385">
        <f t="shared" ref="F35" si="37">E35</f>
        <v>0</v>
      </c>
      <c r="G35" s="385">
        <f t="shared" ref="G35" si="38">F35</f>
        <v>0</v>
      </c>
      <c r="H35" s="385">
        <f t="shared" ref="H35" si="39">G35</f>
        <v>0</v>
      </c>
      <c r="I35" s="385">
        <f t="shared" ref="I35" si="40">H35</f>
        <v>0</v>
      </c>
      <c r="J35" s="385">
        <f t="shared" ref="J35" si="41">I35</f>
        <v>0</v>
      </c>
      <c r="K35" s="385">
        <f t="shared" ref="K35" si="42">J35</f>
        <v>0</v>
      </c>
      <c r="L35" s="385">
        <f t="shared" ref="L35" si="43">K35</f>
        <v>0</v>
      </c>
      <c r="M35" s="385">
        <f t="shared" ref="M35" si="44">L35</f>
        <v>0</v>
      </c>
      <c r="N35" s="385">
        <f t="shared" ref="N35" si="45">M35</f>
        <v>0</v>
      </c>
      <c r="O35" s="385">
        <f t="shared" ref="O35" si="46">N35</f>
        <v>0</v>
      </c>
      <c r="P35" s="385">
        <f t="shared" ref="P35" si="47">O35</f>
        <v>0</v>
      </c>
      <c r="Q35" s="385">
        <f t="shared" ref="Q35" si="48">P35</f>
        <v>0</v>
      </c>
      <c r="R35" s="385">
        <f t="shared" ref="R35:BP35" si="49">Q35</f>
        <v>0</v>
      </c>
      <c r="S35" s="385">
        <f t="shared" si="49"/>
        <v>0</v>
      </c>
      <c r="T35" s="385">
        <f t="shared" si="49"/>
        <v>0</v>
      </c>
      <c r="U35" s="385">
        <f t="shared" si="49"/>
        <v>0</v>
      </c>
      <c r="V35" s="385">
        <f t="shared" si="49"/>
        <v>0</v>
      </c>
      <c r="W35" s="385">
        <f t="shared" si="49"/>
        <v>0</v>
      </c>
      <c r="X35" s="385">
        <f t="shared" si="49"/>
        <v>0</v>
      </c>
      <c r="Y35" s="385">
        <f t="shared" si="49"/>
        <v>0</v>
      </c>
      <c r="Z35" s="385">
        <f t="shared" si="49"/>
        <v>0</v>
      </c>
      <c r="AA35" s="385">
        <f t="shared" si="49"/>
        <v>0</v>
      </c>
      <c r="AB35" s="385">
        <f t="shared" si="49"/>
        <v>0</v>
      </c>
      <c r="AC35" s="385">
        <f t="shared" si="49"/>
        <v>0</v>
      </c>
      <c r="AD35" s="385">
        <f t="shared" si="49"/>
        <v>0</v>
      </c>
      <c r="AE35" s="385">
        <f t="shared" si="49"/>
        <v>0</v>
      </c>
      <c r="AF35" s="385">
        <f t="shared" si="49"/>
        <v>0</v>
      </c>
      <c r="AG35" s="385">
        <f t="shared" si="49"/>
        <v>0</v>
      </c>
      <c r="AH35" s="385">
        <f t="shared" si="49"/>
        <v>0</v>
      </c>
      <c r="AI35" s="385">
        <f t="shared" si="49"/>
        <v>0</v>
      </c>
      <c r="AJ35" s="385">
        <f t="shared" si="49"/>
        <v>0</v>
      </c>
      <c r="AK35" s="385">
        <f t="shared" si="49"/>
        <v>0</v>
      </c>
      <c r="AL35" s="385">
        <f t="shared" si="49"/>
        <v>0</v>
      </c>
      <c r="AM35" s="385">
        <f t="shared" si="49"/>
        <v>0</v>
      </c>
      <c r="AN35" s="385">
        <f t="shared" si="49"/>
        <v>0</v>
      </c>
      <c r="AO35" s="385">
        <f t="shared" si="49"/>
        <v>0</v>
      </c>
      <c r="AP35" s="385">
        <f t="shared" si="49"/>
        <v>0</v>
      </c>
      <c r="AQ35" s="385">
        <f t="shared" si="49"/>
        <v>0</v>
      </c>
      <c r="AR35" s="385">
        <f t="shared" si="49"/>
        <v>0</v>
      </c>
      <c r="AS35" s="385">
        <f t="shared" si="49"/>
        <v>0</v>
      </c>
      <c r="AT35" s="385">
        <f t="shared" si="49"/>
        <v>0</v>
      </c>
      <c r="AU35" s="385">
        <f t="shared" si="49"/>
        <v>0</v>
      </c>
      <c r="AV35" s="385">
        <f t="shared" si="49"/>
        <v>0</v>
      </c>
      <c r="AW35" s="385">
        <f t="shared" si="49"/>
        <v>0</v>
      </c>
      <c r="AX35" s="385">
        <f t="shared" si="49"/>
        <v>0</v>
      </c>
      <c r="AY35" s="385">
        <f t="shared" si="49"/>
        <v>0</v>
      </c>
      <c r="AZ35" s="385">
        <f t="shared" si="49"/>
        <v>0</v>
      </c>
      <c r="BA35" s="385">
        <f t="shared" si="49"/>
        <v>0</v>
      </c>
      <c r="BB35" s="385">
        <f t="shared" si="49"/>
        <v>0</v>
      </c>
      <c r="BC35" s="385">
        <f t="shared" si="49"/>
        <v>0</v>
      </c>
      <c r="BD35" s="385">
        <f t="shared" si="49"/>
        <v>0</v>
      </c>
      <c r="BE35" s="385">
        <f t="shared" si="49"/>
        <v>0</v>
      </c>
      <c r="BF35" s="385">
        <f t="shared" si="49"/>
        <v>0</v>
      </c>
      <c r="BG35" s="385">
        <f t="shared" si="49"/>
        <v>0</v>
      </c>
      <c r="BH35" s="385">
        <f t="shared" si="49"/>
        <v>0</v>
      </c>
      <c r="BI35" s="385">
        <f t="shared" si="49"/>
        <v>0</v>
      </c>
      <c r="BJ35" s="385">
        <f t="shared" si="49"/>
        <v>0</v>
      </c>
      <c r="BK35" s="385">
        <f t="shared" si="49"/>
        <v>0</v>
      </c>
      <c r="BL35" s="385">
        <f t="shared" si="49"/>
        <v>0</v>
      </c>
      <c r="BM35" s="385">
        <f t="shared" si="49"/>
        <v>0</v>
      </c>
      <c r="BN35" s="385">
        <f t="shared" si="49"/>
        <v>0</v>
      </c>
      <c r="BO35" s="385">
        <f t="shared" si="49"/>
        <v>0</v>
      </c>
      <c r="BP35" s="385">
        <f t="shared" si="49"/>
        <v>0</v>
      </c>
      <c r="BQ35" s="385">
        <f t="shared" ref="BQ35:CH35" si="50">BP35</f>
        <v>0</v>
      </c>
      <c r="BR35" s="385">
        <f t="shared" si="50"/>
        <v>0</v>
      </c>
      <c r="BS35" s="385">
        <f t="shared" si="50"/>
        <v>0</v>
      </c>
      <c r="BT35" s="385">
        <f t="shared" si="50"/>
        <v>0</v>
      </c>
      <c r="BU35" s="385">
        <f t="shared" si="50"/>
        <v>0</v>
      </c>
      <c r="BV35" s="385">
        <f t="shared" si="50"/>
        <v>0</v>
      </c>
      <c r="BW35" s="385">
        <f t="shared" si="50"/>
        <v>0</v>
      </c>
      <c r="BX35" s="385">
        <f t="shared" si="50"/>
        <v>0</v>
      </c>
      <c r="BY35" s="385">
        <f t="shared" si="50"/>
        <v>0</v>
      </c>
      <c r="BZ35" s="385">
        <f t="shared" si="50"/>
        <v>0</v>
      </c>
      <c r="CA35" s="385">
        <f t="shared" si="50"/>
        <v>0</v>
      </c>
      <c r="CB35" s="385">
        <f t="shared" si="50"/>
        <v>0</v>
      </c>
      <c r="CC35" s="385">
        <f t="shared" si="50"/>
        <v>0</v>
      </c>
      <c r="CD35" s="385">
        <f t="shared" si="50"/>
        <v>0</v>
      </c>
      <c r="CE35" s="385">
        <f t="shared" si="50"/>
        <v>0</v>
      </c>
      <c r="CF35" s="385">
        <f t="shared" si="50"/>
        <v>0</v>
      </c>
      <c r="CG35" s="385">
        <f t="shared" si="50"/>
        <v>0</v>
      </c>
      <c r="CH35" s="385">
        <f t="shared" si="50"/>
        <v>0</v>
      </c>
    </row>
    <row r="36" spans="1:86" x14ac:dyDescent="0.35">
      <c r="A36" s="558"/>
      <c r="B36" s="190" t="str">
        <f t="shared" si="34"/>
        <v>Cooling</v>
      </c>
      <c r="C36" s="3">
        <v>0</v>
      </c>
      <c r="D36" s="3">
        <v>0</v>
      </c>
      <c r="E36" s="3">
        <v>0</v>
      </c>
      <c r="F36" s="385">
        <v>0</v>
      </c>
      <c r="G36" s="3">
        <f t="shared" ref="G36:N36" si="51">F36</f>
        <v>0</v>
      </c>
      <c r="H36" s="3">
        <f t="shared" si="51"/>
        <v>0</v>
      </c>
      <c r="I36" s="3">
        <f t="shared" si="51"/>
        <v>0</v>
      </c>
      <c r="J36" s="3">
        <f t="shared" si="51"/>
        <v>0</v>
      </c>
      <c r="K36" s="3">
        <f t="shared" si="51"/>
        <v>0</v>
      </c>
      <c r="L36" s="3">
        <f t="shared" si="51"/>
        <v>0</v>
      </c>
      <c r="M36" s="3">
        <f t="shared" si="51"/>
        <v>0</v>
      </c>
      <c r="N36" s="3">
        <f t="shared" si="51"/>
        <v>0</v>
      </c>
      <c r="O36" s="3">
        <f t="shared" ref="O36:BZ36" si="52">N36</f>
        <v>0</v>
      </c>
      <c r="P36" s="3">
        <f t="shared" si="52"/>
        <v>0</v>
      </c>
      <c r="Q36" s="3">
        <f t="shared" si="52"/>
        <v>0</v>
      </c>
      <c r="R36" s="3">
        <f t="shared" si="52"/>
        <v>0</v>
      </c>
      <c r="S36" s="3">
        <f t="shared" si="52"/>
        <v>0</v>
      </c>
      <c r="T36" s="3">
        <f t="shared" si="52"/>
        <v>0</v>
      </c>
      <c r="U36" s="3">
        <f t="shared" si="52"/>
        <v>0</v>
      </c>
      <c r="V36" s="3">
        <f t="shared" si="52"/>
        <v>0</v>
      </c>
      <c r="W36" s="3">
        <f t="shared" si="52"/>
        <v>0</v>
      </c>
      <c r="X36" s="3">
        <f t="shared" si="52"/>
        <v>0</v>
      </c>
      <c r="Y36" s="3">
        <f t="shared" si="52"/>
        <v>0</v>
      </c>
      <c r="Z36" s="3">
        <f t="shared" si="52"/>
        <v>0</v>
      </c>
      <c r="AA36" s="3">
        <f t="shared" si="52"/>
        <v>0</v>
      </c>
      <c r="AB36" s="3">
        <f t="shared" si="52"/>
        <v>0</v>
      </c>
      <c r="AC36" s="3">
        <f t="shared" si="52"/>
        <v>0</v>
      </c>
      <c r="AD36" s="3">
        <f t="shared" si="52"/>
        <v>0</v>
      </c>
      <c r="AE36" s="3">
        <f t="shared" si="52"/>
        <v>0</v>
      </c>
      <c r="AF36" s="3">
        <f t="shared" si="52"/>
        <v>0</v>
      </c>
      <c r="AG36" s="3">
        <f t="shared" si="52"/>
        <v>0</v>
      </c>
      <c r="AH36" s="3">
        <f t="shared" si="52"/>
        <v>0</v>
      </c>
      <c r="AI36" s="3">
        <f t="shared" si="52"/>
        <v>0</v>
      </c>
      <c r="AJ36" s="3">
        <f t="shared" si="52"/>
        <v>0</v>
      </c>
      <c r="AK36" s="3">
        <f t="shared" si="52"/>
        <v>0</v>
      </c>
      <c r="AL36" s="3">
        <f t="shared" si="52"/>
        <v>0</v>
      </c>
      <c r="AM36" s="3">
        <f t="shared" si="52"/>
        <v>0</v>
      </c>
      <c r="AN36" s="3">
        <f t="shared" si="52"/>
        <v>0</v>
      </c>
      <c r="AO36" s="3">
        <f t="shared" si="52"/>
        <v>0</v>
      </c>
      <c r="AP36" s="3">
        <f t="shared" si="52"/>
        <v>0</v>
      </c>
      <c r="AQ36" s="3">
        <f t="shared" si="52"/>
        <v>0</v>
      </c>
      <c r="AR36" s="3">
        <f t="shared" si="52"/>
        <v>0</v>
      </c>
      <c r="AS36" s="3">
        <f t="shared" si="52"/>
        <v>0</v>
      </c>
      <c r="AT36" s="3">
        <f t="shared" si="52"/>
        <v>0</v>
      </c>
      <c r="AU36" s="3">
        <f t="shared" si="52"/>
        <v>0</v>
      </c>
      <c r="AV36" s="3">
        <f t="shared" si="52"/>
        <v>0</v>
      </c>
      <c r="AW36" s="3">
        <f t="shared" si="52"/>
        <v>0</v>
      </c>
      <c r="AX36" s="3">
        <f t="shared" si="52"/>
        <v>0</v>
      </c>
      <c r="AY36" s="3">
        <f t="shared" si="52"/>
        <v>0</v>
      </c>
      <c r="AZ36" s="3">
        <f t="shared" si="52"/>
        <v>0</v>
      </c>
      <c r="BA36" s="3">
        <f t="shared" si="52"/>
        <v>0</v>
      </c>
      <c r="BB36" s="3">
        <f t="shared" si="52"/>
        <v>0</v>
      </c>
      <c r="BC36" s="3">
        <f t="shared" si="52"/>
        <v>0</v>
      </c>
      <c r="BD36" s="3">
        <f t="shared" si="52"/>
        <v>0</v>
      </c>
      <c r="BE36" s="3">
        <f t="shared" si="52"/>
        <v>0</v>
      </c>
      <c r="BF36" s="3">
        <f t="shared" si="52"/>
        <v>0</v>
      </c>
      <c r="BG36" s="3">
        <f t="shared" si="52"/>
        <v>0</v>
      </c>
      <c r="BH36" s="3">
        <f t="shared" si="52"/>
        <v>0</v>
      </c>
      <c r="BI36" s="3">
        <f t="shared" si="52"/>
        <v>0</v>
      </c>
      <c r="BJ36" s="3">
        <f t="shared" si="52"/>
        <v>0</v>
      </c>
      <c r="BK36" s="3">
        <f t="shared" si="52"/>
        <v>0</v>
      </c>
      <c r="BL36" s="3">
        <f t="shared" si="52"/>
        <v>0</v>
      </c>
      <c r="BM36" s="3">
        <f t="shared" si="52"/>
        <v>0</v>
      </c>
      <c r="BN36" s="3">
        <f t="shared" si="52"/>
        <v>0</v>
      </c>
      <c r="BO36" s="3">
        <f t="shared" si="52"/>
        <v>0</v>
      </c>
      <c r="BP36" s="3">
        <f t="shared" si="52"/>
        <v>0</v>
      </c>
      <c r="BQ36" s="3">
        <f t="shared" si="52"/>
        <v>0</v>
      </c>
      <c r="BR36" s="3">
        <f t="shared" si="52"/>
        <v>0</v>
      </c>
      <c r="BS36" s="3">
        <f t="shared" si="52"/>
        <v>0</v>
      </c>
      <c r="BT36" s="3">
        <f t="shared" si="52"/>
        <v>0</v>
      </c>
      <c r="BU36" s="3">
        <f t="shared" si="52"/>
        <v>0</v>
      </c>
      <c r="BV36" s="3">
        <f t="shared" si="52"/>
        <v>0</v>
      </c>
      <c r="BW36" s="3">
        <f t="shared" si="52"/>
        <v>0</v>
      </c>
      <c r="BX36" s="3">
        <f t="shared" si="52"/>
        <v>0</v>
      </c>
      <c r="BY36" s="3">
        <f t="shared" si="52"/>
        <v>0</v>
      </c>
      <c r="BZ36" s="3">
        <f t="shared" si="52"/>
        <v>0</v>
      </c>
      <c r="CA36" s="3">
        <f t="shared" ref="CA36:CH36" si="53">BZ36</f>
        <v>0</v>
      </c>
      <c r="CB36" s="3">
        <f t="shared" si="53"/>
        <v>0</v>
      </c>
      <c r="CC36" s="3">
        <f t="shared" si="53"/>
        <v>0</v>
      </c>
      <c r="CD36" s="3">
        <f t="shared" si="53"/>
        <v>0</v>
      </c>
      <c r="CE36" s="3">
        <f t="shared" si="53"/>
        <v>0</v>
      </c>
      <c r="CF36" s="3">
        <f t="shared" si="53"/>
        <v>0</v>
      </c>
      <c r="CG36" s="3">
        <f t="shared" si="53"/>
        <v>0</v>
      </c>
      <c r="CH36" s="12">
        <f t="shared" si="53"/>
        <v>0</v>
      </c>
    </row>
    <row r="37" spans="1:86" x14ac:dyDescent="0.35">
      <c r="A37" s="558"/>
      <c r="B37" s="111" t="str">
        <f t="shared" si="34"/>
        <v>Freezer</v>
      </c>
      <c r="C37" s="3">
        <v>0</v>
      </c>
      <c r="D37" s="3">
        <v>0</v>
      </c>
      <c r="E37" s="3">
        <v>0</v>
      </c>
      <c r="F37" s="385">
        <v>0</v>
      </c>
      <c r="G37" s="3">
        <f t="shared" ref="G37:BR37" si="54">F37</f>
        <v>0</v>
      </c>
      <c r="H37" s="3">
        <f t="shared" si="54"/>
        <v>0</v>
      </c>
      <c r="I37" s="3">
        <f t="shared" si="54"/>
        <v>0</v>
      </c>
      <c r="J37" s="3">
        <f t="shared" si="54"/>
        <v>0</v>
      </c>
      <c r="K37" s="3">
        <f t="shared" si="54"/>
        <v>0</v>
      </c>
      <c r="L37" s="3">
        <f t="shared" si="54"/>
        <v>0</v>
      </c>
      <c r="M37" s="3">
        <f t="shared" si="54"/>
        <v>0</v>
      </c>
      <c r="N37" s="3">
        <f t="shared" si="54"/>
        <v>0</v>
      </c>
      <c r="O37" s="3">
        <f t="shared" si="54"/>
        <v>0</v>
      </c>
      <c r="P37" s="3">
        <f t="shared" si="54"/>
        <v>0</v>
      </c>
      <c r="Q37" s="3">
        <f t="shared" si="54"/>
        <v>0</v>
      </c>
      <c r="R37" s="3">
        <f t="shared" si="54"/>
        <v>0</v>
      </c>
      <c r="S37" s="3">
        <f t="shared" si="54"/>
        <v>0</v>
      </c>
      <c r="T37" s="3">
        <f t="shared" si="54"/>
        <v>0</v>
      </c>
      <c r="U37" s="3">
        <f t="shared" si="54"/>
        <v>0</v>
      </c>
      <c r="V37" s="3">
        <f t="shared" si="54"/>
        <v>0</v>
      </c>
      <c r="W37" s="3">
        <f t="shared" si="54"/>
        <v>0</v>
      </c>
      <c r="X37" s="3">
        <f t="shared" si="54"/>
        <v>0</v>
      </c>
      <c r="Y37" s="3">
        <f t="shared" si="54"/>
        <v>0</v>
      </c>
      <c r="Z37" s="3">
        <f t="shared" si="54"/>
        <v>0</v>
      </c>
      <c r="AA37" s="3">
        <f t="shared" si="54"/>
        <v>0</v>
      </c>
      <c r="AB37" s="3">
        <f t="shared" si="54"/>
        <v>0</v>
      </c>
      <c r="AC37" s="3">
        <f t="shared" si="54"/>
        <v>0</v>
      </c>
      <c r="AD37" s="3">
        <f t="shared" si="54"/>
        <v>0</v>
      </c>
      <c r="AE37" s="3">
        <f t="shared" si="54"/>
        <v>0</v>
      </c>
      <c r="AF37" s="3">
        <f t="shared" si="54"/>
        <v>0</v>
      </c>
      <c r="AG37" s="3">
        <f t="shared" si="54"/>
        <v>0</v>
      </c>
      <c r="AH37" s="3">
        <f t="shared" si="54"/>
        <v>0</v>
      </c>
      <c r="AI37" s="3">
        <f t="shared" si="54"/>
        <v>0</v>
      </c>
      <c r="AJ37" s="3">
        <f t="shared" si="54"/>
        <v>0</v>
      </c>
      <c r="AK37" s="3">
        <f t="shared" si="54"/>
        <v>0</v>
      </c>
      <c r="AL37" s="3">
        <f t="shared" si="54"/>
        <v>0</v>
      </c>
      <c r="AM37" s="3">
        <f t="shared" si="54"/>
        <v>0</v>
      </c>
      <c r="AN37" s="3">
        <f t="shared" si="54"/>
        <v>0</v>
      </c>
      <c r="AO37" s="3">
        <f t="shared" si="54"/>
        <v>0</v>
      </c>
      <c r="AP37" s="3">
        <f t="shared" si="54"/>
        <v>0</v>
      </c>
      <c r="AQ37" s="3">
        <f t="shared" si="54"/>
        <v>0</v>
      </c>
      <c r="AR37" s="3">
        <f t="shared" si="54"/>
        <v>0</v>
      </c>
      <c r="AS37" s="3">
        <f t="shared" si="54"/>
        <v>0</v>
      </c>
      <c r="AT37" s="3">
        <f t="shared" si="54"/>
        <v>0</v>
      </c>
      <c r="AU37" s="3">
        <f t="shared" si="54"/>
        <v>0</v>
      </c>
      <c r="AV37" s="3">
        <f t="shared" si="54"/>
        <v>0</v>
      </c>
      <c r="AW37" s="3">
        <f t="shared" si="54"/>
        <v>0</v>
      </c>
      <c r="AX37" s="3">
        <f t="shared" si="54"/>
        <v>0</v>
      </c>
      <c r="AY37" s="3">
        <f t="shared" si="54"/>
        <v>0</v>
      </c>
      <c r="AZ37" s="3">
        <f t="shared" si="54"/>
        <v>0</v>
      </c>
      <c r="BA37" s="3">
        <f t="shared" si="54"/>
        <v>0</v>
      </c>
      <c r="BB37" s="3">
        <f t="shared" si="54"/>
        <v>0</v>
      </c>
      <c r="BC37" s="3">
        <f t="shared" si="54"/>
        <v>0</v>
      </c>
      <c r="BD37" s="3">
        <f t="shared" si="54"/>
        <v>0</v>
      </c>
      <c r="BE37" s="3">
        <f t="shared" si="54"/>
        <v>0</v>
      </c>
      <c r="BF37" s="3">
        <f t="shared" si="54"/>
        <v>0</v>
      </c>
      <c r="BG37" s="3">
        <f t="shared" si="54"/>
        <v>0</v>
      </c>
      <c r="BH37" s="3">
        <f t="shared" si="54"/>
        <v>0</v>
      </c>
      <c r="BI37" s="3">
        <f t="shared" si="54"/>
        <v>0</v>
      </c>
      <c r="BJ37" s="3">
        <f t="shared" si="54"/>
        <v>0</v>
      </c>
      <c r="BK37" s="3">
        <f t="shared" si="54"/>
        <v>0</v>
      </c>
      <c r="BL37" s="3">
        <f t="shared" si="54"/>
        <v>0</v>
      </c>
      <c r="BM37" s="3">
        <f t="shared" si="54"/>
        <v>0</v>
      </c>
      <c r="BN37" s="3">
        <f t="shared" si="54"/>
        <v>0</v>
      </c>
      <c r="BO37" s="3">
        <f t="shared" si="54"/>
        <v>0</v>
      </c>
      <c r="BP37" s="3">
        <f t="shared" si="54"/>
        <v>0</v>
      </c>
      <c r="BQ37" s="3">
        <f t="shared" si="54"/>
        <v>0</v>
      </c>
      <c r="BR37" s="3">
        <f t="shared" si="54"/>
        <v>0</v>
      </c>
      <c r="BS37" s="3">
        <f t="shared" ref="BS37:CH37" si="55">BR37</f>
        <v>0</v>
      </c>
      <c r="BT37" s="3">
        <f t="shared" si="55"/>
        <v>0</v>
      </c>
      <c r="BU37" s="3">
        <f t="shared" si="55"/>
        <v>0</v>
      </c>
      <c r="BV37" s="3">
        <f t="shared" si="55"/>
        <v>0</v>
      </c>
      <c r="BW37" s="3">
        <f t="shared" si="55"/>
        <v>0</v>
      </c>
      <c r="BX37" s="3">
        <f t="shared" si="55"/>
        <v>0</v>
      </c>
      <c r="BY37" s="3">
        <f t="shared" si="55"/>
        <v>0</v>
      </c>
      <c r="BZ37" s="3">
        <f t="shared" si="55"/>
        <v>0</v>
      </c>
      <c r="CA37" s="3">
        <f t="shared" si="55"/>
        <v>0</v>
      </c>
      <c r="CB37" s="3">
        <f t="shared" si="55"/>
        <v>0</v>
      </c>
      <c r="CC37" s="3">
        <f t="shared" si="55"/>
        <v>0</v>
      </c>
      <c r="CD37" s="3">
        <f t="shared" si="55"/>
        <v>0</v>
      </c>
      <c r="CE37" s="3">
        <f t="shared" si="55"/>
        <v>0</v>
      </c>
      <c r="CF37" s="3">
        <f t="shared" si="55"/>
        <v>0</v>
      </c>
      <c r="CG37" s="3">
        <f t="shared" si="55"/>
        <v>0</v>
      </c>
      <c r="CH37" s="12">
        <f t="shared" si="55"/>
        <v>0</v>
      </c>
    </row>
    <row r="38" spans="1:86" x14ac:dyDescent="0.35">
      <c r="A38" s="558"/>
      <c r="B38" s="111" t="str">
        <f t="shared" si="34"/>
        <v>Heating</v>
      </c>
      <c r="C38" s="3">
        <v>0</v>
      </c>
      <c r="D38" s="3">
        <v>0</v>
      </c>
      <c r="E38" s="3">
        <v>0</v>
      </c>
      <c r="F38" s="385">
        <v>0</v>
      </c>
      <c r="G38" s="3">
        <f t="shared" ref="G38:BR38" si="56">F38</f>
        <v>0</v>
      </c>
      <c r="H38" s="3">
        <f t="shared" si="56"/>
        <v>0</v>
      </c>
      <c r="I38" s="3">
        <f t="shared" si="56"/>
        <v>0</v>
      </c>
      <c r="J38" s="3">
        <f t="shared" si="56"/>
        <v>0</v>
      </c>
      <c r="K38" s="3">
        <f t="shared" si="56"/>
        <v>0</v>
      </c>
      <c r="L38" s="3">
        <f t="shared" si="56"/>
        <v>0</v>
      </c>
      <c r="M38" s="3">
        <f t="shared" si="56"/>
        <v>0</v>
      </c>
      <c r="N38" s="3">
        <f t="shared" si="56"/>
        <v>0</v>
      </c>
      <c r="O38" s="3">
        <f t="shared" si="56"/>
        <v>0</v>
      </c>
      <c r="P38" s="3">
        <f t="shared" si="56"/>
        <v>0</v>
      </c>
      <c r="Q38" s="3">
        <f t="shared" si="56"/>
        <v>0</v>
      </c>
      <c r="R38" s="3">
        <f t="shared" si="56"/>
        <v>0</v>
      </c>
      <c r="S38" s="3">
        <f t="shared" si="56"/>
        <v>0</v>
      </c>
      <c r="T38" s="3">
        <f t="shared" si="56"/>
        <v>0</v>
      </c>
      <c r="U38" s="3">
        <f t="shared" si="56"/>
        <v>0</v>
      </c>
      <c r="V38" s="3">
        <f t="shared" si="56"/>
        <v>0</v>
      </c>
      <c r="W38" s="3">
        <f t="shared" si="56"/>
        <v>0</v>
      </c>
      <c r="X38" s="3">
        <f t="shared" si="56"/>
        <v>0</v>
      </c>
      <c r="Y38" s="3">
        <f t="shared" si="56"/>
        <v>0</v>
      </c>
      <c r="Z38" s="3">
        <f t="shared" si="56"/>
        <v>0</v>
      </c>
      <c r="AA38" s="3">
        <f t="shared" si="56"/>
        <v>0</v>
      </c>
      <c r="AB38" s="3">
        <f t="shared" si="56"/>
        <v>0</v>
      </c>
      <c r="AC38" s="3">
        <f t="shared" si="56"/>
        <v>0</v>
      </c>
      <c r="AD38" s="3">
        <f t="shared" si="56"/>
        <v>0</v>
      </c>
      <c r="AE38" s="3">
        <f t="shared" si="56"/>
        <v>0</v>
      </c>
      <c r="AF38" s="3">
        <f t="shared" si="56"/>
        <v>0</v>
      </c>
      <c r="AG38" s="3">
        <f t="shared" si="56"/>
        <v>0</v>
      </c>
      <c r="AH38" s="3">
        <f t="shared" si="56"/>
        <v>0</v>
      </c>
      <c r="AI38" s="3">
        <f t="shared" si="56"/>
        <v>0</v>
      </c>
      <c r="AJ38" s="3">
        <f t="shared" si="56"/>
        <v>0</v>
      </c>
      <c r="AK38" s="3">
        <f t="shared" si="56"/>
        <v>0</v>
      </c>
      <c r="AL38" s="3">
        <f t="shared" si="56"/>
        <v>0</v>
      </c>
      <c r="AM38" s="3">
        <f t="shared" si="56"/>
        <v>0</v>
      </c>
      <c r="AN38" s="3">
        <f t="shared" si="56"/>
        <v>0</v>
      </c>
      <c r="AO38" s="3">
        <f t="shared" si="56"/>
        <v>0</v>
      </c>
      <c r="AP38" s="3">
        <f t="shared" si="56"/>
        <v>0</v>
      </c>
      <c r="AQ38" s="3">
        <f t="shared" si="56"/>
        <v>0</v>
      </c>
      <c r="AR38" s="3">
        <f t="shared" si="56"/>
        <v>0</v>
      </c>
      <c r="AS38" s="3">
        <f t="shared" si="56"/>
        <v>0</v>
      </c>
      <c r="AT38" s="3">
        <f t="shared" si="56"/>
        <v>0</v>
      </c>
      <c r="AU38" s="3">
        <f t="shared" si="56"/>
        <v>0</v>
      </c>
      <c r="AV38" s="3">
        <f t="shared" si="56"/>
        <v>0</v>
      </c>
      <c r="AW38" s="3">
        <f t="shared" si="56"/>
        <v>0</v>
      </c>
      <c r="AX38" s="3">
        <f t="shared" si="56"/>
        <v>0</v>
      </c>
      <c r="AY38" s="3">
        <f t="shared" si="56"/>
        <v>0</v>
      </c>
      <c r="AZ38" s="3">
        <f t="shared" si="56"/>
        <v>0</v>
      </c>
      <c r="BA38" s="3">
        <f t="shared" si="56"/>
        <v>0</v>
      </c>
      <c r="BB38" s="3">
        <f t="shared" si="56"/>
        <v>0</v>
      </c>
      <c r="BC38" s="3">
        <f t="shared" si="56"/>
        <v>0</v>
      </c>
      <c r="BD38" s="3">
        <f t="shared" si="56"/>
        <v>0</v>
      </c>
      <c r="BE38" s="3">
        <f t="shared" si="56"/>
        <v>0</v>
      </c>
      <c r="BF38" s="3">
        <f t="shared" si="56"/>
        <v>0</v>
      </c>
      <c r="BG38" s="3">
        <f t="shared" si="56"/>
        <v>0</v>
      </c>
      <c r="BH38" s="3">
        <f t="shared" si="56"/>
        <v>0</v>
      </c>
      <c r="BI38" s="3">
        <f t="shared" si="56"/>
        <v>0</v>
      </c>
      <c r="BJ38" s="3">
        <f t="shared" si="56"/>
        <v>0</v>
      </c>
      <c r="BK38" s="3">
        <f t="shared" si="56"/>
        <v>0</v>
      </c>
      <c r="BL38" s="3">
        <f t="shared" si="56"/>
        <v>0</v>
      </c>
      <c r="BM38" s="3">
        <f t="shared" si="56"/>
        <v>0</v>
      </c>
      <c r="BN38" s="3">
        <f t="shared" si="56"/>
        <v>0</v>
      </c>
      <c r="BO38" s="3">
        <f t="shared" si="56"/>
        <v>0</v>
      </c>
      <c r="BP38" s="3">
        <f t="shared" si="56"/>
        <v>0</v>
      </c>
      <c r="BQ38" s="3">
        <f t="shared" si="56"/>
        <v>0</v>
      </c>
      <c r="BR38" s="3">
        <f t="shared" si="56"/>
        <v>0</v>
      </c>
      <c r="BS38" s="3">
        <f t="shared" ref="BS38:CH38" si="57">BR38</f>
        <v>0</v>
      </c>
      <c r="BT38" s="3">
        <f t="shared" si="57"/>
        <v>0</v>
      </c>
      <c r="BU38" s="3">
        <f t="shared" si="57"/>
        <v>0</v>
      </c>
      <c r="BV38" s="3">
        <f t="shared" si="57"/>
        <v>0</v>
      </c>
      <c r="BW38" s="3">
        <f t="shared" si="57"/>
        <v>0</v>
      </c>
      <c r="BX38" s="3">
        <f t="shared" si="57"/>
        <v>0</v>
      </c>
      <c r="BY38" s="3">
        <f t="shared" si="57"/>
        <v>0</v>
      </c>
      <c r="BZ38" s="3">
        <f t="shared" si="57"/>
        <v>0</v>
      </c>
      <c r="CA38" s="3">
        <f t="shared" si="57"/>
        <v>0</v>
      </c>
      <c r="CB38" s="3">
        <f t="shared" si="57"/>
        <v>0</v>
      </c>
      <c r="CC38" s="3">
        <f t="shared" si="57"/>
        <v>0</v>
      </c>
      <c r="CD38" s="3">
        <f t="shared" si="57"/>
        <v>0</v>
      </c>
      <c r="CE38" s="3">
        <f t="shared" si="57"/>
        <v>0</v>
      </c>
      <c r="CF38" s="3">
        <f t="shared" si="57"/>
        <v>0</v>
      </c>
      <c r="CG38" s="3">
        <f t="shared" si="57"/>
        <v>0</v>
      </c>
      <c r="CH38" s="12">
        <f t="shared" si="57"/>
        <v>0</v>
      </c>
    </row>
    <row r="39" spans="1:86" x14ac:dyDescent="0.35">
      <c r="A39" s="558"/>
      <c r="B39" s="190" t="str">
        <f t="shared" si="34"/>
        <v>HVAC</v>
      </c>
      <c r="C39" s="3">
        <v>0</v>
      </c>
      <c r="D39" s="3">
        <v>0</v>
      </c>
      <c r="E39" s="3">
        <v>0</v>
      </c>
      <c r="F39" s="385">
        <v>0</v>
      </c>
      <c r="G39" s="3">
        <f t="shared" ref="G39:BR39" si="58">F39</f>
        <v>0</v>
      </c>
      <c r="H39" s="3">
        <f t="shared" si="58"/>
        <v>0</v>
      </c>
      <c r="I39" s="3">
        <f t="shared" si="58"/>
        <v>0</v>
      </c>
      <c r="J39" s="3">
        <f t="shared" si="58"/>
        <v>0</v>
      </c>
      <c r="K39" s="3">
        <f t="shared" si="58"/>
        <v>0</v>
      </c>
      <c r="L39" s="3">
        <f t="shared" si="58"/>
        <v>0</v>
      </c>
      <c r="M39" s="3">
        <f t="shared" si="58"/>
        <v>0</v>
      </c>
      <c r="N39" s="3">
        <f t="shared" si="58"/>
        <v>0</v>
      </c>
      <c r="O39" s="3">
        <f t="shared" si="58"/>
        <v>0</v>
      </c>
      <c r="P39" s="3">
        <f t="shared" si="58"/>
        <v>0</v>
      </c>
      <c r="Q39" s="3">
        <f t="shared" si="58"/>
        <v>0</v>
      </c>
      <c r="R39" s="3">
        <f t="shared" si="58"/>
        <v>0</v>
      </c>
      <c r="S39" s="3">
        <f t="shared" si="58"/>
        <v>0</v>
      </c>
      <c r="T39" s="3">
        <f t="shared" si="58"/>
        <v>0</v>
      </c>
      <c r="U39" s="3">
        <f t="shared" si="58"/>
        <v>0</v>
      </c>
      <c r="V39" s="3">
        <f t="shared" si="58"/>
        <v>0</v>
      </c>
      <c r="W39" s="3">
        <f t="shared" si="58"/>
        <v>0</v>
      </c>
      <c r="X39" s="3">
        <f t="shared" si="58"/>
        <v>0</v>
      </c>
      <c r="Y39" s="3">
        <f t="shared" si="58"/>
        <v>0</v>
      </c>
      <c r="Z39" s="3">
        <f t="shared" si="58"/>
        <v>0</v>
      </c>
      <c r="AA39" s="3">
        <f t="shared" si="58"/>
        <v>0</v>
      </c>
      <c r="AB39" s="3">
        <f t="shared" si="58"/>
        <v>0</v>
      </c>
      <c r="AC39" s="3">
        <f t="shared" si="58"/>
        <v>0</v>
      </c>
      <c r="AD39" s="3">
        <f t="shared" si="58"/>
        <v>0</v>
      </c>
      <c r="AE39" s="3">
        <f t="shared" si="58"/>
        <v>0</v>
      </c>
      <c r="AF39" s="3">
        <f t="shared" si="58"/>
        <v>0</v>
      </c>
      <c r="AG39" s="3">
        <f t="shared" si="58"/>
        <v>0</v>
      </c>
      <c r="AH39" s="3">
        <f t="shared" si="58"/>
        <v>0</v>
      </c>
      <c r="AI39" s="3">
        <f t="shared" si="58"/>
        <v>0</v>
      </c>
      <c r="AJ39" s="3">
        <f t="shared" si="58"/>
        <v>0</v>
      </c>
      <c r="AK39" s="3">
        <f t="shared" si="58"/>
        <v>0</v>
      </c>
      <c r="AL39" s="3">
        <f t="shared" si="58"/>
        <v>0</v>
      </c>
      <c r="AM39" s="3">
        <f t="shared" si="58"/>
        <v>0</v>
      </c>
      <c r="AN39" s="3">
        <f t="shared" si="58"/>
        <v>0</v>
      </c>
      <c r="AO39" s="3">
        <f t="shared" si="58"/>
        <v>0</v>
      </c>
      <c r="AP39" s="3">
        <f t="shared" si="58"/>
        <v>0</v>
      </c>
      <c r="AQ39" s="3">
        <f t="shared" si="58"/>
        <v>0</v>
      </c>
      <c r="AR39" s="3">
        <f t="shared" si="58"/>
        <v>0</v>
      </c>
      <c r="AS39" s="3">
        <f t="shared" si="58"/>
        <v>0</v>
      </c>
      <c r="AT39" s="3">
        <f t="shared" si="58"/>
        <v>0</v>
      </c>
      <c r="AU39" s="3">
        <f t="shared" si="58"/>
        <v>0</v>
      </c>
      <c r="AV39" s="3">
        <f t="shared" si="58"/>
        <v>0</v>
      </c>
      <c r="AW39" s="3">
        <f t="shared" si="58"/>
        <v>0</v>
      </c>
      <c r="AX39" s="3">
        <f t="shared" si="58"/>
        <v>0</v>
      </c>
      <c r="AY39" s="3">
        <f t="shared" si="58"/>
        <v>0</v>
      </c>
      <c r="AZ39" s="3">
        <f t="shared" si="58"/>
        <v>0</v>
      </c>
      <c r="BA39" s="3">
        <f t="shared" si="58"/>
        <v>0</v>
      </c>
      <c r="BB39" s="3">
        <f t="shared" si="58"/>
        <v>0</v>
      </c>
      <c r="BC39" s="3">
        <f t="shared" si="58"/>
        <v>0</v>
      </c>
      <c r="BD39" s="3">
        <f t="shared" si="58"/>
        <v>0</v>
      </c>
      <c r="BE39" s="3">
        <f t="shared" si="58"/>
        <v>0</v>
      </c>
      <c r="BF39" s="3">
        <f t="shared" si="58"/>
        <v>0</v>
      </c>
      <c r="BG39" s="3">
        <f t="shared" si="58"/>
        <v>0</v>
      </c>
      <c r="BH39" s="3">
        <f t="shared" si="58"/>
        <v>0</v>
      </c>
      <c r="BI39" s="3">
        <f t="shared" si="58"/>
        <v>0</v>
      </c>
      <c r="BJ39" s="3">
        <f t="shared" si="58"/>
        <v>0</v>
      </c>
      <c r="BK39" s="3">
        <f t="shared" si="58"/>
        <v>0</v>
      </c>
      <c r="BL39" s="3">
        <f t="shared" si="58"/>
        <v>0</v>
      </c>
      <c r="BM39" s="3">
        <f t="shared" si="58"/>
        <v>0</v>
      </c>
      <c r="BN39" s="3">
        <f t="shared" si="58"/>
        <v>0</v>
      </c>
      <c r="BO39" s="3">
        <f t="shared" si="58"/>
        <v>0</v>
      </c>
      <c r="BP39" s="3">
        <f t="shared" si="58"/>
        <v>0</v>
      </c>
      <c r="BQ39" s="3">
        <f t="shared" si="58"/>
        <v>0</v>
      </c>
      <c r="BR39" s="3">
        <f t="shared" si="58"/>
        <v>0</v>
      </c>
      <c r="BS39" s="3">
        <f t="shared" ref="BS39:CH39" si="59">BR39</f>
        <v>0</v>
      </c>
      <c r="BT39" s="3">
        <f t="shared" si="59"/>
        <v>0</v>
      </c>
      <c r="BU39" s="3">
        <f t="shared" si="59"/>
        <v>0</v>
      </c>
      <c r="BV39" s="3">
        <f t="shared" si="59"/>
        <v>0</v>
      </c>
      <c r="BW39" s="3">
        <f t="shared" si="59"/>
        <v>0</v>
      </c>
      <c r="BX39" s="3">
        <f t="shared" si="59"/>
        <v>0</v>
      </c>
      <c r="BY39" s="3">
        <f t="shared" si="59"/>
        <v>0</v>
      </c>
      <c r="BZ39" s="3">
        <f t="shared" si="59"/>
        <v>0</v>
      </c>
      <c r="CA39" s="3">
        <f t="shared" si="59"/>
        <v>0</v>
      </c>
      <c r="CB39" s="3">
        <f t="shared" si="59"/>
        <v>0</v>
      </c>
      <c r="CC39" s="3">
        <f t="shared" si="59"/>
        <v>0</v>
      </c>
      <c r="CD39" s="3">
        <f t="shared" si="59"/>
        <v>0</v>
      </c>
      <c r="CE39" s="3">
        <f t="shared" si="59"/>
        <v>0</v>
      </c>
      <c r="CF39" s="3">
        <f t="shared" si="59"/>
        <v>0</v>
      </c>
      <c r="CG39" s="3">
        <f t="shared" si="59"/>
        <v>0</v>
      </c>
      <c r="CH39" s="12">
        <f t="shared" si="59"/>
        <v>0</v>
      </c>
    </row>
    <row r="40" spans="1:86" x14ac:dyDescent="0.35">
      <c r="A40" s="558"/>
      <c r="B40" s="111" t="str">
        <f t="shared" si="34"/>
        <v>Lighting</v>
      </c>
      <c r="C40" s="3">
        <v>0</v>
      </c>
      <c r="D40" s="3">
        <v>0</v>
      </c>
      <c r="E40" s="3">
        <v>0</v>
      </c>
      <c r="F40" s="385">
        <v>0</v>
      </c>
      <c r="G40" s="3">
        <f t="shared" ref="G40:BR40" si="60">F40</f>
        <v>0</v>
      </c>
      <c r="H40" s="3">
        <f t="shared" si="60"/>
        <v>0</v>
      </c>
      <c r="I40" s="3">
        <f t="shared" si="60"/>
        <v>0</v>
      </c>
      <c r="J40" s="3">
        <f t="shared" si="60"/>
        <v>0</v>
      </c>
      <c r="K40" s="3">
        <f t="shared" si="60"/>
        <v>0</v>
      </c>
      <c r="L40" s="3">
        <f t="shared" si="60"/>
        <v>0</v>
      </c>
      <c r="M40" s="3">
        <f t="shared" si="60"/>
        <v>0</v>
      </c>
      <c r="N40" s="3">
        <f t="shared" si="60"/>
        <v>0</v>
      </c>
      <c r="O40" s="3">
        <f t="shared" si="60"/>
        <v>0</v>
      </c>
      <c r="P40" s="3">
        <f t="shared" si="60"/>
        <v>0</v>
      </c>
      <c r="Q40" s="3">
        <f t="shared" si="60"/>
        <v>0</v>
      </c>
      <c r="R40" s="3">
        <f t="shared" si="60"/>
        <v>0</v>
      </c>
      <c r="S40" s="3">
        <f t="shared" si="60"/>
        <v>0</v>
      </c>
      <c r="T40" s="3">
        <f t="shared" si="60"/>
        <v>0</v>
      </c>
      <c r="U40" s="3">
        <f t="shared" si="60"/>
        <v>0</v>
      </c>
      <c r="V40" s="3">
        <f t="shared" si="60"/>
        <v>0</v>
      </c>
      <c r="W40" s="3">
        <f t="shared" si="60"/>
        <v>0</v>
      </c>
      <c r="X40" s="3">
        <f t="shared" si="60"/>
        <v>0</v>
      </c>
      <c r="Y40" s="3">
        <f t="shared" si="60"/>
        <v>0</v>
      </c>
      <c r="Z40" s="3">
        <f t="shared" si="60"/>
        <v>0</v>
      </c>
      <c r="AA40" s="3">
        <f t="shared" si="60"/>
        <v>0</v>
      </c>
      <c r="AB40" s="3">
        <f t="shared" si="60"/>
        <v>0</v>
      </c>
      <c r="AC40" s="3">
        <f t="shared" si="60"/>
        <v>0</v>
      </c>
      <c r="AD40" s="3">
        <f t="shared" si="60"/>
        <v>0</v>
      </c>
      <c r="AE40" s="3">
        <f t="shared" si="60"/>
        <v>0</v>
      </c>
      <c r="AF40" s="3">
        <f t="shared" si="60"/>
        <v>0</v>
      </c>
      <c r="AG40" s="3">
        <f t="shared" si="60"/>
        <v>0</v>
      </c>
      <c r="AH40" s="3">
        <f t="shared" si="60"/>
        <v>0</v>
      </c>
      <c r="AI40" s="3">
        <f t="shared" si="60"/>
        <v>0</v>
      </c>
      <c r="AJ40" s="3">
        <f t="shared" si="60"/>
        <v>0</v>
      </c>
      <c r="AK40" s="3">
        <f t="shared" si="60"/>
        <v>0</v>
      </c>
      <c r="AL40" s="3">
        <f t="shared" si="60"/>
        <v>0</v>
      </c>
      <c r="AM40" s="3">
        <f t="shared" si="60"/>
        <v>0</v>
      </c>
      <c r="AN40" s="3">
        <f t="shared" si="60"/>
        <v>0</v>
      </c>
      <c r="AO40" s="3">
        <f t="shared" si="60"/>
        <v>0</v>
      </c>
      <c r="AP40" s="3">
        <f t="shared" si="60"/>
        <v>0</v>
      </c>
      <c r="AQ40" s="3">
        <f t="shared" si="60"/>
        <v>0</v>
      </c>
      <c r="AR40" s="3">
        <f t="shared" si="60"/>
        <v>0</v>
      </c>
      <c r="AS40" s="3">
        <f t="shared" si="60"/>
        <v>0</v>
      </c>
      <c r="AT40" s="3">
        <f t="shared" si="60"/>
        <v>0</v>
      </c>
      <c r="AU40" s="3">
        <f t="shared" si="60"/>
        <v>0</v>
      </c>
      <c r="AV40" s="3">
        <f t="shared" si="60"/>
        <v>0</v>
      </c>
      <c r="AW40" s="3">
        <f t="shared" si="60"/>
        <v>0</v>
      </c>
      <c r="AX40" s="3">
        <f t="shared" si="60"/>
        <v>0</v>
      </c>
      <c r="AY40" s="3">
        <f t="shared" si="60"/>
        <v>0</v>
      </c>
      <c r="AZ40" s="3">
        <f t="shared" si="60"/>
        <v>0</v>
      </c>
      <c r="BA40" s="3">
        <f t="shared" si="60"/>
        <v>0</v>
      </c>
      <c r="BB40" s="3">
        <f t="shared" si="60"/>
        <v>0</v>
      </c>
      <c r="BC40" s="3">
        <f t="shared" si="60"/>
        <v>0</v>
      </c>
      <c r="BD40" s="3">
        <f t="shared" si="60"/>
        <v>0</v>
      </c>
      <c r="BE40" s="3">
        <f t="shared" si="60"/>
        <v>0</v>
      </c>
      <c r="BF40" s="3">
        <f t="shared" si="60"/>
        <v>0</v>
      </c>
      <c r="BG40" s="3">
        <f t="shared" si="60"/>
        <v>0</v>
      </c>
      <c r="BH40" s="3">
        <f t="shared" si="60"/>
        <v>0</v>
      </c>
      <c r="BI40" s="3">
        <f t="shared" si="60"/>
        <v>0</v>
      </c>
      <c r="BJ40" s="3">
        <f t="shared" si="60"/>
        <v>0</v>
      </c>
      <c r="BK40" s="3">
        <f t="shared" si="60"/>
        <v>0</v>
      </c>
      <c r="BL40" s="3">
        <f t="shared" si="60"/>
        <v>0</v>
      </c>
      <c r="BM40" s="3">
        <f t="shared" si="60"/>
        <v>0</v>
      </c>
      <c r="BN40" s="3">
        <f t="shared" si="60"/>
        <v>0</v>
      </c>
      <c r="BO40" s="3">
        <f t="shared" si="60"/>
        <v>0</v>
      </c>
      <c r="BP40" s="3">
        <f t="shared" si="60"/>
        <v>0</v>
      </c>
      <c r="BQ40" s="3">
        <f t="shared" si="60"/>
        <v>0</v>
      </c>
      <c r="BR40" s="3">
        <f t="shared" si="60"/>
        <v>0</v>
      </c>
      <c r="BS40" s="3">
        <f t="shared" ref="BS40:CH40" si="61">BR40</f>
        <v>0</v>
      </c>
      <c r="BT40" s="3">
        <f t="shared" si="61"/>
        <v>0</v>
      </c>
      <c r="BU40" s="3">
        <f t="shared" si="61"/>
        <v>0</v>
      </c>
      <c r="BV40" s="3">
        <f t="shared" si="61"/>
        <v>0</v>
      </c>
      <c r="BW40" s="3">
        <f t="shared" si="61"/>
        <v>0</v>
      </c>
      <c r="BX40" s="3">
        <f t="shared" si="61"/>
        <v>0</v>
      </c>
      <c r="BY40" s="3">
        <f t="shared" si="61"/>
        <v>0</v>
      </c>
      <c r="BZ40" s="3">
        <f t="shared" si="61"/>
        <v>0</v>
      </c>
      <c r="CA40" s="3">
        <f t="shared" si="61"/>
        <v>0</v>
      </c>
      <c r="CB40" s="3">
        <f t="shared" si="61"/>
        <v>0</v>
      </c>
      <c r="CC40" s="3">
        <f t="shared" si="61"/>
        <v>0</v>
      </c>
      <c r="CD40" s="3">
        <f t="shared" si="61"/>
        <v>0</v>
      </c>
      <c r="CE40" s="3">
        <f t="shared" si="61"/>
        <v>0</v>
      </c>
      <c r="CF40" s="3">
        <f t="shared" si="61"/>
        <v>0</v>
      </c>
      <c r="CG40" s="3">
        <f t="shared" si="61"/>
        <v>0</v>
      </c>
      <c r="CH40" s="12">
        <f t="shared" si="61"/>
        <v>0</v>
      </c>
    </row>
    <row r="41" spans="1:86" x14ac:dyDescent="0.35">
      <c r="A41" s="558"/>
      <c r="B41" s="111" t="str">
        <f t="shared" si="34"/>
        <v>Miscellaneous</v>
      </c>
      <c r="C41" s="3">
        <v>0</v>
      </c>
      <c r="D41" s="3">
        <v>0</v>
      </c>
      <c r="E41" s="3">
        <v>0</v>
      </c>
      <c r="F41" s="385">
        <v>0</v>
      </c>
      <c r="G41" s="3">
        <f t="shared" ref="G41:BR41" si="62">F41</f>
        <v>0</v>
      </c>
      <c r="H41" s="3">
        <f t="shared" si="62"/>
        <v>0</v>
      </c>
      <c r="I41" s="3">
        <f t="shared" si="62"/>
        <v>0</v>
      </c>
      <c r="J41" s="3">
        <f t="shared" si="62"/>
        <v>0</v>
      </c>
      <c r="K41" s="3">
        <f t="shared" si="62"/>
        <v>0</v>
      </c>
      <c r="L41" s="3">
        <f t="shared" si="62"/>
        <v>0</v>
      </c>
      <c r="M41" s="3">
        <f t="shared" si="62"/>
        <v>0</v>
      </c>
      <c r="N41" s="3">
        <f t="shared" si="62"/>
        <v>0</v>
      </c>
      <c r="O41" s="3">
        <f t="shared" si="62"/>
        <v>0</v>
      </c>
      <c r="P41" s="3">
        <f t="shared" si="62"/>
        <v>0</v>
      </c>
      <c r="Q41" s="3">
        <f t="shared" si="62"/>
        <v>0</v>
      </c>
      <c r="R41" s="3">
        <f t="shared" si="62"/>
        <v>0</v>
      </c>
      <c r="S41" s="3">
        <f t="shared" si="62"/>
        <v>0</v>
      </c>
      <c r="T41" s="3">
        <f t="shared" si="62"/>
        <v>0</v>
      </c>
      <c r="U41" s="3">
        <f t="shared" si="62"/>
        <v>0</v>
      </c>
      <c r="V41" s="3">
        <f t="shared" si="62"/>
        <v>0</v>
      </c>
      <c r="W41" s="3">
        <f t="shared" si="62"/>
        <v>0</v>
      </c>
      <c r="X41" s="3">
        <f t="shared" si="62"/>
        <v>0</v>
      </c>
      <c r="Y41" s="3">
        <f t="shared" si="62"/>
        <v>0</v>
      </c>
      <c r="Z41" s="3">
        <f t="shared" si="62"/>
        <v>0</v>
      </c>
      <c r="AA41" s="3">
        <f t="shared" si="62"/>
        <v>0</v>
      </c>
      <c r="AB41" s="3">
        <f t="shared" si="62"/>
        <v>0</v>
      </c>
      <c r="AC41" s="3">
        <f t="shared" si="62"/>
        <v>0</v>
      </c>
      <c r="AD41" s="3">
        <f t="shared" si="62"/>
        <v>0</v>
      </c>
      <c r="AE41" s="3">
        <f t="shared" si="62"/>
        <v>0</v>
      </c>
      <c r="AF41" s="3">
        <f t="shared" si="62"/>
        <v>0</v>
      </c>
      <c r="AG41" s="3">
        <f t="shared" si="62"/>
        <v>0</v>
      </c>
      <c r="AH41" s="3">
        <f t="shared" si="62"/>
        <v>0</v>
      </c>
      <c r="AI41" s="3">
        <f t="shared" si="62"/>
        <v>0</v>
      </c>
      <c r="AJ41" s="3">
        <f t="shared" si="62"/>
        <v>0</v>
      </c>
      <c r="AK41" s="3">
        <f t="shared" si="62"/>
        <v>0</v>
      </c>
      <c r="AL41" s="3">
        <f t="shared" si="62"/>
        <v>0</v>
      </c>
      <c r="AM41" s="3">
        <f t="shared" si="62"/>
        <v>0</v>
      </c>
      <c r="AN41" s="3">
        <f t="shared" si="62"/>
        <v>0</v>
      </c>
      <c r="AO41" s="3">
        <f t="shared" si="62"/>
        <v>0</v>
      </c>
      <c r="AP41" s="3">
        <f t="shared" si="62"/>
        <v>0</v>
      </c>
      <c r="AQ41" s="3">
        <f t="shared" si="62"/>
        <v>0</v>
      </c>
      <c r="AR41" s="3">
        <f t="shared" si="62"/>
        <v>0</v>
      </c>
      <c r="AS41" s="3">
        <f t="shared" si="62"/>
        <v>0</v>
      </c>
      <c r="AT41" s="3">
        <f t="shared" si="62"/>
        <v>0</v>
      </c>
      <c r="AU41" s="3">
        <f t="shared" si="62"/>
        <v>0</v>
      </c>
      <c r="AV41" s="3">
        <f t="shared" si="62"/>
        <v>0</v>
      </c>
      <c r="AW41" s="3">
        <f t="shared" si="62"/>
        <v>0</v>
      </c>
      <c r="AX41" s="3">
        <f t="shared" si="62"/>
        <v>0</v>
      </c>
      <c r="AY41" s="3">
        <f t="shared" si="62"/>
        <v>0</v>
      </c>
      <c r="AZ41" s="3">
        <f t="shared" si="62"/>
        <v>0</v>
      </c>
      <c r="BA41" s="3">
        <f t="shared" si="62"/>
        <v>0</v>
      </c>
      <c r="BB41" s="3">
        <f t="shared" si="62"/>
        <v>0</v>
      </c>
      <c r="BC41" s="3">
        <f t="shared" si="62"/>
        <v>0</v>
      </c>
      <c r="BD41" s="3">
        <f t="shared" si="62"/>
        <v>0</v>
      </c>
      <c r="BE41" s="3">
        <f t="shared" si="62"/>
        <v>0</v>
      </c>
      <c r="BF41" s="3">
        <f t="shared" si="62"/>
        <v>0</v>
      </c>
      <c r="BG41" s="3">
        <f t="shared" si="62"/>
        <v>0</v>
      </c>
      <c r="BH41" s="3">
        <f t="shared" si="62"/>
        <v>0</v>
      </c>
      <c r="BI41" s="3">
        <f t="shared" si="62"/>
        <v>0</v>
      </c>
      <c r="BJ41" s="3">
        <f t="shared" si="62"/>
        <v>0</v>
      </c>
      <c r="BK41" s="3">
        <f t="shared" si="62"/>
        <v>0</v>
      </c>
      <c r="BL41" s="3">
        <f t="shared" si="62"/>
        <v>0</v>
      </c>
      <c r="BM41" s="3">
        <f t="shared" si="62"/>
        <v>0</v>
      </c>
      <c r="BN41" s="3">
        <f t="shared" si="62"/>
        <v>0</v>
      </c>
      <c r="BO41" s="3">
        <f t="shared" si="62"/>
        <v>0</v>
      </c>
      <c r="BP41" s="3">
        <f t="shared" si="62"/>
        <v>0</v>
      </c>
      <c r="BQ41" s="3">
        <f t="shared" si="62"/>
        <v>0</v>
      </c>
      <c r="BR41" s="3">
        <f t="shared" si="62"/>
        <v>0</v>
      </c>
      <c r="BS41" s="3">
        <f t="shared" ref="BS41:CH41" si="63">BR41</f>
        <v>0</v>
      </c>
      <c r="BT41" s="3">
        <f t="shared" si="63"/>
        <v>0</v>
      </c>
      <c r="BU41" s="3">
        <f t="shared" si="63"/>
        <v>0</v>
      </c>
      <c r="BV41" s="3">
        <f t="shared" si="63"/>
        <v>0</v>
      </c>
      <c r="BW41" s="3">
        <f t="shared" si="63"/>
        <v>0</v>
      </c>
      <c r="BX41" s="3">
        <f t="shared" si="63"/>
        <v>0</v>
      </c>
      <c r="BY41" s="3">
        <f t="shared" si="63"/>
        <v>0</v>
      </c>
      <c r="BZ41" s="3">
        <f t="shared" si="63"/>
        <v>0</v>
      </c>
      <c r="CA41" s="3">
        <f t="shared" si="63"/>
        <v>0</v>
      </c>
      <c r="CB41" s="3">
        <f t="shared" si="63"/>
        <v>0</v>
      </c>
      <c r="CC41" s="3">
        <f t="shared" si="63"/>
        <v>0</v>
      </c>
      <c r="CD41" s="3">
        <f t="shared" si="63"/>
        <v>0</v>
      </c>
      <c r="CE41" s="3">
        <f t="shared" si="63"/>
        <v>0</v>
      </c>
      <c r="CF41" s="3">
        <f t="shared" si="63"/>
        <v>0</v>
      </c>
      <c r="CG41" s="3">
        <f t="shared" si="63"/>
        <v>0</v>
      </c>
      <c r="CH41" s="12">
        <f t="shared" si="63"/>
        <v>0</v>
      </c>
    </row>
    <row r="42" spans="1:86" x14ac:dyDescent="0.35">
      <c r="A42" s="558"/>
      <c r="B42" s="111" t="str">
        <f t="shared" si="34"/>
        <v>Pool Spa</v>
      </c>
      <c r="C42" s="3">
        <v>0</v>
      </c>
      <c r="D42" s="3">
        <v>0</v>
      </c>
      <c r="E42" s="3">
        <v>0</v>
      </c>
      <c r="F42" s="385">
        <v>0</v>
      </c>
      <c r="G42" s="3">
        <f t="shared" ref="G42:BR42" si="64">F42</f>
        <v>0</v>
      </c>
      <c r="H42" s="3">
        <f t="shared" si="64"/>
        <v>0</v>
      </c>
      <c r="I42" s="3">
        <f t="shared" si="64"/>
        <v>0</v>
      </c>
      <c r="J42" s="3">
        <f t="shared" si="64"/>
        <v>0</v>
      </c>
      <c r="K42" s="3">
        <f t="shared" si="64"/>
        <v>0</v>
      </c>
      <c r="L42" s="3">
        <f t="shared" si="64"/>
        <v>0</v>
      </c>
      <c r="M42" s="3">
        <f t="shared" si="64"/>
        <v>0</v>
      </c>
      <c r="N42" s="3">
        <f t="shared" si="64"/>
        <v>0</v>
      </c>
      <c r="O42" s="3">
        <f t="shared" si="64"/>
        <v>0</v>
      </c>
      <c r="P42" s="3">
        <f t="shared" si="64"/>
        <v>0</v>
      </c>
      <c r="Q42" s="3">
        <f t="shared" si="64"/>
        <v>0</v>
      </c>
      <c r="R42" s="3">
        <f t="shared" si="64"/>
        <v>0</v>
      </c>
      <c r="S42" s="3">
        <f t="shared" si="64"/>
        <v>0</v>
      </c>
      <c r="T42" s="3">
        <f t="shared" si="64"/>
        <v>0</v>
      </c>
      <c r="U42" s="3">
        <f t="shared" si="64"/>
        <v>0</v>
      </c>
      <c r="V42" s="3">
        <f t="shared" si="64"/>
        <v>0</v>
      </c>
      <c r="W42" s="3">
        <f t="shared" si="64"/>
        <v>0</v>
      </c>
      <c r="X42" s="3">
        <f t="shared" si="64"/>
        <v>0</v>
      </c>
      <c r="Y42" s="3">
        <f t="shared" si="64"/>
        <v>0</v>
      </c>
      <c r="Z42" s="3">
        <f t="shared" si="64"/>
        <v>0</v>
      </c>
      <c r="AA42" s="3">
        <f t="shared" si="64"/>
        <v>0</v>
      </c>
      <c r="AB42" s="3">
        <f t="shared" si="64"/>
        <v>0</v>
      </c>
      <c r="AC42" s="3">
        <f t="shared" si="64"/>
        <v>0</v>
      </c>
      <c r="AD42" s="3">
        <f t="shared" si="64"/>
        <v>0</v>
      </c>
      <c r="AE42" s="3">
        <f t="shared" si="64"/>
        <v>0</v>
      </c>
      <c r="AF42" s="3">
        <f t="shared" si="64"/>
        <v>0</v>
      </c>
      <c r="AG42" s="3">
        <f t="shared" si="64"/>
        <v>0</v>
      </c>
      <c r="AH42" s="3">
        <f t="shared" si="64"/>
        <v>0</v>
      </c>
      <c r="AI42" s="3">
        <f t="shared" si="64"/>
        <v>0</v>
      </c>
      <c r="AJ42" s="3">
        <f t="shared" si="64"/>
        <v>0</v>
      </c>
      <c r="AK42" s="3">
        <f t="shared" si="64"/>
        <v>0</v>
      </c>
      <c r="AL42" s="3">
        <f t="shared" si="64"/>
        <v>0</v>
      </c>
      <c r="AM42" s="3">
        <f t="shared" si="64"/>
        <v>0</v>
      </c>
      <c r="AN42" s="3">
        <f t="shared" si="64"/>
        <v>0</v>
      </c>
      <c r="AO42" s="3">
        <f t="shared" si="64"/>
        <v>0</v>
      </c>
      <c r="AP42" s="3">
        <f t="shared" si="64"/>
        <v>0</v>
      </c>
      <c r="AQ42" s="3">
        <f t="shared" si="64"/>
        <v>0</v>
      </c>
      <c r="AR42" s="3">
        <f t="shared" si="64"/>
        <v>0</v>
      </c>
      <c r="AS42" s="3">
        <f t="shared" si="64"/>
        <v>0</v>
      </c>
      <c r="AT42" s="3">
        <f t="shared" si="64"/>
        <v>0</v>
      </c>
      <c r="AU42" s="3">
        <f t="shared" si="64"/>
        <v>0</v>
      </c>
      <c r="AV42" s="3">
        <f t="shared" si="64"/>
        <v>0</v>
      </c>
      <c r="AW42" s="3">
        <f t="shared" si="64"/>
        <v>0</v>
      </c>
      <c r="AX42" s="3">
        <f t="shared" si="64"/>
        <v>0</v>
      </c>
      <c r="AY42" s="3">
        <f t="shared" si="64"/>
        <v>0</v>
      </c>
      <c r="AZ42" s="3">
        <f t="shared" si="64"/>
        <v>0</v>
      </c>
      <c r="BA42" s="3">
        <f t="shared" si="64"/>
        <v>0</v>
      </c>
      <c r="BB42" s="3">
        <f t="shared" si="64"/>
        <v>0</v>
      </c>
      <c r="BC42" s="3">
        <f t="shared" si="64"/>
        <v>0</v>
      </c>
      <c r="BD42" s="3">
        <f t="shared" si="64"/>
        <v>0</v>
      </c>
      <c r="BE42" s="3">
        <f t="shared" si="64"/>
        <v>0</v>
      </c>
      <c r="BF42" s="3">
        <f t="shared" si="64"/>
        <v>0</v>
      </c>
      <c r="BG42" s="3">
        <f t="shared" si="64"/>
        <v>0</v>
      </c>
      <c r="BH42" s="3">
        <f t="shared" si="64"/>
        <v>0</v>
      </c>
      <c r="BI42" s="3">
        <f t="shared" si="64"/>
        <v>0</v>
      </c>
      <c r="BJ42" s="3">
        <f t="shared" si="64"/>
        <v>0</v>
      </c>
      <c r="BK42" s="3">
        <f t="shared" si="64"/>
        <v>0</v>
      </c>
      <c r="BL42" s="3">
        <f t="shared" si="64"/>
        <v>0</v>
      </c>
      <c r="BM42" s="3">
        <f t="shared" si="64"/>
        <v>0</v>
      </c>
      <c r="BN42" s="3">
        <f t="shared" si="64"/>
        <v>0</v>
      </c>
      <c r="BO42" s="3">
        <f t="shared" si="64"/>
        <v>0</v>
      </c>
      <c r="BP42" s="3">
        <f t="shared" si="64"/>
        <v>0</v>
      </c>
      <c r="BQ42" s="3">
        <f t="shared" si="64"/>
        <v>0</v>
      </c>
      <c r="BR42" s="3">
        <f t="shared" si="64"/>
        <v>0</v>
      </c>
      <c r="BS42" s="3">
        <f t="shared" ref="BS42:CH42" si="65">BR42</f>
        <v>0</v>
      </c>
      <c r="BT42" s="3">
        <f t="shared" si="65"/>
        <v>0</v>
      </c>
      <c r="BU42" s="3">
        <f t="shared" si="65"/>
        <v>0</v>
      </c>
      <c r="BV42" s="3">
        <f t="shared" si="65"/>
        <v>0</v>
      </c>
      <c r="BW42" s="3">
        <f t="shared" si="65"/>
        <v>0</v>
      </c>
      <c r="BX42" s="3">
        <f t="shared" si="65"/>
        <v>0</v>
      </c>
      <c r="BY42" s="3">
        <f t="shared" si="65"/>
        <v>0</v>
      </c>
      <c r="BZ42" s="3">
        <f t="shared" si="65"/>
        <v>0</v>
      </c>
      <c r="CA42" s="3">
        <f t="shared" si="65"/>
        <v>0</v>
      </c>
      <c r="CB42" s="3">
        <f t="shared" si="65"/>
        <v>0</v>
      </c>
      <c r="CC42" s="3">
        <f t="shared" si="65"/>
        <v>0</v>
      </c>
      <c r="CD42" s="3">
        <f t="shared" si="65"/>
        <v>0</v>
      </c>
      <c r="CE42" s="3">
        <f t="shared" si="65"/>
        <v>0</v>
      </c>
      <c r="CF42" s="3">
        <f t="shared" si="65"/>
        <v>0</v>
      </c>
      <c r="CG42" s="3">
        <f t="shared" si="65"/>
        <v>0</v>
      </c>
      <c r="CH42" s="12">
        <f t="shared" si="65"/>
        <v>0</v>
      </c>
    </row>
    <row r="43" spans="1:86" x14ac:dyDescent="0.35">
      <c r="A43" s="558"/>
      <c r="B43" s="111" t="str">
        <f t="shared" si="34"/>
        <v>Refrigeration</v>
      </c>
      <c r="C43" s="3">
        <v>0</v>
      </c>
      <c r="D43" s="3">
        <v>0</v>
      </c>
      <c r="E43" s="3">
        <v>0</v>
      </c>
      <c r="F43" s="385">
        <v>0</v>
      </c>
      <c r="G43" s="3">
        <f t="shared" ref="G43:BR43" si="66">F43</f>
        <v>0</v>
      </c>
      <c r="H43" s="3">
        <f t="shared" si="66"/>
        <v>0</v>
      </c>
      <c r="I43" s="3">
        <f t="shared" si="66"/>
        <v>0</v>
      </c>
      <c r="J43" s="3">
        <f t="shared" si="66"/>
        <v>0</v>
      </c>
      <c r="K43" s="3">
        <f t="shared" si="66"/>
        <v>0</v>
      </c>
      <c r="L43" s="3">
        <f t="shared" si="66"/>
        <v>0</v>
      </c>
      <c r="M43" s="3">
        <f t="shared" si="66"/>
        <v>0</v>
      </c>
      <c r="N43" s="3">
        <f t="shared" si="66"/>
        <v>0</v>
      </c>
      <c r="O43" s="3">
        <f t="shared" si="66"/>
        <v>0</v>
      </c>
      <c r="P43" s="3">
        <f t="shared" si="66"/>
        <v>0</v>
      </c>
      <c r="Q43" s="3">
        <f t="shared" si="66"/>
        <v>0</v>
      </c>
      <c r="R43" s="3">
        <f t="shared" si="66"/>
        <v>0</v>
      </c>
      <c r="S43" s="3">
        <f t="shared" si="66"/>
        <v>0</v>
      </c>
      <c r="T43" s="3">
        <f t="shared" si="66"/>
        <v>0</v>
      </c>
      <c r="U43" s="3">
        <f t="shared" si="66"/>
        <v>0</v>
      </c>
      <c r="V43" s="3">
        <f t="shared" si="66"/>
        <v>0</v>
      </c>
      <c r="W43" s="3">
        <f t="shared" si="66"/>
        <v>0</v>
      </c>
      <c r="X43" s="3">
        <f t="shared" si="66"/>
        <v>0</v>
      </c>
      <c r="Y43" s="3">
        <f t="shared" si="66"/>
        <v>0</v>
      </c>
      <c r="Z43" s="3">
        <f t="shared" si="66"/>
        <v>0</v>
      </c>
      <c r="AA43" s="3">
        <f t="shared" si="66"/>
        <v>0</v>
      </c>
      <c r="AB43" s="3">
        <f t="shared" si="66"/>
        <v>0</v>
      </c>
      <c r="AC43" s="3">
        <f t="shared" si="66"/>
        <v>0</v>
      </c>
      <c r="AD43" s="3">
        <f t="shared" si="66"/>
        <v>0</v>
      </c>
      <c r="AE43" s="3">
        <f t="shared" si="66"/>
        <v>0</v>
      </c>
      <c r="AF43" s="3">
        <f t="shared" si="66"/>
        <v>0</v>
      </c>
      <c r="AG43" s="3">
        <f t="shared" si="66"/>
        <v>0</v>
      </c>
      <c r="AH43" s="3">
        <f t="shared" si="66"/>
        <v>0</v>
      </c>
      <c r="AI43" s="3">
        <f t="shared" si="66"/>
        <v>0</v>
      </c>
      <c r="AJ43" s="3">
        <f t="shared" si="66"/>
        <v>0</v>
      </c>
      <c r="AK43" s="3">
        <f t="shared" si="66"/>
        <v>0</v>
      </c>
      <c r="AL43" s="3">
        <f t="shared" si="66"/>
        <v>0</v>
      </c>
      <c r="AM43" s="3">
        <f t="shared" si="66"/>
        <v>0</v>
      </c>
      <c r="AN43" s="3">
        <f t="shared" si="66"/>
        <v>0</v>
      </c>
      <c r="AO43" s="3">
        <f t="shared" si="66"/>
        <v>0</v>
      </c>
      <c r="AP43" s="3">
        <f t="shared" si="66"/>
        <v>0</v>
      </c>
      <c r="AQ43" s="3">
        <f t="shared" si="66"/>
        <v>0</v>
      </c>
      <c r="AR43" s="3">
        <f t="shared" si="66"/>
        <v>0</v>
      </c>
      <c r="AS43" s="3">
        <f t="shared" si="66"/>
        <v>0</v>
      </c>
      <c r="AT43" s="3">
        <f t="shared" si="66"/>
        <v>0</v>
      </c>
      <c r="AU43" s="3">
        <f t="shared" si="66"/>
        <v>0</v>
      </c>
      <c r="AV43" s="3">
        <f t="shared" si="66"/>
        <v>0</v>
      </c>
      <c r="AW43" s="3">
        <f t="shared" si="66"/>
        <v>0</v>
      </c>
      <c r="AX43" s="3">
        <f t="shared" si="66"/>
        <v>0</v>
      </c>
      <c r="AY43" s="3">
        <f t="shared" si="66"/>
        <v>0</v>
      </c>
      <c r="AZ43" s="3">
        <f t="shared" si="66"/>
        <v>0</v>
      </c>
      <c r="BA43" s="3">
        <f t="shared" si="66"/>
        <v>0</v>
      </c>
      <c r="BB43" s="3">
        <f t="shared" si="66"/>
        <v>0</v>
      </c>
      <c r="BC43" s="3">
        <f t="shared" si="66"/>
        <v>0</v>
      </c>
      <c r="BD43" s="3">
        <f t="shared" si="66"/>
        <v>0</v>
      </c>
      <c r="BE43" s="3">
        <f t="shared" si="66"/>
        <v>0</v>
      </c>
      <c r="BF43" s="3">
        <f t="shared" si="66"/>
        <v>0</v>
      </c>
      <c r="BG43" s="3">
        <f t="shared" si="66"/>
        <v>0</v>
      </c>
      <c r="BH43" s="3">
        <f t="shared" si="66"/>
        <v>0</v>
      </c>
      <c r="BI43" s="3">
        <f t="shared" si="66"/>
        <v>0</v>
      </c>
      <c r="BJ43" s="3">
        <f t="shared" si="66"/>
        <v>0</v>
      </c>
      <c r="BK43" s="3">
        <f t="shared" si="66"/>
        <v>0</v>
      </c>
      <c r="BL43" s="3">
        <f t="shared" si="66"/>
        <v>0</v>
      </c>
      <c r="BM43" s="3">
        <f t="shared" si="66"/>
        <v>0</v>
      </c>
      <c r="BN43" s="3">
        <f t="shared" si="66"/>
        <v>0</v>
      </c>
      <c r="BO43" s="3">
        <f t="shared" si="66"/>
        <v>0</v>
      </c>
      <c r="BP43" s="3">
        <f t="shared" si="66"/>
        <v>0</v>
      </c>
      <c r="BQ43" s="3">
        <f t="shared" si="66"/>
        <v>0</v>
      </c>
      <c r="BR43" s="3">
        <f t="shared" si="66"/>
        <v>0</v>
      </c>
      <c r="BS43" s="3">
        <f t="shared" ref="BS43:CH43" si="67">BR43</f>
        <v>0</v>
      </c>
      <c r="BT43" s="3">
        <f t="shared" si="67"/>
        <v>0</v>
      </c>
      <c r="BU43" s="3">
        <f t="shared" si="67"/>
        <v>0</v>
      </c>
      <c r="BV43" s="3">
        <f t="shared" si="67"/>
        <v>0</v>
      </c>
      <c r="BW43" s="3">
        <f t="shared" si="67"/>
        <v>0</v>
      </c>
      <c r="BX43" s="3">
        <f t="shared" si="67"/>
        <v>0</v>
      </c>
      <c r="BY43" s="3">
        <f t="shared" si="67"/>
        <v>0</v>
      </c>
      <c r="BZ43" s="3">
        <f t="shared" si="67"/>
        <v>0</v>
      </c>
      <c r="CA43" s="3">
        <f t="shared" si="67"/>
        <v>0</v>
      </c>
      <c r="CB43" s="3">
        <f t="shared" si="67"/>
        <v>0</v>
      </c>
      <c r="CC43" s="3">
        <f t="shared" si="67"/>
        <v>0</v>
      </c>
      <c r="CD43" s="3">
        <f t="shared" si="67"/>
        <v>0</v>
      </c>
      <c r="CE43" s="3">
        <f t="shared" si="67"/>
        <v>0</v>
      </c>
      <c r="CF43" s="3">
        <f t="shared" si="67"/>
        <v>0</v>
      </c>
      <c r="CG43" s="3">
        <f t="shared" si="67"/>
        <v>0</v>
      </c>
      <c r="CH43" s="12">
        <f t="shared" si="67"/>
        <v>0</v>
      </c>
    </row>
    <row r="44" spans="1:86" ht="15" customHeight="1" x14ac:dyDescent="0.35">
      <c r="A44" s="558"/>
      <c r="B44" s="111" t="str">
        <f t="shared" si="34"/>
        <v>Water Heating</v>
      </c>
      <c r="C44" s="3">
        <v>0</v>
      </c>
      <c r="D44" s="3">
        <v>0</v>
      </c>
      <c r="E44" s="3">
        <v>0</v>
      </c>
      <c r="F44" s="385">
        <v>0</v>
      </c>
      <c r="G44" s="3">
        <f t="shared" ref="G44:BR44" si="68">F44</f>
        <v>0</v>
      </c>
      <c r="H44" s="3">
        <f t="shared" si="68"/>
        <v>0</v>
      </c>
      <c r="I44" s="3">
        <f t="shared" si="68"/>
        <v>0</v>
      </c>
      <c r="J44" s="3">
        <f t="shared" si="68"/>
        <v>0</v>
      </c>
      <c r="K44" s="3">
        <f t="shared" si="68"/>
        <v>0</v>
      </c>
      <c r="L44" s="3">
        <f t="shared" si="68"/>
        <v>0</v>
      </c>
      <c r="M44" s="3">
        <f t="shared" si="68"/>
        <v>0</v>
      </c>
      <c r="N44" s="3">
        <f t="shared" si="68"/>
        <v>0</v>
      </c>
      <c r="O44" s="3">
        <f t="shared" si="68"/>
        <v>0</v>
      </c>
      <c r="P44" s="3">
        <f t="shared" si="68"/>
        <v>0</v>
      </c>
      <c r="Q44" s="3">
        <f t="shared" si="68"/>
        <v>0</v>
      </c>
      <c r="R44" s="3">
        <f t="shared" si="68"/>
        <v>0</v>
      </c>
      <c r="S44" s="3">
        <f t="shared" si="68"/>
        <v>0</v>
      </c>
      <c r="T44" s="3">
        <f t="shared" si="68"/>
        <v>0</v>
      </c>
      <c r="U44" s="3">
        <f t="shared" si="68"/>
        <v>0</v>
      </c>
      <c r="V44" s="3">
        <f t="shared" si="68"/>
        <v>0</v>
      </c>
      <c r="W44" s="3">
        <f t="shared" si="68"/>
        <v>0</v>
      </c>
      <c r="X44" s="3">
        <f t="shared" si="68"/>
        <v>0</v>
      </c>
      <c r="Y44" s="3">
        <f t="shared" si="68"/>
        <v>0</v>
      </c>
      <c r="Z44" s="3">
        <f t="shared" si="68"/>
        <v>0</v>
      </c>
      <c r="AA44" s="3">
        <f t="shared" si="68"/>
        <v>0</v>
      </c>
      <c r="AB44" s="3">
        <f t="shared" si="68"/>
        <v>0</v>
      </c>
      <c r="AC44" s="3">
        <f t="shared" si="68"/>
        <v>0</v>
      </c>
      <c r="AD44" s="3">
        <f t="shared" si="68"/>
        <v>0</v>
      </c>
      <c r="AE44" s="3">
        <f t="shared" si="68"/>
        <v>0</v>
      </c>
      <c r="AF44" s="3">
        <f t="shared" si="68"/>
        <v>0</v>
      </c>
      <c r="AG44" s="3">
        <f t="shared" si="68"/>
        <v>0</v>
      </c>
      <c r="AH44" s="3">
        <f t="shared" si="68"/>
        <v>0</v>
      </c>
      <c r="AI44" s="3">
        <f t="shared" si="68"/>
        <v>0</v>
      </c>
      <c r="AJ44" s="3">
        <f t="shared" si="68"/>
        <v>0</v>
      </c>
      <c r="AK44" s="3">
        <f t="shared" si="68"/>
        <v>0</v>
      </c>
      <c r="AL44" s="3">
        <f t="shared" si="68"/>
        <v>0</v>
      </c>
      <c r="AM44" s="3">
        <f t="shared" si="68"/>
        <v>0</v>
      </c>
      <c r="AN44" s="3">
        <f t="shared" si="68"/>
        <v>0</v>
      </c>
      <c r="AO44" s="3">
        <f t="shared" si="68"/>
        <v>0</v>
      </c>
      <c r="AP44" s="3">
        <f t="shared" si="68"/>
        <v>0</v>
      </c>
      <c r="AQ44" s="3">
        <f t="shared" si="68"/>
        <v>0</v>
      </c>
      <c r="AR44" s="3">
        <f t="shared" si="68"/>
        <v>0</v>
      </c>
      <c r="AS44" s="3">
        <f t="shared" si="68"/>
        <v>0</v>
      </c>
      <c r="AT44" s="3">
        <f t="shared" si="68"/>
        <v>0</v>
      </c>
      <c r="AU44" s="3">
        <f t="shared" si="68"/>
        <v>0</v>
      </c>
      <c r="AV44" s="3">
        <f t="shared" si="68"/>
        <v>0</v>
      </c>
      <c r="AW44" s="3">
        <f t="shared" si="68"/>
        <v>0</v>
      </c>
      <c r="AX44" s="3">
        <f t="shared" si="68"/>
        <v>0</v>
      </c>
      <c r="AY44" s="3">
        <f t="shared" si="68"/>
        <v>0</v>
      </c>
      <c r="AZ44" s="3">
        <f t="shared" si="68"/>
        <v>0</v>
      </c>
      <c r="BA44" s="3">
        <f t="shared" si="68"/>
        <v>0</v>
      </c>
      <c r="BB44" s="3">
        <f t="shared" si="68"/>
        <v>0</v>
      </c>
      <c r="BC44" s="3">
        <f t="shared" si="68"/>
        <v>0</v>
      </c>
      <c r="BD44" s="3">
        <f t="shared" si="68"/>
        <v>0</v>
      </c>
      <c r="BE44" s="3">
        <f t="shared" si="68"/>
        <v>0</v>
      </c>
      <c r="BF44" s="3">
        <f t="shared" si="68"/>
        <v>0</v>
      </c>
      <c r="BG44" s="3">
        <f t="shared" si="68"/>
        <v>0</v>
      </c>
      <c r="BH44" s="3">
        <f t="shared" si="68"/>
        <v>0</v>
      </c>
      <c r="BI44" s="3">
        <f t="shared" si="68"/>
        <v>0</v>
      </c>
      <c r="BJ44" s="3">
        <f t="shared" si="68"/>
        <v>0</v>
      </c>
      <c r="BK44" s="3">
        <f t="shared" si="68"/>
        <v>0</v>
      </c>
      <c r="BL44" s="3">
        <f t="shared" si="68"/>
        <v>0</v>
      </c>
      <c r="BM44" s="3">
        <f t="shared" si="68"/>
        <v>0</v>
      </c>
      <c r="BN44" s="3">
        <f t="shared" si="68"/>
        <v>0</v>
      </c>
      <c r="BO44" s="3">
        <f t="shared" si="68"/>
        <v>0</v>
      </c>
      <c r="BP44" s="3">
        <f t="shared" si="68"/>
        <v>0</v>
      </c>
      <c r="BQ44" s="3">
        <f t="shared" si="68"/>
        <v>0</v>
      </c>
      <c r="BR44" s="3">
        <f t="shared" si="68"/>
        <v>0</v>
      </c>
      <c r="BS44" s="3">
        <f t="shared" ref="BS44:CH44" si="69">BR44</f>
        <v>0</v>
      </c>
      <c r="BT44" s="3">
        <f t="shared" si="69"/>
        <v>0</v>
      </c>
      <c r="BU44" s="3">
        <f t="shared" si="69"/>
        <v>0</v>
      </c>
      <c r="BV44" s="3">
        <f t="shared" si="69"/>
        <v>0</v>
      </c>
      <c r="BW44" s="3">
        <f t="shared" si="69"/>
        <v>0</v>
      </c>
      <c r="BX44" s="3">
        <f t="shared" si="69"/>
        <v>0</v>
      </c>
      <c r="BY44" s="3">
        <f t="shared" si="69"/>
        <v>0</v>
      </c>
      <c r="BZ44" s="3">
        <f t="shared" si="69"/>
        <v>0</v>
      </c>
      <c r="CA44" s="3">
        <f t="shared" si="69"/>
        <v>0</v>
      </c>
      <c r="CB44" s="3">
        <f t="shared" si="69"/>
        <v>0</v>
      </c>
      <c r="CC44" s="3">
        <f t="shared" si="69"/>
        <v>0</v>
      </c>
      <c r="CD44" s="3">
        <f t="shared" si="69"/>
        <v>0</v>
      </c>
      <c r="CE44" s="3">
        <f t="shared" si="69"/>
        <v>0</v>
      </c>
      <c r="CF44" s="3">
        <f t="shared" si="69"/>
        <v>0</v>
      </c>
      <c r="CG44" s="3">
        <f t="shared" si="69"/>
        <v>0</v>
      </c>
      <c r="CH44" s="12">
        <f t="shared" si="69"/>
        <v>0</v>
      </c>
    </row>
    <row r="45" spans="1:86" ht="15" customHeight="1" thickBot="1" x14ac:dyDescent="0.4">
      <c r="A45" s="558"/>
      <c r="B45" s="191" t="str">
        <f t="shared" si="34"/>
        <v>Motors(uses bus. load shape)</v>
      </c>
      <c r="C45" s="186"/>
      <c r="D45" s="186"/>
      <c r="E45" s="186"/>
      <c r="F45" s="422">
        <v>0</v>
      </c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95"/>
      <c r="BU45" s="185"/>
      <c r="BV45" s="185"/>
      <c r="BW45" s="196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7"/>
    </row>
    <row r="46" spans="1:86" ht="15" customHeight="1" thickBot="1" x14ac:dyDescent="0.4">
      <c r="A46" s="559"/>
      <c r="B46" s="192" t="str">
        <f t="shared" si="34"/>
        <v>Monthly kWh</v>
      </c>
      <c r="C46" s="157">
        <f>SUM(C35:C45)</f>
        <v>0</v>
      </c>
      <c r="D46" s="157">
        <f t="shared" ref="D46:BO46" si="70">SUM(D35:D45)</f>
        <v>0</v>
      </c>
      <c r="E46" s="157">
        <f t="shared" si="70"/>
        <v>0</v>
      </c>
      <c r="F46" s="157">
        <f t="shared" si="70"/>
        <v>0</v>
      </c>
      <c r="G46" s="157">
        <f t="shared" si="70"/>
        <v>0</v>
      </c>
      <c r="H46" s="157">
        <f t="shared" si="70"/>
        <v>0</v>
      </c>
      <c r="I46" s="157">
        <f t="shared" si="70"/>
        <v>0</v>
      </c>
      <c r="J46" s="157">
        <f t="shared" si="70"/>
        <v>0</v>
      </c>
      <c r="K46" s="157">
        <f t="shared" si="70"/>
        <v>0</v>
      </c>
      <c r="L46" s="157">
        <f t="shared" si="70"/>
        <v>0</v>
      </c>
      <c r="M46" s="157">
        <f t="shared" si="70"/>
        <v>0</v>
      </c>
      <c r="N46" s="157">
        <f t="shared" si="70"/>
        <v>0</v>
      </c>
      <c r="O46" s="157">
        <f t="shared" si="70"/>
        <v>0</v>
      </c>
      <c r="P46" s="157">
        <f t="shared" si="70"/>
        <v>0</v>
      </c>
      <c r="Q46" s="157">
        <f t="shared" si="70"/>
        <v>0</v>
      </c>
      <c r="R46" s="157">
        <f t="shared" si="70"/>
        <v>0</v>
      </c>
      <c r="S46" s="157">
        <f t="shared" si="70"/>
        <v>0</v>
      </c>
      <c r="T46" s="157">
        <f t="shared" si="70"/>
        <v>0</v>
      </c>
      <c r="U46" s="157">
        <f t="shared" si="70"/>
        <v>0</v>
      </c>
      <c r="V46" s="157">
        <f t="shared" si="70"/>
        <v>0</v>
      </c>
      <c r="W46" s="157">
        <f t="shared" si="70"/>
        <v>0</v>
      </c>
      <c r="X46" s="157">
        <f t="shared" si="70"/>
        <v>0</v>
      </c>
      <c r="Y46" s="157">
        <f t="shared" si="70"/>
        <v>0</v>
      </c>
      <c r="Z46" s="157">
        <f t="shared" si="70"/>
        <v>0</v>
      </c>
      <c r="AA46" s="157">
        <f t="shared" si="70"/>
        <v>0</v>
      </c>
      <c r="AB46" s="157">
        <f t="shared" si="70"/>
        <v>0</v>
      </c>
      <c r="AC46" s="157">
        <f t="shared" si="70"/>
        <v>0</v>
      </c>
      <c r="AD46" s="157">
        <f t="shared" si="70"/>
        <v>0</v>
      </c>
      <c r="AE46" s="157">
        <f t="shared" si="70"/>
        <v>0</v>
      </c>
      <c r="AF46" s="157">
        <f t="shared" si="70"/>
        <v>0</v>
      </c>
      <c r="AG46" s="157">
        <f t="shared" si="70"/>
        <v>0</v>
      </c>
      <c r="AH46" s="157">
        <f t="shared" si="70"/>
        <v>0</v>
      </c>
      <c r="AI46" s="157">
        <f t="shared" si="70"/>
        <v>0</v>
      </c>
      <c r="AJ46" s="157">
        <f t="shared" si="70"/>
        <v>0</v>
      </c>
      <c r="AK46" s="157">
        <f t="shared" si="70"/>
        <v>0</v>
      </c>
      <c r="AL46" s="157">
        <f t="shared" si="70"/>
        <v>0</v>
      </c>
      <c r="AM46" s="157">
        <f t="shared" si="70"/>
        <v>0</v>
      </c>
      <c r="AN46" s="157">
        <f t="shared" si="70"/>
        <v>0</v>
      </c>
      <c r="AO46" s="157">
        <f t="shared" si="70"/>
        <v>0</v>
      </c>
      <c r="AP46" s="157">
        <f t="shared" si="70"/>
        <v>0</v>
      </c>
      <c r="AQ46" s="157">
        <f t="shared" si="70"/>
        <v>0</v>
      </c>
      <c r="AR46" s="157">
        <f t="shared" si="70"/>
        <v>0</v>
      </c>
      <c r="AS46" s="157">
        <f t="shared" si="70"/>
        <v>0</v>
      </c>
      <c r="AT46" s="157">
        <f t="shared" si="70"/>
        <v>0</v>
      </c>
      <c r="AU46" s="157">
        <f t="shared" si="70"/>
        <v>0</v>
      </c>
      <c r="AV46" s="157">
        <f t="shared" si="70"/>
        <v>0</v>
      </c>
      <c r="AW46" s="157">
        <f t="shared" si="70"/>
        <v>0</v>
      </c>
      <c r="AX46" s="157">
        <f t="shared" si="70"/>
        <v>0</v>
      </c>
      <c r="AY46" s="157">
        <f t="shared" si="70"/>
        <v>0</v>
      </c>
      <c r="AZ46" s="157">
        <f t="shared" si="70"/>
        <v>0</v>
      </c>
      <c r="BA46" s="157">
        <f t="shared" si="70"/>
        <v>0</v>
      </c>
      <c r="BB46" s="157">
        <f t="shared" si="70"/>
        <v>0</v>
      </c>
      <c r="BC46" s="157">
        <f t="shared" si="70"/>
        <v>0</v>
      </c>
      <c r="BD46" s="157">
        <f t="shared" si="70"/>
        <v>0</v>
      </c>
      <c r="BE46" s="157">
        <f t="shared" si="70"/>
        <v>0</v>
      </c>
      <c r="BF46" s="157">
        <f t="shared" si="70"/>
        <v>0</v>
      </c>
      <c r="BG46" s="157">
        <f t="shared" si="70"/>
        <v>0</v>
      </c>
      <c r="BH46" s="157">
        <f t="shared" si="70"/>
        <v>0</v>
      </c>
      <c r="BI46" s="157">
        <f t="shared" si="70"/>
        <v>0</v>
      </c>
      <c r="BJ46" s="157">
        <f t="shared" si="70"/>
        <v>0</v>
      </c>
      <c r="BK46" s="157">
        <f t="shared" si="70"/>
        <v>0</v>
      </c>
      <c r="BL46" s="157">
        <f t="shared" si="70"/>
        <v>0</v>
      </c>
      <c r="BM46" s="157">
        <f t="shared" si="70"/>
        <v>0</v>
      </c>
      <c r="BN46" s="157">
        <f t="shared" si="70"/>
        <v>0</v>
      </c>
      <c r="BO46" s="157">
        <f t="shared" si="70"/>
        <v>0</v>
      </c>
      <c r="BP46" s="157">
        <f t="shared" ref="BP46:CH46" si="71">SUM(BP35:BP45)</f>
        <v>0</v>
      </c>
      <c r="BQ46" s="157">
        <f t="shared" si="71"/>
        <v>0</v>
      </c>
      <c r="BR46" s="157">
        <f t="shared" si="71"/>
        <v>0</v>
      </c>
      <c r="BS46" s="157">
        <f t="shared" si="71"/>
        <v>0</v>
      </c>
      <c r="BT46" s="157">
        <f t="shared" si="71"/>
        <v>0</v>
      </c>
      <c r="BU46" s="157">
        <f t="shared" si="71"/>
        <v>0</v>
      </c>
      <c r="BV46" s="157">
        <f t="shared" si="71"/>
        <v>0</v>
      </c>
      <c r="BW46" s="157">
        <f t="shared" si="71"/>
        <v>0</v>
      </c>
      <c r="BX46" s="157">
        <f t="shared" si="71"/>
        <v>0</v>
      </c>
      <c r="BY46" s="157">
        <f t="shared" si="71"/>
        <v>0</v>
      </c>
      <c r="BZ46" s="157">
        <f t="shared" si="71"/>
        <v>0</v>
      </c>
      <c r="CA46" s="157">
        <f t="shared" si="71"/>
        <v>0</v>
      </c>
      <c r="CB46" s="157">
        <f t="shared" si="71"/>
        <v>0</v>
      </c>
      <c r="CC46" s="157">
        <f t="shared" si="71"/>
        <v>0</v>
      </c>
      <c r="CD46" s="157">
        <f t="shared" si="71"/>
        <v>0</v>
      </c>
      <c r="CE46" s="157">
        <f t="shared" si="71"/>
        <v>0</v>
      </c>
      <c r="CF46" s="157">
        <f t="shared" si="71"/>
        <v>0</v>
      </c>
      <c r="CG46" s="157">
        <f t="shared" si="71"/>
        <v>0</v>
      </c>
      <c r="CH46" s="158">
        <f t="shared" si="71"/>
        <v>0</v>
      </c>
    </row>
    <row r="47" spans="1:86" x14ac:dyDescent="0.35">
      <c r="A47" s="300"/>
      <c r="B47" s="148"/>
      <c r="C47" s="150"/>
      <c r="D47" s="148"/>
      <c r="E47" s="150"/>
      <c r="F47" s="148"/>
      <c r="G47" s="148"/>
      <c r="H47" s="150"/>
      <c r="I47" s="148"/>
      <c r="J47" s="148"/>
      <c r="K47" s="150"/>
      <c r="L47" s="148"/>
      <c r="M47" s="148"/>
      <c r="N47" s="150"/>
      <c r="O47" s="148"/>
      <c r="P47" s="148"/>
      <c r="Q47" s="150"/>
      <c r="R47" s="148"/>
      <c r="S47" s="148"/>
      <c r="T47" s="150"/>
      <c r="U47" s="148"/>
      <c r="V47" s="148"/>
      <c r="W47" s="150"/>
      <c r="X47" s="148"/>
      <c r="Y47" s="148"/>
      <c r="Z47" s="150"/>
      <c r="AA47" s="148"/>
      <c r="AB47" s="148"/>
      <c r="AC47" s="150"/>
      <c r="AD47" s="148"/>
      <c r="AE47" s="148"/>
      <c r="AF47" s="150"/>
      <c r="AG47" s="148"/>
      <c r="AH47" s="148"/>
      <c r="AI47" s="150"/>
      <c r="AJ47" s="148"/>
      <c r="AK47" s="148"/>
      <c r="AL47" s="150"/>
      <c r="AM47" s="148"/>
      <c r="AN47" s="148"/>
      <c r="AO47" s="150"/>
      <c r="AP47" s="148"/>
      <c r="AQ47" s="148"/>
      <c r="AR47" s="150"/>
      <c r="AS47" s="148"/>
      <c r="AT47" s="148"/>
      <c r="AU47" s="150"/>
      <c r="AV47" s="148"/>
      <c r="AW47" s="148"/>
      <c r="AX47" s="150"/>
      <c r="AY47" s="148"/>
      <c r="AZ47" s="148"/>
      <c r="BA47" s="150"/>
      <c r="BB47" s="148"/>
      <c r="BC47" s="148"/>
      <c r="BD47" s="150"/>
      <c r="BE47" s="148"/>
      <c r="BF47" s="148"/>
      <c r="BG47" s="150"/>
      <c r="BH47" s="148"/>
      <c r="BI47" s="148"/>
      <c r="BJ47" s="150"/>
      <c r="BK47" s="148"/>
      <c r="BL47" s="148"/>
      <c r="BM47" s="150"/>
      <c r="BN47" s="148"/>
      <c r="BO47" s="148"/>
      <c r="BP47" s="150"/>
      <c r="BQ47" s="148"/>
      <c r="BR47" s="148"/>
      <c r="BS47" s="150"/>
      <c r="BT47" s="148"/>
      <c r="BU47" s="148"/>
      <c r="BV47" s="150"/>
      <c r="BW47" s="148"/>
      <c r="BX47" s="148"/>
      <c r="BY47" s="150"/>
      <c r="BZ47" s="148"/>
      <c r="CA47" s="148"/>
      <c r="CB47" s="150"/>
      <c r="CC47" s="148"/>
      <c r="CD47" s="148"/>
      <c r="CE47" s="150"/>
      <c r="CF47" s="148"/>
      <c r="CG47" s="148"/>
      <c r="CH47" s="150"/>
    </row>
    <row r="48" spans="1:86" ht="15" thickBot="1" x14ac:dyDescent="0.4">
      <c r="A48" s="243" t="s">
        <v>183</v>
      </c>
      <c r="B48" s="243"/>
      <c r="C48" s="243"/>
      <c r="D48" s="243"/>
      <c r="E48" s="243"/>
      <c r="F48" s="243"/>
      <c r="G48" s="243"/>
      <c r="H48" s="243"/>
      <c r="I48" s="243"/>
      <c r="J48" s="243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</row>
    <row r="49" spans="1:87" ht="16" thickBot="1" x14ac:dyDescent="0.4">
      <c r="A49" s="560" t="s">
        <v>17</v>
      </c>
      <c r="B49" s="193" t="s">
        <v>166</v>
      </c>
      <c r="C49" s="176">
        <f>C$4</f>
        <v>44562</v>
      </c>
      <c r="D49" s="176">
        <f t="shared" ref="D49:BO49" si="72">D$4</f>
        <v>44593</v>
      </c>
      <c r="E49" s="176">
        <f t="shared" si="72"/>
        <v>44621</v>
      </c>
      <c r="F49" s="176">
        <f t="shared" si="72"/>
        <v>44652</v>
      </c>
      <c r="G49" s="176">
        <f t="shared" si="72"/>
        <v>44682</v>
      </c>
      <c r="H49" s="176">
        <f t="shared" si="72"/>
        <v>44713</v>
      </c>
      <c r="I49" s="176">
        <f t="shared" si="72"/>
        <v>44743</v>
      </c>
      <c r="J49" s="176">
        <f t="shared" si="72"/>
        <v>44774</v>
      </c>
      <c r="K49" s="176">
        <f t="shared" si="72"/>
        <v>44805</v>
      </c>
      <c r="L49" s="176">
        <f t="shared" si="72"/>
        <v>44835</v>
      </c>
      <c r="M49" s="176">
        <f t="shared" si="72"/>
        <v>44866</v>
      </c>
      <c r="N49" s="176">
        <f t="shared" si="72"/>
        <v>44896</v>
      </c>
      <c r="O49" s="176">
        <f t="shared" si="72"/>
        <v>44927</v>
      </c>
      <c r="P49" s="176">
        <f t="shared" si="72"/>
        <v>44958</v>
      </c>
      <c r="Q49" s="176">
        <f t="shared" si="72"/>
        <v>44986</v>
      </c>
      <c r="R49" s="176">
        <f t="shared" si="72"/>
        <v>45017</v>
      </c>
      <c r="S49" s="176">
        <f t="shared" si="72"/>
        <v>45047</v>
      </c>
      <c r="T49" s="176">
        <f t="shared" si="72"/>
        <v>45078</v>
      </c>
      <c r="U49" s="176">
        <f t="shared" si="72"/>
        <v>45108</v>
      </c>
      <c r="V49" s="176">
        <f t="shared" si="72"/>
        <v>45139</v>
      </c>
      <c r="W49" s="176">
        <f t="shared" si="72"/>
        <v>45170</v>
      </c>
      <c r="X49" s="176">
        <f t="shared" si="72"/>
        <v>45200</v>
      </c>
      <c r="Y49" s="176">
        <f t="shared" si="72"/>
        <v>45231</v>
      </c>
      <c r="Z49" s="176">
        <f t="shared" si="72"/>
        <v>45261</v>
      </c>
      <c r="AA49" s="176">
        <f t="shared" si="72"/>
        <v>45292</v>
      </c>
      <c r="AB49" s="176">
        <f t="shared" si="72"/>
        <v>45323</v>
      </c>
      <c r="AC49" s="176">
        <f t="shared" si="72"/>
        <v>45352</v>
      </c>
      <c r="AD49" s="176">
        <f t="shared" si="72"/>
        <v>45383</v>
      </c>
      <c r="AE49" s="176">
        <f t="shared" si="72"/>
        <v>45413</v>
      </c>
      <c r="AF49" s="176">
        <f t="shared" si="72"/>
        <v>45444</v>
      </c>
      <c r="AG49" s="176">
        <f t="shared" si="72"/>
        <v>45474</v>
      </c>
      <c r="AH49" s="176">
        <f t="shared" si="72"/>
        <v>45505</v>
      </c>
      <c r="AI49" s="176">
        <f t="shared" si="72"/>
        <v>45536</v>
      </c>
      <c r="AJ49" s="176">
        <f t="shared" si="72"/>
        <v>45566</v>
      </c>
      <c r="AK49" s="176">
        <f t="shared" si="72"/>
        <v>45597</v>
      </c>
      <c r="AL49" s="176">
        <f t="shared" si="72"/>
        <v>45627</v>
      </c>
      <c r="AM49" s="176">
        <f t="shared" si="72"/>
        <v>45658</v>
      </c>
      <c r="AN49" s="176">
        <f t="shared" si="72"/>
        <v>45689</v>
      </c>
      <c r="AO49" s="176">
        <f t="shared" si="72"/>
        <v>45717</v>
      </c>
      <c r="AP49" s="176">
        <f t="shared" si="72"/>
        <v>45748</v>
      </c>
      <c r="AQ49" s="176">
        <f t="shared" si="72"/>
        <v>45778</v>
      </c>
      <c r="AR49" s="176">
        <f t="shared" si="72"/>
        <v>45809</v>
      </c>
      <c r="AS49" s="176">
        <f t="shared" si="72"/>
        <v>45839</v>
      </c>
      <c r="AT49" s="176">
        <f t="shared" si="72"/>
        <v>45870</v>
      </c>
      <c r="AU49" s="176">
        <f t="shared" si="72"/>
        <v>45901</v>
      </c>
      <c r="AV49" s="176">
        <f t="shared" si="72"/>
        <v>45931</v>
      </c>
      <c r="AW49" s="176">
        <f t="shared" si="72"/>
        <v>45962</v>
      </c>
      <c r="AX49" s="176">
        <f t="shared" si="72"/>
        <v>45992</v>
      </c>
      <c r="AY49" s="176">
        <f t="shared" si="72"/>
        <v>46023</v>
      </c>
      <c r="AZ49" s="176">
        <f t="shared" si="72"/>
        <v>46054</v>
      </c>
      <c r="BA49" s="176">
        <f t="shared" si="72"/>
        <v>46082</v>
      </c>
      <c r="BB49" s="176">
        <f t="shared" si="72"/>
        <v>46113</v>
      </c>
      <c r="BC49" s="176">
        <f t="shared" si="72"/>
        <v>46143</v>
      </c>
      <c r="BD49" s="176">
        <f t="shared" si="72"/>
        <v>46174</v>
      </c>
      <c r="BE49" s="176">
        <f t="shared" si="72"/>
        <v>46204</v>
      </c>
      <c r="BF49" s="176">
        <f t="shared" si="72"/>
        <v>46235</v>
      </c>
      <c r="BG49" s="176">
        <f t="shared" si="72"/>
        <v>46266</v>
      </c>
      <c r="BH49" s="176">
        <f t="shared" si="72"/>
        <v>46296</v>
      </c>
      <c r="BI49" s="176">
        <f t="shared" si="72"/>
        <v>46327</v>
      </c>
      <c r="BJ49" s="176">
        <f t="shared" si="72"/>
        <v>46357</v>
      </c>
      <c r="BK49" s="176">
        <f t="shared" si="72"/>
        <v>46388</v>
      </c>
      <c r="BL49" s="176">
        <f t="shared" si="72"/>
        <v>46419</v>
      </c>
      <c r="BM49" s="176">
        <f t="shared" si="72"/>
        <v>46447</v>
      </c>
      <c r="BN49" s="176">
        <f t="shared" si="72"/>
        <v>46478</v>
      </c>
      <c r="BO49" s="176">
        <f t="shared" si="72"/>
        <v>46508</v>
      </c>
      <c r="BP49" s="176">
        <f t="shared" ref="BP49:CH49" si="73">BP$4</f>
        <v>46539</v>
      </c>
      <c r="BQ49" s="176">
        <f t="shared" si="73"/>
        <v>46569</v>
      </c>
      <c r="BR49" s="176">
        <f t="shared" si="73"/>
        <v>46600</v>
      </c>
      <c r="BS49" s="176">
        <f t="shared" si="73"/>
        <v>46631</v>
      </c>
      <c r="BT49" s="176">
        <f t="shared" si="73"/>
        <v>46661</v>
      </c>
      <c r="BU49" s="176">
        <f t="shared" si="73"/>
        <v>46692</v>
      </c>
      <c r="BV49" s="176">
        <f t="shared" si="73"/>
        <v>46722</v>
      </c>
      <c r="BW49" s="176">
        <f t="shared" si="73"/>
        <v>46753</v>
      </c>
      <c r="BX49" s="176">
        <f t="shared" si="73"/>
        <v>46784</v>
      </c>
      <c r="BY49" s="176">
        <f t="shared" si="73"/>
        <v>46813</v>
      </c>
      <c r="BZ49" s="176">
        <f t="shared" si="73"/>
        <v>46844</v>
      </c>
      <c r="CA49" s="176">
        <f t="shared" si="73"/>
        <v>46874</v>
      </c>
      <c r="CB49" s="176">
        <f t="shared" si="73"/>
        <v>46905</v>
      </c>
      <c r="CC49" s="176">
        <f t="shared" si="73"/>
        <v>46935</v>
      </c>
      <c r="CD49" s="176">
        <f t="shared" si="73"/>
        <v>46966</v>
      </c>
      <c r="CE49" s="176">
        <f t="shared" si="73"/>
        <v>46997</v>
      </c>
      <c r="CF49" s="176">
        <f t="shared" si="73"/>
        <v>47027</v>
      </c>
      <c r="CG49" s="176">
        <f t="shared" si="73"/>
        <v>47058</v>
      </c>
      <c r="CH49" s="177">
        <f t="shared" si="73"/>
        <v>47088</v>
      </c>
    </row>
    <row r="50" spans="1:87" ht="15" customHeight="1" x14ac:dyDescent="0.35">
      <c r="A50" s="561"/>
      <c r="B50" s="38" t="str">
        <f t="shared" ref="B50:B60" si="74">B35</f>
        <v>Building Shell</v>
      </c>
      <c r="C50" s="120">
        <f>((C5*0.5)-C35)*C66*C$78*C$2</f>
        <v>0</v>
      </c>
      <c r="D50" s="30">
        <f>((D5*0.5)+C20-D35)*D66*D$78*D$2</f>
        <v>0</v>
      </c>
      <c r="E50" s="30">
        <f t="shared" ref="E50:BP50" si="75">((E5*0.5)+D20-E35)*E66*E$78*E$2</f>
        <v>5.2153918812398361</v>
      </c>
      <c r="F50" s="30">
        <f t="shared" si="75"/>
        <v>24.093706890532523</v>
      </c>
      <c r="G50" s="30">
        <f t="shared" si="75"/>
        <v>50.453973333297569</v>
      </c>
      <c r="H50" s="30">
        <f t="shared" si="75"/>
        <v>304.54857408199445</v>
      </c>
      <c r="I50" s="30">
        <f t="shared" si="75"/>
        <v>489.15175850115435</v>
      </c>
      <c r="J50" s="30">
        <f t="shared" si="75"/>
        <v>527.65866397659431</v>
      </c>
      <c r="K50" s="30">
        <f t="shared" si="75"/>
        <v>324.7901583056755</v>
      </c>
      <c r="L50" s="30">
        <f t="shared" si="75"/>
        <v>109.63578292826878</v>
      </c>
      <c r="M50" s="30">
        <f t="shared" si="75"/>
        <v>206.07206528546692</v>
      </c>
      <c r="N50" s="30">
        <f t="shared" si="75"/>
        <v>404.75130818882701</v>
      </c>
      <c r="O50" s="30">
        <f t="shared" si="75"/>
        <v>441.20286895187542</v>
      </c>
      <c r="P50" s="30">
        <f t="shared" si="75"/>
        <v>372.79216995032812</v>
      </c>
      <c r="Q50" s="30">
        <f t="shared" si="75"/>
        <v>286.13004584835016</v>
      </c>
      <c r="R50" s="30">
        <f t="shared" si="75"/>
        <v>157.94507488619229</v>
      </c>
      <c r="S50" s="30">
        <f t="shared" si="75"/>
        <v>179.099868216338</v>
      </c>
      <c r="T50" s="30">
        <f t="shared" si="75"/>
        <v>933.9598211451555</v>
      </c>
      <c r="U50" s="30">
        <f t="shared" si="75"/>
        <v>1258.4783640217777</v>
      </c>
      <c r="V50" s="30">
        <f t="shared" si="75"/>
        <v>1196.5605098947105</v>
      </c>
      <c r="W50" s="30">
        <f t="shared" si="75"/>
        <v>599.67706712155507</v>
      </c>
      <c r="X50" s="30">
        <f t="shared" si="75"/>
        <v>160.60274325718024</v>
      </c>
      <c r="Y50" s="30">
        <f t="shared" si="75"/>
        <v>258.76925089525304</v>
      </c>
      <c r="Z50" s="30">
        <f t="shared" si="75"/>
        <v>437.88876804813918</v>
      </c>
      <c r="AA50" s="30">
        <f t="shared" si="75"/>
        <v>441.20286895187542</v>
      </c>
      <c r="AB50" s="30">
        <f t="shared" si="75"/>
        <v>372.79216995032812</v>
      </c>
      <c r="AC50" s="30">
        <f t="shared" si="75"/>
        <v>286.13004584835016</v>
      </c>
      <c r="AD50" s="30">
        <f t="shared" si="75"/>
        <v>157.94507488619229</v>
      </c>
      <c r="AE50" s="30">
        <f t="shared" si="75"/>
        <v>179.099868216338</v>
      </c>
      <c r="AF50" s="30">
        <f t="shared" si="75"/>
        <v>933.9598211451555</v>
      </c>
      <c r="AG50" s="30">
        <f t="shared" si="75"/>
        <v>1258.4783640217777</v>
      </c>
      <c r="AH50" s="30">
        <f t="shared" si="75"/>
        <v>1196.5605098947105</v>
      </c>
      <c r="AI50" s="30">
        <f t="shared" si="75"/>
        <v>599.67706712155507</v>
      </c>
      <c r="AJ50" s="30">
        <f t="shared" si="75"/>
        <v>160.60274325718024</v>
      </c>
      <c r="AK50" s="30">
        <f t="shared" si="75"/>
        <v>258.76925089525304</v>
      </c>
      <c r="AL50" s="30">
        <f t="shared" si="75"/>
        <v>437.88876804813918</v>
      </c>
      <c r="AM50" s="30">
        <f t="shared" si="75"/>
        <v>441.20286895187542</v>
      </c>
      <c r="AN50" s="30">
        <f t="shared" si="75"/>
        <v>372.79216995032812</v>
      </c>
      <c r="AO50" s="30">
        <f t="shared" si="75"/>
        <v>286.13004584835016</v>
      </c>
      <c r="AP50" s="30">
        <f t="shared" si="75"/>
        <v>157.94507488619229</v>
      </c>
      <c r="AQ50" s="30">
        <f t="shared" si="75"/>
        <v>179.099868216338</v>
      </c>
      <c r="AR50" s="30">
        <f t="shared" si="75"/>
        <v>933.9598211451555</v>
      </c>
      <c r="AS50" s="30">
        <f t="shared" si="75"/>
        <v>1258.4783640217777</v>
      </c>
      <c r="AT50" s="30">
        <f t="shared" si="75"/>
        <v>1196.5605098947105</v>
      </c>
      <c r="AU50" s="30">
        <f t="shared" si="75"/>
        <v>599.67706712155507</v>
      </c>
      <c r="AV50" s="30">
        <f t="shared" si="75"/>
        <v>160.60274325718024</v>
      </c>
      <c r="AW50" s="30">
        <f t="shared" si="75"/>
        <v>258.76925089525304</v>
      </c>
      <c r="AX50" s="30">
        <f t="shared" si="75"/>
        <v>437.88876804813918</v>
      </c>
      <c r="AY50" s="30">
        <f t="shared" si="75"/>
        <v>441.20286895187542</v>
      </c>
      <c r="AZ50" s="30">
        <f t="shared" si="75"/>
        <v>372.79216995032812</v>
      </c>
      <c r="BA50" s="30">
        <f t="shared" si="75"/>
        <v>286.13004584835016</v>
      </c>
      <c r="BB50" s="30">
        <f t="shared" si="75"/>
        <v>157.94507488619229</v>
      </c>
      <c r="BC50" s="30">
        <f t="shared" si="75"/>
        <v>179.099868216338</v>
      </c>
      <c r="BD50" s="30">
        <f t="shared" si="75"/>
        <v>933.9598211451555</v>
      </c>
      <c r="BE50" s="30">
        <f t="shared" si="75"/>
        <v>1258.4783640217777</v>
      </c>
      <c r="BF50" s="30">
        <f t="shared" si="75"/>
        <v>1196.5605098947105</v>
      </c>
      <c r="BG50" s="30">
        <f t="shared" si="75"/>
        <v>599.67706712155507</v>
      </c>
      <c r="BH50" s="30">
        <f t="shared" si="75"/>
        <v>160.60274325718024</v>
      </c>
      <c r="BI50" s="30">
        <f t="shared" si="75"/>
        <v>258.76925089525304</v>
      </c>
      <c r="BJ50" s="30">
        <f t="shared" si="75"/>
        <v>437.88876804813918</v>
      </c>
      <c r="BK50" s="30">
        <f t="shared" si="75"/>
        <v>441.20286895187542</v>
      </c>
      <c r="BL50" s="30">
        <f t="shared" si="75"/>
        <v>372.79216995032812</v>
      </c>
      <c r="BM50" s="30">
        <f t="shared" si="75"/>
        <v>286.13004584835016</v>
      </c>
      <c r="BN50" s="30">
        <f t="shared" si="75"/>
        <v>157.94507488619229</v>
      </c>
      <c r="BO50" s="30">
        <f t="shared" si="75"/>
        <v>179.099868216338</v>
      </c>
      <c r="BP50" s="30">
        <f t="shared" si="75"/>
        <v>933.9598211451555</v>
      </c>
      <c r="BQ50" s="30">
        <f t="shared" ref="BQ50:CH50" si="76">((BQ5*0.5)+BP20-BQ35)*BQ66*BQ$78*BQ$2</f>
        <v>1258.4783640217777</v>
      </c>
      <c r="BR50" s="30">
        <f t="shared" si="76"/>
        <v>1196.5605098947105</v>
      </c>
      <c r="BS50" s="30">
        <f t="shared" si="76"/>
        <v>599.67706712155507</v>
      </c>
      <c r="BT50" s="30">
        <f t="shared" si="76"/>
        <v>160.60274325718024</v>
      </c>
      <c r="BU50" s="30">
        <f t="shared" si="76"/>
        <v>258.76925089525304</v>
      </c>
      <c r="BV50" s="30">
        <f t="shared" si="76"/>
        <v>437.88876804813918</v>
      </c>
      <c r="BW50" s="30">
        <f t="shared" si="76"/>
        <v>441.20286895187542</v>
      </c>
      <c r="BX50" s="30">
        <f t="shared" si="76"/>
        <v>372.79216995032812</v>
      </c>
      <c r="BY50" s="30">
        <f t="shared" si="76"/>
        <v>286.13004584835016</v>
      </c>
      <c r="BZ50" s="30">
        <f t="shared" si="76"/>
        <v>157.94507488619229</v>
      </c>
      <c r="CA50" s="30">
        <f t="shared" si="76"/>
        <v>179.099868216338</v>
      </c>
      <c r="CB50" s="30">
        <f t="shared" si="76"/>
        <v>933.9598211451555</v>
      </c>
      <c r="CC50" s="30">
        <f t="shared" si="76"/>
        <v>1258.4783640217777</v>
      </c>
      <c r="CD50" s="30">
        <f t="shared" si="76"/>
        <v>1196.5605098947105</v>
      </c>
      <c r="CE50" s="30">
        <f t="shared" si="76"/>
        <v>599.67706712155507</v>
      </c>
      <c r="CF50" s="30">
        <f t="shared" si="76"/>
        <v>160.60274325718024</v>
      </c>
      <c r="CG50" s="30">
        <f t="shared" si="76"/>
        <v>258.76925089525304</v>
      </c>
      <c r="CH50" s="33">
        <f t="shared" si="76"/>
        <v>437.88876804813918</v>
      </c>
    </row>
    <row r="51" spans="1:87" ht="15.5" x14ac:dyDescent="0.35">
      <c r="A51" s="561"/>
      <c r="B51" s="38" t="str">
        <f t="shared" si="74"/>
        <v>Cooling</v>
      </c>
      <c r="C51" s="30">
        <f>((C6*0.5)-C36)*C67*C$78*C$2</f>
        <v>1.8737070747473041</v>
      </c>
      <c r="D51" s="30">
        <f t="shared" ref="D51:BO51" si="77">((D6*0.5)+C21-D36)*D67*D$78*D$2</f>
        <v>24.602906512672149</v>
      </c>
      <c r="E51" s="30">
        <f t="shared" si="77"/>
        <v>270.70618978407998</v>
      </c>
      <c r="F51" s="30">
        <f t="shared" si="77"/>
        <v>2500.3062235844036</v>
      </c>
      <c r="G51" s="30">
        <f t="shared" si="77"/>
        <v>16386.879145885847</v>
      </c>
      <c r="H51" s="30">
        <f t="shared" si="77"/>
        <v>150466.67539883932</v>
      </c>
      <c r="I51" s="30">
        <f t="shared" si="77"/>
        <v>272378.79591796419</v>
      </c>
      <c r="J51" s="30">
        <f t="shared" si="77"/>
        <v>330555.81595629582</v>
      </c>
      <c r="K51" s="30">
        <f t="shared" si="77"/>
        <v>185640.39486705826</v>
      </c>
      <c r="L51" s="30">
        <f t="shared" si="77"/>
        <v>14730.233732466953</v>
      </c>
      <c r="M51" s="30">
        <f t="shared" si="77"/>
        <v>1262.0104054831759</v>
      </c>
      <c r="N51" s="30">
        <f t="shared" si="77"/>
        <v>1179.7077822906872</v>
      </c>
      <c r="O51" s="30">
        <f t="shared" si="77"/>
        <v>1241.0978996907074</v>
      </c>
      <c r="P51" s="30">
        <f t="shared" si="77"/>
        <v>1149.4418759439325</v>
      </c>
      <c r="Q51" s="30">
        <f t="shared" si="77"/>
        <v>3335.9473550091534</v>
      </c>
      <c r="R51" s="30">
        <f t="shared" si="77"/>
        <v>16705.703455642444</v>
      </c>
      <c r="S51" s="30">
        <f t="shared" si="77"/>
        <v>74750.391640565809</v>
      </c>
      <c r="T51" s="30">
        <f t="shared" si="77"/>
        <v>494078.01801090589</v>
      </c>
      <c r="U51" s="30">
        <f t="shared" si="77"/>
        <v>667401.27011353488</v>
      </c>
      <c r="V51" s="30">
        <f t="shared" si="77"/>
        <v>634558.50938816427</v>
      </c>
      <c r="W51" s="30">
        <f t="shared" si="77"/>
        <v>296707.41555841034</v>
      </c>
      <c r="X51" s="30">
        <f t="shared" si="77"/>
        <v>20912.50147399247</v>
      </c>
      <c r="Y51" s="30">
        <f t="shared" si="77"/>
        <v>1635.8916578857911</v>
      </c>
      <c r="Z51" s="30">
        <f t="shared" si="77"/>
        <v>1305.5001923112538</v>
      </c>
      <c r="AA51" s="30">
        <f t="shared" si="77"/>
        <v>1241.0978996907074</v>
      </c>
      <c r="AB51" s="30">
        <f t="shared" si="77"/>
        <v>1149.4418759439325</v>
      </c>
      <c r="AC51" s="30">
        <f t="shared" si="77"/>
        <v>3335.9473550091534</v>
      </c>
      <c r="AD51" s="30">
        <f t="shared" si="77"/>
        <v>16705.703455642444</v>
      </c>
      <c r="AE51" s="30">
        <f t="shared" si="77"/>
        <v>74750.391640565809</v>
      </c>
      <c r="AF51" s="30">
        <f t="shared" si="77"/>
        <v>494078.01801090589</v>
      </c>
      <c r="AG51" s="30">
        <f t="shared" si="77"/>
        <v>667401.27011353488</v>
      </c>
      <c r="AH51" s="30">
        <f t="shared" si="77"/>
        <v>634558.50938816427</v>
      </c>
      <c r="AI51" s="30">
        <f t="shared" si="77"/>
        <v>296707.41555841034</v>
      </c>
      <c r="AJ51" s="30">
        <f t="shared" si="77"/>
        <v>20912.50147399247</v>
      </c>
      <c r="AK51" s="30">
        <f t="shared" si="77"/>
        <v>1635.8916578857911</v>
      </c>
      <c r="AL51" s="30">
        <f t="shared" si="77"/>
        <v>1305.5001923112538</v>
      </c>
      <c r="AM51" s="30">
        <f t="shared" si="77"/>
        <v>1241.0978996907074</v>
      </c>
      <c r="AN51" s="30">
        <f t="shared" si="77"/>
        <v>1149.4418759439325</v>
      </c>
      <c r="AO51" s="30">
        <f t="shared" si="77"/>
        <v>3335.9473550091534</v>
      </c>
      <c r="AP51" s="30">
        <f t="shared" si="77"/>
        <v>16705.703455642444</v>
      </c>
      <c r="AQ51" s="30">
        <f t="shared" si="77"/>
        <v>74750.391640565809</v>
      </c>
      <c r="AR51" s="30">
        <f t="shared" si="77"/>
        <v>494078.01801090589</v>
      </c>
      <c r="AS51" s="30">
        <f t="shared" si="77"/>
        <v>667401.27011353488</v>
      </c>
      <c r="AT51" s="30">
        <f t="shared" si="77"/>
        <v>634558.50938816427</v>
      </c>
      <c r="AU51" s="30">
        <f t="shared" si="77"/>
        <v>296707.41555841034</v>
      </c>
      <c r="AV51" s="30">
        <f t="shared" si="77"/>
        <v>20912.50147399247</v>
      </c>
      <c r="AW51" s="30">
        <f t="shared" si="77"/>
        <v>1635.8916578857911</v>
      </c>
      <c r="AX51" s="30">
        <f t="shared" si="77"/>
        <v>1305.5001923112538</v>
      </c>
      <c r="AY51" s="30">
        <f t="shared" si="77"/>
        <v>1241.0978996907074</v>
      </c>
      <c r="AZ51" s="30">
        <f t="shared" si="77"/>
        <v>1149.4418759439325</v>
      </c>
      <c r="BA51" s="30">
        <f t="shared" si="77"/>
        <v>3335.9473550091534</v>
      </c>
      <c r="BB51" s="30">
        <f t="shared" si="77"/>
        <v>16705.703455642444</v>
      </c>
      <c r="BC51" s="30">
        <f t="shared" si="77"/>
        <v>74750.391640565809</v>
      </c>
      <c r="BD51" s="30">
        <f t="shared" si="77"/>
        <v>494078.01801090589</v>
      </c>
      <c r="BE51" s="30">
        <f t="shared" si="77"/>
        <v>667401.27011353488</v>
      </c>
      <c r="BF51" s="30">
        <f t="shared" si="77"/>
        <v>634558.50938816427</v>
      </c>
      <c r="BG51" s="30">
        <f t="shared" si="77"/>
        <v>296707.41555841034</v>
      </c>
      <c r="BH51" s="30">
        <f t="shared" si="77"/>
        <v>20912.50147399247</v>
      </c>
      <c r="BI51" s="30">
        <f t="shared" si="77"/>
        <v>1635.8916578857911</v>
      </c>
      <c r="BJ51" s="30">
        <f t="shared" si="77"/>
        <v>1305.5001923112538</v>
      </c>
      <c r="BK51" s="30">
        <f t="shared" si="77"/>
        <v>1241.0978996907074</v>
      </c>
      <c r="BL51" s="30">
        <f t="shared" si="77"/>
        <v>1149.4418759439325</v>
      </c>
      <c r="BM51" s="30">
        <f t="shared" si="77"/>
        <v>3335.9473550091534</v>
      </c>
      <c r="BN51" s="30">
        <f t="shared" si="77"/>
        <v>16705.703455642444</v>
      </c>
      <c r="BO51" s="30">
        <f t="shared" si="77"/>
        <v>74750.391640565809</v>
      </c>
      <c r="BP51" s="30">
        <f t="shared" ref="BP51:CH51" si="78">((BP6*0.5)+BO21-BP36)*BP67*BP$78*BP$2</f>
        <v>494078.01801090589</v>
      </c>
      <c r="BQ51" s="30">
        <f t="shared" si="78"/>
        <v>667401.27011353488</v>
      </c>
      <c r="BR51" s="30">
        <f t="shared" si="78"/>
        <v>634558.50938816427</v>
      </c>
      <c r="BS51" s="30">
        <f t="shared" si="78"/>
        <v>296707.41555841034</v>
      </c>
      <c r="BT51" s="30">
        <f t="shared" si="78"/>
        <v>20912.50147399247</v>
      </c>
      <c r="BU51" s="30">
        <f t="shared" si="78"/>
        <v>1635.8916578857911</v>
      </c>
      <c r="BV51" s="30">
        <f t="shared" si="78"/>
        <v>1305.5001923112538</v>
      </c>
      <c r="BW51" s="30">
        <f t="shared" si="78"/>
        <v>1241.0978996907074</v>
      </c>
      <c r="BX51" s="30">
        <f t="shared" si="78"/>
        <v>1149.4418759439325</v>
      </c>
      <c r="BY51" s="30">
        <f t="shared" si="78"/>
        <v>3335.9473550091534</v>
      </c>
      <c r="BZ51" s="30">
        <f t="shared" si="78"/>
        <v>16705.703455642444</v>
      </c>
      <c r="CA51" s="30">
        <f t="shared" si="78"/>
        <v>74750.391640565809</v>
      </c>
      <c r="CB51" s="30">
        <f t="shared" si="78"/>
        <v>494078.01801090589</v>
      </c>
      <c r="CC51" s="30">
        <f t="shared" si="78"/>
        <v>667401.27011353488</v>
      </c>
      <c r="CD51" s="30">
        <f t="shared" si="78"/>
        <v>634558.50938816427</v>
      </c>
      <c r="CE51" s="30">
        <f t="shared" si="78"/>
        <v>296707.41555841034</v>
      </c>
      <c r="CF51" s="30">
        <f t="shared" si="78"/>
        <v>20912.50147399247</v>
      </c>
      <c r="CG51" s="30">
        <f t="shared" si="78"/>
        <v>1635.8916578857911</v>
      </c>
      <c r="CH51" s="33">
        <f t="shared" si="78"/>
        <v>1305.5001923112538</v>
      </c>
    </row>
    <row r="52" spans="1:87" ht="15.5" x14ac:dyDescent="0.35">
      <c r="A52" s="561"/>
      <c r="B52" s="38" t="str">
        <f t="shared" si="74"/>
        <v>Freezer</v>
      </c>
      <c r="C52" s="30">
        <f t="shared" ref="C52:C59" si="79">((C7*0.5)-C37)*C68*C$78*C$2</f>
        <v>0</v>
      </c>
      <c r="D52" s="30">
        <f t="shared" ref="D52:BO52" si="80">((D7*0.5)+C22-D37)*D68*D$78*D$2</f>
        <v>0</v>
      </c>
      <c r="E52" s="30">
        <f t="shared" si="80"/>
        <v>0</v>
      </c>
      <c r="F52" s="30">
        <f t="shared" si="80"/>
        <v>0</v>
      </c>
      <c r="G52" s="30">
        <f t="shared" si="80"/>
        <v>0</v>
      </c>
      <c r="H52" s="30">
        <f t="shared" si="80"/>
        <v>0</v>
      </c>
      <c r="I52" s="30">
        <f t="shared" si="80"/>
        <v>0</v>
      </c>
      <c r="J52" s="30">
        <f t="shared" si="80"/>
        <v>0</v>
      </c>
      <c r="K52" s="30">
        <f t="shared" si="80"/>
        <v>0</v>
      </c>
      <c r="L52" s="30">
        <f t="shared" si="80"/>
        <v>0</v>
      </c>
      <c r="M52" s="30">
        <f t="shared" si="80"/>
        <v>0</v>
      </c>
      <c r="N52" s="30">
        <f t="shared" si="80"/>
        <v>0</v>
      </c>
      <c r="O52" s="30">
        <f t="shared" si="80"/>
        <v>0</v>
      </c>
      <c r="P52" s="30">
        <f t="shared" si="80"/>
        <v>0</v>
      </c>
      <c r="Q52" s="30">
        <f t="shared" si="80"/>
        <v>0</v>
      </c>
      <c r="R52" s="30">
        <f t="shared" si="80"/>
        <v>0</v>
      </c>
      <c r="S52" s="30">
        <f t="shared" si="80"/>
        <v>0</v>
      </c>
      <c r="T52" s="30">
        <f t="shared" si="80"/>
        <v>0</v>
      </c>
      <c r="U52" s="30">
        <f t="shared" si="80"/>
        <v>0</v>
      </c>
      <c r="V52" s="30">
        <f t="shared" si="80"/>
        <v>0</v>
      </c>
      <c r="W52" s="30">
        <f t="shared" si="80"/>
        <v>0</v>
      </c>
      <c r="X52" s="30">
        <f t="shared" si="80"/>
        <v>0</v>
      </c>
      <c r="Y52" s="30">
        <f t="shared" si="80"/>
        <v>0</v>
      </c>
      <c r="Z52" s="30">
        <f t="shared" si="80"/>
        <v>0</v>
      </c>
      <c r="AA52" s="30">
        <f t="shared" si="80"/>
        <v>0</v>
      </c>
      <c r="AB52" s="30">
        <f t="shared" si="80"/>
        <v>0</v>
      </c>
      <c r="AC52" s="30">
        <f t="shared" si="80"/>
        <v>0</v>
      </c>
      <c r="AD52" s="30">
        <f t="shared" si="80"/>
        <v>0</v>
      </c>
      <c r="AE52" s="30">
        <f t="shared" si="80"/>
        <v>0</v>
      </c>
      <c r="AF52" s="30">
        <f t="shared" si="80"/>
        <v>0</v>
      </c>
      <c r="AG52" s="30">
        <f t="shared" si="80"/>
        <v>0</v>
      </c>
      <c r="AH52" s="30">
        <f t="shared" si="80"/>
        <v>0</v>
      </c>
      <c r="AI52" s="30">
        <f t="shared" si="80"/>
        <v>0</v>
      </c>
      <c r="AJ52" s="30">
        <f t="shared" si="80"/>
        <v>0</v>
      </c>
      <c r="AK52" s="30">
        <f t="shared" si="80"/>
        <v>0</v>
      </c>
      <c r="AL52" s="30">
        <f t="shared" si="80"/>
        <v>0</v>
      </c>
      <c r="AM52" s="30">
        <f t="shared" si="80"/>
        <v>0</v>
      </c>
      <c r="AN52" s="30">
        <f t="shared" si="80"/>
        <v>0</v>
      </c>
      <c r="AO52" s="30">
        <f t="shared" si="80"/>
        <v>0</v>
      </c>
      <c r="AP52" s="30">
        <f t="shared" si="80"/>
        <v>0</v>
      </c>
      <c r="AQ52" s="30">
        <f t="shared" si="80"/>
        <v>0</v>
      </c>
      <c r="AR52" s="30">
        <f t="shared" si="80"/>
        <v>0</v>
      </c>
      <c r="AS52" s="30">
        <f t="shared" si="80"/>
        <v>0</v>
      </c>
      <c r="AT52" s="30">
        <f t="shared" si="80"/>
        <v>0</v>
      </c>
      <c r="AU52" s="30">
        <f t="shared" si="80"/>
        <v>0</v>
      </c>
      <c r="AV52" s="30">
        <f t="shared" si="80"/>
        <v>0</v>
      </c>
      <c r="AW52" s="30">
        <f t="shared" si="80"/>
        <v>0</v>
      </c>
      <c r="AX52" s="30">
        <f t="shared" si="80"/>
        <v>0</v>
      </c>
      <c r="AY52" s="30">
        <f t="shared" si="80"/>
        <v>0</v>
      </c>
      <c r="AZ52" s="30">
        <f t="shared" si="80"/>
        <v>0</v>
      </c>
      <c r="BA52" s="30">
        <f t="shared" si="80"/>
        <v>0</v>
      </c>
      <c r="BB52" s="30">
        <f t="shared" si="80"/>
        <v>0</v>
      </c>
      <c r="BC52" s="30">
        <f t="shared" si="80"/>
        <v>0</v>
      </c>
      <c r="BD52" s="30">
        <f t="shared" si="80"/>
        <v>0</v>
      </c>
      <c r="BE52" s="30">
        <f t="shared" si="80"/>
        <v>0</v>
      </c>
      <c r="BF52" s="30">
        <f t="shared" si="80"/>
        <v>0</v>
      </c>
      <c r="BG52" s="30">
        <f t="shared" si="80"/>
        <v>0</v>
      </c>
      <c r="BH52" s="30">
        <f t="shared" si="80"/>
        <v>0</v>
      </c>
      <c r="BI52" s="30">
        <f t="shared" si="80"/>
        <v>0</v>
      </c>
      <c r="BJ52" s="30">
        <f t="shared" si="80"/>
        <v>0</v>
      </c>
      <c r="BK52" s="30">
        <f t="shared" si="80"/>
        <v>0</v>
      </c>
      <c r="BL52" s="30">
        <f t="shared" si="80"/>
        <v>0</v>
      </c>
      <c r="BM52" s="30">
        <f t="shared" si="80"/>
        <v>0</v>
      </c>
      <c r="BN52" s="30">
        <f t="shared" si="80"/>
        <v>0</v>
      </c>
      <c r="BO52" s="30">
        <f t="shared" si="80"/>
        <v>0</v>
      </c>
      <c r="BP52" s="30">
        <f t="shared" ref="BP52:CH52" si="81">((BP7*0.5)+BO22-BP37)*BP68*BP$78*BP$2</f>
        <v>0</v>
      </c>
      <c r="BQ52" s="30">
        <f t="shared" si="81"/>
        <v>0</v>
      </c>
      <c r="BR52" s="30">
        <f t="shared" si="81"/>
        <v>0</v>
      </c>
      <c r="BS52" s="30">
        <f t="shared" si="81"/>
        <v>0</v>
      </c>
      <c r="BT52" s="30">
        <f t="shared" si="81"/>
        <v>0</v>
      </c>
      <c r="BU52" s="30">
        <f t="shared" si="81"/>
        <v>0</v>
      </c>
      <c r="BV52" s="30">
        <f t="shared" si="81"/>
        <v>0</v>
      </c>
      <c r="BW52" s="30">
        <f t="shared" si="81"/>
        <v>0</v>
      </c>
      <c r="BX52" s="30">
        <f t="shared" si="81"/>
        <v>0</v>
      </c>
      <c r="BY52" s="30">
        <f t="shared" si="81"/>
        <v>0</v>
      </c>
      <c r="BZ52" s="30">
        <f t="shared" si="81"/>
        <v>0</v>
      </c>
      <c r="CA52" s="30">
        <f t="shared" si="81"/>
        <v>0</v>
      </c>
      <c r="CB52" s="30">
        <f t="shared" si="81"/>
        <v>0</v>
      </c>
      <c r="CC52" s="30">
        <f t="shared" si="81"/>
        <v>0</v>
      </c>
      <c r="CD52" s="30">
        <f t="shared" si="81"/>
        <v>0</v>
      </c>
      <c r="CE52" s="30">
        <f t="shared" si="81"/>
        <v>0</v>
      </c>
      <c r="CF52" s="30">
        <f t="shared" si="81"/>
        <v>0</v>
      </c>
      <c r="CG52" s="30">
        <f t="shared" si="81"/>
        <v>0</v>
      </c>
      <c r="CH52" s="33">
        <f t="shared" si="81"/>
        <v>0</v>
      </c>
    </row>
    <row r="53" spans="1:87" ht="15.5" x14ac:dyDescent="0.35">
      <c r="A53" s="561"/>
      <c r="B53" s="38" t="str">
        <f t="shared" si="74"/>
        <v>Heating</v>
      </c>
      <c r="C53" s="30">
        <f t="shared" si="79"/>
        <v>495.11952285148544</v>
      </c>
      <c r="D53" s="30">
        <f t="shared" ref="D53:BO53" si="82">((D8*0.5)+C23-D38)*D69*D$78*D$2</f>
        <v>3520.8411940919509</v>
      </c>
      <c r="E53" s="30">
        <f t="shared" si="82"/>
        <v>9413.5275311261976</v>
      </c>
      <c r="F53" s="30">
        <f t="shared" si="82"/>
        <v>7602.3988988543751</v>
      </c>
      <c r="G53" s="30">
        <f t="shared" si="82"/>
        <v>3121.3410065905255</v>
      </c>
      <c r="H53" s="30">
        <f t="shared" si="82"/>
        <v>240.01949750198952</v>
      </c>
      <c r="I53" s="30">
        <f t="shared" si="82"/>
        <v>3.5536912403404557</v>
      </c>
      <c r="J53" s="30">
        <f t="shared" si="82"/>
        <v>6.5778940538793123</v>
      </c>
      <c r="K53" s="30">
        <f t="shared" si="82"/>
        <v>7531.1272413841589</v>
      </c>
      <c r="L53" s="30">
        <f t="shared" si="82"/>
        <v>25207.790930858155</v>
      </c>
      <c r="M53" s="30">
        <f t="shared" si="82"/>
        <v>57675.068582430642</v>
      </c>
      <c r="N53" s="30">
        <f t="shared" si="82"/>
        <v>118865.01781321059</v>
      </c>
      <c r="O53" s="30">
        <f t="shared" si="82"/>
        <v>136682.74646555842</v>
      </c>
      <c r="P53" s="30">
        <f t="shared" si="82"/>
        <v>115427.54175285654</v>
      </c>
      <c r="Q53" s="30">
        <f t="shared" si="82"/>
        <v>87155.089860334221</v>
      </c>
      <c r="R53" s="30">
        <f t="shared" si="82"/>
        <v>39381.157194227562</v>
      </c>
      <c r="S53" s="30">
        <f t="shared" si="82"/>
        <v>11882.373183599959</v>
      </c>
      <c r="T53" s="30">
        <f t="shared" si="82"/>
        <v>724.88552213080072</v>
      </c>
      <c r="U53" s="30">
        <f t="shared" si="82"/>
        <v>8.528064966244715</v>
      </c>
      <c r="V53" s="30">
        <f t="shared" si="82"/>
        <v>12.792097449367072</v>
      </c>
      <c r="W53" s="30">
        <f t="shared" si="82"/>
        <v>12520.620714608283</v>
      </c>
      <c r="X53" s="30">
        <f t="shared" si="82"/>
        <v>37737.775718178913</v>
      </c>
      <c r="Y53" s="30">
        <f t="shared" si="82"/>
        <v>79632.204727395103</v>
      </c>
      <c r="Z53" s="30">
        <f t="shared" si="82"/>
        <v>135612.19459542108</v>
      </c>
      <c r="AA53" s="30">
        <f t="shared" si="82"/>
        <v>136682.74646555842</v>
      </c>
      <c r="AB53" s="30">
        <f t="shared" si="82"/>
        <v>115427.54175285654</v>
      </c>
      <c r="AC53" s="30">
        <f t="shared" si="82"/>
        <v>87155.089860334221</v>
      </c>
      <c r="AD53" s="30">
        <f t="shared" si="82"/>
        <v>39381.157194227562</v>
      </c>
      <c r="AE53" s="30">
        <f t="shared" si="82"/>
        <v>11882.373183599959</v>
      </c>
      <c r="AF53" s="30">
        <f t="shared" si="82"/>
        <v>724.88552213080072</v>
      </c>
      <c r="AG53" s="30">
        <f t="shared" si="82"/>
        <v>8.528064966244715</v>
      </c>
      <c r="AH53" s="30">
        <f t="shared" si="82"/>
        <v>12.792097449367072</v>
      </c>
      <c r="AI53" s="30">
        <f t="shared" si="82"/>
        <v>12520.620714608283</v>
      </c>
      <c r="AJ53" s="30">
        <f t="shared" si="82"/>
        <v>37737.775718178913</v>
      </c>
      <c r="AK53" s="30">
        <f t="shared" si="82"/>
        <v>79632.204727395103</v>
      </c>
      <c r="AL53" s="30">
        <f t="shared" si="82"/>
        <v>135612.19459542108</v>
      </c>
      <c r="AM53" s="30">
        <f t="shared" si="82"/>
        <v>136682.74646555842</v>
      </c>
      <c r="AN53" s="30">
        <f t="shared" si="82"/>
        <v>115427.54175285654</v>
      </c>
      <c r="AO53" s="30">
        <f t="shared" si="82"/>
        <v>87155.089860334221</v>
      </c>
      <c r="AP53" s="30">
        <f t="shared" si="82"/>
        <v>39381.157194227562</v>
      </c>
      <c r="AQ53" s="30">
        <f t="shared" si="82"/>
        <v>11882.373183599959</v>
      </c>
      <c r="AR53" s="30">
        <f t="shared" si="82"/>
        <v>724.88552213080072</v>
      </c>
      <c r="AS53" s="30">
        <f t="shared" si="82"/>
        <v>8.528064966244715</v>
      </c>
      <c r="AT53" s="30">
        <f t="shared" si="82"/>
        <v>12.792097449367072</v>
      </c>
      <c r="AU53" s="30">
        <f t="shared" si="82"/>
        <v>12520.620714608283</v>
      </c>
      <c r="AV53" s="30">
        <f t="shared" si="82"/>
        <v>37737.775718178913</v>
      </c>
      <c r="AW53" s="30">
        <f t="shared" si="82"/>
        <v>79632.204727395103</v>
      </c>
      <c r="AX53" s="30">
        <f t="shared" si="82"/>
        <v>135612.19459542108</v>
      </c>
      <c r="AY53" s="30">
        <f t="shared" si="82"/>
        <v>136682.74646555842</v>
      </c>
      <c r="AZ53" s="30">
        <f t="shared" si="82"/>
        <v>115427.54175285654</v>
      </c>
      <c r="BA53" s="30">
        <f t="shared" si="82"/>
        <v>87155.089860334221</v>
      </c>
      <c r="BB53" s="30">
        <f t="shared" si="82"/>
        <v>39381.157194227562</v>
      </c>
      <c r="BC53" s="30">
        <f t="shared" si="82"/>
        <v>11882.373183599959</v>
      </c>
      <c r="BD53" s="30">
        <f t="shared" si="82"/>
        <v>724.88552213080072</v>
      </c>
      <c r="BE53" s="30">
        <f t="shared" si="82"/>
        <v>8.528064966244715</v>
      </c>
      <c r="BF53" s="30">
        <f t="shared" si="82"/>
        <v>12.792097449367072</v>
      </c>
      <c r="BG53" s="30">
        <f t="shared" si="82"/>
        <v>12520.620714608283</v>
      </c>
      <c r="BH53" s="30">
        <f t="shared" si="82"/>
        <v>37737.775718178913</v>
      </c>
      <c r="BI53" s="30">
        <f t="shared" si="82"/>
        <v>79632.204727395103</v>
      </c>
      <c r="BJ53" s="30">
        <f t="shared" si="82"/>
        <v>135612.19459542108</v>
      </c>
      <c r="BK53" s="30">
        <f t="shared" si="82"/>
        <v>136682.74646555842</v>
      </c>
      <c r="BL53" s="30">
        <f t="shared" si="82"/>
        <v>115427.54175285654</v>
      </c>
      <c r="BM53" s="30">
        <f t="shared" si="82"/>
        <v>87155.089860334221</v>
      </c>
      <c r="BN53" s="30">
        <f t="shared" si="82"/>
        <v>39381.157194227562</v>
      </c>
      <c r="BO53" s="30">
        <f t="shared" si="82"/>
        <v>11882.373183599959</v>
      </c>
      <c r="BP53" s="30">
        <f t="shared" ref="BP53:CH53" si="83">((BP8*0.5)+BO23-BP38)*BP69*BP$78*BP$2</f>
        <v>724.88552213080072</v>
      </c>
      <c r="BQ53" s="30">
        <f t="shared" si="83"/>
        <v>8.528064966244715</v>
      </c>
      <c r="BR53" s="30">
        <f t="shared" si="83"/>
        <v>12.792097449367072</v>
      </c>
      <c r="BS53" s="30">
        <f t="shared" si="83"/>
        <v>12520.620714608283</v>
      </c>
      <c r="BT53" s="30">
        <f t="shared" si="83"/>
        <v>37737.775718178913</v>
      </c>
      <c r="BU53" s="30">
        <f t="shared" si="83"/>
        <v>79632.204727395103</v>
      </c>
      <c r="BV53" s="30">
        <f t="shared" si="83"/>
        <v>135612.19459542108</v>
      </c>
      <c r="BW53" s="30">
        <f t="shared" si="83"/>
        <v>136682.74646555842</v>
      </c>
      <c r="BX53" s="30">
        <f t="shared" si="83"/>
        <v>115427.54175285654</v>
      </c>
      <c r="BY53" s="30">
        <f t="shared" si="83"/>
        <v>87155.089860334221</v>
      </c>
      <c r="BZ53" s="30">
        <f t="shared" si="83"/>
        <v>39381.157194227562</v>
      </c>
      <c r="CA53" s="30">
        <f t="shared" si="83"/>
        <v>11882.373183599959</v>
      </c>
      <c r="CB53" s="30">
        <f t="shared" si="83"/>
        <v>724.88552213080072</v>
      </c>
      <c r="CC53" s="30">
        <f t="shared" si="83"/>
        <v>8.528064966244715</v>
      </c>
      <c r="CD53" s="30">
        <f t="shared" si="83"/>
        <v>12.792097449367072</v>
      </c>
      <c r="CE53" s="30">
        <f t="shared" si="83"/>
        <v>12520.620714608283</v>
      </c>
      <c r="CF53" s="30">
        <f t="shared" si="83"/>
        <v>37737.775718178913</v>
      </c>
      <c r="CG53" s="30">
        <f t="shared" si="83"/>
        <v>79632.204727395103</v>
      </c>
      <c r="CH53" s="33">
        <f t="shared" si="83"/>
        <v>135612.19459542108</v>
      </c>
    </row>
    <row r="54" spans="1:87" ht="15.5" x14ac:dyDescent="0.35">
      <c r="A54" s="561"/>
      <c r="B54" s="38" t="str">
        <f t="shared" si="74"/>
        <v>HVAC</v>
      </c>
      <c r="C54" s="30">
        <f t="shared" si="79"/>
        <v>723.46786608801222</v>
      </c>
      <c r="D54" s="30">
        <f t="shared" ref="D54:BO54" si="84">((D9*0.5)+C24-D39)*D70*D$78*D$2</f>
        <v>1276.9847294896592</v>
      </c>
      <c r="E54" s="30">
        <f t="shared" si="84"/>
        <v>1220.7050974102033</v>
      </c>
      <c r="F54" s="30">
        <f t="shared" si="84"/>
        <v>840.82226902310902</v>
      </c>
      <c r="G54" s="30">
        <f t="shared" si="84"/>
        <v>1131.4667547594784</v>
      </c>
      <c r="H54" s="30">
        <f t="shared" si="84"/>
        <v>6576.4641210746349</v>
      </c>
      <c r="I54" s="30">
        <f t="shared" si="84"/>
        <v>9864.1946941010992</v>
      </c>
      <c r="J54" s="30">
        <f t="shared" si="84"/>
        <v>10026.364878382305</v>
      </c>
      <c r="K54" s="30">
        <f t="shared" si="84"/>
        <v>5475.0893593977626</v>
      </c>
      <c r="L54" s="30">
        <f t="shared" si="84"/>
        <v>1603.0464558084591</v>
      </c>
      <c r="M54" s="30">
        <f t="shared" si="84"/>
        <v>2913.294004560044</v>
      </c>
      <c r="N54" s="30">
        <f t="shared" si="84"/>
        <v>5615.2121225203973</v>
      </c>
      <c r="O54" s="30">
        <f t="shared" si="84"/>
        <v>5933.9344337588864</v>
      </c>
      <c r="P54" s="30">
        <f t="shared" si="84"/>
        <v>5013.8483894247665</v>
      </c>
      <c r="Q54" s="30">
        <f t="shared" si="84"/>
        <v>3848.2907774965793</v>
      </c>
      <c r="R54" s="30">
        <f t="shared" si="84"/>
        <v>2124.2738532872786</v>
      </c>
      <c r="S54" s="30">
        <f t="shared" si="84"/>
        <v>2408.7941168998359</v>
      </c>
      <c r="T54" s="30">
        <f t="shared" si="84"/>
        <v>12561.242758022581</v>
      </c>
      <c r="U54" s="30">
        <f t="shared" si="84"/>
        <v>16925.837577053309</v>
      </c>
      <c r="V54" s="30">
        <f t="shared" si="84"/>
        <v>16093.076703258672</v>
      </c>
      <c r="W54" s="30">
        <f t="shared" si="84"/>
        <v>8065.3247024018674</v>
      </c>
      <c r="X54" s="30">
        <f t="shared" si="84"/>
        <v>2160.0180221717228</v>
      </c>
      <c r="Y54" s="30">
        <f t="shared" si="84"/>
        <v>3480.3032263437594</v>
      </c>
      <c r="Z54" s="30">
        <f t="shared" si="84"/>
        <v>5889.3616105668034</v>
      </c>
      <c r="AA54" s="30">
        <f t="shared" si="84"/>
        <v>5933.9344337588864</v>
      </c>
      <c r="AB54" s="30">
        <f t="shared" si="84"/>
        <v>5013.8483894247665</v>
      </c>
      <c r="AC54" s="30">
        <f t="shared" si="84"/>
        <v>3848.2907774965793</v>
      </c>
      <c r="AD54" s="30">
        <f t="shared" si="84"/>
        <v>2124.2738532872786</v>
      </c>
      <c r="AE54" s="30">
        <f t="shared" si="84"/>
        <v>2408.7941168998359</v>
      </c>
      <c r="AF54" s="30">
        <f t="shared" si="84"/>
        <v>12561.242758022581</v>
      </c>
      <c r="AG54" s="30">
        <f t="shared" si="84"/>
        <v>16925.837577053309</v>
      </c>
      <c r="AH54" s="30">
        <f t="shared" si="84"/>
        <v>16093.076703258672</v>
      </c>
      <c r="AI54" s="30">
        <f t="shared" si="84"/>
        <v>8065.3247024018674</v>
      </c>
      <c r="AJ54" s="30">
        <f t="shared" si="84"/>
        <v>2160.0180221717228</v>
      </c>
      <c r="AK54" s="30">
        <f t="shared" si="84"/>
        <v>3480.3032263437594</v>
      </c>
      <c r="AL54" s="30">
        <f t="shared" si="84"/>
        <v>5889.3616105668034</v>
      </c>
      <c r="AM54" s="30">
        <f t="shared" si="84"/>
        <v>5933.9344337588864</v>
      </c>
      <c r="AN54" s="30">
        <f t="shared" si="84"/>
        <v>5013.8483894247665</v>
      </c>
      <c r="AO54" s="30">
        <f t="shared" si="84"/>
        <v>3848.2907774965793</v>
      </c>
      <c r="AP54" s="30">
        <f t="shared" si="84"/>
        <v>2124.2738532872786</v>
      </c>
      <c r="AQ54" s="30">
        <f t="shared" si="84"/>
        <v>2408.7941168998359</v>
      </c>
      <c r="AR54" s="30">
        <f t="shared" si="84"/>
        <v>12561.242758022581</v>
      </c>
      <c r="AS54" s="30">
        <f t="shared" si="84"/>
        <v>16925.837577053309</v>
      </c>
      <c r="AT54" s="30">
        <f t="shared" si="84"/>
        <v>16093.076703258672</v>
      </c>
      <c r="AU54" s="30">
        <f t="shared" si="84"/>
        <v>8065.3247024018674</v>
      </c>
      <c r="AV54" s="30">
        <f t="shared" si="84"/>
        <v>2160.0180221717228</v>
      </c>
      <c r="AW54" s="30">
        <f t="shared" si="84"/>
        <v>3480.3032263437594</v>
      </c>
      <c r="AX54" s="30">
        <f t="shared" si="84"/>
        <v>5889.3616105668034</v>
      </c>
      <c r="AY54" s="30">
        <f t="shared" si="84"/>
        <v>5933.9344337588864</v>
      </c>
      <c r="AZ54" s="30">
        <f t="shared" si="84"/>
        <v>5013.8483894247665</v>
      </c>
      <c r="BA54" s="30">
        <f t="shared" si="84"/>
        <v>3848.2907774965793</v>
      </c>
      <c r="BB54" s="30">
        <f t="shared" si="84"/>
        <v>2124.2738532872786</v>
      </c>
      <c r="BC54" s="30">
        <f t="shared" si="84"/>
        <v>2408.7941168998359</v>
      </c>
      <c r="BD54" s="30">
        <f t="shared" si="84"/>
        <v>12561.242758022581</v>
      </c>
      <c r="BE54" s="30">
        <f t="shared" si="84"/>
        <v>16925.837577053309</v>
      </c>
      <c r="BF54" s="30">
        <f t="shared" si="84"/>
        <v>16093.076703258672</v>
      </c>
      <c r="BG54" s="30">
        <f t="shared" si="84"/>
        <v>8065.3247024018674</v>
      </c>
      <c r="BH54" s="30">
        <f t="shared" si="84"/>
        <v>2160.0180221717228</v>
      </c>
      <c r="BI54" s="30">
        <f t="shared" si="84"/>
        <v>3480.3032263437594</v>
      </c>
      <c r="BJ54" s="30">
        <f t="shared" si="84"/>
        <v>5889.3616105668034</v>
      </c>
      <c r="BK54" s="30">
        <f t="shared" si="84"/>
        <v>5933.9344337588864</v>
      </c>
      <c r="BL54" s="30">
        <f t="shared" si="84"/>
        <v>5013.8483894247665</v>
      </c>
      <c r="BM54" s="30">
        <f t="shared" si="84"/>
        <v>3848.2907774965793</v>
      </c>
      <c r="BN54" s="30">
        <f t="shared" si="84"/>
        <v>2124.2738532872786</v>
      </c>
      <c r="BO54" s="30">
        <f t="shared" si="84"/>
        <v>2408.7941168998359</v>
      </c>
      <c r="BP54" s="30">
        <f t="shared" ref="BP54:CH54" si="85">((BP9*0.5)+BO24-BP39)*BP70*BP$78*BP$2</f>
        <v>12561.242758022581</v>
      </c>
      <c r="BQ54" s="30">
        <f t="shared" si="85"/>
        <v>16925.837577053309</v>
      </c>
      <c r="BR54" s="30">
        <f t="shared" si="85"/>
        <v>16093.076703258672</v>
      </c>
      <c r="BS54" s="30">
        <f t="shared" si="85"/>
        <v>8065.3247024018674</v>
      </c>
      <c r="BT54" s="30">
        <f t="shared" si="85"/>
        <v>2160.0180221717228</v>
      </c>
      <c r="BU54" s="30">
        <f t="shared" si="85"/>
        <v>3480.3032263437594</v>
      </c>
      <c r="BV54" s="30">
        <f t="shared" si="85"/>
        <v>5889.3616105668034</v>
      </c>
      <c r="BW54" s="30">
        <f t="shared" si="85"/>
        <v>5933.9344337588864</v>
      </c>
      <c r="BX54" s="30">
        <f t="shared" si="85"/>
        <v>5013.8483894247665</v>
      </c>
      <c r="BY54" s="30">
        <f t="shared" si="85"/>
        <v>3848.2907774965793</v>
      </c>
      <c r="BZ54" s="30">
        <f t="shared" si="85"/>
        <v>2124.2738532872786</v>
      </c>
      <c r="CA54" s="30">
        <f t="shared" si="85"/>
        <v>2408.7941168998359</v>
      </c>
      <c r="CB54" s="30">
        <f t="shared" si="85"/>
        <v>12561.242758022581</v>
      </c>
      <c r="CC54" s="30">
        <f t="shared" si="85"/>
        <v>16925.837577053309</v>
      </c>
      <c r="CD54" s="30">
        <f t="shared" si="85"/>
        <v>16093.076703258672</v>
      </c>
      <c r="CE54" s="30">
        <f t="shared" si="85"/>
        <v>8065.3247024018674</v>
      </c>
      <c r="CF54" s="30">
        <f t="shared" si="85"/>
        <v>2160.0180221717228</v>
      </c>
      <c r="CG54" s="30">
        <f t="shared" si="85"/>
        <v>3480.3032263437594</v>
      </c>
      <c r="CH54" s="33">
        <f t="shared" si="85"/>
        <v>5889.3616105668034</v>
      </c>
    </row>
    <row r="55" spans="1:87" ht="15.5" x14ac:dyDescent="0.35">
      <c r="A55" s="561"/>
      <c r="B55" s="38" t="str">
        <f t="shared" si="74"/>
        <v>Lighting</v>
      </c>
      <c r="C55" s="30">
        <f t="shared" si="79"/>
        <v>5.7299978953472301</v>
      </c>
      <c r="D55" s="30">
        <f t="shared" ref="D55:BO55" si="86">((D10*0.5)+C25-D40)*D71*D$78*D$2</f>
        <v>13.964517942165331</v>
      </c>
      <c r="E55" s="30">
        <f t="shared" si="86"/>
        <v>27.664874149197562</v>
      </c>
      <c r="F55" s="30">
        <f t="shared" si="86"/>
        <v>52.466057790940965</v>
      </c>
      <c r="G55" s="30">
        <f t="shared" si="86"/>
        <v>81.396815344750806</v>
      </c>
      <c r="H55" s="30">
        <f t="shared" si="86"/>
        <v>191.38041449683095</v>
      </c>
      <c r="I55" s="30">
        <f t="shared" si="86"/>
        <v>250.05504200561091</v>
      </c>
      <c r="J55" s="30">
        <f t="shared" si="86"/>
        <v>335.09197209091661</v>
      </c>
      <c r="K55" s="30">
        <f t="shared" si="86"/>
        <v>445.99756258090969</v>
      </c>
      <c r="L55" s="30">
        <f t="shared" si="86"/>
        <v>295.28569766033451</v>
      </c>
      <c r="M55" s="30">
        <f t="shared" si="86"/>
        <v>353.41742777055623</v>
      </c>
      <c r="N55" s="30">
        <f t="shared" si="86"/>
        <v>403.81167980297272</v>
      </c>
      <c r="O55" s="30">
        <f t="shared" si="86"/>
        <v>421.88066645671387</v>
      </c>
      <c r="P55" s="30">
        <f t="shared" si="86"/>
        <v>372.57142566044757</v>
      </c>
      <c r="Q55" s="30">
        <f t="shared" si="86"/>
        <v>399.07447489887079</v>
      </c>
      <c r="R55" s="30">
        <f t="shared" si="86"/>
        <v>378.85910197952325</v>
      </c>
      <c r="S55" s="30">
        <f t="shared" si="86"/>
        <v>365.77423047296259</v>
      </c>
      <c r="T55" s="30">
        <f t="shared" si="86"/>
        <v>647.26243303694571</v>
      </c>
      <c r="U55" s="30">
        <f t="shared" si="86"/>
        <v>641.17793185641506</v>
      </c>
      <c r="V55" s="30">
        <f t="shared" si="86"/>
        <v>666.69693447848545</v>
      </c>
      <c r="W55" s="30">
        <f t="shared" si="86"/>
        <v>697.18557626353561</v>
      </c>
      <c r="X55" s="30">
        <f t="shared" si="86"/>
        <v>385.84310177557916</v>
      </c>
      <c r="Y55" s="30">
        <f t="shared" si="86"/>
        <v>410.49888090096351</v>
      </c>
      <c r="Z55" s="30">
        <f t="shared" si="86"/>
        <v>423.42240508036645</v>
      </c>
      <c r="AA55" s="30">
        <f t="shared" si="86"/>
        <v>421.88066645671387</v>
      </c>
      <c r="AB55" s="30">
        <f t="shared" si="86"/>
        <v>372.57142566044757</v>
      </c>
      <c r="AC55" s="30">
        <f t="shared" si="86"/>
        <v>399.07447489887079</v>
      </c>
      <c r="AD55" s="30">
        <f t="shared" si="86"/>
        <v>378.85910197952325</v>
      </c>
      <c r="AE55" s="30">
        <f t="shared" si="86"/>
        <v>365.77423047296259</v>
      </c>
      <c r="AF55" s="30">
        <f t="shared" si="86"/>
        <v>647.26243303694571</v>
      </c>
      <c r="AG55" s="30">
        <f t="shared" si="86"/>
        <v>641.17793185641506</v>
      </c>
      <c r="AH55" s="30">
        <f t="shared" si="86"/>
        <v>666.69693447848545</v>
      </c>
      <c r="AI55" s="30">
        <f t="shared" si="86"/>
        <v>697.18557626353561</v>
      </c>
      <c r="AJ55" s="30">
        <f t="shared" si="86"/>
        <v>385.84310177557916</v>
      </c>
      <c r="AK55" s="30">
        <f t="shared" si="86"/>
        <v>410.49888090096351</v>
      </c>
      <c r="AL55" s="30">
        <f t="shared" si="86"/>
        <v>423.42240508036645</v>
      </c>
      <c r="AM55" s="30">
        <f t="shared" si="86"/>
        <v>421.88066645671387</v>
      </c>
      <c r="AN55" s="30">
        <f t="shared" si="86"/>
        <v>372.57142566044757</v>
      </c>
      <c r="AO55" s="30">
        <f t="shared" si="86"/>
        <v>399.07447489887079</v>
      </c>
      <c r="AP55" s="30">
        <f t="shared" si="86"/>
        <v>378.85910197952325</v>
      </c>
      <c r="AQ55" s="30">
        <f t="shared" si="86"/>
        <v>365.77423047296259</v>
      </c>
      <c r="AR55" s="30">
        <f t="shared" si="86"/>
        <v>647.26243303694571</v>
      </c>
      <c r="AS55" s="30">
        <f t="shared" si="86"/>
        <v>641.17793185641506</v>
      </c>
      <c r="AT55" s="30">
        <f t="shared" si="86"/>
        <v>666.69693447848545</v>
      </c>
      <c r="AU55" s="30">
        <f t="shared" si="86"/>
        <v>697.18557626353561</v>
      </c>
      <c r="AV55" s="30">
        <f t="shared" si="86"/>
        <v>385.84310177557916</v>
      </c>
      <c r="AW55" s="30">
        <f t="shared" si="86"/>
        <v>410.49888090096351</v>
      </c>
      <c r="AX55" s="30">
        <f t="shared" si="86"/>
        <v>423.42240508036645</v>
      </c>
      <c r="AY55" s="30">
        <f t="shared" si="86"/>
        <v>421.88066645671387</v>
      </c>
      <c r="AZ55" s="30">
        <f t="shared" si="86"/>
        <v>372.57142566044757</v>
      </c>
      <c r="BA55" s="30">
        <f t="shared" si="86"/>
        <v>399.07447489887079</v>
      </c>
      <c r="BB55" s="30">
        <f t="shared" si="86"/>
        <v>378.85910197952325</v>
      </c>
      <c r="BC55" s="30">
        <f t="shared" si="86"/>
        <v>365.77423047296259</v>
      </c>
      <c r="BD55" s="30">
        <f t="shared" si="86"/>
        <v>647.26243303694571</v>
      </c>
      <c r="BE55" s="30">
        <f t="shared" si="86"/>
        <v>641.17793185641506</v>
      </c>
      <c r="BF55" s="30">
        <f t="shared" si="86"/>
        <v>666.69693447848545</v>
      </c>
      <c r="BG55" s="30">
        <f t="shared" si="86"/>
        <v>697.18557626353561</v>
      </c>
      <c r="BH55" s="30">
        <f t="shared" si="86"/>
        <v>385.84310177557916</v>
      </c>
      <c r="BI55" s="30">
        <f t="shared" si="86"/>
        <v>410.49888090096351</v>
      </c>
      <c r="BJ55" s="30">
        <f t="shared" si="86"/>
        <v>423.42240508036645</v>
      </c>
      <c r="BK55" s="30">
        <f t="shared" si="86"/>
        <v>421.88066645671387</v>
      </c>
      <c r="BL55" s="30">
        <f t="shared" si="86"/>
        <v>372.57142566044757</v>
      </c>
      <c r="BM55" s="30">
        <f t="shared" si="86"/>
        <v>399.07447489887079</v>
      </c>
      <c r="BN55" s="30">
        <f t="shared" si="86"/>
        <v>378.85910197952325</v>
      </c>
      <c r="BO55" s="30">
        <f t="shared" si="86"/>
        <v>365.77423047296259</v>
      </c>
      <c r="BP55" s="30">
        <f t="shared" ref="BP55:CH55" si="87">((BP10*0.5)+BO25-BP40)*BP71*BP$78*BP$2</f>
        <v>647.26243303694571</v>
      </c>
      <c r="BQ55" s="30">
        <f t="shared" si="87"/>
        <v>641.17793185641506</v>
      </c>
      <c r="BR55" s="30">
        <f t="shared" si="87"/>
        <v>666.69693447848545</v>
      </c>
      <c r="BS55" s="30">
        <f t="shared" si="87"/>
        <v>697.18557626353561</v>
      </c>
      <c r="BT55" s="30">
        <f t="shared" si="87"/>
        <v>385.84310177557916</v>
      </c>
      <c r="BU55" s="30">
        <f t="shared" si="87"/>
        <v>410.49888090096351</v>
      </c>
      <c r="BV55" s="30">
        <f t="shared" si="87"/>
        <v>423.42240508036645</v>
      </c>
      <c r="BW55" s="30">
        <f t="shared" si="87"/>
        <v>421.88066645671387</v>
      </c>
      <c r="BX55" s="30">
        <f t="shared" si="87"/>
        <v>372.57142566044757</v>
      </c>
      <c r="BY55" s="30">
        <f t="shared" si="87"/>
        <v>399.07447489887079</v>
      </c>
      <c r="BZ55" s="30">
        <f t="shared" si="87"/>
        <v>378.85910197952325</v>
      </c>
      <c r="CA55" s="30">
        <f t="shared" si="87"/>
        <v>365.77423047296259</v>
      </c>
      <c r="CB55" s="30">
        <f t="shared" si="87"/>
        <v>647.26243303694571</v>
      </c>
      <c r="CC55" s="30">
        <f t="shared" si="87"/>
        <v>641.17793185641506</v>
      </c>
      <c r="CD55" s="30">
        <f t="shared" si="87"/>
        <v>666.69693447848545</v>
      </c>
      <c r="CE55" s="30">
        <f t="shared" si="87"/>
        <v>697.18557626353561</v>
      </c>
      <c r="CF55" s="30">
        <f t="shared" si="87"/>
        <v>385.84310177557916</v>
      </c>
      <c r="CG55" s="30">
        <f t="shared" si="87"/>
        <v>410.49888090096351</v>
      </c>
      <c r="CH55" s="33">
        <f t="shared" si="87"/>
        <v>423.42240508036645</v>
      </c>
    </row>
    <row r="56" spans="1:87" ht="15.5" x14ac:dyDescent="0.35">
      <c r="A56" s="561"/>
      <c r="B56" s="38" t="str">
        <f t="shared" si="74"/>
        <v>Miscellaneous</v>
      </c>
      <c r="C56" s="30">
        <f t="shared" si="79"/>
        <v>1.3958839534048098</v>
      </c>
      <c r="D56" s="30">
        <f t="shared" ref="D56:BO56" si="88">((D11*0.5)+C26-D41)*D72*D$78*D$2</f>
        <v>8.318138824682805</v>
      </c>
      <c r="E56" s="30">
        <f t="shared" si="88"/>
        <v>45.543145957121851</v>
      </c>
      <c r="F56" s="30">
        <f t="shared" si="88"/>
        <v>108.57218611462017</v>
      </c>
      <c r="G56" s="30">
        <f t="shared" si="88"/>
        <v>182.02587700118855</v>
      </c>
      <c r="H56" s="30">
        <f t="shared" si="88"/>
        <v>473.10850271122229</v>
      </c>
      <c r="I56" s="30">
        <f t="shared" si="88"/>
        <v>640.42338015231962</v>
      </c>
      <c r="J56" s="30">
        <f t="shared" si="88"/>
        <v>825.15990170044029</v>
      </c>
      <c r="K56" s="30">
        <f t="shared" si="88"/>
        <v>907.0984079171817</v>
      </c>
      <c r="L56" s="30">
        <f t="shared" si="88"/>
        <v>479.7307325284545</v>
      </c>
      <c r="M56" s="30">
        <f t="shared" si="88"/>
        <v>486.85411904635515</v>
      </c>
      <c r="N56" s="30">
        <f t="shared" si="88"/>
        <v>502.11970074804401</v>
      </c>
      <c r="O56" s="30">
        <f t="shared" si="88"/>
        <v>505.5911694721201</v>
      </c>
      <c r="P56" s="30">
        <f t="shared" si="88"/>
        <v>465.52957581998567</v>
      </c>
      <c r="Q56" s="30">
        <f t="shared" si="88"/>
        <v>520.83005245731374</v>
      </c>
      <c r="R56" s="30">
        <f t="shared" si="88"/>
        <v>525.16224740158862</v>
      </c>
      <c r="S56" s="30">
        <f t="shared" si="88"/>
        <v>558.35269765972134</v>
      </c>
      <c r="T56" s="30">
        <f t="shared" si="88"/>
        <v>1108.2554227586495</v>
      </c>
      <c r="U56" s="30">
        <f t="shared" si="88"/>
        <v>1145.515757653521</v>
      </c>
      <c r="V56" s="30">
        <f t="shared" si="88"/>
        <v>1144.935462687755</v>
      </c>
      <c r="W56" s="30">
        <f t="shared" si="88"/>
        <v>1108.4443560033171</v>
      </c>
      <c r="X56" s="30">
        <f t="shared" si="88"/>
        <v>553.27870346409657</v>
      </c>
      <c r="Y56" s="30">
        <f t="shared" si="88"/>
        <v>535.73456367546567</v>
      </c>
      <c r="Z56" s="30">
        <f t="shared" si="88"/>
        <v>522.38771178658089</v>
      </c>
      <c r="AA56" s="30">
        <f t="shared" si="88"/>
        <v>505.5911694721201</v>
      </c>
      <c r="AB56" s="30">
        <f t="shared" si="88"/>
        <v>465.52957581998567</v>
      </c>
      <c r="AC56" s="30">
        <f t="shared" si="88"/>
        <v>520.83005245731374</v>
      </c>
      <c r="AD56" s="30">
        <f t="shared" si="88"/>
        <v>525.16224740158862</v>
      </c>
      <c r="AE56" s="30">
        <f t="shared" si="88"/>
        <v>558.35269765972134</v>
      </c>
      <c r="AF56" s="30">
        <f t="shared" si="88"/>
        <v>1108.2554227586495</v>
      </c>
      <c r="AG56" s="30">
        <f t="shared" si="88"/>
        <v>1145.515757653521</v>
      </c>
      <c r="AH56" s="30">
        <f t="shared" si="88"/>
        <v>1144.935462687755</v>
      </c>
      <c r="AI56" s="30">
        <f t="shared" si="88"/>
        <v>1108.4443560033171</v>
      </c>
      <c r="AJ56" s="30">
        <f t="shared" si="88"/>
        <v>553.27870346409657</v>
      </c>
      <c r="AK56" s="30">
        <f t="shared" si="88"/>
        <v>535.73456367546567</v>
      </c>
      <c r="AL56" s="30">
        <f t="shared" si="88"/>
        <v>522.38771178658089</v>
      </c>
      <c r="AM56" s="30">
        <f t="shared" si="88"/>
        <v>505.5911694721201</v>
      </c>
      <c r="AN56" s="30">
        <f t="shared" si="88"/>
        <v>465.52957581998567</v>
      </c>
      <c r="AO56" s="30">
        <f t="shared" si="88"/>
        <v>520.83005245731374</v>
      </c>
      <c r="AP56" s="30">
        <f t="shared" si="88"/>
        <v>525.16224740158862</v>
      </c>
      <c r="AQ56" s="30">
        <f t="shared" si="88"/>
        <v>558.35269765972134</v>
      </c>
      <c r="AR56" s="30">
        <f t="shared" si="88"/>
        <v>1108.2554227586495</v>
      </c>
      <c r="AS56" s="30">
        <f t="shared" si="88"/>
        <v>1145.515757653521</v>
      </c>
      <c r="AT56" s="30">
        <f t="shared" si="88"/>
        <v>1144.935462687755</v>
      </c>
      <c r="AU56" s="30">
        <f t="shared" si="88"/>
        <v>1108.4443560033171</v>
      </c>
      <c r="AV56" s="30">
        <f t="shared" si="88"/>
        <v>553.27870346409657</v>
      </c>
      <c r="AW56" s="30">
        <f t="shared" si="88"/>
        <v>535.73456367546567</v>
      </c>
      <c r="AX56" s="30">
        <f t="shared" si="88"/>
        <v>522.38771178658089</v>
      </c>
      <c r="AY56" s="30">
        <f t="shared" si="88"/>
        <v>505.5911694721201</v>
      </c>
      <c r="AZ56" s="30">
        <f t="shared" si="88"/>
        <v>465.52957581998567</v>
      </c>
      <c r="BA56" s="30">
        <f t="shared" si="88"/>
        <v>520.83005245731374</v>
      </c>
      <c r="BB56" s="30">
        <f t="shared" si="88"/>
        <v>525.16224740158862</v>
      </c>
      <c r="BC56" s="30">
        <f t="shared" si="88"/>
        <v>558.35269765972134</v>
      </c>
      <c r="BD56" s="30">
        <f t="shared" si="88"/>
        <v>1108.2554227586495</v>
      </c>
      <c r="BE56" s="30">
        <f t="shared" si="88"/>
        <v>1145.515757653521</v>
      </c>
      <c r="BF56" s="30">
        <f t="shared" si="88"/>
        <v>1144.935462687755</v>
      </c>
      <c r="BG56" s="30">
        <f t="shared" si="88"/>
        <v>1108.4443560033171</v>
      </c>
      <c r="BH56" s="30">
        <f t="shared" si="88"/>
        <v>553.27870346409657</v>
      </c>
      <c r="BI56" s="30">
        <f t="shared" si="88"/>
        <v>535.73456367546567</v>
      </c>
      <c r="BJ56" s="30">
        <f t="shared" si="88"/>
        <v>522.38771178658089</v>
      </c>
      <c r="BK56" s="30">
        <f t="shared" si="88"/>
        <v>505.5911694721201</v>
      </c>
      <c r="BL56" s="30">
        <f t="shared" si="88"/>
        <v>465.52957581998567</v>
      </c>
      <c r="BM56" s="30">
        <f t="shared" si="88"/>
        <v>520.83005245731374</v>
      </c>
      <c r="BN56" s="30">
        <f t="shared" si="88"/>
        <v>525.16224740158862</v>
      </c>
      <c r="BO56" s="30">
        <f t="shared" si="88"/>
        <v>558.35269765972134</v>
      </c>
      <c r="BP56" s="30">
        <f t="shared" ref="BP56:CH56" si="89">((BP11*0.5)+BO26-BP41)*BP72*BP$78*BP$2</f>
        <v>1108.2554227586495</v>
      </c>
      <c r="BQ56" s="30">
        <f t="shared" si="89"/>
        <v>1145.515757653521</v>
      </c>
      <c r="BR56" s="30">
        <f t="shared" si="89"/>
        <v>1144.935462687755</v>
      </c>
      <c r="BS56" s="30">
        <f t="shared" si="89"/>
        <v>1108.4443560033171</v>
      </c>
      <c r="BT56" s="30">
        <f t="shared" si="89"/>
        <v>553.27870346409657</v>
      </c>
      <c r="BU56" s="30">
        <f t="shared" si="89"/>
        <v>535.73456367546567</v>
      </c>
      <c r="BV56" s="30">
        <f t="shared" si="89"/>
        <v>522.38771178658089</v>
      </c>
      <c r="BW56" s="30">
        <f t="shared" si="89"/>
        <v>505.5911694721201</v>
      </c>
      <c r="BX56" s="30">
        <f t="shared" si="89"/>
        <v>465.52957581998567</v>
      </c>
      <c r="BY56" s="30">
        <f t="shared" si="89"/>
        <v>520.83005245731374</v>
      </c>
      <c r="BZ56" s="30">
        <f t="shared" si="89"/>
        <v>525.16224740158862</v>
      </c>
      <c r="CA56" s="30">
        <f t="shared" si="89"/>
        <v>558.35269765972134</v>
      </c>
      <c r="CB56" s="30">
        <f t="shared" si="89"/>
        <v>1108.2554227586495</v>
      </c>
      <c r="CC56" s="30">
        <f t="shared" si="89"/>
        <v>1145.515757653521</v>
      </c>
      <c r="CD56" s="30">
        <f t="shared" si="89"/>
        <v>1144.935462687755</v>
      </c>
      <c r="CE56" s="30">
        <f t="shared" si="89"/>
        <v>1108.4443560033171</v>
      </c>
      <c r="CF56" s="30">
        <f t="shared" si="89"/>
        <v>553.27870346409657</v>
      </c>
      <c r="CG56" s="30">
        <f t="shared" si="89"/>
        <v>535.73456367546567</v>
      </c>
      <c r="CH56" s="33">
        <f t="shared" si="89"/>
        <v>522.38771178658089</v>
      </c>
    </row>
    <row r="57" spans="1:87" ht="15.5" x14ac:dyDescent="0.35">
      <c r="A57" s="561"/>
      <c r="B57" s="38" t="str">
        <f t="shared" si="74"/>
        <v>Pool Spa</v>
      </c>
      <c r="C57" s="30">
        <f t="shared" si="79"/>
        <v>0</v>
      </c>
      <c r="D57" s="30">
        <f t="shared" ref="D57:BO57" si="90">((D12*0.5)+C27-D42)*D73*D$78*D$2</f>
        <v>0</v>
      </c>
      <c r="E57" s="30">
        <f t="shared" si="90"/>
        <v>0</v>
      </c>
      <c r="F57" s="30">
        <f t="shared" si="90"/>
        <v>0</v>
      </c>
      <c r="G57" s="30">
        <f t="shared" si="90"/>
        <v>0</v>
      </c>
      <c r="H57" s="30">
        <f t="shared" si="90"/>
        <v>0</v>
      </c>
      <c r="I57" s="30">
        <f t="shared" si="90"/>
        <v>0</v>
      </c>
      <c r="J57" s="30">
        <f t="shared" si="90"/>
        <v>0</v>
      </c>
      <c r="K57" s="30">
        <f t="shared" si="90"/>
        <v>0</v>
      </c>
      <c r="L57" s="30">
        <f t="shared" si="90"/>
        <v>0</v>
      </c>
      <c r="M57" s="30">
        <f t="shared" si="90"/>
        <v>0</v>
      </c>
      <c r="N57" s="30">
        <f t="shared" si="90"/>
        <v>0</v>
      </c>
      <c r="O57" s="30">
        <f t="shared" si="90"/>
        <v>0</v>
      </c>
      <c r="P57" s="30">
        <f t="shared" si="90"/>
        <v>0</v>
      </c>
      <c r="Q57" s="30">
        <f t="shared" si="90"/>
        <v>0</v>
      </c>
      <c r="R57" s="30">
        <f t="shared" si="90"/>
        <v>0</v>
      </c>
      <c r="S57" s="30">
        <f t="shared" si="90"/>
        <v>0</v>
      </c>
      <c r="T57" s="30">
        <f t="shared" si="90"/>
        <v>0</v>
      </c>
      <c r="U57" s="30">
        <f t="shared" si="90"/>
        <v>0</v>
      </c>
      <c r="V57" s="30">
        <f t="shared" si="90"/>
        <v>0</v>
      </c>
      <c r="W57" s="30">
        <f t="shared" si="90"/>
        <v>0</v>
      </c>
      <c r="X57" s="30">
        <f t="shared" si="90"/>
        <v>0</v>
      </c>
      <c r="Y57" s="30">
        <f t="shared" si="90"/>
        <v>0</v>
      </c>
      <c r="Z57" s="30">
        <f t="shared" si="90"/>
        <v>0</v>
      </c>
      <c r="AA57" s="30">
        <f t="shared" si="90"/>
        <v>0</v>
      </c>
      <c r="AB57" s="30">
        <f t="shared" si="90"/>
        <v>0</v>
      </c>
      <c r="AC57" s="30">
        <f t="shared" si="90"/>
        <v>0</v>
      </c>
      <c r="AD57" s="30">
        <f t="shared" si="90"/>
        <v>0</v>
      </c>
      <c r="AE57" s="30">
        <f t="shared" si="90"/>
        <v>0</v>
      </c>
      <c r="AF57" s="30">
        <f t="shared" si="90"/>
        <v>0</v>
      </c>
      <c r="AG57" s="30">
        <f t="shared" si="90"/>
        <v>0</v>
      </c>
      <c r="AH57" s="30">
        <f t="shared" si="90"/>
        <v>0</v>
      </c>
      <c r="AI57" s="30">
        <f t="shared" si="90"/>
        <v>0</v>
      </c>
      <c r="AJ57" s="30">
        <f t="shared" si="90"/>
        <v>0</v>
      </c>
      <c r="AK57" s="30">
        <f t="shared" si="90"/>
        <v>0</v>
      </c>
      <c r="AL57" s="30">
        <f t="shared" si="90"/>
        <v>0</v>
      </c>
      <c r="AM57" s="30">
        <f t="shared" si="90"/>
        <v>0</v>
      </c>
      <c r="AN57" s="30">
        <f t="shared" si="90"/>
        <v>0</v>
      </c>
      <c r="AO57" s="30">
        <f t="shared" si="90"/>
        <v>0</v>
      </c>
      <c r="AP57" s="30">
        <f t="shared" si="90"/>
        <v>0</v>
      </c>
      <c r="AQ57" s="30">
        <f t="shared" si="90"/>
        <v>0</v>
      </c>
      <c r="AR57" s="30">
        <f t="shared" si="90"/>
        <v>0</v>
      </c>
      <c r="AS57" s="30">
        <f t="shared" si="90"/>
        <v>0</v>
      </c>
      <c r="AT57" s="30">
        <f t="shared" si="90"/>
        <v>0</v>
      </c>
      <c r="AU57" s="30">
        <f t="shared" si="90"/>
        <v>0</v>
      </c>
      <c r="AV57" s="30">
        <f t="shared" si="90"/>
        <v>0</v>
      </c>
      <c r="AW57" s="30">
        <f t="shared" si="90"/>
        <v>0</v>
      </c>
      <c r="AX57" s="30">
        <f t="shared" si="90"/>
        <v>0</v>
      </c>
      <c r="AY57" s="30">
        <f t="shared" si="90"/>
        <v>0</v>
      </c>
      <c r="AZ57" s="30">
        <f t="shared" si="90"/>
        <v>0</v>
      </c>
      <c r="BA57" s="30">
        <f t="shared" si="90"/>
        <v>0</v>
      </c>
      <c r="BB57" s="30">
        <f t="shared" si="90"/>
        <v>0</v>
      </c>
      <c r="BC57" s="30">
        <f t="shared" si="90"/>
        <v>0</v>
      </c>
      <c r="BD57" s="30">
        <f t="shared" si="90"/>
        <v>0</v>
      </c>
      <c r="BE57" s="30">
        <f t="shared" si="90"/>
        <v>0</v>
      </c>
      <c r="BF57" s="30">
        <f t="shared" si="90"/>
        <v>0</v>
      </c>
      <c r="BG57" s="30">
        <f t="shared" si="90"/>
        <v>0</v>
      </c>
      <c r="BH57" s="30">
        <f t="shared" si="90"/>
        <v>0</v>
      </c>
      <c r="BI57" s="30">
        <f t="shared" si="90"/>
        <v>0</v>
      </c>
      <c r="BJ57" s="30">
        <f t="shared" si="90"/>
        <v>0</v>
      </c>
      <c r="BK57" s="30">
        <f t="shared" si="90"/>
        <v>0</v>
      </c>
      <c r="BL57" s="30">
        <f t="shared" si="90"/>
        <v>0</v>
      </c>
      <c r="BM57" s="30">
        <f t="shared" si="90"/>
        <v>0</v>
      </c>
      <c r="BN57" s="30">
        <f t="shared" si="90"/>
        <v>0</v>
      </c>
      <c r="BO57" s="30">
        <f t="shared" si="90"/>
        <v>0</v>
      </c>
      <c r="BP57" s="30">
        <f t="shared" ref="BP57:CH57" si="91">((BP12*0.5)+BO27-BP42)*BP73*BP$78*BP$2</f>
        <v>0</v>
      </c>
      <c r="BQ57" s="30">
        <f t="shared" si="91"/>
        <v>0</v>
      </c>
      <c r="BR57" s="30">
        <f t="shared" si="91"/>
        <v>0</v>
      </c>
      <c r="BS57" s="30">
        <f t="shared" si="91"/>
        <v>0</v>
      </c>
      <c r="BT57" s="30">
        <f t="shared" si="91"/>
        <v>0</v>
      </c>
      <c r="BU57" s="30">
        <f t="shared" si="91"/>
        <v>0</v>
      </c>
      <c r="BV57" s="30">
        <f t="shared" si="91"/>
        <v>0</v>
      </c>
      <c r="BW57" s="30">
        <f t="shared" si="91"/>
        <v>0</v>
      </c>
      <c r="BX57" s="30">
        <f t="shared" si="91"/>
        <v>0</v>
      </c>
      <c r="BY57" s="30">
        <f t="shared" si="91"/>
        <v>0</v>
      </c>
      <c r="BZ57" s="30">
        <f t="shared" si="91"/>
        <v>0</v>
      </c>
      <c r="CA57" s="30">
        <f t="shared" si="91"/>
        <v>0</v>
      </c>
      <c r="CB57" s="30">
        <f t="shared" si="91"/>
        <v>0</v>
      </c>
      <c r="CC57" s="30">
        <f t="shared" si="91"/>
        <v>0</v>
      </c>
      <c r="CD57" s="30">
        <f t="shared" si="91"/>
        <v>0</v>
      </c>
      <c r="CE57" s="30">
        <f t="shared" si="91"/>
        <v>0</v>
      </c>
      <c r="CF57" s="30">
        <f t="shared" si="91"/>
        <v>0</v>
      </c>
      <c r="CG57" s="30">
        <f t="shared" si="91"/>
        <v>0</v>
      </c>
      <c r="CH57" s="33">
        <f t="shared" si="91"/>
        <v>0</v>
      </c>
    </row>
    <row r="58" spans="1:87" ht="15.5" x14ac:dyDescent="0.35">
      <c r="A58" s="561"/>
      <c r="B58" s="38" t="str">
        <f t="shared" si="74"/>
        <v>Refrigeration</v>
      </c>
      <c r="C58" s="30">
        <f t="shared" si="79"/>
        <v>0</v>
      </c>
      <c r="D58" s="30">
        <f t="shared" ref="D58:BO58" si="92">((D13*0.5)+C28-D43)*D74*D$78*D$2</f>
        <v>0</v>
      </c>
      <c r="E58" s="30">
        <f t="shared" si="92"/>
        <v>0</v>
      </c>
      <c r="F58" s="30">
        <f t="shared" si="92"/>
        <v>0</v>
      </c>
      <c r="G58" s="30">
        <f t="shared" si="92"/>
        <v>0</v>
      </c>
      <c r="H58" s="30">
        <f t="shared" si="92"/>
        <v>0</v>
      </c>
      <c r="I58" s="30">
        <f t="shared" si="92"/>
        <v>0</v>
      </c>
      <c r="J58" s="30">
        <f t="shared" si="92"/>
        <v>0</v>
      </c>
      <c r="K58" s="30">
        <f t="shared" si="92"/>
        <v>0</v>
      </c>
      <c r="L58" s="30">
        <f t="shared" si="92"/>
        <v>0</v>
      </c>
      <c r="M58" s="30">
        <f t="shared" si="92"/>
        <v>0</v>
      </c>
      <c r="N58" s="30">
        <f t="shared" si="92"/>
        <v>0</v>
      </c>
      <c r="O58" s="30">
        <f t="shared" si="92"/>
        <v>0</v>
      </c>
      <c r="P58" s="30">
        <f t="shared" si="92"/>
        <v>0</v>
      </c>
      <c r="Q58" s="30">
        <f t="shared" si="92"/>
        <v>0</v>
      </c>
      <c r="R58" s="30">
        <f t="shared" si="92"/>
        <v>0</v>
      </c>
      <c r="S58" s="30">
        <f t="shared" si="92"/>
        <v>0</v>
      </c>
      <c r="T58" s="30">
        <f t="shared" si="92"/>
        <v>0</v>
      </c>
      <c r="U58" s="30">
        <f t="shared" si="92"/>
        <v>0</v>
      </c>
      <c r="V58" s="30">
        <f t="shared" si="92"/>
        <v>0</v>
      </c>
      <c r="W58" s="30">
        <f t="shared" si="92"/>
        <v>0</v>
      </c>
      <c r="X58" s="30">
        <f t="shared" si="92"/>
        <v>0</v>
      </c>
      <c r="Y58" s="30">
        <f t="shared" si="92"/>
        <v>0</v>
      </c>
      <c r="Z58" s="30">
        <f t="shared" si="92"/>
        <v>0</v>
      </c>
      <c r="AA58" s="30">
        <f t="shared" si="92"/>
        <v>0</v>
      </c>
      <c r="AB58" s="30">
        <f t="shared" si="92"/>
        <v>0</v>
      </c>
      <c r="AC58" s="30">
        <f t="shared" si="92"/>
        <v>0</v>
      </c>
      <c r="AD58" s="30">
        <f t="shared" si="92"/>
        <v>0</v>
      </c>
      <c r="AE58" s="30">
        <f t="shared" si="92"/>
        <v>0</v>
      </c>
      <c r="AF58" s="30">
        <f t="shared" si="92"/>
        <v>0</v>
      </c>
      <c r="AG58" s="30">
        <f t="shared" si="92"/>
        <v>0</v>
      </c>
      <c r="AH58" s="30">
        <f t="shared" si="92"/>
        <v>0</v>
      </c>
      <c r="AI58" s="30">
        <f t="shared" si="92"/>
        <v>0</v>
      </c>
      <c r="AJ58" s="30">
        <f t="shared" si="92"/>
        <v>0</v>
      </c>
      <c r="AK58" s="30">
        <f t="shared" si="92"/>
        <v>0</v>
      </c>
      <c r="AL58" s="30">
        <f t="shared" si="92"/>
        <v>0</v>
      </c>
      <c r="AM58" s="30">
        <f t="shared" si="92"/>
        <v>0</v>
      </c>
      <c r="AN58" s="30">
        <f t="shared" si="92"/>
        <v>0</v>
      </c>
      <c r="AO58" s="30">
        <f t="shared" si="92"/>
        <v>0</v>
      </c>
      <c r="AP58" s="30">
        <f t="shared" si="92"/>
        <v>0</v>
      </c>
      <c r="AQ58" s="30">
        <f t="shared" si="92"/>
        <v>0</v>
      </c>
      <c r="AR58" s="30">
        <f t="shared" si="92"/>
        <v>0</v>
      </c>
      <c r="AS58" s="30">
        <f t="shared" si="92"/>
        <v>0</v>
      </c>
      <c r="AT58" s="30">
        <f t="shared" si="92"/>
        <v>0</v>
      </c>
      <c r="AU58" s="30">
        <f t="shared" si="92"/>
        <v>0</v>
      </c>
      <c r="AV58" s="30">
        <f t="shared" si="92"/>
        <v>0</v>
      </c>
      <c r="AW58" s="30">
        <f t="shared" si="92"/>
        <v>0</v>
      </c>
      <c r="AX58" s="30">
        <f t="shared" si="92"/>
        <v>0</v>
      </c>
      <c r="AY58" s="30">
        <f t="shared" si="92"/>
        <v>0</v>
      </c>
      <c r="AZ58" s="30">
        <f t="shared" si="92"/>
        <v>0</v>
      </c>
      <c r="BA58" s="30">
        <f t="shared" si="92"/>
        <v>0</v>
      </c>
      <c r="BB58" s="30">
        <f t="shared" si="92"/>
        <v>0</v>
      </c>
      <c r="BC58" s="30">
        <f t="shared" si="92"/>
        <v>0</v>
      </c>
      <c r="BD58" s="30">
        <f t="shared" si="92"/>
        <v>0</v>
      </c>
      <c r="BE58" s="30">
        <f t="shared" si="92"/>
        <v>0</v>
      </c>
      <c r="BF58" s="30">
        <f t="shared" si="92"/>
        <v>0</v>
      </c>
      <c r="BG58" s="30">
        <f t="shared" si="92"/>
        <v>0</v>
      </c>
      <c r="BH58" s="30">
        <f t="shared" si="92"/>
        <v>0</v>
      </c>
      <c r="BI58" s="30">
        <f t="shared" si="92"/>
        <v>0</v>
      </c>
      <c r="BJ58" s="30">
        <f t="shared" si="92"/>
        <v>0</v>
      </c>
      <c r="BK58" s="30">
        <f t="shared" si="92"/>
        <v>0</v>
      </c>
      <c r="BL58" s="30">
        <f t="shared" si="92"/>
        <v>0</v>
      </c>
      <c r="BM58" s="30">
        <f t="shared" si="92"/>
        <v>0</v>
      </c>
      <c r="BN58" s="30">
        <f t="shared" si="92"/>
        <v>0</v>
      </c>
      <c r="BO58" s="30">
        <f t="shared" si="92"/>
        <v>0</v>
      </c>
      <c r="BP58" s="30">
        <f t="shared" ref="BP58:CH58" si="93">((BP13*0.5)+BO28-BP43)*BP74*BP$78*BP$2</f>
        <v>0</v>
      </c>
      <c r="BQ58" s="30">
        <f t="shared" si="93"/>
        <v>0</v>
      </c>
      <c r="BR58" s="30">
        <f t="shared" si="93"/>
        <v>0</v>
      </c>
      <c r="BS58" s="30">
        <f t="shared" si="93"/>
        <v>0</v>
      </c>
      <c r="BT58" s="30">
        <f t="shared" si="93"/>
        <v>0</v>
      </c>
      <c r="BU58" s="30">
        <f t="shared" si="93"/>
        <v>0</v>
      </c>
      <c r="BV58" s="30">
        <f t="shared" si="93"/>
        <v>0</v>
      </c>
      <c r="BW58" s="30">
        <f t="shared" si="93"/>
        <v>0</v>
      </c>
      <c r="BX58" s="30">
        <f t="shared" si="93"/>
        <v>0</v>
      </c>
      <c r="BY58" s="30">
        <f t="shared" si="93"/>
        <v>0</v>
      </c>
      <c r="BZ58" s="30">
        <f t="shared" si="93"/>
        <v>0</v>
      </c>
      <c r="CA58" s="30">
        <f t="shared" si="93"/>
        <v>0</v>
      </c>
      <c r="CB58" s="30">
        <f t="shared" si="93"/>
        <v>0</v>
      </c>
      <c r="CC58" s="30">
        <f t="shared" si="93"/>
        <v>0</v>
      </c>
      <c r="CD58" s="30">
        <f t="shared" si="93"/>
        <v>0</v>
      </c>
      <c r="CE58" s="30">
        <f t="shared" si="93"/>
        <v>0</v>
      </c>
      <c r="CF58" s="30">
        <f t="shared" si="93"/>
        <v>0</v>
      </c>
      <c r="CG58" s="30">
        <f t="shared" si="93"/>
        <v>0</v>
      </c>
      <c r="CH58" s="33">
        <f t="shared" si="93"/>
        <v>0</v>
      </c>
    </row>
    <row r="59" spans="1:87" ht="15.75" customHeight="1" x14ac:dyDescent="0.35">
      <c r="A59" s="561"/>
      <c r="B59" s="38" t="str">
        <f t="shared" si="74"/>
        <v>Water Heating</v>
      </c>
      <c r="C59" s="30">
        <f t="shared" si="79"/>
        <v>3.9425596311154387</v>
      </c>
      <c r="D59" s="30">
        <f t="shared" ref="D59:BO59" si="94">((D14*0.5)+C29-D44)*D75*D$78*D$2</f>
        <v>63.79695338378589</v>
      </c>
      <c r="E59" s="30">
        <f t="shared" si="94"/>
        <v>216.55535426159807</v>
      </c>
      <c r="F59" s="30">
        <f t="shared" si="94"/>
        <v>329.52431082300427</v>
      </c>
      <c r="G59" s="30">
        <f t="shared" si="94"/>
        <v>461.47134748614354</v>
      </c>
      <c r="H59" s="30">
        <f t="shared" si="94"/>
        <v>1136.0162285559381</v>
      </c>
      <c r="I59" s="30">
        <f t="shared" si="94"/>
        <v>1270.3192315857209</v>
      </c>
      <c r="J59" s="30">
        <f t="shared" si="94"/>
        <v>1429.7483412760673</v>
      </c>
      <c r="K59" s="30">
        <f t="shared" si="94"/>
        <v>1731.7171511404806</v>
      </c>
      <c r="L59" s="30">
        <f t="shared" si="94"/>
        <v>1026.9600968103821</v>
      </c>
      <c r="M59" s="30">
        <f t="shared" si="94"/>
        <v>1610.4019753571295</v>
      </c>
      <c r="N59" s="30">
        <f t="shared" si="94"/>
        <v>2529.7361312342309</v>
      </c>
      <c r="O59" s="30">
        <f t="shared" si="94"/>
        <v>2756.2850127493425</v>
      </c>
      <c r="P59" s="30">
        <f t="shared" si="94"/>
        <v>2440.2991648512516</v>
      </c>
      <c r="Q59" s="30">
        <f t="shared" si="94"/>
        <v>2621.3162778385818</v>
      </c>
      <c r="R59" s="30">
        <f t="shared" si="94"/>
        <v>2423.5460577493182</v>
      </c>
      <c r="S59" s="30">
        <f t="shared" si="94"/>
        <v>2459.3554430019249</v>
      </c>
      <c r="T59" s="30">
        <f t="shared" si="94"/>
        <v>4649.2235143647349</v>
      </c>
      <c r="U59" s="30">
        <f t="shared" si="94"/>
        <v>4084.9701239818978</v>
      </c>
      <c r="V59" s="30">
        <f t="shared" si="94"/>
        <v>3842.207839912558</v>
      </c>
      <c r="W59" s="30">
        <f t="shared" si="94"/>
        <v>4185.1759276198645</v>
      </c>
      <c r="X59" s="30">
        <f t="shared" si="94"/>
        <v>2321.0838412871972</v>
      </c>
      <c r="Y59" s="30">
        <f t="shared" si="94"/>
        <v>2471.6273933580501</v>
      </c>
      <c r="Z59" s="30">
        <f t="shared" si="94"/>
        <v>2738.485665530362</v>
      </c>
      <c r="AA59" s="30">
        <f t="shared" si="94"/>
        <v>2756.2850127493425</v>
      </c>
      <c r="AB59" s="30">
        <f t="shared" si="94"/>
        <v>2440.2991648512516</v>
      </c>
      <c r="AC59" s="30">
        <f t="shared" si="94"/>
        <v>2621.3162778385818</v>
      </c>
      <c r="AD59" s="30">
        <f t="shared" si="94"/>
        <v>2423.5460577493182</v>
      </c>
      <c r="AE59" s="30">
        <f t="shared" si="94"/>
        <v>2459.3554430019249</v>
      </c>
      <c r="AF59" s="30">
        <f t="shared" si="94"/>
        <v>4649.2235143647349</v>
      </c>
      <c r="AG59" s="30">
        <f t="shared" si="94"/>
        <v>4084.9701239818978</v>
      </c>
      <c r="AH59" s="30">
        <f t="shared" si="94"/>
        <v>3842.207839912558</v>
      </c>
      <c r="AI59" s="30">
        <f t="shared" si="94"/>
        <v>4185.1759276198645</v>
      </c>
      <c r="AJ59" s="30">
        <f t="shared" si="94"/>
        <v>2321.0838412871972</v>
      </c>
      <c r="AK59" s="30">
        <f t="shared" si="94"/>
        <v>2471.6273933580501</v>
      </c>
      <c r="AL59" s="30">
        <f t="shared" si="94"/>
        <v>2738.485665530362</v>
      </c>
      <c r="AM59" s="30">
        <f t="shared" si="94"/>
        <v>2756.2850127493425</v>
      </c>
      <c r="AN59" s="30">
        <f t="shared" si="94"/>
        <v>2440.2991648512516</v>
      </c>
      <c r="AO59" s="30">
        <f t="shared" si="94"/>
        <v>2621.3162778385818</v>
      </c>
      <c r="AP59" s="30">
        <f t="shared" si="94"/>
        <v>2423.5460577493182</v>
      </c>
      <c r="AQ59" s="30">
        <f t="shared" si="94"/>
        <v>2459.3554430019249</v>
      </c>
      <c r="AR59" s="30">
        <f t="shared" si="94"/>
        <v>4649.2235143647349</v>
      </c>
      <c r="AS59" s="30">
        <f t="shared" si="94"/>
        <v>4084.9701239818978</v>
      </c>
      <c r="AT59" s="30">
        <f t="shared" si="94"/>
        <v>3842.207839912558</v>
      </c>
      <c r="AU59" s="30">
        <f t="shared" si="94"/>
        <v>4185.1759276198645</v>
      </c>
      <c r="AV59" s="30">
        <f t="shared" si="94"/>
        <v>2321.0838412871972</v>
      </c>
      <c r="AW59" s="30">
        <f t="shared" si="94"/>
        <v>2471.6273933580501</v>
      </c>
      <c r="AX59" s="30">
        <f t="shared" si="94"/>
        <v>2738.485665530362</v>
      </c>
      <c r="AY59" s="30">
        <f t="shared" si="94"/>
        <v>2756.2850127493425</v>
      </c>
      <c r="AZ59" s="30">
        <f t="shared" si="94"/>
        <v>2440.2991648512516</v>
      </c>
      <c r="BA59" s="30">
        <f t="shared" si="94"/>
        <v>2621.3162778385818</v>
      </c>
      <c r="BB59" s="30">
        <f t="shared" si="94"/>
        <v>2423.5460577493182</v>
      </c>
      <c r="BC59" s="30">
        <f t="shared" si="94"/>
        <v>2459.3554430019249</v>
      </c>
      <c r="BD59" s="30">
        <f t="shared" si="94"/>
        <v>4649.2235143647349</v>
      </c>
      <c r="BE59" s="30">
        <f t="shared" si="94"/>
        <v>4084.9701239818978</v>
      </c>
      <c r="BF59" s="30">
        <f t="shared" si="94"/>
        <v>3842.207839912558</v>
      </c>
      <c r="BG59" s="30">
        <f t="shared" si="94"/>
        <v>4185.1759276198645</v>
      </c>
      <c r="BH59" s="30">
        <f t="shared" si="94"/>
        <v>2321.0838412871972</v>
      </c>
      <c r="BI59" s="30">
        <f t="shared" si="94"/>
        <v>2471.6273933580501</v>
      </c>
      <c r="BJ59" s="30">
        <f t="shared" si="94"/>
        <v>2738.485665530362</v>
      </c>
      <c r="BK59" s="30">
        <f t="shared" si="94"/>
        <v>2756.2850127493425</v>
      </c>
      <c r="BL59" s="30">
        <f t="shared" si="94"/>
        <v>2440.2991648512516</v>
      </c>
      <c r="BM59" s="30">
        <f t="shared" si="94"/>
        <v>2621.3162778385818</v>
      </c>
      <c r="BN59" s="30">
        <f t="shared" si="94"/>
        <v>2423.5460577493182</v>
      </c>
      <c r="BO59" s="30">
        <f t="shared" si="94"/>
        <v>2459.3554430019249</v>
      </c>
      <c r="BP59" s="30">
        <f t="shared" ref="BP59:CH59" si="95">((BP14*0.5)+BO29-BP44)*BP75*BP$78*BP$2</f>
        <v>4649.2235143647349</v>
      </c>
      <c r="BQ59" s="30">
        <f t="shared" si="95"/>
        <v>4084.9701239818978</v>
      </c>
      <c r="BR59" s="30">
        <f t="shared" si="95"/>
        <v>3842.207839912558</v>
      </c>
      <c r="BS59" s="30">
        <f t="shared" si="95"/>
        <v>4185.1759276198645</v>
      </c>
      <c r="BT59" s="30">
        <f t="shared" si="95"/>
        <v>2321.0838412871972</v>
      </c>
      <c r="BU59" s="30">
        <f t="shared" si="95"/>
        <v>2471.6273933580501</v>
      </c>
      <c r="BV59" s="30">
        <f t="shared" si="95"/>
        <v>2738.485665530362</v>
      </c>
      <c r="BW59" s="30">
        <f t="shared" si="95"/>
        <v>2756.2850127493425</v>
      </c>
      <c r="BX59" s="30">
        <f t="shared" si="95"/>
        <v>2440.2991648512516</v>
      </c>
      <c r="BY59" s="30">
        <f t="shared" si="95"/>
        <v>2621.3162778385818</v>
      </c>
      <c r="BZ59" s="30">
        <f t="shared" si="95"/>
        <v>2423.5460577493182</v>
      </c>
      <c r="CA59" s="30">
        <f t="shared" si="95"/>
        <v>2459.3554430019249</v>
      </c>
      <c r="CB59" s="30">
        <f t="shared" si="95"/>
        <v>4649.2235143647349</v>
      </c>
      <c r="CC59" s="30">
        <f t="shared" si="95"/>
        <v>4084.9701239818978</v>
      </c>
      <c r="CD59" s="30">
        <f t="shared" si="95"/>
        <v>3842.207839912558</v>
      </c>
      <c r="CE59" s="30">
        <f t="shared" si="95"/>
        <v>4185.1759276198645</v>
      </c>
      <c r="CF59" s="30">
        <f t="shared" si="95"/>
        <v>2321.0838412871972</v>
      </c>
      <c r="CG59" s="30">
        <f t="shared" si="95"/>
        <v>2471.6273933580501</v>
      </c>
      <c r="CH59" s="33">
        <f t="shared" si="95"/>
        <v>2738.485665530362</v>
      </c>
    </row>
    <row r="60" spans="1:87" ht="15.75" customHeight="1" thickBot="1" x14ac:dyDescent="0.4">
      <c r="A60" s="561"/>
      <c r="B60" s="197" t="str">
        <f t="shared" si="74"/>
        <v>Motors(uses bus. load shape)</v>
      </c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95"/>
      <c r="BV60" s="185"/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7"/>
    </row>
    <row r="61" spans="1:87" ht="15.75" customHeight="1" x14ac:dyDescent="0.35">
      <c r="A61" s="561"/>
      <c r="B61" s="194" t="s">
        <v>18</v>
      </c>
      <c r="C61" s="146">
        <f>SUM(C50:C60)</f>
        <v>1231.5295374941124</v>
      </c>
      <c r="D61" s="146">
        <f t="shared" ref="D61:BO61" si="96">SUM(D50:D60)</f>
        <v>4908.5084402449165</v>
      </c>
      <c r="E61" s="146">
        <f t="shared" si="96"/>
        <v>11199.917584569639</v>
      </c>
      <c r="F61" s="146">
        <f t="shared" si="96"/>
        <v>11458.183653080985</v>
      </c>
      <c r="G61" s="146">
        <f t="shared" si="96"/>
        <v>21415.034920401231</v>
      </c>
      <c r="H61" s="146">
        <f t="shared" si="96"/>
        <v>159388.21273726196</v>
      </c>
      <c r="I61" s="146">
        <f t="shared" si="96"/>
        <v>284896.4937155504</v>
      </c>
      <c r="J61" s="146">
        <f t="shared" si="96"/>
        <v>343706.41760777606</v>
      </c>
      <c r="K61" s="146">
        <f t="shared" si="96"/>
        <v>202056.21474778443</v>
      </c>
      <c r="L61" s="146">
        <f t="shared" si="96"/>
        <v>43452.683429061006</v>
      </c>
      <c r="M61" s="146">
        <f t="shared" si="96"/>
        <v>64507.118579933362</v>
      </c>
      <c r="N61" s="146">
        <f t="shared" si="96"/>
        <v>129500.35653799574</v>
      </c>
      <c r="O61" s="146">
        <f t="shared" si="96"/>
        <v>147982.73851663806</v>
      </c>
      <c r="P61" s="146">
        <f t="shared" si="96"/>
        <v>125242.02435450724</v>
      </c>
      <c r="Q61" s="146">
        <f t="shared" si="96"/>
        <v>98166.678843883084</v>
      </c>
      <c r="R61" s="146">
        <f t="shared" si="96"/>
        <v>61696.646985173902</v>
      </c>
      <c r="S61" s="146">
        <f t="shared" si="96"/>
        <v>92604.141180416555</v>
      </c>
      <c r="T61" s="146">
        <f t="shared" si="96"/>
        <v>514702.84748236474</v>
      </c>
      <c r="U61" s="146">
        <f t="shared" si="96"/>
        <v>691465.77793306799</v>
      </c>
      <c r="V61" s="146">
        <f t="shared" si="96"/>
        <v>657514.77893584582</v>
      </c>
      <c r="W61" s="146">
        <f t="shared" si="96"/>
        <v>323883.84390242875</v>
      </c>
      <c r="X61" s="146">
        <f t="shared" si="96"/>
        <v>64231.103604127151</v>
      </c>
      <c r="Y61" s="146">
        <f t="shared" si="96"/>
        <v>88425.029700454397</v>
      </c>
      <c r="Z61" s="146">
        <f t="shared" si="96"/>
        <v>146929.24094874458</v>
      </c>
      <c r="AA61" s="146">
        <f t="shared" si="96"/>
        <v>147982.73851663806</v>
      </c>
      <c r="AB61" s="146">
        <f t="shared" si="96"/>
        <v>125242.02435450724</v>
      </c>
      <c r="AC61" s="146">
        <f t="shared" si="96"/>
        <v>98166.678843883084</v>
      </c>
      <c r="AD61" s="146">
        <f t="shared" si="96"/>
        <v>61696.646985173902</v>
      </c>
      <c r="AE61" s="146">
        <f t="shared" si="96"/>
        <v>92604.141180416555</v>
      </c>
      <c r="AF61" s="146">
        <f t="shared" si="96"/>
        <v>514702.84748236474</v>
      </c>
      <c r="AG61" s="146">
        <f t="shared" si="96"/>
        <v>691465.77793306799</v>
      </c>
      <c r="AH61" s="146">
        <f t="shared" si="96"/>
        <v>657514.77893584582</v>
      </c>
      <c r="AI61" s="146">
        <f t="shared" si="96"/>
        <v>323883.84390242875</v>
      </c>
      <c r="AJ61" s="146">
        <f t="shared" si="96"/>
        <v>64231.103604127151</v>
      </c>
      <c r="AK61" s="146">
        <f t="shared" si="96"/>
        <v>88425.029700454397</v>
      </c>
      <c r="AL61" s="146">
        <f t="shared" si="96"/>
        <v>146929.24094874458</v>
      </c>
      <c r="AM61" s="146">
        <f t="shared" si="96"/>
        <v>147982.73851663806</v>
      </c>
      <c r="AN61" s="146">
        <f t="shared" si="96"/>
        <v>125242.02435450724</v>
      </c>
      <c r="AO61" s="146">
        <f t="shared" si="96"/>
        <v>98166.678843883084</v>
      </c>
      <c r="AP61" s="146">
        <f t="shared" si="96"/>
        <v>61696.646985173902</v>
      </c>
      <c r="AQ61" s="146">
        <f t="shared" si="96"/>
        <v>92604.141180416555</v>
      </c>
      <c r="AR61" s="146">
        <f t="shared" si="96"/>
        <v>514702.84748236474</v>
      </c>
      <c r="AS61" s="146">
        <f t="shared" si="96"/>
        <v>691465.77793306799</v>
      </c>
      <c r="AT61" s="146">
        <f t="shared" si="96"/>
        <v>657514.77893584582</v>
      </c>
      <c r="AU61" s="146">
        <f t="shared" si="96"/>
        <v>323883.84390242875</v>
      </c>
      <c r="AV61" s="146">
        <f t="shared" si="96"/>
        <v>64231.103604127151</v>
      </c>
      <c r="AW61" s="146">
        <f t="shared" si="96"/>
        <v>88425.029700454397</v>
      </c>
      <c r="AX61" s="146">
        <f t="shared" si="96"/>
        <v>146929.24094874458</v>
      </c>
      <c r="AY61" s="146">
        <f t="shared" si="96"/>
        <v>147982.73851663806</v>
      </c>
      <c r="AZ61" s="146">
        <f t="shared" si="96"/>
        <v>125242.02435450724</v>
      </c>
      <c r="BA61" s="146">
        <f t="shared" si="96"/>
        <v>98166.678843883084</v>
      </c>
      <c r="BB61" s="146">
        <f t="shared" si="96"/>
        <v>61696.646985173902</v>
      </c>
      <c r="BC61" s="146">
        <f t="shared" si="96"/>
        <v>92604.141180416555</v>
      </c>
      <c r="BD61" s="146">
        <f t="shared" si="96"/>
        <v>514702.84748236474</v>
      </c>
      <c r="BE61" s="146">
        <f t="shared" si="96"/>
        <v>691465.77793306799</v>
      </c>
      <c r="BF61" s="146">
        <f t="shared" si="96"/>
        <v>657514.77893584582</v>
      </c>
      <c r="BG61" s="146">
        <f t="shared" si="96"/>
        <v>323883.84390242875</v>
      </c>
      <c r="BH61" s="146">
        <f t="shared" si="96"/>
        <v>64231.103604127151</v>
      </c>
      <c r="BI61" s="146">
        <f t="shared" si="96"/>
        <v>88425.029700454397</v>
      </c>
      <c r="BJ61" s="146">
        <f t="shared" si="96"/>
        <v>146929.24094874458</v>
      </c>
      <c r="BK61" s="146">
        <f t="shared" si="96"/>
        <v>147982.73851663806</v>
      </c>
      <c r="BL61" s="146">
        <f t="shared" si="96"/>
        <v>125242.02435450724</v>
      </c>
      <c r="BM61" s="146">
        <f t="shared" si="96"/>
        <v>98166.678843883084</v>
      </c>
      <c r="BN61" s="146">
        <f t="shared" si="96"/>
        <v>61696.646985173902</v>
      </c>
      <c r="BO61" s="146">
        <f t="shared" si="96"/>
        <v>92604.141180416555</v>
      </c>
      <c r="BP61" s="146">
        <f t="shared" ref="BP61:CH61" si="97">SUM(BP50:BP60)</f>
        <v>514702.84748236474</v>
      </c>
      <c r="BQ61" s="146">
        <f t="shared" si="97"/>
        <v>691465.77793306799</v>
      </c>
      <c r="BR61" s="146">
        <f t="shared" si="97"/>
        <v>657514.77893584582</v>
      </c>
      <c r="BS61" s="146">
        <f t="shared" si="97"/>
        <v>323883.84390242875</v>
      </c>
      <c r="BT61" s="146">
        <f t="shared" si="97"/>
        <v>64231.103604127151</v>
      </c>
      <c r="BU61" s="146">
        <f t="shared" si="97"/>
        <v>88425.029700454397</v>
      </c>
      <c r="BV61" s="146">
        <f t="shared" si="97"/>
        <v>146929.24094874458</v>
      </c>
      <c r="BW61" s="146">
        <f t="shared" si="97"/>
        <v>147982.73851663806</v>
      </c>
      <c r="BX61" s="146">
        <f t="shared" si="97"/>
        <v>125242.02435450724</v>
      </c>
      <c r="BY61" s="146">
        <f t="shared" si="97"/>
        <v>98166.678843883084</v>
      </c>
      <c r="BZ61" s="146">
        <f t="shared" si="97"/>
        <v>61696.646985173902</v>
      </c>
      <c r="CA61" s="146">
        <f t="shared" si="97"/>
        <v>92604.141180416555</v>
      </c>
      <c r="CB61" s="146">
        <f t="shared" si="97"/>
        <v>514702.84748236474</v>
      </c>
      <c r="CC61" s="146">
        <f t="shared" si="97"/>
        <v>691465.77793306799</v>
      </c>
      <c r="CD61" s="146">
        <f t="shared" si="97"/>
        <v>657514.77893584582</v>
      </c>
      <c r="CE61" s="146">
        <f t="shared" si="97"/>
        <v>323883.84390242875</v>
      </c>
      <c r="CF61" s="146">
        <f t="shared" si="97"/>
        <v>64231.103604127151</v>
      </c>
      <c r="CG61" s="146">
        <f t="shared" si="97"/>
        <v>88425.029700454397</v>
      </c>
      <c r="CH61" s="147">
        <f t="shared" si="97"/>
        <v>146929.24094874458</v>
      </c>
    </row>
    <row r="62" spans="1:87" ht="16.5" customHeight="1" thickBot="1" x14ac:dyDescent="0.4">
      <c r="A62" s="562"/>
      <c r="B62" s="160" t="s">
        <v>19</v>
      </c>
      <c r="C62" s="31">
        <f>C61</f>
        <v>1231.5295374941124</v>
      </c>
      <c r="D62" s="31">
        <f>C62+D61</f>
        <v>6140.037977739029</v>
      </c>
      <c r="E62" s="31">
        <f t="shared" ref="E62:BP62" si="98">D62+E61</f>
        <v>17339.955562308667</v>
      </c>
      <c r="F62" s="31">
        <f t="shared" si="98"/>
        <v>28798.139215389652</v>
      </c>
      <c r="G62" s="31">
        <f t="shared" si="98"/>
        <v>50213.174135790883</v>
      </c>
      <c r="H62" s="31">
        <f t="shared" si="98"/>
        <v>209601.38687305283</v>
      </c>
      <c r="I62" s="31">
        <f t="shared" si="98"/>
        <v>494497.88058860321</v>
      </c>
      <c r="J62" s="31">
        <f t="shared" si="98"/>
        <v>838204.29819637933</v>
      </c>
      <c r="K62" s="31">
        <f t="shared" si="98"/>
        <v>1040260.5129441638</v>
      </c>
      <c r="L62" s="31">
        <f t="shared" si="98"/>
        <v>1083713.1963732247</v>
      </c>
      <c r="M62" s="31">
        <f t="shared" si="98"/>
        <v>1148220.3149531581</v>
      </c>
      <c r="N62" s="31">
        <f t="shared" si="98"/>
        <v>1277720.671491154</v>
      </c>
      <c r="O62" s="31">
        <f t="shared" si="98"/>
        <v>1425703.4100077921</v>
      </c>
      <c r="P62" s="31">
        <f t="shared" si="98"/>
        <v>1550945.4343622993</v>
      </c>
      <c r="Q62" s="31">
        <f t="shared" si="98"/>
        <v>1649112.1132061824</v>
      </c>
      <c r="R62" s="31">
        <f t="shared" si="98"/>
        <v>1710808.7601913563</v>
      </c>
      <c r="S62" s="31">
        <f t="shared" si="98"/>
        <v>1803412.9013717729</v>
      </c>
      <c r="T62" s="31">
        <f t="shared" si="98"/>
        <v>2318115.7488541375</v>
      </c>
      <c r="U62" s="31">
        <f t="shared" si="98"/>
        <v>3009581.5267872056</v>
      </c>
      <c r="V62" s="31">
        <f t="shared" si="98"/>
        <v>3667096.3057230515</v>
      </c>
      <c r="W62" s="31">
        <f t="shared" si="98"/>
        <v>3990980.1496254802</v>
      </c>
      <c r="X62" s="31">
        <f t="shared" si="98"/>
        <v>4055211.2532296074</v>
      </c>
      <c r="Y62" s="31">
        <f t="shared" si="98"/>
        <v>4143636.2829300617</v>
      </c>
      <c r="Z62" s="31">
        <f t="shared" si="98"/>
        <v>4290565.5238788063</v>
      </c>
      <c r="AA62" s="31">
        <f t="shared" si="98"/>
        <v>4438548.2623954443</v>
      </c>
      <c r="AB62" s="31">
        <f t="shared" si="98"/>
        <v>4563790.2867499515</v>
      </c>
      <c r="AC62" s="31">
        <f t="shared" si="98"/>
        <v>4661956.9655938344</v>
      </c>
      <c r="AD62" s="31">
        <f t="shared" si="98"/>
        <v>4723653.6125790086</v>
      </c>
      <c r="AE62" s="31">
        <f t="shared" si="98"/>
        <v>4816257.7537594251</v>
      </c>
      <c r="AF62" s="31">
        <f t="shared" si="98"/>
        <v>5330960.6012417898</v>
      </c>
      <c r="AG62" s="31">
        <f t="shared" si="98"/>
        <v>6022426.3791748574</v>
      </c>
      <c r="AH62" s="31">
        <f t="shared" si="98"/>
        <v>6679941.1581107033</v>
      </c>
      <c r="AI62" s="31">
        <f t="shared" si="98"/>
        <v>7003825.002013132</v>
      </c>
      <c r="AJ62" s="31">
        <f t="shared" si="98"/>
        <v>7068056.1056172587</v>
      </c>
      <c r="AK62" s="31">
        <f t="shared" si="98"/>
        <v>7156481.135317713</v>
      </c>
      <c r="AL62" s="31">
        <f t="shared" si="98"/>
        <v>7303410.3762664571</v>
      </c>
      <c r="AM62" s="31">
        <f t="shared" si="98"/>
        <v>7451393.1147830952</v>
      </c>
      <c r="AN62" s="31">
        <f t="shared" si="98"/>
        <v>7576635.1391376024</v>
      </c>
      <c r="AO62" s="31">
        <f t="shared" si="98"/>
        <v>7674801.8179814853</v>
      </c>
      <c r="AP62" s="31">
        <f t="shared" si="98"/>
        <v>7736498.4649666594</v>
      </c>
      <c r="AQ62" s="31">
        <f t="shared" si="98"/>
        <v>7829102.606147076</v>
      </c>
      <c r="AR62" s="31">
        <f t="shared" si="98"/>
        <v>8343805.4536294406</v>
      </c>
      <c r="AS62" s="31">
        <f t="shared" si="98"/>
        <v>9035271.2315625083</v>
      </c>
      <c r="AT62" s="31">
        <f t="shared" si="98"/>
        <v>9692786.0104983542</v>
      </c>
      <c r="AU62" s="31">
        <f t="shared" si="98"/>
        <v>10016669.854400784</v>
      </c>
      <c r="AV62" s="31">
        <f t="shared" si="98"/>
        <v>10080900.95800491</v>
      </c>
      <c r="AW62" s="31">
        <f t="shared" si="98"/>
        <v>10169325.987705365</v>
      </c>
      <c r="AX62" s="31">
        <f t="shared" si="98"/>
        <v>10316255.228654109</v>
      </c>
      <c r="AY62" s="31">
        <f t="shared" si="98"/>
        <v>10464237.967170747</v>
      </c>
      <c r="AZ62" s="31">
        <f t="shared" si="98"/>
        <v>10589479.991525255</v>
      </c>
      <c r="BA62" s="31">
        <f t="shared" si="98"/>
        <v>10687646.670369139</v>
      </c>
      <c r="BB62" s="31">
        <f t="shared" si="98"/>
        <v>10749343.317354312</v>
      </c>
      <c r="BC62" s="31">
        <f t="shared" si="98"/>
        <v>10841947.458534729</v>
      </c>
      <c r="BD62" s="31">
        <f t="shared" si="98"/>
        <v>11356650.306017093</v>
      </c>
      <c r="BE62" s="31">
        <f t="shared" si="98"/>
        <v>12048116.083950162</v>
      </c>
      <c r="BF62" s="31">
        <f t="shared" si="98"/>
        <v>12705630.862886008</v>
      </c>
      <c r="BG62" s="31">
        <f t="shared" si="98"/>
        <v>13029514.706788437</v>
      </c>
      <c r="BH62" s="31">
        <f t="shared" si="98"/>
        <v>13093745.810392564</v>
      </c>
      <c r="BI62" s="31">
        <f t="shared" si="98"/>
        <v>13182170.840093018</v>
      </c>
      <c r="BJ62" s="31">
        <f t="shared" si="98"/>
        <v>13329100.081041763</v>
      </c>
      <c r="BK62" s="31">
        <f t="shared" si="98"/>
        <v>13477082.819558401</v>
      </c>
      <c r="BL62" s="31">
        <f t="shared" si="98"/>
        <v>13602324.843912909</v>
      </c>
      <c r="BM62" s="31">
        <f t="shared" si="98"/>
        <v>13700491.522756793</v>
      </c>
      <c r="BN62" s="31">
        <f t="shared" si="98"/>
        <v>13762188.169741966</v>
      </c>
      <c r="BO62" s="31">
        <f t="shared" si="98"/>
        <v>13854792.310922382</v>
      </c>
      <c r="BP62" s="31">
        <f t="shared" si="98"/>
        <v>14369495.158404747</v>
      </c>
      <c r="BQ62" s="31">
        <f t="shared" ref="BQ62:CH62" si="99">BP62+BQ61</f>
        <v>15060960.936337816</v>
      </c>
      <c r="BR62" s="31">
        <f t="shared" si="99"/>
        <v>15718475.715273662</v>
      </c>
      <c r="BS62" s="31">
        <f t="shared" si="99"/>
        <v>16042359.559176091</v>
      </c>
      <c r="BT62" s="31">
        <f t="shared" si="99"/>
        <v>16106590.662780218</v>
      </c>
      <c r="BU62" s="31">
        <f t="shared" si="99"/>
        <v>16195015.692480672</v>
      </c>
      <c r="BV62" s="31">
        <f t="shared" si="99"/>
        <v>16341944.933429416</v>
      </c>
      <c r="BW62" s="31">
        <f t="shared" si="99"/>
        <v>16489927.671946054</v>
      </c>
      <c r="BX62" s="31">
        <f t="shared" si="99"/>
        <v>16615169.696300562</v>
      </c>
      <c r="BY62" s="31">
        <f t="shared" si="99"/>
        <v>16713336.375144446</v>
      </c>
      <c r="BZ62" s="31">
        <f t="shared" si="99"/>
        <v>16775033.022129619</v>
      </c>
      <c r="CA62" s="31">
        <f t="shared" si="99"/>
        <v>16867637.163310036</v>
      </c>
      <c r="CB62" s="31">
        <f t="shared" si="99"/>
        <v>17382340.010792401</v>
      </c>
      <c r="CC62" s="31">
        <f t="shared" si="99"/>
        <v>18073805.788725469</v>
      </c>
      <c r="CD62" s="31">
        <f t="shared" si="99"/>
        <v>18731320.567661315</v>
      </c>
      <c r="CE62" s="31">
        <f t="shared" si="99"/>
        <v>19055204.411563743</v>
      </c>
      <c r="CF62" s="31">
        <f t="shared" si="99"/>
        <v>19119435.51516787</v>
      </c>
      <c r="CG62" s="31">
        <f t="shared" si="99"/>
        <v>19207860.544868324</v>
      </c>
      <c r="CH62" s="34">
        <f t="shared" si="99"/>
        <v>19354789.785817068</v>
      </c>
    </row>
    <row r="63" spans="1:87" x14ac:dyDescent="0.35">
      <c r="A63" s="300"/>
      <c r="B63" s="148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</row>
    <row r="64" spans="1:87" ht="15" thickBot="1" x14ac:dyDescent="0.4">
      <c r="A64" s="149"/>
      <c r="B64" s="149"/>
      <c r="C64" s="149"/>
      <c r="D64" s="149"/>
      <c r="E64" s="149"/>
      <c r="F64" s="149"/>
      <c r="G64" s="149"/>
      <c r="H64" s="149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229"/>
    </row>
    <row r="65" spans="1:88" ht="16" thickBot="1" x14ac:dyDescent="0.4">
      <c r="A65" s="563" t="s">
        <v>12</v>
      </c>
      <c r="B65" s="193" t="s">
        <v>165</v>
      </c>
      <c r="C65" s="176">
        <f>C$4</f>
        <v>44562</v>
      </c>
      <c r="D65" s="176">
        <f t="shared" ref="D65:BO65" si="100">D$4</f>
        <v>44593</v>
      </c>
      <c r="E65" s="176">
        <f t="shared" si="100"/>
        <v>44621</v>
      </c>
      <c r="F65" s="176">
        <f t="shared" si="100"/>
        <v>44652</v>
      </c>
      <c r="G65" s="176">
        <f t="shared" si="100"/>
        <v>44682</v>
      </c>
      <c r="H65" s="176">
        <f t="shared" si="100"/>
        <v>44713</v>
      </c>
      <c r="I65" s="176">
        <f t="shared" si="100"/>
        <v>44743</v>
      </c>
      <c r="J65" s="176">
        <f t="shared" si="100"/>
        <v>44774</v>
      </c>
      <c r="K65" s="176">
        <f t="shared" si="100"/>
        <v>44805</v>
      </c>
      <c r="L65" s="176">
        <f t="shared" si="100"/>
        <v>44835</v>
      </c>
      <c r="M65" s="176">
        <f t="shared" si="100"/>
        <v>44866</v>
      </c>
      <c r="N65" s="176">
        <f t="shared" si="100"/>
        <v>44896</v>
      </c>
      <c r="O65" s="176">
        <f t="shared" si="100"/>
        <v>44927</v>
      </c>
      <c r="P65" s="176">
        <f t="shared" si="100"/>
        <v>44958</v>
      </c>
      <c r="Q65" s="176">
        <f t="shared" si="100"/>
        <v>44986</v>
      </c>
      <c r="R65" s="176">
        <f t="shared" si="100"/>
        <v>45017</v>
      </c>
      <c r="S65" s="176">
        <f t="shared" si="100"/>
        <v>45047</v>
      </c>
      <c r="T65" s="176">
        <f t="shared" si="100"/>
        <v>45078</v>
      </c>
      <c r="U65" s="176">
        <f t="shared" si="100"/>
        <v>45108</v>
      </c>
      <c r="V65" s="176">
        <f t="shared" si="100"/>
        <v>45139</v>
      </c>
      <c r="W65" s="176">
        <f t="shared" si="100"/>
        <v>45170</v>
      </c>
      <c r="X65" s="176">
        <f t="shared" si="100"/>
        <v>45200</v>
      </c>
      <c r="Y65" s="176">
        <f t="shared" si="100"/>
        <v>45231</v>
      </c>
      <c r="Z65" s="176">
        <f t="shared" si="100"/>
        <v>45261</v>
      </c>
      <c r="AA65" s="176">
        <f t="shared" si="100"/>
        <v>45292</v>
      </c>
      <c r="AB65" s="176">
        <f t="shared" si="100"/>
        <v>45323</v>
      </c>
      <c r="AC65" s="176">
        <f t="shared" si="100"/>
        <v>45352</v>
      </c>
      <c r="AD65" s="176">
        <f t="shared" si="100"/>
        <v>45383</v>
      </c>
      <c r="AE65" s="176">
        <f t="shared" si="100"/>
        <v>45413</v>
      </c>
      <c r="AF65" s="176">
        <f t="shared" si="100"/>
        <v>45444</v>
      </c>
      <c r="AG65" s="176">
        <f t="shared" si="100"/>
        <v>45474</v>
      </c>
      <c r="AH65" s="176">
        <f t="shared" si="100"/>
        <v>45505</v>
      </c>
      <c r="AI65" s="176">
        <f t="shared" si="100"/>
        <v>45536</v>
      </c>
      <c r="AJ65" s="176">
        <f t="shared" si="100"/>
        <v>45566</v>
      </c>
      <c r="AK65" s="176">
        <f t="shared" si="100"/>
        <v>45597</v>
      </c>
      <c r="AL65" s="176">
        <f t="shared" si="100"/>
        <v>45627</v>
      </c>
      <c r="AM65" s="176">
        <f t="shared" si="100"/>
        <v>45658</v>
      </c>
      <c r="AN65" s="176">
        <f t="shared" si="100"/>
        <v>45689</v>
      </c>
      <c r="AO65" s="176">
        <f t="shared" si="100"/>
        <v>45717</v>
      </c>
      <c r="AP65" s="176">
        <f t="shared" si="100"/>
        <v>45748</v>
      </c>
      <c r="AQ65" s="176">
        <f t="shared" si="100"/>
        <v>45778</v>
      </c>
      <c r="AR65" s="176">
        <f t="shared" si="100"/>
        <v>45809</v>
      </c>
      <c r="AS65" s="176">
        <f t="shared" si="100"/>
        <v>45839</v>
      </c>
      <c r="AT65" s="176">
        <f t="shared" si="100"/>
        <v>45870</v>
      </c>
      <c r="AU65" s="176">
        <f t="shared" si="100"/>
        <v>45901</v>
      </c>
      <c r="AV65" s="176">
        <f t="shared" si="100"/>
        <v>45931</v>
      </c>
      <c r="AW65" s="176">
        <f t="shared" si="100"/>
        <v>45962</v>
      </c>
      <c r="AX65" s="176">
        <f t="shared" si="100"/>
        <v>45992</v>
      </c>
      <c r="AY65" s="176">
        <f t="shared" si="100"/>
        <v>46023</v>
      </c>
      <c r="AZ65" s="176">
        <f t="shared" si="100"/>
        <v>46054</v>
      </c>
      <c r="BA65" s="176">
        <f t="shared" si="100"/>
        <v>46082</v>
      </c>
      <c r="BB65" s="176">
        <f t="shared" si="100"/>
        <v>46113</v>
      </c>
      <c r="BC65" s="176">
        <f t="shared" si="100"/>
        <v>46143</v>
      </c>
      <c r="BD65" s="176">
        <f t="shared" si="100"/>
        <v>46174</v>
      </c>
      <c r="BE65" s="176">
        <f t="shared" si="100"/>
        <v>46204</v>
      </c>
      <c r="BF65" s="176">
        <f t="shared" si="100"/>
        <v>46235</v>
      </c>
      <c r="BG65" s="176">
        <f t="shared" si="100"/>
        <v>46266</v>
      </c>
      <c r="BH65" s="176">
        <f t="shared" si="100"/>
        <v>46296</v>
      </c>
      <c r="BI65" s="176">
        <f t="shared" si="100"/>
        <v>46327</v>
      </c>
      <c r="BJ65" s="176">
        <f t="shared" si="100"/>
        <v>46357</v>
      </c>
      <c r="BK65" s="176">
        <f t="shared" si="100"/>
        <v>46388</v>
      </c>
      <c r="BL65" s="176">
        <f t="shared" si="100"/>
        <v>46419</v>
      </c>
      <c r="BM65" s="176">
        <f t="shared" si="100"/>
        <v>46447</v>
      </c>
      <c r="BN65" s="176">
        <f t="shared" si="100"/>
        <v>46478</v>
      </c>
      <c r="BO65" s="176">
        <f t="shared" si="100"/>
        <v>46508</v>
      </c>
      <c r="BP65" s="176">
        <f t="shared" ref="BP65:CH65" si="101">BP$4</f>
        <v>46539</v>
      </c>
      <c r="BQ65" s="176">
        <f t="shared" si="101"/>
        <v>46569</v>
      </c>
      <c r="BR65" s="176">
        <f t="shared" si="101"/>
        <v>46600</v>
      </c>
      <c r="BS65" s="176">
        <f t="shared" si="101"/>
        <v>46631</v>
      </c>
      <c r="BT65" s="176">
        <f t="shared" si="101"/>
        <v>46661</v>
      </c>
      <c r="BU65" s="176">
        <f t="shared" si="101"/>
        <v>46692</v>
      </c>
      <c r="BV65" s="176">
        <f t="shared" si="101"/>
        <v>46722</v>
      </c>
      <c r="BW65" s="176">
        <f t="shared" si="101"/>
        <v>46753</v>
      </c>
      <c r="BX65" s="176">
        <f t="shared" si="101"/>
        <v>46784</v>
      </c>
      <c r="BY65" s="176">
        <f t="shared" si="101"/>
        <v>46813</v>
      </c>
      <c r="BZ65" s="176">
        <f t="shared" si="101"/>
        <v>46844</v>
      </c>
      <c r="CA65" s="176">
        <f t="shared" si="101"/>
        <v>46874</v>
      </c>
      <c r="CB65" s="176">
        <f t="shared" si="101"/>
        <v>46905</v>
      </c>
      <c r="CC65" s="176">
        <f t="shared" si="101"/>
        <v>46935</v>
      </c>
      <c r="CD65" s="176">
        <f t="shared" si="101"/>
        <v>46966</v>
      </c>
      <c r="CE65" s="176">
        <f t="shared" si="101"/>
        <v>46997</v>
      </c>
      <c r="CF65" s="176">
        <f t="shared" si="101"/>
        <v>47027</v>
      </c>
      <c r="CG65" s="176">
        <f t="shared" si="101"/>
        <v>47058</v>
      </c>
      <c r="CH65" s="177">
        <f t="shared" si="101"/>
        <v>47088</v>
      </c>
      <c r="CJ65" s="231" t="s">
        <v>184</v>
      </c>
    </row>
    <row r="66" spans="1:88" ht="15" customHeight="1" x14ac:dyDescent="0.35">
      <c r="A66" s="564"/>
      <c r="B66" s="154" t="s">
        <v>0</v>
      </c>
      <c r="C66" s="155">
        <v>0.11129699999999999</v>
      </c>
      <c r="D66" s="155">
        <v>9.3076999999999993E-2</v>
      </c>
      <c r="E66" s="155">
        <v>7.0041999999999993E-2</v>
      </c>
      <c r="F66" s="155">
        <v>3.7116000000000003E-2</v>
      </c>
      <c r="G66" s="155">
        <v>4.0888000000000001E-2</v>
      </c>
      <c r="H66" s="155">
        <v>0.103973</v>
      </c>
      <c r="I66" s="155">
        <v>0.1401</v>
      </c>
      <c r="J66" s="155">
        <v>0.13320699999999999</v>
      </c>
      <c r="K66" s="155">
        <v>6.6758999999999999E-2</v>
      </c>
      <c r="L66" s="155">
        <v>3.7011000000000002E-2</v>
      </c>
      <c r="M66" s="155">
        <v>5.9593E-2</v>
      </c>
      <c r="N66" s="155">
        <v>0.106937</v>
      </c>
      <c r="O66" s="155">
        <f>C66</f>
        <v>0.11129699999999999</v>
      </c>
      <c r="P66" s="155">
        <f t="shared" ref="P66:P75" si="102">D66</f>
        <v>9.3076999999999993E-2</v>
      </c>
      <c r="Q66" s="155">
        <f t="shared" ref="Q66:Q75" si="103">E66</f>
        <v>7.0041999999999993E-2</v>
      </c>
      <c r="R66" s="155">
        <f t="shared" ref="R66:R75" si="104">F66</f>
        <v>3.7116000000000003E-2</v>
      </c>
      <c r="S66" s="155">
        <f t="shared" ref="S66:S75" si="105">G66</f>
        <v>4.0888000000000001E-2</v>
      </c>
      <c r="T66" s="155">
        <f t="shared" ref="T66:T75" si="106">H66</f>
        <v>0.103973</v>
      </c>
      <c r="U66" s="155">
        <f t="shared" ref="U66:U75" si="107">I66</f>
        <v>0.1401</v>
      </c>
      <c r="V66" s="155">
        <f t="shared" ref="V66:V75" si="108">J66</f>
        <v>0.13320699999999999</v>
      </c>
      <c r="W66" s="155">
        <f t="shared" ref="W66:W75" si="109">K66</f>
        <v>6.6758999999999999E-2</v>
      </c>
      <c r="X66" s="155">
        <f t="shared" ref="X66:X75" si="110">L66</f>
        <v>3.7011000000000002E-2</v>
      </c>
      <c r="Y66" s="155">
        <f t="shared" ref="Y66:Y75" si="111">M66</f>
        <v>5.9593E-2</v>
      </c>
      <c r="Z66" s="155">
        <f t="shared" ref="Z66:Z75" si="112">N66</f>
        <v>0.106937</v>
      </c>
      <c r="AA66" s="155">
        <f t="shared" ref="AA66:AA75" si="113">O66</f>
        <v>0.11129699999999999</v>
      </c>
      <c r="AB66" s="155">
        <f t="shared" ref="AB66:AB75" si="114">P66</f>
        <v>9.3076999999999993E-2</v>
      </c>
      <c r="AC66" s="155">
        <f t="shared" ref="AC66:AC75" si="115">Q66</f>
        <v>7.0041999999999993E-2</v>
      </c>
      <c r="AD66" s="155">
        <f t="shared" ref="AD66:AD75" si="116">R66</f>
        <v>3.7116000000000003E-2</v>
      </c>
      <c r="AE66" s="155">
        <f t="shared" ref="AE66:AE75" si="117">S66</f>
        <v>4.0888000000000001E-2</v>
      </c>
      <c r="AF66" s="155">
        <f t="shared" ref="AF66:AF75" si="118">T66</f>
        <v>0.103973</v>
      </c>
      <c r="AG66" s="155">
        <f t="shared" ref="AG66:AG75" si="119">U66</f>
        <v>0.1401</v>
      </c>
      <c r="AH66" s="155">
        <f t="shared" ref="AH66:AH75" si="120">V66</f>
        <v>0.13320699999999999</v>
      </c>
      <c r="AI66" s="155">
        <f t="shared" ref="AI66:AI75" si="121">W66</f>
        <v>6.6758999999999999E-2</v>
      </c>
      <c r="AJ66" s="155">
        <f t="shared" ref="AJ66:AJ75" si="122">X66</f>
        <v>3.7011000000000002E-2</v>
      </c>
      <c r="AK66" s="155">
        <f t="shared" ref="AK66:AK75" si="123">Y66</f>
        <v>5.9593E-2</v>
      </c>
      <c r="AL66" s="155">
        <f t="shared" ref="AL66:AL75" si="124">Z66</f>
        <v>0.106937</v>
      </c>
      <c r="AM66" s="155">
        <f t="shared" ref="AM66:AM75" si="125">AA66</f>
        <v>0.11129699999999999</v>
      </c>
      <c r="AN66" s="155">
        <f t="shared" ref="AN66:AN75" si="126">AB66</f>
        <v>9.3076999999999993E-2</v>
      </c>
      <c r="AO66" s="155">
        <f t="shared" ref="AO66:AO75" si="127">AC66</f>
        <v>7.0041999999999993E-2</v>
      </c>
      <c r="AP66" s="155">
        <f t="shared" ref="AP66:AP75" si="128">AD66</f>
        <v>3.7116000000000003E-2</v>
      </c>
      <c r="AQ66" s="155">
        <f t="shared" ref="AQ66:AQ75" si="129">AE66</f>
        <v>4.0888000000000001E-2</v>
      </c>
      <c r="AR66" s="155">
        <f t="shared" ref="AR66:AR75" si="130">AF66</f>
        <v>0.103973</v>
      </c>
      <c r="AS66" s="155">
        <f t="shared" ref="AS66:AS75" si="131">AG66</f>
        <v>0.1401</v>
      </c>
      <c r="AT66" s="155">
        <f t="shared" ref="AT66:AT75" si="132">AH66</f>
        <v>0.13320699999999999</v>
      </c>
      <c r="AU66" s="155">
        <f t="shared" ref="AU66:AU75" si="133">AI66</f>
        <v>6.6758999999999999E-2</v>
      </c>
      <c r="AV66" s="155">
        <f t="shared" ref="AV66:AV75" si="134">AJ66</f>
        <v>3.7011000000000002E-2</v>
      </c>
      <c r="AW66" s="155">
        <f t="shared" ref="AW66:AW75" si="135">AK66</f>
        <v>5.9593E-2</v>
      </c>
      <c r="AX66" s="155">
        <f t="shared" ref="AX66:AX75" si="136">AL66</f>
        <v>0.106937</v>
      </c>
      <c r="AY66" s="155">
        <f t="shared" ref="AY66:AY75" si="137">AM66</f>
        <v>0.11129699999999999</v>
      </c>
      <c r="AZ66" s="155">
        <f t="shared" ref="AZ66:AZ75" si="138">AN66</f>
        <v>9.3076999999999993E-2</v>
      </c>
      <c r="BA66" s="155">
        <f t="shared" ref="BA66:BA75" si="139">AO66</f>
        <v>7.0041999999999993E-2</v>
      </c>
      <c r="BB66" s="155">
        <f t="shared" ref="BB66:BB75" si="140">AP66</f>
        <v>3.7116000000000003E-2</v>
      </c>
      <c r="BC66" s="155">
        <f t="shared" ref="BC66:BC75" si="141">AQ66</f>
        <v>4.0888000000000001E-2</v>
      </c>
      <c r="BD66" s="155">
        <f t="shared" ref="BD66:BD75" si="142">AR66</f>
        <v>0.103973</v>
      </c>
      <c r="BE66" s="155">
        <f t="shared" ref="BE66:BE75" si="143">AS66</f>
        <v>0.1401</v>
      </c>
      <c r="BF66" s="155">
        <f t="shared" ref="BF66:BF75" si="144">AT66</f>
        <v>0.13320699999999999</v>
      </c>
      <c r="BG66" s="155">
        <f t="shared" ref="BG66:BG75" si="145">AU66</f>
        <v>6.6758999999999999E-2</v>
      </c>
      <c r="BH66" s="155">
        <f t="shared" ref="BH66:BH75" si="146">AV66</f>
        <v>3.7011000000000002E-2</v>
      </c>
      <c r="BI66" s="155">
        <f t="shared" ref="BI66:BI75" si="147">AW66</f>
        <v>5.9593E-2</v>
      </c>
      <c r="BJ66" s="155">
        <f t="shared" ref="BJ66:BJ75" si="148">AX66</f>
        <v>0.106937</v>
      </c>
      <c r="BK66" s="155">
        <f t="shared" ref="BK66:BK75" si="149">AY66</f>
        <v>0.11129699999999999</v>
      </c>
      <c r="BL66" s="155">
        <f t="shared" ref="BL66:BL75" si="150">AZ66</f>
        <v>9.3076999999999993E-2</v>
      </c>
      <c r="BM66" s="155">
        <f t="shared" ref="BM66:BM75" si="151">BA66</f>
        <v>7.0041999999999993E-2</v>
      </c>
      <c r="BN66" s="155">
        <f t="shared" ref="BN66:BN75" si="152">BB66</f>
        <v>3.7116000000000003E-2</v>
      </c>
      <c r="BO66" s="155">
        <f t="shared" ref="BO66:BO75" si="153">BC66</f>
        <v>4.0888000000000001E-2</v>
      </c>
      <c r="BP66" s="155">
        <f t="shared" ref="BP66:BP75" si="154">BD66</f>
        <v>0.103973</v>
      </c>
      <c r="BQ66" s="155">
        <f t="shared" ref="BQ66:BQ75" si="155">BE66</f>
        <v>0.1401</v>
      </c>
      <c r="BR66" s="155">
        <f t="shared" ref="BR66:BR75" si="156">BF66</f>
        <v>0.13320699999999999</v>
      </c>
      <c r="BS66" s="155">
        <f t="shared" ref="BS66:BS75" si="157">BG66</f>
        <v>6.6758999999999999E-2</v>
      </c>
      <c r="BT66" s="155">
        <f t="shared" ref="BT66:BT75" si="158">BH66</f>
        <v>3.7011000000000002E-2</v>
      </c>
      <c r="BU66" s="155">
        <f t="shared" ref="BU66:BU75" si="159">BI66</f>
        <v>5.9593E-2</v>
      </c>
      <c r="BV66" s="155">
        <f t="shared" ref="BV66:BV75" si="160">BJ66</f>
        <v>0.106937</v>
      </c>
      <c r="BW66" s="155">
        <f t="shared" ref="BW66:BW75" si="161">BK66</f>
        <v>0.11129699999999999</v>
      </c>
      <c r="BX66" s="155">
        <f t="shared" ref="BX66:BX75" si="162">BL66</f>
        <v>9.3076999999999993E-2</v>
      </c>
      <c r="BY66" s="155">
        <f t="shared" ref="BY66:BY75" si="163">BM66</f>
        <v>7.0041999999999993E-2</v>
      </c>
      <c r="BZ66" s="155">
        <f t="shared" ref="BZ66:BZ75" si="164">BN66</f>
        <v>3.7116000000000003E-2</v>
      </c>
      <c r="CA66" s="155">
        <f t="shared" ref="CA66:CA75" si="165">BO66</f>
        <v>4.0888000000000001E-2</v>
      </c>
      <c r="CB66" s="155">
        <f t="shared" ref="CB66:CB75" si="166">BP66</f>
        <v>0.103973</v>
      </c>
      <c r="CC66" s="155">
        <f t="shared" ref="CC66:CC75" si="167">BQ66</f>
        <v>0.1401</v>
      </c>
      <c r="CD66" s="155">
        <f t="shared" ref="CD66:CD75" si="168">BR66</f>
        <v>0.13320699999999999</v>
      </c>
      <c r="CE66" s="155">
        <f t="shared" ref="CE66:CE75" si="169">BS66</f>
        <v>6.6758999999999999E-2</v>
      </c>
      <c r="CF66" s="155">
        <f t="shared" ref="CF66:CF75" si="170">BT66</f>
        <v>3.7011000000000002E-2</v>
      </c>
      <c r="CG66" s="155">
        <f t="shared" ref="CG66:CG75" si="171">BU66</f>
        <v>5.9593E-2</v>
      </c>
      <c r="CH66" s="156">
        <f t="shared" ref="CH66:CH75" si="172">BV66</f>
        <v>0.106937</v>
      </c>
      <c r="CJ66" s="248">
        <f>SUM(C66:N66)</f>
        <v>1</v>
      </c>
    </row>
    <row r="67" spans="1:88" x14ac:dyDescent="0.35">
      <c r="A67" s="564"/>
      <c r="B67" s="44" t="s">
        <v>1</v>
      </c>
      <c r="C67" s="21">
        <v>1.1999999999999999E-3</v>
      </c>
      <c r="D67" s="21">
        <v>1.1000000000000001E-3</v>
      </c>
      <c r="E67" s="21">
        <v>3.13E-3</v>
      </c>
      <c r="F67" s="21">
        <v>1.5047E-2</v>
      </c>
      <c r="G67" s="21">
        <v>6.5409999999999996E-2</v>
      </c>
      <c r="H67" s="21">
        <v>0.21082300000000001</v>
      </c>
      <c r="I67" s="21">
        <v>0.28477999999999998</v>
      </c>
      <c r="J67" s="21">
        <v>0.27076600000000001</v>
      </c>
      <c r="K67" s="21">
        <v>0.126605</v>
      </c>
      <c r="L67" s="21">
        <v>1.8471999999999999E-2</v>
      </c>
      <c r="M67" s="21">
        <v>1.444E-3</v>
      </c>
      <c r="N67" s="21">
        <v>1.222E-3</v>
      </c>
      <c r="O67" s="21">
        <f t="shared" ref="O67:O75" si="173">C67</f>
        <v>1.1999999999999999E-3</v>
      </c>
      <c r="P67" s="21">
        <f t="shared" si="102"/>
        <v>1.1000000000000001E-3</v>
      </c>
      <c r="Q67" s="21">
        <f t="shared" si="103"/>
        <v>3.13E-3</v>
      </c>
      <c r="R67" s="21">
        <f t="shared" si="104"/>
        <v>1.5047E-2</v>
      </c>
      <c r="S67" s="21">
        <f t="shared" si="105"/>
        <v>6.5409999999999996E-2</v>
      </c>
      <c r="T67" s="21">
        <f t="shared" si="106"/>
        <v>0.21082300000000001</v>
      </c>
      <c r="U67" s="21">
        <f t="shared" si="107"/>
        <v>0.28477999999999998</v>
      </c>
      <c r="V67" s="21">
        <f t="shared" si="108"/>
        <v>0.27076600000000001</v>
      </c>
      <c r="W67" s="21">
        <f t="shared" si="109"/>
        <v>0.126605</v>
      </c>
      <c r="X67" s="21">
        <f t="shared" si="110"/>
        <v>1.8471999999999999E-2</v>
      </c>
      <c r="Y67" s="21">
        <f t="shared" si="111"/>
        <v>1.444E-3</v>
      </c>
      <c r="Z67" s="21">
        <f t="shared" si="112"/>
        <v>1.222E-3</v>
      </c>
      <c r="AA67" s="21">
        <f t="shared" si="113"/>
        <v>1.1999999999999999E-3</v>
      </c>
      <c r="AB67" s="21">
        <f t="shared" si="114"/>
        <v>1.1000000000000001E-3</v>
      </c>
      <c r="AC67" s="21">
        <f t="shared" si="115"/>
        <v>3.13E-3</v>
      </c>
      <c r="AD67" s="21">
        <f t="shared" si="116"/>
        <v>1.5047E-2</v>
      </c>
      <c r="AE67" s="21">
        <f t="shared" si="117"/>
        <v>6.5409999999999996E-2</v>
      </c>
      <c r="AF67" s="21">
        <f t="shared" si="118"/>
        <v>0.21082300000000001</v>
      </c>
      <c r="AG67" s="21">
        <f t="shared" si="119"/>
        <v>0.28477999999999998</v>
      </c>
      <c r="AH67" s="21">
        <f t="shared" si="120"/>
        <v>0.27076600000000001</v>
      </c>
      <c r="AI67" s="21">
        <f t="shared" si="121"/>
        <v>0.126605</v>
      </c>
      <c r="AJ67" s="21">
        <f t="shared" si="122"/>
        <v>1.8471999999999999E-2</v>
      </c>
      <c r="AK67" s="21">
        <f t="shared" si="123"/>
        <v>1.444E-3</v>
      </c>
      <c r="AL67" s="21">
        <f t="shared" si="124"/>
        <v>1.222E-3</v>
      </c>
      <c r="AM67" s="21">
        <f t="shared" si="125"/>
        <v>1.1999999999999999E-3</v>
      </c>
      <c r="AN67" s="21">
        <f t="shared" si="126"/>
        <v>1.1000000000000001E-3</v>
      </c>
      <c r="AO67" s="21">
        <f t="shared" si="127"/>
        <v>3.13E-3</v>
      </c>
      <c r="AP67" s="21">
        <f t="shared" si="128"/>
        <v>1.5047E-2</v>
      </c>
      <c r="AQ67" s="21">
        <f t="shared" si="129"/>
        <v>6.5409999999999996E-2</v>
      </c>
      <c r="AR67" s="21">
        <f t="shared" si="130"/>
        <v>0.21082300000000001</v>
      </c>
      <c r="AS67" s="21">
        <f t="shared" si="131"/>
        <v>0.28477999999999998</v>
      </c>
      <c r="AT67" s="21">
        <f t="shared" si="132"/>
        <v>0.27076600000000001</v>
      </c>
      <c r="AU67" s="21">
        <f t="shared" si="133"/>
        <v>0.126605</v>
      </c>
      <c r="AV67" s="21">
        <f t="shared" si="134"/>
        <v>1.8471999999999999E-2</v>
      </c>
      <c r="AW67" s="21">
        <f t="shared" si="135"/>
        <v>1.444E-3</v>
      </c>
      <c r="AX67" s="21">
        <f t="shared" si="136"/>
        <v>1.222E-3</v>
      </c>
      <c r="AY67" s="21">
        <f t="shared" si="137"/>
        <v>1.1999999999999999E-3</v>
      </c>
      <c r="AZ67" s="21">
        <f t="shared" si="138"/>
        <v>1.1000000000000001E-3</v>
      </c>
      <c r="BA67" s="21">
        <f t="shared" si="139"/>
        <v>3.13E-3</v>
      </c>
      <c r="BB67" s="21">
        <f t="shared" si="140"/>
        <v>1.5047E-2</v>
      </c>
      <c r="BC67" s="21">
        <f t="shared" si="141"/>
        <v>6.5409999999999996E-2</v>
      </c>
      <c r="BD67" s="21">
        <f t="shared" si="142"/>
        <v>0.21082300000000001</v>
      </c>
      <c r="BE67" s="21">
        <f t="shared" si="143"/>
        <v>0.28477999999999998</v>
      </c>
      <c r="BF67" s="21">
        <f t="shared" si="144"/>
        <v>0.27076600000000001</v>
      </c>
      <c r="BG67" s="21">
        <f t="shared" si="145"/>
        <v>0.126605</v>
      </c>
      <c r="BH67" s="21">
        <f t="shared" si="146"/>
        <v>1.8471999999999999E-2</v>
      </c>
      <c r="BI67" s="21">
        <f t="shared" si="147"/>
        <v>1.444E-3</v>
      </c>
      <c r="BJ67" s="21">
        <f t="shared" si="148"/>
        <v>1.222E-3</v>
      </c>
      <c r="BK67" s="21">
        <f t="shared" si="149"/>
        <v>1.1999999999999999E-3</v>
      </c>
      <c r="BL67" s="21">
        <f t="shared" si="150"/>
        <v>1.1000000000000001E-3</v>
      </c>
      <c r="BM67" s="21">
        <f t="shared" si="151"/>
        <v>3.13E-3</v>
      </c>
      <c r="BN67" s="21">
        <f t="shared" si="152"/>
        <v>1.5047E-2</v>
      </c>
      <c r="BO67" s="21">
        <f t="shared" si="153"/>
        <v>6.5409999999999996E-2</v>
      </c>
      <c r="BP67" s="21">
        <f t="shared" si="154"/>
        <v>0.21082300000000001</v>
      </c>
      <c r="BQ67" s="21">
        <f t="shared" si="155"/>
        <v>0.28477999999999998</v>
      </c>
      <c r="BR67" s="21">
        <f t="shared" si="156"/>
        <v>0.27076600000000001</v>
      </c>
      <c r="BS67" s="21">
        <f t="shared" si="157"/>
        <v>0.126605</v>
      </c>
      <c r="BT67" s="21">
        <f t="shared" si="158"/>
        <v>1.8471999999999999E-2</v>
      </c>
      <c r="BU67" s="21">
        <f t="shared" si="159"/>
        <v>1.444E-3</v>
      </c>
      <c r="BV67" s="21">
        <f t="shared" si="160"/>
        <v>1.222E-3</v>
      </c>
      <c r="BW67" s="21">
        <f t="shared" si="161"/>
        <v>1.1999999999999999E-3</v>
      </c>
      <c r="BX67" s="21">
        <f t="shared" si="162"/>
        <v>1.1000000000000001E-3</v>
      </c>
      <c r="BY67" s="21">
        <f t="shared" si="163"/>
        <v>3.13E-3</v>
      </c>
      <c r="BZ67" s="21">
        <f t="shared" si="164"/>
        <v>1.5047E-2</v>
      </c>
      <c r="CA67" s="21">
        <f t="shared" si="165"/>
        <v>6.5409999999999996E-2</v>
      </c>
      <c r="CB67" s="21">
        <f t="shared" si="166"/>
        <v>0.21082300000000001</v>
      </c>
      <c r="CC67" s="21">
        <f t="shared" si="167"/>
        <v>0.28477999999999998</v>
      </c>
      <c r="CD67" s="21">
        <f t="shared" si="168"/>
        <v>0.27076600000000001</v>
      </c>
      <c r="CE67" s="21">
        <f t="shared" si="169"/>
        <v>0.126605</v>
      </c>
      <c r="CF67" s="21">
        <f t="shared" si="170"/>
        <v>1.8471999999999999E-2</v>
      </c>
      <c r="CG67" s="21">
        <f t="shared" si="171"/>
        <v>1.444E-3</v>
      </c>
      <c r="CH67" s="25">
        <f t="shared" si="172"/>
        <v>1.222E-3</v>
      </c>
      <c r="CJ67" s="248">
        <f t="shared" ref="CJ67:CJ75" si="174">SUM(C67:N67)</f>
        <v>0.99999900000000008</v>
      </c>
    </row>
    <row r="68" spans="1:88" x14ac:dyDescent="0.35">
      <c r="A68" s="564"/>
      <c r="B68" s="43" t="s">
        <v>2</v>
      </c>
      <c r="C68" s="21">
        <v>7.9578999999999997E-2</v>
      </c>
      <c r="D68" s="21">
        <v>7.2517999999999999E-2</v>
      </c>
      <c r="E68" s="21">
        <v>8.1079999999999999E-2</v>
      </c>
      <c r="F68" s="21">
        <v>7.9918000000000003E-2</v>
      </c>
      <c r="G68" s="21">
        <v>8.4083000000000005E-2</v>
      </c>
      <c r="H68" s="21">
        <v>8.5730000000000001E-2</v>
      </c>
      <c r="I68" s="21">
        <v>9.6095E-2</v>
      </c>
      <c r="J68" s="21">
        <v>9.6095E-2</v>
      </c>
      <c r="K68" s="21">
        <v>8.4277000000000005E-2</v>
      </c>
      <c r="L68" s="21">
        <v>8.2582000000000003E-2</v>
      </c>
      <c r="M68" s="21">
        <v>7.8464999999999993E-2</v>
      </c>
      <c r="N68" s="21">
        <v>7.9578999999999997E-2</v>
      </c>
      <c r="O68" s="21">
        <f t="shared" si="173"/>
        <v>7.9578999999999997E-2</v>
      </c>
      <c r="P68" s="21">
        <f t="shared" si="102"/>
        <v>7.2517999999999999E-2</v>
      </c>
      <c r="Q68" s="21">
        <f t="shared" si="103"/>
        <v>8.1079999999999999E-2</v>
      </c>
      <c r="R68" s="21">
        <f t="shared" si="104"/>
        <v>7.9918000000000003E-2</v>
      </c>
      <c r="S68" s="21">
        <f t="shared" si="105"/>
        <v>8.4083000000000005E-2</v>
      </c>
      <c r="T68" s="21">
        <f t="shared" si="106"/>
        <v>8.5730000000000001E-2</v>
      </c>
      <c r="U68" s="21">
        <f t="shared" si="107"/>
        <v>9.6095E-2</v>
      </c>
      <c r="V68" s="21">
        <f t="shared" si="108"/>
        <v>9.6095E-2</v>
      </c>
      <c r="W68" s="21">
        <f t="shared" si="109"/>
        <v>8.4277000000000005E-2</v>
      </c>
      <c r="X68" s="21">
        <f t="shared" si="110"/>
        <v>8.2582000000000003E-2</v>
      </c>
      <c r="Y68" s="21">
        <f t="shared" si="111"/>
        <v>7.8464999999999993E-2</v>
      </c>
      <c r="Z68" s="21">
        <f t="shared" si="112"/>
        <v>7.9578999999999997E-2</v>
      </c>
      <c r="AA68" s="21">
        <f t="shared" si="113"/>
        <v>7.9578999999999997E-2</v>
      </c>
      <c r="AB68" s="21">
        <f t="shared" si="114"/>
        <v>7.2517999999999999E-2</v>
      </c>
      <c r="AC68" s="21">
        <f t="shared" si="115"/>
        <v>8.1079999999999999E-2</v>
      </c>
      <c r="AD68" s="21">
        <f t="shared" si="116"/>
        <v>7.9918000000000003E-2</v>
      </c>
      <c r="AE68" s="21">
        <f t="shared" si="117"/>
        <v>8.4083000000000005E-2</v>
      </c>
      <c r="AF68" s="21">
        <f t="shared" si="118"/>
        <v>8.5730000000000001E-2</v>
      </c>
      <c r="AG68" s="21">
        <f t="shared" si="119"/>
        <v>9.6095E-2</v>
      </c>
      <c r="AH68" s="21">
        <f t="shared" si="120"/>
        <v>9.6095E-2</v>
      </c>
      <c r="AI68" s="21">
        <f t="shared" si="121"/>
        <v>8.4277000000000005E-2</v>
      </c>
      <c r="AJ68" s="21">
        <f t="shared" si="122"/>
        <v>8.2582000000000003E-2</v>
      </c>
      <c r="AK68" s="21">
        <f t="shared" si="123"/>
        <v>7.8464999999999993E-2</v>
      </c>
      <c r="AL68" s="21">
        <f t="shared" si="124"/>
        <v>7.9578999999999997E-2</v>
      </c>
      <c r="AM68" s="21">
        <f t="shared" si="125"/>
        <v>7.9578999999999997E-2</v>
      </c>
      <c r="AN68" s="21">
        <f t="shared" si="126"/>
        <v>7.2517999999999999E-2</v>
      </c>
      <c r="AO68" s="21">
        <f t="shared" si="127"/>
        <v>8.1079999999999999E-2</v>
      </c>
      <c r="AP68" s="21">
        <f t="shared" si="128"/>
        <v>7.9918000000000003E-2</v>
      </c>
      <c r="AQ68" s="21">
        <f t="shared" si="129"/>
        <v>8.4083000000000005E-2</v>
      </c>
      <c r="AR68" s="21">
        <f t="shared" si="130"/>
        <v>8.5730000000000001E-2</v>
      </c>
      <c r="AS68" s="21">
        <f t="shared" si="131"/>
        <v>9.6095E-2</v>
      </c>
      <c r="AT68" s="21">
        <f t="shared" si="132"/>
        <v>9.6095E-2</v>
      </c>
      <c r="AU68" s="21">
        <f t="shared" si="133"/>
        <v>8.4277000000000005E-2</v>
      </c>
      <c r="AV68" s="21">
        <f t="shared" si="134"/>
        <v>8.2582000000000003E-2</v>
      </c>
      <c r="AW68" s="21">
        <f t="shared" si="135"/>
        <v>7.8464999999999993E-2</v>
      </c>
      <c r="AX68" s="21">
        <f t="shared" si="136"/>
        <v>7.9578999999999997E-2</v>
      </c>
      <c r="AY68" s="21">
        <f t="shared" si="137"/>
        <v>7.9578999999999997E-2</v>
      </c>
      <c r="AZ68" s="21">
        <f t="shared" si="138"/>
        <v>7.2517999999999999E-2</v>
      </c>
      <c r="BA68" s="21">
        <f t="shared" si="139"/>
        <v>8.1079999999999999E-2</v>
      </c>
      <c r="BB68" s="21">
        <f t="shared" si="140"/>
        <v>7.9918000000000003E-2</v>
      </c>
      <c r="BC68" s="21">
        <f t="shared" si="141"/>
        <v>8.4083000000000005E-2</v>
      </c>
      <c r="BD68" s="21">
        <f t="shared" si="142"/>
        <v>8.5730000000000001E-2</v>
      </c>
      <c r="BE68" s="21">
        <f t="shared" si="143"/>
        <v>9.6095E-2</v>
      </c>
      <c r="BF68" s="21">
        <f t="shared" si="144"/>
        <v>9.6095E-2</v>
      </c>
      <c r="BG68" s="21">
        <f t="shared" si="145"/>
        <v>8.4277000000000005E-2</v>
      </c>
      <c r="BH68" s="21">
        <f t="shared" si="146"/>
        <v>8.2582000000000003E-2</v>
      </c>
      <c r="BI68" s="21">
        <f t="shared" si="147"/>
        <v>7.8464999999999993E-2</v>
      </c>
      <c r="BJ68" s="21">
        <f t="shared" si="148"/>
        <v>7.9578999999999997E-2</v>
      </c>
      <c r="BK68" s="21">
        <f t="shared" si="149"/>
        <v>7.9578999999999997E-2</v>
      </c>
      <c r="BL68" s="21">
        <f t="shared" si="150"/>
        <v>7.2517999999999999E-2</v>
      </c>
      <c r="BM68" s="21">
        <f t="shared" si="151"/>
        <v>8.1079999999999999E-2</v>
      </c>
      <c r="BN68" s="21">
        <f t="shared" si="152"/>
        <v>7.9918000000000003E-2</v>
      </c>
      <c r="BO68" s="21">
        <f t="shared" si="153"/>
        <v>8.4083000000000005E-2</v>
      </c>
      <c r="BP68" s="21">
        <f t="shared" si="154"/>
        <v>8.5730000000000001E-2</v>
      </c>
      <c r="BQ68" s="21">
        <f t="shared" si="155"/>
        <v>9.6095E-2</v>
      </c>
      <c r="BR68" s="21">
        <f t="shared" si="156"/>
        <v>9.6095E-2</v>
      </c>
      <c r="BS68" s="21">
        <f t="shared" si="157"/>
        <v>8.4277000000000005E-2</v>
      </c>
      <c r="BT68" s="21">
        <f t="shared" si="158"/>
        <v>8.2582000000000003E-2</v>
      </c>
      <c r="BU68" s="21">
        <f t="shared" si="159"/>
        <v>7.8464999999999993E-2</v>
      </c>
      <c r="BV68" s="21">
        <f t="shared" si="160"/>
        <v>7.9578999999999997E-2</v>
      </c>
      <c r="BW68" s="21">
        <f t="shared" si="161"/>
        <v>7.9578999999999997E-2</v>
      </c>
      <c r="BX68" s="21">
        <f t="shared" si="162"/>
        <v>7.2517999999999999E-2</v>
      </c>
      <c r="BY68" s="21">
        <f t="shared" si="163"/>
        <v>8.1079999999999999E-2</v>
      </c>
      <c r="BZ68" s="21">
        <f t="shared" si="164"/>
        <v>7.9918000000000003E-2</v>
      </c>
      <c r="CA68" s="21">
        <f t="shared" si="165"/>
        <v>8.4083000000000005E-2</v>
      </c>
      <c r="CB68" s="21">
        <f t="shared" si="166"/>
        <v>8.5730000000000001E-2</v>
      </c>
      <c r="CC68" s="21">
        <f t="shared" si="167"/>
        <v>9.6095E-2</v>
      </c>
      <c r="CD68" s="21">
        <f t="shared" si="168"/>
        <v>9.6095E-2</v>
      </c>
      <c r="CE68" s="21">
        <f t="shared" si="169"/>
        <v>8.4277000000000005E-2</v>
      </c>
      <c r="CF68" s="21">
        <f t="shared" si="170"/>
        <v>8.2582000000000003E-2</v>
      </c>
      <c r="CG68" s="21">
        <f t="shared" si="171"/>
        <v>7.8464999999999993E-2</v>
      </c>
      <c r="CH68" s="25">
        <f t="shared" si="172"/>
        <v>7.9578999999999997E-2</v>
      </c>
      <c r="CJ68" s="248">
        <f t="shared" si="174"/>
        <v>1.0000010000000001</v>
      </c>
    </row>
    <row r="69" spans="1:88" x14ac:dyDescent="0.35">
      <c r="A69" s="564"/>
      <c r="B69" s="43" t="s">
        <v>9</v>
      </c>
      <c r="C69" s="348">
        <v>0.21790499999999999</v>
      </c>
      <c r="D69" s="348">
        <v>0.18213499999999999</v>
      </c>
      <c r="E69" s="348">
        <v>0.13483300000000001</v>
      </c>
      <c r="F69" s="348">
        <v>5.8486000000000003E-2</v>
      </c>
      <c r="G69" s="348">
        <v>1.7144E-2</v>
      </c>
      <c r="H69" s="348">
        <v>5.1000000000000004E-4</v>
      </c>
      <c r="I69" s="348">
        <v>6.0000000000000002E-6</v>
      </c>
      <c r="J69" s="348">
        <v>9.0000000000000002E-6</v>
      </c>
      <c r="K69" s="348">
        <v>8.8090000000000009E-3</v>
      </c>
      <c r="L69" s="348">
        <v>5.4961999999999997E-2</v>
      </c>
      <c r="M69" s="348">
        <v>0.115899</v>
      </c>
      <c r="N69" s="348">
        <v>0.20930099999999999</v>
      </c>
      <c r="O69" s="348">
        <f t="shared" si="173"/>
        <v>0.21790499999999999</v>
      </c>
      <c r="P69" s="348">
        <f t="shared" si="102"/>
        <v>0.18213499999999999</v>
      </c>
      <c r="Q69" s="348">
        <f t="shared" si="103"/>
        <v>0.13483300000000001</v>
      </c>
      <c r="R69" s="348">
        <f t="shared" si="104"/>
        <v>5.8486000000000003E-2</v>
      </c>
      <c r="S69" s="348">
        <f t="shared" si="105"/>
        <v>1.7144E-2</v>
      </c>
      <c r="T69" s="348">
        <f t="shared" si="106"/>
        <v>5.1000000000000004E-4</v>
      </c>
      <c r="U69" s="348">
        <f t="shared" si="107"/>
        <v>6.0000000000000002E-6</v>
      </c>
      <c r="V69" s="348">
        <f t="shared" si="108"/>
        <v>9.0000000000000002E-6</v>
      </c>
      <c r="W69" s="348">
        <f t="shared" si="109"/>
        <v>8.8090000000000009E-3</v>
      </c>
      <c r="X69" s="348">
        <f t="shared" si="110"/>
        <v>5.4961999999999997E-2</v>
      </c>
      <c r="Y69" s="348">
        <f t="shared" si="111"/>
        <v>0.115899</v>
      </c>
      <c r="Z69" s="348">
        <f t="shared" si="112"/>
        <v>0.20930099999999999</v>
      </c>
      <c r="AA69" s="348">
        <f t="shared" si="113"/>
        <v>0.21790499999999999</v>
      </c>
      <c r="AB69" s="348">
        <f t="shared" si="114"/>
        <v>0.18213499999999999</v>
      </c>
      <c r="AC69" s="348">
        <f t="shared" si="115"/>
        <v>0.13483300000000001</v>
      </c>
      <c r="AD69" s="348">
        <f t="shared" si="116"/>
        <v>5.8486000000000003E-2</v>
      </c>
      <c r="AE69" s="348">
        <f t="shared" si="117"/>
        <v>1.7144E-2</v>
      </c>
      <c r="AF69" s="348">
        <f t="shared" si="118"/>
        <v>5.1000000000000004E-4</v>
      </c>
      <c r="AG69" s="348">
        <f t="shared" si="119"/>
        <v>6.0000000000000002E-6</v>
      </c>
      <c r="AH69" s="348">
        <f t="shared" si="120"/>
        <v>9.0000000000000002E-6</v>
      </c>
      <c r="AI69" s="348">
        <f t="shared" si="121"/>
        <v>8.8090000000000009E-3</v>
      </c>
      <c r="AJ69" s="348">
        <f t="shared" si="122"/>
        <v>5.4961999999999997E-2</v>
      </c>
      <c r="AK69" s="348">
        <f t="shared" si="123"/>
        <v>0.115899</v>
      </c>
      <c r="AL69" s="348">
        <f t="shared" si="124"/>
        <v>0.20930099999999999</v>
      </c>
      <c r="AM69" s="348">
        <f t="shared" si="125"/>
        <v>0.21790499999999999</v>
      </c>
      <c r="AN69" s="348">
        <f t="shared" si="126"/>
        <v>0.18213499999999999</v>
      </c>
      <c r="AO69" s="348">
        <f t="shared" si="127"/>
        <v>0.13483300000000001</v>
      </c>
      <c r="AP69" s="348">
        <f t="shared" si="128"/>
        <v>5.8486000000000003E-2</v>
      </c>
      <c r="AQ69" s="348">
        <f t="shared" si="129"/>
        <v>1.7144E-2</v>
      </c>
      <c r="AR69" s="348">
        <f t="shared" si="130"/>
        <v>5.1000000000000004E-4</v>
      </c>
      <c r="AS69" s="348">
        <f t="shared" si="131"/>
        <v>6.0000000000000002E-6</v>
      </c>
      <c r="AT69" s="348">
        <f t="shared" si="132"/>
        <v>9.0000000000000002E-6</v>
      </c>
      <c r="AU69" s="348">
        <f t="shared" si="133"/>
        <v>8.8090000000000009E-3</v>
      </c>
      <c r="AV69" s="348">
        <f t="shared" si="134"/>
        <v>5.4961999999999997E-2</v>
      </c>
      <c r="AW69" s="348">
        <f t="shared" si="135"/>
        <v>0.115899</v>
      </c>
      <c r="AX69" s="348">
        <f t="shared" si="136"/>
        <v>0.20930099999999999</v>
      </c>
      <c r="AY69" s="348">
        <f t="shared" si="137"/>
        <v>0.21790499999999999</v>
      </c>
      <c r="AZ69" s="348">
        <f t="shared" si="138"/>
        <v>0.18213499999999999</v>
      </c>
      <c r="BA69" s="348">
        <f t="shared" si="139"/>
        <v>0.13483300000000001</v>
      </c>
      <c r="BB69" s="348">
        <f t="shared" si="140"/>
        <v>5.8486000000000003E-2</v>
      </c>
      <c r="BC69" s="348">
        <f t="shared" si="141"/>
        <v>1.7144E-2</v>
      </c>
      <c r="BD69" s="348">
        <f t="shared" si="142"/>
        <v>5.1000000000000004E-4</v>
      </c>
      <c r="BE69" s="348">
        <f t="shared" si="143"/>
        <v>6.0000000000000002E-6</v>
      </c>
      <c r="BF69" s="348">
        <f t="shared" si="144"/>
        <v>9.0000000000000002E-6</v>
      </c>
      <c r="BG69" s="348">
        <f t="shared" si="145"/>
        <v>8.8090000000000009E-3</v>
      </c>
      <c r="BH69" s="348">
        <f t="shared" si="146"/>
        <v>5.4961999999999997E-2</v>
      </c>
      <c r="BI69" s="348">
        <f t="shared" si="147"/>
        <v>0.115899</v>
      </c>
      <c r="BJ69" s="348">
        <f t="shared" si="148"/>
        <v>0.20930099999999999</v>
      </c>
      <c r="BK69" s="348">
        <f t="shared" si="149"/>
        <v>0.21790499999999999</v>
      </c>
      <c r="BL69" s="348">
        <f t="shared" si="150"/>
        <v>0.18213499999999999</v>
      </c>
      <c r="BM69" s="348">
        <f t="shared" si="151"/>
        <v>0.13483300000000001</v>
      </c>
      <c r="BN69" s="348">
        <f t="shared" si="152"/>
        <v>5.8486000000000003E-2</v>
      </c>
      <c r="BO69" s="348">
        <f t="shared" si="153"/>
        <v>1.7144E-2</v>
      </c>
      <c r="BP69" s="348">
        <f t="shared" si="154"/>
        <v>5.1000000000000004E-4</v>
      </c>
      <c r="BQ69" s="348">
        <f t="shared" si="155"/>
        <v>6.0000000000000002E-6</v>
      </c>
      <c r="BR69" s="348">
        <f t="shared" si="156"/>
        <v>9.0000000000000002E-6</v>
      </c>
      <c r="BS69" s="348">
        <f t="shared" si="157"/>
        <v>8.8090000000000009E-3</v>
      </c>
      <c r="BT69" s="348">
        <f t="shared" si="158"/>
        <v>5.4961999999999997E-2</v>
      </c>
      <c r="BU69" s="348">
        <f t="shared" si="159"/>
        <v>0.115899</v>
      </c>
      <c r="BV69" s="348">
        <f t="shared" si="160"/>
        <v>0.20930099999999999</v>
      </c>
      <c r="BW69" s="348">
        <f t="shared" si="161"/>
        <v>0.21790499999999999</v>
      </c>
      <c r="BX69" s="348">
        <f t="shared" si="162"/>
        <v>0.18213499999999999</v>
      </c>
      <c r="BY69" s="348">
        <f t="shared" si="163"/>
        <v>0.13483300000000001</v>
      </c>
      <c r="BZ69" s="348">
        <f t="shared" si="164"/>
        <v>5.8486000000000003E-2</v>
      </c>
      <c r="CA69" s="348">
        <f t="shared" si="165"/>
        <v>1.7144E-2</v>
      </c>
      <c r="CB69" s="348">
        <f t="shared" si="166"/>
        <v>5.1000000000000004E-4</v>
      </c>
      <c r="CC69" s="348">
        <f t="shared" si="167"/>
        <v>6.0000000000000002E-6</v>
      </c>
      <c r="CD69" s="348">
        <f t="shared" si="168"/>
        <v>9.0000000000000002E-6</v>
      </c>
      <c r="CE69" s="348">
        <f t="shared" si="169"/>
        <v>8.8090000000000009E-3</v>
      </c>
      <c r="CF69" s="348">
        <f t="shared" si="170"/>
        <v>5.4961999999999997E-2</v>
      </c>
      <c r="CG69" s="348">
        <f t="shared" si="171"/>
        <v>0.115899</v>
      </c>
      <c r="CH69" s="349">
        <f t="shared" si="172"/>
        <v>0.20930099999999999</v>
      </c>
      <c r="CJ69" s="248">
        <f t="shared" si="174"/>
        <v>0.99999899999999986</v>
      </c>
    </row>
    <row r="70" spans="1:88" x14ac:dyDescent="0.35">
      <c r="A70" s="564"/>
      <c r="B70" s="44" t="s">
        <v>3</v>
      </c>
      <c r="C70" s="21">
        <v>0.11129699999999999</v>
      </c>
      <c r="D70" s="21">
        <v>9.3076999999999993E-2</v>
      </c>
      <c r="E70" s="21">
        <v>7.0041999999999993E-2</v>
      </c>
      <c r="F70" s="21">
        <v>3.7116000000000003E-2</v>
      </c>
      <c r="G70" s="21">
        <v>4.0888000000000001E-2</v>
      </c>
      <c r="H70" s="21">
        <v>0.103973</v>
      </c>
      <c r="I70" s="21">
        <v>0.1401</v>
      </c>
      <c r="J70" s="21">
        <v>0.13320699999999999</v>
      </c>
      <c r="K70" s="21">
        <v>6.6758999999999999E-2</v>
      </c>
      <c r="L70" s="21">
        <v>3.7011000000000002E-2</v>
      </c>
      <c r="M70" s="21">
        <v>5.9593E-2</v>
      </c>
      <c r="N70" s="21">
        <v>0.106937</v>
      </c>
      <c r="O70" s="21">
        <f t="shared" si="173"/>
        <v>0.11129699999999999</v>
      </c>
      <c r="P70" s="21">
        <f t="shared" si="102"/>
        <v>9.3076999999999993E-2</v>
      </c>
      <c r="Q70" s="21">
        <f t="shared" si="103"/>
        <v>7.0041999999999993E-2</v>
      </c>
      <c r="R70" s="21">
        <f t="shared" si="104"/>
        <v>3.7116000000000003E-2</v>
      </c>
      <c r="S70" s="21">
        <f t="shared" si="105"/>
        <v>4.0888000000000001E-2</v>
      </c>
      <c r="T70" s="21">
        <f t="shared" si="106"/>
        <v>0.103973</v>
      </c>
      <c r="U70" s="21">
        <f t="shared" si="107"/>
        <v>0.1401</v>
      </c>
      <c r="V70" s="21">
        <f t="shared" si="108"/>
        <v>0.13320699999999999</v>
      </c>
      <c r="W70" s="21">
        <f t="shared" si="109"/>
        <v>6.6758999999999999E-2</v>
      </c>
      <c r="X70" s="21">
        <f t="shared" si="110"/>
        <v>3.7011000000000002E-2</v>
      </c>
      <c r="Y70" s="21">
        <f t="shared" si="111"/>
        <v>5.9593E-2</v>
      </c>
      <c r="Z70" s="21">
        <f t="shared" si="112"/>
        <v>0.106937</v>
      </c>
      <c r="AA70" s="21">
        <f t="shared" si="113"/>
        <v>0.11129699999999999</v>
      </c>
      <c r="AB70" s="21">
        <f t="shared" si="114"/>
        <v>9.3076999999999993E-2</v>
      </c>
      <c r="AC70" s="21">
        <f t="shared" si="115"/>
        <v>7.0041999999999993E-2</v>
      </c>
      <c r="AD70" s="21">
        <f t="shared" si="116"/>
        <v>3.7116000000000003E-2</v>
      </c>
      <c r="AE70" s="21">
        <f t="shared" si="117"/>
        <v>4.0888000000000001E-2</v>
      </c>
      <c r="AF70" s="21">
        <f t="shared" si="118"/>
        <v>0.103973</v>
      </c>
      <c r="AG70" s="21">
        <f t="shared" si="119"/>
        <v>0.1401</v>
      </c>
      <c r="AH70" s="21">
        <f t="shared" si="120"/>
        <v>0.13320699999999999</v>
      </c>
      <c r="AI70" s="21">
        <f t="shared" si="121"/>
        <v>6.6758999999999999E-2</v>
      </c>
      <c r="AJ70" s="21">
        <f t="shared" si="122"/>
        <v>3.7011000000000002E-2</v>
      </c>
      <c r="AK70" s="21">
        <f t="shared" si="123"/>
        <v>5.9593E-2</v>
      </c>
      <c r="AL70" s="21">
        <f t="shared" si="124"/>
        <v>0.106937</v>
      </c>
      <c r="AM70" s="21">
        <f t="shared" si="125"/>
        <v>0.11129699999999999</v>
      </c>
      <c r="AN70" s="21">
        <f t="shared" si="126"/>
        <v>9.3076999999999993E-2</v>
      </c>
      <c r="AO70" s="21">
        <f t="shared" si="127"/>
        <v>7.0041999999999993E-2</v>
      </c>
      <c r="AP70" s="21">
        <f t="shared" si="128"/>
        <v>3.7116000000000003E-2</v>
      </c>
      <c r="AQ70" s="21">
        <f t="shared" si="129"/>
        <v>4.0888000000000001E-2</v>
      </c>
      <c r="AR70" s="21">
        <f t="shared" si="130"/>
        <v>0.103973</v>
      </c>
      <c r="AS70" s="21">
        <f t="shared" si="131"/>
        <v>0.1401</v>
      </c>
      <c r="AT70" s="21">
        <f t="shared" si="132"/>
        <v>0.13320699999999999</v>
      </c>
      <c r="AU70" s="21">
        <f t="shared" si="133"/>
        <v>6.6758999999999999E-2</v>
      </c>
      <c r="AV70" s="21">
        <f t="shared" si="134"/>
        <v>3.7011000000000002E-2</v>
      </c>
      <c r="AW70" s="21">
        <f t="shared" si="135"/>
        <v>5.9593E-2</v>
      </c>
      <c r="AX70" s="21">
        <f t="shared" si="136"/>
        <v>0.106937</v>
      </c>
      <c r="AY70" s="21">
        <f t="shared" si="137"/>
        <v>0.11129699999999999</v>
      </c>
      <c r="AZ70" s="21">
        <f t="shared" si="138"/>
        <v>9.3076999999999993E-2</v>
      </c>
      <c r="BA70" s="21">
        <f t="shared" si="139"/>
        <v>7.0041999999999993E-2</v>
      </c>
      <c r="BB70" s="21">
        <f t="shared" si="140"/>
        <v>3.7116000000000003E-2</v>
      </c>
      <c r="BC70" s="21">
        <f t="shared" si="141"/>
        <v>4.0888000000000001E-2</v>
      </c>
      <c r="BD70" s="21">
        <f t="shared" si="142"/>
        <v>0.103973</v>
      </c>
      <c r="BE70" s="21">
        <f t="shared" si="143"/>
        <v>0.1401</v>
      </c>
      <c r="BF70" s="21">
        <f t="shared" si="144"/>
        <v>0.13320699999999999</v>
      </c>
      <c r="BG70" s="21">
        <f t="shared" si="145"/>
        <v>6.6758999999999999E-2</v>
      </c>
      <c r="BH70" s="21">
        <f t="shared" si="146"/>
        <v>3.7011000000000002E-2</v>
      </c>
      <c r="BI70" s="21">
        <f t="shared" si="147"/>
        <v>5.9593E-2</v>
      </c>
      <c r="BJ70" s="21">
        <f t="shared" si="148"/>
        <v>0.106937</v>
      </c>
      <c r="BK70" s="21">
        <f t="shared" si="149"/>
        <v>0.11129699999999999</v>
      </c>
      <c r="BL70" s="21">
        <f t="shared" si="150"/>
        <v>9.3076999999999993E-2</v>
      </c>
      <c r="BM70" s="21">
        <f t="shared" si="151"/>
        <v>7.0041999999999993E-2</v>
      </c>
      <c r="BN70" s="21">
        <f t="shared" si="152"/>
        <v>3.7116000000000003E-2</v>
      </c>
      <c r="BO70" s="21">
        <f t="shared" si="153"/>
        <v>4.0888000000000001E-2</v>
      </c>
      <c r="BP70" s="21">
        <f t="shared" si="154"/>
        <v>0.103973</v>
      </c>
      <c r="BQ70" s="21">
        <f t="shared" si="155"/>
        <v>0.1401</v>
      </c>
      <c r="BR70" s="21">
        <f t="shared" si="156"/>
        <v>0.13320699999999999</v>
      </c>
      <c r="BS70" s="21">
        <f t="shared" si="157"/>
        <v>6.6758999999999999E-2</v>
      </c>
      <c r="BT70" s="21">
        <f t="shared" si="158"/>
        <v>3.7011000000000002E-2</v>
      </c>
      <c r="BU70" s="21">
        <f t="shared" si="159"/>
        <v>5.9593E-2</v>
      </c>
      <c r="BV70" s="21">
        <f t="shared" si="160"/>
        <v>0.106937</v>
      </c>
      <c r="BW70" s="21">
        <f t="shared" si="161"/>
        <v>0.11129699999999999</v>
      </c>
      <c r="BX70" s="21">
        <f t="shared" si="162"/>
        <v>9.3076999999999993E-2</v>
      </c>
      <c r="BY70" s="21">
        <f t="shared" si="163"/>
        <v>7.0041999999999993E-2</v>
      </c>
      <c r="BZ70" s="21">
        <f t="shared" si="164"/>
        <v>3.7116000000000003E-2</v>
      </c>
      <c r="CA70" s="21">
        <f t="shared" si="165"/>
        <v>4.0888000000000001E-2</v>
      </c>
      <c r="CB70" s="21">
        <f t="shared" si="166"/>
        <v>0.103973</v>
      </c>
      <c r="CC70" s="21">
        <f t="shared" si="167"/>
        <v>0.1401</v>
      </c>
      <c r="CD70" s="21">
        <f t="shared" si="168"/>
        <v>0.13320699999999999</v>
      </c>
      <c r="CE70" s="21">
        <f t="shared" si="169"/>
        <v>6.6758999999999999E-2</v>
      </c>
      <c r="CF70" s="21">
        <f t="shared" si="170"/>
        <v>3.7011000000000002E-2</v>
      </c>
      <c r="CG70" s="21">
        <f t="shared" si="171"/>
        <v>5.9593E-2</v>
      </c>
      <c r="CH70" s="25">
        <f t="shared" si="172"/>
        <v>0.106937</v>
      </c>
      <c r="CJ70" s="248">
        <f t="shared" si="174"/>
        <v>1</v>
      </c>
    </row>
    <row r="71" spans="1:88" x14ac:dyDescent="0.35">
      <c r="A71" s="564"/>
      <c r="B71" s="43" t="s">
        <v>4</v>
      </c>
      <c r="C71" s="21">
        <v>0.10118199999999999</v>
      </c>
      <c r="D71" s="21">
        <v>8.8441000000000006E-2</v>
      </c>
      <c r="E71" s="21">
        <v>9.2879000000000003E-2</v>
      </c>
      <c r="F71" s="21">
        <v>8.4644999999999998E-2</v>
      </c>
      <c r="G71" s="21">
        <v>7.9393000000000005E-2</v>
      </c>
      <c r="H71" s="21">
        <v>6.8507999999999999E-2</v>
      </c>
      <c r="I71" s="21">
        <v>6.7863999999999994E-2</v>
      </c>
      <c r="J71" s="21">
        <v>7.0565000000000003E-2</v>
      </c>
      <c r="K71" s="21">
        <v>7.3791999999999996E-2</v>
      </c>
      <c r="L71" s="21">
        <v>8.4539000000000003E-2</v>
      </c>
      <c r="M71" s="21">
        <v>8.9880000000000002E-2</v>
      </c>
      <c r="N71" s="21">
        <v>9.8311999999999997E-2</v>
      </c>
      <c r="O71" s="21">
        <f t="shared" si="173"/>
        <v>0.10118199999999999</v>
      </c>
      <c r="P71" s="21">
        <f t="shared" si="102"/>
        <v>8.8441000000000006E-2</v>
      </c>
      <c r="Q71" s="21">
        <f t="shared" si="103"/>
        <v>9.2879000000000003E-2</v>
      </c>
      <c r="R71" s="21">
        <f t="shared" si="104"/>
        <v>8.4644999999999998E-2</v>
      </c>
      <c r="S71" s="21">
        <f t="shared" si="105"/>
        <v>7.9393000000000005E-2</v>
      </c>
      <c r="T71" s="21">
        <f t="shared" si="106"/>
        <v>6.8507999999999999E-2</v>
      </c>
      <c r="U71" s="21">
        <f t="shared" si="107"/>
        <v>6.7863999999999994E-2</v>
      </c>
      <c r="V71" s="21">
        <f t="shared" si="108"/>
        <v>7.0565000000000003E-2</v>
      </c>
      <c r="W71" s="21">
        <f t="shared" si="109"/>
        <v>7.3791999999999996E-2</v>
      </c>
      <c r="X71" s="21">
        <f t="shared" si="110"/>
        <v>8.4539000000000003E-2</v>
      </c>
      <c r="Y71" s="21">
        <f t="shared" si="111"/>
        <v>8.9880000000000002E-2</v>
      </c>
      <c r="Z71" s="21">
        <f t="shared" si="112"/>
        <v>9.8311999999999997E-2</v>
      </c>
      <c r="AA71" s="21">
        <f t="shared" si="113"/>
        <v>0.10118199999999999</v>
      </c>
      <c r="AB71" s="21">
        <f t="shared" si="114"/>
        <v>8.8441000000000006E-2</v>
      </c>
      <c r="AC71" s="21">
        <f t="shared" si="115"/>
        <v>9.2879000000000003E-2</v>
      </c>
      <c r="AD71" s="21">
        <f t="shared" si="116"/>
        <v>8.4644999999999998E-2</v>
      </c>
      <c r="AE71" s="21">
        <f t="shared" si="117"/>
        <v>7.9393000000000005E-2</v>
      </c>
      <c r="AF71" s="21">
        <f t="shared" si="118"/>
        <v>6.8507999999999999E-2</v>
      </c>
      <c r="AG71" s="21">
        <f t="shared" si="119"/>
        <v>6.7863999999999994E-2</v>
      </c>
      <c r="AH71" s="21">
        <f t="shared" si="120"/>
        <v>7.0565000000000003E-2</v>
      </c>
      <c r="AI71" s="21">
        <f t="shared" si="121"/>
        <v>7.3791999999999996E-2</v>
      </c>
      <c r="AJ71" s="21">
        <f t="shared" si="122"/>
        <v>8.4539000000000003E-2</v>
      </c>
      <c r="AK71" s="21">
        <f t="shared" si="123"/>
        <v>8.9880000000000002E-2</v>
      </c>
      <c r="AL71" s="21">
        <f t="shared" si="124"/>
        <v>9.8311999999999997E-2</v>
      </c>
      <c r="AM71" s="21">
        <f t="shared" si="125"/>
        <v>0.10118199999999999</v>
      </c>
      <c r="AN71" s="21">
        <f t="shared" si="126"/>
        <v>8.8441000000000006E-2</v>
      </c>
      <c r="AO71" s="21">
        <f t="shared" si="127"/>
        <v>9.2879000000000003E-2</v>
      </c>
      <c r="AP71" s="21">
        <f t="shared" si="128"/>
        <v>8.4644999999999998E-2</v>
      </c>
      <c r="AQ71" s="21">
        <f t="shared" si="129"/>
        <v>7.9393000000000005E-2</v>
      </c>
      <c r="AR71" s="21">
        <f t="shared" si="130"/>
        <v>6.8507999999999999E-2</v>
      </c>
      <c r="AS71" s="21">
        <f t="shared" si="131"/>
        <v>6.7863999999999994E-2</v>
      </c>
      <c r="AT71" s="21">
        <f t="shared" si="132"/>
        <v>7.0565000000000003E-2</v>
      </c>
      <c r="AU71" s="21">
        <f t="shared" si="133"/>
        <v>7.3791999999999996E-2</v>
      </c>
      <c r="AV71" s="21">
        <f t="shared" si="134"/>
        <v>8.4539000000000003E-2</v>
      </c>
      <c r="AW71" s="21">
        <f t="shared" si="135"/>
        <v>8.9880000000000002E-2</v>
      </c>
      <c r="AX71" s="21">
        <f t="shared" si="136"/>
        <v>9.8311999999999997E-2</v>
      </c>
      <c r="AY71" s="21">
        <f t="shared" si="137"/>
        <v>0.10118199999999999</v>
      </c>
      <c r="AZ71" s="21">
        <f t="shared" si="138"/>
        <v>8.8441000000000006E-2</v>
      </c>
      <c r="BA71" s="21">
        <f t="shared" si="139"/>
        <v>9.2879000000000003E-2</v>
      </c>
      <c r="BB71" s="21">
        <f t="shared" si="140"/>
        <v>8.4644999999999998E-2</v>
      </c>
      <c r="BC71" s="21">
        <f t="shared" si="141"/>
        <v>7.9393000000000005E-2</v>
      </c>
      <c r="BD71" s="21">
        <f t="shared" si="142"/>
        <v>6.8507999999999999E-2</v>
      </c>
      <c r="BE71" s="21">
        <f t="shared" si="143"/>
        <v>6.7863999999999994E-2</v>
      </c>
      <c r="BF71" s="21">
        <f t="shared" si="144"/>
        <v>7.0565000000000003E-2</v>
      </c>
      <c r="BG71" s="21">
        <f t="shared" si="145"/>
        <v>7.3791999999999996E-2</v>
      </c>
      <c r="BH71" s="21">
        <f t="shared" si="146"/>
        <v>8.4539000000000003E-2</v>
      </c>
      <c r="BI71" s="21">
        <f t="shared" si="147"/>
        <v>8.9880000000000002E-2</v>
      </c>
      <c r="BJ71" s="21">
        <f t="shared" si="148"/>
        <v>9.8311999999999997E-2</v>
      </c>
      <c r="BK71" s="21">
        <f t="shared" si="149"/>
        <v>0.10118199999999999</v>
      </c>
      <c r="BL71" s="21">
        <f t="shared" si="150"/>
        <v>8.8441000000000006E-2</v>
      </c>
      <c r="BM71" s="21">
        <f t="shared" si="151"/>
        <v>9.2879000000000003E-2</v>
      </c>
      <c r="BN71" s="21">
        <f t="shared" si="152"/>
        <v>8.4644999999999998E-2</v>
      </c>
      <c r="BO71" s="21">
        <f t="shared" si="153"/>
        <v>7.9393000000000005E-2</v>
      </c>
      <c r="BP71" s="21">
        <f t="shared" si="154"/>
        <v>6.8507999999999999E-2</v>
      </c>
      <c r="BQ71" s="21">
        <f t="shared" si="155"/>
        <v>6.7863999999999994E-2</v>
      </c>
      <c r="BR71" s="21">
        <f t="shared" si="156"/>
        <v>7.0565000000000003E-2</v>
      </c>
      <c r="BS71" s="21">
        <f t="shared" si="157"/>
        <v>7.3791999999999996E-2</v>
      </c>
      <c r="BT71" s="21">
        <f t="shared" si="158"/>
        <v>8.4539000000000003E-2</v>
      </c>
      <c r="BU71" s="21">
        <f t="shared" si="159"/>
        <v>8.9880000000000002E-2</v>
      </c>
      <c r="BV71" s="21">
        <f t="shared" si="160"/>
        <v>9.8311999999999997E-2</v>
      </c>
      <c r="BW71" s="21">
        <f t="shared" si="161"/>
        <v>0.10118199999999999</v>
      </c>
      <c r="BX71" s="21">
        <f t="shared" si="162"/>
        <v>8.8441000000000006E-2</v>
      </c>
      <c r="BY71" s="21">
        <f t="shared" si="163"/>
        <v>9.2879000000000003E-2</v>
      </c>
      <c r="BZ71" s="21">
        <f t="shared" si="164"/>
        <v>8.4644999999999998E-2</v>
      </c>
      <c r="CA71" s="21">
        <f t="shared" si="165"/>
        <v>7.9393000000000005E-2</v>
      </c>
      <c r="CB71" s="21">
        <f t="shared" si="166"/>
        <v>6.8507999999999999E-2</v>
      </c>
      <c r="CC71" s="21">
        <f t="shared" si="167"/>
        <v>6.7863999999999994E-2</v>
      </c>
      <c r="CD71" s="21">
        <f t="shared" si="168"/>
        <v>7.0565000000000003E-2</v>
      </c>
      <c r="CE71" s="21">
        <f t="shared" si="169"/>
        <v>7.3791999999999996E-2</v>
      </c>
      <c r="CF71" s="21">
        <f t="shared" si="170"/>
        <v>8.4539000000000003E-2</v>
      </c>
      <c r="CG71" s="21">
        <f t="shared" si="171"/>
        <v>8.9880000000000002E-2</v>
      </c>
      <c r="CH71" s="25">
        <f t="shared" si="172"/>
        <v>9.8311999999999997E-2</v>
      </c>
      <c r="CJ71" s="248">
        <f t="shared" si="174"/>
        <v>0.99999999999999989</v>
      </c>
    </row>
    <row r="72" spans="1:88" x14ac:dyDescent="0.35">
      <c r="A72" s="564"/>
      <c r="B72" s="43" t="s">
        <v>5</v>
      </c>
      <c r="C72" s="21">
        <v>8.4892999999999996E-2</v>
      </c>
      <c r="D72" s="21">
        <v>7.7366000000000004E-2</v>
      </c>
      <c r="E72" s="21">
        <v>8.4862999999999994E-2</v>
      </c>
      <c r="F72" s="21">
        <v>8.2143999999999995E-2</v>
      </c>
      <c r="G72" s="21">
        <v>8.4847000000000006E-2</v>
      </c>
      <c r="H72" s="21">
        <v>8.2122000000000001E-2</v>
      </c>
      <c r="I72" s="21">
        <v>8.4883E-2</v>
      </c>
      <c r="J72" s="21">
        <v>8.4839999999999999E-2</v>
      </c>
      <c r="K72" s="21">
        <v>8.2136000000000001E-2</v>
      </c>
      <c r="L72" s="21">
        <v>8.4869E-2</v>
      </c>
      <c r="M72" s="21">
        <v>8.2122000000000001E-2</v>
      </c>
      <c r="N72" s="21">
        <v>8.4915000000000004E-2</v>
      </c>
      <c r="O72" s="21">
        <f t="shared" si="173"/>
        <v>8.4892999999999996E-2</v>
      </c>
      <c r="P72" s="21">
        <f t="shared" si="102"/>
        <v>7.7366000000000004E-2</v>
      </c>
      <c r="Q72" s="21">
        <f t="shared" si="103"/>
        <v>8.4862999999999994E-2</v>
      </c>
      <c r="R72" s="21">
        <f t="shared" si="104"/>
        <v>8.2143999999999995E-2</v>
      </c>
      <c r="S72" s="21">
        <f t="shared" si="105"/>
        <v>8.4847000000000006E-2</v>
      </c>
      <c r="T72" s="21">
        <f t="shared" si="106"/>
        <v>8.2122000000000001E-2</v>
      </c>
      <c r="U72" s="21">
        <f t="shared" si="107"/>
        <v>8.4883E-2</v>
      </c>
      <c r="V72" s="21">
        <f t="shared" si="108"/>
        <v>8.4839999999999999E-2</v>
      </c>
      <c r="W72" s="21">
        <f t="shared" si="109"/>
        <v>8.2136000000000001E-2</v>
      </c>
      <c r="X72" s="21">
        <f t="shared" si="110"/>
        <v>8.4869E-2</v>
      </c>
      <c r="Y72" s="21">
        <f t="shared" si="111"/>
        <v>8.2122000000000001E-2</v>
      </c>
      <c r="Z72" s="21">
        <f t="shared" si="112"/>
        <v>8.4915000000000004E-2</v>
      </c>
      <c r="AA72" s="21">
        <f t="shared" si="113"/>
        <v>8.4892999999999996E-2</v>
      </c>
      <c r="AB72" s="21">
        <f t="shared" si="114"/>
        <v>7.7366000000000004E-2</v>
      </c>
      <c r="AC72" s="21">
        <f t="shared" si="115"/>
        <v>8.4862999999999994E-2</v>
      </c>
      <c r="AD72" s="21">
        <f t="shared" si="116"/>
        <v>8.2143999999999995E-2</v>
      </c>
      <c r="AE72" s="21">
        <f t="shared" si="117"/>
        <v>8.4847000000000006E-2</v>
      </c>
      <c r="AF72" s="21">
        <f t="shared" si="118"/>
        <v>8.2122000000000001E-2</v>
      </c>
      <c r="AG72" s="21">
        <f t="shared" si="119"/>
        <v>8.4883E-2</v>
      </c>
      <c r="AH72" s="21">
        <f t="shared" si="120"/>
        <v>8.4839999999999999E-2</v>
      </c>
      <c r="AI72" s="21">
        <f t="shared" si="121"/>
        <v>8.2136000000000001E-2</v>
      </c>
      <c r="AJ72" s="21">
        <f t="shared" si="122"/>
        <v>8.4869E-2</v>
      </c>
      <c r="AK72" s="21">
        <f t="shared" si="123"/>
        <v>8.2122000000000001E-2</v>
      </c>
      <c r="AL72" s="21">
        <f t="shared" si="124"/>
        <v>8.4915000000000004E-2</v>
      </c>
      <c r="AM72" s="21">
        <f t="shared" si="125"/>
        <v>8.4892999999999996E-2</v>
      </c>
      <c r="AN72" s="21">
        <f t="shared" si="126"/>
        <v>7.7366000000000004E-2</v>
      </c>
      <c r="AO72" s="21">
        <f t="shared" si="127"/>
        <v>8.4862999999999994E-2</v>
      </c>
      <c r="AP72" s="21">
        <f t="shared" si="128"/>
        <v>8.2143999999999995E-2</v>
      </c>
      <c r="AQ72" s="21">
        <f t="shared" si="129"/>
        <v>8.4847000000000006E-2</v>
      </c>
      <c r="AR72" s="21">
        <f t="shared" si="130"/>
        <v>8.2122000000000001E-2</v>
      </c>
      <c r="AS72" s="21">
        <f t="shared" si="131"/>
        <v>8.4883E-2</v>
      </c>
      <c r="AT72" s="21">
        <f t="shared" si="132"/>
        <v>8.4839999999999999E-2</v>
      </c>
      <c r="AU72" s="21">
        <f t="shared" si="133"/>
        <v>8.2136000000000001E-2</v>
      </c>
      <c r="AV72" s="21">
        <f t="shared" si="134"/>
        <v>8.4869E-2</v>
      </c>
      <c r="AW72" s="21">
        <f t="shared" si="135"/>
        <v>8.2122000000000001E-2</v>
      </c>
      <c r="AX72" s="21">
        <f t="shared" si="136"/>
        <v>8.4915000000000004E-2</v>
      </c>
      <c r="AY72" s="21">
        <f t="shared" si="137"/>
        <v>8.4892999999999996E-2</v>
      </c>
      <c r="AZ72" s="21">
        <f t="shared" si="138"/>
        <v>7.7366000000000004E-2</v>
      </c>
      <c r="BA72" s="21">
        <f t="shared" si="139"/>
        <v>8.4862999999999994E-2</v>
      </c>
      <c r="BB72" s="21">
        <f t="shared" si="140"/>
        <v>8.2143999999999995E-2</v>
      </c>
      <c r="BC72" s="21">
        <f t="shared" si="141"/>
        <v>8.4847000000000006E-2</v>
      </c>
      <c r="BD72" s="21">
        <f t="shared" si="142"/>
        <v>8.2122000000000001E-2</v>
      </c>
      <c r="BE72" s="21">
        <f t="shared" si="143"/>
        <v>8.4883E-2</v>
      </c>
      <c r="BF72" s="21">
        <f t="shared" si="144"/>
        <v>8.4839999999999999E-2</v>
      </c>
      <c r="BG72" s="21">
        <f t="shared" si="145"/>
        <v>8.2136000000000001E-2</v>
      </c>
      <c r="BH72" s="21">
        <f t="shared" si="146"/>
        <v>8.4869E-2</v>
      </c>
      <c r="BI72" s="21">
        <f t="shared" si="147"/>
        <v>8.2122000000000001E-2</v>
      </c>
      <c r="BJ72" s="21">
        <f t="shared" si="148"/>
        <v>8.4915000000000004E-2</v>
      </c>
      <c r="BK72" s="21">
        <f t="shared" si="149"/>
        <v>8.4892999999999996E-2</v>
      </c>
      <c r="BL72" s="21">
        <f t="shared" si="150"/>
        <v>7.7366000000000004E-2</v>
      </c>
      <c r="BM72" s="21">
        <f t="shared" si="151"/>
        <v>8.4862999999999994E-2</v>
      </c>
      <c r="BN72" s="21">
        <f t="shared" si="152"/>
        <v>8.2143999999999995E-2</v>
      </c>
      <c r="BO72" s="21">
        <f t="shared" si="153"/>
        <v>8.4847000000000006E-2</v>
      </c>
      <c r="BP72" s="21">
        <f t="shared" si="154"/>
        <v>8.2122000000000001E-2</v>
      </c>
      <c r="BQ72" s="21">
        <f t="shared" si="155"/>
        <v>8.4883E-2</v>
      </c>
      <c r="BR72" s="21">
        <f t="shared" si="156"/>
        <v>8.4839999999999999E-2</v>
      </c>
      <c r="BS72" s="21">
        <f t="shared" si="157"/>
        <v>8.2136000000000001E-2</v>
      </c>
      <c r="BT72" s="21">
        <f t="shared" si="158"/>
        <v>8.4869E-2</v>
      </c>
      <c r="BU72" s="21">
        <f t="shared" si="159"/>
        <v>8.2122000000000001E-2</v>
      </c>
      <c r="BV72" s="21">
        <f t="shared" si="160"/>
        <v>8.4915000000000004E-2</v>
      </c>
      <c r="BW72" s="21">
        <f t="shared" si="161"/>
        <v>8.4892999999999996E-2</v>
      </c>
      <c r="BX72" s="21">
        <f t="shared" si="162"/>
        <v>7.7366000000000004E-2</v>
      </c>
      <c r="BY72" s="21">
        <f t="shared" si="163"/>
        <v>8.4862999999999994E-2</v>
      </c>
      <c r="BZ72" s="21">
        <f t="shared" si="164"/>
        <v>8.2143999999999995E-2</v>
      </c>
      <c r="CA72" s="21">
        <f t="shared" si="165"/>
        <v>8.4847000000000006E-2</v>
      </c>
      <c r="CB72" s="21">
        <f t="shared" si="166"/>
        <v>8.2122000000000001E-2</v>
      </c>
      <c r="CC72" s="21">
        <f t="shared" si="167"/>
        <v>8.4883E-2</v>
      </c>
      <c r="CD72" s="21">
        <f t="shared" si="168"/>
        <v>8.4839999999999999E-2</v>
      </c>
      <c r="CE72" s="21">
        <f t="shared" si="169"/>
        <v>8.2136000000000001E-2</v>
      </c>
      <c r="CF72" s="21">
        <f t="shared" si="170"/>
        <v>8.4869E-2</v>
      </c>
      <c r="CG72" s="21">
        <f t="shared" si="171"/>
        <v>8.2122000000000001E-2</v>
      </c>
      <c r="CH72" s="25">
        <f t="shared" si="172"/>
        <v>8.4915000000000004E-2</v>
      </c>
      <c r="CJ72" s="248">
        <f t="shared" si="174"/>
        <v>1</v>
      </c>
    </row>
    <row r="73" spans="1:88" x14ac:dyDescent="0.35">
      <c r="A73" s="564"/>
      <c r="B73" s="43" t="s">
        <v>6</v>
      </c>
      <c r="C73" s="21">
        <v>8.6451E-2</v>
      </c>
      <c r="D73" s="21">
        <v>7.1145E-2</v>
      </c>
      <c r="E73" s="21">
        <v>8.6052000000000003E-2</v>
      </c>
      <c r="F73" s="21">
        <v>8.0701999999999996E-2</v>
      </c>
      <c r="G73" s="21">
        <v>8.6052000000000003E-2</v>
      </c>
      <c r="H73" s="21">
        <v>8.0701999999999996E-2</v>
      </c>
      <c r="I73" s="21">
        <v>8.6451E-2</v>
      </c>
      <c r="J73" s="21">
        <v>8.5653000000000007E-2</v>
      </c>
      <c r="K73" s="21">
        <v>8.3031999999999995E-2</v>
      </c>
      <c r="L73" s="21">
        <v>8.6052000000000003E-2</v>
      </c>
      <c r="M73" s="21">
        <v>8.1087999999999993E-2</v>
      </c>
      <c r="N73" s="21">
        <v>8.6619000000000002E-2</v>
      </c>
      <c r="O73" s="21">
        <f t="shared" si="173"/>
        <v>8.6451E-2</v>
      </c>
      <c r="P73" s="21">
        <f t="shared" si="102"/>
        <v>7.1145E-2</v>
      </c>
      <c r="Q73" s="21">
        <f t="shared" si="103"/>
        <v>8.6052000000000003E-2</v>
      </c>
      <c r="R73" s="21">
        <f t="shared" si="104"/>
        <v>8.0701999999999996E-2</v>
      </c>
      <c r="S73" s="21">
        <f t="shared" si="105"/>
        <v>8.6052000000000003E-2</v>
      </c>
      <c r="T73" s="21">
        <f t="shared" si="106"/>
        <v>8.0701999999999996E-2</v>
      </c>
      <c r="U73" s="21">
        <f t="shared" si="107"/>
        <v>8.6451E-2</v>
      </c>
      <c r="V73" s="21">
        <f t="shared" si="108"/>
        <v>8.5653000000000007E-2</v>
      </c>
      <c r="W73" s="21">
        <f t="shared" si="109"/>
        <v>8.3031999999999995E-2</v>
      </c>
      <c r="X73" s="21">
        <f t="shared" si="110"/>
        <v>8.6052000000000003E-2</v>
      </c>
      <c r="Y73" s="21">
        <f t="shared" si="111"/>
        <v>8.1087999999999993E-2</v>
      </c>
      <c r="Z73" s="21">
        <f t="shared" si="112"/>
        <v>8.6619000000000002E-2</v>
      </c>
      <c r="AA73" s="21">
        <f t="shared" si="113"/>
        <v>8.6451E-2</v>
      </c>
      <c r="AB73" s="21">
        <f t="shared" si="114"/>
        <v>7.1145E-2</v>
      </c>
      <c r="AC73" s="21">
        <f t="shared" si="115"/>
        <v>8.6052000000000003E-2</v>
      </c>
      <c r="AD73" s="21">
        <f t="shared" si="116"/>
        <v>8.0701999999999996E-2</v>
      </c>
      <c r="AE73" s="21">
        <f t="shared" si="117"/>
        <v>8.6052000000000003E-2</v>
      </c>
      <c r="AF73" s="21">
        <f t="shared" si="118"/>
        <v>8.0701999999999996E-2</v>
      </c>
      <c r="AG73" s="21">
        <f t="shared" si="119"/>
        <v>8.6451E-2</v>
      </c>
      <c r="AH73" s="21">
        <f t="shared" si="120"/>
        <v>8.5653000000000007E-2</v>
      </c>
      <c r="AI73" s="21">
        <f t="shared" si="121"/>
        <v>8.3031999999999995E-2</v>
      </c>
      <c r="AJ73" s="21">
        <f t="shared" si="122"/>
        <v>8.6052000000000003E-2</v>
      </c>
      <c r="AK73" s="21">
        <f t="shared" si="123"/>
        <v>8.1087999999999993E-2</v>
      </c>
      <c r="AL73" s="21">
        <f t="shared" si="124"/>
        <v>8.6619000000000002E-2</v>
      </c>
      <c r="AM73" s="21">
        <f t="shared" si="125"/>
        <v>8.6451E-2</v>
      </c>
      <c r="AN73" s="21">
        <f t="shared" si="126"/>
        <v>7.1145E-2</v>
      </c>
      <c r="AO73" s="21">
        <f t="shared" si="127"/>
        <v>8.6052000000000003E-2</v>
      </c>
      <c r="AP73" s="21">
        <f t="shared" si="128"/>
        <v>8.0701999999999996E-2</v>
      </c>
      <c r="AQ73" s="21">
        <f t="shared" si="129"/>
        <v>8.6052000000000003E-2</v>
      </c>
      <c r="AR73" s="21">
        <f t="shared" si="130"/>
        <v>8.0701999999999996E-2</v>
      </c>
      <c r="AS73" s="21">
        <f t="shared" si="131"/>
        <v>8.6451E-2</v>
      </c>
      <c r="AT73" s="21">
        <f t="shared" si="132"/>
        <v>8.5653000000000007E-2</v>
      </c>
      <c r="AU73" s="21">
        <f t="shared" si="133"/>
        <v>8.3031999999999995E-2</v>
      </c>
      <c r="AV73" s="21">
        <f t="shared" si="134"/>
        <v>8.6052000000000003E-2</v>
      </c>
      <c r="AW73" s="21">
        <f t="shared" si="135"/>
        <v>8.1087999999999993E-2</v>
      </c>
      <c r="AX73" s="21">
        <f t="shared" si="136"/>
        <v>8.6619000000000002E-2</v>
      </c>
      <c r="AY73" s="21">
        <f t="shared" si="137"/>
        <v>8.6451E-2</v>
      </c>
      <c r="AZ73" s="21">
        <f t="shared" si="138"/>
        <v>7.1145E-2</v>
      </c>
      <c r="BA73" s="21">
        <f t="shared" si="139"/>
        <v>8.6052000000000003E-2</v>
      </c>
      <c r="BB73" s="21">
        <f t="shared" si="140"/>
        <v>8.0701999999999996E-2</v>
      </c>
      <c r="BC73" s="21">
        <f t="shared" si="141"/>
        <v>8.6052000000000003E-2</v>
      </c>
      <c r="BD73" s="21">
        <f t="shared" si="142"/>
        <v>8.0701999999999996E-2</v>
      </c>
      <c r="BE73" s="21">
        <f t="shared" si="143"/>
        <v>8.6451E-2</v>
      </c>
      <c r="BF73" s="21">
        <f t="shared" si="144"/>
        <v>8.5653000000000007E-2</v>
      </c>
      <c r="BG73" s="21">
        <f t="shared" si="145"/>
        <v>8.3031999999999995E-2</v>
      </c>
      <c r="BH73" s="21">
        <f t="shared" si="146"/>
        <v>8.6052000000000003E-2</v>
      </c>
      <c r="BI73" s="21">
        <f t="shared" si="147"/>
        <v>8.1087999999999993E-2</v>
      </c>
      <c r="BJ73" s="21">
        <f t="shared" si="148"/>
        <v>8.6619000000000002E-2</v>
      </c>
      <c r="BK73" s="21">
        <f t="shared" si="149"/>
        <v>8.6451E-2</v>
      </c>
      <c r="BL73" s="21">
        <f t="shared" si="150"/>
        <v>7.1145E-2</v>
      </c>
      <c r="BM73" s="21">
        <f t="shared" si="151"/>
        <v>8.6052000000000003E-2</v>
      </c>
      <c r="BN73" s="21">
        <f t="shared" si="152"/>
        <v>8.0701999999999996E-2</v>
      </c>
      <c r="BO73" s="21">
        <f t="shared" si="153"/>
        <v>8.6052000000000003E-2</v>
      </c>
      <c r="BP73" s="21">
        <f t="shared" si="154"/>
        <v>8.0701999999999996E-2</v>
      </c>
      <c r="BQ73" s="21">
        <f t="shared" si="155"/>
        <v>8.6451E-2</v>
      </c>
      <c r="BR73" s="21">
        <f t="shared" si="156"/>
        <v>8.5653000000000007E-2</v>
      </c>
      <c r="BS73" s="21">
        <f t="shared" si="157"/>
        <v>8.3031999999999995E-2</v>
      </c>
      <c r="BT73" s="21">
        <f t="shared" si="158"/>
        <v>8.6052000000000003E-2</v>
      </c>
      <c r="BU73" s="21">
        <f t="shared" si="159"/>
        <v>8.1087999999999993E-2</v>
      </c>
      <c r="BV73" s="21">
        <f t="shared" si="160"/>
        <v>8.6619000000000002E-2</v>
      </c>
      <c r="BW73" s="21">
        <f t="shared" si="161"/>
        <v>8.6451E-2</v>
      </c>
      <c r="BX73" s="21">
        <f t="shared" si="162"/>
        <v>7.1145E-2</v>
      </c>
      <c r="BY73" s="21">
        <f t="shared" si="163"/>
        <v>8.6052000000000003E-2</v>
      </c>
      <c r="BZ73" s="21">
        <f t="shared" si="164"/>
        <v>8.0701999999999996E-2</v>
      </c>
      <c r="CA73" s="21">
        <f t="shared" si="165"/>
        <v>8.6052000000000003E-2</v>
      </c>
      <c r="CB73" s="21">
        <f t="shared" si="166"/>
        <v>8.0701999999999996E-2</v>
      </c>
      <c r="CC73" s="21">
        <f t="shared" si="167"/>
        <v>8.6451E-2</v>
      </c>
      <c r="CD73" s="21">
        <f t="shared" si="168"/>
        <v>8.5653000000000007E-2</v>
      </c>
      <c r="CE73" s="21">
        <f t="shared" si="169"/>
        <v>8.3031999999999995E-2</v>
      </c>
      <c r="CF73" s="21">
        <f t="shared" si="170"/>
        <v>8.6052000000000003E-2</v>
      </c>
      <c r="CG73" s="21">
        <f t="shared" si="171"/>
        <v>8.1087999999999993E-2</v>
      </c>
      <c r="CH73" s="25">
        <f t="shared" si="172"/>
        <v>8.6619000000000002E-2</v>
      </c>
      <c r="CJ73" s="248">
        <f t="shared" si="174"/>
        <v>0.99999900000000008</v>
      </c>
    </row>
    <row r="74" spans="1:88" x14ac:dyDescent="0.35">
      <c r="A74" s="564"/>
      <c r="B74" s="43" t="s">
        <v>7</v>
      </c>
      <c r="C74" s="21">
        <v>7.7052999999999996E-2</v>
      </c>
      <c r="D74" s="21">
        <v>7.2168999999999997E-2</v>
      </c>
      <c r="E74" s="21">
        <v>8.0271999999999996E-2</v>
      </c>
      <c r="F74" s="21">
        <v>7.8752000000000003E-2</v>
      </c>
      <c r="G74" s="21">
        <v>8.5646E-2</v>
      </c>
      <c r="H74" s="21">
        <v>8.9111999999999997E-2</v>
      </c>
      <c r="I74" s="21">
        <v>9.4239000000000003E-2</v>
      </c>
      <c r="J74" s="21">
        <v>9.4212000000000004E-2</v>
      </c>
      <c r="K74" s="21">
        <v>8.4971000000000005E-2</v>
      </c>
      <c r="L74" s="21">
        <v>8.5653000000000007E-2</v>
      </c>
      <c r="M74" s="21">
        <v>7.8716999999999995E-2</v>
      </c>
      <c r="N74" s="21">
        <v>7.9203999999999997E-2</v>
      </c>
      <c r="O74" s="21">
        <f t="shared" si="173"/>
        <v>7.7052999999999996E-2</v>
      </c>
      <c r="P74" s="21">
        <f t="shared" si="102"/>
        <v>7.2168999999999997E-2</v>
      </c>
      <c r="Q74" s="21">
        <f t="shared" si="103"/>
        <v>8.0271999999999996E-2</v>
      </c>
      <c r="R74" s="21">
        <f t="shared" si="104"/>
        <v>7.8752000000000003E-2</v>
      </c>
      <c r="S74" s="21">
        <f t="shared" si="105"/>
        <v>8.5646E-2</v>
      </c>
      <c r="T74" s="21">
        <f t="shared" si="106"/>
        <v>8.9111999999999997E-2</v>
      </c>
      <c r="U74" s="21">
        <f t="shared" si="107"/>
        <v>9.4239000000000003E-2</v>
      </c>
      <c r="V74" s="21">
        <f t="shared" si="108"/>
        <v>9.4212000000000004E-2</v>
      </c>
      <c r="W74" s="21">
        <f t="shared" si="109"/>
        <v>8.4971000000000005E-2</v>
      </c>
      <c r="X74" s="21">
        <f t="shared" si="110"/>
        <v>8.5653000000000007E-2</v>
      </c>
      <c r="Y74" s="21">
        <f t="shared" si="111"/>
        <v>7.8716999999999995E-2</v>
      </c>
      <c r="Z74" s="21">
        <f t="shared" si="112"/>
        <v>7.9203999999999997E-2</v>
      </c>
      <c r="AA74" s="21">
        <f t="shared" si="113"/>
        <v>7.7052999999999996E-2</v>
      </c>
      <c r="AB74" s="21">
        <f t="shared" si="114"/>
        <v>7.2168999999999997E-2</v>
      </c>
      <c r="AC74" s="21">
        <f t="shared" si="115"/>
        <v>8.0271999999999996E-2</v>
      </c>
      <c r="AD74" s="21">
        <f t="shared" si="116"/>
        <v>7.8752000000000003E-2</v>
      </c>
      <c r="AE74" s="21">
        <f t="shared" si="117"/>
        <v>8.5646E-2</v>
      </c>
      <c r="AF74" s="21">
        <f t="shared" si="118"/>
        <v>8.9111999999999997E-2</v>
      </c>
      <c r="AG74" s="21">
        <f t="shared" si="119"/>
        <v>9.4239000000000003E-2</v>
      </c>
      <c r="AH74" s="21">
        <f t="shared" si="120"/>
        <v>9.4212000000000004E-2</v>
      </c>
      <c r="AI74" s="21">
        <f t="shared" si="121"/>
        <v>8.4971000000000005E-2</v>
      </c>
      <c r="AJ74" s="21">
        <f t="shared" si="122"/>
        <v>8.5653000000000007E-2</v>
      </c>
      <c r="AK74" s="21">
        <f t="shared" si="123"/>
        <v>7.8716999999999995E-2</v>
      </c>
      <c r="AL74" s="21">
        <f t="shared" si="124"/>
        <v>7.9203999999999997E-2</v>
      </c>
      <c r="AM74" s="21">
        <f t="shared" si="125"/>
        <v>7.7052999999999996E-2</v>
      </c>
      <c r="AN74" s="21">
        <f t="shared" si="126"/>
        <v>7.2168999999999997E-2</v>
      </c>
      <c r="AO74" s="21">
        <f t="shared" si="127"/>
        <v>8.0271999999999996E-2</v>
      </c>
      <c r="AP74" s="21">
        <f t="shared" si="128"/>
        <v>7.8752000000000003E-2</v>
      </c>
      <c r="AQ74" s="21">
        <f t="shared" si="129"/>
        <v>8.5646E-2</v>
      </c>
      <c r="AR74" s="21">
        <f t="shared" si="130"/>
        <v>8.9111999999999997E-2</v>
      </c>
      <c r="AS74" s="21">
        <f t="shared" si="131"/>
        <v>9.4239000000000003E-2</v>
      </c>
      <c r="AT74" s="21">
        <f t="shared" si="132"/>
        <v>9.4212000000000004E-2</v>
      </c>
      <c r="AU74" s="21">
        <f t="shared" si="133"/>
        <v>8.4971000000000005E-2</v>
      </c>
      <c r="AV74" s="21">
        <f t="shared" si="134"/>
        <v>8.5653000000000007E-2</v>
      </c>
      <c r="AW74" s="21">
        <f t="shared" si="135"/>
        <v>7.8716999999999995E-2</v>
      </c>
      <c r="AX74" s="21">
        <f t="shared" si="136"/>
        <v>7.9203999999999997E-2</v>
      </c>
      <c r="AY74" s="21">
        <f t="shared" si="137"/>
        <v>7.7052999999999996E-2</v>
      </c>
      <c r="AZ74" s="21">
        <f t="shared" si="138"/>
        <v>7.2168999999999997E-2</v>
      </c>
      <c r="BA74" s="21">
        <f t="shared" si="139"/>
        <v>8.0271999999999996E-2</v>
      </c>
      <c r="BB74" s="21">
        <f t="shared" si="140"/>
        <v>7.8752000000000003E-2</v>
      </c>
      <c r="BC74" s="21">
        <f t="shared" si="141"/>
        <v>8.5646E-2</v>
      </c>
      <c r="BD74" s="21">
        <f t="shared" si="142"/>
        <v>8.9111999999999997E-2</v>
      </c>
      <c r="BE74" s="21">
        <f t="shared" si="143"/>
        <v>9.4239000000000003E-2</v>
      </c>
      <c r="BF74" s="21">
        <f t="shared" si="144"/>
        <v>9.4212000000000004E-2</v>
      </c>
      <c r="BG74" s="21">
        <f t="shared" si="145"/>
        <v>8.4971000000000005E-2</v>
      </c>
      <c r="BH74" s="21">
        <f t="shared" si="146"/>
        <v>8.5653000000000007E-2</v>
      </c>
      <c r="BI74" s="21">
        <f t="shared" si="147"/>
        <v>7.8716999999999995E-2</v>
      </c>
      <c r="BJ74" s="21">
        <f t="shared" si="148"/>
        <v>7.9203999999999997E-2</v>
      </c>
      <c r="BK74" s="21">
        <f t="shared" si="149"/>
        <v>7.7052999999999996E-2</v>
      </c>
      <c r="BL74" s="21">
        <f t="shared" si="150"/>
        <v>7.2168999999999997E-2</v>
      </c>
      <c r="BM74" s="21">
        <f t="shared" si="151"/>
        <v>8.0271999999999996E-2</v>
      </c>
      <c r="BN74" s="21">
        <f t="shared" si="152"/>
        <v>7.8752000000000003E-2</v>
      </c>
      <c r="BO74" s="21">
        <f t="shared" si="153"/>
        <v>8.5646E-2</v>
      </c>
      <c r="BP74" s="21">
        <f t="shared" si="154"/>
        <v>8.9111999999999997E-2</v>
      </c>
      <c r="BQ74" s="21">
        <f t="shared" si="155"/>
        <v>9.4239000000000003E-2</v>
      </c>
      <c r="BR74" s="21">
        <f t="shared" si="156"/>
        <v>9.4212000000000004E-2</v>
      </c>
      <c r="BS74" s="21">
        <f t="shared" si="157"/>
        <v>8.4971000000000005E-2</v>
      </c>
      <c r="BT74" s="21">
        <f t="shared" si="158"/>
        <v>8.5653000000000007E-2</v>
      </c>
      <c r="BU74" s="21">
        <f t="shared" si="159"/>
        <v>7.8716999999999995E-2</v>
      </c>
      <c r="BV74" s="21">
        <f t="shared" si="160"/>
        <v>7.9203999999999997E-2</v>
      </c>
      <c r="BW74" s="21">
        <f t="shared" si="161"/>
        <v>7.7052999999999996E-2</v>
      </c>
      <c r="BX74" s="21">
        <f t="shared" si="162"/>
        <v>7.2168999999999997E-2</v>
      </c>
      <c r="BY74" s="21">
        <f t="shared" si="163"/>
        <v>8.0271999999999996E-2</v>
      </c>
      <c r="BZ74" s="21">
        <f t="shared" si="164"/>
        <v>7.8752000000000003E-2</v>
      </c>
      <c r="CA74" s="21">
        <f t="shared" si="165"/>
        <v>8.5646E-2</v>
      </c>
      <c r="CB74" s="21">
        <f t="shared" si="166"/>
        <v>8.9111999999999997E-2</v>
      </c>
      <c r="CC74" s="21">
        <f t="shared" si="167"/>
        <v>9.4239000000000003E-2</v>
      </c>
      <c r="CD74" s="21">
        <f t="shared" si="168"/>
        <v>9.4212000000000004E-2</v>
      </c>
      <c r="CE74" s="21">
        <f t="shared" si="169"/>
        <v>8.4971000000000005E-2</v>
      </c>
      <c r="CF74" s="21">
        <f t="shared" si="170"/>
        <v>8.5653000000000007E-2</v>
      </c>
      <c r="CG74" s="21">
        <f t="shared" si="171"/>
        <v>7.8716999999999995E-2</v>
      </c>
      <c r="CH74" s="25">
        <f t="shared" si="172"/>
        <v>7.9203999999999997E-2</v>
      </c>
      <c r="CJ74" s="248">
        <f t="shared" si="174"/>
        <v>1</v>
      </c>
    </row>
    <row r="75" spans="1:88" ht="15" thickBot="1" x14ac:dyDescent="0.4">
      <c r="A75" s="565"/>
      <c r="B75" s="39" t="s">
        <v>8</v>
      </c>
      <c r="C75" s="22">
        <v>0.10352699999999999</v>
      </c>
      <c r="D75" s="22">
        <v>9.0719999999999995E-2</v>
      </c>
      <c r="E75" s="22">
        <v>9.5543000000000003E-2</v>
      </c>
      <c r="F75" s="22">
        <v>8.4798999999999999E-2</v>
      </c>
      <c r="G75" s="22">
        <v>8.3599999999999994E-2</v>
      </c>
      <c r="H75" s="22">
        <v>7.7064999999999995E-2</v>
      </c>
      <c r="I75" s="22">
        <v>6.7711999999999994E-2</v>
      </c>
      <c r="J75" s="22">
        <v>6.3687999999999995E-2</v>
      </c>
      <c r="K75" s="22">
        <v>6.9373000000000004E-2</v>
      </c>
      <c r="L75" s="22">
        <v>7.9644000000000006E-2</v>
      </c>
      <c r="M75" s="22">
        <v>8.4751999999999994E-2</v>
      </c>
      <c r="N75" s="22">
        <v>9.9576999999999999E-2</v>
      </c>
      <c r="O75" s="22">
        <f t="shared" si="173"/>
        <v>0.10352699999999999</v>
      </c>
      <c r="P75" s="22">
        <f t="shared" si="102"/>
        <v>9.0719999999999995E-2</v>
      </c>
      <c r="Q75" s="22">
        <f t="shared" si="103"/>
        <v>9.5543000000000003E-2</v>
      </c>
      <c r="R75" s="22">
        <f t="shared" si="104"/>
        <v>8.4798999999999999E-2</v>
      </c>
      <c r="S75" s="22">
        <f t="shared" si="105"/>
        <v>8.3599999999999994E-2</v>
      </c>
      <c r="T75" s="22">
        <f t="shared" si="106"/>
        <v>7.7064999999999995E-2</v>
      </c>
      <c r="U75" s="22">
        <f t="shared" si="107"/>
        <v>6.7711999999999994E-2</v>
      </c>
      <c r="V75" s="22">
        <f t="shared" si="108"/>
        <v>6.3687999999999995E-2</v>
      </c>
      <c r="W75" s="22">
        <f t="shared" si="109"/>
        <v>6.9373000000000004E-2</v>
      </c>
      <c r="X75" s="22">
        <f t="shared" si="110"/>
        <v>7.9644000000000006E-2</v>
      </c>
      <c r="Y75" s="22">
        <f t="shared" si="111"/>
        <v>8.4751999999999994E-2</v>
      </c>
      <c r="Z75" s="22">
        <f t="shared" si="112"/>
        <v>9.9576999999999999E-2</v>
      </c>
      <c r="AA75" s="22">
        <f t="shared" si="113"/>
        <v>0.10352699999999999</v>
      </c>
      <c r="AB75" s="22">
        <f t="shared" si="114"/>
        <v>9.0719999999999995E-2</v>
      </c>
      <c r="AC75" s="22">
        <f t="shared" si="115"/>
        <v>9.5543000000000003E-2</v>
      </c>
      <c r="AD75" s="22">
        <f t="shared" si="116"/>
        <v>8.4798999999999999E-2</v>
      </c>
      <c r="AE75" s="22">
        <f t="shared" si="117"/>
        <v>8.3599999999999994E-2</v>
      </c>
      <c r="AF75" s="22">
        <f t="shared" si="118"/>
        <v>7.7064999999999995E-2</v>
      </c>
      <c r="AG75" s="22">
        <f t="shared" si="119"/>
        <v>6.7711999999999994E-2</v>
      </c>
      <c r="AH75" s="22">
        <f t="shared" si="120"/>
        <v>6.3687999999999995E-2</v>
      </c>
      <c r="AI75" s="22">
        <f t="shared" si="121"/>
        <v>6.9373000000000004E-2</v>
      </c>
      <c r="AJ75" s="22">
        <f t="shared" si="122"/>
        <v>7.9644000000000006E-2</v>
      </c>
      <c r="AK75" s="22">
        <f t="shared" si="123"/>
        <v>8.4751999999999994E-2</v>
      </c>
      <c r="AL75" s="22">
        <f t="shared" si="124"/>
        <v>9.9576999999999999E-2</v>
      </c>
      <c r="AM75" s="22">
        <f t="shared" si="125"/>
        <v>0.10352699999999999</v>
      </c>
      <c r="AN75" s="22">
        <f t="shared" si="126"/>
        <v>9.0719999999999995E-2</v>
      </c>
      <c r="AO75" s="22">
        <f t="shared" si="127"/>
        <v>9.5543000000000003E-2</v>
      </c>
      <c r="AP75" s="22">
        <f t="shared" si="128"/>
        <v>8.4798999999999999E-2</v>
      </c>
      <c r="AQ75" s="22">
        <f t="shared" si="129"/>
        <v>8.3599999999999994E-2</v>
      </c>
      <c r="AR75" s="22">
        <f t="shared" si="130"/>
        <v>7.7064999999999995E-2</v>
      </c>
      <c r="AS75" s="22">
        <f t="shared" si="131"/>
        <v>6.7711999999999994E-2</v>
      </c>
      <c r="AT75" s="22">
        <f t="shared" si="132"/>
        <v>6.3687999999999995E-2</v>
      </c>
      <c r="AU75" s="22">
        <f t="shared" si="133"/>
        <v>6.9373000000000004E-2</v>
      </c>
      <c r="AV75" s="22">
        <f t="shared" si="134"/>
        <v>7.9644000000000006E-2</v>
      </c>
      <c r="AW75" s="22">
        <f t="shared" si="135"/>
        <v>8.4751999999999994E-2</v>
      </c>
      <c r="AX75" s="22">
        <f t="shared" si="136"/>
        <v>9.9576999999999999E-2</v>
      </c>
      <c r="AY75" s="22">
        <f t="shared" si="137"/>
        <v>0.10352699999999999</v>
      </c>
      <c r="AZ75" s="22">
        <f t="shared" si="138"/>
        <v>9.0719999999999995E-2</v>
      </c>
      <c r="BA75" s="22">
        <f t="shared" si="139"/>
        <v>9.5543000000000003E-2</v>
      </c>
      <c r="BB75" s="22">
        <f t="shared" si="140"/>
        <v>8.4798999999999999E-2</v>
      </c>
      <c r="BC75" s="22">
        <f t="shared" si="141"/>
        <v>8.3599999999999994E-2</v>
      </c>
      <c r="BD75" s="22">
        <f t="shared" si="142"/>
        <v>7.7064999999999995E-2</v>
      </c>
      <c r="BE75" s="22">
        <f t="shared" si="143"/>
        <v>6.7711999999999994E-2</v>
      </c>
      <c r="BF75" s="22">
        <f t="shared" si="144"/>
        <v>6.3687999999999995E-2</v>
      </c>
      <c r="BG75" s="22">
        <f t="shared" si="145"/>
        <v>6.9373000000000004E-2</v>
      </c>
      <c r="BH75" s="22">
        <f t="shared" si="146"/>
        <v>7.9644000000000006E-2</v>
      </c>
      <c r="BI75" s="22">
        <f t="shared" si="147"/>
        <v>8.4751999999999994E-2</v>
      </c>
      <c r="BJ75" s="22">
        <f t="shared" si="148"/>
        <v>9.9576999999999999E-2</v>
      </c>
      <c r="BK75" s="22">
        <f t="shared" si="149"/>
        <v>0.10352699999999999</v>
      </c>
      <c r="BL75" s="22">
        <f t="shared" si="150"/>
        <v>9.0719999999999995E-2</v>
      </c>
      <c r="BM75" s="22">
        <f t="shared" si="151"/>
        <v>9.5543000000000003E-2</v>
      </c>
      <c r="BN75" s="22">
        <f t="shared" si="152"/>
        <v>8.4798999999999999E-2</v>
      </c>
      <c r="BO75" s="22">
        <f t="shared" si="153"/>
        <v>8.3599999999999994E-2</v>
      </c>
      <c r="BP75" s="22">
        <f t="shared" si="154"/>
        <v>7.7064999999999995E-2</v>
      </c>
      <c r="BQ75" s="22">
        <f t="shared" si="155"/>
        <v>6.7711999999999994E-2</v>
      </c>
      <c r="BR75" s="22">
        <f t="shared" si="156"/>
        <v>6.3687999999999995E-2</v>
      </c>
      <c r="BS75" s="22">
        <f t="shared" si="157"/>
        <v>6.9373000000000004E-2</v>
      </c>
      <c r="BT75" s="22">
        <f t="shared" si="158"/>
        <v>7.9644000000000006E-2</v>
      </c>
      <c r="BU75" s="22">
        <f t="shared" si="159"/>
        <v>8.4751999999999994E-2</v>
      </c>
      <c r="BV75" s="22">
        <f t="shared" si="160"/>
        <v>9.9576999999999999E-2</v>
      </c>
      <c r="BW75" s="22">
        <f t="shared" si="161"/>
        <v>0.10352699999999999</v>
      </c>
      <c r="BX75" s="22">
        <f t="shared" si="162"/>
        <v>9.0719999999999995E-2</v>
      </c>
      <c r="BY75" s="22">
        <f t="shared" si="163"/>
        <v>9.5543000000000003E-2</v>
      </c>
      <c r="BZ75" s="22">
        <f t="shared" si="164"/>
        <v>8.4798999999999999E-2</v>
      </c>
      <c r="CA75" s="22">
        <f t="shared" si="165"/>
        <v>8.3599999999999994E-2</v>
      </c>
      <c r="CB75" s="22">
        <f t="shared" si="166"/>
        <v>7.7064999999999995E-2</v>
      </c>
      <c r="CC75" s="22">
        <f t="shared" si="167"/>
        <v>6.7711999999999994E-2</v>
      </c>
      <c r="CD75" s="22">
        <f t="shared" si="168"/>
        <v>6.3687999999999995E-2</v>
      </c>
      <c r="CE75" s="22">
        <f t="shared" si="169"/>
        <v>6.9373000000000004E-2</v>
      </c>
      <c r="CF75" s="22">
        <f t="shared" si="170"/>
        <v>7.9644000000000006E-2</v>
      </c>
      <c r="CG75" s="22">
        <f t="shared" si="171"/>
        <v>8.4751999999999994E-2</v>
      </c>
      <c r="CH75" s="26">
        <f t="shared" si="172"/>
        <v>9.9576999999999999E-2</v>
      </c>
      <c r="CJ75" s="248">
        <f t="shared" si="174"/>
        <v>1</v>
      </c>
    </row>
    <row r="76" spans="1:88" ht="15" thickBot="1" x14ac:dyDescent="0.4">
      <c r="CJ76" s="231" t="s">
        <v>186</v>
      </c>
    </row>
    <row r="77" spans="1:88" ht="15" thickBot="1" x14ac:dyDescent="0.4">
      <c r="A77" s="20"/>
      <c r="B77" s="549" t="s">
        <v>167</v>
      </c>
      <c r="C77" s="176">
        <f>C$4</f>
        <v>44562</v>
      </c>
      <c r="D77" s="176">
        <f t="shared" ref="D77:BO77" si="175">D$4</f>
        <v>44593</v>
      </c>
      <c r="E77" s="176">
        <f t="shared" si="175"/>
        <v>44621</v>
      </c>
      <c r="F77" s="176">
        <f t="shared" si="175"/>
        <v>44652</v>
      </c>
      <c r="G77" s="176">
        <f t="shared" si="175"/>
        <v>44682</v>
      </c>
      <c r="H77" s="176">
        <f t="shared" si="175"/>
        <v>44713</v>
      </c>
      <c r="I77" s="176">
        <f t="shared" si="175"/>
        <v>44743</v>
      </c>
      <c r="J77" s="176">
        <f t="shared" si="175"/>
        <v>44774</v>
      </c>
      <c r="K77" s="176">
        <f t="shared" si="175"/>
        <v>44805</v>
      </c>
      <c r="L77" s="176">
        <f t="shared" si="175"/>
        <v>44835</v>
      </c>
      <c r="M77" s="176">
        <f t="shared" si="175"/>
        <v>44866</v>
      </c>
      <c r="N77" s="176">
        <f t="shared" si="175"/>
        <v>44896</v>
      </c>
      <c r="O77" s="176">
        <f t="shared" si="175"/>
        <v>44927</v>
      </c>
      <c r="P77" s="176">
        <f t="shared" si="175"/>
        <v>44958</v>
      </c>
      <c r="Q77" s="176">
        <f t="shared" si="175"/>
        <v>44986</v>
      </c>
      <c r="R77" s="176">
        <f t="shared" si="175"/>
        <v>45017</v>
      </c>
      <c r="S77" s="176">
        <f t="shared" si="175"/>
        <v>45047</v>
      </c>
      <c r="T77" s="176">
        <f t="shared" si="175"/>
        <v>45078</v>
      </c>
      <c r="U77" s="176">
        <f t="shared" si="175"/>
        <v>45108</v>
      </c>
      <c r="V77" s="176">
        <f t="shared" si="175"/>
        <v>45139</v>
      </c>
      <c r="W77" s="176">
        <f t="shared" si="175"/>
        <v>45170</v>
      </c>
      <c r="X77" s="176">
        <f t="shared" si="175"/>
        <v>45200</v>
      </c>
      <c r="Y77" s="176">
        <f t="shared" si="175"/>
        <v>45231</v>
      </c>
      <c r="Z77" s="176">
        <f t="shared" si="175"/>
        <v>45261</v>
      </c>
      <c r="AA77" s="176">
        <f t="shared" si="175"/>
        <v>45292</v>
      </c>
      <c r="AB77" s="176">
        <f t="shared" si="175"/>
        <v>45323</v>
      </c>
      <c r="AC77" s="176">
        <f t="shared" si="175"/>
        <v>45352</v>
      </c>
      <c r="AD77" s="176">
        <f t="shared" si="175"/>
        <v>45383</v>
      </c>
      <c r="AE77" s="176">
        <f t="shared" si="175"/>
        <v>45413</v>
      </c>
      <c r="AF77" s="176">
        <f t="shared" si="175"/>
        <v>45444</v>
      </c>
      <c r="AG77" s="176">
        <f t="shared" si="175"/>
        <v>45474</v>
      </c>
      <c r="AH77" s="176">
        <f t="shared" si="175"/>
        <v>45505</v>
      </c>
      <c r="AI77" s="176">
        <f t="shared" si="175"/>
        <v>45536</v>
      </c>
      <c r="AJ77" s="176">
        <f t="shared" si="175"/>
        <v>45566</v>
      </c>
      <c r="AK77" s="176">
        <f t="shared" si="175"/>
        <v>45597</v>
      </c>
      <c r="AL77" s="176">
        <f t="shared" si="175"/>
        <v>45627</v>
      </c>
      <c r="AM77" s="176">
        <f t="shared" si="175"/>
        <v>45658</v>
      </c>
      <c r="AN77" s="176">
        <f t="shared" si="175"/>
        <v>45689</v>
      </c>
      <c r="AO77" s="176">
        <f t="shared" si="175"/>
        <v>45717</v>
      </c>
      <c r="AP77" s="176">
        <f t="shared" si="175"/>
        <v>45748</v>
      </c>
      <c r="AQ77" s="176">
        <f t="shared" si="175"/>
        <v>45778</v>
      </c>
      <c r="AR77" s="176">
        <f t="shared" si="175"/>
        <v>45809</v>
      </c>
      <c r="AS77" s="176">
        <f t="shared" si="175"/>
        <v>45839</v>
      </c>
      <c r="AT77" s="176">
        <f t="shared" si="175"/>
        <v>45870</v>
      </c>
      <c r="AU77" s="176">
        <f t="shared" si="175"/>
        <v>45901</v>
      </c>
      <c r="AV77" s="176">
        <f t="shared" si="175"/>
        <v>45931</v>
      </c>
      <c r="AW77" s="176">
        <f t="shared" si="175"/>
        <v>45962</v>
      </c>
      <c r="AX77" s="176">
        <f t="shared" si="175"/>
        <v>45992</v>
      </c>
      <c r="AY77" s="176">
        <f t="shared" si="175"/>
        <v>46023</v>
      </c>
      <c r="AZ77" s="176">
        <f t="shared" si="175"/>
        <v>46054</v>
      </c>
      <c r="BA77" s="176">
        <f t="shared" si="175"/>
        <v>46082</v>
      </c>
      <c r="BB77" s="176">
        <f t="shared" si="175"/>
        <v>46113</v>
      </c>
      <c r="BC77" s="176">
        <f t="shared" si="175"/>
        <v>46143</v>
      </c>
      <c r="BD77" s="176">
        <f t="shared" si="175"/>
        <v>46174</v>
      </c>
      <c r="BE77" s="176">
        <f t="shared" si="175"/>
        <v>46204</v>
      </c>
      <c r="BF77" s="176">
        <f t="shared" si="175"/>
        <v>46235</v>
      </c>
      <c r="BG77" s="176">
        <f t="shared" si="175"/>
        <v>46266</v>
      </c>
      <c r="BH77" s="176">
        <f t="shared" si="175"/>
        <v>46296</v>
      </c>
      <c r="BI77" s="176">
        <f t="shared" si="175"/>
        <v>46327</v>
      </c>
      <c r="BJ77" s="176">
        <f t="shared" si="175"/>
        <v>46357</v>
      </c>
      <c r="BK77" s="176">
        <f t="shared" si="175"/>
        <v>46388</v>
      </c>
      <c r="BL77" s="176">
        <f t="shared" si="175"/>
        <v>46419</v>
      </c>
      <c r="BM77" s="176">
        <f t="shared" si="175"/>
        <v>46447</v>
      </c>
      <c r="BN77" s="176">
        <f t="shared" si="175"/>
        <v>46478</v>
      </c>
      <c r="BO77" s="176">
        <f t="shared" si="175"/>
        <v>46508</v>
      </c>
      <c r="BP77" s="176">
        <f t="shared" ref="BP77:CH77" si="176">BP$4</f>
        <v>46539</v>
      </c>
      <c r="BQ77" s="176">
        <f t="shared" si="176"/>
        <v>46569</v>
      </c>
      <c r="BR77" s="176">
        <f t="shared" si="176"/>
        <v>46600</v>
      </c>
      <c r="BS77" s="176">
        <f t="shared" si="176"/>
        <v>46631</v>
      </c>
      <c r="BT77" s="176">
        <f t="shared" si="176"/>
        <v>46661</v>
      </c>
      <c r="BU77" s="176">
        <f t="shared" si="176"/>
        <v>46692</v>
      </c>
      <c r="BV77" s="176">
        <f t="shared" si="176"/>
        <v>46722</v>
      </c>
      <c r="BW77" s="176">
        <f t="shared" si="176"/>
        <v>46753</v>
      </c>
      <c r="BX77" s="176">
        <f t="shared" si="176"/>
        <v>46784</v>
      </c>
      <c r="BY77" s="176">
        <f t="shared" si="176"/>
        <v>46813</v>
      </c>
      <c r="BZ77" s="176">
        <f t="shared" si="176"/>
        <v>46844</v>
      </c>
      <c r="CA77" s="176">
        <f t="shared" si="176"/>
        <v>46874</v>
      </c>
      <c r="CB77" s="176">
        <f t="shared" si="176"/>
        <v>46905</v>
      </c>
      <c r="CC77" s="176">
        <f t="shared" si="176"/>
        <v>46935</v>
      </c>
      <c r="CD77" s="176">
        <f t="shared" si="176"/>
        <v>46966</v>
      </c>
      <c r="CE77" s="176">
        <f t="shared" si="176"/>
        <v>46997</v>
      </c>
      <c r="CF77" s="176">
        <f t="shared" si="176"/>
        <v>47027</v>
      </c>
      <c r="CG77" s="176">
        <f t="shared" si="176"/>
        <v>47058</v>
      </c>
      <c r="CH77" s="177">
        <f t="shared" si="176"/>
        <v>47088</v>
      </c>
    </row>
    <row r="78" spans="1:88" ht="15" thickBot="1" x14ac:dyDescent="0.4">
      <c r="A78" s="20"/>
      <c r="B78" s="550"/>
      <c r="C78" s="338">
        <v>4.4374999999999998E-2</v>
      </c>
      <c r="D78" s="338">
        <v>4.5622000000000003E-2</v>
      </c>
      <c r="E78" s="411">
        <v>5.2597999999999999E-2</v>
      </c>
      <c r="F78" s="411">
        <v>5.4790999999999999E-2</v>
      </c>
      <c r="G78" s="411">
        <v>5.6397999999999997E-2</v>
      </c>
      <c r="H78" s="411">
        <v>0.115657</v>
      </c>
      <c r="I78" s="411">
        <v>0.115657</v>
      </c>
      <c r="J78" s="411">
        <v>0.115657</v>
      </c>
      <c r="K78" s="411">
        <v>0.115657</v>
      </c>
      <c r="L78" s="411">
        <v>5.5870999999999997E-2</v>
      </c>
      <c r="M78" s="411">
        <v>5.5909E-2</v>
      </c>
      <c r="N78" s="411">
        <v>5.2722999999999999E-2</v>
      </c>
      <c r="O78" s="411">
        <v>5.1041000000000003E-2</v>
      </c>
      <c r="P78" s="411">
        <v>5.1568999999999997E-2</v>
      </c>
      <c r="Q78" s="411">
        <v>5.2597999999999999E-2</v>
      </c>
      <c r="R78" s="411">
        <v>5.4790999999999999E-2</v>
      </c>
      <c r="S78" s="411">
        <v>5.6397999999999997E-2</v>
      </c>
      <c r="T78" s="411">
        <v>0.115657</v>
      </c>
      <c r="U78" s="411">
        <v>0.115657</v>
      </c>
      <c r="V78" s="411">
        <v>0.115657</v>
      </c>
      <c r="W78" s="411">
        <v>0.115657</v>
      </c>
      <c r="X78" s="411">
        <v>5.5870999999999997E-2</v>
      </c>
      <c r="Y78" s="411">
        <v>5.5909E-2</v>
      </c>
      <c r="Z78" s="411">
        <v>5.2722999999999999E-2</v>
      </c>
      <c r="AA78" s="411">
        <v>5.1041000000000003E-2</v>
      </c>
      <c r="AB78" s="411">
        <v>5.1568999999999997E-2</v>
      </c>
      <c r="AC78" s="411">
        <v>5.2597999999999999E-2</v>
      </c>
      <c r="AD78" s="411">
        <v>5.4790999999999999E-2</v>
      </c>
      <c r="AE78" s="411">
        <v>5.6397999999999997E-2</v>
      </c>
      <c r="AF78" s="411">
        <v>0.115657</v>
      </c>
      <c r="AG78" s="411">
        <v>0.115657</v>
      </c>
      <c r="AH78" s="411">
        <v>0.115657</v>
      </c>
      <c r="AI78" s="411">
        <v>0.115657</v>
      </c>
      <c r="AJ78" s="411">
        <v>5.5870999999999997E-2</v>
      </c>
      <c r="AK78" s="411">
        <v>5.5909E-2</v>
      </c>
      <c r="AL78" s="411">
        <v>5.2722999999999999E-2</v>
      </c>
      <c r="AM78" s="411">
        <v>5.1041000000000003E-2</v>
      </c>
      <c r="AN78" s="411">
        <v>5.1568999999999997E-2</v>
      </c>
      <c r="AO78" s="411">
        <v>5.2597999999999999E-2</v>
      </c>
      <c r="AP78" s="411">
        <v>5.4790999999999999E-2</v>
      </c>
      <c r="AQ78" s="411">
        <v>5.6397999999999997E-2</v>
      </c>
      <c r="AR78" s="411">
        <v>0.115657</v>
      </c>
      <c r="AS78" s="411">
        <v>0.115657</v>
      </c>
      <c r="AT78" s="411">
        <v>0.115657</v>
      </c>
      <c r="AU78" s="411">
        <v>0.115657</v>
      </c>
      <c r="AV78" s="411">
        <v>5.5870999999999997E-2</v>
      </c>
      <c r="AW78" s="411">
        <v>5.5909E-2</v>
      </c>
      <c r="AX78" s="411">
        <v>5.2722999999999999E-2</v>
      </c>
      <c r="AY78" s="411">
        <v>5.1041000000000003E-2</v>
      </c>
      <c r="AZ78" s="411">
        <v>5.1568999999999997E-2</v>
      </c>
      <c r="BA78" s="411">
        <v>5.2597999999999999E-2</v>
      </c>
      <c r="BB78" s="411">
        <v>5.4790999999999999E-2</v>
      </c>
      <c r="BC78" s="411">
        <v>5.6397999999999997E-2</v>
      </c>
      <c r="BD78" s="411">
        <v>0.115657</v>
      </c>
      <c r="BE78" s="411">
        <v>0.115657</v>
      </c>
      <c r="BF78" s="411">
        <v>0.115657</v>
      </c>
      <c r="BG78" s="411">
        <v>0.115657</v>
      </c>
      <c r="BH78" s="411">
        <v>5.5870999999999997E-2</v>
      </c>
      <c r="BI78" s="411">
        <v>5.5909E-2</v>
      </c>
      <c r="BJ78" s="411">
        <v>5.2722999999999999E-2</v>
      </c>
      <c r="BK78" s="411">
        <v>5.1041000000000003E-2</v>
      </c>
      <c r="BL78" s="411">
        <v>5.1568999999999997E-2</v>
      </c>
      <c r="BM78" s="411">
        <v>5.2597999999999999E-2</v>
      </c>
      <c r="BN78" s="411">
        <v>5.4790999999999999E-2</v>
      </c>
      <c r="BO78" s="411">
        <v>5.6397999999999997E-2</v>
      </c>
      <c r="BP78" s="411">
        <v>0.115657</v>
      </c>
      <c r="BQ78" s="411">
        <v>0.115657</v>
      </c>
      <c r="BR78" s="411">
        <v>0.115657</v>
      </c>
      <c r="BS78" s="411">
        <v>0.115657</v>
      </c>
      <c r="BT78" s="411">
        <v>5.5870999999999997E-2</v>
      </c>
      <c r="BU78" s="411">
        <v>5.5909E-2</v>
      </c>
      <c r="BV78" s="411">
        <v>5.2722999999999999E-2</v>
      </c>
      <c r="BW78" s="411">
        <v>5.1041000000000003E-2</v>
      </c>
      <c r="BX78" s="411">
        <v>5.1568999999999997E-2</v>
      </c>
      <c r="BY78" s="411">
        <v>5.2597999999999999E-2</v>
      </c>
      <c r="BZ78" s="411">
        <v>5.4790999999999999E-2</v>
      </c>
      <c r="CA78" s="411">
        <v>5.6397999999999997E-2</v>
      </c>
      <c r="CB78" s="411">
        <v>0.115657</v>
      </c>
      <c r="CC78" s="411">
        <v>0.115657</v>
      </c>
      <c r="CD78" s="411">
        <v>0.115657</v>
      </c>
      <c r="CE78" s="411">
        <v>0.115657</v>
      </c>
      <c r="CF78" s="411">
        <v>5.5870999999999997E-2</v>
      </c>
      <c r="CG78" s="411">
        <v>5.5909E-2</v>
      </c>
      <c r="CH78" s="411">
        <v>5.2722999999999999E-2</v>
      </c>
      <c r="CJ78" s="231" t="s">
        <v>187</v>
      </c>
    </row>
    <row r="79" spans="1:88" x14ac:dyDescent="0.35">
      <c r="E79" s="412" t="s">
        <v>233</v>
      </c>
      <c r="CJ79" s="231" t="s">
        <v>194</v>
      </c>
    </row>
    <row r="80" spans="1:88" x14ac:dyDescent="0.35"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5"/>
      <c r="AM80" s="345"/>
      <c r="AN80" s="345"/>
      <c r="AO80" s="345"/>
      <c r="AP80" s="345"/>
      <c r="AQ80" s="345"/>
      <c r="AR80" s="345"/>
      <c r="AS80" s="345"/>
      <c r="AT80" s="345"/>
      <c r="AU80" s="345"/>
      <c r="AV80" s="345"/>
      <c r="AW80" s="345"/>
      <c r="AX80" s="345"/>
      <c r="AY80" s="345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5"/>
      <c r="BU80" s="345"/>
      <c r="BV80" s="345"/>
      <c r="BW80" s="345"/>
      <c r="BX80" s="345"/>
      <c r="BY80" s="345"/>
      <c r="BZ80" s="345"/>
      <c r="CA80" s="345"/>
      <c r="CB80" s="345"/>
      <c r="CC80" s="345"/>
      <c r="CD80" s="345"/>
      <c r="CE80" s="345"/>
      <c r="CF80" s="345"/>
      <c r="CG80" s="345"/>
      <c r="CH80" s="345"/>
      <c r="CJ80" s="231" t="s">
        <v>234</v>
      </c>
    </row>
    <row r="81" spans="3:86" x14ac:dyDescent="0.35">
      <c r="C81" s="345"/>
      <c r="D81" s="345"/>
      <c r="E81" s="345"/>
      <c r="F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5"/>
      <c r="CC81" s="345"/>
      <c r="CD81" s="345"/>
      <c r="CE81" s="345"/>
      <c r="CF81" s="345"/>
      <c r="CG81" s="345"/>
      <c r="CH81" s="345"/>
    </row>
    <row r="82" spans="3:86" ht="14.4" customHeight="1" x14ac:dyDescent="0.35">
      <c r="C82" s="345"/>
      <c r="D82" s="345"/>
      <c r="E82" s="345"/>
      <c r="F82" s="345"/>
      <c r="R82" s="345"/>
      <c r="S82" s="345"/>
      <c r="T82" s="34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  <c r="AH82" s="345"/>
      <c r="AI82" s="345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345"/>
      <c r="CA82" s="345"/>
      <c r="CB82" s="345"/>
      <c r="CC82" s="345"/>
      <c r="CD82" s="345"/>
      <c r="CE82" s="345"/>
      <c r="CF82" s="345"/>
      <c r="CG82" s="345"/>
      <c r="CH82" s="345"/>
    </row>
    <row r="83" spans="3:86" x14ac:dyDescent="0.35">
      <c r="C83" s="345"/>
      <c r="D83" s="345"/>
      <c r="E83" s="345"/>
      <c r="F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5"/>
      <c r="CC83" s="345"/>
      <c r="CD83" s="345"/>
      <c r="CE83" s="345"/>
      <c r="CF83" s="345"/>
      <c r="CG83" s="345"/>
      <c r="CH83" s="345"/>
    </row>
    <row r="84" spans="3:86" x14ac:dyDescent="0.35">
      <c r="C84" s="345"/>
      <c r="D84" s="345"/>
      <c r="E84" s="345"/>
      <c r="F84" s="345"/>
      <c r="R84" s="345"/>
      <c r="S84" s="345"/>
      <c r="T84" s="345"/>
      <c r="U84" s="345"/>
      <c r="V84" s="345"/>
      <c r="W84" s="345"/>
      <c r="X84" s="345"/>
      <c r="Y84" s="345"/>
      <c r="Z84" s="345"/>
      <c r="AA84" s="345"/>
      <c r="AB84" s="345"/>
      <c r="AC84" s="345"/>
      <c r="AD84" s="345"/>
      <c r="AE84" s="345"/>
      <c r="AF84" s="345"/>
      <c r="AG84" s="345"/>
      <c r="AH84" s="345"/>
      <c r="AI84" s="345"/>
      <c r="AJ84" s="345"/>
      <c r="AK84" s="345"/>
      <c r="AL84" s="345"/>
      <c r="AM84" s="345"/>
      <c r="AN84" s="345"/>
      <c r="AO84" s="345"/>
      <c r="AP84" s="345"/>
      <c r="AQ84" s="345"/>
      <c r="AR84" s="345"/>
      <c r="AS84" s="345"/>
      <c r="AT84" s="345"/>
      <c r="AU84" s="345"/>
      <c r="AV84" s="345"/>
      <c r="AW84" s="345"/>
      <c r="AX84" s="345"/>
      <c r="AY84" s="345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5"/>
      <c r="BO84" s="345"/>
      <c r="BP84" s="345"/>
      <c r="BQ84" s="345"/>
      <c r="BR84" s="345"/>
      <c r="BS84" s="345"/>
      <c r="BT84" s="345"/>
      <c r="BU84" s="345"/>
      <c r="BV84" s="345"/>
      <c r="BW84" s="345"/>
      <c r="BX84" s="345"/>
      <c r="BY84" s="345"/>
      <c r="BZ84" s="345"/>
      <c r="CA84" s="345"/>
      <c r="CB84" s="345"/>
      <c r="CC84" s="345"/>
      <c r="CD84" s="345"/>
      <c r="CE84" s="345"/>
      <c r="CF84" s="345"/>
      <c r="CG84" s="345"/>
      <c r="CH84" s="345"/>
    </row>
    <row r="85" spans="3:86" x14ac:dyDescent="0.35">
      <c r="C85" s="345"/>
      <c r="D85" s="345"/>
      <c r="E85" s="345"/>
      <c r="F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5"/>
      <c r="CC85" s="345"/>
      <c r="CD85" s="345"/>
      <c r="CE85" s="345"/>
      <c r="CF85" s="345"/>
      <c r="CG85" s="345"/>
      <c r="CH85" s="345"/>
    </row>
    <row r="86" spans="3:86" x14ac:dyDescent="0.35">
      <c r="C86" s="345"/>
      <c r="D86" s="345"/>
      <c r="E86" s="345"/>
      <c r="F86" s="345"/>
      <c r="R86" s="345"/>
      <c r="S86" s="345"/>
      <c r="T86" s="345"/>
      <c r="U86" s="345"/>
      <c r="V86" s="345"/>
      <c r="W86" s="345"/>
      <c r="X86" s="345"/>
      <c r="Y86" s="345"/>
      <c r="Z86" s="345"/>
      <c r="AA86" s="345"/>
      <c r="AB86" s="345"/>
      <c r="AC86" s="345"/>
      <c r="AD86" s="345"/>
      <c r="AE86" s="345"/>
      <c r="AF86" s="345"/>
      <c r="AG86" s="345"/>
      <c r="AH86" s="345"/>
      <c r="AI86" s="345"/>
      <c r="AJ86" s="345"/>
      <c r="AK86" s="345"/>
      <c r="AL86" s="345"/>
      <c r="AM86" s="345"/>
      <c r="AN86" s="345"/>
      <c r="AO86" s="345"/>
      <c r="AP86" s="345"/>
      <c r="AQ86" s="345"/>
      <c r="AR86" s="345"/>
      <c r="AS86" s="345"/>
      <c r="AT86" s="345"/>
      <c r="AU86" s="345"/>
      <c r="AV86" s="345"/>
      <c r="AW86" s="345"/>
      <c r="AX86" s="345"/>
      <c r="AY86" s="345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5"/>
      <c r="BO86" s="345"/>
      <c r="BP86" s="345"/>
      <c r="BQ86" s="345"/>
      <c r="BR86" s="345"/>
      <c r="BS86" s="345"/>
      <c r="BT86" s="345"/>
      <c r="BU86" s="345"/>
      <c r="BV86" s="345"/>
      <c r="BW86" s="345"/>
      <c r="BX86" s="345"/>
      <c r="BY86" s="345"/>
      <c r="BZ86" s="345"/>
      <c r="CA86" s="345"/>
      <c r="CB86" s="345"/>
      <c r="CC86" s="345"/>
      <c r="CD86" s="345"/>
      <c r="CE86" s="345"/>
      <c r="CF86" s="345"/>
      <c r="CG86" s="345"/>
      <c r="CH86" s="345"/>
    </row>
    <row r="87" spans="3:86" ht="14.4" customHeight="1" x14ac:dyDescent="0.35">
      <c r="C87" s="345"/>
      <c r="D87" s="345"/>
      <c r="E87" s="345"/>
      <c r="F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5"/>
      <c r="CC87" s="345"/>
      <c r="CD87" s="345"/>
      <c r="CE87" s="345"/>
      <c r="CF87" s="345"/>
      <c r="CG87" s="345"/>
      <c r="CH87" s="345"/>
    </row>
    <row r="88" spans="3:86" x14ac:dyDescent="0.35"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45"/>
      <c r="AL88" s="345"/>
      <c r="AM88" s="345"/>
      <c r="AN88" s="345"/>
      <c r="AO88" s="345"/>
      <c r="AP88" s="345"/>
      <c r="AQ88" s="345"/>
      <c r="AR88" s="345"/>
      <c r="AS88" s="345"/>
      <c r="AT88" s="345"/>
      <c r="AU88" s="345"/>
      <c r="AV88" s="345"/>
      <c r="AW88" s="345"/>
      <c r="AX88" s="345"/>
      <c r="AY88" s="345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5"/>
      <c r="BO88" s="345"/>
      <c r="BP88" s="345"/>
      <c r="BQ88" s="345"/>
      <c r="BR88" s="345"/>
      <c r="BS88" s="345"/>
      <c r="BT88" s="345"/>
      <c r="BU88" s="345"/>
      <c r="BV88" s="345"/>
      <c r="BW88" s="345"/>
      <c r="BX88" s="345"/>
      <c r="BY88" s="345"/>
      <c r="BZ88" s="345"/>
      <c r="CA88" s="345"/>
      <c r="CB88" s="345"/>
      <c r="CC88" s="345"/>
      <c r="CD88" s="345"/>
      <c r="CE88" s="345"/>
      <c r="CF88" s="345"/>
      <c r="CG88" s="345"/>
      <c r="CH88" s="345"/>
    </row>
    <row r="89" spans="3:86" ht="14.4" customHeight="1" x14ac:dyDescent="0.35"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5"/>
      <c r="CC89" s="345"/>
      <c r="CD89" s="345"/>
      <c r="CE89" s="345"/>
      <c r="CF89" s="345"/>
      <c r="CG89" s="345"/>
      <c r="CH89" s="345"/>
    </row>
    <row r="90" spans="3:86" x14ac:dyDescent="0.35"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345"/>
      <c r="AL90" s="345"/>
      <c r="AM90" s="345"/>
      <c r="AN90" s="345"/>
      <c r="AO90" s="345"/>
      <c r="AP90" s="345"/>
      <c r="AQ90" s="345"/>
      <c r="AR90" s="345"/>
      <c r="AS90" s="345"/>
      <c r="AT90" s="345"/>
      <c r="AU90" s="345"/>
      <c r="AV90" s="345"/>
      <c r="AW90" s="345"/>
      <c r="AX90" s="345"/>
      <c r="AY90" s="345"/>
      <c r="AZ90" s="345"/>
      <c r="BA90" s="345"/>
      <c r="BB90" s="345"/>
      <c r="BC90" s="345"/>
      <c r="BD90" s="345"/>
      <c r="BE90" s="345"/>
      <c r="BF90" s="345"/>
      <c r="BG90" s="345"/>
      <c r="BH90" s="345"/>
      <c r="BI90" s="345"/>
      <c r="BJ90" s="345"/>
      <c r="BK90" s="345"/>
      <c r="BL90" s="345"/>
      <c r="BM90" s="345"/>
      <c r="BN90" s="345"/>
      <c r="BO90" s="345"/>
      <c r="BP90" s="345"/>
      <c r="BQ90" s="345"/>
      <c r="BR90" s="345"/>
      <c r="BS90" s="345"/>
      <c r="BT90" s="345"/>
      <c r="BU90" s="345"/>
      <c r="BV90" s="345"/>
      <c r="BW90" s="345"/>
      <c r="BX90" s="345"/>
      <c r="BY90" s="345"/>
      <c r="BZ90" s="345"/>
      <c r="CA90" s="345"/>
      <c r="CB90" s="345"/>
      <c r="CC90" s="345"/>
      <c r="CD90" s="345"/>
      <c r="CE90" s="345"/>
      <c r="CF90" s="345"/>
      <c r="CG90" s="345"/>
      <c r="CH90" s="345"/>
    </row>
    <row r="96" spans="3:86" x14ac:dyDescent="0.35">
      <c r="J96" s="5"/>
    </row>
    <row r="97" spans="4:4" x14ac:dyDescent="0.3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CJ112"/>
  <sheetViews>
    <sheetView zoomScale="80" zoomScaleNormal="80" workbookViewId="0">
      <selection activeCell="M55" sqref="M55"/>
    </sheetView>
  </sheetViews>
  <sheetFormatPr defaultRowHeight="14.5" x14ac:dyDescent="0.35"/>
  <cols>
    <col min="1" max="1" width="10.54296875" customWidth="1"/>
    <col min="2" max="2" width="24.90625" customWidth="1"/>
    <col min="3" max="11" width="14.453125" customWidth="1"/>
    <col min="12" max="16" width="14.08984375" bestFit="1" customWidth="1"/>
    <col min="17" max="84" width="14.08984375" customWidth="1"/>
    <col min="85" max="86" width="14.08984375" bestFit="1" customWidth="1"/>
    <col min="87" max="88" width="10.54296875" bestFit="1" customWidth="1"/>
  </cols>
  <sheetData>
    <row r="1" spans="1:88" s="2" customFormat="1" ht="15" thickBo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4">
      <c r="A2" s="19"/>
      <c r="B2" s="35" t="s">
        <v>13</v>
      </c>
      <c r="C2" s="397">
        <f>' 1M - RES'!C2</f>
        <v>0.82499999999999996</v>
      </c>
      <c r="D2" s="397">
        <f>C2</f>
        <v>0.82499999999999996</v>
      </c>
      <c r="E2" s="390">
        <f t="shared" ref="E2:BP2" si="0">D2</f>
        <v>0.82499999999999996</v>
      </c>
      <c r="F2" s="398">
        <f t="shared" si="0"/>
        <v>0.82499999999999996</v>
      </c>
      <c r="G2" s="399">
        <f t="shared" si="0"/>
        <v>0.82499999999999996</v>
      </c>
      <c r="H2" s="399">
        <f t="shared" si="0"/>
        <v>0.82499999999999996</v>
      </c>
      <c r="I2" s="399">
        <f t="shared" si="0"/>
        <v>0.82499999999999996</v>
      </c>
      <c r="J2" s="399">
        <f t="shared" si="0"/>
        <v>0.82499999999999996</v>
      </c>
      <c r="K2" s="399">
        <f t="shared" si="0"/>
        <v>0.82499999999999996</v>
      </c>
      <c r="L2" s="399">
        <f t="shared" si="0"/>
        <v>0.82499999999999996</v>
      </c>
      <c r="M2" s="399">
        <f t="shared" si="0"/>
        <v>0.82499999999999996</v>
      </c>
      <c r="N2" s="399">
        <f t="shared" si="0"/>
        <v>0.82499999999999996</v>
      </c>
      <c r="O2" s="399">
        <f t="shared" si="0"/>
        <v>0.82499999999999996</v>
      </c>
      <c r="P2" s="399">
        <f t="shared" si="0"/>
        <v>0.82499999999999996</v>
      </c>
      <c r="Q2" s="399">
        <f t="shared" si="0"/>
        <v>0.82499999999999996</v>
      </c>
      <c r="R2" s="399">
        <f t="shared" si="0"/>
        <v>0.82499999999999996</v>
      </c>
      <c r="S2" s="399">
        <f t="shared" si="0"/>
        <v>0.82499999999999996</v>
      </c>
      <c r="T2" s="399">
        <f t="shared" si="0"/>
        <v>0.82499999999999996</v>
      </c>
      <c r="U2" s="399">
        <f t="shared" si="0"/>
        <v>0.82499999999999996</v>
      </c>
      <c r="V2" s="399">
        <f t="shared" si="0"/>
        <v>0.82499999999999996</v>
      </c>
      <c r="W2" s="399">
        <f t="shared" si="0"/>
        <v>0.82499999999999996</v>
      </c>
      <c r="X2" s="399">
        <f t="shared" si="0"/>
        <v>0.82499999999999996</v>
      </c>
      <c r="Y2" s="399">
        <f t="shared" si="0"/>
        <v>0.82499999999999996</v>
      </c>
      <c r="Z2" s="399">
        <f t="shared" si="0"/>
        <v>0.82499999999999996</v>
      </c>
      <c r="AA2" s="399">
        <f t="shared" si="0"/>
        <v>0.82499999999999996</v>
      </c>
      <c r="AB2" s="399">
        <f t="shared" si="0"/>
        <v>0.82499999999999996</v>
      </c>
      <c r="AC2" s="399">
        <f t="shared" si="0"/>
        <v>0.82499999999999996</v>
      </c>
      <c r="AD2" s="399">
        <f t="shared" si="0"/>
        <v>0.82499999999999996</v>
      </c>
      <c r="AE2" s="399">
        <f t="shared" si="0"/>
        <v>0.82499999999999996</v>
      </c>
      <c r="AF2" s="399">
        <f t="shared" si="0"/>
        <v>0.82499999999999996</v>
      </c>
      <c r="AG2" s="399">
        <f t="shared" si="0"/>
        <v>0.82499999999999996</v>
      </c>
      <c r="AH2" s="399">
        <f t="shared" si="0"/>
        <v>0.82499999999999996</v>
      </c>
      <c r="AI2" s="399">
        <f t="shared" si="0"/>
        <v>0.82499999999999996</v>
      </c>
      <c r="AJ2" s="399">
        <f t="shared" si="0"/>
        <v>0.82499999999999996</v>
      </c>
      <c r="AK2" s="399">
        <f t="shared" si="0"/>
        <v>0.82499999999999996</v>
      </c>
      <c r="AL2" s="399">
        <f t="shared" si="0"/>
        <v>0.82499999999999996</v>
      </c>
      <c r="AM2" s="399">
        <f t="shared" si="0"/>
        <v>0.82499999999999996</v>
      </c>
      <c r="AN2" s="399">
        <f t="shared" si="0"/>
        <v>0.82499999999999996</v>
      </c>
      <c r="AO2" s="399">
        <f t="shared" si="0"/>
        <v>0.82499999999999996</v>
      </c>
      <c r="AP2" s="399">
        <f t="shared" si="0"/>
        <v>0.82499999999999996</v>
      </c>
      <c r="AQ2" s="399">
        <f t="shared" si="0"/>
        <v>0.82499999999999996</v>
      </c>
      <c r="AR2" s="399">
        <f t="shared" si="0"/>
        <v>0.82499999999999996</v>
      </c>
      <c r="AS2" s="399">
        <f t="shared" si="0"/>
        <v>0.82499999999999996</v>
      </c>
      <c r="AT2" s="399">
        <f t="shared" si="0"/>
        <v>0.82499999999999996</v>
      </c>
      <c r="AU2" s="399">
        <f t="shared" si="0"/>
        <v>0.82499999999999996</v>
      </c>
      <c r="AV2" s="399">
        <f t="shared" si="0"/>
        <v>0.82499999999999996</v>
      </c>
      <c r="AW2" s="399">
        <f t="shared" si="0"/>
        <v>0.82499999999999996</v>
      </c>
      <c r="AX2" s="399">
        <f t="shared" si="0"/>
        <v>0.82499999999999996</v>
      </c>
      <c r="AY2" s="399">
        <f t="shared" si="0"/>
        <v>0.82499999999999996</v>
      </c>
      <c r="AZ2" s="399">
        <f t="shared" si="0"/>
        <v>0.82499999999999996</v>
      </c>
      <c r="BA2" s="399">
        <f t="shared" si="0"/>
        <v>0.82499999999999996</v>
      </c>
      <c r="BB2" s="399">
        <f t="shared" si="0"/>
        <v>0.82499999999999996</v>
      </c>
      <c r="BC2" s="399">
        <f t="shared" si="0"/>
        <v>0.82499999999999996</v>
      </c>
      <c r="BD2" s="399">
        <f t="shared" si="0"/>
        <v>0.82499999999999996</v>
      </c>
      <c r="BE2" s="399">
        <f t="shared" si="0"/>
        <v>0.82499999999999996</v>
      </c>
      <c r="BF2" s="399">
        <f t="shared" si="0"/>
        <v>0.82499999999999996</v>
      </c>
      <c r="BG2" s="399">
        <f t="shared" si="0"/>
        <v>0.82499999999999996</v>
      </c>
      <c r="BH2" s="399">
        <f t="shared" si="0"/>
        <v>0.82499999999999996</v>
      </c>
      <c r="BI2" s="399">
        <f t="shared" si="0"/>
        <v>0.82499999999999996</v>
      </c>
      <c r="BJ2" s="399">
        <f t="shared" si="0"/>
        <v>0.82499999999999996</v>
      </c>
      <c r="BK2" s="399">
        <f t="shared" si="0"/>
        <v>0.82499999999999996</v>
      </c>
      <c r="BL2" s="399">
        <f t="shared" si="0"/>
        <v>0.82499999999999996</v>
      </c>
      <c r="BM2" s="399">
        <f t="shared" si="0"/>
        <v>0.82499999999999996</v>
      </c>
      <c r="BN2" s="399">
        <f t="shared" si="0"/>
        <v>0.82499999999999996</v>
      </c>
      <c r="BO2" s="399">
        <f t="shared" si="0"/>
        <v>0.82499999999999996</v>
      </c>
      <c r="BP2" s="399">
        <f t="shared" si="0"/>
        <v>0.82499999999999996</v>
      </c>
      <c r="BQ2" s="399">
        <f t="shared" ref="BQ2:CH2" si="1">BP2</f>
        <v>0.82499999999999996</v>
      </c>
      <c r="BR2" s="399">
        <f t="shared" si="1"/>
        <v>0.82499999999999996</v>
      </c>
      <c r="BS2" s="399">
        <f t="shared" si="1"/>
        <v>0.82499999999999996</v>
      </c>
      <c r="BT2" s="399">
        <f t="shared" si="1"/>
        <v>0.82499999999999996</v>
      </c>
      <c r="BU2" s="399">
        <f t="shared" si="1"/>
        <v>0.82499999999999996</v>
      </c>
      <c r="BV2" s="399">
        <f t="shared" si="1"/>
        <v>0.82499999999999996</v>
      </c>
      <c r="BW2" s="399">
        <f t="shared" si="1"/>
        <v>0.82499999999999996</v>
      </c>
      <c r="BX2" s="399">
        <f t="shared" si="1"/>
        <v>0.82499999999999996</v>
      </c>
      <c r="BY2" s="399">
        <f t="shared" si="1"/>
        <v>0.82499999999999996</v>
      </c>
      <c r="BZ2" s="399">
        <f t="shared" si="1"/>
        <v>0.82499999999999996</v>
      </c>
      <c r="CA2" s="399">
        <f t="shared" si="1"/>
        <v>0.82499999999999996</v>
      </c>
      <c r="CB2" s="399">
        <f t="shared" si="1"/>
        <v>0.82499999999999996</v>
      </c>
      <c r="CC2" s="399">
        <f t="shared" si="1"/>
        <v>0.82499999999999996</v>
      </c>
      <c r="CD2" s="399">
        <f t="shared" si="1"/>
        <v>0.82499999999999996</v>
      </c>
      <c r="CE2" s="399">
        <f t="shared" si="1"/>
        <v>0.82499999999999996</v>
      </c>
      <c r="CF2" s="399">
        <f t="shared" si="1"/>
        <v>0.82499999999999996</v>
      </c>
      <c r="CG2" s="399">
        <f t="shared" si="1"/>
        <v>0.82499999999999996</v>
      </c>
      <c r="CH2" s="400">
        <f t="shared" si="1"/>
        <v>0.82499999999999996</v>
      </c>
    </row>
    <row r="3" spans="1:88" s="7" customFormat="1" ht="15" thickBot="1" x14ac:dyDescent="0.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thickBot="1" x14ac:dyDescent="0.4">
      <c r="A4" s="568" t="s">
        <v>14</v>
      </c>
      <c r="B4" s="18" t="s">
        <v>10</v>
      </c>
      <c r="C4" s="176">
        <f>' 1M - RES'!C4</f>
        <v>44562</v>
      </c>
      <c r="D4" s="176">
        <f>' 1M - RES'!D4</f>
        <v>44593</v>
      </c>
      <c r="E4" s="176">
        <f>' 1M - RES'!E4</f>
        <v>44621</v>
      </c>
      <c r="F4" s="176">
        <f>' 1M - RES'!F4</f>
        <v>44652</v>
      </c>
      <c r="G4" s="176">
        <f>' 1M - RES'!G4</f>
        <v>44682</v>
      </c>
      <c r="H4" s="176">
        <f>' 1M - RES'!H4</f>
        <v>44713</v>
      </c>
      <c r="I4" s="176">
        <f>' 1M - RES'!I4</f>
        <v>44743</v>
      </c>
      <c r="J4" s="176">
        <f>' 1M - RES'!J4</f>
        <v>44774</v>
      </c>
      <c r="K4" s="176">
        <f>' 1M - RES'!K4</f>
        <v>44805</v>
      </c>
      <c r="L4" s="176">
        <f>' 1M - RES'!L4</f>
        <v>44835</v>
      </c>
      <c r="M4" s="176">
        <f>' 1M - RES'!M4</f>
        <v>44866</v>
      </c>
      <c r="N4" s="176">
        <f>' 1M - RES'!N4</f>
        <v>44896</v>
      </c>
      <c r="O4" s="176">
        <f>' 1M - RES'!O4</f>
        <v>44927</v>
      </c>
      <c r="P4" s="176">
        <f>' 1M - RES'!P4</f>
        <v>44958</v>
      </c>
      <c r="Q4" s="176">
        <f>' 1M - RES'!Q4</f>
        <v>44986</v>
      </c>
      <c r="R4" s="176">
        <f>' 1M - RES'!R4</f>
        <v>45017</v>
      </c>
      <c r="S4" s="176">
        <f>' 1M - RES'!S4</f>
        <v>45047</v>
      </c>
      <c r="T4" s="176">
        <f>' 1M - RES'!T4</f>
        <v>45078</v>
      </c>
      <c r="U4" s="176">
        <f>' 1M - RES'!U4</f>
        <v>45108</v>
      </c>
      <c r="V4" s="176">
        <f>' 1M - RES'!V4</f>
        <v>45139</v>
      </c>
      <c r="W4" s="176">
        <f>' 1M - RES'!W4</f>
        <v>45170</v>
      </c>
      <c r="X4" s="176">
        <f>' 1M - RES'!X4</f>
        <v>45200</v>
      </c>
      <c r="Y4" s="176">
        <f>' 1M - RES'!Y4</f>
        <v>45231</v>
      </c>
      <c r="Z4" s="176">
        <f>' 1M - RES'!Z4</f>
        <v>45261</v>
      </c>
      <c r="AA4" s="176">
        <f>' 1M - RES'!AA4</f>
        <v>45292</v>
      </c>
      <c r="AB4" s="176">
        <f>' 1M - RES'!AB4</f>
        <v>45323</v>
      </c>
      <c r="AC4" s="176">
        <f>' 1M - RES'!AC4</f>
        <v>45352</v>
      </c>
      <c r="AD4" s="176">
        <f>' 1M - RES'!AD4</f>
        <v>45383</v>
      </c>
      <c r="AE4" s="176">
        <f>' 1M - RES'!AE4</f>
        <v>45413</v>
      </c>
      <c r="AF4" s="176">
        <f>' 1M - RES'!AF4</f>
        <v>45444</v>
      </c>
      <c r="AG4" s="176">
        <f>' 1M - RES'!AG4</f>
        <v>45474</v>
      </c>
      <c r="AH4" s="176">
        <f>' 1M - RES'!AH4</f>
        <v>45505</v>
      </c>
      <c r="AI4" s="176">
        <f>' 1M - RES'!AI4</f>
        <v>45536</v>
      </c>
      <c r="AJ4" s="176">
        <f>' 1M - RES'!AJ4</f>
        <v>45566</v>
      </c>
      <c r="AK4" s="176">
        <f>' 1M - RES'!AK4</f>
        <v>45597</v>
      </c>
      <c r="AL4" s="176">
        <f>' 1M - RES'!AL4</f>
        <v>45627</v>
      </c>
      <c r="AM4" s="176">
        <f>' 1M - RES'!AM4</f>
        <v>45658</v>
      </c>
      <c r="AN4" s="176">
        <f>' 1M - RES'!AN4</f>
        <v>45689</v>
      </c>
      <c r="AO4" s="176">
        <f>' 1M - RES'!AO4</f>
        <v>45717</v>
      </c>
      <c r="AP4" s="176">
        <f>' 1M - RES'!AP4</f>
        <v>45748</v>
      </c>
      <c r="AQ4" s="176">
        <f>' 1M - RES'!AQ4</f>
        <v>45778</v>
      </c>
      <c r="AR4" s="176">
        <f>' 1M - RES'!AR4</f>
        <v>45809</v>
      </c>
      <c r="AS4" s="176">
        <f>' 1M - RES'!AS4</f>
        <v>45839</v>
      </c>
      <c r="AT4" s="176">
        <f>' 1M - RES'!AT4</f>
        <v>45870</v>
      </c>
      <c r="AU4" s="176">
        <f>' 1M - RES'!AU4</f>
        <v>45901</v>
      </c>
      <c r="AV4" s="176">
        <f>' 1M - RES'!AV4</f>
        <v>45931</v>
      </c>
      <c r="AW4" s="176">
        <f>' 1M - RES'!AW4</f>
        <v>45962</v>
      </c>
      <c r="AX4" s="176">
        <f>' 1M - RES'!AX4</f>
        <v>45992</v>
      </c>
      <c r="AY4" s="176">
        <f>' 1M - RES'!AY4</f>
        <v>46023</v>
      </c>
      <c r="AZ4" s="176">
        <f>' 1M - RES'!AZ4</f>
        <v>46054</v>
      </c>
      <c r="BA4" s="176">
        <f>' 1M - RES'!BA4</f>
        <v>46082</v>
      </c>
      <c r="BB4" s="176">
        <f>' 1M - RES'!BB4</f>
        <v>46113</v>
      </c>
      <c r="BC4" s="176">
        <f>' 1M - RES'!BC4</f>
        <v>46143</v>
      </c>
      <c r="BD4" s="176">
        <f>' 1M - RES'!BD4</f>
        <v>46174</v>
      </c>
      <c r="BE4" s="176">
        <f>' 1M - RES'!BE4</f>
        <v>46204</v>
      </c>
      <c r="BF4" s="176">
        <f>' 1M - RES'!BF4</f>
        <v>46235</v>
      </c>
      <c r="BG4" s="176">
        <f>' 1M - RES'!BG4</f>
        <v>46266</v>
      </c>
      <c r="BH4" s="176">
        <f>' 1M - RES'!BH4</f>
        <v>46296</v>
      </c>
      <c r="BI4" s="176">
        <f>' 1M - RES'!BI4</f>
        <v>46327</v>
      </c>
      <c r="BJ4" s="176">
        <f>' 1M - RES'!BJ4</f>
        <v>46357</v>
      </c>
      <c r="BK4" s="176">
        <f>' 1M - RES'!BK4</f>
        <v>46388</v>
      </c>
      <c r="BL4" s="176">
        <f>' 1M - RES'!BL4</f>
        <v>46419</v>
      </c>
      <c r="BM4" s="176">
        <f>' 1M - RES'!BM4</f>
        <v>46447</v>
      </c>
      <c r="BN4" s="176">
        <f>' 1M - RES'!BN4</f>
        <v>46478</v>
      </c>
      <c r="BO4" s="176">
        <f>' 1M - RES'!BO4</f>
        <v>46508</v>
      </c>
      <c r="BP4" s="176">
        <f>' 1M - RES'!BP4</f>
        <v>46539</v>
      </c>
      <c r="BQ4" s="176">
        <f>' 1M - RES'!BQ4</f>
        <v>46569</v>
      </c>
      <c r="BR4" s="176">
        <f>' 1M - RES'!BR4</f>
        <v>46600</v>
      </c>
      <c r="BS4" s="176">
        <f>' 1M - RES'!BS4</f>
        <v>46631</v>
      </c>
      <c r="BT4" s="176">
        <f>' 1M - RES'!BT4</f>
        <v>46661</v>
      </c>
      <c r="BU4" s="176">
        <f>' 1M - RES'!BU4</f>
        <v>46692</v>
      </c>
      <c r="BV4" s="176">
        <f>' 1M - RES'!BV4</f>
        <v>46722</v>
      </c>
      <c r="BW4" s="176">
        <f>' 1M - RES'!BW4</f>
        <v>46753</v>
      </c>
      <c r="BX4" s="176">
        <f>' 1M - RES'!BX4</f>
        <v>46784</v>
      </c>
      <c r="BY4" s="176">
        <f>' 1M - RES'!BY4</f>
        <v>46813</v>
      </c>
      <c r="BZ4" s="176">
        <f>' 1M - RES'!BZ4</f>
        <v>46844</v>
      </c>
      <c r="CA4" s="176">
        <f>' 1M - RES'!CA4</f>
        <v>46874</v>
      </c>
      <c r="CB4" s="176">
        <f>' 1M - RES'!CB4</f>
        <v>46905</v>
      </c>
      <c r="CC4" s="176">
        <f>' 1M - RES'!CC4</f>
        <v>46935</v>
      </c>
      <c r="CD4" s="176">
        <f>' 1M - RES'!CD4</f>
        <v>46966</v>
      </c>
      <c r="CE4" s="176">
        <f>' 1M - RES'!CE4</f>
        <v>46997</v>
      </c>
      <c r="CF4" s="176">
        <f>' 1M - RES'!CF4</f>
        <v>47027</v>
      </c>
      <c r="CG4" s="176">
        <f>' 1M - RES'!CG4</f>
        <v>47058</v>
      </c>
      <c r="CH4" s="176">
        <f>' 1M - RES'!CH4</f>
        <v>47088</v>
      </c>
    </row>
    <row r="5" spans="1:88" ht="15" customHeight="1" x14ac:dyDescent="0.35">
      <c r="A5" s="569"/>
      <c r="B5" s="11" t="s">
        <v>20</v>
      </c>
      <c r="C5" s="3">
        <f>'BIZ kWh ENTRY'!C148</f>
        <v>0</v>
      </c>
      <c r="D5" s="3">
        <f>'BIZ kWh ENTRY'!D148</f>
        <v>0</v>
      </c>
      <c r="E5" s="3">
        <f>'BIZ kWh ENTRY'!E148</f>
        <v>0</v>
      </c>
      <c r="F5" s="3">
        <f>'BIZ kWh ENTRY'!F148</f>
        <v>0</v>
      </c>
      <c r="G5" s="3">
        <f>'BIZ kWh ENTRY'!G148</f>
        <v>0</v>
      </c>
      <c r="H5" s="3">
        <f>'BIZ kWh ENTRY'!H148</f>
        <v>0</v>
      </c>
      <c r="I5" s="3">
        <f>'BIZ kWh ENTRY'!I148</f>
        <v>0</v>
      </c>
      <c r="J5" s="3">
        <f>'BIZ kWh ENTRY'!J148</f>
        <v>0</v>
      </c>
      <c r="K5" s="3">
        <f>'BIZ kWh ENTRY'!K148</f>
        <v>0</v>
      </c>
      <c r="L5" s="3">
        <f>'BIZ kWh ENTRY'!L148</f>
        <v>0</v>
      </c>
      <c r="M5" s="3">
        <f>'BIZ kWh ENTRY'!M148</f>
        <v>0</v>
      </c>
      <c r="N5" s="3">
        <f>'BIZ kWh ENTRY'!N148</f>
        <v>0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239"/>
    </row>
    <row r="6" spans="1:88" x14ac:dyDescent="0.35">
      <c r="A6" s="569"/>
      <c r="B6" s="13" t="s">
        <v>0</v>
      </c>
      <c r="C6" s="3">
        <f>'BIZ kWh ENTRY'!C149</f>
        <v>0</v>
      </c>
      <c r="D6" s="3">
        <f>'BIZ kWh ENTRY'!D149</f>
        <v>0</v>
      </c>
      <c r="E6" s="3">
        <f>'BIZ kWh ENTRY'!E149</f>
        <v>0</v>
      </c>
      <c r="F6" s="3">
        <f>'BIZ kWh ENTRY'!F149</f>
        <v>0</v>
      </c>
      <c r="G6" s="3">
        <f>'BIZ kWh ENTRY'!G149</f>
        <v>0</v>
      </c>
      <c r="H6" s="3">
        <f>'BIZ kWh ENTRY'!H149</f>
        <v>0</v>
      </c>
      <c r="I6" s="3">
        <f>'BIZ kWh ENTRY'!I149</f>
        <v>0</v>
      </c>
      <c r="J6" s="3">
        <f>'BIZ kWh ENTRY'!J149</f>
        <v>0</v>
      </c>
      <c r="K6" s="3">
        <f>'BIZ kWh ENTRY'!K149</f>
        <v>0</v>
      </c>
      <c r="L6" s="3">
        <f>'BIZ kWh ENTRY'!L149</f>
        <v>0</v>
      </c>
      <c r="M6" s="3">
        <f>'BIZ kWh ENTRY'!M149</f>
        <v>0</v>
      </c>
      <c r="N6" s="3">
        <f>'BIZ kWh ENTRY'!N149</f>
        <v>0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239"/>
    </row>
    <row r="7" spans="1:88" x14ac:dyDescent="0.35">
      <c r="A7" s="569"/>
      <c r="B7" s="11" t="s">
        <v>21</v>
      </c>
      <c r="C7" s="3">
        <f>'BIZ kWh ENTRY'!C150</f>
        <v>0</v>
      </c>
      <c r="D7" s="3">
        <f>'BIZ kWh ENTRY'!D150</f>
        <v>0</v>
      </c>
      <c r="E7" s="3">
        <f>'BIZ kWh ENTRY'!E150</f>
        <v>0</v>
      </c>
      <c r="F7" s="3">
        <f>'BIZ kWh ENTRY'!F150</f>
        <v>0</v>
      </c>
      <c r="G7" s="3">
        <f>'BIZ kWh ENTRY'!G150</f>
        <v>0</v>
      </c>
      <c r="H7" s="3">
        <f>'BIZ kWh ENTRY'!H150</f>
        <v>0</v>
      </c>
      <c r="I7" s="3">
        <f>'BIZ kWh ENTRY'!I150</f>
        <v>0</v>
      </c>
      <c r="J7" s="3">
        <f>'BIZ kWh ENTRY'!J150</f>
        <v>0</v>
      </c>
      <c r="K7" s="3">
        <f>'BIZ kWh ENTRY'!K150</f>
        <v>0</v>
      </c>
      <c r="L7" s="3">
        <f>'BIZ kWh ENTRY'!L150</f>
        <v>0</v>
      </c>
      <c r="M7" s="3">
        <f>'BIZ kWh ENTRY'!M150</f>
        <v>0</v>
      </c>
      <c r="N7" s="3">
        <f>'BIZ kWh ENTRY'!N150</f>
        <v>0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239"/>
    </row>
    <row r="8" spans="1:88" x14ac:dyDescent="0.35">
      <c r="A8" s="569"/>
      <c r="B8" s="11" t="s">
        <v>1</v>
      </c>
      <c r="C8" s="3">
        <f>'BIZ kWh ENTRY'!C151</f>
        <v>0</v>
      </c>
      <c r="D8" s="3">
        <f>'BIZ kWh ENTRY'!D151</f>
        <v>3567.9478148355242</v>
      </c>
      <c r="E8" s="3">
        <f>'BIZ kWh ENTRY'!E151</f>
        <v>9074.913645854409</v>
      </c>
      <c r="F8" s="3">
        <f>'BIZ kWh ENTRY'!F151</f>
        <v>5867.2375492164738</v>
      </c>
      <c r="G8" s="3">
        <f>'BIZ kWh ENTRY'!G151</f>
        <v>6432.670168481437</v>
      </c>
      <c r="H8" s="3">
        <f>'BIZ kWh ENTRY'!H151</f>
        <v>6641.9091967791974</v>
      </c>
      <c r="I8" s="3">
        <f>'BIZ kWh ENTRY'!I151</f>
        <v>24490.305646413595</v>
      </c>
      <c r="J8" s="3">
        <f>'BIZ kWh ENTRY'!J151</f>
        <v>10155.725410531386</v>
      </c>
      <c r="K8" s="3">
        <f>'BIZ kWh ENTRY'!K151</f>
        <v>18135.185313107013</v>
      </c>
      <c r="L8" s="3">
        <f>'BIZ kWh ENTRY'!L151</f>
        <v>26884.593788461454</v>
      </c>
      <c r="M8" s="3">
        <f>'BIZ kWh ENTRY'!M151</f>
        <v>91870.745914146552</v>
      </c>
      <c r="N8" s="3">
        <f>'BIZ kWh ENTRY'!N151</f>
        <v>600240.43586191267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239"/>
    </row>
    <row r="9" spans="1:88" x14ac:dyDescent="0.35">
      <c r="A9" s="569"/>
      <c r="B9" s="13" t="s">
        <v>22</v>
      </c>
      <c r="C9" s="3">
        <f>'BIZ kWh ENTRY'!C152</f>
        <v>0</v>
      </c>
      <c r="D9" s="3">
        <f>'BIZ kWh ENTRY'!D152</f>
        <v>0</v>
      </c>
      <c r="E9" s="3">
        <f>'BIZ kWh ENTRY'!E152</f>
        <v>0</v>
      </c>
      <c r="F9" s="3">
        <f>'BIZ kWh ENTRY'!F152</f>
        <v>0</v>
      </c>
      <c r="G9" s="3">
        <f>'BIZ kWh ENTRY'!G152</f>
        <v>0</v>
      </c>
      <c r="H9" s="3">
        <f>'BIZ kWh ENTRY'!H152</f>
        <v>0</v>
      </c>
      <c r="I9" s="3">
        <f>'BIZ kWh ENTRY'!I152</f>
        <v>0</v>
      </c>
      <c r="J9" s="3">
        <f>'BIZ kWh ENTRY'!J152</f>
        <v>0</v>
      </c>
      <c r="K9" s="3">
        <f>'BIZ kWh ENTRY'!K152</f>
        <v>0</v>
      </c>
      <c r="L9" s="3">
        <f>'BIZ kWh ENTRY'!L152</f>
        <v>0</v>
      </c>
      <c r="M9" s="3">
        <f>'BIZ kWh ENTRY'!M152</f>
        <v>0</v>
      </c>
      <c r="N9" s="3">
        <f>'BIZ kWh ENTRY'!N152</f>
        <v>9026.9307861328089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239"/>
    </row>
    <row r="10" spans="1:88" x14ac:dyDescent="0.35">
      <c r="A10" s="569"/>
      <c r="B10" s="11" t="s">
        <v>9</v>
      </c>
      <c r="C10" s="3">
        <f>'BIZ kWh ENTRY'!C153</f>
        <v>0</v>
      </c>
      <c r="D10" s="3">
        <f>'BIZ kWh ENTRY'!D153</f>
        <v>0</v>
      </c>
      <c r="E10" s="3">
        <f>'BIZ kWh ENTRY'!E153</f>
        <v>0</v>
      </c>
      <c r="F10" s="3">
        <f>'BIZ kWh ENTRY'!F153</f>
        <v>0</v>
      </c>
      <c r="G10" s="3">
        <f>'BIZ kWh ENTRY'!G153</f>
        <v>0</v>
      </c>
      <c r="H10" s="3">
        <f>'BIZ kWh ENTRY'!H153</f>
        <v>0</v>
      </c>
      <c r="I10" s="3">
        <f>'BIZ kWh ENTRY'!I153</f>
        <v>0</v>
      </c>
      <c r="J10" s="3">
        <f>'BIZ kWh ENTRY'!J153</f>
        <v>0</v>
      </c>
      <c r="K10" s="3">
        <f>'BIZ kWh ENTRY'!K153</f>
        <v>0</v>
      </c>
      <c r="L10" s="3">
        <f>'BIZ kWh ENTRY'!L153</f>
        <v>0</v>
      </c>
      <c r="M10" s="3">
        <f>'BIZ kWh ENTRY'!M153</f>
        <v>0</v>
      </c>
      <c r="N10" s="3">
        <f>'BIZ kWh ENTRY'!N153</f>
        <v>0</v>
      </c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239"/>
    </row>
    <row r="11" spans="1:88" x14ac:dyDescent="0.35">
      <c r="A11" s="569"/>
      <c r="B11" s="11" t="s">
        <v>3</v>
      </c>
      <c r="C11" s="3">
        <f>'BIZ kWh ENTRY'!C154</f>
        <v>0</v>
      </c>
      <c r="D11" s="3">
        <f>'BIZ kWh ENTRY'!D154</f>
        <v>0</v>
      </c>
      <c r="E11" s="3">
        <f>'BIZ kWh ENTRY'!E154</f>
        <v>0</v>
      </c>
      <c r="F11" s="3">
        <f>'BIZ kWh ENTRY'!F154</f>
        <v>9153.3902475558916</v>
      </c>
      <c r="G11" s="3">
        <f>'BIZ kWh ENTRY'!G154</f>
        <v>72911.46792242612</v>
      </c>
      <c r="H11" s="3">
        <f>'BIZ kWh ENTRY'!H154</f>
        <v>0</v>
      </c>
      <c r="I11" s="3">
        <f>'BIZ kWh ENTRY'!I154</f>
        <v>104191.89785102161</v>
      </c>
      <c r="J11" s="3">
        <f>'BIZ kWh ENTRY'!J154</f>
        <v>33535.360000000001</v>
      </c>
      <c r="K11" s="3">
        <f>'BIZ kWh ENTRY'!K154</f>
        <v>33535.360000000001</v>
      </c>
      <c r="L11" s="3">
        <f>'BIZ kWh ENTRY'!L154</f>
        <v>28014.51310739664</v>
      </c>
      <c r="M11" s="3">
        <f>'BIZ kWh ENTRY'!M154</f>
        <v>0</v>
      </c>
      <c r="N11" s="3">
        <f>'BIZ kWh ENTRY'!N154</f>
        <v>1445821.2653314406</v>
      </c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239"/>
    </row>
    <row r="12" spans="1:88" x14ac:dyDescent="0.35">
      <c r="A12" s="569"/>
      <c r="B12" s="11" t="s">
        <v>4</v>
      </c>
      <c r="C12" s="3">
        <f>'BIZ kWh ENTRY'!C155</f>
        <v>0</v>
      </c>
      <c r="D12" s="3">
        <f>'BIZ kWh ENTRY'!D155</f>
        <v>884823.67783942085</v>
      </c>
      <c r="E12" s="3">
        <f>'BIZ kWh ENTRY'!E155</f>
        <v>707249.96173342201</v>
      </c>
      <c r="F12" s="3">
        <f>'BIZ kWh ENTRY'!F155</f>
        <v>941648.05705283221</v>
      </c>
      <c r="G12" s="3">
        <f>'BIZ kWh ENTRY'!G155</f>
        <v>1315219.0334743927</v>
      </c>
      <c r="H12" s="3">
        <f>'BIZ kWh ENTRY'!H155</f>
        <v>1212164.9118857454</v>
      </c>
      <c r="I12" s="3">
        <f>'BIZ kWh ENTRY'!I155</f>
        <v>1761175.2099054358</v>
      </c>
      <c r="J12" s="3">
        <f>'BIZ kWh ENTRY'!J155</f>
        <v>1357622.0566917805</v>
      </c>
      <c r="K12" s="3">
        <f>'BIZ kWh ENTRY'!K155</f>
        <v>1897330.8485398423</v>
      </c>
      <c r="L12" s="3">
        <f>'BIZ kWh ENTRY'!L155</f>
        <v>1567634.0631352528</v>
      </c>
      <c r="M12" s="3">
        <f>'BIZ kWh ENTRY'!M155</f>
        <v>1578353.696721626</v>
      </c>
      <c r="N12" s="3">
        <f>'BIZ kWh ENTRY'!N155</f>
        <v>7434598.1640829798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239"/>
    </row>
    <row r="13" spans="1:88" x14ac:dyDescent="0.35">
      <c r="A13" s="569"/>
      <c r="B13" s="11" t="s">
        <v>5</v>
      </c>
      <c r="C13" s="3">
        <f>'BIZ kWh ENTRY'!C156</f>
        <v>0</v>
      </c>
      <c r="D13" s="3">
        <f>'BIZ kWh ENTRY'!D156</f>
        <v>32166.995648299067</v>
      </c>
      <c r="E13" s="3">
        <f>'BIZ kWh ENTRY'!E156</f>
        <v>6739.4954880000005</v>
      </c>
      <c r="F13" s="3">
        <f>'BIZ kWh ENTRY'!F156</f>
        <v>21752.263125895424</v>
      </c>
      <c r="G13" s="3">
        <f>'BIZ kWh ENTRY'!G156</f>
        <v>27233.452194491285</v>
      </c>
      <c r="H13" s="3">
        <f>'BIZ kWh ENTRY'!H156</f>
        <v>101010.91176000002</v>
      </c>
      <c r="I13" s="3">
        <f>'BIZ kWh ENTRY'!I156</f>
        <v>70841.112775200003</v>
      </c>
      <c r="J13" s="3">
        <f>'BIZ kWh ENTRY'!J156</f>
        <v>529.36329599999999</v>
      </c>
      <c r="K13" s="3">
        <f>'BIZ kWh ENTRY'!K156</f>
        <v>4079.8280880000002</v>
      </c>
      <c r="L13" s="3">
        <f>'BIZ kWh ENTRY'!L156</f>
        <v>23252.181861600006</v>
      </c>
      <c r="M13" s="3">
        <f>'BIZ kWh ENTRY'!M156</f>
        <v>147867.83535497417</v>
      </c>
      <c r="N13" s="3">
        <f>'BIZ kWh ENTRY'!N156</f>
        <v>240659.27555271349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239"/>
    </row>
    <row r="14" spans="1:88" x14ac:dyDescent="0.35">
      <c r="A14" s="569"/>
      <c r="B14" s="11" t="s">
        <v>23</v>
      </c>
      <c r="C14" s="3">
        <f>'BIZ kWh ENTRY'!C157</f>
        <v>0</v>
      </c>
      <c r="D14" s="3">
        <f>'BIZ kWh ENTRY'!D157</f>
        <v>0</v>
      </c>
      <c r="E14" s="3">
        <f>'BIZ kWh ENTRY'!E157</f>
        <v>0</v>
      </c>
      <c r="F14" s="3">
        <f>'BIZ kWh ENTRY'!F157</f>
        <v>0</v>
      </c>
      <c r="G14" s="3">
        <f>'BIZ kWh ENTRY'!G157</f>
        <v>0</v>
      </c>
      <c r="H14" s="3">
        <f>'BIZ kWh ENTRY'!H157</f>
        <v>0</v>
      </c>
      <c r="I14" s="3">
        <f>'BIZ kWh ENTRY'!I157</f>
        <v>0</v>
      </c>
      <c r="J14" s="3">
        <f>'BIZ kWh ENTRY'!J157</f>
        <v>0</v>
      </c>
      <c r="K14" s="3">
        <f>'BIZ kWh ENTRY'!K157</f>
        <v>0</v>
      </c>
      <c r="L14" s="3">
        <f>'BIZ kWh ENTRY'!L157</f>
        <v>0</v>
      </c>
      <c r="M14" s="3">
        <f>'BIZ kWh ENTRY'!M157</f>
        <v>0</v>
      </c>
      <c r="N14" s="3">
        <f>'BIZ kWh ENTRY'!N157</f>
        <v>0</v>
      </c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239"/>
    </row>
    <row r="15" spans="1:88" x14ac:dyDescent="0.35">
      <c r="A15" s="569"/>
      <c r="B15" s="11" t="s">
        <v>24</v>
      </c>
      <c r="C15" s="3">
        <f>'BIZ kWh ENTRY'!C158</f>
        <v>0</v>
      </c>
      <c r="D15" s="3">
        <f>'BIZ kWh ENTRY'!D158</f>
        <v>0</v>
      </c>
      <c r="E15" s="3">
        <f>'BIZ kWh ENTRY'!E158</f>
        <v>0</v>
      </c>
      <c r="F15" s="3">
        <f>'BIZ kWh ENTRY'!F158</f>
        <v>0</v>
      </c>
      <c r="G15" s="3">
        <f>'BIZ kWh ENTRY'!G158</f>
        <v>0</v>
      </c>
      <c r="H15" s="3">
        <f>'BIZ kWh ENTRY'!H158</f>
        <v>0</v>
      </c>
      <c r="I15" s="3">
        <f>'BIZ kWh ENTRY'!I158</f>
        <v>0</v>
      </c>
      <c r="J15" s="3">
        <f>'BIZ kWh ENTRY'!J158</f>
        <v>0</v>
      </c>
      <c r="K15" s="3">
        <f>'BIZ kWh ENTRY'!K158</f>
        <v>0</v>
      </c>
      <c r="L15" s="3">
        <f>'BIZ kWh ENTRY'!L158</f>
        <v>0</v>
      </c>
      <c r="M15" s="3">
        <f>'BIZ kWh ENTRY'!M158</f>
        <v>0</v>
      </c>
      <c r="N15" s="3">
        <f>'BIZ kWh ENTRY'!N158</f>
        <v>0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239"/>
    </row>
    <row r="16" spans="1:88" x14ac:dyDescent="0.35">
      <c r="A16" s="569"/>
      <c r="B16" s="11" t="s">
        <v>7</v>
      </c>
      <c r="C16" s="3">
        <f>'BIZ kWh ENTRY'!C159</f>
        <v>0</v>
      </c>
      <c r="D16" s="3">
        <f>'BIZ kWh ENTRY'!D159</f>
        <v>4772.6280000000006</v>
      </c>
      <c r="E16" s="3">
        <f>'BIZ kWh ENTRY'!E159</f>
        <v>0</v>
      </c>
      <c r="F16" s="3">
        <f>'BIZ kWh ENTRY'!F159</f>
        <v>4816.405999999999</v>
      </c>
      <c r="G16" s="3">
        <f>'BIZ kWh ENTRY'!G159</f>
        <v>9579.9480000000003</v>
      </c>
      <c r="H16" s="3">
        <f>'BIZ kWh ENTRY'!H159</f>
        <v>0</v>
      </c>
      <c r="I16" s="3">
        <f>'BIZ kWh ENTRY'!I159</f>
        <v>4772.6280000000006</v>
      </c>
      <c r="J16" s="3">
        <f>'BIZ kWh ENTRY'!J159</f>
        <v>0</v>
      </c>
      <c r="K16" s="3">
        <f>'BIZ kWh ENTRY'!K159</f>
        <v>0</v>
      </c>
      <c r="L16" s="3">
        <f>'BIZ kWh ENTRY'!L159</f>
        <v>0</v>
      </c>
      <c r="M16" s="3">
        <f>'BIZ kWh ENTRY'!M159</f>
        <v>0</v>
      </c>
      <c r="N16" s="3">
        <f>'BIZ kWh ENTRY'!N159</f>
        <v>6727.9859999999999</v>
      </c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239"/>
    </row>
    <row r="17" spans="1:86" x14ac:dyDescent="0.35">
      <c r="A17" s="569"/>
      <c r="B17" s="11" t="s">
        <v>8</v>
      </c>
      <c r="C17" s="3">
        <f>'BIZ kWh ENTRY'!C160</f>
        <v>0</v>
      </c>
      <c r="D17" s="3">
        <f>'BIZ kWh ENTRY'!D160</f>
        <v>0</v>
      </c>
      <c r="E17" s="3">
        <f>'BIZ kWh ENTRY'!E160</f>
        <v>0</v>
      </c>
      <c r="F17" s="3">
        <f>'BIZ kWh ENTRY'!F160</f>
        <v>0</v>
      </c>
      <c r="G17" s="3">
        <f>'BIZ kWh ENTRY'!G160</f>
        <v>0</v>
      </c>
      <c r="H17" s="3">
        <f>'BIZ kWh ENTRY'!H160</f>
        <v>0</v>
      </c>
      <c r="I17" s="3">
        <f>'BIZ kWh ENTRY'!I160</f>
        <v>21156</v>
      </c>
      <c r="J17" s="3">
        <f>'BIZ kWh ENTRY'!J160</f>
        <v>0</v>
      </c>
      <c r="K17" s="3">
        <f>'BIZ kWh ENTRY'!K160</f>
        <v>0</v>
      </c>
      <c r="L17" s="3">
        <f>'BIZ kWh ENTRY'!L160</f>
        <v>0</v>
      </c>
      <c r="M17" s="3">
        <f>'BIZ kWh ENTRY'!M160</f>
        <v>0</v>
      </c>
      <c r="N17" s="3">
        <f>'BIZ kWh ENTRY'!N160</f>
        <v>0</v>
      </c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239"/>
    </row>
    <row r="18" spans="1:86" x14ac:dyDescent="0.35">
      <c r="A18" s="569"/>
      <c r="B18" s="11" t="s">
        <v>11</v>
      </c>
      <c r="C18" s="3"/>
      <c r="D18" s="3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239"/>
    </row>
    <row r="19" spans="1:86" ht="15" thickBot="1" x14ac:dyDescent="0.4">
      <c r="A19" s="570"/>
      <c r="B19" s="224" t="str">
        <f>' 1M - RES'!B16</f>
        <v>Monthly kWh</v>
      </c>
      <c r="C19" s="279">
        <f>SUM(C5:C18)</f>
        <v>0</v>
      </c>
      <c r="D19" s="279">
        <f t="shared" ref="D19:BO19" si="2">SUM(D5:D18)</f>
        <v>925331.24930255546</v>
      </c>
      <c r="E19" s="279">
        <f t="shared" si="2"/>
        <v>723064.37086727645</v>
      </c>
      <c r="F19" s="279">
        <f t="shared" si="2"/>
        <v>983237.35397549998</v>
      </c>
      <c r="G19" s="279">
        <f t="shared" si="2"/>
        <v>1431376.5717597918</v>
      </c>
      <c r="H19" s="279">
        <f t="shared" si="2"/>
        <v>1319817.7328425245</v>
      </c>
      <c r="I19" s="279">
        <f t="shared" si="2"/>
        <v>1986627.1541780711</v>
      </c>
      <c r="J19" s="279">
        <f t="shared" si="2"/>
        <v>1401842.5053983119</v>
      </c>
      <c r="K19" s="279">
        <f t="shared" si="2"/>
        <v>1953081.2219409493</v>
      </c>
      <c r="L19" s="279">
        <f t="shared" si="2"/>
        <v>1645785.3518927109</v>
      </c>
      <c r="M19" s="279">
        <f t="shared" si="2"/>
        <v>1818092.2779907468</v>
      </c>
      <c r="N19" s="279">
        <f t="shared" si="2"/>
        <v>9737074.0576151796</v>
      </c>
      <c r="O19" s="280">
        <f t="shared" si="2"/>
        <v>0</v>
      </c>
      <c r="P19" s="280">
        <f t="shared" si="2"/>
        <v>0</v>
      </c>
      <c r="Q19" s="280">
        <f t="shared" si="2"/>
        <v>0</v>
      </c>
      <c r="R19" s="280">
        <f t="shared" si="2"/>
        <v>0</v>
      </c>
      <c r="S19" s="280">
        <f t="shared" si="2"/>
        <v>0</v>
      </c>
      <c r="T19" s="280">
        <f t="shared" si="2"/>
        <v>0</v>
      </c>
      <c r="U19" s="280">
        <f t="shared" si="2"/>
        <v>0</v>
      </c>
      <c r="V19" s="280">
        <f t="shared" si="2"/>
        <v>0</v>
      </c>
      <c r="W19" s="280">
        <f t="shared" si="2"/>
        <v>0</v>
      </c>
      <c r="X19" s="280">
        <f t="shared" si="2"/>
        <v>0</v>
      </c>
      <c r="Y19" s="280">
        <f t="shared" si="2"/>
        <v>0</v>
      </c>
      <c r="Z19" s="280">
        <f t="shared" si="2"/>
        <v>0</v>
      </c>
      <c r="AA19" s="280">
        <f t="shared" si="2"/>
        <v>0</v>
      </c>
      <c r="AB19" s="280">
        <f t="shared" si="2"/>
        <v>0</v>
      </c>
      <c r="AC19" s="280">
        <f t="shared" si="2"/>
        <v>0</v>
      </c>
      <c r="AD19" s="280">
        <f t="shared" si="2"/>
        <v>0</v>
      </c>
      <c r="AE19" s="280">
        <f t="shared" si="2"/>
        <v>0</v>
      </c>
      <c r="AF19" s="280">
        <f t="shared" si="2"/>
        <v>0</v>
      </c>
      <c r="AG19" s="280">
        <f t="shared" si="2"/>
        <v>0</v>
      </c>
      <c r="AH19" s="280">
        <f t="shared" si="2"/>
        <v>0</v>
      </c>
      <c r="AI19" s="280">
        <f t="shared" si="2"/>
        <v>0</v>
      </c>
      <c r="AJ19" s="280">
        <f t="shared" si="2"/>
        <v>0</v>
      </c>
      <c r="AK19" s="280">
        <f t="shared" si="2"/>
        <v>0</v>
      </c>
      <c r="AL19" s="280">
        <f t="shared" si="2"/>
        <v>0</v>
      </c>
      <c r="AM19" s="280">
        <f t="shared" si="2"/>
        <v>0</v>
      </c>
      <c r="AN19" s="280">
        <f t="shared" si="2"/>
        <v>0</v>
      </c>
      <c r="AO19" s="280">
        <f t="shared" si="2"/>
        <v>0</v>
      </c>
      <c r="AP19" s="280">
        <f t="shared" si="2"/>
        <v>0</v>
      </c>
      <c r="AQ19" s="280">
        <f t="shared" si="2"/>
        <v>0</v>
      </c>
      <c r="AR19" s="280">
        <f t="shared" si="2"/>
        <v>0</v>
      </c>
      <c r="AS19" s="280">
        <f t="shared" si="2"/>
        <v>0</v>
      </c>
      <c r="AT19" s="280">
        <f t="shared" si="2"/>
        <v>0</v>
      </c>
      <c r="AU19" s="280">
        <f t="shared" si="2"/>
        <v>0</v>
      </c>
      <c r="AV19" s="280">
        <f t="shared" si="2"/>
        <v>0</v>
      </c>
      <c r="AW19" s="280">
        <f t="shared" si="2"/>
        <v>0</v>
      </c>
      <c r="AX19" s="280">
        <f t="shared" si="2"/>
        <v>0</v>
      </c>
      <c r="AY19" s="280">
        <f t="shared" si="2"/>
        <v>0</v>
      </c>
      <c r="AZ19" s="280">
        <f t="shared" si="2"/>
        <v>0</v>
      </c>
      <c r="BA19" s="280">
        <f t="shared" si="2"/>
        <v>0</v>
      </c>
      <c r="BB19" s="280">
        <f t="shared" si="2"/>
        <v>0</v>
      </c>
      <c r="BC19" s="280">
        <f t="shared" si="2"/>
        <v>0</v>
      </c>
      <c r="BD19" s="280">
        <f t="shared" si="2"/>
        <v>0</v>
      </c>
      <c r="BE19" s="280">
        <f t="shared" si="2"/>
        <v>0</v>
      </c>
      <c r="BF19" s="280">
        <f t="shared" si="2"/>
        <v>0</v>
      </c>
      <c r="BG19" s="280">
        <f t="shared" si="2"/>
        <v>0</v>
      </c>
      <c r="BH19" s="280">
        <f t="shared" si="2"/>
        <v>0</v>
      </c>
      <c r="BI19" s="280">
        <f t="shared" si="2"/>
        <v>0</v>
      </c>
      <c r="BJ19" s="280">
        <f t="shared" si="2"/>
        <v>0</v>
      </c>
      <c r="BK19" s="280">
        <f t="shared" si="2"/>
        <v>0</v>
      </c>
      <c r="BL19" s="280">
        <f t="shared" si="2"/>
        <v>0</v>
      </c>
      <c r="BM19" s="280">
        <f t="shared" si="2"/>
        <v>0</v>
      </c>
      <c r="BN19" s="280">
        <f t="shared" si="2"/>
        <v>0</v>
      </c>
      <c r="BO19" s="280">
        <f t="shared" si="2"/>
        <v>0</v>
      </c>
      <c r="BP19" s="280">
        <f t="shared" ref="BP19:CH19" si="3">SUM(BP5:BP18)</f>
        <v>0</v>
      </c>
      <c r="BQ19" s="280">
        <f t="shared" si="3"/>
        <v>0</v>
      </c>
      <c r="BR19" s="280">
        <f t="shared" si="3"/>
        <v>0</v>
      </c>
      <c r="BS19" s="280">
        <f t="shared" si="3"/>
        <v>0</v>
      </c>
      <c r="BT19" s="280">
        <f t="shared" si="3"/>
        <v>0</v>
      </c>
      <c r="BU19" s="280">
        <f t="shared" si="3"/>
        <v>0</v>
      </c>
      <c r="BV19" s="280">
        <f t="shared" si="3"/>
        <v>0</v>
      </c>
      <c r="BW19" s="280">
        <f t="shared" si="3"/>
        <v>0</v>
      </c>
      <c r="BX19" s="280">
        <f t="shared" si="3"/>
        <v>0</v>
      </c>
      <c r="BY19" s="280">
        <f t="shared" si="3"/>
        <v>0</v>
      </c>
      <c r="BZ19" s="280">
        <f t="shared" si="3"/>
        <v>0</v>
      </c>
      <c r="CA19" s="280">
        <f t="shared" si="3"/>
        <v>0</v>
      </c>
      <c r="CB19" s="280">
        <f t="shared" si="3"/>
        <v>0</v>
      </c>
      <c r="CC19" s="280">
        <f t="shared" si="3"/>
        <v>0</v>
      </c>
      <c r="CD19" s="280">
        <f t="shared" si="3"/>
        <v>0</v>
      </c>
      <c r="CE19" s="280">
        <f t="shared" si="3"/>
        <v>0</v>
      </c>
      <c r="CF19" s="280">
        <f t="shared" si="3"/>
        <v>0</v>
      </c>
      <c r="CG19" s="280">
        <f t="shared" si="3"/>
        <v>0</v>
      </c>
      <c r="CH19" s="281">
        <f t="shared" si="3"/>
        <v>0</v>
      </c>
    </row>
    <row r="20" spans="1:86" x14ac:dyDescent="0.35">
      <c r="A20" s="301"/>
      <c r="B20" s="302"/>
      <c r="C20" s="9"/>
      <c r="D20" s="302"/>
      <c r="E20" s="9"/>
      <c r="F20" s="302"/>
      <c r="G20" s="302"/>
      <c r="H20" s="9"/>
      <c r="I20" s="302"/>
      <c r="J20" s="302"/>
      <c r="K20" s="9"/>
      <c r="L20" s="302"/>
      <c r="M20" s="302"/>
      <c r="N20" s="9"/>
      <c r="O20" s="302"/>
      <c r="P20" s="302"/>
      <c r="Q20" s="9"/>
      <c r="R20" s="302"/>
      <c r="S20" s="302"/>
      <c r="T20" s="9"/>
      <c r="U20" s="302"/>
      <c r="V20" s="302"/>
      <c r="W20" s="9"/>
      <c r="X20" s="302"/>
      <c r="Y20" s="302"/>
      <c r="Z20" s="9"/>
      <c r="AA20" s="302"/>
      <c r="AB20" s="302"/>
      <c r="AC20" s="9"/>
      <c r="AD20" s="302"/>
      <c r="AE20" s="302"/>
      <c r="AF20" s="9"/>
      <c r="AG20" s="302"/>
      <c r="AH20" s="302"/>
      <c r="AI20" s="9"/>
      <c r="AJ20" s="302"/>
      <c r="AK20" s="302"/>
      <c r="AL20" s="9"/>
      <c r="AM20" s="302"/>
      <c r="AN20" s="302"/>
      <c r="AO20" s="9"/>
      <c r="AP20" s="302"/>
      <c r="AQ20" s="302"/>
      <c r="AR20" s="9"/>
      <c r="AS20" s="302"/>
      <c r="AT20" s="302"/>
      <c r="AU20" s="9"/>
      <c r="AV20" s="302"/>
      <c r="AW20" s="302"/>
      <c r="AX20" s="9"/>
      <c r="AY20" s="302"/>
      <c r="AZ20" s="302"/>
      <c r="BA20" s="9"/>
      <c r="BB20" s="302"/>
      <c r="BC20" s="302"/>
      <c r="BD20" s="9"/>
      <c r="BE20" s="302"/>
      <c r="BF20" s="302"/>
      <c r="BG20" s="9"/>
      <c r="BH20" s="302"/>
      <c r="BI20" s="302"/>
      <c r="BJ20" s="9"/>
      <c r="BK20" s="302"/>
      <c r="BL20" s="302"/>
      <c r="BM20" s="9"/>
      <c r="BN20" s="302"/>
      <c r="BO20" s="302"/>
      <c r="BP20" s="9"/>
      <c r="BQ20" s="302"/>
      <c r="BR20" s="302"/>
      <c r="BS20" s="9"/>
      <c r="BT20" s="302"/>
      <c r="BU20" s="302"/>
      <c r="BV20" s="9"/>
      <c r="BW20" s="302"/>
      <c r="BX20" s="302"/>
      <c r="BY20" s="9"/>
      <c r="BZ20" s="302"/>
      <c r="CA20" s="302"/>
      <c r="CB20" s="9"/>
      <c r="CC20" s="302"/>
      <c r="CD20" s="302"/>
      <c r="CE20" s="9"/>
      <c r="CF20" s="302"/>
      <c r="CG20" s="302"/>
      <c r="CH20" s="9"/>
    </row>
    <row r="21" spans="1:86" ht="15" thickBot="1" x14ac:dyDescent="0.4">
      <c r="C21" s="303"/>
      <c r="D21" s="149"/>
      <c r="E21" s="303"/>
      <c r="F21" s="149"/>
      <c r="G21" s="149"/>
      <c r="H21" s="303"/>
      <c r="I21" s="149"/>
      <c r="J21" s="149"/>
      <c r="K21" s="303"/>
      <c r="L21" s="149"/>
      <c r="M21" s="149"/>
      <c r="N21" s="303"/>
      <c r="O21" s="149"/>
      <c r="P21" s="149"/>
      <c r="Q21" s="303"/>
      <c r="R21" s="149"/>
      <c r="S21" s="149"/>
      <c r="T21" s="303"/>
      <c r="U21" s="149"/>
      <c r="V21" s="149"/>
      <c r="W21" s="303"/>
      <c r="X21" s="149"/>
      <c r="Y21" s="149"/>
      <c r="Z21" s="303"/>
      <c r="AA21" s="149"/>
      <c r="AB21" s="149"/>
      <c r="AC21" s="303"/>
      <c r="AD21" s="149"/>
      <c r="AE21" s="149"/>
      <c r="AF21" s="303"/>
      <c r="AG21" s="149"/>
      <c r="AH21" s="149"/>
      <c r="AI21" s="303"/>
      <c r="AJ21" s="149"/>
      <c r="AK21" s="149"/>
      <c r="AL21" s="303"/>
      <c r="AM21" s="149"/>
      <c r="AN21" s="149"/>
      <c r="AO21" s="303"/>
      <c r="AP21" s="149"/>
      <c r="AQ21" s="149"/>
      <c r="AR21" s="303"/>
      <c r="AS21" s="149"/>
      <c r="AT21" s="149"/>
      <c r="AU21" s="303"/>
      <c r="AV21" s="149"/>
      <c r="AW21" s="149"/>
      <c r="AX21" s="303"/>
      <c r="AY21" s="149"/>
      <c r="AZ21" s="149"/>
      <c r="BA21" s="303"/>
      <c r="BB21" s="149"/>
      <c r="BC21" s="149"/>
      <c r="BD21" s="303"/>
      <c r="BE21" s="149"/>
      <c r="BF21" s="149"/>
      <c r="BG21" s="303"/>
      <c r="BH21" s="149"/>
      <c r="BI21" s="149"/>
      <c r="BJ21" s="303"/>
      <c r="BK21" s="149"/>
      <c r="BL21" s="149"/>
      <c r="BM21" s="303"/>
      <c r="BN21" s="149"/>
      <c r="BO21" s="149"/>
      <c r="BP21" s="303"/>
      <c r="BQ21" s="149"/>
      <c r="BR21" s="149"/>
      <c r="BS21" s="303"/>
      <c r="BT21" s="149"/>
      <c r="BU21" s="149"/>
      <c r="BV21" s="303"/>
      <c r="BW21" s="149"/>
      <c r="BX21" s="149"/>
      <c r="BY21" s="303"/>
      <c r="BZ21" s="149"/>
      <c r="CA21" s="149"/>
      <c r="CB21" s="303"/>
      <c r="CC21" s="149"/>
      <c r="CD21" s="149"/>
      <c r="CE21" s="303"/>
      <c r="CF21" s="149"/>
      <c r="CG21" s="149"/>
      <c r="CH21" s="303"/>
    </row>
    <row r="22" spans="1:86" ht="16" thickBot="1" x14ac:dyDescent="0.4">
      <c r="A22" s="571" t="s">
        <v>15</v>
      </c>
      <c r="B22" s="18" t="s">
        <v>10</v>
      </c>
      <c r="C22" s="176">
        <f>C$4</f>
        <v>44562</v>
      </c>
      <c r="D22" s="176">
        <f t="shared" ref="D22:BO22" si="4">D$4</f>
        <v>44593</v>
      </c>
      <c r="E22" s="176">
        <f t="shared" si="4"/>
        <v>44621</v>
      </c>
      <c r="F22" s="176">
        <f t="shared" si="4"/>
        <v>44652</v>
      </c>
      <c r="G22" s="176">
        <f t="shared" si="4"/>
        <v>44682</v>
      </c>
      <c r="H22" s="176">
        <f t="shared" si="4"/>
        <v>44713</v>
      </c>
      <c r="I22" s="176">
        <f t="shared" si="4"/>
        <v>44743</v>
      </c>
      <c r="J22" s="176">
        <f t="shared" si="4"/>
        <v>44774</v>
      </c>
      <c r="K22" s="176">
        <f t="shared" si="4"/>
        <v>44805</v>
      </c>
      <c r="L22" s="176">
        <f t="shared" si="4"/>
        <v>44835</v>
      </c>
      <c r="M22" s="176">
        <f t="shared" si="4"/>
        <v>44866</v>
      </c>
      <c r="N22" s="176">
        <f t="shared" si="4"/>
        <v>44896</v>
      </c>
      <c r="O22" s="176">
        <f t="shared" si="4"/>
        <v>44927</v>
      </c>
      <c r="P22" s="176">
        <f t="shared" si="4"/>
        <v>44958</v>
      </c>
      <c r="Q22" s="176">
        <f t="shared" si="4"/>
        <v>44986</v>
      </c>
      <c r="R22" s="176">
        <f t="shared" si="4"/>
        <v>45017</v>
      </c>
      <c r="S22" s="176">
        <f t="shared" si="4"/>
        <v>45047</v>
      </c>
      <c r="T22" s="176">
        <f t="shared" si="4"/>
        <v>45078</v>
      </c>
      <c r="U22" s="176">
        <f t="shared" si="4"/>
        <v>45108</v>
      </c>
      <c r="V22" s="176">
        <f t="shared" si="4"/>
        <v>45139</v>
      </c>
      <c r="W22" s="176">
        <f t="shared" si="4"/>
        <v>45170</v>
      </c>
      <c r="X22" s="176">
        <f t="shared" si="4"/>
        <v>45200</v>
      </c>
      <c r="Y22" s="176">
        <f t="shared" si="4"/>
        <v>45231</v>
      </c>
      <c r="Z22" s="176">
        <f t="shared" si="4"/>
        <v>45261</v>
      </c>
      <c r="AA22" s="176">
        <f t="shared" si="4"/>
        <v>45292</v>
      </c>
      <c r="AB22" s="176">
        <f t="shared" si="4"/>
        <v>45323</v>
      </c>
      <c r="AC22" s="176">
        <f t="shared" si="4"/>
        <v>45352</v>
      </c>
      <c r="AD22" s="176">
        <f t="shared" si="4"/>
        <v>45383</v>
      </c>
      <c r="AE22" s="176">
        <f t="shared" si="4"/>
        <v>45413</v>
      </c>
      <c r="AF22" s="176">
        <f t="shared" si="4"/>
        <v>45444</v>
      </c>
      <c r="AG22" s="176">
        <f t="shared" si="4"/>
        <v>45474</v>
      </c>
      <c r="AH22" s="176">
        <f t="shared" si="4"/>
        <v>45505</v>
      </c>
      <c r="AI22" s="176">
        <f t="shared" si="4"/>
        <v>45536</v>
      </c>
      <c r="AJ22" s="176">
        <f t="shared" si="4"/>
        <v>45566</v>
      </c>
      <c r="AK22" s="176">
        <f t="shared" si="4"/>
        <v>45597</v>
      </c>
      <c r="AL22" s="176">
        <f t="shared" si="4"/>
        <v>45627</v>
      </c>
      <c r="AM22" s="176">
        <f t="shared" si="4"/>
        <v>45658</v>
      </c>
      <c r="AN22" s="176">
        <f t="shared" si="4"/>
        <v>45689</v>
      </c>
      <c r="AO22" s="176">
        <f t="shared" si="4"/>
        <v>45717</v>
      </c>
      <c r="AP22" s="176">
        <f t="shared" si="4"/>
        <v>45748</v>
      </c>
      <c r="AQ22" s="176">
        <f t="shared" si="4"/>
        <v>45778</v>
      </c>
      <c r="AR22" s="176">
        <f t="shared" si="4"/>
        <v>45809</v>
      </c>
      <c r="AS22" s="176">
        <f t="shared" si="4"/>
        <v>45839</v>
      </c>
      <c r="AT22" s="176">
        <f t="shared" si="4"/>
        <v>45870</v>
      </c>
      <c r="AU22" s="176">
        <f t="shared" si="4"/>
        <v>45901</v>
      </c>
      <c r="AV22" s="176">
        <f t="shared" si="4"/>
        <v>45931</v>
      </c>
      <c r="AW22" s="176">
        <f t="shared" si="4"/>
        <v>45962</v>
      </c>
      <c r="AX22" s="176">
        <f t="shared" si="4"/>
        <v>45992</v>
      </c>
      <c r="AY22" s="176">
        <f t="shared" si="4"/>
        <v>46023</v>
      </c>
      <c r="AZ22" s="176">
        <f t="shared" si="4"/>
        <v>46054</v>
      </c>
      <c r="BA22" s="176">
        <f t="shared" si="4"/>
        <v>46082</v>
      </c>
      <c r="BB22" s="176">
        <f t="shared" si="4"/>
        <v>46113</v>
      </c>
      <c r="BC22" s="176">
        <f t="shared" si="4"/>
        <v>46143</v>
      </c>
      <c r="BD22" s="176">
        <f t="shared" si="4"/>
        <v>46174</v>
      </c>
      <c r="BE22" s="176">
        <f t="shared" si="4"/>
        <v>46204</v>
      </c>
      <c r="BF22" s="176">
        <f t="shared" si="4"/>
        <v>46235</v>
      </c>
      <c r="BG22" s="176">
        <f t="shared" si="4"/>
        <v>46266</v>
      </c>
      <c r="BH22" s="176">
        <f t="shared" si="4"/>
        <v>46296</v>
      </c>
      <c r="BI22" s="176">
        <f t="shared" si="4"/>
        <v>46327</v>
      </c>
      <c r="BJ22" s="176">
        <f t="shared" si="4"/>
        <v>46357</v>
      </c>
      <c r="BK22" s="176">
        <f t="shared" si="4"/>
        <v>46388</v>
      </c>
      <c r="BL22" s="176">
        <f t="shared" si="4"/>
        <v>46419</v>
      </c>
      <c r="BM22" s="176">
        <f t="shared" si="4"/>
        <v>46447</v>
      </c>
      <c r="BN22" s="176">
        <f t="shared" si="4"/>
        <v>46478</v>
      </c>
      <c r="BO22" s="176">
        <f t="shared" si="4"/>
        <v>46508</v>
      </c>
      <c r="BP22" s="176">
        <f t="shared" ref="BP22:CH22" si="5">BP$4</f>
        <v>46539</v>
      </c>
      <c r="BQ22" s="176">
        <f t="shared" si="5"/>
        <v>46569</v>
      </c>
      <c r="BR22" s="176">
        <f t="shared" si="5"/>
        <v>46600</v>
      </c>
      <c r="BS22" s="176">
        <f t="shared" si="5"/>
        <v>46631</v>
      </c>
      <c r="BT22" s="176">
        <f t="shared" si="5"/>
        <v>46661</v>
      </c>
      <c r="BU22" s="176">
        <f t="shared" si="5"/>
        <v>46692</v>
      </c>
      <c r="BV22" s="176">
        <f t="shared" si="5"/>
        <v>46722</v>
      </c>
      <c r="BW22" s="176">
        <f t="shared" si="5"/>
        <v>46753</v>
      </c>
      <c r="BX22" s="176">
        <f t="shared" si="5"/>
        <v>46784</v>
      </c>
      <c r="BY22" s="176">
        <f t="shared" si="5"/>
        <v>46813</v>
      </c>
      <c r="BZ22" s="176">
        <f t="shared" si="5"/>
        <v>46844</v>
      </c>
      <c r="CA22" s="176">
        <f t="shared" si="5"/>
        <v>46874</v>
      </c>
      <c r="CB22" s="176">
        <f t="shared" si="5"/>
        <v>46905</v>
      </c>
      <c r="CC22" s="176">
        <f t="shared" si="5"/>
        <v>46935</v>
      </c>
      <c r="CD22" s="176">
        <f t="shared" si="5"/>
        <v>46966</v>
      </c>
      <c r="CE22" s="176">
        <f t="shared" si="5"/>
        <v>46997</v>
      </c>
      <c r="CF22" s="176">
        <f t="shared" si="5"/>
        <v>47027</v>
      </c>
      <c r="CG22" s="176">
        <f t="shared" si="5"/>
        <v>47058</v>
      </c>
      <c r="CH22" s="177">
        <f t="shared" si="5"/>
        <v>47088</v>
      </c>
    </row>
    <row r="23" spans="1:86" ht="15" customHeight="1" x14ac:dyDescent="0.35">
      <c r="A23" s="572"/>
      <c r="B23" s="11" t="str">
        <f t="shared" ref="B23:C37" si="6">B5</f>
        <v>Air Comp</v>
      </c>
      <c r="C23" s="3">
        <f>C5</f>
        <v>0</v>
      </c>
      <c r="D23" s="3">
        <f>IF(SUM($C$19:$N$19)=0,0,C23+D5)</f>
        <v>0</v>
      </c>
      <c r="E23" s="3">
        <f t="shared" ref="E23:BP24" si="7">IF(SUM($C$19:$N$19)=0,0,D23+E5)</f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>
        <f t="shared" si="7"/>
        <v>0</v>
      </c>
      <c r="K23" s="3">
        <f t="shared" si="7"/>
        <v>0</v>
      </c>
      <c r="L23" s="3">
        <f t="shared" si="7"/>
        <v>0</v>
      </c>
      <c r="M23" s="3">
        <f t="shared" si="7"/>
        <v>0</v>
      </c>
      <c r="N23" s="3">
        <f t="shared" si="7"/>
        <v>0</v>
      </c>
      <c r="O23" s="3">
        <f t="shared" si="7"/>
        <v>0</v>
      </c>
      <c r="P23" s="3">
        <f t="shared" si="7"/>
        <v>0</v>
      </c>
      <c r="Q23" s="3">
        <f t="shared" si="7"/>
        <v>0</v>
      </c>
      <c r="R23" s="3">
        <f t="shared" si="7"/>
        <v>0</v>
      </c>
      <c r="S23" s="3">
        <f t="shared" si="7"/>
        <v>0</v>
      </c>
      <c r="T23" s="3">
        <f t="shared" si="7"/>
        <v>0</v>
      </c>
      <c r="U23" s="3">
        <f t="shared" si="7"/>
        <v>0</v>
      </c>
      <c r="V23" s="3">
        <f t="shared" si="7"/>
        <v>0</v>
      </c>
      <c r="W23" s="3">
        <f t="shared" si="7"/>
        <v>0</v>
      </c>
      <c r="X23" s="3">
        <f t="shared" si="7"/>
        <v>0</v>
      </c>
      <c r="Y23" s="3">
        <f t="shared" si="7"/>
        <v>0</v>
      </c>
      <c r="Z23" s="3">
        <f t="shared" si="7"/>
        <v>0</v>
      </c>
      <c r="AA23" s="3">
        <f t="shared" si="7"/>
        <v>0</v>
      </c>
      <c r="AB23" s="3">
        <f t="shared" si="7"/>
        <v>0</v>
      </c>
      <c r="AC23" s="3">
        <f t="shared" si="7"/>
        <v>0</v>
      </c>
      <c r="AD23" s="3">
        <f t="shared" si="7"/>
        <v>0</v>
      </c>
      <c r="AE23" s="3">
        <f t="shared" si="7"/>
        <v>0</v>
      </c>
      <c r="AF23" s="3">
        <f t="shared" si="7"/>
        <v>0</v>
      </c>
      <c r="AG23" s="3">
        <f t="shared" si="7"/>
        <v>0</v>
      </c>
      <c r="AH23" s="3">
        <f t="shared" si="7"/>
        <v>0</v>
      </c>
      <c r="AI23" s="3">
        <f t="shared" si="7"/>
        <v>0</v>
      </c>
      <c r="AJ23" s="3">
        <f t="shared" si="7"/>
        <v>0</v>
      </c>
      <c r="AK23" s="3">
        <f t="shared" si="7"/>
        <v>0</v>
      </c>
      <c r="AL23" s="3">
        <f t="shared" si="7"/>
        <v>0</v>
      </c>
      <c r="AM23" s="3">
        <f t="shared" si="7"/>
        <v>0</v>
      </c>
      <c r="AN23" s="3">
        <f t="shared" si="7"/>
        <v>0</v>
      </c>
      <c r="AO23" s="3">
        <f t="shared" si="7"/>
        <v>0</v>
      </c>
      <c r="AP23" s="3">
        <f t="shared" si="7"/>
        <v>0</v>
      </c>
      <c r="AQ23" s="3">
        <f t="shared" si="7"/>
        <v>0</v>
      </c>
      <c r="AR23" s="3">
        <f t="shared" si="7"/>
        <v>0</v>
      </c>
      <c r="AS23" s="3">
        <f t="shared" si="7"/>
        <v>0</v>
      </c>
      <c r="AT23" s="3">
        <f t="shared" si="7"/>
        <v>0</v>
      </c>
      <c r="AU23" s="3">
        <f t="shared" si="7"/>
        <v>0</v>
      </c>
      <c r="AV23" s="3">
        <f t="shared" si="7"/>
        <v>0</v>
      </c>
      <c r="AW23" s="3">
        <f t="shared" si="7"/>
        <v>0</v>
      </c>
      <c r="AX23" s="3">
        <f t="shared" si="7"/>
        <v>0</v>
      </c>
      <c r="AY23" s="3">
        <f t="shared" si="7"/>
        <v>0</v>
      </c>
      <c r="AZ23" s="3">
        <f t="shared" si="7"/>
        <v>0</v>
      </c>
      <c r="BA23" s="3">
        <f t="shared" si="7"/>
        <v>0</v>
      </c>
      <c r="BB23" s="3">
        <f t="shared" si="7"/>
        <v>0</v>
      </c>
      <c r="BC23" s="3">
        <f t="shared" si="7"/>
        <v>0</v>
      </c>
      <c r="BD23" s="3">
        <f t="shared" si="7"/>
        <v>0</v>
      </c>
      <c r="BE23" s="3">
        <f t="shared" si="7"/>
        <v>0</v>
      </c>
      <c r="BF23" s="3">
        <f t="shared" si="7"/>
        <v>0</v>
      </c>
      <c r="BG23" s="3">
        <f t="shared" si="7"/>
        <v>0</v>
      </c>
      <c r="BH23" s="3">
        <f t="shared" si="7"/>
        <v>0</v>
      </c>
      <c r="BI23" s="3">
        <f t="shared" si="7"/>
        <v>0</v>
      </c>
      <c r="BJ23" s="3">
        <f t="shared" si="7"/>
        <v>0</v>
      </c>
      <c r="BK23" s="3">
        <f t="shared" si="7"/>
        <v>0</v>
      </c>
      <c r="BL23" s="3">
        <f t="shared" si="7"/>
        <v>0</v>
      </c>
      <c r="BM23" s="3">
        <f t="shared" si="7"/>
        <v>0</v>
      </c>
      <c r="BN23" s="3">
        <f t="shared" si="7"/>
        <v>0</v>
      </c>
      <c r="BO23" s="3">
        <f t="shared" si="7"/>
        <v>0</v>
      </c>
      <c r="BP23" s="3">
        <f t="shared" si="7"/>
        <v>0</v>
      </c>
      <c r="BQ23" s="3">
        <f t="shared" ref="BQ23:CH27" si="8">IF(SUM($C$19:$N$19)=0,0,BP23+BQ5)</f>
        <v>0</v>
      </c>
      <c r="BR23" s="3">
        <f t="shared" si="8"/>
        <v>0</v>
      </c>
      <c r="BS23" s="3">
        <f t="shared" si="8"/>
        <v>0</v>
      </c>
      <c r="BT23" s="3">
        <f t="shared" si="8"/>
        <v>0</v>
      </c>
      <c r="BU23" s="3">
        <f t="shared" si="8"/>
        <v>0</v>
      </c>
      <c r="BV23" s="3">
        <f t="shared" si="8"/>
        <v>0</v>
      </c>
      <c r="BW23" s="3">
        <f t="shared" si="8"/>
        <v>0</v>
      </c>
      <c r="BX23" s="3">
        <f t="shared" si="8"/>
        <v>0</v>
      </c>
      <c r="BY23" s="3">
        <f t="shared" si="8"/>
        <v>0</v>
      </c>
      <c r="BZ23" s="3">
        <f t="shared" si="8"/>
        <v>0</v>
      </c>
      <c r="CA23" s="3">
        <f t="shared" si="8"/>
        <v>0</v>
      </c>
      <c r="CB23" s="3">
        <f t="shared" si="8"/>
        <v>0</v>
      </c>
      <c r="CC23" s="3">
        <f t="shared" si="8"/>
        <v>0</v>
      </c>
      <c r="CD23" s="3">
        <f t="shared" si="8"/>
        <v>0</v>
      </c>
      <c r="CE23" s="3">
        <f t="shared" si="8"/>
        <v>0</v>
      </c>
      <c r="CF23" s="3">
        <f t="shared" si="8"/>
        <v>0</v>
      </c>
      <c r="CG23" s="3">
        <f t="shared" si="8"/>
        <v>0</v>
      </c>
      <c r="CH23" s="12">
        <f t="shared" si="8"/>
        <v>0</v>
      </c>
    </row>
    <row r="24" spans="1:86" x14ac:dyDescent="0.35">
      <c r="A24" s="572"/>
      <c r="B24" s="13" t="str">
        <f t="shared" si="6"/>
        <v>Building Shell</v>
      </c>
      <c r="C24" s="3">
        <f t="shared" si="6"/>
        <v>0</v>
      </c>
      <c r="D24" s="3">
        <f t="shared" ref="D24:S35" si="9">IF(SUM($C$19:$N$19)=0,0,C24+D6)</f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">
        <f t="shared" si="9"/>
        <v>0</v>
      </c>
      <c r="N24" s="3">
        <f t="shared" si="9"/>
        <v>0</v>
      </c>
      <c r="O24" s="3">
        <f t="shared" si="9"/>
        <v>0</v>
      </c>
      <c r="P24" s="3">
        <f t="shared" si="9"/>
        <v>0</v>
      </c>
      <c r="Q24" s="3">
        <f t="shared" si="9"/>
        <v>0</v>
      </c>
      <c r="R24" s="3">
        <f t="shared" si="9"/>
        <v>0</v>
      </c>
      <c r="S24" s="3">
        <f t="shared" si="9"/>
        <v>0</v>
      </c>
      <c r="T24" s="3">
        <f t="shared" si="7"/>
        <v>0</v>
      </c>
      <c r="U24" s="3">
        <f t="shared" si="7"/>
        <v>0</v>
      </c>
      <c r="V24" s="3">
        <f t="shared" si="7"/>
        <v>0</v>
      </c>
      <c r="W24" s="3">
        <f t="shared" si="7"/>
        <v>0</v>
      </c>
      <c r="X24" s="3">
        <f t="shared" si="7"/>
        <v>0</v>
      </c>
      <c r="Y24" s="3">
        <f t="shared" si="7"/>
        <v>0</v>
      </c>
      <c r="Z24" s="3">
        <f t="shared" si="7"/>
        <v>0</v>
      </c>
      <c r="AA24" s="3">
        <f t="shared" si="7"/>
        <v>0</v>
      </c>
      <c r="AB24" s="3">
        <f t="shared" si="7"/>
        <v>0</v>
      </c>
      <c r="AC24" s="3">
        <f t="shared" si="7"/>
        <v>0</v>
      </c>
      <c r="AD24" s="3">
        <f t="shared" si="7"/>
        <v>0</v>
      </c>
      <c r="AE24" s="3">
        <f t="shared" si="7"/>
        <v>0</v>
      </c>
      <c r="AF24" s="3">
        <f t="shared" si="7"/>
        <v>0</v>
      </c>
      <c r="AG24" s="3">
        <f t="shared" si="7"/>
        <v>0</v>
      </c>
      <c r="AH24" s="3">
        <f t="shared" si="7"/>
        <v>0</v>
      </c>
      <c r="AI24" s="3">
        <f t="shared" si="7"/>
        <v>0</v>
      </c>
      <c r="AJ24" s="3">
        <f t="shared" si="7"/>
        <v>0</v>
      </c>
      <c r="AK24" s="3">
        <f t="shared" si="7"/>
        <v>0</v>
      </c>
      <c r="AL24" s="3">
        <f t="shared" si="7"/>
        <v>0</v>
      </c>
      <c r="AM24" s="3">
        <f t="shared" si="7"/>
        <v>0</v>
      </c>
      <c r="AN24" s="3">
        <f t="shared" si="7"/>
        <v>0</v>
      </c>
      <c r="AO24" s="3">
        <f t="shared" si="7"/>
        <v>0</v>
      </c>
      <c r="AP24" s="3">
        <f t="shared" si="7"/>
        <v>0</v>
      </c>
      <c r="AQ24" s="3">
        <f t="shared" si="7"/>
        <v>0</v>
      </c>
      <c r="AR24" s="3">
        <f t="shared" si="7"/>
        <v>0</v>
      </c>
      <c r="AS24" s="3">
        <f t="shared" si="7"/>
        <v>0</v>
      </c>
      <c r="AT24" s="3">
        <f t="shared" si="7"/>
        <v>0</v>
      </c>
      <c r="AU24" s="3">
        <f t="shared" si="7"/>
        <v>0</v>
      </c>
      <c r="AV24" s="3">
        <f t="shared" si="7"/>
        <v>0</v>
      </c>
      <c r="AW24" s="3">
        <f t="shared" si="7"/>
        <v>0</v>
      </c>
      <c r="AX24" s="3">
        <f t="shared" si="7"/>
        <v>0</v>
      </c>
      <c r="AY24" s="3">
        <f t="shared" si="7"/>
        <v>0</v>
      </c>
      <c r="AZ24" s="3">
        <f t="shared" si="7"/>
        <v>0</v>
      </c>
      <c r="BA24" s="3">
        <f t="shared" si="7"/>
        <v>0</v>
      </c>
      <c r="BB24" s="3">
        <f t="shared" si="7"/>
        <v>0</v>
      </c>
      <c r="BC24" s="3">
        <f t="shared" si="7"/>
        <v>0</v>
      </c>
      <c r="BD24" s="3">
        <f t="shared" si="7"/>
        <v>0</v>
      </c>
      <c r="BE24" s="3">
        <f t="shared" si="7"/>
        <v>0</v>
      </c>
      <c r="BF24" s="3">
        <f t="shared" si="7"/>
        <v>0</v>
      </c>
      <c r="BG24" s="3">
        <f t="shared" si="7"/>
        <v>0</v>
      </c>
      <c r="BH24" s="3">
        <f t="shared" si="7"/>
        <v>0</v>
      </c>
      <c r="BI24" s="3">
        <f t="shared" si="7"/>
        <v>0</v>
      </c>
      <c r="BJ24" s="3">
        <f t="shared" si="7"/>
        <v>0</v>
      </c>
      <c r="BK24" s="3">
        <f t="shared" si="7"/>
        <v>0</v>
      </c>
      <c r="BL24" s="3">
        <f t="shared" si="7"/>
        <v>0</v>
      </c>
      <c r="BM24" s="3">
        <f t="shared" si="7"/>
        <v>0</v>
      </c>
      <c r="BN24" s="3">
        <f t="shared" si="7"/>
        <v>0</v>
      </c>
      <c r="BO24" s="3">
        <f t="shared" si="7"/>
        <v>0</v>
      </c>
      <c r="BP24" s="3">
        <f t="shared" si="7"/>
        <v>0</v>
      </c>
      <c r="BQ24" s="3">
        <f t="shared" si="8"/>
        <v>0</v>
      </c>
      <c r="BR24" s="3">
        <f t="shared" si="8"/>
        <v>0</v>
      </c>
      <c r="BS24" s="3">
        <f t="shared" si="8"/>
        <v>0</v>
      </c>
      <c r="BT24" s="3">
        <f t="shared" si="8"/>
        <v>0</v>
      </c>
      <c r="BU24" s="3">
        <f t="shared" si="8"/>
        <v>0</v>
      </c>
      <c r="BV24" s="3">
        <f t="shared" si="8"/>
        <v>0</v>
      </c>
      <c r="BW24" s="3">
        <f t="shared" si="8"/>
        <v>0</v>
      </c>
      <c r="BX24" s="3">
        <f t="shared" si="8"/>
        <v>0</v>
      </c>
      <c r="BY24" s="3">
        <f t="shared" si="8"/>
        <v>0</v>
      </c>
      <c r="BZ24" s="3">
        <f t="shared" si="8"/>
        <v>0</v>
      </c>
      <c r="CA24" s="3">
        <f t="shared" si="8"/>
        <v>0</v>
      </c>
      <c r="CB24" s="3">
        <f t="shared" si="8"/>
        <v>0</v>
      </c>
      <c r="CC24" s="3">
        <f t="shared" si="8"/>
        <v>0</v>
      </c>
      <c r="CD24" s="3">
        <f t="shared" si="8"/>
        <v>0</v>
      </c>
      <c r="CE24" s="3">
        <f t="shared" si="8"/>
        <v>0</v>
      </c>
      <c r="CF24" s="3">
        <f t="shared" si="8"/>
        <v>0</v>
      </c>
      <c r="CG24" s="3">
        <f t="shared" si="8"/>
        <v>0</v>
      </c>
      <c r="CH24" s="12">
        <f t="shared" si="8"/>
        <v>0</v>
      </c>
    </row>
    <row r="25" spans="1:86" x14ac:dyDescent="0.35">
      <c r="A25" s="572"/>
      <c r="B25" s="11" t="str">
        <f t="shared" si="6"/>
        <v>Cooking</v>
      </c>
      <c r="C25" s="3">
        <f t="shared" si="6"/>
        <v>0</v>
      </c>
      <c r="D25" s="3">
        <f t="shared" si="9"/>
        <v>0</v>
      </c>
      <c r="E25" s="3">
        <f t="shared" ref="E25:BP28" si="10">IF(SUM($C$19:$N$19)=0,0,D25+E7)</f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3">
        <f t="shared" si="10"/>
        <v>0</v>
      </c>
      <c r="J25" s="3">
        <f t="shared" si="10"/>
        <v>0</v>
      </c>
      <c r="K25" s="3">
        <f t="shared" si="10"/>
        <v>0</v>
      </c>
      <c r="L25" s="3">
        <f t="shared" si="10"/>
        <v>0</v>
      </c>
      <c r="M25" s="3">
        <f t="shared" si="10"/>
        <v>0</v>
      </c>
      <c r="N25" s="3">
        <f t="shared" si="10"/>
        <v>0</v>
      </c>
      <c r="O25" s="3">
        <f t="shared" si="10"/>
        <v>0</v>
      </c>
      <c r="P25" s="3">
        <f t="shared" si="10"/>
        <v>0</v>
      </c>
      <c r="Q25" s="3">
        <f t="shared" si="10"/>
        <v>0</v>
      </c>
      <c r="R25" s="3">
        <f t="shared" si="10"/>
        <v>0</v>
      </c>
      <c r="S25" s="3">
        <f t="shared" si="10"/>
        <v>0</v>
      </c>
      <c r="T25" s="3">
        <f t="shared" si="10"/>
        <v>0</v>
      </c>
      <c r="U25" s="3">
        <f t="shared" si="10"/>
        <v>0</v>
      </c>
      <c r="V25" s="3">
        <f t="shared" si="10"/>
        <v>0</v>
      </c>
      <c r="W25" s="3">
        <f t="shared" si="10"/>
        <v>0</v>
      </c>
      <c r="X25" s="3">
        <f t="shared" si="10"/>
        <v>0</v>
      </c>
      <c r="Y25" s="3">
        <f t="shared" si="10"/>
        <v>0</v>
      </c>
      <c r="Z25" s="3">
        <f t="shared" si="10"/>
        <v>0</v>
      </c>
      <c r="AA25" s="3">
        <f t="shared" si="10"/>
        <v>0</v>
      </c>
      <c r="AB25" s="3">
        <f t="shared" si="10"/>
        <v>0</v>
      </c>
      <c r="AC25" s="3">
        <f t="shared" si="10"/>
        <v>0</v>
      </c>
      <c r="AD25" s="3">
        <f t="shared" si="10"/>
        <v>0</v>
      </c>
      <c r="AE25" s="3">
        <f t="shared" si="10"/>
        <v>0</v>
      </c>
      <c r="AF25" s="3">
        <f t="shared" si="10"/>
        <v>0</v>
      </c>
      <c r="AG25" s="3">
        <f t="shared" si="10"/>
        <v>0</v>
      </c>
      <c r="AH25" s="3">
        <f t="shared" si="10"/>
        <v>0</v>
      </c>
      <c r="AI25" s="3">
        <f t="shared" si="10"/>
        <v>0</v>
      </c>
      <c r="AJ25" s="3">
        <f t="shared" si="10"/>
        <v>0</v>
      </c>
      <c r="AK25" s="3">
        <f t="shared" si="10"/>
        <v>0</v>
      </c>
      <c r="AL25" s="3">
        <f t="shared" si="10"/>
        <v>0</v>
      </c>
      <c r="AM25" s="3">
        <f t="shared" si="10"/>
        <v>0</v>
      </c>
      <c r="AN25" s="3">
        <f t="shared" si="10"/>
        <v>0</v>
      </c>
      <c r="AO25" s="3">
        <f t="shared" si="10"/>
        <v>0</v>
      </c>
      <c r="AP25" s="3">
        <f t="shared" si="10"/>
        <v>0</v>
      </c>
      <c r="AQ25" s="3">
        <f t="shared" si="10"/>
        <v>0</v>
      </c>
      <c r="AR25" s="3">
        <f t="shared" si="10"/>
        <v>0</v>
      </c>
      <c r="AS25" s="3">
        <f t="shared" si="10"/>
        <v>0</v>
      </c>
      <c r="AT25" s="3">
        <f t="shared" si="10"/>
        <v>0</v>
      </c>
      <c r="AU25" s="3">
        <f t="shared" si="10"/>
        <v>0</v>
      </c>
      <c r="AV25" s="3">
        <f t="shared" si="10"/>
        <v>0</v>
      </c>
      <c r="AW25" s="3">
        <f t="shared" si="10"/>
        <v>0</v>
      </c>
      <c r="AX25" s="3">
        <f t="shared" si="10"/>
        <v>0</v>
      </c>
      <c r="AY25" s="3">
        <f t="shared" si="10"/>
        <v>0</v>
      </c>
      <c r="AZ25" s="3">
        <f t="shared" si="10"/>
        <v>0</v>
      </c>
      <c r="BA25" s="3">
        <f t="shared" si="10"/>
        <v>0</v>
      </c>
      <c r="BB25" s="3">
        <f t="shared" si="10"/>
        <v>0</v>
      </c>
      <c r="BC25" s="3">
        <f t="shared" si="10"/>
        <v>0</v>
      </c>
      <c r="BD25" s="3">
        <f t="shared" si="10"/>
        <v>0</v>
      </c>
      <c r="BE25" s="3">
        <f t="shared" si="10"/>
        <v>0</v>
      </c>
      <c r="BF25" s="3">
        <f t="shared" si="10"/>
        <v>0</v>
      </c>
      <c r="BG25" s="3">
        <f t="shared" si="10"/>
        <v>0</v>
      </c>
      <c r="BH25" s="3">
        <f t="shared" si="10"/>
        <v>0</v>
      </c>
      <c r="BI25" s="3">
        <f t="shared" si="10"/>
        <v>0</v>
      </c>
      <c r="BJ25" s="3">
        <f t="shared" si="10"/>
        <v>0</v>
      </c>
      <c r="BK25" s="3">
        <f t="shared" si="10"/>
        <v>0</v>
      </c>
      <c r="BL25" s="3">
        <f t="shared" si="10"/>
        <v>0</v>
      </c>
      <c r="BM25" s="3">
        <f t="shared" si="10"/>
        <v>0</v>
      </c>
      <c r="BN25" s="3">
        <f t="shared" si="10"/>
        <v>0</v>
      </c>
      <c r="BO25" s="3">
        <f t="shared" si="10"/>
        <v>0</v>
      </c>
      <c r="BP25" s="3">
        <f t="shared" si="10"/>
        <v>0</v>
      </c>
      <c r="BQ25" s="3">
        <f t="shared" si="8"/>
        <v>0</v>
      </c>
      <c r="BR25" s="3">
        <f t="shared" si="8"/>
        <v>0</v>
      </c>
      <c r="BS25" s="3">
        <f t="shared" si="8"/>
        <v>0</v>
      </c>
      <c r="BT25" s="3">
        <f t="shared" si="8"/>
        <v>0</v>
      </c>
      <c r="BU25" s="3">
        <f t="shared" si="8"/>
        <v>0</v>
      </c>
      <c r="BV25" s="3">
        <f t="shared" si="8"/>
        <v>0</v>
      </c>
      <c r="BW25" s="3">
        <f t="shared" si="8"/>
        <v>0</v>
      </c>
      <c r="BX25" s="3">
        <f t="shared" si="8"/>
        <v>0</v>
      </c>
      <c r="BY25" s="3">
        <f t="shared" si="8"/>
        <v>0</v>
      </c>
      <c r="BZ25" s="3">
        <f t="shared" si="8"/>
        <v>0</v>
      </c>
      <c r="CA25" s="3">
        <f t="shared" si="8"/>
        <v>0</v>
      </c>
      <c r="CB25" s="3">
        <f t="shared" si="8"/>
        <v>0</v>
      </c>
      <c r="CC25" s="3">
        <f t="shared" si="8"/>
        <v>0</v>
      </c>
      <c r="CD25" s="3">
        <f t="shared" si="8"/>
        <v>0</v>
      </c>
      <c r="CE25" s="3">
        <f t="shared" si="8"/>
        <v>0</v>
      </c>
      <c r="CF25" s="3">
        <f t="shared" si="8"/>
        <v>0</v>
      </c>
      <c r="CG25" s="3">
        <f t="shared" si="8"/>
        <v>0</v>
      </c>
      <c r="CH25" s="12">
        <f t="shared" si="8"/>
        <v>0</v>
      </c>
    </row>
    <row r="26" spans="1:86" x14ac:dyDescent="0.35">
      <c r="A26" s="572"/>
      <c r="B26" s="11" t="str">
        <f t="shared" si="6"/>
        <v>Cooling</v>
      </c>
      <c r="C26" s="3">
        <f t="shared" si="6"/>
        <v>0</v>
      </c>
      <c r="D26" s="3">
        <f t="shared" si="9"/>
        <v>3567.9478148355242</v>
      </c>
      <c r="E26" s="3">
        <f t="shared" si="10"/>
        <v>12642.861460689934</v>
      </c>
      <c r="F26" s="3">
        <f t="shared" si="10"/>
        <v>18510.099009906407</v>
      </c>
      <c r="G26" s="3">
        <f t="shared" si="10"/>
        <v>24942.769178387844</v>
      </c>
      <c r="H26" s="3">
        <f t="shared" si="10"/>
        <v>31584.678375167041</v>
      </c>
      <c r="I26" s="3">
        <f t="shared" si="10"/>
        <v>56074.984021580633</v>
      </c>
      <c r="J26" s="3">
        <f t="shared" si="10"/>
        <v>66230.709432112024</v>
      </c>
      <c r="K26" s="3">
        <f t="shared" si="10"/>
        <v>84365.894745219033</v>
      </c>
      <c r="L26" s="3">
        <f t="shared" si="10"/>
        <v>111250.48853368049</v>
      </c>
      <c r="M26" s="3">
        <f t="shared" si="10"/>
        <v>203121.23444782704</v>
      </c>
      <c r="N26" s="3">
        <f t="shared" si="10"/>
        <v>803361.67030973965</v>
      </c>
      <c r="O26" s="3">
        <f t="shared" si="10"/>
        <v>803361.67030973965</v>
      </c>
      <c r="P26" s="3">
        <f t="shared" si="10"/>
        <v>803361.67030973965</v>
      </c>
      <c r="Q26" s="3">
        <f t="shared" si="10"/>
        <v>803361.67030973965</v>
      </c>
      <c r="R26" s="3">
        <f t="shared" si="10"/>
        <v>803361.67030973965</v>
      </c>
      <c r="S26" s="3">
        <f t="shared" si="10"/>
        <v>803361.67030973965</v>
      </c>
      <c r="T26" s="3">
        <f t="shared" si="10"/>
        <v>803361.67030973965</v>
      </c>
      <c r="U26" s="3">
        <f t="shared" si="10"/>
        <v>803361.67030973965</v>
      </c>
      <c r="V26" s="3">
        <f t="shared" si="10"/>
        <v>803361.67030973965</v>
      </c>
      <c r="W26" s="3">
        <f t="shared" si="10"/>
        <v>803361.67030973965</v>
      </c>
      <c r="X26" s="3">
        <f t="shared" si="10"/>
        <v>803361.67030973965</v>
      </c>
      <c r="Y26" s="3">
        <f t="shared" si="10"/>
        <v>803361.67030973965</v>
      </c>
      <c r="Z26" s="3">
        <f t="shared" si="10"/>
        <v>803361.67030973965</v>
      </c>
      <c r="AA26" s="3">
        <f t="shared" si="10"/>
        <v>803361.67030973965</v>
      </c>
      <c r="AB26" s="3">
        <f t="shared" si="10"/>
        <v>803361.67030973965</v>
      </c>
      <c r="AC26" s="3">
        <f t="shared" si="10"/>
        <v>803361.67030973965</v>
      </c>
      <c r="AD26" s="3">
        <f t="shared" si="10"/>
        <v>803361.67030973965</v>
      </c>
      <c r="AE26" s="3">
        <f t="shared" si="10"/>
        <v>803361.67030973965</v>
      </c>
      <c r="AF26" s="3">
        <f t="shared" si="10"/>
        <v>803361.67030973965</v>
      </c>
      <c r="AG26" s="3">
        <f t="shared" si="10"/>
        <v>803361.67030973965</v>
      </c>
      <c r="AH26" s="3">
        <f t="shared" si="10"/>
        <v>803361.67030973965</v>
      </c>
      <c r="AI26" s="3">
        <f t="shared" si="10"/>
        <v>803361.67030973965</v>
      </c>
      <c r="AJ26" s="3">
        <f t="shared" si="10"/>
        <v>803361.67030973965</v>
      </c>
      <c r="AK26" s="3">
        <f t="shared" si="10"/>
        <v>803361.67030973965</v>
      </c>
      <c r="AL26" s="3">
        <f t="shared" si="10"/>
        <v>803361.67030973965</v>
      </c>
      <c r="AM26" s="3">
        <f t="shared" si="10"/>
        <v>803361.67030973965</v>
      </c>
      <c r="AN26" s="3">
        <f t="shared" si="10"/>
        <v>803361.67030973965</v>
      </c>
      <c r="AO26" s="3">
        <f t="shared" si="10"/>
        <v>803361.67030973965</v>
      </c>
      <c r="AP26" s="3">
        <f t="shared" si="10"/>
        <v>803361.67030973965</v>
      </c>
      <c r="AQ26" s="3">
        <f t="shared" si="10"/>
        <v>803361.67030973965</v>
      </c>
      <c r="AR26" s="3">
        <f t="shared" si="10"/>
        <v>803361.67030973965</v>
      </c>
      <c r="AS26" s="3">
        <f t="shared" si="10"/>
        <v>803361.67030973965</v>
      </c>
      <c r="AT26" s="3">
        <f t="shared" si="10"/>
        <v>803361.67030973965</v>
      </c>
      <c r="AU26" s="3">
        <f t="shared" si="10"/>
        <v>803361.67030973965</v>
      </c>
      <c r="AV26" s="3">
        <f t="shared" si="10"/>
        <v>803361.67030973965</v>
      </c>
      <c r="AW26" s="3">
        <f t="shared" si="10"/>
        <v>803361.67030973965</v>
      </c>
      <c r="AX26" s="3">
        <f t="shared" si="10"/>
        <v>803361.67030973965</v>
      </c>
      <c r="AY26" s="3">
        <f t="shared" si="10"/>
        <v>803361.67030973965</v>
      </c>
      <c r="AZ26" s="3">
        <f t="shared" si="10"/>
        <v>803361.67030973965</v>
      </c>
      <c r="BA26" s="3">
        <f t="shared" si="10"/>
        <v>803361.67030973965</v>
      </c>
      <c r="BB26" s="3">
        <f t="shared" si="10"/>
        <v>803361.67030973965</v>
      </c>
      <c r="BC26" s="3">
        <f t="shared" si="10"/>
        <v>803361.67030973965</v>
      </c>
      <c r="BD26" s="3">
        <f t="shared" si="10"/>
        <v>803361.67030973965</v>
      </c>
      <c r="BE26" s="3">
        <f t="shared" si="10"/>
        <v>803361.67030973965</v>
      </c>
      <c r="BF26" s="3">
        <f t="shared" si="10"/>
        <v>803361.67030973965</v>
      </c>
      <c r="BG26" s="3">
        <f t="shared" si="10"/>
        <v>803361.67030973965</v>
      </c>
      <c r="BH26" s="3">
        <f t="shared" si="10"/>
        <v>803361.67030973965</v>
      </c>
      <c r="BI26" s="3">
        <f t="shared" si="10"/>
        <v>803361.67030973965</v>
      </c>
      <c r="BJ26" s="3">
        <f t="shared" si="10"/>
        <v>803361.67030973965</v>
      </c>
      <c r="BK26" s="3">
        <f t="shared" si="10"/>
        <v>803361.67030973965</v>
      </c>
      <c r="BL26" s="3">
        <f t="shared" si="10"/>
        <v>803361.67030973965</v>
      </c>
      <c r="BM26" s="3">
        <f t="shared" si="10"/>
        <v>803361.67030973965</v>
      </c>
      <c r="BN26" s="3">
        <f t="shared" si="10"/>
        <v>803361.67030973965</v>
      </c>
      <c r="BO26" s="3">
        <f t="shared" si="10"/>
        <v>803361.67030973965</v>
      </c>
      <c r="BP26" s="3">
        <f t="shared" si="10"/>
        <v>803361.67030973965</v>
      </c>
      <c r="BQ26" s="3">
        <f t="shared" si="8"/>
        <v>803361.67030973965</v>
      </c>
      <c r="BR26" s="3">
        <f t="shared" si="8"/>
        <v>803361.67030973965</v>
      </c>
      <c r="BS26" s="3">
        <f t="shared" si="8"/>
        <v>803361.67030973965</v>
      </c>
      <c r="BT26" s="3">
        <f t="shared" si="8"/>
        <v>803361.67030973965</v>
      </c>
      <c r="BU26" s="3">
        <f t="shared" si="8"/>
        <v>803361.67030973965</v>
      </c>
      <c r="BV26" s="3">
        <f t="shared" si="8"/>
        <v>803361.67030973965</v>
      </c>
      <c r="BW26" s="3">
        <f t="shared" si="8"/>
        <v>803361.67030973965</v>
      </c>
      <c r="BX26" s="3">
        <f t="shared" si="8"/>
        <v>803361.67030973965</v>
      </c>
      <c r="BY26" s="3">
        <f t="shared" si="8"/>
        <v>803361.67030973965</v>
      </c>
      <c r="BZ26" s="3">
        <f t="shared" si="8"/>
        <v>803361.67030973965</v>
      </c>
      <c r="CA26" s="3">
        <f t="shared" si="8"/>
        <v>803361.67030973965</v>
      </c>
      <c r="CB26" s="3">
        <f t="shared" si="8"/>
        <v>803361.67030973965</v>
      </c>
      <c r="CC26" s="3">
        <f t="shared" si="8"/>
        <v>803361.67030973965</v>
      </c>
      <c r="CD26" s="3">
        <f t="shared" si="8"/>
        <v>803361.67030973965</v>
      </c>
      <c r="CE26" s="3">
        <f t="shared" si="8"/>
        <v>803361.67030973965</v>
      </c>
      <c r="CF26" s="3">
        <f t="shared" si="8"/>
        <v>803361.67030973965</v>
      </c>
      <c r="CG26" s="3">
        <f t="shared" si="8"/>
        <v>803361.67030973965</v>
      </c>
      <c r="CH26" s="12">
        <f t="shared" si="8"/>
        <v>803361.67030973965</v>
      </c>
    </row>
    <row r="27" spans="1:86" x14ac:dyDescent="0.35">
      <c r="A27" s="572"/>
      <c r="B27" s="13" t="str">
        <f t="shared" si="6"/>
        <v>Ext Lighting</v>
      </c>
      <c r="C27" s="3">
        <f t="shared" si="6"/>
        <v>0</v>
      </c>
      <c r="D27" s="3">
        <f t="shared" si="9"/>
        <v>0</v>
      </c>
      <c r="E27" s="3">
        <f t="shared" si="10"/>
        <v>0</v>
      </c>
      <c r="F27" s="3">
        <f t="shared" si="10"/>
        <v>0</v>
      </c>
      <c r="G27" s="3">
        <f t="shared" si="10"/>
        <v>0</v>
      </c>
      <c r="H27" s="3">
        <f t="shared" si="10"/>
        <v>0</v>
      </c>
      <c r="I27" s="3">
        <f t="shared" si="10"/>
        <v>0</v>
      </c>
      <c r="J27" s="3">
        <f t="shared" si="10"/>
        <v>0</v>
      </c>
      <c r="K27" s="3">
        <f t="shared" si="10"/>
        <v>0</v>
      </c>
      <c r="L27" s="3">
        <f t="shared" si="10"/>
        <v>0</v>
      </c>
      <c r="M27" s="3">
        <f t="shared" si="10"/>
        <v>0</v>
      </c>
      <c r="N27" s="3">
        <f t="shared" si="10"/>
        <v>9026.9307861328089</v>
      </c>
      <c r="O27" s="3">
        <f t="shared" si="10"/>
        <v>9026.9307861328089</v>
      </c>
      <c r="P27" s="3">
        <f t="shared" si="10"/>
        <v>9026.9307861328089</v>
      </c>
      <c r="Q27" s="3">
        <f t="shared" si="10"/>
        <v>9026.9307861328089</v>
      </c>
      <c r="R27" s="3">
        <f t="shared" si="10"/>
        <v>9026.9307861328089</v>
      </c>
      <c r="S27" s="3">
        <f t="shared" si="10"/>
        <v>9026.9307861328089</v>
      </c>
      <c r="T27" s="3">
        <f t="shared" si="10"/>
        <v>9026.9307861328089</v>
      </c>
      <c r="U27" s="3">
        <f t="shared" si="10"/>
        <v>9026.9307861328089</v>
      </c>
      <c r="V27" s="3">
        <f t="shared" si="10"/>
        <v>9026.9307861328089</v>
      </c>
      <c r="W27" s="3">
        <f t="shared" si="10"/>
        <v>9026.9307861328089</v>
      </c>
      <c r="X27" s="3">
        <f t="shared" si="10"/>
        <v>9026.9307861328089</v>
      </c>
      <c r="Y27" s="3">
        <f t="shared" si="10"/>
        <v>9026.9307861328089</v>
      </c>
      <c r="Z27" s="3">
        <f t="shared" si="10"/>
        <v>9026.9307861328089</v>
      </c>
      <c r="AA27" s="3">
        <f t="shared" si="10"/>
        <v>9026.9307861328089</v>
      </c>
      <c r="AB27" s="3">
        <f t="shared" si="10"/>
        <v>9026.9307861328089</v>
      </c>
      <c r="AC27" s="3">
        <f t="shared" si="10"/>
        <v>9026.9307861328089</v>
      </c>
      <c r="AD27" s="3">
        <f t="shared" si="10"/>
        <v>9026.9307861328089</v>
      </c>
      <c r="AE27" s="3">
        <f t="shared" si="10"/>
        <v>9026.9307861328089</v>
      </c>
      <c r="AF27" s="3">
        <f t="shared" si="10"/>
        <v>9026.9307861328089</v>
      </c>
      <c r="AG27" s="3">
        <f t="shared" si="10"/>
        <v>9026.9307861328089</v>
      </c>
      <c r="AH27" s="3">
        <f t="shared" si="10"/>
        <v>9026.9307861328089</v>
      </c>
      <c r="AI27" s="3">
        <f t="shared" si="10"/>
        <v>9026.9307861328089</v>
      </c>
      <c r="AJ27" s="3">
        <f t="shared" si="10"/>
        <v>9026.9307861328089</v>
      </c>
      <c r="AK27" s="3">
        <f t="shared" si="10"/>
        <v>9026.9307861328089</v>
      </c>
      <c r="AL27" s="3">
        <f t="shared" si="10"/>
        <v>9026.9307861328089</v>
      </c>
      <c r="AM27" s="3">
        <f t="shared" si="10"/>
        <v>9026.9307861328089</v>
      </c>
      <c r="AN27" s="3">
        <f t="shared" si="10"/>
        <v>9026.9307861328089</v>
      </c>
      <c r="AO27" s="3">
        <f t="shared" si="10"/>
        <v>9026.9307861328089</v>
      </c>
      <c r="AP27" s="3">
        <f t="shared" si="10"/>
        <v>9026.9307861328089</v>
      </c>
      <c r="AQ27" s="3">
        <f t="shared" si="10"/>
        <v>9026.9307861328089</v>
      </c>
      <c r="AR27" s="3">
        <f t="shared" si="10"/>
        <v>9026.9307861328089</v>
      </c>
      <c r="AS27" s="3">
        <f t="shared" si="10"/>
        <v>9026.9307861328089</v>
      </c>
      <c r="AT27" s="3">
        <f t="shared" si="10"/>
        <v>9026.9307861328089</v>
      </c>
      <c r="AU27" s="3">
        <f t="shared" si="10"/>
        <v>9026.9307861328089</v>
      </c>
      <c r="AV27" s="3">
        <f t="shared" si="10"/>
        <v>9026.9307861328089</v>
      </c>
      <c r="AW27" s="3">
        <f t="shared" si="10"/>
        <v>9026.9307861328089</v>
      </c>
      <c r="AX27" s="3">
        <f t="shared" si="10"/>
        <v>9026.9307861328089</v>
      </c>
      <c r="AY27" s="3">
        <f t="shared" si="10"/>
        <v>9026.9307861328089</v>
      </c>
      <c r="AZ27" s="3">
        <f t="shared" si="10"/>
        <v>9026.9307861328089</v>
      </c>
      <c r="BA27" s="3">
        <f t="shared" si="10"/>
        <v>9026.9307861328089</v>
      </c>
      <c r="BB27" s="3">
        <f t="shared" si="10"/>
        <v>9026.9307861328089</v>
      </c>
      <c r="BC27" s="3">
        <f t="shared" si="10"/>
        <v>9026.9307861328089</v>
      </c>
      <c r="BD27" s="3">
        <f t="shared" si="10"/>
        <v>9026.9307861328089</v>
      </c>
      <c r="BE27" s="3">
        <f t="shared" si="10"/>
        <v>9026.9307861328089</v>
      </c>
      <c r="BF27" s="3">
        <f t="shared" si="10"/>
        <v>9026.9307861328089</v>
      </c>
      <c r="BG27" s="3">
        <f t="shared" si="10"/>
        <v>9026.9307861328089</v>
      </c>
      <c r="BH27" s="3">
        <f t="shared" si="10"/>
        <v>9026.9307861328089</v>
      </c>
      <c r="BI27" s="3">
        <f t="shared" si="10"/>
        <v>9026.9307861328089</v>
      </c>
      <c r="BJ27" s="3">
        <f t="shared" si="10"/>
        <v>9026.9307861328089</v>
      </c>
      <c r="BK27" s="3">
        <f t="shared" si="10"/>
        <v>9026.9307861328089</v>
      </c>
      <c r="BL27" s="3">
        <f t="shared" si="10"/>
        <v>9026.9307861328089</v>
      </c>
      <c r="BM27" s="3">
        <f t="shared" si="10"/>
        <v>9026.9307861328089</v>
      </c>
      <c r="BN27" s="3">
        <f t="shared" si="10"/>
        <v>9026.9307861328089</v>
      </c>
      <c r="BO27" s="3">
        <f t="shared" si="10"/>
        <v>9026.9307861328089</v>
      </c>
      <c r="BP27" s="3">
        <f t="shared" si="10"/>
        <v>9026.9307861328089</v>
      </c>
      <c r="BQ27" s="3">
        <f t="shared" si="8"/>
        <v>9026.9307861328089</v>
      </c>
      <c r="BR27" s="3">
        <f t="shared" si="8"/>
        <v>9026.9307861328089</v>
      </c>
      <c r="BS27" s="3">
        <f t="shared" si="8"/>
        <v>9026.9307861328089</v>
      </c>
      <c r="BT27" s="3">
        <f t="shared" si="8"/>
        <v>9026.9307861328089</v>
      </c>
      <c r="BU27" s="3">
        <f t="shared" si="8"/>
        <v>9026.9307861328089</v>
      </c>
      <c r="BV27" s="3">
        <f t="shared" si="8"/>
        <v>9026.9307861328089</v>
      </c>
      <c r="BW27" s="3">
        <f t="shared" si="8"/>
        <v>9026.9307861328089</v>
      </c>
      <c r="BX27" s="3">
        <f t="shared" si="8"/>
        <v>9026.9307861328089</v>
      </c>
      <c r="BY27" s="3">
        <f t="shared" si="8"/>
        <v>9026.9307861328089</v>
      </c>
      <c r="BZ27" s="3">
        <f t="shared" si="8"/>
        <v>9026.9307861328089</v>
      </c>
      <c r="CA27" s="3">
        <f t="shared" si="8"/>
        <v>9026.9307861328089</v>
      </c>
      <c r="CB27" s="3">
        <f t="shared" si="8"/>
        <v>9026.9307861328089</v>
      </c>
      <c r="CC27" s="3">
        <f t="shared" si="8"/>
        <v>9026.9307861328089</v>
      </c>
      <c r="CD27" s="3">
        <f t="shared" si="8"/>
        <v>9026.9307861328089</v>
      </c>
      <c r="CE27" s="3">
        <f t="shared" si="8"/>
        <v>9026.9307861328089</v>
      </c>
      <c r="CF27" s="3">
        <f t="shared" si="8"/>
        <v>9026.9307861328089</v>
      </c>
      <c r="CG27" s="3">
        <f t="shared" si="8"/>
        <v>9026.9307861328089</v>
      </c>
      <c r="CH27" s="12">
        <f t="shared" si="8"/>
        <v>9026.9307861328089</v>
      </c>
    </row>
    <row r="28" spans="1:86" x14ac:dyDescent="0.35">
      <c r="A28" s="572"/>
      <c r="B28" s="11" t="str">
        <f t="shared" si="6"/>
        <v>Heating</v>
      </c>
      <c r="C28" s="3">
        <f t="shared" si="6"/>
        <v>0</v>
      </c>
      <c r="D28" s="3">
        <f t="shared" si="9"/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3">
        <f t="shared" si="10"/>
        <v>0</v>
      </c>
      <c r="AM28" s="3">
        <f t="shared" si="10"/>
        <v>0</v>
      </c>
      <c r="AN28" s="3">
        <f t="shared" si="10"/>
        <v>0</v>
      </c>
      <c r="AO28" s="3">
        <f t="shared" si="10"/>
        <v>0</v>
      </c>
      <c r="AP28" s="3">
        <f t="shared" si="10"/>
        <v>0</v>
      </c>
      <c r="AQ28" s="3">
        <f t="shared" si="10"/>
        <v>0</v>
      </c>
      <c r="AR28" s="3">
        <f t="shared" si="10"/>
        <v>0</v>
      </c>
      <c r="AS28" s="3">
        <f t="shared" si="10"/>
        <v>0</v>
      </c>
      <c r="AT28" s="3">
        <f t="shared" si="10"/>
        <v>0</v>
      </c>
      <c r="AU28" s="3">
        <f t="shared" si="10"/>
        <v>0</v>
      </c>
      <c r="AV28" s="3">
        <f t="shared" si="10"/>
        <v>0</v>
      </c>
      <c r="AW28" s="3">
        <f t="shared" si="10"/>
        <v>0</v>
      </c>
      <c r="AX28" s="3">
        <f t="shared" si="10"/>
        <v>0</v>
      </c>
      <c r="AY28" s="3">
        <f t="shared" si="10"/>
        <v>0</v>
      </c>
      <c r="AZ28" s="3">
        <f t="shared" si="10"/>
        <v>0</v>
      </c>
      <c r="BA28" s="3">
        <f t="shared" si="10"/>
        <v>0</v>
      </c>
      <c r="BB28" s="3">
        <f t="shared" si="10"/>
        <v>0</v>
      </c>
      <c r="BC28" s="3">
        <f t="shared" si="10"/>
        <v>0</v>
      </c>
      <c r="BD28" s="3">
        <f t="shared" si="10"/>
        <v>0</v>
      </c>
      <c r="BE28" s="3">
        <f t="shared" si="10"/>
        <v>0</v>
      </c>
      <c r="BF28" s="3">
        <f t="shared" si="10"/>
        <v>0</v>
      </c>
      <c r="BG28" s="3">
        <f t="shared" si="10"/>
        <v>0</v>
      </c>
      <c r="BH28" s="3">
        <f t="shared" si="10"/>
        <v>0</v>
      </c>
      <c r="BI28" s="3">
        <f t="shared" si="10"/>
        <v>0</v>
      </c>
      <c r="BJ28" s="3">
        <f t="shared" si="10"/>
        <v>0</v>
      </c>
      <c r="BK28" s="3">
        <f t="shared" si="10"/>
        <v>0</v>
      </c>
      <c r="BL28" s="3">
        <f t="shared" si="10"/>
        <v>0</v>
      </c>
      <c r="BM28" s="3">
        <f t="shared" si="10"/>
        <v>0</v>
      </c>
      <c r="BN28" s="3">
        <f t="shared" si="10"/>
        <v>0</v>
      </c>
      <c r="BO28" s="3">
        <f t="shared" si="10"/>
        <v>0</v>
      </c>
      <c r="BP28" s="3">
        <f t="shared" ref="BP28:CH31" si="11">IF(SUM($C$19:$N$19)=0,0,BO28+BP10)</f>
        <v>0</v>
      </c>
      <c r="BQ28" s="3">
        <f t="shared" si="11"/>
        <v>0</v>
      </c>
      <c r="BR28" s="3">
        <f t="shared" si="11"/>
        <v>0</v>
      </c>
      <c r="BS28" s="3">
        <f t="shared" si="11"/>
        <v>0</v>
      </c>
      <c r="BT28" s="3">
        <f t="shared" si="11"/>
        <v>0</v>
      </c>
      <c r="BU28" s="3">
        <f t="shared" si="11"/>
        <v>0</v>
      </c>
      <c r="BV28" s="3">
        <f t="shared" si="11"/>
        <v>0</v>
      </c>
      <c r="BW28" s="3">
        <f t="shared" si="11"/>
        <v>0</v>
      </c>
      <c r="BX28" s="3">
        <f t="shared" si="11"/>
        <v>0</v>
      </c>
      <c r="BY28" s="3">
        <f t="shared" si="11"/>
        <v>0</v>
      </c>
      <c r="BZ28" s="3">
        <f t="shared" si="11"/>
        <v>0</v>
      </c>
      <c r="CA28" s="3">
        <f t="shared" si="11"/>
        <v>0</v>
      </c>
      <c r="CB28" s="3">
        <f t="shared" si="11"/>
        <v>0</v>
      </c>
      <c r="CC28" s="3">
        <f t="shared" si="11"/>
        <v>0</v>
      </c>
      <c r="CD28" s="3">
        <f t="shared" si="11"/>
        <v>0</v>
      </c>
      <c r="CE28" s="3">
        <f t="shared" si="11"/>
        <v>0</v>
      </c>
      <c r="CF28" s="3">
        <f t="shared" si="11"/>
        <v>0</v>
      </c>
      <c r="CG28" s="3">
        <f t="shared" si="11"/>
        <v>0</v>
      </c>
      <c r="CH28" s="12">
        <f t="shared" si="11"/>
        <v>0</v>
      </c>
    </row>
    <row r="29" spans="1:86" x14ac:dyDescent="0.35">
      <c r="A29" s="572"/>
      <c r="B29" s="11" t="str">
        <f t="shared" si="6"/>
        <v>HVAC</v>
      </c>
      <c r="C29" s="3">
        <f t="shared" si="6"/>
        <v>0</v>
      </c>
      <c r="D29" s="3">
        <f t="shared" si="9"/>
        <v>0</v>
      </c>
      <c r="E29" s="3">
        <f t="shared" ref="E29:BP32" si="12">IF(SUM($C$19:$N$19)=0,0,D29+E11)</f>
        <v>0</v>
      </c>
      <c r="F29" s="3">
        <f t="shared" si="12"/>
        <v>9153.3902475558916</v>
      </c>
      <c r="G29" s="3">
        <f t="shared" si="12"/>
        <v>82064.858169982006</v>
      </c>
      <c r="H29" s="3">
        <f t="shared" si="12"/>
        <v>82064.858169982006</v>
      </c>
      <c r="I29" s="3">
        <f t="shared" si="12"/>
        <v>186256.75602100362</v>
      </c>
      <c r="J29" s="3">
        <f t="shared" si="12"/>
        <v>219792.11602100363</v>
      </c>
      <c r="K29" s="3">
        <f t="shared" si="12"/>
        <v>253327.47602100362</v>
      </c>
      <c r="L29" s="3">
        <f t="shared" si="12"/>
        <v>281341.98912840028</v>
      </c>
      <c r="M29" s="3">
        <f t="shared" si="12"/>
        <v>281341.98912840028</v>
      </c>
      <c r="N29" s="3">
        <f t="shared" si="12"/>
        <v>1727163.2544598409</v>
      </c>
      <c r="O29" s="3">
        <f t="shared" si="12"/>
        <v>1727163.2544598409</v>
      </c>
      <c r="P29" s="3">
        <f t="shared" si="12"/>
        <v>1727163.2544598409</v>
      </c>
      <c r="Q29" s="3">
        <f t="shared" si="12"/>
        <v>1727163.2544598409</v>
      </c>
      <c r="R29" s="3">
        <f t="shared" si="12"/>
        <v>1727163.2544598409</v>
      </c>
      <c r="S29" s="3">
        <f t="shared" si="12"/>
        <v>1727163.2544598409</v>
      </c>
      <c r="T29" s="3">
        <f t="shared" si="12"/>
        <v>1727163.2544598409</v>
      </c>
      <c r="U29" s="3">
        <f t="shared" si="12"/>
        <v>1727163.2544598409</v>
      </c>
      <c r="V29" s="3">
        <f t="shared" si="12"/>
        <v>1727163.2544598409</v>
      </c>
      <c r="W29" s="3">
        <f t="shared" si="12"/>
        <v>1727163.2544598409</v>
      </c>
      <c r="X29" s="3">
        <f t="shared" si="12"/>
        <v>1727163.2544598409</v>
      </c>
      <c r="Y29" s="3">
        <f t="shared" si="12"/>
        <v>1727163.2544598409</v>
      </c>
      <c r="Z29" s="3">
        <f t="shared" si="12"/>
        <v>1727163.2544598409</v>
      </c>
      <c r="AA29" s="3">
        <f t="shared" si="12"/>
        <v>1727163.2544598409</v>
      </c>
      <c r="AB29" s="3">
        <f t="shared" si="12"/>
        <v>1727163.2544598409</v>
      </c>
      <c r="AC29" s="3">
        <f t="shared" si="12"/>
        <v>1727163.2544598409</v>
      </c>
      <c r="AD29" s="3">
        <f t="shared" si="12"/>
        <v>1727163.2544598409</v>
      </c>
      <c r="AE29" s="3">
        <f t="shared" si="12"/>
        <v>1727163.2544598409</v>
      </c>
      <c r="AF29" s="3">
        <f t="shared" si="12"/>
        <v>1727163.2544598409</v>
      </c>
      <c r="AG29" s="3">
        <f t="shared" si="12"/>
        <v>1727163.2544598409</v>
      </c>
      <c r="AH29" s="3">
        <f t="shared" si="12"/>
        <v>1727163.2544598409</v>
      </c>
      <c r="AI29" s="3">
        <f t="shared" si="12"/>
        <v>1727163.2544598409</v>
      </c>
      <c r="AJ29" s="3">
        <f t="shared" si="12"/>
        <v>1727163.2544598409</v>
      </c>
      <c r="AK29" s="3">
        <f t="shared" si="12"/>
        <v>1727163.2544598409</v>
      </c>
      <c r="AL29" s="3">
        <f t="shared" si="12"/>
        <v>1727163.2544598409</v>
      </c>
      <c r="AM29" s="3">
        <f t="shared" si="12"/>
        <v>1727163.2544598409</v>
      </c>
      <c r="AN29" s="3">
        <f t="shared" si="12"/>
        <v>1727163.2544598409</v>
      </c>
      <c r="AO29" s="3">
        <f t="shared" si="12"/>
        <v>1727163.2544598409</v>
      </c>
      <c r="AP29" s="3">
        <f t="shared" si="12"/>
        <v>1727163.2544598409</v>
      </c>
      <c r="AQ29" s="3">
        <f t="shared" si="12"/>
        <v>1727163.2544598409</v>
      </c>
      <c r="AR29" s="3">
        <f t="shared" si="12"/>
        <v>1727163.2544598409</v>
      </c>
      <c r="AS29" s="3">
        <f t="shared" si="12"/>
        <v>1727163.2544598409</v>
      </c>
      <c r="AT29" s="3">
        <f t="shared" si="12"/>
        <v>1727163.2544598409</v>
      </c>
      <c r="AU29" s="3">
        <f t="shared" si="12"/>
        <v>1727163.2544598409</v>
      </c>
      <c r="AV29" s="3">
        <f t="shared" si="12"/>
        <v>1727163.2544598409</v>
      </c>
      <c r="AW29" s="3">
        <f t="shared" si="12"/>
        <v>1727163.2544598409</v>
      </c>
      <c r="AX29" s="3">
        <f t="shared" si="12"/>
        <v>1727163.2544598409</v>
      </c>
      <c r="AY29" s="3">
        <f t="shared" si="12"/>
        <v>1727163.2544598409</v>
      </c>
      <c r="AZ29" s="3">
        <f t="shared" si="12"/>
        <v>1727163.2544598409</v>
      </c>
      <c r="BA29" s="3">
        <f t="shared" si="12"/>
        <v>1727163.2544598409</v>
      </c>
      <c r="BB29" s="3">
        <f t="shared" si="12"/>
        <v>1727163.2544598409</v>
      </c>
      <c r="BC29" s="3">
        <f t="shared" si="12"/>
        <v>1727163.2544598409</v>
      </c>
      <c r="BD29" s="3">
        <f t="shared" si="12"/>
        <v>1727163.2544598409</v>
      </c>
      <c r="BE29" s="3">
        <f t="shared" si="12"/>
        <v>1727163.2544598409</v>
      </c>
      <c r="BF29" s="3">
        <f t="shared" si="12"/>
        <v>1727163.2544598409</v>
      </c>
      <c r="BG29" s="3">
        <f t="shared" si="12"/>
        <v>1727163.2544598409</v>
      </c>
      <c r="BH29" s="3">
        <f t="shared" si="12"/>
        <v>1727163.2544598409</v>
      </c>
      <c r="BI29" s="3">
        <f t="shared" si="12"/>
        <v>1727163.2544598409</v>
      </c>
      <c r="BJ29" s="3">
        <f t="shared" si="12"/>
        <v>1727163.2544598409</v>
      </c>
      <c r="BK29" s="3">
        <f t="shared" si="12"/>
        <v>1727163.2544598409</v>
      </c>
      <c r="BL29" s="3">
        <f t="shared" si="12"/>
        <v>1727163.2544598409</v>
      </c>
      <c r="BM29" s="3">
        <f t="shared" si="12"/>
        <v>1727163.2544598409</v>
      </c>
      <c r="BN29" s="3">
        <f t="shared" si="12"/>
        <v>1727163.2544598409</v>
      </c>
      <c r="BO29" s="3">
        <f t="shared" si="12"/>
        <v>1727163.2544598409</v>
      </c>
      <c r="BP29" s="3">
        <f t="shared" si="12"/>
        <v>1727163.2544598409</v>
      </c>
      <c r="BQ29" s="3">
        <f t="shared" si="11"/>
        <v>1727163.2544598409</v>
      </c>
      <c r="BR29" s="3">
        <f t="shared" si="11"/>
        <v>1727163.2544598409</v>
      </c>
      <c r="BS29" s="3">
        <f t="shared" si="11"/>
        <v>1727163.2544598409</v>
      </c>
      <c r="BT29" s="3">
        <f t="shared" si="11"/>
        <v>1727163.2544598409</v>
      </c>
      <c r="BU29" s="3">
        <f t="shared" si="11"/>
        <v>1727163.2544598409</v>
      </c>
      <c r="BV29" s="3">
        <f t="shared" si="11"/>
        <v>1727163.2544598409</v>
      </c>
      <c r="BW29" s="3">
        <f t="shared" si="11"/>
        <v>1727163.2544598409</v>
      </c>
      <c r="BX29" s="3">
        <f t="shared" si="11"/>
        <v>1727163.2544598409</v>
      </c>
      <c r="BY29" s="3">
        <f t="shared" si="11"/>
        <v>1727163.2544598409</v>
      </c>
      <c r="BZ29" s="3">
        <f t="shared" si="11"/>
        <v>1727163.2544598409</v>
      </c>
      <c r="CA29" s="3">
        <f t="shared" si="11"/>
        <v>1727163.2544598409</v>
      </c>
      <c r="CB29" s="3">
        <f t="shared" si="11"/>
        <v>1727163.2544598409</v>
      </c>
      <c r="CC29" s="3">
        <f t="shared" si="11"/>
        <v>1727163.2544598409</v>
      </c>
      <c r="CD29" s="3">
        <f t="shared" si="11"/>
        <v>1727163.2544598409</v>
      </c>
      <c r="CE29" s="3">
        <f t="shared" si="11"/>
        <v>1727163.2544598409</v>
      </c>
      <c r="CF29" s="3">
        <f t="shared" si="11"/>
        <v>1727163.2544598409</v>
      </c>
      <c r="CG29" s="3">
        <f t="shared" si="11"/>
        <v>1727163.2544598409</v>
      </c>
      <c r="CH29" s="12">
        <f t="shared" si="11"/>
        <v>1727163.2544598409</v>
      </c>
    </row>
    <row r="30" spans="1:86" x14ac:dyDescent="0.35">
      <c r="A30" s="572"/>
      <c r="B30" s="11" t="str">
        <f t="shared" si="6"/>
        <v>Lighting</v>
      </c>
      <c r="C30" s="3">
        <f t="shared" si="6"/>
        <v>0</v>
      </c>
      <c r="D30" s="3">
        <f t="shared" si="9"/>
        <v>884823.67783942085</v>
      </c>
      <c r="E30" s="3">
        <f t="shared" si="12"/>
        <v>1592073.639572843</v>
      </c>
      <c r="F30" s="3">
        <f t="shared" si="12"/>
        <v>2533721.6966256751</v>
      </c>
      <c r="G30" s="3">
        <f t="shared" si="12"/>
        <v>3848940.7301000678</v>
      </c>
      <c r="H30" s="3">
        <f t="shared" si="12"/>
        <v>5061105.6419858132</v>
      </c>
      <c r="I30" s="3">
        <f t="shared" si="12"/>
        <v>6822280.8518912494</v>
      </c>
      <c r="J30" s="3">
        <f t="shared" si="12"/>
        <v>8179902.9085830301</v>
      </c>
      <c r="K30" s="3">
        <f t="shared" si="12"/>
        <v>10077233.757122872</v>
      </c>
      <c r="L30" s="3">
        <f t="shared" si="12"/>
        <v>11644867.820258126</v>
      </c>
      <c r="M30" s="3">
        <f t="shared" si="12"/>
        <v>13223221.516979752</v>
      </c>
      <c r="N30" s="3">
        <f t="shared" si="12"/>
        <v>20657819.681062732</v>
      </c>
      <c r="O30" s="3">
        <f t="shared" si="12"/>
        <v>20657819.681062732</v>
      </c>
      <c r="P30" s="3">
        <f t="shared" si="12"/>
        <v>20657819.681062732</v>
      </c>
      <c r="Q30" s="3">
        <f t="shared" si="12"/>
        <v>20657819.681062732</v>
      </c>
      <c r="R30" s="3">
        <f t="shared" si="12"/>
        <v>20657819.681062732</v>
      </c>
      <c r="S30" s="3">
        <f t="shared" si="12"/>
        <v>20657819.681062732</v>
      </c>
      <c r="T30" s="3">
        <f t="shared" si="12"/>
        <v>20657819.681062732</v>
      </c>
      <c r="U30" s="3">
        <f t="shared" si="12"/>
        <v>20657819.681062732</v>
      </c>
      <c r="V30" s="3">
        <f t="shared" si="12"/>
        <v>20657819.681062732</v>
      </c>
      <c r="W30" s="3">
        <f t="shared" si="12"/>
        <v>20657819.681062732</v>
      </c>
      <c r="X30" s="3">
        <f t="shared" si="12"/>
        <v>20657819.681062732</v>
      </c>
      <c r="Y30" s="3">
        <f t="shared" si="12"/>
        <v>20657819.681062732</v>
      </c>
      <c r="Z30" s="3">
        <f t="shared" si="12"/>
        <v>20657819.681062732</v>
      </c>
      <c r="AA30" s="3">
        <f t="shared" si="12"/>
        <v>20657819.681062732</v>
      </c>
      <c r="AB30" s="3">
        <f t="shared" si="12"/>
        <v>20657819.681062732</v>
      </c>
      <c r="AC30" s="3">
        <f t="shared" si="12"/>
        <v>20657819.681062732</v>
      </c>
      <c r="AD30" s="3">
        <f t="shared" si="12"/>
        <v>20657819.681062732</v>
      </c>
      <c r="AE30" s="3">
        <f t="shared" si="12"/>
        <v>20657819.681062732</v>
      </c>
      <c r="AF30" s="3">
        <f t="shared" si="12"/>
        <v>20657819.681062732</v>
      </c>
      <c r="AG30" s="3">
        <f t="shared" si="12"/>
        <v>20657819.681062732</v>
      </c>
      <c r="AH30" s="3">
        <f t="shared" si="12"/>
        <v>20657819.681062732</v>
      </c>
      <c r="AI30" s="3">
        <f t="shared" si="12"/>
        <v>20657819.681062732</v>
      </c>
      <c r="AJ30" s="3">
        <f t="shared" si="12"/>
        <v>20657819.681062732</v>
      </c>
      <c r="AK30" s="3">
        <f t="shared" si="12"/>
        <v>20657819.681062732</v>
      </c>
      <c r="AL30" s="3">
        <f t="shared" si="12"/>
        <v>20657819.681062732</v>
      </c>
      <c r="AM30" s="3">
        <f t="shared" si="12"/>
        <v>20657819.681062732</v>
      </c>
      <c r="AN30" s="3">
        <f t="shared" si="12"/>
        <v>20657819.681062732</v>
      </c>
      <c r="AO30" s="3">
        <f t="shared" si="12"/>
        <v>20657819.681062732</v>
      </c>
      <c r="AP30" s="3">
        <f t="shared" si="12"/>
        <v>20657819.681062732</v>
      </c>
      <c r="AQ30" s="3">
        <f t="shared" si="12"/>
        <v>20657819.681062732</v>
      </c>
      <c r="AR30" s="3">
        <f t="shared" si="12"/>
        <v>20657819.681062732</v>
      </c>
      <c r="AS30" s="3">
        <f t="shared" si="12"/>
        <v>20657819.681062732</v>
      </c>
      <c r="AT30" s="3">
        <f t="shared" si="12"/>
        <v>20657819.681062732</v>
      </c>
      <c r="AU30" s="3">
        <f t="shared" si="12"/>
        <v>20657819.681062732</v>
      </c>
      <c r="AV30" s="3">
        <f t="shared" si="12"/>
        <v>20657819.681062732</v>
      </c>
      <c r="AW30" s="3">
        <f t="shared" si="12"/>
        <v>20657819.681062732</v>
      </c>
      <c r="AX30" s="3">
        <f t="shared" si="12"/>
        <v>20657819.681062732</v>
      </c>
      <c r="AY30" s="3">
        <f t="shared" si="12"/>
        <v>20657819.681062732</v>
      </c>
      <c r="AZ30" s="3">
        <f t="shared" si="12"/>
        <v>20657819.681062732</v>
      </c>
      <c r="BA30" s="3">
        <f t="shared" si="12"/>
        <v>20657819.681062732</v>
      </c>
      <c r="BB30" s="3">
        <f t="shared" si="12"/>
        <v>20657819.681062732</v>
      </c>
      <c r="BC30" s="3">
        <f t="shared" si="12"/>
        <v>20657819.681062732</v>
      </c>
      <c r="BD30" s="3">
        <f t="shared" si="12"/>
        <v>20657819.681062732</v>
      </c>
      <c r="BE30" s="3">
        <f t="shared" si="12"/>
        <v>20657819.681062732</v>
      </c>
      <c r="BF30" s="3">
        <f t="shared" si="12"/>
        <v>20657819.681062732</v>
      </c>
      <c r="BG30" s="3">
        <f t="shared" si="12"/>
        <v>20657819.681062732</v>
      </c>
      <c r="BH30" s="3">
        <f t="shared" si="12"/>
        <v>20657819.681062732</v>
      </c>
      <c r="BI30" s="3">
        <f t="shared" si="12"/>
        <v>20657819.681062732</v>
      </c>
      <c r="BJ30" s="3">
        <f t="shared" si="12"/>
        <v>20657819.681062732</v>
      </c>
      <c r="BK30" s="3">
        <f t="shared" si="12"/>
        <v>20657819.681062732</v>
      </c>
      <c r="BL30" s="3">
        <f t="shared" si="12"/>
        <v>20657819.681062732</v>
      </c>
      <c r="BM30" s="3">
        <f t="shared" si="12"/>
        <v>20657819.681062732</v>
      </c>
      <c r="BN30" s="3">
        <f t="shared" si="12"/>
        <v>20657819.681062732</v>
      </c>
      <c r="BO30" s="3">
        <f t="shared" si="12"/>
        <v>20657819.681062732</v>
      </c>
      <c r="BP30" s="3">
        <f t="shared" si="12"/>
        <v>20657819.681062732</v>
      </c>
      <c r="BQ30" s="3">
        <f t="shared" si="11"/>
        <v>20657819.681062732</v>
      </c>
      <c r="BR30" s="3">
        <f t="shared" si="11"/>
        <v>20657819.681062732</v>
      </c>
      <c r="BS30" s="3">
        <f t="shared" si="11"/>
        <v>20657819.681062732</v>
      </c>
      <c r="BT30" s="3">
        <f t="shared" si="11"/>
        <v>20657819.681062732</v>
      </c>
      <c r="BU30" s="3">
        <f t="shared" si="11"/>
        <v>20657819.681062732</v>
      </c>
      <c r="BV30" s="3">
        <f t="shared" si="11"/>
        <v>20657819.681062732</v>
      </c>
      <c r="BW30" s="3">
        <f t="shared" si="11"/>
        <v>20657819.681062732</v>
      </c>
      <c r="BX30" s="3">
        <f t="shared" si="11"/>
        <v>20657819.681062732</v>
      </c>
      <c r="BY30" s="3">
        <f t="shared" si="11"/>
        <v>20657819.681062732</v>
      </c>
      <c r="BZ30" s="3">
        <f t="shared" si="11"/>
        <v>20657819.681062732</v>
      </c>
      <c r="CA30" s="3">
        <f t="shared" si="11"/>
        <v>20657819.681062732</v>
      </c>
      <c r="CB30" s="3">
        <f t="shared" si="11"/>
        <v>20657819.681062732</v>
      </c>
      <c r="CC30" s="3">
        <f t="shared" si="11"/>
        <v>20657819.681062732</v>
      </c>
      <c r="CD30" s="3">
        <f t="shared" si="11"/>
        <v>20657819.681062732</v>
      </c>
      <c r="CE30" s="3">
        <f t="shared" si="11"/>
        <v>20657819.681062732</v>
      </c>
      <c r="CF30" s="3">
        <f t="shared" si="11"/>
        <v>20657819.681062732</v>
      </c>
      <c r="CG30" s="3">
        <f t="shared" si="11"/>
        <v>20657819.681062732</v>
      </c>
      <c r="CH30" s="12">
        <f t="shared" si="11"/>
        <v>20657819.681062732</v>
      </c>
    </row>
    <row r="31" spans="1:86" x14ac:dyDescent="0.35">
      <c r="A31" s="572"/>
      <c r="B31" s="11" t="str">
        <f t="shared" si="6"/>
        <v>Miscellaneous</v>
      </c>
      <c r="C31" s="3">
        <f t="shared" si="6"/>
        <v>0</v>
      </c>
      <c r="D31" s="3">
        <f t="shared" si="9"/>
        <v>32166.995648299067</v>
      </c>
      <c r="E31" s="3">
        <f t="shared" si="12"/>
        <v>38906.491136299068</v>
      </c>
      <c r="F31" s="3">
        <f t="shared" si="12"/>
        <v>60658.754262194489</v>
      </c>
      <c r="G31" s="3">
        <f t="shared" si="12"/>
        <v>87892.206456685773</v>
      </c>
      <c r="H31" s="3">
        <f t="shared" si="12"/>
        <v>188903.11821668578</v>
      </c>
      <c r="I31" s="3">
        <f t="shared" si="12"/>
        <v>259744.23099188576</v>
      </c>
      <c r="J31" s="3">
        <f t="shared" si="12"/>
        <v>260273.59428788576</v>
      </c>
      <c r="K31" s="3">
        <f t="shared" si="12"/>
        <v>264353.42237588577</v>
      </c>
      <c r="L31" s="3">
        <f t="shared" si="12"/>
        <v>287605.60423748579</v>
      </c>
      <c r="M31" s="3">
        <f t="shared" si="12"/>
        <v>435473.43959245994</v>
      </c>
      <c r="N31" s="3">
        <f t="shared" si="12"/>
        <v>676132.71514517348</v>
      </c>
      <c r="O31" s="3">
        <f t="shared" si="12"/>
        <v>676132.71514517348</v>
      </c>
      <c r="P31" s="3">
        <f t="shared" si="12"/>
        <v>676132.71514517348</v>
      </c>
      <c r="Q31" s="3">
        <f t="shared" si="12"/>
        <v>676132.71514517348</v>
      </c>
      <c r="R31" s="3">
        <f t="shared" si="12"/>
        <v>676132.71514517348</v>
      </c>
      <c r="S31" s="3">
        <f t="shared" si="12"/>
        <v>676132.71514517348</v>
      </c>
      <c r="T31" s="3">
        <f t="shared" si="12"/>
        <v>676132.71514517348</v>
      </c>
      <c r="U31" s="3">
        <f t="shared" si="12"/>
        <v>676132.71514517348</v>
      </c>
      <c r="V31" s="3">
        <f t="shared" si="12"/>
        <v>676132.71514517348</v>
      </c>
      <c r="W31" s="3">
        <f t="shared" si="12"/>
        <v>676132.71514517348</v>
      </c>
      <c r="X31" s="3">
        <f t="shared" si="12"/>
        <v>676132.71514517348</v>
      </c>
      <c r="Y31" s="3">
        <f t="shared" si="12"/>
        <v>676132.71514517348</v>
      </c>
      <c r="Z31" s="3">
        <f t="shared" si="12"/>
        <v>676132.71514517348</v>
      </c>
      <c r="AA31" s="3">
        <f t="shared" si="12"/>
        <v>676132.71514517348</v>
      </c>
      <c r="AB31" s="3">
        <f t="shared" si="12"/>
        <v>676132.71514517348</v>
      </c>
      <c r="AC31" s="3">
        <f t="shared" si="12"/>
        <v>676132.71514517348</v>
      </c>
      <c r="AD31" s="3">
        <f t="shared" si="12"/>
        <v>676132.71514517348</v>
      </c>
      <c r="AE31" s="3">
        <f t="shared" si="12"/>
        <v>676132.71514517348</v>
      </c>
      <c r="AF31" s="3">
        <f t="shared" si="12"/>
        <v>676132.71514517348</v>
      </c>
      <c r="AG31" s="3">
        <f t="shared" si="12"/>
        <v>676132.71514517348</v>
      </c>
      <c r="AH31" s="3">
        <f t="shared" si="12"/>
        <v>676132.71514517348</v>
      </c>
      <c r="AI31" s="3">
        <f t="shared" si="12"/>
        <v>676132.71514517348</v>
      </c>
      <c r="AJ31" s="3">
        <f t="shared" si="12"/>
        <v>676132.71514517348</v>
      </c>
      <c r="AK31" s="3">
        <f t="shared" si="12"/>
        <v>676132.71514517348</v>
      </c>
      <c r="AL31" s="3">
        <f t="shared" si="12"/>
        <v>676132.71514517348</v>
      </c>
      <c r="AM31" s="3">
        <f t="shared" si="12"/>
        <v>676132.71514517348</v>
      </c>
      <c r="AN31" s="3">
        <f t="shared" si="12"/>
        <v>676132.71514517348</v>
      </c>
      <c r="AO31" s="3">
        <f t="shared" si="12"/>
        <v>676132.71514517348</v>
      </c>
      <c r="AP31" s="3">
        <f t="shared" si="12"/>
        <v>676132.71514517348</v>
      </c>
      <c r="AQ31" s="3">
        <f t="shared" si="12"/>
        <v>676132.71514517348</v>
      </c>
      <c r="AR31" s="3">
        <f t="shared" si="12"/>
        <v>676132.71514517348</v>
      </c>
      <c r="AS31" s="3">
        <f t="shared" si="12"/>
        <v>676132.71514517348</v>
      </c>
      <c r="AT31" s="3">
        <f t="shared" si="12"/>
        <v>676132.71514517348</v>
      </c>
      <c r="AU31" s="3">
        <f t="shared" si="12"/>
        <v>676132.71514517348</v>
      </c>
      <c r="AV31" s="3">
        <f t="shared" si="12"/>
        <v>676132.71514517348</v>
      </c>
      <c r="AW31" s="3">
        <f t="shared" si="12"/>
        <v>676132.71514517348</v>
      </c>
      <c r="AX31" s="3">
        <f t="shared" si="12"/>
        <v>676132.71514517348</v>
      </c>
      <c r="AY31" s="3">
        <f t="shared" si="12"/>
        <v>676132.71514517348</v>
      </c>
      <c r="AZ31" s="3">
        <f t="shared" si="12"/>
        <v>676132.71514517348</v>
      </c>
      <c r="BA31" s="3">
        <f t="shared" si="12"/>
        <v>676132.71514517348</v>
      </c>
      <c r="BB31" s="3">
        <f t="shared" si="12"/>
        <v>676132.71514517348</v>
      </c>
      <c r="BC31" s="3">
        <f t="shared" si="12"/>
        <v>676132.71514517348</v>
      </c>
      <c r="BD31" s="3">
        <f t="shared" si="12"/>
        <v>676132.71514517348</v>
      </c>
      <c r="BE31" s="3">
        <f t="shared" si="12"/>
        <v>676132.71514517348</v>
      </c>
      <c r="BF31" s="3">
        <f t="shared" si="12"/>
        <v>676132.71514517348</v>
      </c>
      <c r="BG31" s="3">
        <f t="shared" si="12"/>
        <v>676132.71514517348</v>
      </c>
      <c r="BH31" s="3">
        <f t="shared" si="12"/>
        <v>676132.71514517348</v>
      </c>
      <c r="BI31" s="3">
        <f t="shared" si="12"/>
        <v>676132.71514517348</v>
      </c>
      <c r="BJ31" s="3">
        <f t="shared" si="12"/>
        <v>676132.71514517348</v>
      </c>
      <c r="BK31" s="3">
        <f t="shared" si="12"/>
        <v>676132.71514517348</v>
      </c>
      <c r="BL31" s="3">
        <f t="shared" si="12"/>
        <v>676132.71514517348</v>
      </c>
      <c r="BM31" s="3">
        <f t="shared" si="12"/>
        <v>676132.71514517348</v>
      </c>
      <c r="BN31" s="3">
        <f t="shared" si="12"/>
        <v>676132.71514517348</v>
      </c>
      <c r="BO31" s="3">
        <f t="shared" si="12"/>
        <v>676132.71514517348</v>
      </c>
      <c r="BP31" s="3">
        <f t="shared" si="12"/>
        <v>676132.71514517348</v>
      </c>
      <c r="BQ31" s="3">
        <f t="shared" si="11"/>
        <v>676132.71514517348</v>
      </c>
      <c r="BR31" s="3">
        <f t="shared" si="11"/>
        <v>676132.71514517348</v>
      </c>
      <c r="BS31" s="3">
        <f t="shared" si="11"/>
        <v>676132.71514517348</v>
      </c>
      <c r="BT31" s="3">
        <f t="shared" si="11"/>
        <v>676132.71514517348</v>
      </c>
      <c r="BU31" s="3">
        <f t="shared" si="11"/>
        <v>676132.71514517348</v>
      </c>
      <c r="BV31" s="3">
        <f t="shared" si="11"/>
        <v>676132.71514517348</v>
      </c>
      <c r="BW31" s="3">
        <f t="shared" si="11"/>
        <v>676132.71514517348</v>
      </c>
      <c r="BX31" s="3">
        <f t="shared" si="11"/>
        <v>676132.71514517348</v>
      </c>
      <c r="BY31" s="3">
        <f t="shared" si="11"/>
        <v>676132.71514517348</v>
      </c>
      <c r="BZ31" s="3">
        <f t="shared" si="11"/>
        <v>676132.71514517348</v>
      </c>
      <c r="CA31" s="3">
        <f t="shared" si="11"/>
        <v>676132.71514517348</v>
      </c>
      <c r="CB31" s="3">
        <f t="shared" si="11"/>
        <v>676132.71514517348</v>
      </c>
      <c r="CC31" s="3">
        <f t="shared" si="11"/>
        <v>676132.71514517348</v>
      </c>
      <c r="CD31" s="3">
        <f t="shared" si="11"/>
        <v>676132.71514517348</v>
      </c>
      <c r="CE31" s="3">
        <f t="shared" si="11"/>
        <v>676132.71514517348</v>
      </c>
      <c r="CF31" s="3">
        <f t="shared" si="11"/>
        <v>676132.71514517348</v>
      </c>
      <c r="CG31" s="3">
        <f t="shared" si="11"/>
        <v>676132.71514517348</v>
      </c>
      <c r="CH31" s="12">
        <f t="shared" si="11"/>
        <v>676132.71514517348</v>
      </c>
    </row>
    <row r="32" spans="1:86" ht="15" customHeight="1" x14ac:dyDescent="0.35">
      <c r="A32" s="572"/>
      <c r="B32" s="11" t="str">
        <f t="shared" si="6"/>
        <v>Motors</v>
      </c>
      <c r="C32" s="3">
        <f t="shared" si="6"/>
        <v>0</v>
      </c>
      <c r="D32" s="3">
        <f t="shared" si="9"/>
        <v>0</v>
      </c>
      <c r="E32" s="3">
        <f t="shared" si="12"/>
        <v>0</v>
      </c>
      <c r="F32" s="3">
        <f t="shared" si="12"/>
        <v>0</v>
      </c>
      <c r="G32" s="3">
        <f t="shared" si="12"/>
        <v>0</v>
      </c>
      <c r="H32" s="3">
        <f t="shared" si="12"/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0</v>
      </c>
      <c r="M32" s="3">
        <f t="shared" si="12"/>
        <v>0</v>
      </c>
      <c r="N32" s="3">
        <f t="shared" si="12"/>
        <v>0</v>
      </c>
      <c r="O32" s="3">
        <f t="shared" si="12"/>
        <v>0</v>
      </c>
      <c r="P32" s="3">
        <f t="shared" si="12"/>
        <v>0</v>
      </c>
      <c r="Q32" s="3">
        <f t="shared" si="12"/>
        <v>0</v>
      </c>
      <c r="R32" s="3">
        <f t="shared" si="12"/>
        <v>0</v>
      </c>
      <c r="S32" s="3">
        <f t="shared" si="12"/>
        <v>0</v>
      </c>
      <c r="T32" s="3">
        <f t="shared" si="12"/>
        <v>0</v>
      </c>
      <c r="U32" s="3">
        <f t="shared" si="12"/>
        <v>0</v>
      </c>
      <c r="V32" s="3">
        <f t="shared" si="12"/>
        <v>0</v>
      </c>
      <c r="W32" s="3">
        <f t="shared" si="12"/>
        <v>0</v>
      </c>
      <c r="X32" s="3">
        <f t="shared" si="12"/>
        <v>0</v>
      </c>
      <c r="Y32" s="3">
        <f t="shared" si="12"/>
        <v>0</v>
      </c>
      <c r="Z32" s="3">
        <f t="shared" si="12"/>
        <v>0</v>
      </c>
      <c r="AA32" s="3">
        <f t="shared" si="12"/>
        <v>0</v>
      </c>
      <c r="AB32" s="3">
        <f t="shared" si="12"/>
        <v>0</v>
      </c>
      <c r="AC32" s="3">
        <f t="shared" si="12"/>
        <v>0</v>
      </c>
      <c r="AD32" s="3">
        <f t="shared" si="12"/>
        <v>0</v>
      </c>
      <c r="AE32" s="3">
        <f t="shared" si="12"/>
        <v>0</v>
      </c>
      <c r="AF32" s="3">
        <f t="shared" si="12"/>
        <v>0</v>
      </c>
      <c r="AG32" s="3">
        <f t="shared" si="12"/>
        <v>0</v>
      </c>
      <c r="AH32" s="3">
        <f t="shared" si="12"/>
        <v>0</v>
      </c>
      <c r="AI32" s="3">
        <f t="shared" si="12"/>
        <v>0</v>
      </c>
      <c r="AJ32" s="3">
        <f t="shared" si="12"/>
        <v>0</v>
      </c>
      <c r="AK32" s="3">
        <f t="shared" si="12"/>
        <v>0</v>
      </c>
      <c r="AL32" s="3">
        <f t="shared" si="12"/>
        <v>0</v>
      </c>
      <c r="AM32" s="3">
        <f t="shared" si="12"/>
        <v>0</v>
      </c>
      <c r="AN32" s="3">
        <f t="shared" si="12"/>
        <v>0</v>
      </c>
      <c r="AO32" s="3">
        <f t="shared" si="12"/>
        <v>0</v>
      </c>
      <c r="AP32" s="3">
        <f t="shared" si="12"/>
        <v>0</v>
      </c>
      <c r="AQ32" s="3">
        <f t="shared" si="12"/>
        <v>0</v>
      </c>
      <c r="AR32" s="3">
        <f t="shared" si="12"/>
        <v>0</v>
      </c>
      <c r="AS32" s="3">
        <f t="shared" si="12"/>
        <v>0</v>
      </c>
      <c r="AT32" s="3">
        <f t="shared" si="12"/>
        <v>0</v>
      </c>
      <c r="AU32" s="3">
        <f t="shared" si="12"/>
        <v>0</v>
      </c>
      <c r="AV32" s="3">
        <f t="shared" si="12"/>
        <v>0</v>
      </c>
      <c r="AW32" s="3">
        <f t="shared" si="12"/>
        <v>0</v>
      </c>
      <c r="AX32" s="3">
        <f t="shared" si="12"/>
        <v>0</v>
      </c>
      <c r="AY32" s="3">
        <f t="shared" si="12"/>
        <v>0</v>
      </c>
      <c r="AZ32" s="3">
        <f t="shared" si="12"/>
        <v>0</v>
      </c>
      <c r="BA32" s="3">
        <f t="shared" si="12"/>
        <v>0</v>
      </c>
      <c r="BB32" s="3">
        <f t="shared" si="12"/>
        <v>0</v>
      </c>
      <c r="BC32" s="3">
        <f t="shared" si="12"/>
        <v>0</v>
      </c>
      <c r="BD32" s="3">
        <f t="shared" si="12"/>
        <v>0</v>
      </c>
      <c r="BE32" s="3">
        <f t="shared" si="12"/>
        <v>0</v>
      </c>
      <c r="BF32" s="3">
        <f t="shared" si="12"/>
        <v>0</v>
      </c>
      <c r="BG32" s="3">
        <f t="shared" si="12"/>
        <v>0</v>
      </c>
      <c r="BH32" s="3">
        <f t="shared" si="12"/>
        <v>0</v>
      </c>
      <c r="BI32" s="3">
        <f t="shared" si="12"/>
        <v>0</v>
      </c>
      <c r="BJ32" s="3">
        <f t="shared" si="12"/>
        <v>0</v>
      </c>
      <c r="BK32" s="3">
        <f t="shared" si="12"/>
        <v>0</v>
      </c>
      <c r="BL32" s="3">
        <f t="shared" si="12"/>
        <v>0</v>
      </c>
      <c r="BM32" s="3">
        <f t="shared" si="12"/>
        <v>0</v>
      </c>
      <c r="BN32" s="3">
        <f t="shared" si="12"/>
        <v>0</v>
      </c>
      <c r="BO32" s="3">
        <f t="shared" si="12"/>
        <v>0</v>
      </c>
      <c r="BP32" s="3">
        <f t="shared" ref="BP32:CH35" si="13">IF(SUM($C$19:$N$19)=0,0,BO32+BP14)</f>
        <v>0</v>
      </c>
      <c r="BQ32" s="3">
        <f t="shared" si="13"/>
        <v>0</v>
      </c>
      <c r="BR32" s="3">
        <f t="shared" si="13"/>
        <v>0</v>
      </c>
      <c r="BS32" s="3">
        <f t="shared" si="13"/>
        <v>0</v>
      </c>
      <c r="BT32" s="3">
        <f t="shared" si="13"/>
        <v>0</v>
      </c>
      <c r="BU32" s="3">
        <f t="shared" si="13"/>
        <v>0</v>
      </c>
      <c r="BV32" s="3">
        <f t="shared" si="13"/>
        <v>0</v>
      </c>
      <c r="BW32" s="3">
        <f t="shared" si="13"/>
        <v>0</v>
      </c>
      <c r="BX32" s="3">
        <f t="shared" si="13"/>
        <v>0</v>
      </c>
      <c r="BY32" s="3">
        <f t="shared" si="13"/>
        <v>0</v>
      </c>
      <c r="BZ32" s="3">
        <f t="shared" si="13"/>
        <v>0</v>
      </c>
      <c r="CA32" s="3">
        <f t="shared" si="13"/>
        <v>0</v>
      </c>
      <c r="CB32" s="3">
        <f t="shared" si="13"/>
        <v>0</v>
      </c>
      <c r="CC32" s="3">
        <f t="shared" si="13"/>
        <v>0</v>
      </c>
      <c r="CD32" s="3">
        <f t="shared" si="13"/>
        <v>0</v>
      </c>
      <c r="CE32" s="3">
        <f t="shared" si="13"/>
        <v>0</v>
      </c>
      <c r="CF32" s="3">
        <f t="shared" si="13"/>
        <v>0</v>
      </c>
      <c r="CG32" s="3">
        <f t="shared" si="13"/>
        <v>0</v>
      </c>
      <c r="CH32" s="12">
        <f t="shared" si="13"/>
        <v>0</v>
      </c>
    </row>
    <row r="33" spans="1:86" x14ac:dyDescent="0.35">
      <c r="A33" s="572"/>
      <c r="B33" s="11" t="str">
        <f t="shared" si="6"/>
        <v>Process</v>
      </c>
      <c r="C33" s="3">
        <f t="shared" si="6"/>
        <v>0</v>
      </c>
      <c r="D33" s="3">
        <f t="shared" si="9"/>
        <v>0</v>
      </c>
      <c r="E33" s="3">
        <f t="shared" ref="E33:BP35" si="14">IF(SUM($C$19:$N$19)=0,0,D33+E15)</f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3">
        <f t="shared" si="14"/>
        <v>0</v>
      </c>
      <c r="AM33" s="3">
        <f t="shared" si="14"/>
        <v>0</v>
      </c>
      <c r="AN33" s="3">
        <f t="shared" si="14"/>
        <v>0</v>
      </c>
      <c r="AO33" s="3">
        <f t="shared" si="14"/>
        <v>0</v>
      </c>
      <c r="AP33" s="3">
        <f t="shared" si="14"/>
        <v>0</v>
      </c>
      <c r="AQ33" s="3">
        <f t="shared" si="14"/>
        <v>0</v>
      </c>
      <c r="AR33" s="3">
        <f t="shared" si="14"/>
        <v>0</v>
      </c>
      <c r="AS33" s="3">
        <f t="shared" si="14"/>
        <v>0</v>
      </c>
      <c r="AT33" s="3">
        <f t="shared" si="14"/>
        <v>0</v>
      </c>
      <c r="AU33" s="3">
        <f t="shared" si="14"/>
        <v>0</v>
      </c>
      <c r="AV33" s="3">
        <f t="shared" si="14"/>
        <v>0</v>
      </c>
      <c r="AW33" s="3">
        <f t="shared" si="14"/>
        <v>0</v>
      </c>
      <c r="AX33" s="3">
        <f t="shared" si="14"/>
        <v>0</v>
      </c>
      <c r="AY33" s="3">
        <f t="shared" si="14"/>
        <v>0</v>
      </c>
      <c r="AZ33" s="3">
        <f t="shared" si="14"/>
        <v>0</v>
      </c>
      <c r="BA33" s="3">
        <f t="shared" si="14"/>
        <v>0</v>
      </c>
      <c r="BB33" s="3">
        <f t="shared" si="14"/>
        <v>0</v>
      </c>
      <c r="BC33" s="3">
        <f t="shared" si="14"/>
        <v>0</v>
      </c>
      <c r="BD33" s="3">
        <f t="shared" si="14"/>
        <v>0</v>
      </c>
      <c r="BE33" s="3">
        <f t="shared" si="14"/>
        <v>0</v>
      </c>
      <c r="BF33" s="3">
        <f t="shared" si="14"/>
        <v>0</v>
      </c>
      <c r="BG33" s="3">
        <f t="shared" si="14"/>
        <v>0</v>
      </c>
      <c r="BH33" s="3">
        <f t="shared" si="14"/>
        <v>0</v>
      </c>
      <c r="BI33" s="3">
        <f t="shared" si="14"/>
        <v>0</v>
      </c>
      <c r="BJ33" s="3">
        <f t="shared" si="14"/>
        <v>0</v>
      </c>
      <c r="BK33" s="3">
        <f t="shared" si="14"/>
        <v>0</v>
      </c>
      <c r="BL33" s="3">
        <f t="shared" si="14"/>
        <v>0</v>
      </c>
      <c r="BM33" s="3">
        <f t="shared" si="14"/>
        <v>0</v>
      </c>
      <c r="BN33" s="3">
        <f t="shared" si="14"/>
        <v>0</v>
      </c>
      <c r="BO33" s="3">
        <f t="shared" si="14"/>
        <v>0</v>
      </c>
      <c r="BP33" s="3">
        <f t="shared" si="14"/>
        <v>0</v>
      </c>
      <c r="BQ33" s="3">
        <f t="shared" si="13"/>
        <v>0</v>
      </c>
      <c r="BR33" s="3">
        <f t="shared" si="13"/>
        <v>0</v>
      </c>
      <c r="BS33" s="3">
        <f t="shared" si="13"/>
        <v>0</v>
      </c>
      <c r="BT33" s="3">
        <f t="shared" si="13"/>
        <v>0</v>
      </c>
      <c r="BU33" s="3">
        <f t="shared" si="13"/>
        <v>0</v>
      </c>
      <c r="BV33" s="3">
        <f t="shared" si="13"/>
        <v>0</v>
      </c>
      <c r="BW33" s="3">
        <f t="shared" si="13"/>
        <v>0</v>
      </c>
      <c r="BX33" s="3">
        <f t="shared" si="13"/>
        <v>0</v>
      </c>
      <c r="BY33" s="3">
        <f t="shared" si="13"/>
        <v>0</v>
      </c>
      <c r="BZ33" s="3">
        <f t="shared" si="13"/>
        <v>0</v>
      </c>
      <c r="CA33" s="3">
        <f t="shared" si="13"/>
        <v>0</v>
      </c>
      <c r="CB33" s="3">
        <f t="shared" si="13"/>
        <v>0</v>
      </c>
      <c r="CC33" s="3">
        <f t="shared" si="13"/>
        <v>0</v>
      </c>
      <c r="CD33" s="3">
        <f t="shared" si="13"/>
        <v>0</v>
      </c>
      <c r="CE33" s="3">
        <f t="shared" si="13"/>
        <v>0</v>
      </c>
      <c r="CF33" s="3">
        <f t="shared" si="13"/>
        <v>0</v>
      </c>
      <c r="CG33" s="3">
        <f t="shared" si="13"/>
        <v>0</v>
      </c>
      <c r="CH33" s="12">
        <f t="shared" si="13"/>
        <v>0</v>
      </c>
    </row>
    <row r="34" spans="1:86" x14ac:dyDescent="0.35">
      <c r="A34" s="572"/>
      <c r="B34" s="11" t="str">
        <f t="shared" si="6"/>
        <v>Refrigeration</v>
      </c>
      <c r="C34" s="3">
        <f t="shared" si="6"/>
        <v>0</v>
      </c>
      <c r="D34" s="3">
        <f t="shared" si="9"/>
        <v>4772.6280000000006</v>
      </c>
      <c r="E34" s="3">
        <f t="shared" si="14"/>
        <v>4772.6280000000006</v>
      </c>
      <c r="F34" s="3">
        <f t="shared" si="14"/>
        <v>9589.0339999999997</v>
      </c>
      <c r="G34" s="3">
        <f t="shared" si="14"/>
        <v>19168.982</v>
      </c>
      <c r="H34" s="3">
        <f t="shared" si="14"/>
        <v>19168.982</v>
      </c>
      <c r="I34" s="3">
        <f t="shared" si="14"/>
        <v>23941.61</v>
      </c>
      <c r="J34" s="3">
        <f t="shared" si="14"/>
        <v>23941.61</v>
      </c>
      <c r="K34" s="3">
        <f t="shared" si="14"/>
        <v>23941.61</v>
      </c>
      <c r="L34" s="3">
        <f t="shared" si="14"/>
        <v>23941.61</v>
      </c>
      <c r="M34" s="3">
        <f t="shared" si="14"/>
        <v>23941.61</v>
      </c>
      <c r="N34" s="3">
        <f t="shared" si="14"/>
        <v>30669.596000000001</v>
      </c>
      <c r="O34" s="3">
        <f t="shared" si="14"/>
        <v>30669.596000000001</v>
      </c>
      <c r="P34" s="3">
        <f t="shared" si="14"/>
        <v>30669.596000000001</v>
      </c>
      <c r="Q34" s="3">
        <f t="shared" si="14"/>
        <v>30669.596000000001</v>
      </c>
      <c r="R34" s="3">
        <f t="shared" si="14"/>
        <v>30669.596000000001</v>
      </c>
      <c r="S34" s="3">
        <f t="shared" si="14"/>
        <v>30669.596000000001</v>
      </c>
      <c r="T34" s="3">
        <f t="shared" si="14"/>
        <v>30669.596000000001</v>
      </c>
      <c r="U34" s="3">
        <f t="shared" si="14"/>
        <v>30669.596000000001</v>
      </c>
      <c r="V34" s="3">
        <f t="shared" si="14"/>
        <v>30669.596000000001</v>
      </c>
      <c r="W34" s="3">
        <f t="shared" si="14"/>
        <v>30669.596000000001</v>
      </c>
      <c r="X34" s="3">
        <f t="shared" si="14"/>
        <v>30669.596000000001</v>
      </c>
      <c r="Y34" s="3">
        <f t="shared" si="14"/>
        <v>30669.596000000001</v>
      </c>
      <c r="Z34" s="3">
        <f t="shared" si="14"/>
        <v>30669.596000000001</v>
      </c>
      <c r="AA34" s="3">
        <f t="shared" si="14"/>
        <v>30669.596000000001</v>
      </c>
      <c r="AB34" s="3">
        <f t="shared" si="14"/>
        <v>30669.596000000001</v>
      </c>
      <c r="AC34" s="3">
        <f t="shared" si="14"/>
        <v>30669.596000000001</v>
      </c>
      <c r="AD34" s="3">
        <f t="shared" si="14"/>
        <v>30669.596000000001</v>
      </c>
      <c r="AE34" s="3">
        <f t="shared" si="14"/>
        <v>30669.596000000001</v>
      </c>
      <c r="AF34" s="3">
        <f t="shared" si="14"/>
        <v>30669.596000000001</v>
      </c>
      <c r="AG34" s="3">
        <f t="shared" si="14"/>
        <v>30669.596000000001</v>
      </c>
      <c r="AH34" s="3">
        <f t="shared" si="14"/>
        <v>30669.596000000001</v>
      </c>
      <c r="AI34" s="3">
        <f t="shared" si="14"/>
        <v>30669.596000000001</v>
      </c>
      <c r="AJ34" s="3">
        <f t="shared" si="14"/>
        <v>30669.596000000001</v>
      </c>
      <c r="AK34" s="3">
        <f t="shared" si="14"/>
        <v>30669.596000000001</v>
      </c>
      <c r="AL34" s="3">
        <f t="shared" si="14"/>
        <v>30669.596000000001</v>
      </c>
      <c r="AM34" s="3">
        <f t="shared" si="14"/>
        <v>30669.596000000001</v>
      </c>
      <c r="AN34" s="3">
        <f t="shared" si="14"/>
        <v>30669.596000000001</v>
      </c>
      <c r="AO34" s="3">
        <f t="shared" si="14"/>
        <v>30669.596000000001</v>
      </c>
      <c r="AP34" s="3">
        <f t="shared" si="14"/>
        <v>30669.596000000001</v>
      </c>
      <c r="AQ34" s="3">
        <f t="shared" si="14"/>
        <v>30669.596000000001</v>
      </c>
      <c r="AR34" s="3">
        <f t="shared" si="14"/>
        <v>30669.596000000001</v>
      </c>
      <c r="AS34" s="3">
        <f t="shared" si="14"/>
        <v>30669.596000000001</v>
      </c>
      <c r="AT34" s="3">
        <f t="shared" si="14"/>
        <v>30669.596000000001</v>
      </c>
      <c r="AU34" s="3">
        <f t="shared" si="14"/>
        <v>30669.596000000001</v>
      </c>
      <c r="AV34" s="3">
        <f t="shared" si="14"/>
        <v>30669.596000000001</v>
      </c>
      <c r="AW34" s="3">
        <f t="shared" si="14"/>
        <v>30669.596000000001</v>
      </c>
      <c r="AX34" s="3">
        <f t="shared" si="14"/>
        <v>30669.596000000001</v>
      </c>
      <c r="AY34" s="3">
        <f t="shared" si="14"/>
        <v>30669.596000000001</v>
      </c>
      <c r="AZ34" s="3">
        <f t="shared" si="14"/>
        <v>30669.596000000001</v>
      </c>
      <c r="BA34" s="3">
        <f t="shared" si="14"/>
        <v>30669.596000000001</v>
      </c>
      <c r="BB34" s="3">
        <f t="shared" si="14"/>
        <v>30669.596000000001</v>
      </c>
      <c r="BC34" s="3">
        <f t="shared" si="14"/>
        <v>30669.596000000001</v>
      </c>
      <c r="BD34" s="3">
        <f t="shared" si="14"/>
        <v>30669.596000000001</v>
      </c>
      <c r="BE34" s="3">
        <f t="shared" si="14"/>
        <v>30669.596000000001</v>
      </c>
      <c r="BF34" s="3">
        <f t="shared" si="14"/>
        <v>30669.596000000001</v>
      </c>
      <c r="BG34" s="3">
        <f t="shared" si="14"/>
        <v>30669.596000000001</v>
      </c>
      <c r="BH34" s="3">
        <f t="shared" si="14"/>
        <v>30669.596000000001</v>
      </c>
      <c r="BI34" s="3">
        <f t="shared" si="14"/>
        <v>30669.596000000001</v>
      </c>
      <c r="BJ34" s="3">
        <f t="shared" si="14"/>
        <v>30669.596000000001</v>
      </c>
      <c r="BK34" s="3">
        <f t="shared" si="14"/>
        <v>30669.596000000001</v>
      </c>
      <c r="BL34" s="3">
        <f t="shared" si="14"/>
        <v>30669.596000000001</v>
      </c>
      <c r="BM34" s="3">
        <f t="shared" si="14"/>
        <v>30669.596000000001</v>
      </c>
      <c r="BN34" s="3">
        <f t="shared" si="14"/>
        <v>30669.596000000001</v>
      </c>
      <c r="BO34" s="3">
        <f t="shared" si="14"/>
        <v>30669.596000000001</v>
      </c>
      <c r="BP34" s="3">
        <f t="shared" si="14"/>
        <v>30669.596000000001</v>
      </c>
      <c r="BQ34" s="3">
        <f t="shared" si="13"/>
        <v>30669.596000000001</v>
      </c>
      <c r="BR34" s="3">
        <f t="shared" si="13"/>
        <v>30669.596000000001</v>
      </c>
      <c r="BS34" s="3">
        <f t="shared" si="13"/>
        <v>30669.596000000001</v>
      </c>
      <c r="BT34" s="3">
        <f t="shared" si="13"/>
        <v>30669.596000000001</v>
      </c>
      <c r="BU34" s="3">
        <f t="shared" si="13"/>
        <v>30669.596000000001</v>
      </c>
      <c r="BV34" s="3">
        <f t="shared" si="13"/>
        <v>30669.596000000001</v>
      </c>
      <c r="BW34" s="3">
        <f t="shared" si="13"/>
        <v>30669.596000000001</v>
      </c>
      <c r="BX34" s="3">
        <f t="shared" si="13"/>
        <v>30669.596000000001</v>
      </c>
      <c r="BY34" s="3">
        <f t="shared" si="13"/>
        <v>30669.596000000001</v>
      </c>
      <c r="BZ34" s="3">
        <f t="shared" si="13"/>
        <v>30669.596000000001</v>
      </c>
      <c r="CA34" s="3">
        <f t="shared" si="13"/>
        <v>30669.596000000001</v>
      </c>
      <c r="CB34" s="3">
        <f t="shared" si="13"/>
        <v>30669.596000000001</v>
      </c>
      <c r="CC34" s="3">
        <f t="shared" si="13"/>
        <v>30669.596000000001</v>
      </c>
      <c r="CD34" s="3">
        <f t="shared" si="13"/>
        <v>30669.596000000001</v>
      </c>
      <c r="CE34" s="3">
        <f t="shared" si="13"/>
        <v>30669.596000000001</v>
      </c>
      <c r="CF34" s="3">
        <f t="shared" si="13"/>
        <v>30669.596000000001</v>
      </c>
      <c r="CG34" s="3">
        <f t="shared" si="13"/>
        <v>30669.596000000001</v>
      </c>
      <c r="CH34" s="12">
        <f t="shared" si="13"/>
        <v>30669.596000000001</v>
      </c>
    </row>
    <row r="35" spans="1:86" x14ac:dyDescent="0.35">
      <c r="A35" s="572"/>
      <c r="B35" s="11" t="str">
        <f t="shared" si="6"/>
        <v>Water Heating</v>
      </c>
      <c r="C35" s="3">
        <f t="shared" si="6"/>
        <v>0</v>
      </c>
      <c r="D35" s="3">
        <f t="shared" si="9"/>
        <v>0</v>
      </c>
      <c r="E35" s="3">
        <f t="shared" si="14"/>
        <v>0</v>
      </c>
      <c r="F35" s="3">
        <f t="shared" si="14"/>
        <v>0</v>
      </c>
      <c r="G35" s="3">
        <f t="shared" si="14"/>
        <v>0</v>
      </c>
      <c r="H35" s="3">
        <f t="shared" si="14"/>
        <v>0</v>
      </c>
      <c r="I35" s="3">
        <f t="shared" si="14"/>
        <v>21156</v>
      </c>
      <c r="J35" s="3">
        <f t="shared" si="14"/>
        <v>21156</v>
      </c>
      <c r="K35" s="3">
        <f t="shared" si="14"/>
        <v>21156</v>
      </c>
      <c r="L35" s="3">
        <f t="shared" si="14"/>
        <v>21156</v>
      </c>
      <c r="M35" s="3">
        <f t="shared" si="14"/>
        <v>21156</v>
      </c>
      <c r="N35" s="3">
        <f t="shared" si="14"/>
        <v>21156</v>
      </c>
      <c r="O35" s="3">
        <f t="shared" si="14"/>
        <v>21156</v>
      </c>
      <c r="P35" s="3">
        <f t="shared" si="14"/>
        <v>21156</v>
      </c>
      <c r="Q35" s="3">
        <f t="shared" si="14"/>
        <v>21156</v>
      </c>
      <c r="R35" s="3">
        <f t="shared" si="14"/>
        <v>21156</v>
      </c>
      <c r="S35" s="3">
        <f t="shared" si="14"/>
        <v>21156</v>
      </c>
      <c r="T35" s="3">
        <f t="shared" si="14"/>
        <v>21156</v>
      </c>
      <c r="U35" s="3">
        <f t="shared" si="14"/>
        <v>21156</v>
      </c>
      <c r="V35" s="3">
        <f t="shared" si="14"/>
        <v>21156</v>
      </c>
      <c r="W35" s="3">
        <f t="shared" si="14"/>
        <v>21156</v>
      </c>
      <c r="X35" s="3">
        <f t="shared" si="14"/>
        <v>21156</v>
      </c>
      <c r="Y35" s="3">
        <f t="shared" si="14"/>
        <v>21156</v>
      </c>
      <c r="Z35" s="3">
        <f t="shared" si="14"/>
        <v>21156</v>
      </c>
      <c r="AA35" s="3">
        <f t="shared" si="14"/>
        <v>21156</v>
      </c>
      <c r="AB35" s="3">
        <f t="shared" si="14"/>
        <v>21156</v>
      </c>
      <c r="AC35" s="3">
        <f t="shared" si="14"/>
        <v>21156</v>
      </c>
      <c r="AD35" s="3">
        <f t="shared" si="14"/>
        <v>21156</v>
      </c>
      <c r="AE35" s="3">
        <f t="shared" si="14"/>
        <v>21156</v>
      </c>
      <c r="AF35" s="3">
        <f t="shared" si="14"/>
        <v>21156</v>
      </c>
      <c r="AG35" s="3">
        <f t="shared" si="14"/>
        <v>21156</v>
      </c>
      <c r="AH35" s="3">
        <f t="shared" si="14"/>
        <v>21156</v>
      </c>
      <c r="AI35" s="3">
        <f t="shared" si="14"/>
        <v>21156</v>
      </c>
      <c r="AJ35" s="3">
        <f t="shared" si="14"/>
        <v>21156</v>
      </c>
      <c r="AK35" s="3">
        <f t="shared" si="14"/>
        <v>21156</v>
      </c>
      <c r="AL35" s="3">
        <f t="shared" si="14"/>
        <v>21156</v>
      </c>
      <c r="AM35" s="3">
        <f t="shared" si="14"/>
        <v>21156</v>
      </c>
      <c r="AN35" s="3">
        <f t="shared" si="14"/>
        <v>21156</v>
      </c>
      <c r="AO35" s="3">
        <f t="shared" si="14"/>
        <v>21156</v>
      </c>
      <c r="AP35" s="3">
        <f t="shared" si="14"/>
        <v>21156</v>
      </c>
      <c r="AQ35" s="3">
        <f t="shared" si="14"/>
        <v>21156</v>
      </c>
      <c r="AR35" s="3">
        <f t="shared" si="14"/>
        <v>21156</v>
      </c>
      <c r="AS35" s="3">
        <f t="shared" si="14"/>
        <v>21156</v>
      </c>
      <c r="AT35" s="3">
        <f t="shared" si="14"/>
        <v>21156</v>
      </c>
      <c r="AU35" s="3">
        <f t="shared" si="14"/>
        <v>21156</v>
      </c>
      <c r="AV35" s="3">
        <f t="shared" si="14"/>
        <v>21156</v>
      </c>
      <c r="AW35" s="3">
        <f t="shared" si="14"/>
        <v>21156</v>
      </c>
      <c r="AX35" s="3">
        <f t="shared" si="14"/>
        <v>21156</v>
      </c>
      <c r="AY35" s="3">
        <f t="shared" si="14"/>
        <v>21156</v>
      </c>
      <c r="AZ35" s="3">
        <f t="shared" si="14"/>
        <v>21156</v>
      </c>
      <c r="BA35" s="3">
        <f t="shared" si="14"/>
        <v>21156</v>
      </c>
      <c r="BB35" s="3">
        <f t="shared" si="14"/>
        <v>21156</v>
      </c>
      <c r="BC35" s="3">
        <f t="shared" si="14"/>
        <v>21156</v>
      </c>
      <c r="BD35" s="3">
        <f t="shared" si="14"/>
        <v>21156</v>
      </c>
      <c r="BE35" s="3">
        <f t="shared" si="14"/>
        <v>21156</v>
      </c>
      <c r="BF35" s="3">
        <f t="shared" si="14"/>
        <v>21156</v>
      </c>
      <c r="BG35" s="3">
        <f t="shared" si="14"/>
        <v>21156</v>
      </c>
      <c r="BH35" s="3">
        <f t="shared" si="14"/>
        <v>21156</v>
      </c>
      <c r="BI35" s="3">
        <f t="shared" si="14"/>
        <v>21156</v>
      </c>
      <c r="BJ35" s="3">
        <f t="shared" si="14"/>
        <v>21156</v>
      </c>
      <c r="BK35" s="3">
        <f t="shared" si="14"/>
        <v>21156</v>
      </c>
      <c r="BL35" s="3">
        <f t="shared" si="14"/>
        <v>21156</v>
      </c>
      <c r="BM35" s="3">
        <f t="shared" si="14"/>
        <v>21156</v>
      </c>
      <c r="BN35" s="3">
        <f t="shared" si="14"/>
        <v>21156</v>
      </c>
      <c r="BO35" s="3">
        <f t="shared" si="14"/>
        <v>21156</v>
      </c>
      <c r="BP35" s="3">
        <f t="shared" si="14"/>
        <v>21156</v>
      </c>
      <c r="BQ35" s="3">
        <f t="shared" si="13"/>
        <v>21156</v>
      </c>
      <c r="BR35" s="3">
        <f t="shared" si="13"/>
        <v>21156</v>
      </c>
      <c r="BS35" s="3">
        <f t="shared" si="13"/>
        <v>21156</v>
      </c>
      <c r="BT35" s="3">
        <f t="shared" si="13"/>
        <v>21156</v>
      </c>
      <c r="BU35" s="3">
        <f t="shared" si="13"/>
        <v>21156</v>
      </c>
      <c r="BV35" s="3">
        <f t="shared" si="13"/>
        <v>21156</v>
      </c>
      <c r="BW35" s="3">
        <f t="shared" si="13"/>
        <v>21156</v>
      </c>
      <c r="BX35" s="3">
        <f t="shared" si="13"/>
        <v>21156</v>
      </c>
      <c r="BY35" s="3">
        <f t="shared" si="13"/>
        <v>21156</v>
      </c>
      <c r="BZ35" s="3">
        <f t="shared" si="13"/>
        <v>21156</v>
      </c>
      <c r="CA35" s="3">
        <f t="shared" si="13"/>
        <v>21156</v>
      </c>
      <c r="CB35" s="3">
        <f t="shared" si="13"/>
        <v>21156</v>
      </c>
      <c r="CC35" s="3">
        <f t="shared" si="13"/>
        <v>21156</v>
      </c>
      <c r="CD35" s="3">
        <f t="shared" si="13"/>
        <v>21156</v>
      </c>
      <c r="CE35" s="3">
        <f t="shared" si="13"/>
        <v>21156</v>
      </c>
      <c r="CF35" s="3">
        <f t="shared" si="13"/>
        <v>21156</v>
      </c>
      <c r="CG35" s="3">
        <f t="shared" si="13"/>
        <v>21156</v>
      </c>
      <c r="CH35" s="12">
        <f t="shared" si="13"/>
        <v>21156</v>
      </c>
    </row>
    <row r="36" spans="1:86" ht="15" customHeight="1" x14ac:dyDescent="0.35">
      <c r="A36" s="572"/>
      <c r="B36" s="11" t="str">
        <f t="shared" si="6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4">
      <c r="A37" s="573"/>
      <c r="B37" s="224" t="str">
        <f t="shared" si="6"/>
        <v>Monthly kWh</v>
      </c>
      <c r="C37" s="279">
        <f>SUM(C23:C36)</f>
        <v>0</v>
      </c>
      <c r="D37" s="279">
        <f t="shared" ref="D37" si="15">SUM(D23:D36)</f>
        <v>925331.24930255546</v>
      </c>
      <c r="E37" s="279">
        <f t="shared" ref="E37" si="16">SUM(E23:E36)</f>
        <v>1648395.6201698319</v>
      </c>
      <c r="F37" s="279">
        <f t="shared" ref="F37" si="17">SUM(F23:F36)</f>
        <v>2631632.9741453319</v>
      </c>
      <c r="G37" s="279">
        <f t="shared" ref="G37" si="18">SUM(G23:G36)</f>
        <v>4063009.5459051235</v>
      </c>
      <c r="H37" s="279">
        <f t="shared" ref="H37" si="19">SUM(H23:H36)</f>
        <v>5382827.278747648</v>
      </c>
      <c r="I37" s="279">
        <f t="shared" ref="I37" si="20">SUM(I23:I36)</f>
        <v>7369454.4329257198</v>
      </c>
      <c r="J37" s="279">
        <f t="shared" ref="J37" si="21">SUM(J23:J36)</f>
        <v>8771296.9383240305</v>
      </c>
      <c r="K37" s="279">
        <f t="shared" ref="K37" si="22">SUM(K23:K36)</f>
        <v>10724378.16026498</v>
      </c>
      <c r="L37" s="279">
        <f t="shared" ref="L37" si="23">SUM(L23:L36)</f>
        <v>12370163.512157692</v>
      </c>
      <c r="M37" s="279">
        <f t="shared" ref="M37" si="24">SUM(M23:M36)</f>
        <v>14188255.790148439</v>
      </c>
      <c r="N37" s="279">
        <f t="shared" ref="N37" si="25">SUM(N23:N36)</f>
        <v>23925329.84776362</v>
      </c>
      <c r="O37" s="279">
        <f t="shared" ref="O37" si="26">SUM(O23:O36)</f>
        <v>23925329.84776362</v>
      </c>
      <c r="P37" s="279">
        <f t="shared" ref="P37" si="27">SUM(P23:P36)</f>
        <v>23925329.84776362</v>
      </c>
      <c r="Q37" s="279">
        <f t="shared" ref="Q37" si="28">SUM(Q23:Q36)</f>
        <v>23925329.84776362</v>
      </c>
      <c r="R37" s="279">
        <f t="shared" ref="R37" si="29">SUM(R23:R36)</f>
        <v>23925329.84776362</v>
      </c>
      <c r="S37" s="279">
        <f t="shared" ref="S37" si="30">SUM(S23:S36)</f>
        <v>23925329.84776362</v>
      </c>
      <c r="T37" s="279">
        <f t="shared" ref="T37" si="31">SUM(T23:T36)</f>
        <v>23925329.84776362</v>
      </c>
      <c r="U37" s="279">
        <f t="shared" ref="U37" si="32">SUM(U23:U36)</f>
        <v>23925329.84776362</v>
      </c>
      <c r="V37" s="279">
        <f t="shared" ref="V37" si="33">SUM(V23:V36)</f>
        <v>23925329.84776362</v>
      </c>
      <c r="W37" s="279">
        <f t="shared" ref="W37" si="34">SUM(W23:W36)</f>
        <v>23925329.84776362</v>
      </c>
      <c r="X37" s="279">
        <f t="shared" ref="X37" si="35">SUM(X23:X36)</f>
        <v>23925329.84776362</v>
      </c>
      <c r="Y37" s="279">
        <f t="shared" ref="Y37" si="36">SUM(Y23:Y36)</f>
        <v>23925329.84776362</v>
      </c>
      <c r="Z37" s="279">
        <f t="shared" ref="Z37" si="37">SUM(Z23:Z36)</f>
        <v>23925329.84776362</v>
      </c>
      <c r="AA37" s="279">
        <f t="shared" ref="AA37" si="38">SUM(AA23:AA36)</f>
        <v>23925329.84776362</v>
      </c>
      <c r="AB37" s="279">
        <f t="shared" ref="AB37" si="39">SUM(AB23:AB36)</f>
        <v>23925329.84776362</v>
      </c>
      <c r="AC37" s="279">
        <f t="shared" ref="AC37" si="40">SUM(AC23:AC36)</f>
        <v>23925329.84776362</v>
      </c>
      <c r="AD37" s="279">
        <f t="shared" ref="AD37" si="41">SUM(AD23:AD36)</f>
        <v>23925329.84776362</v>
      </c>
      <c r="AE37" s="279">
        <f t="shared" ref="AE37" si="42">SUM(AE23:AE36)</f>
        <v>23925329.84776362</v>
      </c>
      <c r="AF37" s="279">
        <f t="shared" ref="AF37" si="43">SUM(AF23:AF36)</f>
        <v>23925329.84776362</v>
      </c>
      <c r="AG37" s="279">
        <f t="shared" ref="AG37" si="44">SUM(AG23:AG36)</f>
        <v>23925329.84776362</v>
      </c>
      <c r="AH37" s="279">
        <f t="shared" ref="AH37" si="45">SUM(AH23:AH36)</f>
        <v>23925329.84776362</v>
      </c>
      <c r="AI37" s="279">
        <f t="shared" ref="AI37" si="46">SUM(AI23:AI36)</f>
        <v>23925329.84776362</v>
      </c>
      <c r="AJ37" s="279">
        <f t="shared" ref="AJ37" si="47">SUM(AJ23:AJ36)</f>
        <v>23925329.84776362</v>
      </c>
      <c r="AK37" s="279">
        <f t="shared" ref="AK37" si="48">SUM(AK23:AK36)</f>
        <v>23925329.84776362</v>
      </c>
      <c r="AL37" s="279">
        <f t="shared" ref="AL37" si="49">SUM(AL23:AL36)</f>
        <v>23925329.84776362</v>
      </c>
      <c r="AM37" s="279">
        <f t="shared" ref="AM37" si="50">SUM(AM23:AM36)</f>
        <v>23925329.84776362</v>
      </c>
      <c r="AN37" s="279">
        <f t="shared" ref="AN37" si="51">SUM(AN23:AN36)</f>
        <v>23925329.84776362</v>
      </c>
      <c r="AO37" s="279">
        <f t="shared" ref="AO37" si="52">SUM(AO23:AO36)</f>
        <v>23925329.84776362</v>
      </c>
      <c r="AP37" s="279">
        <f t="shared" ref="AP37" si="53">SUM(AP23:AP36)</f>
        <v>23925329.84776362</v>
      </c>
      <c r="AQ37" s="279">
        <f t="shared" ref="AQ37" si="54">SUM(AQ23:AQ36)</f>
        <v>23925329.84776362</v>
      </c>
      <c r="AR37" s="279">
        <f t="shared" ref="AR37" si="55">SUM(AR23:AR36)</f>
        <v>23925329.84776362</v>
      </c>
      <c r="AS37" s="279">
        <f t="shared" ref="AS37" si="56">SUM(AS23:AS36)</f>
        <v>23925329.84776362</v>
      </c>
      <c r="AT37" s="279">
        <f t="shared" ref="AT37" si="57">SUM(AT23:AT36)</f>
        <v>23925329.84776362</v>
      </c>
      <c r="AU37" s="279">
        <f t="shared" ref="AU37" si="58">SUM(AU23:AU36)</f>
        <v>23925329.84776362</v>
      </c>
      <c r="AV37" s="279">
        <f t="shared" ref="AV37" si="59">SUM(AV23:AV36)</f>
        <v>23925329.84776362</v>
      </c>
      <c r="AW37" s="279">
        <f t="shared" ref="AW37" si="60">SUM(AW23:AW36)</f>
        <v>23925329.84776362</v>
      </c>
      <c r="AX37" s="279">
        <f t="shared" ref="AX37" si="61">SUM(AX23:AX36)</f>
        <v>23925329.84776362</v>
      </c>
      <c r="AY37" s="279">
        <f t="shared" ref="AY37" si="62">SUM(AY23:AY36)</f>
        <v>23925329.84776362</v>
      </c>
      <c r="AZ37" s="279">
        <f t="shared" ref="AZ37" si="63">SUM(AZ23:AZ36)</f>
        <v>23925329.84776362</v>
      </c>
      <c r="BA37" s="279">
        <f t="shared" ref="BA37" si="64">SUM(BA23:BA36)</f>
        <v>23925329.84776362</v>
      </c>
      <c r="BB37" s="279">
        <f t="shared" ref="BB37" si="65">SUM(BB23:BB36)</f>
        <v>23925329.84776362</v>
      </c>
      <c r="BC37" s="279">
        <f t="shared" ref="BC37" si="66">SUM(BC23:BC36)</f>
        <v>23925329.84776362</v>
      </c>
      <c r="BD37" s="279">
        <f t="shared" ref="BD37" si="67">SUM(BD23:BD36)</f>
        <v>23925329.84776362</v>
      </c>
      <c r="BE37" s="279">
        <f t="shared" ref="BE37" si="68">SUM(BE23:BE36)</f>
        <v>23925329.84776362</v>
      </c>
      <c r="BF37" s="279">
        <f t="shared" ref="BF37" si="69">SUM(BF23:BF36)</f>
        <v>23925329.84776362</v>
      </c>
      <c r="BG37" s="279">
        <f t="shared" ref="BG37" si="70">SUM(BG23:BG36)</f>
        <v>23925329.84776362</v>
      </c>
      <c r="BH37" s="279">
        <f t="shared" ref="BH37" si="71">SUM(BH23:BH36)</f>
        <v>23925329.84776362</v>
      </c>
      <c r="BI37" s="279">
        <f t="shared" ref="BI37" si="72">SUM(BI23:BI36)</f>
        <v>23925329.84776362</v>
      </c>
      <c r="BJ37" s="279">
        <f t="shared" ref="BJ37" si="73">SUM(BJ23:BJ36)</f>
        <v>23925329.84776362</v>
      </c>
      <c r="BK37" s="279">
        <f t="shared" ref="BK37" si="74">SUM(BK23:BK36)</f>
        <v>23925329.84776362</v>
      </c>
      <c r="BL37" s="279">
        <f t="shared" ref="BL37" si="75">SUM(BL23:BL36)</f>
        <v>23925329.84776362</v>
      </c>
      <c r="BM37" s="279">
        <f t="shared" ref="BM37" si="76">SUM(BM23:BM36)</f>
        <v>23925329.84776362</v>
      </c>
      <c r="BN37" s="279">
        <f t="shared" ref="BN37" si="77">SUM(BN23:BN36)</f>
        <v>23925329.84776362</v>
      </c>
      <c r="BO37" s="279">
        <f t="shared" ref="BO37" si="78">SUM(BO23:BO36)</f>
        <v>23925329.84776362</v>
      </c>
      <c r="BP37" s="279">
        <f t="shared" ref="BP37" si="79">SUM(BP23:BP36)</f>
        <v>23925329.84776362</v>
      </c>
      <c r="BQ37" s="279">
        <f t="shared" ref="BQ37" si="80">SUM(BQ23:BQ36)</f>
        <v>23925329.84776362</v>
      </c>
      <c r="BR37" s="279">
        <f t="shared" ref="BR37" si="81">SUM(BR23:BR36)</f>
        <v>23925329.84776362</v>
      </c>
      <c r="BS37" s="279">
        <f t="shared" ref="BS37" si="82">SUM(BS23:BS36)</f>
        <v>23925329.84776362</v>
      </c>
      <c r="BT37" s="279">
        <f t="shared" ref="BT37" si="83">SUM(BT23:BT36)</f>
        <v>23925329.84776362</v>
      </c>
      <c r="BU37" s="279">
        <f t="shared" ref="BU37" si="84">SUM(BU23:BU36)</f>
        <v>23925329.84776362</v>
      </c>
      <c r="BV37" s="279">
        <f t="shared" ref="BV37" si="85">SUM(BV23:BV36)</f>
        <v>23925329.84776362</v>
      </c>
      <c r="BW37" s="279">
        <f t="shared" ref="BW37" si="86">SUM(BW23:BW36)</f>
        <v>23925329.84776362</v>
      </c>
      <c r="BX37" s="279">
        <f t="shared" ref="BX37" si="87">SUM(BX23:BX36)</f>
        <v>23925329.84776362</v>
      </c>
      <c r="BY37" s="279">
        <f t="shared" ref="BY37" si="88">SUM(BY23:BY36)</f>
        <v>23925329.84776362</v>
      </c>
      <c r="BZ37" s="279">
        <f t="shared" ref="BZ37" si="89">SUM(BZ23:BZ36)</f>
        <v>23925329.84776362</v>
      </c>
      <c r="CA37" s="279">
        <f t="shared" ref="CA37" si="90">SUM(CA23:CA36)</f>
        <v>23925329.84776362</v>
      </c>
      <c r="CB37" s="279">
        <f t="shared" ref="CB37" si="91">SUM(CB23:CB36)</f>
        <v>23925329.84776362</v>
      </c>
      <c r="CC37" s="279">
        <f t="shared" ref="CC37" si="92">SUM(CC23:CC36)</f>
        <v>23925329.84776362</v>
      </c>
      <c r="CD37" s="279">
        <f t="shared" ref="CD37" si="93">SUM(CD23:CD36)</f>
        <v>23925329.84776362</v>
      </c>
      <c r="CE37" s="279">
        <f t="shared" ref="CE37" si="94">SUM(CE23:CE36)</f>
        <v>23925329.84776362</v>
      </c>
      <c r="CF37" s="279">
        <f t="shared" ref="CF37" si="95">SUM(CF23:CF36)</f>
        <v>23925329.84776362</v>
      </c>
      <c r="CG37" s="279">
        <f t="shared" ref="CG37" si="96">SUM(CG23:CG36)</f>
        <v>23925329.84776362</v>
      </c>
      <c r="CH37" s="282">
        <f t="shared" ref="CH37" si="97">SUM(CH23:CH36)</f>
        <v>23925329.84776362</v>
      </c>
    </row>
    <row r="38" spans="1:86" x14ac:dyDescent="0.35">
      <c r="A38" s="8"/>
      <c r="B38" s="302"/>
      <c r="C38" s="9"/>
      <c r="D38" s="302"/>
      <c r="E38" s="9"/>
      <c r="F38" s="302"/>
      <c r="G38" s="302"/>
      <c r="H38" s="9"/>
      <c r="I38" s="302"/>
      <c r="J38" s="302"/>
      <c r="K38" s="9"/>
      <c r="L38" s="302"/>
      <c r="M38" s="302"/>
      <c r="N38" s="360" t="s">
        <v>195</v>
      </c>
      <c r="O38" s="359">
        <f>SUM(C5:N18)</f>
        <v>23925329.847763609</v>
      </c>
      <c r="P38" s="302"/>
      <c r="Q38" s="9"/>
      <c r="R38" s="302"/>
      <c r="S38" s="302"/>
      <c r="T38" s="9"/>
      <c r="U38" s="302"/>
      <c r="V38" s="302"/>
      <c r="W38" s="9"/>
      <c r="X38" s="302"/>
      <c r="Y38" s="302"/>
      <c r="Z38" s="9"/>
      <c r="AA38" s="302"/>
      <c r="AB38" s="302"/>
      <c r="AC38" s="9"/>
      <c r="AD38" s="302"/>
      <c r="AE38" s="302"/>
      <c r="AF38" s="9"/>
      <c r="AG38" s="302"/>
      <c r="AH38" s="302"/>
      <c r="AI38" s="9"/>
      <c r="AJ38" s="302"/>
      <c r="AK38" s="302"/>
      <c r="AL38" s="9"/>
      <c r="AM38" s="302"/>
      <c r="AN38" s="302"/>
      <c r="AO38" s="9"/>
      <c r="AP38" s="302"/>
      <c r="AQ38" s="302"/>
      <c r="AR38" s="9"/>
      <c r="AS38" s="302"/>
      <c r="AT38" s="302"/>
      <c r="AU38" s="9"/>
      <c r="AV38" s="302"/>
      <c r="AW38" s="302"/>
      <c r="AX38" s="9"/>
      <c r="AY38" s="302"/>
      <c r="AZ38" s="302"/>
      <c r="BA38" s="9"/>
      <c r="BB38" s="302"/>
      <c r="BC38" s="302"/>
      <c r="BD38" s="9"/>
      <c r="BE38" s="302"/>
      <c r="BF38" s="302"/>
      <c r="BG38" s="9"/>
      <c r="BH38" s="302"/>
      <c r="BI38" s="302"/>
      <c r="BJ38" s="9"/>
      <c r="BK38" s="302"/>
      <c r="BL38" s="302"/>
      <c r="BM38" s="9"/>
      <c r="BN38" s="302"/>
      <c r="BO38" s="302"/>
      <c r="BP38" s="9"/>
      <c r="BQ38" s="302"/>
      <c r="BR38" s="302"/>
      <c r="BS38" s="9"/>
      <c r="BT38" s="302"/>
      <c r="BU38" s="302"/>
      <c r="BV38" s="9"/>
      <c r="BW38" s="302"/>
      <c r="BX38" s="302"/>
      <c r="BY38" s="9"/>
      <c r="BZ38" s="302"/>
      <c r="CA38" s="302"/>
      <c r="CB38" s="9"/>
      <c r="CC38" s="302"/>
      <c r="CD38" s="302"/>
      <c r="CE38" s="9"/>
      <c r="CF38" s="302"/>
      <c r="CG38" s="302"/>
      <c r="CH38" s="9"/>
    </row>
    <row r="39" spans="1:86" ht="15" thickBot="1" x14ac:dyDescent="0.4">
      <c r="C39" s="303"/>
      <c r="D39" s="149"/>
      <c r="E39" s="303"/>
      <c r="F39" s="149"/>
      <c r="G39" s="149"/>
      <c r="H39" s="303"/>
      <c r="I39" s="149"/>
      <c r="J39" s="149"/>
      <c r="K39" s="303"/>
      <c r="L39" s="149"/>
      <c r="M39" s="149"/>
      <c r="N39" s="303"/>
      <c r="O39" s="149"/>
      <c r="P39" s="149"/>
      <c r="Q39" s="303"/>
      <c r="R39" s="149"/>
      <c r="S39" s="149"/>
      <c r="T39" s="303"/>
      <c r="U39" s="303"/>
      <c r="V39" s="149"/>
      <c r="W39" s="303"/>
      <c r="X39" s="149"/>
      <c r="Y39" s="149"/>
      <c r="Z39" s="303"/>
      <c r="AA39" s="149"/>
      <c r="AB39" s="149"/>
      <c r="AC39" s="303"/>
      <c r="AD39" s="149"/>
      <c r="AE39" s="149"/>
      <c r="AF39" s="303"/>
      <c r="AG39" s="149"/>
      <c r="AH39" s="149"/>
      <c r="AI39" s="303"/>
      <c r="AJ39" s="149"/>
      <c r="AK39" s="149"/>
      <c r="AL39" s="303"/>
      <c r="AM39" s="149"/>
      <c r="AN39" s="149"/>
      <c r="AO39" s="303"/>
      <c r="AP39" s="149"/>
      <c r="AQ39" s="149"/>
      <c r="AR39" s="303"/>
      <c r="AS39" s="149"/>
      <c r="AT39" s="149"/>
      <c r="AU39" s="303"/>
      <c r="AV39" s="149"/>
      <c r="AW39" s="149"/>
      <c r="AX39" s="303"/>
      <c r="AY39" s="149"/>
      <c r="AZ39" s="149"/>
      <c r="BA39" s="303"/>
      <c r="BB39" s="149"/>
      <c r="BC39" s="149"/>
      <c r="BD39" s="303"/>
      <c r="BE39" s="149"/>
      <c r="BF39" s="149"/>
      <c r="BG39" s="303"/>
      <c r="BH39" s="149"/>
      <c r="BI39" s="149"/>
      <c r="BJ39" s="303"/>
      <c r="BK39" s="149"/>
      <c r="BL39" s="149"/>
      <c r="BM39" s="303"/>
      <c r="BN39" s="149"/>
      <c r="BO39" s="149"/>
      <c r="BP39" s="303"/>
      <c r="BQ39" s="149"/>
      <c r="BR39" s="149"/>
      <c r="BS39" s="303"/>
      <c r="BT39" s="149"/>
      <c r="BU39" s="149"/>
      <c r="BV39" s="303"/>
      <c r="BW39" s="149"/>
      <c r="BX39" s="149"/>
      <c r="BY39" s="303"/>
      <c r="BZ39" s="149"/>
      <c r="CA39" s="149"/>
      <c r="CB39" s="303"/>
      <c r="CC39" s="149"/>
      <c r="CD39" s="149"/>
      <c r="CE39" s="303"/>
      <c r="CF39" s="149"/>
      <c r="CG39" s="149"/>
      <c r="CH39" s="303"/>
    </row>
    <row r="40" spans="1:86" ht="16" thickBot="1" x14ac:dyDescent="0.4">
      <c r="A40" s="574" t="s">
        <v>16</v>
      </c>
      <c r="B40" s="18" t="s">
        <v>10</v>
      </c>
      <c r="C40" s="176">
        <f>C$4</f>
        <v>44562</v>
      </c>
      <c r="D40" s="176">
        <f t="shared" ref="D40:BO40" si="98">D$4</f>
        <v>44593</v>
      </c>
      <c r="E40" s="176">
        <f t="shared" si="98"/>
        <v>44621</v>
      </c>
      <c r="F40" s="176">
        <f t="shared" si="98"/>
        <v>44652</v>
      </c>
      <c r="G40" s="176">
        <f t="shared" si="98"/>
        <v>44682</v>
      </c>
      <c r="H40" s="176">
        <f t="shared" si="98"/>
        <v>44713</v>
      </c>
      <c r="I40" s="176">
        <f t="shared" si="98"/>
        <v>44743</v>
      </c>
      <c r="J40" s="176">
        <f t="shared" si="98"/>
        <v>44774</v>
      </c>
      <c r="K40" s="176">
        <f t="shared" si="98"/>
        <v>44805</v>
      </c>
      <c r="L40" s="176">
        <f t="shared" si="98"/>
        <v>44835</v>
      </c>
      <c r="M40" s="176">
        <f t="shared" si="98"/>
        <v>44866</v>
      </c>
      <c r="N40" s="176">
        <f t="shared" si="98"/>
        <v>44896</v>
      </c>
      <c r="O40" s="176">
        <f t="shared" si="98"/>
        <v>44927</v>
      </c>
      <c r="P40" s="176">
        <f t="shared" si="98"/>
        <v>44958</v>
      </c>
      <c r="Q40" s="176">
        <f t="shared" si="98"/>
        <v>44986</v>
      </c>
      <c r="R40" s="176">
        <f t="shared" si="98"/>
        <v>45017</v>
      </c>
      <c r="S40" s="176">
        <f t="shared" si="98"/>
        <v>45047</v>
      </c>
      <c r="T40" s="176">
        <f t="shared" si="98"/>
        <v>45078</v>
      </c>
      <c r="U40" s="176">
        <f t="shared" si="98"/>
        <v>45108</v>
      </c>
      <c r="V40" s="176">
        <f t="shared" si="98"/>
        <v>45139</v>
      </c>
      <c r="W40" s="176">
        <f t="shared" si="98"/>
        <v>45170</v>
      </c>
      <c r="X40" s="176">
        <f t="shared" si="98"/>
        <v>45200</v>
      </c>
      <c r="Y40" s="176">
        <f t="shared" si="98"/>
        <v>45231</v>
      </c>
      <c r="Z40" s="176">
        <f t="shared" si="98"/>
        <v>45261</v>
      </c>
      <c r="AA40" s="176">
        <f t="shared" si="98"/>
        <v>45292</v>
      </c>
      <c r="AB40" s="176">
        <f t="shared" si="98"/>
        <v>45323</v>
      </c>
      <c r="AC40" s="176">
        <f t="shared" si="98"/>
        <v>45352</v>
      </c>
      <c r="AD40" s="176">
        <f t="shared" si="98"/>
        <v>45383</v>
      </c>
      <c r="AE40" s="176">
        <f t="shared" si="98"/>
        <v>45413</v>
      </c>
      <c r="AF40" s="176">
        <f t="shared" si="98"/>
        <v>45444</v>
      </c>
      <c r="AG40" s="176">
        <f t="shared" si="98"/>
        <v>45474</v>
      </c>
      <c r="AH40" s="176">
        <f t="shared" si="98"/>
        <v>45505</v>
      </c>
      <c r="AI40" s="176">
        <f t="shared" si="98"/>
        <v>45536</v>
      </c>
      <c r="AJ40" s="176">
        <f t="shared" si="98"/>
        <v>45566</v>
      </c>
      <c r="AK40" s="176">
        <f t="shared" si="98"/>
        <v>45597</v>
      </c>
      <c r="AL40" s="176">
        <f t="shared" si="98"/>
        <v>45627</v>
      </c>
      <c r="AM40" s="176">
        <f t="shared" si="98"/>
        <v>45658</v>
      </c>
      <c r="AN40" s="176">
        <f t="shared" si="98"/>
        <v>45689</v>
      </c>
      <c r="AO40" s="176">
        <f t="shared" si="98"/>
        <v>45717</v>
      </c>
      <c r="AP40" s="176">
        <f t="shared" si="98"/>
        <v>45748</v>
      </c>
      <c r="AQ40" s="176">
        <f t="shared" si="98"/>
        <v>45778</v>
      </c>
      <c r="AR40" s="176">
        <f t="shared" si="98"/>
        <v>45809</v>
      </c>
      <c r="AS40" s="176">
        <f t="shared" si="98"/>
        <v>45839</v>
      </c>
      <c r="AT40" s="176">
        <f t="shared" si="98"/>
        <v>45870</v>
      </c>
      <c r="AU40" s="176">
        <f t="shared" si="98"/>
        <v>45901</v>
      </c>
      <c r="AV40" s="176">
        <f t="shared" si="98"/>
        <v>45931</v>
      </c>
      <c r="AW40" s="176">
        <f t="shared" si="98"/>
        <v>45962</v>
      </c>
      <c r="AX40" s="176">
        <f t="shared" si="98"/>
        <v>45992</v>
      </c>
      <c r="AY40" s="176">
        <f t="shared" si="98"/>
        <v>46023</v>
      </c>
      <c r="AZ40" s="176">
        <f t="shared" si="98"/>
        <v>46054</v>
      </c>
      <c r="BA40" s="176">
        <f t="shared" si="98"/>
        <v>46082</v>
      </c>
      <c r="BB40" s="176">
        <f t="shared" si="98"/>
        <v>46113</v>
      </c>
      <c r="BC40" s="176">
        <f t="shared" si="98"/>
        <v>46143</v>
      </c>
      <c r="BD40" s="176">
        <f t="shared" si="98"/>
        <v>46174</v>
      </c>
      <c r="BE40" s="176">
        <f t="shared" si="98"/>
        <v>46204</v>
      </c>
      <c r="BF40" s="176">
        <f t="shared" si="98"/>
        <v>46235</v>
      </c>
      <c r="BG40" s="176">
        <f t="shared" si="98"/>
        <v>46266</v>
      </c>
      <c r="BH40" s="176">
        <f t="shared" si="98"/>
        <v>46296</v>
      </c>
      <c r="BI40" s="176">
        <f t="shared" si="98"/>
        <v>46327</v>
      </c>
      <c r="BJ40" s="176">
        <f t="shared" si="98"/>
        <v>46357</v>
      </c>
      <c r="BK40" s="176">
        <f t="shared" si="98"/>
        <v>46388</v>
      </c>
      <c r="BL40" s="176">
        <f t="shared" si="98"/>
        <v>46419</v>
      </c>
      <c r="BM40" s="176">
        <f t="shared" si="98"/>
        <v>46447</v>
      </c>
      <c r="BN40" s="176">
        <f t="shared" si="98"/>
        <v>46478</v>
      </c>
      <c r="BO40" s="176">
        <f t="shared" si="98"/>
        <v>46508</v>
      </c>
      <c r="BP40" s="176">
        <f t="shared" ref="BP40:CH40" si="99">BP$4</f>
        <v>46539</v>
      </c>
      <c r="BQ40" s="176">
        <f t="shared" si="99"/>
        <v>46569</v>
      </c>
      <c r="BR40" s="176">
        <f t="shared" si="99"/>
        <v>46600</v>
      </c>
      <c r="BS40" s="176">
        <f t="shared" si="99"/>
        <v>46631</v>
      </c>
      <c r="BT40" s="176">
        <f t="shared" si="99"/>
        <v>46661</v>
      </c>
      <c r="BU40" s="176">
        <f t="shared" si="99"/>
        <v>46692</v>
      </c>
      <c r="BV40" s="176">
        <f t="shared" si="99"/>
        <v>46722</v>
      </c>
      <c r="BW40" s="176">
        <f t="shared" si="99"/>
        <v>46753</v>
      </c>
      <c r="BX40" s="176">
        <f t="shared" si="99"/>
        <v>46784</v>
      </c>
      <c r="BY40" s="176">
        <f t="shared" si="99"/>
        <v>46813</v>
      </c>
      <c r="BZ40" s="176">
        <f t="shared" si="99"/>
        <v>46844</v>
      </c>
      <c r="CA40" s="176">
        <f t="shared" si="99"/>
        <v>46874</v>
      </c>
      <c r="CB40" s="176">
        <f t="shared" si="99"/>
        <v>46905</v>
      </c>
      <c r="CC40" s="176">
        <f t="shared" si="99"/>
        <v>46935</v>
      </c>
      <c r="CD40" s="176">
        <f t="shared" si="99"/>
        <v>46966</v>
      </c>
      <c r="CE40" s="176">
        <f t="shared" si="99"/>
        <v>46997</v>
      </c>
      <c r="CF40" s="176">
        <f t="shared" si="99"/>
        <v>47027</v>
      </c>
      <c r="CG40" s="176">
        <f t="shared" si="99"/>
        <v>47058</v>
      </c>
      <c r="CH40" s="177">
        <f t="shared" si="99"/>
        <v>47088</v>
      </c>
    </row>
    <row r="41" spans="1:86" ht="15" customHeight="1" x14ac:dyDescent="0.35">
      <c r="A41" s="575"/>
      <c r="B41" s="11" t="str">
        <f t="shared" ref="B41:B55" si="100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101">G41</f>
        <v>0</v>
      </c>
      <c r="I41" s="3">
        <f t="shared" si="101"/>
        <v>0</v>
      </c>
      <c r="J41" s="3">
        <f t="shared" si="101"/>
        <v>0</v>
      </c>
      <c r="K41" s="3">
        <f t="shared" si="101"/>
        <v>0</v>
      </c>
      <c r="L41" s="3">
        <f t="shared" si="101"/>
        <v>0</v>
      </c>
      <c r="M41" s="3">
        <f t="shared" si="101"/>
        <v>0</v>
      </c>
      <c r="N41" s="3">
        <f t="shared" si="101"/>
        <v>0</v>
      </c>
      <c r="O41" s="3">
        <f t="shared" si="101"/>
        <v>0</v>
      </c>
      <c r="P41" s="3">
        <f t="shared" si="101"/>
        <v>0</v>
      </c>
      <c r="Q41" s="3">
        <f t="shared" si="101"/>
        <v>0</v>
      </c>
      <c r="R41" s="3">
        <f t="shared" si="101"/>
        <v>0</v>
      </c>
      <c r="S41" s="3">
        <f t="shared" si="101"/>
        <v>0</v>
      </c>
      <c r="T41" s="3">
        <f t="shared" si="101"/>
        <v>0</v>
      </c>
      <c r="U41" s="3">
        <f t="shared" si="101"/>
        <v>0</v>
      </c>
      <c r="V41" s="3">
        <f t="shared" si="101"/>
        <v>0</v>
      </c>
      <c r="W41" s="3">
        <f t="shared" si="101"/>
        <v>0</v>
      </c>
      <c r="X41" s="3">
        <f t="shared" si="101"/>
        <v>0</v>
      </c>
      <c r="Y41" s="3">
        <f t="shared" si="101"/>
        <v>0</v>
      </c>
      <c r="Z41" s="3">
        <f t="shared" si="101"/>
        <v>0</v>
      </c>
      <c r="AA41" s="3">
        <f t="shared" si="101"/>
        <v>0</v>
      </c>
      <c r="AB41" s="3">
        <f t="shared" si="101"/>
        <v>0</v>
      </c>
      <c r="AC41" s="3">
        <f t="shared" si="101"/>
        <v>0</v>
      </c>
      <c r="AD41" s="3">
        <f t="shared" si="101"/>
        <v>0</v>
      </c>
      <c r="AE41" s="3">
        <f t="shared" si="101"/>
        <v>0</v>
      </c>
      <c r="AF41" s="3">
        <f t="shared" si="101"/>
        <v>0</v>
      </c>
      <c r="AG41" s="3">
        <f t="shared" si="101"/>
        <v>0</v>
      </c>
      <c r="AH41" s="3">
        <f t="shared" si="101"/>
        <v>0</v>
      </c>
      <c r="AI41" s="3">
        <f t="shared" si="101"/>
        <v>0</v>
      </c>
      <c r="AJ41" s="3">
        <f t="shared" si="101"/>
        <v>0</v>
      </c>
      <c r="AK41" s="3">
        <f t="shared" si="101"/>
        <v>0</v>
      </c>
      <c r="AL41" s="3">
        <f t="shared" si="101"/>
        <v>0</v>
      </c>
      <c r="AM41" s="3">
        <f t="shared" si="101"/>
        <v>0</v>
      </c>
      <c r="AN41" s="3">
        <f t="shared" si="101"/>
        <v>0</v>
      </c>
      <c r="AO41" s="3">
        <f t="shared" si="101"/>
        <v>0</v>
      </c>
      <c r="AP41" s="3">
        <f t="shared" si="101"/>
        <v>0</v>
      </c>
      <c r="AQ41" s="3">
        <f t="shared" si="101"/>
        <v>0</v>
      </c>
      <c r="AR41" s="3">
        <f t="shared" si="101"/>
        <v>0</v>
      </c>
      <c r="AS41" s="3">
        <f t="shared" si="101"/>
        <v>0</v>
      </c>
      <c r="AT41" s="3">
        <f t="shared" si="101"/>
        <v>0</v>
      </c>
      <c r="AU41" s="3">
        <f t="shared" si="101"/>
        <v>0</v>
      </c>
      <c r="AV41" s="3">
        <f t="shared" si="101"/>
        <v>0</v>
      </c>
      <c r="AW41" s="3">
        <f t="shared" si="101"/>
        <v>0</v>
      </c>
      <c r="AX41" s="3">
        <f t="shared" si="101"/>
        <v>0</v>
      </c>
      <c r="AY41" s="3">
        <f t="shared" si="101"/>
        <v>0</v>
      </c>
      <c r="AZ41" s="3">
        <f t="shared" si="101"/>
        <v>0</v>
      </c>
      <c r="BA41" s="3">
        <f t="shared" si="101"/>
        <v>0</v>
      </c>
      <c r="BB41" s="3">
        <f t="shared" si="101"/>
        <v>0</v>
      </c>
      <c r="BC41" s="3">
        <f t="shared" si="101"/>
        <v>0</v>
      </c>
      <c r="BD41" s="3">
        <f t="shared" si="101"/>
        <v>0</v>
      </c>
      <c r="BE41" s="3">
        <f t="shared" si="101"/>
        <v>0</v>
      </c>
      <c r="BF41" s="3">
        <f t="shared" si="101"/>
        <v>0</v>
      </c>
      <c r="BG41" s="3">
        <f t="shared" si="101"/>
        <v>0</v>
      </c>
      <c r="BH41" s="3">
        <f t="shared" si="101"/>
        <v>0</v>
      </c>
      <c r="BI41" s="3">
        <f t="shared" si="101"/>
        <v>0</v>
      </c>
      <c r="BJ41" s="3">
        <f t="shared" si="101"/>
        <v>0</v>
      </c>
      <c r="BK41" s="3">
        <f t="shared" si="101"/>
        <v>0</v>
      </c>
      <c r="BL41" s="3">
        <f t="shared" si="101"/>
        <v>0</v>
      </c>
      <c r="BM41" s="3">
        <f t="shared" si="101"/>
        <v>0</v>
      </c>
      <c r="BN41" s="3">
        <f t="shared" si="101"/>
        <v>0</v>
      </c>
      <c r="BO41" s="3">
        <f t="shared" si="101"/>
        <v>0</v>
      </c>
      <c r="BP41" s="3">
        <f t="shared" si="101"/>
        <v>0</v>
      </c>
      <c r="BQ41" s="3">
        <f t="shared" si="101"/>
        <v>0</v>
      </c>
      <c r="BR41" s="3">
        <f t="shared" si="101"/>
        <v>0</v>
      </c>
      <c r="BS41" s="3">
        <f t="shared" si="101"/>
        <v>0</v>
      </c>
      <c r="BT41" s="3">
        <f t="shared" ref="BT41:CH41" si="102">BS41</f>
        <v>0</v>
      </c>
      <c r="BU41" s="3">
        <f t="shared" si="102"/>
        <v>0</v>
      </c>
      <c r="BV41" s="3">
        <f t="shared" si="102"/>
        <v>0</v>
      </c>
      <c r="BW41" s="3">
        <f t="shared" si="102"/>
        <v>0</v>
      </c>
      <c r="BX41" s="3">
        <f t="shared" si="102"/>
        <v>0</v>
      </c>
      <c r="BY41" s="3">
        <f t="shared" si="102"/>
        <v>0</v>
      </c>
      <c r="BZ41" s="3">
        <f t="shared" si="102"/>
        <v>0</v>
      </c>
      <c r="CA41" s="3">
        <f t="shared" si="102"/>
        <v>0</v>
      </c>
      <c r="CB41" s="3">
        <f t="shared" si="102"/>
        <v>0</v>
      </c>
      <c r="CC41" s="3">
        <f t="shared" si="102"/>
        <v>0</v>
      </c>
      <c r="CD41" s="3">
        <f t="shared" si="102"/>
        <v>0</v>
      </c>
      <c r="CE41" s="3">
        <f t="shared" si="102"/>
        <v>0</v>
      </c>
      <c r="CF41" s="3">
        <f t="shared" si="102"/>
        <v>0</v>
      </c>
      <c r="CG41" s="3">
        <f t="shared" si="102"/>
        <v>0</v>
      </c>
      <c r="CH41" s="12">
        <f t="shared" si="102"/>
        <v>0</v>
      </c>
    </row>
    <row r="42" spans="1:86" x14ac:dyDescent="0.35">
      <c r="A42" s="575"/>
      <c r="B42" s="13" t="str">
        <f t="shared" si="100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103">F42</f>
        <v>0</v>
      </c>
      <c r="H42" s="3">
        <f t="shared" si="103"/>
        <v>0</v>
      </c>
      <c r="I42" s="3">
        <f t="shared" si="103"/>
        <v>0</v>
      </c>
      <c r="J42" s="3">
        <f t="shared" si="103"/>
        <v>0</v>
      </c>
      <c r="K42" s="3">
        <f t="shared" si="103"/>
        <v>0</v>
      </c>
      <c r="L42" s="3">
        <f t="shared" si="103"/>
        <v>0</v>
      </c>
      <c r="M42" s="3">
        <f t="shared" si="103"/>
        <v>0</v>
      </c>
      <c r="N42" s="3">
        <f t="shared" si="103"/>
        <v>0</v>
      </c>
      <c r="O42" s="3">
        <f t="shared" si="103"/>
        <v>0</v>
      </c>
      <c r="P42" s="3">
        <f t="shared" si="103"/>
        <v>0</v>
      </c>
      <c r="Q42" s="3">
        <f t="shared" si="103"/>
        <v>0</v>
      </c>
      <c r="R42" s="3">
        <f t="shared" si="103"/>
        <v>0</v>
      </c>
      <c r="S42" s="3">
        <f t="shared" si="103"/>
        <v>0</v>
      </c>
      <c r="T42" s="3">
        <f t="shared" si="103"/>
        <v>0</v>
      </c>
      <c r="U42" s="3">
        <f t="shared" si="103"/>
        <v>0</v>
      </c>
      <c r="V42" s="3">
        <f t="shared" si="103"/>
        <v>0</v>
      </c>
      <c r="W42" s="3">
        <f t="shared" si="103"/>
        <v>0</v>
      </c>
      <c r="X42" s="3">
        <f t="shared" si="103"/>
        <v>0</v>
      </c>
      <c r="Y42" s="3">
        <f t="shared" si="103"/>
        <v>0</v>
      </c>
      <c r="Z42" s="3">
        <f t="shared" si="103"/>
        <v>0</v>
      </c>
      <c r="AA42" s="3">
        <f t="shared" si="103"/>
        <v>0</v>
      </c>
      <c r="AB42" s="3">
        <f t="shared" si="103"/>
        <v>0</v>
      </c>
      <c r="AC42" s="3">
        <f t="shared" si="103"/>
        <v>0</v>
      </c>
      <c r="AD42" s="3">
        <f t="shared" si="103"/>
        <v>0</v>
      </c>
      <c r="AE42" s="3">
        <f t="shared" si="103"/>
        <v>0</v>
      </c>
      <c r="AF42" s="3">
        <f t="shared" si="103"/>
        <v>0</v>
      </c>
      <c r="AG42" s="3">
        <f t="shared" si="103"/>
        <v>0</v>
      </c>
      <c r="AH42" s="3">
        <f t="shared" si="103"/>
        <v>0</v>
      </c>
      <c r="AI42" s="3">
        <f t="shared" si="103"/>
        <v>0</v>
      </c>
      <c r="AJ42" s="3">
        <f t="shared" si="103"/>
        <v>0</v>
      </c>
      <c r="AK42" s="3">
        <f t="shared" si="103"/>
        <v>0</v>
      </c>
      <c r="AL42" s="3">
        <f t="shared" si="103"/>
        <v>0</v>
      </c>
      <c r="AM42" s="3">
        <f t="shared" si="103"/>
        <v>0</v>
      </c>
      <c r="AN42" s="3">
        <f t="shared" si="103"/>
        <v>0</v>
      </c>
      <c r="AO42" s="3">
        <f t="shared" si="103"/>
        <v>0</v>
      </c>
      <c r="AP42" s="3">
        <f t="shared" si="103"/>
        <v>0</v>
      </c>
      <c r="AQ42" s="3">
        <f t="shared" si="103"/>
        <v>0</v>
      </c>
      <c r="AR42" s="3">
        <f t="shared" si="103"/>
        <v>0</v>
      </c>
      <c r="AS42" s="3">
        <f t="shared" si="103"/>
        <v>0</v>
      </c>
      <c r="AT42" s="3">
        <f t="shared" si="103"/>
        <v>0</v>
      </c>
      <c r="AU42" s="3">
        <f t="shared" si="103"/>
        <v>0</v>
      </c>
      <c r="AV42" s="3">
        <f t="shared" si="103"/>
        <v>0</v>
      </c>
      <c r="AW42" s="3">
        <f t="shared" si="103"/>
        <v>0</v>
      </c>
      <c r="AX42" s="3">
        <f t="shared" si="103"/>
        <v>0</v>
      </c>
      <c r="AY42" s="3">
        <f t="shared" si="103"/>
        <v>0</v>
      </c>
      <c r="AZ42" s="3">
        <f t="shared" si="103"/>
        <v>0</v>
      </c>
      <c r="BA42" s="3">
        <f t="shared" si="103"/>
        <v>0</v>
      </c>
      <c r="BB42" s="3">
        <f t="shared" si="103"/>
        <v>0</v>
      </c>
      <c r="BC42" s="3">
        <f t="shared" si="103"/>
        <v>0</v>
      </c>
      <c r="BD42" s="3">
        <f t="shared" si="103"/>
        <v>0</v>
      </c>
      <c r="BE42" s="3">
        <f t="shared" si="103"/>
        <v>0</v>
      </c>
      <c r="BF42" s="3">
        <f t="shared" si="103"/>
        <v>0</v>
      </c>
      <c r="BG42" s="3">
        <f t="shared" si="103"/>
        <v>0</v>
      </c>
      <c r="BH42" s="3">
        <f t="shared" si="103"/>
        <v>0</v>
      </c>
      <c r="BI42" s="3">
        <f t="shared" si="103"/>
        <v>0</v>
      </c>
      <c r="BJ42" s="3">
        <f t="shared" si="103"/>
        <v>0</v>
      </c>
      <c r="BK42" s="3">
        <f t="shared" si="103"/>
        <v>0</v>
      </c>
      <c r="BL42" s="3">
        <f t="shared" si="103"/>
        <v>0</v>
      </c>
      <c r="BM42" s="3">
        <f t="shared" si="103"/>
        <v>0</v>
      </c>
      <c r="BN42" s="3">
        <f t="shared" si="103"/>
        <v>0</v>
      </c>
      <c r="BO42" s="3">
        <f t="shared" si="103"/>
        <v>0</v>
      </c>
      <c r="BP42" s="3">
        <f t="shared" si="103"/>
        <v>0</v>
      </c>
      <c r="BQ42" s="3">
        <f t="shared" si="103"/>
        <v>0</v>
      </c>
      <c r="BR42" s="3">
        <f t="shared" si="103"/>
        <v>0</v>
      </c>
      <c r="BS42" s="3">
        <f t="shared" ref="BS42:CH42" si="104">BR42</f>
        <v>0</v>
      </c>
      <c r="BT42" s="3">
        <f t="shared" si="104"/>
        <v>0</v>
      </c>
      <c r="BU42" s="3">
        <f t="shared" si="104"/>
        <v>0</v>
      </c>
      <c r="BV42" s="3">
        <f t="shared" si="104"/>
        <v>0</v>
      </c>
      <c r="BW42" s="3">
        <f t="shared" si="104"/>
        <v>0</v>
      </c>
      <c r="BX42" s="3">
        <f t="shared" si="104"/>
        <v>0</v>
      </c>
      <c r="BY42" s="3">
        <f t="shared" si="104"/>
        <v>0</v>
      </c>
      <c r="BZ42" s="3">
        <f t="shared" si="104"/>
        <v>0</v>
      </c>
      <c r="CA42" s="3">
        <f t="shared" si="104"/>
        <v>0</v>
      </c>
      <c r="CB42" s="3">
        <f t="shared" si="104"/>
        <v>0</v>
      </c>
      <c r="CC42" s="3">
        <f t="shared" si="104"/>
        <v>0</v>
      </c>
      <c r="CD42" s="3">
        <f t="shared" si="104"/>
        <v>0</v>
      </c>
      <c r="CE42" s="3">
        <f t="shared" si="104"/>
        <v>0</v>
      </c>
      <c r="CF42" s="3">
        <f t="shared" si="104"/>
        <v>0</v>
      </c>
      <c r="CG42" s="3">
        <f t="shared" si="104"/>
        <v>0</v>
      </c>
      <c r="CH42" s="12">
        <f t="shared" si="104"/>
        <v>0</v>
      </c>
    </row>
    <row r="43" spans="1:86" x14ac:dyDescent="0.35">
      <c r="A43" s="575"/>
      <c r="B43" s="11" t="str">
        <f t="shared" si="100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105">F43</f>
        <v>0</v>
      </c>
      <c r="H43" s="3">
        <f t="shared" si="105"/>
        <v>0</v>
      </c>
      <c r="I43" s="3">
        <f t="shared" si="105"/>
        <v>0</v>
      </c>
      <c r="J43" s="3">
        <f t="shared" si="105"/>
        <v>0</v>
      </c>
      <c r="K43" s="3">
        <f t="shared" si="105"/>
        <v>0</v>
      </c>
      <c r="L43" s="3">
        <f t="shared" si="105"/>
        <v>0</v>
      </c>
      <c r="M43" s="3">
        <f t="shared" si="105"/>
        <v>0</v>
      </c>
      <c r="N43" s="3">
        <f t="shared" si="105"/>
        <v>0</v>
      </c>
      <c r="O43" s="3">
        <f t="shared" si="105"/>
        <v>0</v>
      </c>
      <c r="P43" s="3">
        <f t="shared" si="105"/>
        <v>0</v>
      </c>
      <c r="Q43" s="3">
        <f t="shared" si="105"/>
        <v>0</v>
      </c>
      <c r="R43" s="3">
        <f t="shared" si="105"/>
        <v>0</v>
      </c>
      <c r="S43" s="3">
        <f t="shared" si="105"/>
        <v>0</v>
      </c>
      <c r="T43" s="3">
        <f t="shared" si="105"/>
        <v>0</v>
      </c>
      <c r="U43" s="3">
        <f t="shared" si="105"/>
        <v>0</v>
      </c>
      <c r="V43" s="3">
        <f t="shared" si="105"/>
        <v>0</v>
      </c>
      <c r="W43" s="3">
        <f t="shared" si="105"/>
        <v>0</v>
      </c>
      <c r="X43" s="3">
        <f t="shared" si="105"/>
        <v>0</v>
      </c>
      <c r="Y43" s="3">
        <f t="shared" si="105"/>
        <v>0</v>
      </c>
      <c r="Z43" s="3">
        <f t="shared" si="105"/>
        <v>0</v>
      </c>
      <c r="AA43" s="3">
        <f t="shared" si="105"/>
        <v>0</v>
      </c>
      <c r="AB43" s="3">
        <f t="shared" si="105"/>
        <v>0</v>
      </c>
      <c r="AC43" s="3">
        <f t="shared" si="105"/>
        <v>0</v>
      </c>
      <c r="AD43" s="3">
        <f t="shared" si="105"/>
        <v>0</v>
      </c>
      <c r="AE43" s="3">
        <f t="shared" si="105"/>
        <v>0</v>
      </c>
      <c r="AF43" s="3">
        <f t="shared" si="105"/>
        <v>0</v>
      </c>
      <c r="AG43" s="3">
        <f t="shared" si="105"/>
        <v>0</v>
      </c>
      <c r="AH43" s="3">
        <f t="shared" si="105"/>
        <v>0</v>
      </c>
      <c r="AI43" s="3">
        <f t="shared" si="105"/>
        <v>0</v>
      </c>
      <c r="AJ43" s="3">
        <f t="shared" si="105"/>
        <v>0</v>
      </c>
      <c r="AK43" s="3">
        <f t="shared" si="105"/>
        <v>0</v>
      </c>
      <c r="AL43" s="3">
        <f t="shared" si="105"/>
        <v>0</v>
      </c>
      <c r="AM43" s="3">
        <f t="shared" si="105"/>
        <v>0</v>
      </c>
      <c r="AN43" s="3">
        <f t="shared" si="105"/>
        <v>0</v>
      </c>
      <c r="AO43" s="3">
        <f t="shared" si="105"/>
        <v>0</v>
      </c>
      <c r="AP43" s="3">
        <f t="shared" si="105"/>
        <v>0</v>
      </c>
      <c r="AQ43" s="3">
        <f t="shared" si="105"/>
        <v>0</v>
      </c>
      <c r="AR43" s="3">
        <f t="shared" si="105"/>
        <v>0</v>
      </c>
      <c r="AS43" s="3">
        <f t="shared" si="105"/>
        <v>0</v>
      </c>
      <c r="AT43" s="3">
        <f t="shared" si="105"/>
        <v>0</v>
      </c>
      <c r="AU43" s="3">
        <f t="shared" si="105"/>
        <v>0</v>
      </c>
      <c r="AV43" s="3">
        <f t="shared" si="105"/>
        <v>0</v>
      </c>
      <c r="AW43" s="3">
        <f t="shared" si="105"/>
        <v>0</v>
      </c>
      <c r="AX43" s="3">
        <f t="shared" si="105"/>
        <v>0</v>
      </c>
      <c r="AY43" s="3">
        <f t="shared" si="105"/>
        <v>0</v>
      </c>
      <c r="AZ43" s="3">
        <f t="shared" si="105"/>
        <v>0</v>
      </c>
      <c r="BA43" s="3">
        <f t="shared" si="105"/>
        <v>0</v>
      </c>
      <c r="BB43" s="3">
        <f t="shared" si="105"/>
        <v>0</v>
      </c>
      <c r="BC43" s="3">
        <f t="shared" si="105"/>
        <v>0</v>
      </c>
      <c r="BD43" s="3">
        <f t="shared" si="105"/>
        <v>0</v>
      </c>
      <c r="BE43" s="3">
        <f t="shared" si="105"/>
        <v>0</v>
      </c>
      <c r="BF43" s="3">
        <f t="shared" si="105"/>
        <v>0</v>
      </c>
      <c r="BG43" s="3">
        <f t="shared" si="105"/>
        <v>0</v>
      </c>
      <c r="BH43" s="3">
        <f t="shared" si="105"/>
        <v>0</v>
      </c>
      <c r="BI43" s="3">
        <f t="shared" si="105"/>
        <v>0</v>
      </c>
      <c r="BJ43" s="3">
        <f t="shared" si="105"/>
        <v>0</v>
      </c>
      <c r="BK43" s="3">
        <f t="shared" si="105"/>
        <v>0</v>
      </c>
      <c r="BL43" s="3">
        <f t="shared" si="105"/>
        <v>0</v>
      </c>
      <c r="BM43" s="3">
        <f t="shared" si="105"/>
        <v>0</v>
      </c>
      <c r="BN43" s="3">
        <f t="shared" si="105"/>
        <v>0</v>
      </c>
      <c r="BO43" s="3">
        <f t="shared" si="105"/>
        <v>0</v>
      </c>
      <c r="BP43" s="3">
        <f t="shared" si="105"/>
        <v>0</v>
      </c>
      <c r="BQ43" s="3">
        <f t="shared" si="105"/>
        <v>0</v>
      </c>
      <c r="BR43" s="3">
        <f t="shared" si="105"/>
        <v>0</v>
      </c>
      <c r="BS43" s="3">
        <f t="shared" ref="BS43:CH43" si="106">BR43</f>
        <v>0</v>
      </c>
      <c r="BT43" s="3">
        <f t="shared" si="106"/>
        <v>0</v>
      </c>
      <c r="BU43" s="3">
        <f t="shared" si="106"/>
        <v>0</v>
      </c>
      <c r="BV43" s="3">
        <f t="shared" si="106"/>
        <v>0</v>
      </c>
      <c r="BW43" s="3">
        <f t="shared" si="106"/>
        <v>0</v>
      </c>
      <c r="BX43" s="3">
        <f t="shared" si="106"/>
        <v>0</v>
      </c>
      <c r="BY43" s="3">
        <f t="shared" si="106"/>
        <v>0</v>
      </c>
      <c r="BZ43" s="3">
        <f t="shared" si="106"/>
        <v>0</v>
      </c>
      <c r="CA43" s="3">
        <f t="shared" si="106"/>
        <v>0</v>
      </c>
      <c r="CB43" s="3">
        <f t="shared" si="106"/>
        <v>0</v>
      </c>
      <c r="CC43" s="3">
        <f t="shared" si="106"/>
        <v>0</v>
      </c>
      <c r="CD43" s="3">
        <f t="shared" si="106"/>
        <v>0</v>
      </c>
      <c r="CE43" s="3">
        <f t="shared" si="106"/>
        <v>0</v>
      </c>
      <c r="CF43" s="3">
        <f t="shared" si="106"/>
        <v>0</v>
      </c>
      <c r="CG43" s="3">
        <f t="shared" si="106"/>
        <v>0</v>
      </c>
      <c r="CH43" s="12">
        <f t="shared" si="106"/>
        <v>0</v>
      </c>
    </row>
    <row r="44" spans="1:86" x14ac:dyDescent="0.35">
      <c r="A44" s="575"/>
      <c r="B44" s="11" t="str">
        <f t="shared" si="100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107">F44</f>
        <v>0</v>
      </c>
      <c r="H44" s="3">
        <f t="shared" si="107"/>
        <v>0</v>
      </c>
      <c r="I44" s="3">
        <f t="shared" si="107"/>
        <v>0</v>
      </c>
      <c r="J44" s="3">
        <f t="shared" si="107"/>
        <v>0</v>
      </c>
      <c r="K44" s="3">
        <f t="shared" si="107"/>
        <v>0</v>
      </c>
      <c r="L44" s="3">
        <f t="shared" si="107"/>
        <v>0</v>
      </c>
      <c r="M44" s="3">
        <f t="shared" si="107"/>
        <v>0</v>
      </c>
      <c r="N44" s="3">
        <f t="shared" si="107"/>
        <v>0</v>
      </c>
      <c r="O44" s="3">
        <f t="shared" si="107"/>
        <v>0</v>
      </c>
      <c r="P44" s="3">
        <f t="shared" si="107"/>
        <v>0</v>
      </c>
      <c r="Q44" s="3">
        <f t="shared" si="107"/>
        <v>0</v>
      </c>
      <c r="R44" s="3">
        <f t="shared" si="107"/>
        <v>0</v>
      </c>
      <c r="S44" s="3">
        <f t="shared" si="107"/>
        <v>0</v>
      </c>
      <c r="T44" s="3">
        <f t="shared" si="107"/>
        <v>0</v>
      </c>
      <c r="U44" s="3">
        <f t="shared" si="107"/>
        <v>0</v>
      </c>
      <c r="V44" s="3">
        <f t="shared" si="107"/>
        <v>0</v>
      </c>
      <c r="W44" s="3">
        <f t="shared" si="107"/>
        <v>0</v>
      </c>
      <c r="X44" s="3">
        <f t="shared" si="107"/>
        <v>0</v>
      </c>
      <c r="Y44" s="3">
        <f t="shared" si="107"/>
        <v>0</v>
      </c>
      <c r="Z44" s="3">
        <f t="shared" si="107"/>
        <v>0</v>
      </c>
      <c r="AA44" s="3">
        <f t="shared" si="107"/>
        <v>0</v>
      </c>
      <c r="AB44" s="3">
        <f t="shared" si="107"/>
        <v>0</v>
      </c>
      <c r="AC44" s="3">
        <f t="shared" si="107"/>
        <v>0</v>
      </c>
      <c r="AD44" s="3">
        <f t="shared" si="107"/>
        <v>0</v>
      </c>
      <c r="AE44" s="3">
        <f t="shared" si="107"/>
        <v>0</v>
      </c>
      <c r="AF44" s="3">
        <f t="shared" si="107"/>
        <v>0</v>
      </c>
      <c r="AG44" s="3">
        <f t="shared" si="107"/>
        <v>0</v>
      </c>
      <c r="AH44" s="3">
        <f t="shared" si="107"/>
        <v>0</v>
      </c>
      <c r="AI44" s="3">
        <f t="shared" si="107"/>
        <v>0</v>
      </c>
      <c r="AJ44" s="3">
        <f t="shared" si="107"/>
        <v>0</v>
      </c>
      <c r="AK44" s="3">
        <f t="shared" si="107"/>
        <v>0</v>
      </c>
      <c r="AL44" s="3">
        <f t="shared" si="107"/>
        <v>0</v>
      </c>
      <c r="AM44" s="3">
        <f t="shared" si="107"/>
        <v>0</v>
      </c>
      <c r="AN44" s="3">
        <f t="shared" si="107"/>
        <v>0</v>
      </c>
      <c r="AO44" s="3">
        <f t="shared" si="107"/>
        <v>0</v>
      </c>
      <c r="AP44" s="3">
        <f t="shared" si="107"/>
        <v>0</v>
      </c>
      <c r="AQ44" s="3">
        <f t="shared" si="107"/>
        <v>0</v>
      </c>
      <c r="AR44" s="3">
        <f t="shared" si="107"/>
        <v>0</v>
      </c>
      <c r="AS44" s="3">
        <f t="shared" si="107"/>
        <v>0</v>
      </c>
      <c r="AT44" s="3">
        <f t="shared" si="107"/>
        <v>0</v>
      </c>
      <c r="AU44" s="3">
        <f t="shared" si="107"/>
        <v>0</v>
      </c>
      <c r="AV44" s="3">
        <f t="shared" si="107"/>
        <v>0</v>
      </c>
      <c r="AW44" s="3">
        <f t="shared" si="107"/>
        <v>0</v>
      </c>
      <c r="AX44" s="3">
        <f t="shared" si="107"/>
        <v>0</v>
      </c>
      <c r="AY44" s="3">
        <f t="shared" si="107"/>
        <v>0</v>
      </c>
      <c r="AZ44" s="3">
        <f t="shared" si="107"/>
        <v>0</v>
      </c>
      <c r="BA44" s="3">
        <f t="shared" si="107"/>
        <v>0</v>
      </c>
      <c r="BB44" s="3">
        <f t="shared" si="107"/>
        <v>0</v>
      </c>
      <c r="BC44" s="3">
        <f t="shared" si="107"/>
        <v>0</v>
      </c>
      <c r="BD44" s="3">
        <f t="shared" si="107"/>
        <v>0</v>
      </c>
      <c r="BE44" s="3">
        <f t="shared" si="107"/>
        <v>0</v>
      </c>
      <c r="BF44" s="3">
        <f t="shared" si="107"/>
        <v>0</v>
      </c>
      <c r="BG44" s="3">
        <f t="shared" si="107"/>
        <v>0</v>
      </c>
      <c r="BH44" s="3">
        <f t="shared" si="107"/>
        <v>0</v>
      </c>
      <c r="BI44" s="3">
        <f t="shared" si="107"/>
        <v>0</v>
      </c>
      <c r="BJ44" s="3">
        <f t="shared" si="107"/>
        <v>0</v>
      </c>
      <c r="BK44" s="3">
        <f t="shared" si="107"/>
        <v>0</v>
      </c>
      <c r="BL44" s="3">
        <f t="shared" si="107"/>
        <v>0</v>
      </c>
      <c r="BM44" s="3">
        <f t="shared" si="107"/>
        <v>0</v>
      </c>
      <c r="BN44" s="3">
        <f t="shared" si="107"/>
        <v>0</v>
      </c>
      <c r="BO44" s="3">
        <f t="shared" si="107"/>
        <v>0</v>
      </c>
      <c r="BP44" s="3">
        <f t="shared" si="107"/>
        <v>0</v>
      </c>
      <c r="BQ44" s="3">
        <f t="shared" si="107"/>
        <v>0</v>
      </c>
      <c r="BR44" s="3">
        <f t="shared" si="107"/>
        <v>0</v>
      </c>
      <c r="BS44" s="3">
        <f t="shared" ref="BS44:CH44" si="108">BR44</f>
        <v>0</v>
      </c>
      <c r="BT44" s="3">
        <f t="shared" si="108"/>
        <v>0</v>
      </c>
      <c r="BU44" s="3">
        <f t="shared" si="108"/>
        <v>0</v>
      </c>
      <c r="BV44" s="3">
        <f t="shared" si="108"/>
        <v>0</v>
      </c>
      <c r="BW44" s="3">
        <f t="shared" si="108"/>
        <v>0</v>
      </c>
      <c r="BX44" s="3">
        <f t="shared" si="108"/>
        <v>0</v>
      </c>
      <c r="BY44" s="3">
        <f t="shared" si="108"/>
        <v>0</v>
      </c>
      <c r="BZ44" s="3">
        <f t="shared" si="108"/>
        <v>0</v>
      </c>
      <c r="CA44" s="3">
        <f t="shared" si="108"/>
        <v>0</v>
      </c>
      <c r="CB44" s="3">
        <f t="shared" si="108"/>
        <v>0</v>
      </c>
      <c r="CC44" s="3">
        <f t="shared" si="108"/>
        <v>0</v>
      </c>
      <c r="CD44" s="3">
        <f t="shared" si="108"/>
        <v>0</v>
      </c>
      <c r="CE44" s="3">
        <f t="shared" si="108"/>
        <v>0</v>
      </c>
      <c r="CF44" s="3">
        <f t="shared" si="108"/>
        <v>0</v>
      </c>
      <c r="CG44" s="3">
        <f t="shared" si="108"/>
        <v>0</v>
      </c>
      <c r="CH44" s="12">
        <f t="shared" si="108"/>
        <v>0</v>
      </c>
    </row>
    <row r="45" spans="1:86" x14ac:dyDescent="0.35">
      <c r="A45" s="575"/>
      <c r="B45" s="13" t="str">
        <f t="shared" si="100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109">F45</f>
        <v>0</v>
      </c>
      <c r="H45" s="3">
        <f t="shared" si="109"/>
        <v>0</v>
      </c>
      <c r="I45" s="3">
        <f t="shared" si="109"/>
        <v>0</v>
      </c>
      <c r="J45" s="3">
        <f t="shared" si="109"/>
        <v>0</v>
      </c>
      <c r="K45" s="3">
        <f t="shared" si="109"/>
        <v>0</v>
      </c>
      <c r="L45" s="3">
        <f t="shared" si="109"/>
        <v>0</v>
      </c>
      <c r="M45" s="3">
        <f t="shared" si="109"/>
        <v>0</v>
      </c>
      <c r="N45" s="3">
        <f t="shared" si="109"/>
        <v>0</v>
      </c>
      <c r="O45" s="3">
        <f t="shared" si="109"/>
        <v>0</v>
      </c>
      <c r="P45" s="3">
        <f t="shared" si="109"/>
        <v>0</v>
      </c>
      <c r="Q45" s="3">
        <f t="shared" si="109"/>
        <v>0</v>
      </c>
      <c r="R45" s="3">
        <f t="shared" si="109"/>
        <v>0</v>
      </c>
      <c r="S45" s="3">
        <f t="shared" si="109"/>
        <v>0</v>
      </c>
      <c r="T45" s="3">
        <f t="shared" si="109"/>
        <v>0</v>
      </c>
      <c r="U45" s="3">
        <f t="shared" si="109"/>
        <v>0</v>
      </c>
      <c r="V45" s="3">
        <f t="shared" si="109"/>
        <v>0</v>
      </c>
      <c r="W45" s="3">
        <f t="shared" si="109"/>
        <v>0</v>
      </c>
      <c r="X45" s="3">
        <f t="shared" si="109"/>
        <v>0</v>
      </c>
      <c r="Y45" s="3">
        <f t="shared" si="109"/>
        <v>0</v>
      </c>
      <c r="Z45" s="3">
        <f t="shared" si="109"/>
        <v>0</v>
      </c>
      <c r="AA45" s="3">
        <f t="shared" si="109"/>
        <v>0</v>
      </c>
      <c r="AB45" s="3">
        <f t="shared" si="109"/>
        <v>0</v>
      </c>
      <c r="AC45" s="3">
        <f t="shared" si="109"/>
        <v>0</v>
      </c>
      <c r="AD45" s="3">
        <f t="shared" si="109"/>
        <v>0</v>
      </c>
      <c r="AE45" s="3">
        <f t="shared" si="109"/>
        <v>0</v>
      </c>
      <c r="AF45" s="3">
        <f t="shared" si="109"/>
        <v>0</v>
      </c>
      <c r="AG45" s="3">
        <f t="shared" si="109"/>
        <v>0</v>
      </c>
      <c r="AH45" s="3">
        <f t="shared" si="109"/>
        <v>0</v>
      </c>
      <c r="AI45" s="3">
        <f t="shared" si="109"/>
        <v>0</v>
      </c>
      <c r="AJ45" s="3">
        <f t="shared" si="109"/>
        <v>0</v>
      </c>
      <c r="AK45" s="3">
        <f t="shared" si="109"/>
        <v>0</v>
      </c>
      <c r="AL45" s="3">
        <f t="shared" si="109"/>
        <v>0</v>
      </c>
      <c r="AM45" s="3">
        <f t="shared" si="109"/>
        <v>0</v>
      </c>
      <c r="AN45" s="3">
        <f t="shared" si="109"/>
        <v>0</v>
      </c>
      <c r="AO45" s="3">
        <f t="shared" si="109"/>
        <v>0</v>
      </c>
      <c r="AP45" s="3">
        <f t="shared" si="109"/>
        <v>0</v>
      </c>
      <c r="AQ45" s="3">
        <f t="shared" si="109"/>
        <v>0</v>
      </c>
      <c r="AR45" s="3">
        <f t="shared" si="109"/>
        <v>0</v>
      </c>
      <c r="AS45" s="3">
        <f t="shared" si="109"/>
        <v>0</v>
      </c>
      <c r="AT45" s="3">
        <f t="shared" si="109"/>
        <v>0</v>
      </c>
      <c r="AU45" s="3">
        <f t="shared" si="109"/>
        <v>0</v>
      </c>
      <c r="AV45" s="3">
        <f t="shared" si="109"/>
        <v>0</v>
      </c>
      <c r="AW45" s="3">
        <f t="shared" si="109"/>
        <v>0</v>
      </c>
      <c r="AX45" s="3">
        <f t="shared" si="109"/>
        <v>0</v>
      </c>
      <c r="AY45" s="3">
        <f t="shared" si="109"/>
        <v>0</v>
      </c>
      <c r="AZ45" s="3">
        <f t="shared" si="109"/>
        <v>0</v>
      </c>
      <c r="BA45" s="3">
        <f t="shared" si="109"/>
        <v>0</v>
      </c>
      <c r="BB45" s="3">
        <f t="shared" si="109"/>
        <v>0</v>
      </c>
      <c r="BC45" s="3">
        <f t="shared" si="109"/>
        <v>0</v>
      </c>
      <c r="BD45" s="3">
        <f t="shared" si="109"/>
        <v>0</v>
      </c>
      <c r="BE45" s="3">
        <f t="shared" si="109"/>
        <v>0</v>
      </c>
      <c r="BF45" s="3">
        <f t="shared" si="109"/>
        <v>0</v>
      </c>
      <c r="BG45" s="3">
        <f t="shared" si="109"/>
        <v>0</v>
      </c>
      <c r="BH45" s="3">
        <f t="shared" si="109"/>
        <v>0</v>
      </c>
      <c r="BI45" s="3">
        <f t="shared" si="109"/>
        <v>0</v>
      </c>
      <c r="BJ45" s="3">
        <f t="shared" si="109"/>
        <v>0</v>
      </c>
      <c r="BK45" s="3">
        <f t="shared" si="109"/>
        <v>0</v>
      </c>
      <c r="BL45" s="3">
        <f t="shared" si="109"/>
        <v>0</v>
      </c>
      <c r="BM45" s="3">
        <f t="shared" si="109"/>
        <v>0</v>
      </c>
      <c r="BN45" s="3">
        <f t="shared" si="109"/>
        <v>0</v>
      </c>
      <c r="BO45" s="3">
        <f t="shared" si="109"/>
        <v>0</v>
      </c>
      <c r="BP45" s="3">
        <f t="shared" si="109"/>
        <v>0</v>
      </c>
      <c r="BQ45" s="3">
        <f t="shared" si="109"/>
        <v>0</v>
      </c>
      <c r="BR45" s="3">
        <f t="shared" si="109"/>
        <v>0</v>
      </c>
      <c r="BS45" s="3">
        <f t="shared" ref="BS45:CH45" si="110">BR45</f>
        <v>0</v>
      </c>
      <c r="BT45" s="3">
        <f t="shared" si="110"/>
        <v>0</v>
      </c>
      <c r="BU45" s="3">
        <f t="shared" si="110"/>
        <v>0</v>
      </c>
      <c r="BV45" s="3">
        <f t="shared" si="110"/>
        <v>0</v>
      </c>
      <c r="BW45" s="3">
        <f t="shared" si="110"/>
        <v>0</v>
      </c>
      <c r="BX45" s="3">
        <f t="shared" si="110"/>
        <v>0</v>
      </c>
      <c r="BY45" s="3">
        <f t="shared" si="110"/>
        <v>0</v>
      </c>
      <c r="BZ45" s="3">
        <f t="shared" si="110"/>
        <v>0</v>
      </c>
      <c r="CA45" s="3">
        <f t="shared" si="110"/>
        <v>0</v>
      </c>
      <c r="CB45" s="3">
        <f t="shared" si="110"/>
        <v>0</v>
      </c>
      <c r="CC45" s="3">
        <f t="shared" si="110"/>
        <v>0</v>
      </c>
      <c r="CD45" s="3">
        <f t="shared" si="110"/>
        <v>0</v>
      </c>
      <c r="CE45" s="3">
        <f t="shared" si="110"/>
        <v>0</v>
      </c>
      <c r="CF45" s="3">
        <f t="shared" si="110"/>
        <v>0</v>
      </c>
      <c r="CG45" s="3">
        <f t="shared" si="110"/>
        <v>0</v>
      </c>
      <c r="CH45" s="12">
        <f t="shared" si="110"/>
        <v>0</v>
      </c>
    </row>
    <row r="46" spans="1:86" x14ac:dyDescent="0.35">
      <c r="A46" s="575"/>
      <c r="B46" s="11" t="str">
        <f t="shared" si="100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111">F46</f>
        <v>0</v>
      </c>
      <c r="H46" s="3">
        <f t="shared" si="111"/>
        <v>0</v>
      </c>
      <c r="I46" s="3">
        <f t="shared" si="111"/>
        <v>0</v>
      </c>
      <c r="J46" s="3">
        <f t="shared" si="111"/>
        <v>0</v>
      </c>
      <c r="K46" s="3">
        <f t="shared" si="111"/>
        <v>0</v>
      </c>
      <c r="L46" s="3">
        <f t="shared" si="111"/>
        <v>0</v>
      </c>
      <c r="M46" s="3">
        <f t="shared" si="111"/>
        <v>0</v>
      </c>
      <c r="N46" s="3">
        <f t="shared" si="111"/>
        <v>0</v>
      </c>
      <c r="O46" s="3">
        <f t="shared" si="111"/>
        <v>0</v>
      </c>
      <c r="P46" s="3">
        <f t="shared" si="111"/>
        <v>0</v>
      </c>
      <c r="Q46" s="3">
        <f t="shared" si="111"/>
        <v>0</v>
      </c>
      <c r="R46" s="3">
        <f t="shared" si="111"/>
        <v>0</v>
      </c>
      <c r="S46" s="3">
        <f t="shared" si="111"/>
        <v>0</v>
      </c>
      <c r="T46" s="3">
        <f t="shared" si="111"/>
        <v>0</v>
      </c>
      <c r="U46" s="3">
        <f t="shared" si="111"/>
        <v>0</v>
      </c>
      <c r="V46" s="3">
        <f t="shared" si="111"/>
        <v>0</v>
      </c>
      <c r="W46" s="3">
        <f t="shared" si="111"/>
        <v>0</v>
      </c>
      <c r="X46" s="3">
        <f t="shared" si="111"/>
        <v>0</v>
      </c>
      <c r="Y46" s="3">
        <f t="shared" si="111"/>
        <v>0</v>
      </c>
      <c r="Z46" s="3">
        <f t="shared" si="111"/>
        <v>0</v>
      </c>
      <c r="AA46" s="3">
        <f t="shared" si="111"/>
        <v>0</v>
      </c>
      <c r="AB46" s="3">
        <f t="shared" si="111"/>
        <v>0</v>
      </c>
      <c r="AC46" s="3">
        <f t="shared" si="111"/>
        <v>0</v>
      </c>
      <c r="AD46" s="3">
        <f t="shared" si="111"/>
        <v>0</v>
      </c>
      <c r="AE46" s="3">
        <f t="shared" si="111"/>
        <v>0</v>
      </c>
      <c r="AF46" s="3">
        <f t="shared" si="111"/>
        <v>0</v>
      </c>
      <c r="AG46" s="3">
        <f t="shared" si="111"/>
        <v>0</v>
      </c>
      <c r="AH46" s="3">
        <f t="shared" si="111"/>
        <v>0</v>
      </c>
      <c r="AI46" s="3">
        <f t="shared" si="111"/>
        <v>0</v>
      </c>
      <c r="AJ46" s="3">
        <f t="shared" si="111"/>
        <v>0</v>
      </c>
      <c r="AK46" s="3">
        <f t="shared" si="111"/>
        <v>0</v>
      </c>
      <c r="AL46" s="3">
        <f t="shared" si="111"/>
        <v>0</v>
      </c>
      <c r="AM46" s="3">
        <f t="shared" si="111"/>
        <v>0</v>
      </c>
      <c r="AN46" s="3">
        <f t="shared" si="111"/>
        <v>0</v>
      </c>
      <c r="AO46" s="3">
        <f t="shared" si="111"/>
        <v>0</v>
      </c>
      <c r="AP46" s="3">
        <f t="shared" si="111"/>
        <v>0</v>
      </c>
      <c r="AQ46" s="3">
        <f t="shared" si="111"/>
        <v>0</v>
      </c>
      <c r="AR46" s="3">
        <f t="shared" si="111"/>
        <v>0</v>
      </c>
      <c r="AS46" s="3">
        <f t="shared" si="111"/>
        <v>0</v>
      </c>
      <c r="AT46" s="3">
        <f t="shared" si="111"/>
        <v>0</v>
      </c>
      <c r="AU46" s="3">
        <f t="shared" si="111"/>
        <v>0</v>
      </c>
      <c r="AV46" s="3">
        <f t="shared" si="111"/>
        <v>0</v>
      </c>
      <c r="AW46" s="3">
        <f t="shared" si="111"/>
        <v>0</v>
      </c>
      <c r="AX46" s="3">
        <f t="shared" si="111"/>
        <v>0</v>
      </c>
      <c r="AY46" s="3">
        <f t="shared" si="111"/>
        <v>0</v>
      </c>
      <c r="AZ46" s="3">
        <f t="shared" si="111"/>
        <v>0</v>
      </c>
      <c r="BA46" s="3">
        <f t="shared" si="111"/>
        <v>0</v>
      </c>
      <c r="BB46" s="3">
        <f t="shared" si="111"/>
        <v>0</v>
      </c>
      <c r="BC46" s="3">
        <f t="shared" si="111"/>
        <v>0</v>
      </c>
      <c r="BD46" s="3">
        <f t="shared" si="111"/>
        <v>0</v>
      </c>
      <c r="BE46" s="3">
        <f t="shared" si="111"/>
        <v>0</v>
      </c>
      <c r="BF46" s="3">
        <f t="shared" si="111"/>
        <v>0</v>
      </c>
      <c r="BG46" s="3">
        <f t="shared" si="111"/>
        <v>0</v>
      </c>
      <c r="BH46" s="3">
        <f t="shared" si="111"/>
        <v>0</v>
      </c>
      <c r="BI46" s="3">
        <f t="shared" si="111"/>
        <v>0</v>
      </c>
      <c r="BJ46" s="3">
        <f t="shared" si="111"/>
        <v>0</v>
      </c>
      <c r="BK46" s="3">
        <f t="shared" si="111"/>
        <v>0</v>
      </c>
      <c r="BL46" s="3">
        <f t="shared" si="111"/>
        <v>0</v>
      </c>
      <c r="BM46" s="3">
        <f t="shared" si="111"/>
        <v>0</v>
      </c>
      <c r="BN46" s="3">
        <f t="shared" si="111"/>
        <v>0</v>
      </c>
      <c r="BO46" s="3">
        <f t="shared" si="111"/>
        <v>0</v>
      </c>
      <c r="BP46" s="3">
        <f t="shared" si="111"/>
        <v>0</v>
      </c>
      <c r="BQ46" s="3">
        <f t="shared" si="111"/>
        <v>0</v>
      </c>
      <c r="BR46" s="3">
        <f t="shared" si="111"/>
        <v>0</v>
      </c>
      <c r="BS46" s="3">
        <f t="shared" ref="BS46:CH46" si="112">BR46</f>
        <v>0</v>
      </c>
      <c r="BT46" s="3">
        <f t="shared" si="112"/>
        <v>0</v>
      </c>
      <c r="BU46" s="3">
        <f t="shared" si="112"/>
        <v>0</v>
      </c>
      <c r="BV46" s="3">
        <f t="shared" si="112"/>
        <v>0</v>
      </c>
      <c r="BW46" s="3">
        <f t="shared" si="112"/>
        <v>0</v>
      </c>
      <c r="BX46" s="3">
        <f t="shared" si="112"/>
        <v>0</v>
      </c>
      <c r="BY46" s="3">
        <f t="shared" si="112"/>
        <v>0</v>
      </c>
      <c r="BZ46" s="3">
        <f t="shared" si="112"/>
        <v>0</v>
      </c>
      <c r="CA46" s="3">
        <f t="shared" si="112"/>
        <v>0</v>
      </c>
      <c r="CB46" s="3">
        <f t="shared" si="112"/>
        <v>0</v>
      </c>
      <c r="CC46" s="3">
        <f t="shared" si="112"/>
        <v>0</v>
      </c>
      <c r="CD46" s="3">
        <f t="shared" si="112"/>
        <v>0</v>
      </c>
      <c r="CE46" s="3">
        <f t="shared" si="112"/>
        <v>0</v>
      </c>
      <c r="CF46" s="3">
        <f t="shared" si="112"/>
        <v>0</v>
      </c>
      <c r="CG46" s="3">
        <f t="shared" si="112"/>
        <v>0</v>
      </c>
      <c r="CH46" s="12">
        <f t="shared" si="112"/>
        <v>0</v>
      </c>
    </row>
    <row r="47" spans="1:86" x14ac:dyDescent="0.35">
      <c r="A47" s="575"/>
      <c r="B47" s="11" t="str">
        <f t="shared" si="100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113">F47</f>
        <v>0</v>
      </c>
      <c r="H47" s="3">
        <f t="shared" si="113"/>
        <v>0</v>
      </c>
      <c r="I47" s="3">
        <f t="shared" si="113"/>
        <v>0</v>
      </c>
      <c r="J47" s="3">
        <f t="shared" si="113"/>
        <v>0</v>
      </c>
      <c r="K47" s="3">
        <f t="shared" si="113"/>
        <v>0</v>
      </c>
      <c r="L47" s="3">
        <f t="shared" si="113"/>
        <v>0</v>
      </c>
      <c r="M47" s="3">
        <f t="shared" si="113"/>
        <v>0</v>
      </c>
      <c r="N47" s="3">
        <f t="shared" si="113"/>
        <v>0</v>
      </c>
      <c r="O47" s="3">
        <f t="shared" si="113"/>
        <v>0</v>
      </c>
      <c r="P47" s="3">
        <f t="shared" si="113"/>
        <v>0</v>
      </c>
      <c r="Q47" s="3">
        <f t="shared" si="113"/>
        <v>0</v>
      </c>
      <c r="R47" s="3">
        <f t="shared" si="113"/>
        <v>0</v>
      </c>
      <c r="S47" s="3">
        <f t="shared" si="113"/>
        <v>0</v>
      </c>
      <c r="T47" s="3">
        <f t="shared" si="113"/>
        <v>0</v>
      </c>
      <c r="U47" s="3">
        <f t="shared" si="113"/>
        <v>0</v>
      </c>
      <c r="V47" s="3">
        <f t="shared" si="113"/>
        <v>0</v>
      </c>
      <c r="W47" s="3">
        <f t="shared" si="113"/>
        <v>0</v>
      </c>
      <c r="X47" s="3">
        <f t="shared" si="113"/>
        <v>0</v>
      </c>
      <c r="Y47" s="3">
        <f t="shared" si="113"/>
        <v>0</v>
      </c>
      <c r="Z47" s="3">
        <f t="shared" si="113"/>
        <v>0</v>
      </c>
      <c r="AA47" s="3">
        <f t="shared" si="113"/>
        <v>0</v>
      </c>
      <c r="AB47" s="3">
        <f t="shared" si="113"/>
        <v>0</v>
      </c>
      <c r="AC47" s="3">
        <f t="shared" si="113"/>
        <v>0</v>
      </c>
      <c r="AD47" s="3">
        <f t="shared" si="113"/>
        <v>0</v>
      </c>
      <c r="AE47" s="3">
        <f t="shared" si="113"/>
        <v>0</v>
      </c>
      <c r="AF47" s="3">
        <f t="shared" si="113"/>
        <v>0</v>
      </c>
      <c r="AG47" s="3">
        <f t="shared" si="113"/>
        <v>0</v>
      </c>
      <c r="AH47" s="3">
        <f t="shared" si="113"/>
        <v>0</v>
      </c>
      <c r="AI47" s="3">
        <f t="shared" si="113"/>
        <v>0</v>
      </c>
      <c r="AJ47" s="3">
        <f t="shared" si="113"/>
        <v>0</v>
      </c>
      <c r="AK47" s="3">
        <f t="shared" si="113"/>
        <v>0</v>
      </c>
      <c r="AL47" s="3">
        <f t="shared" si="113"/>
        <v>0</v>
      </c>
      <c r="AM47" s="3">
        <f t="shared" si="113"/>
        <v>0</v>
      </c>
      <c r="AN47" s="3">
        <f t="shared" si="113"/>
        <v>0</v>
      </c>
      <c r="AO47" s="3">
        <f t="shared" si="113"/>
        <v>0</v>
      </c>
      <c r="AP47" s="3">
        <f t="shared" si="113"/>
        <v>0</v>
      </c>
      <c r="AQ47" s="3">
        <f t="shared" si="113"/>
        <v>0</v>
      </c>
      <c r="AR47" s="3">
        <f t="shared" si="113"/>
        <v>0</v>
      </c>
      <c r="AS47" s="3">
        <f t="shared" si="113"/>
        <v>0</v>
      </c>
      <c r="AT47" s="3">
        <f t="shared" si="113"/>
        <v>0</v>
      </c>
      <c r="AU47" s="3">
        <f t="shared" si="113"/>
        <v>0</v>
      </c>
      <c r="AV47" s="3">
        <f t="shared" si="113"/>
        <v>0</v>
      </c>
      <c r="AW47" s="3">
        <f t="shared" si="113"/>
        <v>0</v>
      </c>
      <c r="AX47" s="3">
        <f t="shared" si="113"/>
        <v>0</v>
      </c>
      <c r="AY47" s="3">
        <f t="shared" si="113"/>
        <v>0</v>
      </c>
      <c r="AZ47" s="3">
        <f t="shared" si="113"/>
        <v>0</v>
      </c>
      <c r="BA47" s="3">
        <f t="shared" si="113"/>
        <v>0</v>
      </c>
      <c r="BB47" s="3">
        <f t="shared" si="113"/>
        <v>0</v>
      </c>
      <c r="BC47" s="3">
        <f t="shared" si="113"/>
        <v>0</v>
      </c>
      <c r="BD47" s="3">
        <f t="shared" si="113"/>
        <v>0</v>
      </c>
      <c r="BE47" s="3">
        <f t="shared" si="113"/>
        <v>0</v>
      </c>
      <c r="BF47" s="3">
        <f t="shared" si="113"/>
        <v>0</v>
      </c>
      <c r="BG47" s="3">
        <f t="shared" si="113"/>
        <v>0</v>
      </c>
      <c r="BH47" s="3">
        <f t="shared" si="113"/>
        <v>0</v>
      </c>
      <c r="BI47" s="3">
        <f t="shared" si="113"/>
        <v>0</v>
      </c>
      <c r="BJ47" s="3">
        <f t="shared" si="113"/>
        <v>0</v>
      </c>
      <c r="BK47" s="3">
        <f t="shared" si="113"/>
        <v>0</v>
      </c>
      <c r="BL47" s="3">
        <f t="shared" si="113"/>
        <v>0</v>
      </c>
      <c r="BM47" s="3">
        <f t="shared" si="113"/>
        <v>0</v>
      </c>
      <c r="BN47" s="3">
        <f t="shared" si="113"/>
        <v>0</v>
      </c>
      <c r="BO47" s="3">
        <f t="shared" si="113"/>
        <v>0</v>
      </c>
      <c r="BP47" s="3">
        <f t="shared" si="113"/>
        <v>0</v>
      </c>
      <c r="BQ47" s="3">
        <f t="shared" si="113"/>
        <v>0</v>
      </c>
      <c r="BR47" s="3">
        <f t="shared" si="113"/>
        <v>0</v>
      </c>
      <c r="BS47" s="3">
        <f t="shared" ref="BS47:CH47" si="114">BR47</f>
        <v>0</v>
      </c>
      <c r="BT47" s="3">
        <f t="shared" si="114"/>
        <v>0</v>
      </c>
      <c r="BU47" s="3">
        <f t="shared" si="114"/>
        <v>0</v>
      </c>
      <c r="BV47" s="3">
        <f t="shared" si="114"/>
        <v>0</v>
      </c>
      <c r="BW47" s="3">
        <f t="shared" si="114"/>
        <v>0</v>
      </c>
      <c r="BX47" s="3">
        <f t="shared" si="114"/>
        <v>0</v>
      </c>
      <c r="BY47" s="3">
        <f t="shared" si="114"/>
        <v>0</v>
      </c>
      <c r="BZ47" s="3">
        <f t="shared" si="114"/>
        <v>0</v>
      </c>
      <c r="CA47" s="3">
        <f t="shared" si="114"/>
        <v>0</v>
      </c>
      <c r="CB47" s="3">
        <f t="shared" si="114"/>
        <v>0</v>
      </c>
      <c r="CC47" s="3">
        <f t="shared" si="114"/>
        <v>0</v>
      </c>
      <c r="CD47" s="3">
        <f t="shared" si="114"/>
        <v>0</v>
      </c>
      <c r="CE47" s="3">
        <f t="shared" si="114"/>
        <v>0</v>
      </c>
      <c r="CF47" s="3">
        <f t="shared" si="114"/>
        <v>0</v>
      </c>
      <c r="CG47" s="3">
        <f t="shared" si="114"/>
        <v>0</v>
      </c>
      <c r="CH47" s="12">
        <f t="shared" si="114"/>
        <v>0</v>
      </c>
    </row>
    <row r="48" spans="1:86" x14ac:dyDescent="0.35">
      <c r="A48" s="575"/>
      <c r="B48" s="11" t="str">
        <f t="shared" si="100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115">F48</f>
        <v>0</v>
      </c>
      <c r="H48" s="3">
        <f t="shared" si="115"/>
        <v>0</v>
      </c>
      <c r="I48" s="3">
        <f t="shared" si="115"/>
        <v>0</v>
      </c>
      <c r="J48" s="3">
        <f t="shared" si="115"/>
        <v>0</v>
      </c>
      <c r="K48" s="3">
        <f t="shared" si="115"/>
        <v>0</v>
      </c>
      <c r="L48" s="3">
        <f t="shared" si="115"/>
        <v>0</v>
      </c>
      <c r="M48" s="3">
        <f t="shared" si="115"/>
        <v>0</v>
      </c>
      <c r="N48" s="3">
        <f t="shared" si="115"/>
        <v>0</v>
      </c>
      <c r="O48" s="3">
        <f t="shared" si="115"/>
        <v>0</v>
      </c>
      <c r="P48" s="3">
        <f t="shared" si="115"/>
        <v>0</v>
      </c>
      <c r="Q48" s="3">
        <f t="shared" si="115"/>
        <v>0</v>
      </c>
      <c r="R48" s="3">
        <f t="shared" si="115"/>
        <v>0</v>
      </c>
      <c r="S48" s="3">
        <f t="shared" si="115"/>
        <v>0</v>
      </c>
      <c r="T48" s="3">
        <f t="shared" si="115"/>
        <v>0</v>
      </c>
      <c r="U48" s="3">
        <f t="shared" si="115"/>
        <v>0</v>
      </c>
      <c r="V48" s="3">
        <f t="shared" si="115"/>
        <v>0</v>
      </c>
      <c r="W48" s="3">
        <f t="shared" si="115"/>
        <v>0</v>
      </c>
      <c r="X48" s="3">
        <f t="shared" si="115"/>
        <v>0</v>
      </c>
      <c r="Y48" s="3">
        <f t="shared" si="115"/>
        <v>0</v>
      </c>
      <c r="Z48" s="3">
        <f t="shared" si="115"/>
        <v>0</v>
      </c>
      <c r="AA48" s="3">
        <f t="shared" si="115"/>
        <v>0</v>
      </c>
      <c r="AB48" s="3">
        <f t="shared" si="115"/>
        <v>0</v>
      </c>
      <c r="AC48" s="3">
        <f t="shared" si="115"/>
        <v>0</v>
      </c>
      <c r="AD48" s="3">
        <f t="shared" si="115"/>
        <v>0</v>
      </c>
      <c r="AE48" s="3">
        <f t="shared" si="115"/>
        <v>0</v>
      </c>
      <c r="AF48" s="3">
        <f t="shared" si="115"/>
        <v>0</v>
      </c>
      <c r="AG48" s="3">
        <f t="shared" si="115"/>
        <v>0</v>
      </c>
      <c r="AH48" s="3">
        <f t="shared" si="115"/>
        <v>0</v>
      </c>
      <c r="AI48" s="3">
        <f t="shared" si="115"/>
        <v>0</v>
      </c>
      <c r="AJ48" s="3">
        <f t="shared" si="115"/>
        <v>0</v>
      </c>
      <c r="AK48" s="3">
        <f t="shared" si="115"/>
        <v>0</v>
      </c>
      <c r="AL48" s="3">
        <f t="shared" si="115"/>
        <v>0</v>
      </c>
      <c r="AM48" s="3">
        <f t="shared" si="115"/>
        <v>0</v>
      </c>
      <c r="AN48" s="3">
        <f t="shared" si="115"/>
        <v>0</v>
      </c>
      <c r="AO48" s="3">
        <f t="shared" si="115"/>
        <v>0</v>
      </c>
      <c r="AP48" s="3">
        <f t="shared" si="115"/>
        <v>0</v>
      </c>
      <c r="AQ48" s="3">
        <f t="shared" si="115"/>
        <v>0</v>
      </c>
      <c r="AR48" s="3">
        <f t="shared" si="115"/>
        <v>0</v>
      </c>
      <c r="AS48" s="3">
        <f t="shared" si="115"/>
        <v>0</v>
      </c>
      <c r="AT48" s="3">
        <f t="shared" si="115"/>
        <v>0</v>
      </c>
      <c r="AU48" s="3">
        <f t="shared" si="115"/>
        <v>0</v>
      </c>
      <c r="AV48" s="3">
        <f t="shared" si="115"/>
        <v>0</v>
      </c>
      <c r="AW48" s="3">
        <f t="shared" si="115"/>
        <v>0</v>
      </c>
      <c r="AX48" s="3">
        <f t="shared" si="115"/>
        <v>0</v>
      </c>
      <c r="AY48" s="3">
        <f t="shared" si="115"/>
        <v>0</v>
      </c>
      <c r="AZ48" s="3">
        <f t="shared" si="115"/>
        <v>0</v>
      </c>
      <c r="BA48" s="3">
        <f t="shared" si="115"/>
        <v>0</v>
      </c>
      <c r="BB48" s="3">
        <f t="shared" si="115"/>
        <v>0</v>
      </c>
      <c r="BC48" s="3">
        <f t="shared" si="115"/>
        <v>0</v>
      </c>
      <c r="BD48" s="3">
        <f t="shared" si="115"/>
        <v>0</v>
      </c>
      <c r="BE48" s="3">
        <f t="shared" si="115"/>
        <v>0</v>
      </c>
      <c r="BF48" s="3">
        <f t="shared" si="115"/>
        <v>0</v>
      </c>
      <c r="BG48" s="3">
        <f t="shared" si="115"/>
        <v>0</v>
      </c>
      <c r="BH48" s="3">
        <f t="shared" si="115"/>
        <v>0</v>
      </c>
      <c r="BI48" s="3">
        <f t="shared" si="115"/>
        <v>0</v>
      </c>
      <c r="BJ48" s="3">
        <f t="shared" si="115"/>
        <v>0</v>
      </c>
      <c r="BK48" s="3">
        <f t="shared" si="115"/>
        <v>0</v>
      </c>
      <c r="BL48" s="3">
        <f t="shared" si="115"/>
        <v>0</v>
      </c>
      <c r="BM48" s="3">
        <f t="shared" si="115"/>
        <v>0</v>
      </c>
      <c r="BN48" s="3">
        <f t="shared" si="115"/>
        <v>0</v>
      </c>
      <c r="BO48" s="3">
        <f t="shared" si="115"/>
        <v>0</v>
      </c>
      <c r="BP48" s="3">
        <f t="shared" si="115"/>
        <v>0</v>
      </c>
      <c r="BQ48" s="3">
        <f t="shared" si="115"/>
        <v>0</v>
      </c>
      <c r="BR48" s="3">
        <f t="shared" si="115"/>
        <v>0</v>
      </c>
      <c r="BS48" s="3">
        <f t="shared" ref="BS48:CH48" si="116">BR48</f>
        <v>0</v>
      </c>
      <c r="BT48" s="3">
        <f t="shared" si="116"/>
        <v>0</v>
      </c>
      <c r="BU48" s="3">
        <f t="shared" si="116"/>
        <v>0</v>
      </c>
      <c r="BV48" s="3">
        <f t="shared" si="116"/>
        <v>0</v>
      </c>
      <c r="BW48" s="3">
        <f t="shared" si="116"/>
        <v>0</v>
      </c>
      <c r="BX48" s="3">
        <f t="shared" si="116"/>
        <v>0</v>
      </c>
      <c r="BY48" s="3">
        <f t="shared" si="116"/>
        <v>0</v>
      </c>
      <c r="BZ48" s="3">
        <f t="shared" si="116"/>
        <v>0</v>
      </c>
      <c r="CA48" s="3">
        <f t="shared" si="116"/>
        <v>0</v>
      </c>
      <c r="CB48" s="3">
        <f t="shared" si="116"/>
        <v>0</v>
      </c>
      <c r="CC48" s="3">
        <f t="shared" si="116"/>
        <v>0</v>
      </c>
      <c r="CD48" s="3">
        <f t="shared" si="116"/>
        <v>0</v>
      </c>
      <c r="CE48" s="3">
        <f t="shared" si="116"/>
        <v>0</v>
      </c>
      <c r="CF48" s="3">
        <f t="shared" si="116"/>
        <v>0</v>
      </c>
      <c r="CG48" s="3">
        <f t="shared" si="116"/>
        <v>0</v>
      </c>
      <c r="CH48" s="12">
        <f t="shared" si="116"/>
        <v>0</v>
      </c>
    </row>
    <row r="49" spans="1:86" x14ac:dyDescent="0.35">
      <c r="A49" s="575"/>
      <c r="B49" s="11" t="str">
        <f t="shared" si="100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117">F49</f>
        <v>0</v>
      </c>
      <c r="H49" s="3">
        <f t="shared" si="117"/>
        <v>0</v>
      </c>
      <c r="I49" s="3">
        <f t="shared" si="117"/>
        <v>0</v>
      </c>
      <c r="J49" s="3">
        <f t="shared" si="117"/>
        <v>0</v>
      </c>
      <c r="K49" s="3">
        <f t="shared" si="117"/>
        <v>0</v>
      </c>
      <c r="L49" s="3">
        <f t="shared" si="117"/>
        <v>0</v>
      </c>
      <c r="M49" s="3">
        <f t="shared" si="117"/>
        <v>0</v>
      </c>
      <c r="N49" s="3">
        <f t="shared" si="117"/>
        <v>0</v>
      </c>
      <c r="O49" s="3">
        <f t="shared" si="117"/>
        <v>0</v>
      </c>
      <c r="P49" s="3">
        <f t="shared" si="117"/>
        <v>0</v>
      </c>
      <c r="Q49" s="3">
        <f t="shared" si="117"/>
        <v>0</v>
      </c>
      <c r="R49" s="3">
        <f t="shared" si="117"/>
        <v>0</v>
      </c>
      <c r="S49" s="3">
        <f t="shared" si="117"/>
        <v>0</v>
      </c>
      <c r="T49" s="3">
        <f t="shared" si="117"/>
        <v>0</v>
      </c>
      <c r="U49" s="3">
        <f t="shared" si="117"/>
        <v>0</v>
      </c>
      <c r="V49" s="3">
        <f t="shared" si="117"/>
        <v>0</v>
      </c>
      <c r="W49" s="3">
        <f t="shared" si="117"/>
        <v>0</v>
      </c>
      <c r="X49" s="3">
        <f t="shared" si="117"/>
        <v>0</v>
      </c>
      <c r="Y49" s="3">
        <f t="shared" si="117"/>
        <v>0</v>
      </c>
      <c r="Z49" s="3">
        <f t="shared" si="117"/>
        <v>0</v>
      </c>
      <c r="AA49" s="3">
        <f t="shared" si="117"/>
        <v>0</v>
      </c>
      <c r="AB49" s="3">
        <f t="shared" si="117"/>
        <v>0</v>
      </c>
      <c r="AC49" s="3">
        <f t="shared" si="117"/>
        <v>0</v>
      </c>
      <c r="AD49" s="3">
        <f t="shared" si="117"/>
        <v>0</v>
      </c>
      <c r="AE49" s="3">
        <f t="shared" si="117"/>
        <v>0</v>
      </c>
      <c r="AF49" s="3">
        <f t="shared" si="117"/>
        <v>0</v>
      </c>
      <c r="AG49" s="3">
        <f t="shared" si="117"/>
        <v>0</v>
      </c>
      <c r="AH49" s="3">
        <f t="shared" si="117"/>
        <v>0</v>
      </c>
      <c r="AI49" s="3">
        <f t="shared" si="117"/>
        <v>0</v>
      </c>
      <c r="AJ49" s="3">
        <f t="shared" si="117"/>
        <v>0</v>
      </c>
      <c r="AK49" s="3">
        <f t="shared" si="117"/>
        <v>0</v>
      </c>
      <c r="AL49" s="3">
        <f t="shared" si="117"/>
        <v>0</v>
      </c>
      <c r="AM49" s="3">
        <f t="shared" si="117"/>
        <v>0</v>
      </c>
      <c r="AN49" s="3">
        <f t="shared" si="117"/>
        <v>0</v>
      </c>
      <c r="AO49" s="3">
        <f t="shared" si="117"/>
        <v>0</v>
      </c>
      <c r="AP49" s="3">
        <f t="shared" si="117"/>
        <v>0</v>
      </c>
      <c r="AQ49" s="3">
        <f t="shared" si="117"/>
        <v>0</v>
      </c>
      <c r="AR49" s="3">
        <f t="shared" si="117"/>
        <v>0</v>
      </c>
      <c r="AS49" s="3">
        <f t="shared" si="117"/>
        <v>0</v>
      </c>
      <c r="AT49" s="3">
        <f t="shared" si="117"/>
        <v>0</v>
      </c>
      <c r="AU49" s="3">
        <f t="shared" si="117"/>
        <v>0</v>
      </c>
      <c r="AV49" s="3">
        <f t="shared" si="117"/>
        <v>0</v>
      </c>
      <c r="AW49" s="3">
        <f t="shared" si="117"/>
        <v>0</v>
      </c>
      <c r="AX49" s="3">
        <f t="shared" si="117"/>
        <v>0</v>
      </c>
      <c r="AY49" s="3">
        <f t="shared" si="117"/>
        <v>0</v>
      </c>
      <c r="AZ49" s="3">
        <f t="shared" si="117"/>
        <v>0</v>
      </c>
      <c r="BA49" s="3">
        <f t="shared" si="117"/>
        <v>0</v>
      </c>
      <c r="BB49" s="3">
        <f t="shared" si="117"/>
        <v>0</v>
      </c>
      <c r="BC49" s="3">
        <f t="shared" si="117"/>
        <v>0</v>
      </c>
      <c r="BD49" s="3">
        <f t="shared" si="117"/>
        <v>0</v>
      </c>
      <c r="BE49" s="3">
        <f t="shared" si="117"/>
        <v>0</v>
      </c>
      <c r="BF49" s="3">
        <f t="shared" si="117"/>
        <v>0</v>
      </c>
      <c r="BG49" s="3">
        <f t="shared" si="117"/>
        <v>0</v>
      </c>
      <c r="BH49" s="3">
        <f t="shared" si="117"/>
        <v>0</v>
      </c>
      <c r="BI49" s="3">
        <f t="shared" si="117"/>
        <v>0</v>
      </c>
      <c r="BJ49" s="3">
        <f t="shared" si="117"/>
        <v>0</v>
      </c>
      <c r="BK49" s="3">
        <f t="shared" si="117"/>
        <v>0</v>
      </c>
      <c r="BL49" s="3">
        <f t="shared" si="117"/>
        <v>0</v>
      </c>
      <c r="BM49" s="3">
        <f t="shared" si="117"/>
        <v>0</v>
      </c>
      <c r="BN49" s="3">
        <f t="shared" si="117"/>
        <v>0</v>
      </c>
      <c r="BO49" s="3">
        <f t="shared" si="117"/>
        <v>0</v>
      </c>
      <c r="BP49" s="3">
        <f t="shared" si="117"/>
        <v>0</v>
      </c>
      <c r="BQ49" s="3">
        <f t="shared" si="117"/>
        <v>0</v>
      </c>
      <c r="BR49" s="3">
        <f t="shared" si="117"/>
        <v>0</v>
      </c>
      <c r="BS49" s="3">
        <f t="shared" ref="BS49:CH49" si="118">BR49</f>
        <v>0</v>
      </c>
      <c r="BT49" s="3">
        <f t="shared" si="118"/>
        <v>0</v>
      </c>
      <c r="BU49" s="3">
        <f t="shared" si="118"/>
        <v>0</v>
      </c>
      <c r="BV49" s="3">
        <f t="shared" si="118"/>
        <v>0</v>
      </c>
      <c r="BW49" s="3">
        <f t="shared" si="118"/>
        <v>0</v>
      </c>
      <c r="BX49" s="3">
        <f t="shared" si="118"/>
        <v>0</v>
      </c>
      <c r="BY49" s="3">
        <f t="shared" si="118"/>
        <v>0</v>
      </c>
      <c r="BZ49" s="3">
        <f t="shared" si="118"/>
        <v>0</v>
      </c>
      <c r="CA49" s="3">
        <f t="shared" si="118"/>
        <v>0</v>
      </c>
      <c r="CB49" s="3">
        <f t="shared" si="118"/>
        <v>0</v>
      </c>
      <c r="CC49" s="3">
        <f t="shared" si="118"/>
        <v>0</v>
      </c>
      <c r="CD49" s="3">
        <f t="shared" si="118"/>
        <v>0</v>
      </c>
      <c r="CE49" s="3">
        <f t="shared" si="118"/>
        <v>0</v>
      </c>
      <c r="CF49" s="3">
        <f t="shared" si="118"/>
        <v>0</v>
      </c>
      <c r="CG49" s="3">
        <f t="shared" si="118"/>
        <v>0</v>
      </c>
      <c r="CH49" s="12">
        <f t="shared" si="118"/>
        <v>0</v>
      </c>
    </row>
    <row r="50" spans="1:86" ht="15" customHeight="1" x14ac:dyDescent="0.35">
      <c r="A50" s="575"/>
      <c r="B50" s="11" t="str">
        <f t="shared" si="100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119">F50</f>
        <v>0</v>
      </c>
      <c r="H50" s="3">
        <f t="shared" si="119"/>
        <v>0</v>
      </c>
      <c r="I50" s="3">
        <f t="shared" si="119"/>
        <v>0</v>
      </c>
      <c r="J50" s="3">
        <f t="shared" si="119"/>
        <v>0</v>
      </c>
      <c r="K50" s="3">
        <f t="shared" si="119"/>
        <v>0</v>
      </c>
      <c r="L50" s="3">
        <f t="shared" si="119"/>
        <v>0</v>
      </c>
      <c r="M50" s="3">
        <f t="shared" si="119"/>
        <v>0</v>
      </c>
      <c r="N50" s="3">
        <f t="shared" si="119"/>
        <v>0</v>
      </c>
      <c r="O50" s="3">
        <f t="shared" si="119"/>
        <v>0</v>
      </c>
      <c r="P50" s="3">
        <f t="shared" si="119"/>
        <v>0</v>
      </c>
      <c r="Q50" s="3">
        <f t="shared" si="119"/>
        <v>0</v>
      </c>
      <c r="R50" s="3">
        <f t="shared" si="119"/>
        <v>0</v>
      </c>
      <c r="S50" s="3">
        <f t="shared" si="119"/>
        <v>0</v>
      </c>
      <c r="T50" s="3">
        <f t="shared" si="119"/>
        <v>0</v>
      </c>
      <c r="U50" s="3">
        <f t="shared" si="119"/>
        <v>0</v>
      </c>
      <c r="V50" s="3">
        <f t="shared" si="119"/>
        <v>0</v>
      </c>
      <c r="W50" s="3">
        <f t="shared" si="119"/>
        <v>0</v>
      </c>
      <c r="X50" s="3">
        <f t="shared" si="119"/>
        <v>0</v>
      </c>
      <c r="Y50" s="3">
        <f t="shared" si="119"/>
        <v>0</v>
      </c>
      <c r="Z50" s="3">
        <f t="shared" si="119"/>
        <v>0</v>
      </c>
      <c r="AA50" s="3">
        <f t="shared" si="119"/>
        <v>0</v>
      </c>
      <c r="AB50" s="3">
        <f t="shared" si="119"/>
        <v>0</v>
      </c>
      <c r="AC50" s="3">
        <f t="shared" si="119"/>
        <v>0</v>
      </c>
      <c r="AD50" s="3">
        <f t="shared" si="119"/>
        <v>0</v>
      </c>
      <c r="AE50" s="3">
        <f t="shared" si="119"/>
        <v>0</v>
      </c>
      <c r="AF50" s="3">
        <f t="shared" si="119"/>
        <v>0</v>
      </c>
      <c r="AG50" s="3">
        <f t="shared" si="119"/>
        <v>0</v>
      </c>
      <c r="AH50" s="3">
        <f t="shared" si="119"/>
        <v>0</v>
      </c>
      <c r="AI50" s="3">
        <f t="shared" si="119"/>
        <v>0</v>
      </c>
      <c r="AJ50" s="3">
        <f t="shared" si="119"/>
        <v>0</v>
      </c>
      <c r="AK50" s="3">
        <f t="shared" si="119"/>
        <v>0</v>
      </c>
      <c r="AL50" s="3">
        <f t="shared" si="119"/>
        <v>0</v>
      </c>
      <c r="AM50" s="3">
        <f t="shared" si="119"/>
        <v>0</v>
      </c>
      <c r="AN50" s="3">
        <f t="shared" si="119"/>
        <v>0</v>
      </c>
      <c r="AO50" s="3">
        <f t="shared" si="119"/>
        <v>0</v>
      </c>
      <c r="AP50" s="3">
        <f t="shared" si="119"/>
        <v>0</v>
      </c>
      <c r="AQ50" s="3">
        <f t="shared" si="119"/>
        <v>0</v>
      </c>
      <c r="AR50" s="3">
        <f t="shared" si="119"/>
        <v>0</v>
      </c>
      <c r="AS50" s="3">
        <f t="shared" si="119"/>
        <v>0</v>
      </c>
      <c r="AT50" s="3">
        <f t="shared" si="119"/>
        <v>0</v>
      </c>
      <c r="AU50" s="3">
        <f t="shared" si="119"/>
        <v>0</v>
      </c>
      <c r="AV50" s="3">
        <f t="shared" si="119"/>
        <v>0</v>
      </c>
      <c r="AW50" s="3">
        <f t="shared" si="119"/>
        <v>0</v>
      </c>
      <c r="AX50" s="3">
        <f t="shared" si="119"/>
        <v>0</v>
      </c>
      <c r="AY50" s="3">
        <f t="shared" si="119"/>
        <v>0</v>
      </c>
      <c r="AZ50" s="3">
        <f t="shared" si="119"/>
        <v>0</v>
      </c>
      <c r="BA50" s="3">
        <f t="shared" si="119"/>
        <v>0</v>
      </c>
      <c r="BB50" s="3">
        <f t="shared" si="119"/>
        <v>0</v>
      </c>
      <c r="BC50" s="3">
        <f t="shared" si="119"/>
        <v>0</v>
      </c>
      <c r="BD50" s="3">
        <f t="shared" si="119"/>
        <v>0</v>
      </c>
      <c r="BE50" s="3">
        <f t="shared" si="119"/>
        <v>0</v>
      </c>
      <c r="BF50" s="3">
        <f t="shared" si="119"/>
        <v>0</v>
      </c>
      <c r="BG50" s="3">
        <f t="shared" si="119"/>
        <v>0</v>
      </c>
      <c r="BH50" s="3">
        <f t="shared" si="119"/>
        <v>0</v>
      </c>
      <c r="BI50" s="3">
        <f t="shared" si="119"/>
        <v>0</v>
      </c>
      <c r="BJ50" s="3">
        <f t="shared" si="119"/>
        <v>0</v>
      </c>
      <c r="BK50" s="3">
        <f t="shared" si="119"/>
        <v>0</v>
      </c>
      <c r="BL50" s="3">
        <f t="shared" si="119"/>
        <v>0</v>
      </c>
      <c r="BM50" s="3">
        <f t="shared" si="119"/>
        <v>0</v>
      </c>
      <c r="BN50" s="3">
        <f t="shared" si="119"/>
        <v>0</v>
      </c>
      <c r="BO50" s="3">
        <f t="shared" si="119"/>
        <v>0</v>
      </c>
      <c r="BP50" s="3">
        <f t="shared" si="119"/>
        <v>0</v>
      </c>
      <c r="BQ50" s="3">
        <f t="shared" si="119"/>
        <v>0</v>
      </c>
      <c r="BR50" s="3">
        <f t="shared" si="119"/>
        <v>0</v>
      </c>
      <c r="BS50" s="3">
        <f t="shared" ref="BS50:CH50" si="120">BR50</f>
        <v>0</v>
      </c>
      <c r="BT50" s="3">
        <f t="shared" si="120"/>
        <v>0</v>
      </c>
      <c r="BU50" s="3">
        <f t="shared" si="120"/>
        <v>0</v>
      </c>
      <c r="BV50" s="3">
        <f t="shared" si="120"/>
        <v>0</v>
      </c>
      <c r="BW50" s="3">
        <f t="shared" si="120"/>
        <v>0</v>
      </c>
      <c r="BX50" s="3">
        <f t="shared" si="120"/>
        <v>0</v>
      </c>
      <c r="BY50" s="3">
        <f t="shared" si="120"/>
        <v>0</v>
      </c>
      <c r="BZ50" s="3">
        <f t="shared" si="120"/>
        <v>0</v>
      </c>
      <c r="CA50" s="3">
        <f t="shared" si="120"/>
        <v>0</v>
      </c>
      <c r="CB50" s="3">
        <f t="shared" si="120"/>
        <v>0</v>
      </c>
      <c r="CC50" s="3">
        <f t="shared" si="120"/>
        <v>0</v>
      </c>
      <c r="CD50" s="3">
        <f t="shared" si="120"/>
        <v>0</v>
      </c>
      <c r="CE50" s="3">
        <f t="shared" si="120"/>
        <v>0</v>
      </c>
      <c r="CF50" s="3">
        <f t="shared" si="120"/>
        <v>0</v>
      </c>
      <c r="CG50" s="3">
        <f t="shared" si="120"/>
        <v>0</v>
      </c>
      <c r="CH50" s="12">
        <f t="shared" si="120"/>
        <v>0</v>
      </c>
    </row>
    <row r="51" spans="1:86" x14ac:dyDescent="0.35">
      <c r="A51" s="575"/>
      <c r="B51" s="11" t="str">
        <f t="shared" si="100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121">F51</f>
        <v>0</v>
      </c>
      <c r="H51" s="3">
        <f t="shared" si="121"/>
        <v>0</v>
      </c>
      <c r="I51" s="3">
        <f t="shared" si="121"/>
        <v>0</v>
      </c>
      <c r="J51" s="3">
        <f t="shared" si="121"/>
        <v>0</v>
      </c>
      <c r="K51" s="3">
        <f t="shared" si="121"/>
        <v>0</v>
      </c>
      <c r="L51" s="3">
        <f t="shared" si="121"/>
        <v>0</v>
      </c>
      <c r="M51" s="3">
        <f t="shared" si="121"/>
        <v>0</v>
      </c>
      <c r="N51" s="3">
        <f t="shared" si="121"/>
        <v>0</v>
      </c>
      <c r="O51" s="3">
        <f t="shared" si="121"/>
        <v>0</v>
      </c>
      <c r="P51" s="3">
        <f t="shared" si="121"/>
        <v>0</v>
      </c>
      <c r="Q51" s="3">
        <f t="shared" si="121"/>
        <v>0</v>
      </c>
      <c r="R51" s="3">
        <f t="shared" si="121"/>
        <v>0</v>
      </c>
      <c r="S51" s="3">
        <f t="shared" si="121"/>
        <v>0</v>
      </c>
      <c r="T51" s="3">
        <f t="shared" si="121"/>
        <v>0</v>
      </c>
      <c r="U51" s="3">
        <f t="shared" si="121"/>
        <v>0</v>
      </c>
      <c r="V51" s="3">
        <f t="shared" si="121"/>
        <v>0</v>
      </c>
      <c r="W51" s="3">
        <f t="shared" si="121"/>
        <v>0</v>
      </c>
      <c r="X51" s="3">
        <f t="shared" si="121"/>
        <v>0</v>
      </c>
      <c r="Y51" s="3">
        <f t="shared" si="121"/>
        <v>0</v>
      </c>
      <c r="Z51" s="3">
        <f t="shared" si="121"/>
        <v>0</v>
      </c>
      <c r="AA51" s="3">
        <f t="shared" si="121"/>
        <v>0</v>
      </c>
      <c r="AB51" s="3">
        <f t="shared" si="121"/>
        <v>0</v>
      </c>
      <c r="AC51" s="3">
        <f t="shared" si="121"/>
        <v>0</v>
      </c>
      <c r="AD51" s="3">
        <f t="shared" si="121"/>
        <v>0</v>
      </c>
      <c r="AE51" s="3">
        <f t="shared" si="121"/>
        <v>0</v>
      </c>
      <c r="AF51" s="3">
        <f t="shared" si="121"/>
        <v>0</v>
      </c>
      <c r="AG51" s="3">
        <f t="shared" si="121"/>
        <v>0</v>
      </c>
      <c r="AH51" s="3">
        <f t="shared" si="121"/>
        <v>0</v>
      </c>
      <c r="AI51" s="3">
        <f t="shared" si="121"/>
        <v>0</v>
      </c>
      <c r="AJ51" s="3">
        <f t="shared" si="121"/>
        <v>0</v>
      </c>
      <c r="AK51" s="3">
        <f t="shared" si="121"/>
        <v>0</v>
      </c>
      <c r="AL51" s="3">
        <f t="shared" si="121"/>
        <v>0</v>
      </c>
      <c r="AM51" s="3">
        <f t="shared" si="121"/>
        <v>0</v>
      </c>
      <c r="AN51" s="3">
        <f t="shared" si="121"/>
        <v>0</v>
      </c>
      <c r="AO51" s="3">
        <f t="shared" si="121"/>
        <v>0</v>
      </c>
      <c r="AP51" s="3">
        <f t="shared" si="121"/>
        <v>0</v>
      </c>
      <c r="AQ51" s="3">
        <f t="shared" si="121"/>
        <v>0</v>
      </c>
      <c r="AR51" s="3">
        <f t="shared" si="121"/>
        <v>0</v>
      </c>
      <c r="AS51" s="3">
        <f t="shared" si="121"/>
        <v>0</v>
      </c>
      <c r="AT51" s="3">
        <f t="shared" si="121"/>
        <v>0</v>
      </c>
      <c r="AU51" s="3">
        <f t="shared" si="121"/>
        <v>0</v>
      </c>
      <c r="AV51" s="3">
        <f t="shared" si="121"/>
        <v>0</v>
      </c>
      <c r="AW51" s="3">
        <f t="shared" si="121"/>
        <v>0</v>
      </c>
      <c r="AX51" s="3">
        <f t="shared" si="121"/>
        <v>0</v>
      </c>
      <c r="AY51" s="3">
        <f t="shared" si="121"/>
        <v>0</v>
      </c>
      <c r="AZ51" s="3">
        <f t="shared" si="121"/>
        <v>0</v>
      </c>
      <c r="BA51" s="3">
        <f t="shared" si="121"/>
        <v>0</v>
      </c>
      <c r="BB51" s="3">
        <f t="shared" si="121"/>
        <v>0</v>
      </c>
      <c r="BC51" s="3">
        <f t="shared" si="121"/>
        <v>0</v>
      </c>
      <c r="BD51" s="3">
        <f t="shared" si="121"/>
        <v>0</v>
      </c>
      <c r="BE51" s="3">
        <f t="shared" si="121"/>
        <v>0</v>
      </c>
      <c r="BF51" s="3">
        <f t="shared" si="121"/>
        <v>0</v>
      </c>
      <c r="BG51" s="3">
        <f t="shared" si="121"/>
        <v>0</v>
      </c>
      <c r="BH51" s="3">
        <f t="shared" si="121"/>
        <v>0</v>
      </c>
      <c r="BI51" s="3">
        <f t="shared" si="121"/>
        <v>0</v>
      </c>
      <c r="BJ51" s="3">
        <f t="shared" si="121"/>
        <v>0</v>
      </c>
      <c r="BK51" s="3">
        <f t="shared" si="121"/>
        <v>0</v>
      </c>
      <c r="BL51" s="3">
        <f t="shared" si="121"/>
        <v>0</v>
      </c>
      <c r="BM51" s="3">
        <f t="shared" si="121"/>
        <v>0</v>
      </c>
      <c r="BN51" s="3">
        <f t="shared" si="121"/>
        <v>0</v>
      </c>
      <c r="BO51" s="3">
        <f t="shared" si="121"/>
        <v>0</v>
      </c>
      <c r="BP51" s="3">
        <f t="shared" si="121"/>
        <v>0</v>
      </c>
      <c r="BQ51" s="3">
        <f t="shared" si="121"/>
        <v>0</v>
      </c>
      <c r="BR51" s="3">
        <f t="shared" si="121"/>
        <v>0</v>
      </c>
      <c r="BS51" s="3">
        <f t="shared" ref="BS51:CH51" si="122">BR51</f>
        <v>0</v>
      </c>
      <c r="BT51" s="3">
        <f t="shared" si="122"/>
        <v>0</v>
      </c>
      <c r="BU51" s="3">
        <f t="shared" si="122"/>
        <v>0</v>
      </c>
      <c r="BV51" s="3">
        <f t="shared" si="122"/>
        <v>0</v>
      </c>
      <c r="BW51" s="3">
        <f t="shared" si="122"/>
        <v>0</v>
      </c>
      <c r="BX51" s="3">
        <f t="shared" si="122"/>
        <v>0</v>
      </c>
      <c r="BY51" s="3">
        <f t="shared" si="122"/>
        <v>0</v>
      </c>
      <c r="BZ51" s="3">
        <f t="shared" si="122"/>
        <v>0</v>
      </c>
      <c r="CA51" s="3">
        <f t="shared" si="122"/>
        <v>0</v>
      </c>
      <c r="CB51" s="3">
        <f t="shared" si="122"/>
        <v>0</v>
      </c>
      <c r="CC51" s="3">
        <f t="shared" si="122"/>
        <v>0</v>
      </c>
      <c r="CD51" s="3">
        <f t="shared" si="122"/>
        <v>0</v>
      </c>
      <c r="CE51" s="3">
        <f t="shared" si="122"/>
        <v>0</v>
      </c>
      <c r="CF51" s="3">
        <f t="shared" si="122"/>
        <v>0</v>
      </c>
      <c r="CG51" s="3">
        <f t="shared" si="122"/>
        <v>0</v>
      </c>
      <c r="CH51" s="12">
        <f t="shared" si="122"/>
        <v>0</v>
      </c>
    </row>
    <row r="52" spans="1:86" x14ac:dyDescent="0.35">
      <c r="A52" s="575"/>
      <c r="B52" s="11" t="str">
        <f t="shared" si="100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123">F52</f>
        <v>0</v>
      </c>
      <c r="H52" s="3">
        <f t="shared" si="123"/>
        <v>0</v>
      </c>
      <c r="I52" s="3">
        <f t="shared" si="123"/>
        <v>0</v>
      </c>
      <c r="J52" s="3">
        <f t="shared" si="123"/>
        <v>0</v>
      </c>
      <c r="K52" s="3">
        <f t="shared" si="123"/>
        <v>0</v>
      </c>
      <c r="L52" s="3">
        <f t="shared" si="123"/>
        <v>0</v>
      </c>
      <c r="M52" s="3">
        <f t="shared" si="123"/>
        <v>0</v>
      </c>
      <c r="N52" s="3">
        <f t="shared" si="123"/>
        <v>0</v>
      </c>
      <c r="O52" s="3">
        <f t="shared" si="123"/>
        <v>0</v>
      </c>
      <c r="P52" s="3">
        <f t="shared" si="123"/>
        <v>0</v>
      </c>
      <c r="Q52" s="3">
        <f t="shared" si="123"/>
        <v>0</v>
      </c>
      <c r="R52" s="3">
        <f t="shared" si="123"/>
        <v>0</v>
      </c>
      <c r="S52" s="3">
        <f t="shared" si="123"/>
        <v>0</v>
      </c>
      <c r="T52" s="3">
        <f t="shared" si="123"/>
        <v>0</v>
      </c>
      <c r="U52" s="3">
        <f t="shared" si="123"/>
        <v>0</v>
      </c>
      <c r="V52" s="3">
        <f t="shared" si="123"/>
        <v>0</v>
      </c>
      <c r="W52" s="3">
        <f t="shared" si="123"/>
        <v>0</v>
      </c>
      <c r="X52" s="3">
        <f t="shared" si="123"/>
        <v>0</v>
      </c>
      <c r="Y52" s="3">
        <f t="shared" si="123"/>
        <v>0</v>
      </c>
      <c r="Z52" s="3">
        <f t="shared" si="123"/>
        <v>0</v>
      </c>
      <c r="AA52" s="3">
        <f t="shared" si="123"/>
        <v>0</v>
      </c>
      <c r="AB52" s="3">
        <f t="shared" si="123"/>
        <v>0</v>
      </c>
      <c r="AC52" s="3">
        <f t="shared" si="123"/>
        <v>0</v>
      </c>
      <c r="AD52" s="3">
        <f t="shared" si="123"/>
        <v>0</v>
      </c>
      <c r="AE52" s="3">
        <f t="shared" si="123"/>
        <v>0</v>
      </c>
      <c r="AF52" s="3">
        <f t="shared" si="123"/>
        <v>0</v>
      </c>
      <c r="AG52" s="3">
        <f t="shared" si="123"/>
        <v>0</v>
      </c>
      <c r="AH52" s="3">
        <f t="shared" si="123"/>
        <v>0</v>
      </c>
      <c r="AI52" s="3">
        <f t="shared" si="123"/>
        <v>0</v>
      </c>
      <c r="AJ52" s="3">
        <f t="shared" si="123"/>
        <v>0</v>
      </c>
      <c r="AK52" s="3">
        <f t="shared" si="123"/>
        <v>0</v>
      </c>
      <c r="AL52" s="3">
        <f t="shared" si="123"/>
        <v>0</v>
      </c>
      <c r="AM52" s="3">
        <f t="shared" si="123"/>
        <v>0</v>
      </c>
      <c r="AN52" s="3">
        <f t="shared" si="123"/>
        <v>0</v>
      </c>
      <c r="AO52" s="3">
        <f t="shared" si="123"/>
        <v>0</v>
      </c>
      <c r="AP52" s="3">
        <f t="shared" si="123"/>
        <v>0</v>
      </c>
      <c r="AQ52" s="3">
        <f t="shared" si="123"/>
        <v>0</v>
      </c>
      <c r="AR52" s="3">
        <f t="shared" si="123"/>
        <v>0</v>
      </c>
      <c r="AS52" s="3">
        <f t="shared" si="123"/>
        <v>0</v>
      </c>
      <c r="AT52" s="3">
        <f t="shared" si="123"/>
        <v>0</v>
      </c>
      <c r="AU52" s="3">
        <f t="shared" si="123"/>
        <v>0</v>
      </c>
      <c r="AV52" s="3">
        <f t="shared" si="123"/>
        <v>0</v>
      </c>
      <c r="AW52" s="3">
        <f t="shared" si="123"/>
        <v>0</v>
      </c>
      <c r="AX52" s="3">
        <f t="shared" si="123"/>
        <v>0</v>
      </c>
      <c r="AY52" s="3">
        <f t="shared" si="123"/>
        <v>0</v>
      </c>
      <c r="AZ52" s="3">
        <f t="shared" si="123"/>
        <v>0</v>
      </c>
      <c r="BA52" s="3">
        <f t="shared" si="123"/>
        <v>0</v>
      </c>
      <c r="BB52" s="3">
        <f t="shared" si="123"/>
        <v>0</v>
      </c>
      <c r="BC52" s="3">
        <f t="shared" si="123"/>
        <v>0</v>
      </c>
      <c r="BD52" s="3">
        <f t="shared" si="123"/>
        <v>0</v>
      </c>
      <c r="BE52" s="3">
        <f t="shared" si="123"/>
        <v>0</v>
      </c>
      <c r="BF52" s="3">
        <f t="shared" si="123"/>
        <v>0</v>
      </c>
      <c r="BG52" s="3">
        <f t="shared" si="123"/>
        <v>0</v>
      </c>
      <c r="BH52" s="3">
        <f t="shared" si="123"/>
        <v>0</v>
      </c>
      <c r="BI52" s="3">
        <f t="shared" si="123"/>
        <v>0</v>
      </c>
      <c r="BJ52" s="3">
        <f t="shared" si="123"/>
        <v>0</v>
      </c>
      <c r="BK52" s="3">
        <f t="shared" si="123"/>
        <v>0</v>
      </c>
      <c r="BL52" s="3">
        <f t="shared" si="123"/>
        <v>0</v>
      </c>
      <c r="BM52" s="3">
        <f t="shared" si="123"/>
        <v>0</v>
      </c>
      <c r="BN52" s="3">
        <f t="shared" si="123"/>
        <v>0</v>
      </c>
      <c r="BO52" s="3">
        <f t="shared" si="123"/>
        <v>0</v>
      </c>
      <c r="BP52" s="3">
        <f t="shared" si="123"/>
        <v>0</v>
      </c>
      <c r="BQ52" s="3">
        <f t="shared" si="123"/>
        <v>0</v>
      </c>
      <c r="BR52" s="3">
        <f t="shared" si="123"/>
        <v>0</v>
      </c>
      <c r="BS52" s="3">
        <f t="shared" ref="BS52:CH52" si="124">BR52</f>
        <v>0</v>
      </c>
      <c r="BT52" s="3">
        <f t="shared" si="124"/>
        <v>0</v>
      </c>
      <c r="BU52" s="3">
        <f t="shared" si="124"/>
        <v>0</v>
      </c>
      <c r="BV52" s="3">
        <f t="shared" si="124"/>
        <v>0</v>
      </c>
      <c r="BW52" s="3">
        <f t="shared" si="124"/>
        <v>0</v>
      </c>
      <c r="BX52" s="3">
        <f t="shared" si="124"/>
        <v>0</v>
      </c>
      <c r="BY52" s="3">
        <f t="shared" si="124"/>
        <v>0</v>
      </c>
      <c r="BZ52" s="3">
        <f t="shared" si="124"/>
        <v>0</v>
      </c>
      <c r="CA52" s="3">
        <f t="shared" si="124"/>
        <v>0</v>
      </c>
      <c r="CB52" s="3">
        <f t="shared" si="124"/>
        <v>0</v>
      </c>
      <c r="CC52" s="3">
        <f t="shared" si="124"/>
        <v>0</v>
      </c>
      <c r="CD52" s="3">
        <f t="shared" si="124"/>
        <v>0</v>
      </c>
      <c r="CE52" s="3">
        <f t="shared" si="124"/>
        <v>0</v>
      </c>
      <c r="CF52" s="3">
        <f t="shared" si="124"/>
        <v>0</v>
      </c>
      <c r="CG52" s="3">
        <f t="shared" si="124"/>
        <v>0</v>
      </c>
      <c r="CH52" s="12">
        <f t="shared" si="124"/>
        <v>0</v>
      </c>
    </row>
    <row r="53" spans="1:86" x14ac:dyDescent="0.35">
      <c r="A53" s="575"/>
      <c r="B53" s="11" t="str">
        <f t="shared" si="100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125">F53</f>
        <v>0</v>
      </c>
      <c r="H53" s="3">
        <f t="shared" si="125"/>
        <v>0</v>
      </c>
      <c r="I53" s="3">
        <f t="shared" si="125"/>
        <v>0</v>
      </c>
      <c r="J53" s="3">
        <f t="shared" si="125"/>
        <v>0</v>
      </c>
      <c r="K53" s="3">
        <f t="shared" si="125"/>
        <v>0</v>
      </c>
      <c r="L53" s="3">
        <f t="shared" si="125"/>
        <v>0</v>
      </c>
      <c r="M53" s="3">
        <f t="shared" si="125"/>
        <v>0</v>
      </c>
      <c r="N53" s="3">
        <f t="shared" si="125"/>
        <v>0</v>
      </c>
      <c r="O53" s="3">
        <f t="shared" si="125"/>
        <v>0</v>
      </c>
      <c r="P53" s="3">
        <f t="shared" si="125"/>
        <v>0</v>
      </c>
      <c r="Q53" s="3">
        <f t="shared" si="125"/>
        <v>0</v>
      </c>
      <c r="R53" s="3">
        <f t="shared" si="125"/>
        <v>0</v>
      </c>
      <c r="S53" s="3">
        <f t="shared" si="125"/>
        <v>0</v>
      </c>
      <c r="T53" s="3">
        <f t="shared" si="125"/>
        <v>0</v>
      </c>
      <c r="U53" s="3">
        <f t="shared" si="125"/>
        <v>0</v>
      </c>
      <c r="V53" s="3">
        <f t="shared" si="125"/>
        <v>0</v>
      </c>
      <c r="W53" s="3">
        <f t="shared" si="125"/>
        <v>0</v>
      </c>
      <c r="X53" s="3">
        <f t="shared" si="125"/>
        <v>0</v>
      </c>
      <c r="Y53" s="3">
        <f t="shared" si="125"/>
        <v>0</v>
      </c>
      <c r="Z53" s="3">
        <f t="shared" si="125"/>
        <v>0</v>
      </c>
      <c r="AA53" s="3">
        <f t="shared" si="125"/>
        <v>0</v>
      </c>
      <c r="AB53" s="3">
        <f t="shared" si="125"/>
        <v>0</v>
      </c>
      <c r="AC53" s="3">
        <f t="shared" si="125"/>
        <v>0</v>
      </c>
      <c r="AD53" s="3">
        <f t="shared" si="125"/>
        <v>0</v>
      </c>
      <c r="AE53" s="3">
        <f t="shared" si="125"/>
        <v>0</v>
      </c>
      <c r="AF53" s="3">
        <f t="shared" si="125"/>
        <v>0</v>
      </c>
      <c r="AG53" s="3">
        <f t="shared" si="125"/>
        <v>0</v>
      </c>
      <c r="AH53" s="3">
        <f t="shared" si="125"/>
        <v>0</v>
      </c>
      <c r="AI53" s="3">
        <f t="shared" si="125"/>
        <v>0</v>
      </c>
      <c r="AJ53" s="3">
        <f t="shared" si="125"/>
        <v>0</v>
      </c>
      <c r="AK53" s="3">
        <f t="shared" si="125"/>
        <v>0</v>
      </c>
      <c r="AL53" s="3">
        <f t="shared" si="125"/>
        <v>0</v>
      </c>
      <c r="AM53" s="3">
        <f t="shared" si="125"/>
        <v>0</v>
      </c>
      <c r="AN53" s="3">
        <f t="shared" si="125"/>
        <v>0</v>
      </c>
      <c r="AO53" s="3">
        <f t="shared" si="125"/>
        <v>0</v>
      </c>
      <c r="AP53" s="3">
        <f t="shared" si="125"/>
        <v>0</v>
      </c>
      <c r="AQ53" s="3">
        <f t="shared" si="125"/>
        <v>0</v>
      </c>
      <c r="AR53" s="3">
        <f t="shared" si="125"/>
        <v>0</v>
      </c>
      <c r="AS53" s="3">
        <f t="shared" si="125"/>
        <v>0</v>
      </c>
      <c r="AT53" s="3">
        <f t="shared" si="125"/>
        <v>0</v>
      </c>
      <c r="AU53" s="3">
        <f t="shared" si="125"/>
        <v>0</v>
      </c>
      <c r="AV53" s="3">
        <f t="shared" si="125"/>
        <v>0</v>
      </c>
      <c r="AW53" s="3">
        <f t="shared" si="125"/>
        <v>0</v>
      </c>
      <c r="AX53" s="3">
        <f t="shared" si="125"/>
        <v>0</v>
      </c>
      <c r="AY53" s="3">
        <f t="shared" si="125"/>
        <v>0</v>
      </c>
      <c r="AZ53" s="3">
        <f t="shared" si="125"/>
        <v>0</v>
      </c>
      <c r="BA53" s="3">
        <f t="shared" si="125"/>
        <v>0</v>
      </c>
      <c r="BB53" s="3">
        <f t="shared" si="125"/>
        <v>0</v>
      </c>
      <c r="BC53" s="3">
        <f t="shared" si="125"/>
        <v>0</v>
      </c>
      <c r="BD53" s="3">
        <f t="shared" si="125"/>
        <v>0</v>
      </c>
      <c r="BE53" s="3">
        <f t="shared" si="125"/>
        <v>0</v>
      </c>
      <c r="BF53" s="3">
        <f t="shared" si="125"/>
        <v>0</v>
      </c>
      <c r="BG53" s="3">
        <f t="shared" si="125"/>
        <v>0</v>
      </c>
      <c r="BH53" s="3">
        <f t="shared" si="125"/>
        <v>0</v>
      </c>
      <c r="BI53" s="3">
        <f t="shared" si="125"/>
        <v>0</v>
      </c>
      <c r="BJ53" s="3">
        <f t="shared" si="125"/>
        <v>0</v>
      </c>
      <c r="BK53" s="3">
        <f t="shared" si="125"/>
        <v>0</v>
      </c>
      <c r="BL53" s="3">
        <f t="shared" si="125"/>
        <v>0</v>
      </c>
      <c r="BM53" s="3">
        <f t="shared" si="125"/>
        <v>0</v>
      </c>
      <c r="BN53" s="3">
        <f t="shared" si="125"/>
        <v>0</v>
      </c>
      <c r="BO53" s="3">
        <f t="shared" si="125"/>
        <v>0</v>
      </c>
      <c r="BP53" s="3">
        <f t="shared" si="125"/>
        <v>0</v>
      </c>
      <c r="BQ53" s="3">
        <f t="shared" si="125"/>
        <v>0</v>
      </c>
      <c r="BR53" s="3">
        <f t="shared" si="125"/>
        <v>0</v>
      </c>
      <c r="BS53" s="3">
        <f t="shared" ref="BS53:CH53" si="126">BR53</f>
        <v>0</v>
      </c>
      <c r="BT53" s="3">
        <f t="shared" si="126"/>
        <v>0</v>
      </c>
      <c r="BU53" s="3">
        <f t="shared" si="126"/>
        <v>0</v>
      </c>
      <c r="BV53" s="3">
        <f t="shared" si="126"/>
        <v>0</v>
      </c>
      <c r="BW53" s="3">
        <f t="shared" si="126"/>
        <v>0</v>
      </c>
      <c r="BX53" s="3">
        <f t="shared" si="126"/>
        <v>0</v>
      </c>
      <c r="BY53" s="3">
        <f t="shared" si="126"/>
        <v>0</v>
      </c>
      <c r="BZ53" s="3">
        <f t="shared" si="126"/>
        <v>0</v>
      </c>
      <c r="CA53" s="3">
        <f t="shared" si="126"/>
        <v>0</v>
      </c>
      <c r="CB53" s="3">
        <f t="shared" si="126"/>
        <v>0</v>
      </c>
      <c r="CC53" s="3">
        <f t="shared" si="126"/>
        <v>0</v>
      </c>
      <c r="CD53" s="3">
        <f t="shared" si="126"/>
        <v>0</v>
      </c>
      <c r="CE53" s="3">
        <f t="shared" si="126"/>
        <v>0</v>
      </c>
      <c r="CF53" s="3">
        <f t="shared" si="126"/>
        <v>0</v>
      </c>
      <c r="CG53" s="3">
        <f t="shared" si="126"/>
        <v>0</v>
      </c>
      <c r="CH53" s="12">
        <f t="shared" si="126"/>
        <v>0</v>
      </c>
    </row>
    <row r="54" spans="1:86" ht="15" customHeight="1" x14ac:dyDescent="0.35">
      <c r="A54" s="575"/>
      <c r="B54" s="11" t="str">
        <f t="shared" si="100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4">
      <c r="A55" s="576"/>
      <c r="B55" s="224" t="str">
        <f t="shared" si="100"/>
        <v>Monthly kWh</v>
      </c>
      <c r="C55" s="279">
        <f>SUM(C41:C54)</f>
        <v>0</v>
      </c>
      <c r="D55" s="279">
        <f t="shared" ref="D55:BO55" si="127">SUM(D41:D54)</f>
        <v>0</v>
      </c>
      <c r="E55" s="279">
        <f t="shared" si="127"/>
        <v>0</v>
      </c>
      <c r="F55" s="279">
        <f t="shared" si="127"/>
        <v>0</v>
      </c>
      <c r="G55" s="279">
        <f t="shared" si="127"/>
        <v>0</v>
      </c>
      <c r="H55" s="279">
        <f t="shared" si="127"/>
        <v>0</v>
      </c>
      <c r="I55" s="279">
        <f t="shared" si="127"/>
        <v>0</v>
      </c>
      <c r="J55" s="279">
        <f t="shared" si="127"/>
        <v>0</v>
      </c>
      <c r="K55" s="279">
        <f t="shared" si="127"/>
        <v>0</v>
      </c>
      <c r="L55" s="279">
        <f t="shared" si="127"/>
        <v>0</v>
      </c>
      <c r="M55" s="279">
        <f t="shared" si="127"/>
        <v>0</v>
      </c>
      <c r="N55" s="279">
        <f t="shared" si="127"/>
        <v>0</v>
      </c>
      <c r="O55" s="279">
        <f t="shared" si="127"/>
        <v>0</v>
      </c>
      <c r="P55" s="279">
        <f t="shared" si="127"/>
        <v>0</v>
      </c>
      <c r="Q55" s="279">
        <f t="shared" si="127"/>
        <v>0</v>
      </c>
      <c r="R55" s="279">
        <f t="shared" si="127"/>
        <v>0</v>
      </c>
      <c r="S55" s="279">
        <f t="shared" si="127"/>
        <v>0</v>
      </c>
      <c r="T55" s="279">
        <f t="shared" si="127"/>
        <v>0</v>
      </c>
      <c r="U55" s="279">
        <f t="shared" si="127"/>
        <v>0</v>
      </c>
      <c r="V55" s="279">
        <f t="shared" si="127"/>
        <v>0</v>
      </c>
      <c r="W55" s="279">
        <f t="shared" si="127"/>
        <v>0</v>
      </c>
      <c r="X55" s="279">
        <f t="shared" si="127"/>
        <v>0</v>
      </c>
      <c r="Y55" s="279">
        <f t="shared" si="127"/>
        <v>0</v>
      </c>
      <c r="Z55" s="279">
        <f t="shared" si="127"/>
        <v>0</v>
      </c>
      <c r="AA55" s="279">
        <f t="shared" si="127"/>
        <v>0</v>
      </c>
      <c r="AB55" s="279">
        <f t="shared" si="127"/>
        <v>0</v>
      </c>
      <c r="AC55" s="279">
        <f t="shared" si="127"/>
        <v>0</v>
      </c>
      <c r="AD55" s="279">
        <f t="shared" si="127"/>
        <v>0</v>
      </c>
      <c r="AE55" s="279">
        <f t="shared" si="127"/>
        <v>0</v>
      </c>
      <c r="AF55" s="279">
        <f t="shared" si="127"/>
        <v>0</v>
      </c>
      <c r="AG55" s="279">
        <f t="shared" si="127"/>
        <v>0</v>
      </c>
      <c r="AH55" s="279">
        <f t="shared" si="127"/>
        <v>0</v>
      </c>
      <c r="AI55" s="279">
        <f t="shared" si="127"/>
        <v>0</v>
      </c>
      <c r="AJ55" s="279">
        <f t="shared" si="127"/>
        <v>0</v>
      </c>
      <c r="AK55" s="279">
        <f t="shared" si="127"/>
        <v>0</v>
      </c>
      <c r="AL55" s="279">
        <f t="shared" si="127"/>
        <v>0</v>
      </c>
      <c r="AM55" s="279">
        <f t="shared" si="127"/>
        <v>0</v>
      </c>
      <c r="AN55" s="279">
        <f t="shared" si="127"/>
        <v>0</v>
      </c>
      <c r="AO55" s="279">
        <f t="shared" si="127"/>
        <v>0</v>
      </c>
      <c r="AP55" s="279">
        <f t="shared" si="127"/>
        <v>0</v>
      </c>
      <c r="AQ55" s="279">
        <f t="shared" si="127"/>
        <v>0</v>
      </c>
      <c r="AR55" s="279">
        <f t="shared" si="127"/>
        <v>0</v>
      </c>
      <c r="AS55" s="279">
        <f t="shared" si="127"/>
        <v>0</v>
      </c>
      <c r="AT55" s="279">
        <f t="shared" si="127"/>
        <v>0</v>
      </c>
      <c r="AU55" s="279">
        <f t="shared" si="127"/>
        <v>0</v>
      </c>
      <c r="AV55" s="279">
        <f t="shared" si="127"/>
        <v>0</v>
      </c>
      <c r="AW55" s="279">
        <f t="shared" si="127"/>
        <v>0</v>
      </c>
      <c r="AX55" s="279">
        <f t="shared" si="127"/>
        <v>0</v>
      </c>
      <c r="AY55" s="279">
        <f t="shared" si="127"/>
        <v>0</v>
      </c>
      <c r="AZ55" s="279">
        <f t="shared" si="127"/>
        <v>0</v>
      </c>
      <c r="BA55" s="279">
        <f t="shared" si="127"/>
        <v>0</v>
      </c>
      <c r="BB55" s="279">
        <f t="shared" si="127"/>
        <v>0</v>
      </c>
      <c r="BC55" s="279">
        <f t="shared" si="127"/>
        <v>0</v>
      </c>
      <c r="BD55" s="279">
        <f t="shared" si="127"/>
        <v>0</v>
      </c>
      <c r="BE55" s="279">
        <f t="shared" si="127"/>
        <v>0</v>
      </c>
      <c r="BF55" s="279">
        <f t="shared" si="127"/>
        <v>0</v>
      </c>
      <c r="BG55" s="279">
        <f t="shared" si="127"/>
        <v>0</v>
      </c>
      <c r="BH55" s="279">
        <f t="shared" si="127"/>
        <v>0</v>
      </c>
      <c r="BI55" s="279">
        <f t="shared" si="127"/>
        <v>0</v>
      </c>
      <c r="BJ55" s="279">
        <f t="shared" si="127"/>
        <v>0</v>
      </c>
      <c r="BK55" s="279">
        <f t="shared" si="127"/>
        <v>0</v>
      </c>
      <c r="BL55" s="279">
        <f t="shared" si="127"/>
        <v>0</v>
      </c>
      <c r="BM55" s="279">
        <f t="shared" si="127"/>
        <v>0</v>
      </c>
      <c r="BN55" s="279">
        <f t="shared" si="127"/>
        <v>0</v>
      </c>
      <c r="BO55" s="279">
        <f t="shared" si="127"/>
        <v>0</v>
      </c>
      <c r="BP55" s="279">
        <f t="shared" ref="BP55:CH55" si="128">SUM(BP41:BP54)</f>
        <v>0</v>
      </c>
      <c r="BQ55" s="279">
        <f t="shared" si="128"/>
        <v>0</v>
      </c>
      <c r="BR55" s="279">
        <f t="shared" si="128"/>
        <v>0</v>
      </c>
      <c r="BS55" s="279">
        <f t="shared" si="128"/>
        <v>0</v>
      </c>
      <c r="BT55" s="279">
        <f t="shared" si="128"/>
        <v>0</v>
      </c>
      <c r="BU55" s="279">
        <f t="shared" si="128"/>
        <v>0</v>
      </c>
      <c r="BV55" s="279">
        <f t="shared" si="128"/>
        <v>0</v>
      </c>
      <c r="BW55" s="279">
        <f t="shared" si="128"/>
        <v>0</v>
      </c>
      <c r="BX55" s="279">
        <f t="shared" si="128"/>
        <v>0</v>
      </c>
      <c r="BY55" s="279">
        <f t="shared" si="128"/>
        <v>0</v>
      </c>
      <c r="BZ55" s="279">
        <f t="shared" si="128"/>
        <v>0</v>
      </c>
      <c r="CA55" s="279">
        <f t="shared" si="128"/>
        <v>0</v>
      </c>
      <c r="CB55" s="279">
        <f t="shared" si="128"/>
        <v>0</v>
      </c>
      <c r="CC55" s="279">
        <f t="shared" si="128"/>
        <v>0</v>
      </c>
      <c r="CD55" s="279">
        <f t="shared" si="128"/>
        <v>0</v>
      </c>
      <c r="CE55" s="279">
        <f t="shared" si="128"/>
        <v>0</v>
      </c>
      <c r="CF55" s="279">
        <f t="shared" si="128"/>
        <v>0</v>
      </c>
      <c r="CG55" s="279">
        <f t="shared" si="128"/>
        <v>0</v>
      </c>
      <c r="CH55" s="282">
        <f t="shared" si="128"/>
        <v>0</v>
      </c>
    </row>
    <row r="56" spans="1:86" x14ac:dyDescent="0.35">
      <c r="A56" s="8"/>
      <c r="B56" s="302"/>
      <c r="C56" s="9"/>
      <c r="D56" s="302"/>
      <c r="E56" s="9"/>
      <c r="F56" s="302"/>
      <c r="G56" s="302"/>
      <c r="H56" s="9"/>
      <c r="I56" s="302"/>
      <c r="J56" s="302"/>
      <c r="K56" s="9"/>
      <c r="L56" s="302"/>
      <c r="M56" s="302"/>
      <c r="N56" s="9"/>
      <c r="O56" s="302"/>
      <c r="P56" s="302"/>
      <c r="Q56" s="9"/>
      <c r="R56" s="302"/>
      <c r="S56" s="302"/>
      <c r="T56" s="9"/>
      <c r="U56" s="302"/>
      <c r="V56" s="302"/>
      <c r="W56" s="9"/>
      <c r="X56" s="302"/>
      <c r="Y56" s="302"/>
      <c r="Z56" s="9"/>
      <c r="AA56" s="302"/>
      <c r="AB56" s="302"/>
      <c r="AC56" s="9"/>
      <c r="AD56" s="302"/>
      <c r="AE56" s="302"/>
      <c r="AF56" s="9"/>
      <c r="AG56" s="302"/>
      <c r="AH56" s="302"/>
      <c r="AI56" s="9"/>
      <c r="AJ56" s="302"/>
      <c r="AK56" s="302"/>
      <c r="AL56" s="9"/>
      <c r="AM56" s="302"/>
      <c r="AN56" s="302"/>
      <c r="AO56" s="9"/>
      <c r="AP56" s="302"/>
      <c r="AQ56" s="302"/>
      <c r="AR56" s="9"/>
      <c r="AS56" s="302"/>
      <c r="AT56" s="302"/>
      <c r="AU56" s="9"/>
      <c r="AV56" s="302"/>
      <c r="AW56" s="302"/>
      <c r="AX56" s="9"/>
      <c r="AY56" s="302"/>
      <c r="AZ56" s="302"/>
      <c r="BA56" s="9"/>
      <c r="BB56" s="302"/>
      <c r="BC56" s="302"/>
      <c r="BD56" s="9"/>
      <c r="BE56" s="302"/>
      <c r="BF56" s="302"/>
      <c r="BG56" s="9"/>
      <c r="BH56" s="302"/>
      <c r="BI56" s="302"/>
      <c r="BJ56" s="9"/>
      <c r="BK56" s="302"/>
      <c r="BL56" s="302"/>
      <c r="BM56" s="9"/>
      <c r="BN56" s="302"/>
      <c r="BO56" s="302"/>
      <c r="BP56" s="9"/>
      <c r="BQ56" s="302"/>
      <c r="BR56" s="302"/>
      <c r="BS56" s="9"/>
      <c r="BT56" s="302"/>
      <c r="BU56" s="302"/>
      <c r="BV56" s="9"/>
      <c r="BW56" s="302"/>
      <c r="BX56" s="302"/>
      <c r="BY56" s="9"/>
      <c r="BZ56" s="302"/>
      <c r="CA56" s="302"/>
      <c r="CB56" s="9"/>
      <c r="CC56" s="302"/>
      <c r="CD56" s="302"/>
      <c r="CE56" s="9"/>
      <c r="CF56" s="302"/>
      <c r="CG56" s="302"/>
      <c r="CH56" s="9"/>
    </row>
    <row r="57" spans="1:86" ht="15" thickBot="1" x14ac:dyDescent="0.4">
      <c r="A57" s="243" t="s">
        <v>183</v>
      </c>
      <c r="B57" s="243"/>
      <c r="C57" s="243"/>
      <c r="D57" s="243"/>
      <c r="E57" s="243"/>
      <c r="F57" s="243"/>
      <c r="G57" s="243"/>
      <c r="H57" s="243"/>
      <c r="I57" s="243"/>
      <c r="J57" s="457"/>
      <c r="K57" s="303"/>
      <c r="L57" s="149"/>
      <c r="M57" s="149"/>
      <c r="N57" s="303"/>
      <c r="O57" s="149"/>
      <c r="P57" s="149"/>
      <c r="Q57" s="303"/>
      <c r="R57" s="149"/>
      <c r="S57" s="149"/>
      <c r="T57" s="303"/>
      <c r="U57" s="149"/>
      <c r="V57" s="149"/>
      <c r="W57" s="303"/>
      <c r="X57" s="149"/>
      <c r="Y57" s="149"/>
      <c r="Z57" s="303"/>
      <c r="AA57" s="149"/>
      <c r="AB57" s="149"/>
      <c r="AC57" s="303"/>
      <c r="AD57" s="149"/>
      <c r="AE57" s="149"/>
      <c r="AF57" s="303"/>
      <c r="AG57" s="149"/>
      <c r="AH57" s="149"/>
      <c r="AI57" s="303"/>
      <c r="AJ57" s="149"/>
      <c r="AK57" s="149"/>
      <c r="AL57" s="303"/>
      <c r="AM57" s="149"/>
      <c r="AN57" s="149"/>
      <c r="AO57" s="303"/>
      <c r="AP57" s="149"/>
      <c r="AQ57" s="149"/>
      <c r="AR57" s="303"/>
      <c r="AS57" s="149"/>
      <c r="AT57" s="149"/>
      <c r="AU57" s="303"/>
      <c r="AV57" s="149"/>
      <c r="AW57" s="149"/>
      <c r="AX57" s="303"/>
      <c r="AY57" s="149"/>
      <c r="AZ57" s="149"/>
      <c r="BA57" s="303"/>
      <c r="BB57" s="149"/>
      <c r="BC57" s="149"/>
      <c r="BD57" s="303"/>
      <c r="BE57" s="149"/>
      <c r="BF57" s="149"/>
      <c r="BG57" s="303"/>
      <c r="BH57" s="149"/>
      <c r="BI57" s="149"/>
      <c r="BJ57" s="303"/>
      <c r="BK57" s="149"/>
      <c r="BL57" s="149"/>
      <c r="BM57" s="303"/>
      <c r="BN57" s="149"/>
      <c r="BO57" s="149"/>
      <c r="BP57" s="303"/>
      <c r="BQ57" s="149"/>
      <c r="BR57" s="149"/>
      <c r="BS57" s="303"/>
      <c r="BT57" s="149"/>
      <c r="BU57" s="149"/>
      <c r="BV57" s="303"/>
      <c r="BW57" s="149"/>
      <c r="BX57" s="149"/>
      <c r="BY57" s="303"/>
      <c r="BZ57" s="149"/>
      <c r="CA57" s="149"/>
      <c r="CB57" s="303"/>
      <c r="CC57" s="149"/>
      <c r="CD57" s="149"/>
      <c r="CE57" s="303"/>
      <c r="CF57" s="149"/>
      <c r="CG57" s="149"/>
      <c r="CH57" s="303"/>
    </row>
    <row r="58" spans="1:86" ht="16" thickBot="1" x14ac:dyDescent="0.4">
      <c r="A58" s="577" t="s">
        <v>17</v>
      </c>
      <c r="B58" s="283" t="s">
        <v>163</v>
      </c>
      <c r="C58" s="176">
        <f>C$4</f>
        <v>44562</v>
      </c>
      <c r="D58" s="176">
        <f t="shared" ref="D58:BO58" si="129">D$4</f>
        <v>44593</v>
      </c>
      <c r="E58" s="176">
        <f t="shared" si="129"/>
        <v>44621</v>
      </c>
      <c r="F58" s="176">
        <f t="shared" si="129"/>
        <v>44652</v>
      </c>
      <c r="G58" s="176">
        <f t="shared" si="129"/>
        <v>44682</v>
      </c>
      <c r="H58" s="176">
        <f t="shared" si="129"/>
        <v>44713</v>
      </c>
      <c r="I58" s="176">
        <f t="shared" si="129"/>
        <v>44743</v>
      </c>
      <c r="J58" s="458">
        <f t="shared" si="129"/>
        <v>44774</v>
      </c>
      <c r="K58" s="176">
        <f t="shared" si="129"/>
        <v>44805</v>
      </c>
      <c r="L58" s="176">
        <f t="shared" si="129"/>
        <v>44835</v>
      </c>
      <c r="M58" s="176">
        <f t="shared" si="129"/>
        <v>44866</v>
      </c>
      <c r="N58" s="176">
        <f t="shared" si="129"/>
        <v>44896</v>
      </c>
      <c r="O58" s="176">
        <f t="shared" si="129"/>
        <v>44927</v>
      </c>
      <c r="P58" s="176">
        <f t="shared" si="129"/>
        <v>44958</v>
      </c>
      <c r="Q58" s="176">
        <f t="shared" si="129"/>
        <v>44986</v>
      </c>
      <c r="R58" s="176">
        <f t="shared" si="129"/>
        <v>45017</v>
      </c>
      <c r="S58" s="176">
        <f t="shared" si="129"/>
        <v>45047</v>
      </c>
      <c r="T58" s="176">
        <f t="shared" si="129"/>
        <v>45078</v>
      </c>
      <c r="U58" s="176">
        <f t="shared" si="129"/>
        <v>45108</v>
      </c>
      <c r="V58" s="176">
        <f t="shared" si="129"/>
        <v>45139</v>
      </c>
      <c r="W58" s="176">
        <f t="shared" si="129"/>
        <v>45170</v>
      </c>
      <c r="X58" s="176">
        <f t="shared" si="129"/>
        <v>45200</v>
      </c>
      <c r="Y58" s="176">
        <f t="shared" si="129"/>
        <v>45231</v>
      </c>
      <c r="Z58" s="176">
        <f t="shared" si="129"/>
        <v>45261</v>
      </c>
      <c r="AA58" s="176">
        <f t="shared" si="129"/>
        <v>45292</v>
      </c>
      <c r="AB58" s="176">
        <f t="shared" si="129"/>
        <v>45323</v>
      </c>
      <c r="AC58" s="176">
        <f t="shared" si="129"/>
        <v>45352</v>
      </c>
      <c r="AD58" s="176">
        <f t="shared" si="129"/>
        <v>45383</v>
      </c>
      <c r="AE58" s="176">
        <f t="shared" si="129"/>
        <v>45413</v>
      </c>
      <c r="AF58" s="176">
        <f t="shared" si="129"/>
        <v>45444</v>
      </c>
      <c r="AG58" s="176">
        <f t="shared" si="129"/>
        <v>45474</v>
      </c>
      <c r="AH58" s="176">
        <f t="shared" si="129"/>
        <v>45505</v>
      </c>
      <c r="AI58" s="176">
        <f t="shared" si="129"/>
        <v>45536</v>
      </c>
      <c r="AJ58" s="176">
        <f t="shared" si="129"/>
        <v>45566</v>
      </c>
      <c r="AK58" s="176">
        <f t="shared" si="129"/>
        <v>45597</v>
      </c>
      <c r="AL58" s="176">
        <f t="shared" si="129"/>
        <v>45627</v>
      </c>
      <c r="AM58" s="176">
        <f t="shared" si="129"/>
        <v>45658</v>
      </c>
      <c r="AN58" s="176">
        <f t="shared" si="129"/>
        <v>45689</v>
      </c>
      <c r="AO58" s="176">
        <f t="shared" si="129"/>
        <v>45717</v>
      </c>
      <c r="AP58" s="176">
        <f t="shared" si="129"/>
        <v>45748</v>
      </c>
      <c r="AQ58" s="176">
        <f t="shared" si="129"/>
        <v>45778</v>
      </c>
      <c r="AR58" s="176">
        <f t="shared" si="129"/>
        <v>45809</v>
      </c>
      <c r="AS58" s="176">
        <f t="shared" si="129"/>
        <v>45839</v>
      </c>
      <c r="AT58" s="176">
        <f t="shared" si="129"/>
        <v>45870</v>
      </c>
      <c r="AU58" s="176">
        <f t="shared" si="129"/>
        <v>45901</v>
      </c>
      <c r="AV58" s="176">
        <f t="shared" si="129"/>
        <v>45931</v>
      </c>
      <c r="AW58" s="176">
        <f t="shared" si="129"/>
        <v>45962</v>
      </c>
      <c r="AX58" s="176">
        <f t="shared" si="129"/>
        <v>45992</v>
      </c>
      <c r="AY58" s="176">
        <f t="shared" si="129"/>
        <v>46023</v>
      </c>
      <c r="AZ58" s="176">
        <f t="shared" si="129"/>
        <v>46054</v>
      </c>
      <c r="BA58" s="176">
        <f t="shared" si="129"/>
        <v>46082</v>
      </c>
      <c r="BB58" s="176">
        <f t="shared" si="129"/>
        <v>46113</v>
      </c>
      <c r="BC58" s="176">
        <f t="shared" si="129"/>
        <v>46143</v>
      </c>
      <c r="BD58" s="176">
        <f t="shared" si="129"/>
        <v>46174</v>
      </c>
      <c r="BE58" s="176">
        <f t="shared" si="129"/>
        <v>46204</v>
      </c>
      <c r="BF58" s="176">
        <f t="shared" si="129"/>
        <v>46235</v>
      </c>
      <c r="BG58" s="176">
        <f t="shared" si="129"/>
        <v>46266</v>
      </c>
      <c r="BH58" s="176">
        <f t="shared" si="129"/>
        <v>46296</v>
      </c>
      <c r="BI58" s="176">
        <f t="shared" si="129"/>
        <v>46327</v>
      </c>
      <c r="BJ58" s="176">
        <f t="shared" si="129"/>
        <v>46357</v>
      </c>
      <c r="BK58" s="176">
        <f t="shared" si="129"/>
        <v>46388</v>
      </c>
      <c r="BL58" s="176">
        <f t="shared" si="129"/>
        <v>46419</v>
      </c>
      <c r="BM58" s="176">
        <f t="shared" si="129"/>
        <v>46447</v>
      </c>
      <c r="BN58" s="176">
        <f t="shared" si="129"/>
        <v>46478</v>
      </c>
      <c r="BO58" s="176">
        <f t="shared" si="129"/>
        <v>46508</v>
      </c>
      <c r="BP58" s="176">
        <f t="shared" ref="BP58:CH58" si="130">BP$4</f>
        <v>46539</v>
      </c>
      <c r="BQ58" s="176">
        <f t="shared" si="130"/>
        <v>46569</v>
      </c>
      <c r="BR58" s="176">
        <f t="shared" si="130"/>
        <v>46600</v>
      </c>
      <c r="BS58" s="176">
        <f t="shared" si="130"/>
        <v>46631</v>
      </c>
      <c r="BT58" s="176">
        <f t="shared" si="130"/>
        <v>46661</v>
      </c>
      <c r="BU58" s="176">
        <f t="shared" si="130"/>
        <v>46692</v>
      </c>
      <c r="BV58" s="176">
        <f t="shared" si="130"/>
        <v>46722</v>
      </c>
      <c r="BW58" s="176">
        <f t="shared" si="130"/>
        <v>46753</v>
      </c>
      <c r="BX58" s="176">
        <f t="shared" si="130"/>
        <v>46784</v>
      </c>
      <c r="BY58" s="176">
        <f t="shared" si="130"/>
        <v>46813</v>
      </c>
      <c r="BZ58" s="176">
        <f t="shared" si="130"/>
        <v>46844</v>
      </c>
      <c r="CA58" s="176">
        <f t="shared" si="130"/>
        <v>46874</v>
      </c>
      <c r="CB58" s="176">
        <f t="shared" si="130"/>
        <v>46905</v>
      </c>
      <c r="CC58" s="176">
        <f t="shared" si="130"/>
        <v>46935</v>
      </c>
      <c r="CD58" s="176">
        <f t="shared" si="130"/>
        <v>46966</v>
      </c>
      <c r="CE58" s="176">
        <f t="shared" si="130"/>
        <v>46997</v>
      </c>
      <c r="CF58" s="176">
        <f t="shared" si="130"/>
        <v>47027</v>
      </c>
      <c r="CG58" s="176">
        <f t="shared" si="130"/>
        <v>47058</v>
      </c>
      <c r="CH58" s="177">
        <f t="shared" si="130"/>
        <v>47088</v>
      </c>
    </row>
    <row r="59" spans="1:86" ht="15" customHeight="1" x14ac:dyDescent="0.35">
      <c r="A59" s="578"/>
      <c r="B59" s="14" t="str">
        <f t="shared" ref="B59:B71" si="131">B41</f>
        <v>Air Comp</v>
      </c>
      <c r="C59" s="30">
        <f>((C5*0.5)-C41)*C78*C$93*C$2</f>
        <v>0</v>
      </c>
      <c r="D59" s="30">
        <f>((D5*0.5)+C23-D41)*D78*D$93*D$2</f>
        <v>0</v>
      </c>
      <c r="E59" s="30">
        <f t="shared" ref="E59:I59" si="132">((E5*0.5)+D23-E41)*E78*E$93*E$2</f>
        <v>0</v>
      </c>
      <c r="F59" s="30">
        <f t="shared" si="132"/>
        <v>0</v>
      </c>
      <c r="G59" s="30">
        <f t="shared" si="132"/>
        <v>0</v>
      </c>
      <c r="H59" s="30">
        <f t="shared" si="132"/>
        <v>0</v>
      </c>
      <c r="I59" s="30">
        <f t="shared" si="132"/>
        <v>0</v>
      </c>
      <c r="J59" s="120">
        <f>((J5*0.5)+I23-J41)*J78*J$93*J$2</f>
        <v>0</v>
      </c>
      <c r="K59" s="30">
        <f t="shared" ref="K59:BV59" si="133">((K5*0.5)+J23-K41)*K78*K$93*K$2</f>
        <v>0</v>
      </c>
      <c r="L59" s="30">
        <f t="shared" si="133"/>
        <v>0</v>
      </c>
      <c r="M59" s="30">
        <f t="shared" si="133"/>
        <v>0</v>
      </c>
      <c r="N59" s="30">
        <f t="shared" si="133"/>
        <v>0</v>
      </c>
      <c r="O59" s="30">
        <f t="shared" si="133"/>
        <v>0</v>
      </c>
      <c r="P59" s="30">
        <f t="shared" si="133"/>
        <v>0</v>
      </c>
      <c r="Q59" s="30">
        <f t="shared" si="133"/>
        <v>0</v>
      </c>
      <c r="R59" s="30">
        <f t="shared" si="133"/>
        <v>0</v>
      </c>
      <c r="S59" s="30">
        <f t="shared" si="133"/>
        <v>0</v>
      </c>
      <c r="T59" s="30">
        <f t="shared" si="133"/>
        <v>0</v>
      </c>
      <c r="U59" s="30">
        <f t="shared" si="133"/>
        <v>0</v>
      </c>
      <c r="V59" s="30">
        <f t="shared" si="133"/>
        <v>0</v>
      </c>
      <c r="W59" s="30">
        <f t="shared" si="133"/>
        <v>0</v>
      </c>
      <c r="X59" s="30">
        <f t="shared" si="133"/>
        <v>0</v>
      </c>
      <c r="Y59" s="30">
        <f t="shared" si="133"/>
        <v>0</v>
      </c>
      <c r="Z59" s="30">
        <f t="shared" si="133"/>
        <v>0</v>
      </c>
      <c r="AA59" s="30">
        <f t="shared" si="133"/>
        <v>0</v>
      </c>
      <c r="AB59" s="30">
        <f t="shared" si="133"/>
        <v>0</v>
      </c>
      <c r="AC59" s="30">
        <f t="shared" si="133"/>
        <v>0</v>
      </c>
      <c r="AD59" s="30">
        <f t="shared" si="133"/>
        <v>0</v>
      </c>
      <c r="AE59" s="30">
        <f t="shared" si="133"/>
        <v>0</v>
      </c>
      <c r="AF59" s="30">
        <f t="shared" si="133"/>
        <v>0</v>
      </c>
      <c r="AG59" s="30">
        <f t="shared" si="133"/>
        <v>0</v>
      </c>
      <c r="AH59" s="30">
        <f t="shared" si="133"/>
        <v>0</v>
      </c>
      <c r="AI59" s="30">
        <f t="shared" si="133"/>
        <v>0</v>
      </c>
      <c r="AJ59" s="30">
        <f t="shared" si="133"/>
        <v>0</v>
      </c>
      <c r="AK59" s="30">
        <f t="shared" si="133"/>
        <v>0</v>
      </c>
      <c r="AL59" s="30">
        <f t="shared" si="133"/>
        <v>0</v>
      </c>
      <c r="AM59" s="30">
        <f t="shared" si="133"/>
        <v>0</v>
      </c>
      <c r="AN59" s="30">
        <f t="shared" si="133"/>
        <v>0</v>
      </c>
      <c r="AO59" s="30">
        <f t="shared" si="133"/>
        <v>0</v>
      </c>
      <c r="AP59" s="30">
        <f t="shared" si="133"/>
        <v>0</v>
      </c>
      <c r="AQ59" s="30">
        <f t="shared" si="133"/>
        <v>0</v>
      </c>
      <c r="AR59" s="30">
        <f t="shared" si="133"/>
        <v>0</v>
      </c>
      <c r="AS59" s="30">
        <f t="shared" si="133"/>
        <v>0</v>
      </c>
      <c r="AT59" s="30">
        <f t="shared" si="133"/>
        <v>0</v>
      </c>
      <c r="AU59" s="30">
        <f t="shared" si="133"/>
        <v>0</v>
      </c>
      <c r="AV59" s="30">
        <f t="shared" si="133"/>
        <v>0</v>
      </c>
      <c r="AW59" s="30">
        <f t="shared" si="133"/>
        <v>0</v>
      </c>
      <c r="AX59" s="30">
        <f t="shared" si="133"/>
        <v>0</v>
      </c>
      <c r="AY59" s="30">
        <f t="shared" si="133"/>
        <v>0</v>
      </c>
      <c r="AZ59" s="30">
        <f t="shared" si="133"/>
        <v>0</v>
      </c>
      <c r="BA59" s="30">
        <f t="shared" si="133"/>
        <v>0</v>
      </c>
      <c r="BB59" s="30">
        <f t="shared" si="133"/>
        <v>0</v>
      </c>
      <c r="BC59" s="30">
        <f t="shared" si="133"/>
        <v>0</v>
      </c>
      <c r="BD59" s="30">
        <f t="shared" si="133"/>
        <v>0</v>
      </c>
      <c r="BE59" s="30">
        <f t="shared" si="133"/>
        <v>0</v>
      </c>
      <c r="BF59" s="30">
        <f t="shared" si="133"/>
        <v>0</v>
      </c>
      <c r="BG59" s="30">
        <f t="shared" si="133"/>
        <v>0</v>
      </c>
      <c r="BH59" s="30">
        <f t="shared" si="133"/>
        <v>0</v>
      </c>
      <c r="BI59" s="30">
        <f t="shared" si="133"/>
        <v>0</v>
      </c>
      <c r="BJ59" s="30">
        <f t="shared" si="133"/>
        <v>0</v>
      </c>
      <c r="BK59" s="30">
        <f t="shared" si="133"/>
        <v>0</v>
      </c>
      <c r="BL59" s="30">
        <f t="shared" si="133"/>
        <v>0</v>
      </c>
      <c r="BM59" s="30">
        <f t="shared" si="133"/>
        <v>0</v>
      </c>
      <c r="BN59" s="30">
        <f t="shared" si="133"/>
        <v>0</v>
      </c>
      <c r="BO59" s="30">
        <f t="shared" si="133"/>
        <v>0</v>
      </c>
      <c r="BP59" s="30">
        <f t="shared" si="133"/>
        <v>0</v>
      </c>
      <c r="BQ59" s="30">
        <f t="shared" si="133"/>
        <v>0</v>
      </c>
      <c r="BR59" s="30">
        <f t="shared" si="133"/>
        <v>0</v>
      </c>
      <c r="BS59" s="30">
        <f t="shared" si="133"/>
        <v>0</v>
      </c>
      <c r="BT59" s="30">
        <f t="shared" si="133"/>
        <v>0</v>
      </c>
      <c r="BU59" s="30">
        <f t="shared" si="133"/>
        <v>0</v>
      </c>
      <c r="BV59" s="30">
        <f t="shared" si="133"/>
        <v>0</v>
      </c>
      <c r="BW59" s="30">
        <f t="shared" ref="BW59:CH59" si="134">((BW5*0.5)+BV23-BW41)*BW78*BW$93*BW$2</f>
        <v>0</v>
      </c>
      <c r="BX59" s="30">
        <f t="shared" si="134"/>
        <v>0</v>
      </c>
      <c r="BY59" s="30">
        <f t="shared" si="134"/>
        <v>0</v>
      </c>
      <c r="BZ59" s="30">
        <f t="shared" si="134"/>
        <v>0</v>
      </c>
      <c r="CA59" s="30">
        <f t="shared" si="134"/>
        <v>0</v>
      </c>
      <c r="CB59" s="30">
        <f t="shared" si="134"/>
        <v>0</v>
      </c>
      <c r="CC59" s="30">
        <f t="shared" si="134"/>
        <v>0</v>
      </c>
      <c r="CD59" s="30">
        <f t="shared" si="134"/>
        <v>0</v>
      </c>
      <c r="CE59" s="30">
        <f t="shared" si="134"/>
        <v>0</v>
      </c>
      <c r="CF59" s="30">
        <f t="shared" si="134"/>
        <v>0</v>
      </c>
      <c r="CG59" s="30">
        <f t="shared" si="134"/>
        <v>0</v>
      </c>
      <c r="CH59" s="33">
        <f t="shared" si="134"/>
        <v>0</v>
      </c>
    </row>
    <row r="60" spans="1:86" ht="15.5" x14ac:dyDescent="0.35">
      <c r="A60" s="578"/>
      <c r="B60" s="14" t="str">
        <f t="shared" si="131"/>
        <v>Building Shell</v>
      </c>
      <c r="C60" s="30">
        <f t="shared" ref="C60:C71" si="135">((C6*0.5)-C42)*C79*C$93*C$2</f>
        <v>0</v>
      </c>
      <c r="D60" s="30">
        <f t="shared" ref="D60:BO60" si="136">((D6*0.5)+C24-D42)*D79*D$93*D$2</f>
        <v>0</v>
      </c>
      <c r="E60" s="30">
        <f t="shared" si="136"/>
        <v>0</v>
      </c>
      <c r="F60" s="30">
        <f t="shared" si="136"/>
        <v>0</v>
      </c>
      <c r="G60" s="30">
        <f t="shared" si="136"/>
        <v>0</v>
      </c>
      <c r="H60" s="30">
        <f t="shared" si="136"/>
        <v>0</v>
      </c>
      <c r="I60" s="30">
        <f t="shared" si="136"/>
        <v>0</v>
      </c>
      <c r="J60" s="30">
        <f t="shared" si="136"/>
        <v>0</v>
      </c>
      <c r="K60" s="30">
        <f t="shared" si="136"/>
        <v>0</v>
      </c>
      <c r="L60" s="30">
        <f t="shared" si="136"/>
        <v>0</v>
      </c>
      <c r="M60" s="30">
        <f t="shared" si="136"/>
        <v>0</v>
      </c>
      <c r="N60" s="30">
        <f t="shared" si="136"/>
        <v>0</v>
      </c>
      <c r="O60" s="30">
        <f t="shared" si="136"/>
        <v>0</v>
      </c>
      <c r="P60" s="30">
        <f t="shared" si="136"/>
        <v>0</v>
      </c>
      <c r="Q60" s="30">
        <f t="shared" si="136"/>
        <v>0</v>
      </c>
      <c r="R60" s="30">
        <f t="shared" si="136"/>
        <v>0</v>
      </c>
      <c r="S60" s="30">
        <f t="shared" si="136"/>
        <v>0</v>
      </c>
      <c r="T60" s="30">
        <f t="shared" si="136"/>
        <v>0</v>
      </c>
      <c r="U60" s="30">
        <f t="shared" si="136"/>
        <v>0</v>
      </c>
      <c r="V60" s="30">
        <f t="shared" si="136"/>
        <v>0</v>
      </c>
      <c r="W60" s="30">
        <f t="shared" si="136"/>
        <v>0</v>
      </c>
      <c r="X60" s="30">
        <f t="shared" si="136"/>
        <v>0</v>
      </c>
      <c r="Y60" s="30">
        <f t="shared" si="136"/>
        <v>0</v>
      </c>
      <c r="Z60" s="30">
        <f t="shared" si="136"/>
        <v>0</v>
      </c>
      <c r="AA60" s="30">
        <f t="shared" si="136"/>
        <v>0</v>
      </c>
      <c r="AB60" s="30">
        <f t="shared" si="136"/>
        <v>0</v>
      </c>
      <c r="AC60" s="30">
        <f t="shared" si="136"/>
        <v>0</v>
      </c>
      <c r="AD60" s="30">
        <f t="shared" si="136"/>
        <v>0</v>
      </c>
      <c r="AE60" s="30">
        <f t="shared" si="136"/>
        <v>0</v>
      </c>
      <c r="AF60" s="30">
        <f t="shared" si="136"/>
        <v>0</v>
      </c>
      <c r="AG60" s="30">
        <f t="shared" si="136"/>
        <v>0</v>
      </c>
      <c r="AH60" s="30">
        <f t="shared" si="136"/>
        <v>0</v>
      </c>
      <c r="AI60" s="30">
        <f t="shared" si="136"/>
        <v>0</v>
      </c>
      <c r="AJ60" s="30">
        <f t="shared" si="136"/>
        <v>0</v>
      </c>
      <c r="AK60" s="30">
        <f t="shared" si="136"/>
        <v>0</v>
      </c>
      <c r="AL60" s="30">
        <f t="shared" si="136"/>
        <v>0</v>
      </c>
      <c r="AM60" s="30">
        <f t="shared" si="136"/>
        <v>0</v>
      </c>
      <c r="AN60" s="30">
        <f t="shared" si="136"/>
        <v>0</v>
      </c>
      <c r="AO60" s="30">
        <f t="shared" si="136"/>
        <v>0</v>
      </c>
      <c r="AP60" s="30">
        <f t="shared" si="136"/>
        <v>0</v>
      </c>
      <c r="AQ60" s="30">
        <f t="shared" si="136"/>
        <v>0</v>
      </c>
      <c r="AR60" s="30">
        <f t="shared" si="136"/>
        <v>0</v>
      </c>
      <c r="AS60" s="30">
        <f t="shared" si="136"/>
        <v>0</v>
      </c>
      <c r="AT60" s="30">
        <f t="shared" si="136"/>
        <v>0</v>
      </c>
      <c r="AU60" s="30">
        <f t="shared" si="136"/>
        <v>0</v>
      </c>
      <c r="AV60" s="30">
        <f t="shared" si="136"/>
        <v>0</v>
      </c>
      <c r="AW60" s="30">
        <f t="shared" si="136"/>
        <v>0</v>
      </c>
      <c r="AX60" s="30">
        <f t="shared" si="136"/>
        <v>0</v>
      </c>
      <c r="AY60" s="30">
        <f t="shared" si="136"/>
        <v>0</v>
      </c>
      <c r="AZ60" s="30">
        <f t="shared" si="136"/>
        <v>0</v>
      </c>
      <c r="BA60" s="30">
        <f t="shared" si="136"/>
        <v>0</v>
      </c>
      <c r="BB60" s="30">
        <f t="shared" si="136"/>
        <v>0</v>
      </c>
      <c r="BC60" s="30">
        <f t="shared" si="136"/>
        <v>0</v>
      </c>
      <c r="BD60" s="30">
        <f t="shared" si="136"/>
        <v>0</v>
      </c>
      <c r="BE60" s="30">
        <f t="shared" si="136"/>
        <v>0</v>
      </c>
      <c r="BF60" s="30">
        <f t="shared" si="136"/>
        <v>0</v>
      </c>
      <c r="BG60" s="30">
        <f t="shared" si="136"/>
        <v>0</v>
      </c>
      <c r="BH60" s="30">
        <f t="shared" si="136"/>
        <v>0</v>
      </c>
      <c r="BI60" s="30">
        <f t="shared" si="136"/>
        <v>0</v>
      </c>
      <c r="BJ60" s="30">
        <f t="shared" si="136"/>
        <v>0</v>
      </c>
      <c r="BK60" s="30">
        <f t="shared" si="136"/>
        <v>0</v>
      </c>
      <c r="BL60" s="30">
        <f t="shared" si="136"/>
        <v>0</v>
      </c>
      <c r="BM60" s="30">
        <f t="shared" si="136"/>
        <v>0</v>
      </c>
      <c r="BN60" s="30">
        <f t="shared" si="136"/>
        <v>0</v>
      </c>
      <c r="BO60" s="30">
        <f t="shared" si="136"/>
        <v>0</v>
      </c>
      <c r="BP60" s="30">
        <f t="shared" ref="BP60:CH60" si="137">((BP6*0.5)+BO24-BP42)*BP79*BP$93*BP$2</f>
        <v>0</v>
      </c>
      <c r="BQ60" s="30">
        <f t="shared" si="137"/>
        <v>0</v>
      </c>
      <c r="BR60" s="30">
        <f t="shared" si="137"/>
        <v>0</v>
      </c>
      <c r="BS60" s="30">
        <f t="shared" si="137"/>
        <v>0</v>
      </c>
      <c r="BT60" s="30">
        <f t="shared" si="137"/>
        <v>0</v>
      </c>
      <c r="BU60" s="30">
        <f t="shared" si="137"/>
        <v>0</v>
      </c>
      <c r="BV60" s="30">
        <f t="shared" si="137"/>
        <v>0</v>
      </c>
      <c r="BW60" s="30">
        <f t="shared" si="137"/>
        <v>0</v>
      </c>
      <c r="BX60" s="30">
        <f t="shared" si="137"/>
        <v>0</v>
      </c>
      <c r="BY60" s="30">
        <f t="shared" si="137"/>
        <v>0</v>
      </c>
      <c r="BZ60" s="30">
        <f t="shared" si="137"/>
        <v>0</v>
      </c>
      <c r="CA60" s="30">
        <f t="shared" si="137"/>
        <v>0</v>
      </c>
      <c r="CB60" s="30">
        <f t="shared" si="137"/>
        <v>0</v>
      </c>
      <c r="CC60" s="30">
        <f t="shared" si="137"/>
        <v>0</v>
      </c>
      <c r="CD60" s="30">
        <f t="shared" si="137"/>
        <v>0</v>
      </c>
      <c r="CE60" s="30">
        <f t="shared" si="137"/>
        <v>0</v>
      </c>
      <c r="CF60" s="30">
        <f t="shared" si="137"/>
        <v>0</v>
      </c>
      <c r="CG60" s="30">
        <f t="shared" si="137"/>
        <v>0</v>
      </c>
      <c r="CH60" s="33">
        <f t="shared" si="137"/>
        <v>0</v>
      </c>
    </row>
    <row r="61" spans="1:86" ht="15.5" x14ac:dyDescent="0.35">
      <c r="A61" s="578"/>
      <c r="B61" s="14" t="str">
        <f t="shared" si="131"/>
        <v>Cooking</v>
      </c>
      <c r="C61" s="30">
        <f t="shared" si="135"/>
        <v>0</v>
      </c>
      <c r="D61" s="30">
        <f t="shared" ref="D61:BO61" si="138">((D7*0.5)+C25-D43)*D80*D$93*D$2</f>
        <v>0</v>
      </c>
      <c r="E61" s="30">
        <f t="shared" si="138"/>
        <v>0</v>
      </c>
      <c r="F61" s="30">
        <f t="shared" si="138"/>
        <v>0</v>
      </c>
      <c r="G61" s="30">
        <f t="shared" si="138"/>
        <v>0</v>
      </c>
      <c r="H61" s="30">
        <f t="shared" si="138"/>
        <v>0</v>
      </c>
      <c r="I61" s="30">
        <f t="shared" si="138"/>
        <v>0</v>
      </c>
      <c r="J61" s="30">
        <f t="shared" si="138"/>
        <v>0</v>
      </c>
      <c r="K61" s="30">
        <f t="shared" si="138"/>
        <v>0</v>
      </c>
      <c r="L61" s="30">
        <f t="shared" si="138"/>
        <v>0</v>
      </c>
      <c r="M61" s="30">
        <f t="shared" si="138"/>
        <v>0</v>
      </c>
      <c r="N61" s="30">
        <f t="shared" si="138"/>
        <v>0</v>
      </c>
      <c r="O61" s="30">
        <f t="shared" si="138"/>
        <v>0</v>
      </c>
      <c r="P61" s="30">
        <f t="shared" si="138"/>
        <v>0</v>
      </c>
      <c r="Q61" s="30">
        <f t="shared" si="138"/>
        <v>0</v>
      </c>
      <c r="R61" s="30">
        <f t="shared" si="138"/>
        <v>0</v>
      </c>
      <c r="S61" s="30">
        <f t="shared" si="138"/>
        <v>0</v>
      </c>
      <c r="T61" s="30">
        <f t="shared" si="138"/>
        <v>0</v>
      </c>
      <c r="U61" s="30">
        <f t="shared" si="138"/>
        <v>0</v>
      </c>
      <c r="V61" s="30">
        <f t="shared" si="138"/>
        <v>0</v>
      </c>
      <c r="W61" s="30">
        <f t="shared" si="138"/>
        <v>0</v>
      </c>
      <c r="X61" s="30">
        <f t="shared" si="138"/>
        <v>0</v>
      </c>
      <c r="Y61" s="30">
        <f t="shared" si="138"/>
        <v>0</v>
      </c>
      <c r="Z61" s="30">
        <f t="shared" si="138"/>
        <v>0</v>
      </c>
      <c r="AA61" s="30">
        <f t="shared" si="138"/>
        <v>0</v>
      </c>
      <c r="AB61" s="30">
        <f t="shared" si="138"/>
        <v>0</v>
      </c>
      <c r="AC61" s="30">
        <f t="shared" si="138"/>
        <v>0</v>
      </c>
      <c r="AD61" s="30">
        <f t="shared" si="138"/>
        <v>0</v>
      </c>
      <c r="AE61" s="30">
        <f t="shared" si="138"/>
        <v>0</v>
      </c>
      <c r="AF61" s="30">
        <f t="shared" si="138"/>
        <v>0</v>
      </c>
      <c r="AG61" s="30">
        <f t="shared" si="138"/>
        <v>0</v>
      </c>
      <c r="AH61" s="30">
        <f t="shared" si="138"/>
        <v>0</v>
      </c>
      <c r="AI61" s="30">
        <f t="shared" si="138"/>
        <v>0</v>
      </c>
      <c r="AJ61" s="30">
        <f t="shared" si="138"/>
        <v>0</v>
      </c>
      <c r="AK61" s="30">
        <f t="shared" si="138"/>
        <v>0</v>
      </c>
      <c r="AL61" s="30">
        <f t="shared" si="138"/>
        <v>0</v>
      </c>
      <c r="AM61" s="30">
        <f t="shared" si="138"/>
        <v>0</v>
      </c>
      <c r="AN61" s="30">
        <f t="shared" si="138"/>
        <v>0</v>
      </c>
      <c r="AO61" s="30">
        <f t="shared" si="138"/>
        <v>0</v>
      </c>
      <c r="AP61" s="30">
        <f t="shared" si="138"/>
        <v>0</v>
      </c>
      <c r="AQ61" s="30">
        <f t="shared" si="138"/>
        <v>0</v>
      </c>
      <c r="AR61" s="30">
        <f t="shared" si="138"/>
        <v>0</v>
      </c>
      <c r="AS61" s="30">
        <f t="shared" si="138"/>
        <v>0</v>
      </c>
      <c r="AT61" s="30">
        <f t="shared" si="138"/>
        <v>0</v>
      </c>
      <c r="AU61" s="30">
        <f t="shared" si="138"/>
        <v>0</v>
      </c>
      <c r="AV61" s="30">
        <f t="shared" si="138"/>
        <v>0</v>
      </c>
      <c r="AW61" s="30">
        <f t="shared" si="138"/>
        <v>0</v>
      </c>
      <c r="AX61" s="30">
        <f t="shared" si="138"/>
        <v>0</v>
      </c>
      <c r="AY61" s="30">
        <f t="shared" si="138"/>
        <v>0</v>
      </c>
      <c r="AZ61" s="30">
        <f t="shared" si="138"/>
        <v>0</v>
      </c>
      <c r="BA61" s="30">
        <f t="shared" si="138"/>
        <v>0</v>
      </c>
      <c r="BB61" s="30">
        <f t="shared" si="138"/>
        <v>0</v>
      </c>
      <c r="BC61" s="30">
        <f t="shared" si="138"/>
        <v>0</v>
      </c>
      <c r="BD61" s="30">
        <f t="shared" si="138"/>
        <v>0</v>
      </c>
      <c r="BE61" s="30">
        <f t="shared" si="138"/>
        <v>0</v>
      </c>
      <c r="BF61" s="30">
        <f t="shared" si="138"/>
        <v>0</v>
      </c>
      <c r="BG61" s="30">
        <f t="shared" si="138"/>
        <v>0</v>
      </c>
      <c r="BH61" s="30">
        <f t="shared" si="138"/>
        <v>0</v>
      </c>
      <c r="BI61" s="30">
        <f t="shared" si="138"/>
        <v>0</v>
      </c>
      <c r="BJ61" s="30">
        <f t="shared" si="138"/>
        <v>0</v>
      </c>
      <c r="BK61" s="30">
        <f t="shared" si="138"/>
        <v>0</v>
      </c>
      <c r="BL61" s="30">
        <f t="shared" si="138"/>
        <v>0</v>
      </c>
      <c r="BM61" s="30">
        <f t="shared" si="138"/>
        <v>0</v>
      </c>
      <c r="BN61" s="30">
        <f t="shared" si="138"/>
        <v>0</v>
      </c>
      <c r="BO61" s="30">
        <f t="shared" si="138"/>
        <v>0</v>
      </c>
      <c r="BP61" s="30">
        <f t="shared" ref="BP61:CH61" si="139">((BP7*0.5)+BO25-BP43)*BP80*BP$93*BP$2</f>
        <v>0</v>
      </c>
      <c r="BQ61" s="30">
        <f t="shared" si="139"/>
        <v>0</v>
      </c>
      <c r="BR61" s="30">
        <f t="shared" si="139"/>
        <v>0</v>
      </c>
      <c r="BS61" s="30">
        <f t="shared" si="139"/>
        <v>0</v>
      </c>
      <c r="BT61" s="30">
        <f t="shared" si="139"/>
        <v>0</v>
      </c>
      <c r="BU61" s="30">
        <f t="shared" si="139"/>
        <v>0</v>
      </c>
      <c r="BV61" s="30">
        <f t="shared" si="139"/>
        <v>0</v>
      </c>
      <c r="BW61" s="30">
        <f t="shared" si="139"/>
        <v>0</v>
      </c>
      <c r="BX61" s="30">
        <f t="shared" si="139"/>
        <v>0</v>
      </c>
      <c r="BY61" s="30">
        <f t="shared" si="139"/>
        <v>0</v>
      </c>
      <c r="BZ61" s="30">
        <f t="shared" si="139"/>
        <v>0</v>
      </c>
      <c r="CA61" s="30">
        <f t="shared" si="139"/>
        <v>0</v>
      </c>
      <c r="CB61" s="30">
        <f t="shared" si="139"/>
        <v>0</v>
      </c>
      <c r="CC61" s="30">
        <f t="shared" si="139"/>
        <v>0</v>
      </c>
      <c r="CD61" s="30">
        <f t="shared" si="139"/>
        <v>0</v>
      </c>
      <c r="CE61" s="30">
        <f t="shared" si="139"/>
        <v>0</v>
      </c>
      <c r="CF61" s="30">
        <f t="shared" si="139"/>
        <v>0</v>
      </c>
      <c r="CG61" s="30">
        <f t="shared" si="139"/>
        <v>0</v>
      </c>
      <c r="CH61" s="33">
        <f t="shared" si="139"/>
        <v>0</v>
      </c>
    </row>
    <row r="62" spans="1:86" ht="15.5" x14ac:dyDescent="0.35">
      <c r="A62" s="578"/>
      <c r="B62" s="14" t="str">
        <f t="shared" si="131"/>
        <v>Cooling</v>
      </c>
      <c r="C62" s="30">
        <f t="shared" si="135"/>
        <v>0</v>
      </c>
      <c r="D62" s="30">
        <f t="shared" ref="D62:BO62" si="140">((D8*0.5)+C26-D44)*D81*D$93*D$2</f>
        <v>2.0085719943434978E-2</v>
      </c>
      <c r="E62" s="30">
        <f t="shared" si="140"/>
        <v>2.7764365387100729</v>
      </c>
      <c r="F62" s="30">
        <f t="shared" si="140"/>
        <v>17.815534214731404</v>
      </c>
      <c r="G62" s="30">
        <f t="shared" si="140"/>
        <v>77.792891068293784</v>
      </c>
      <c r="H62" s="30">
        <f t="shared" si="140"/>
        <v>494.85870595975621</v>
      </c>
      <c r="I62" s="30">
        <f t="shared" si="140"/>
        <v>1044.0876845581215</v>
      </c>
      <c r="J62" s="30">
        <f t="shared" si="140"/>
        <v>1357.1798935067497</v>
      </c>
      <c r="K62" s="30">
        <f t="shared" si="140"/>
        <v>672.23403998015203</v>
      </c>
      <c r="L62" s="30">
        <f t="shared" si="140"/>
        <v>100.40995172106217</v>
      </c>
      <c r="M62" s="30">
        <f t="shared" si="140"/>
        <v>49.419895033311249</v>
      </c>
      <c r="N62" s="30">
        <f t="shared" si="140"/>
        <v>1.578910797195709</v>
      </c>
      <c r="O62" s="30">
        <f t="shared" si="140"/>
        <v>0.21984060393767998</v>
      </c>
      <c r="P62" s="30">
        <f t="shared" si="140"/>
        <v>9.1011808297037788</v>
      </c>
      <c r="Q62" s="30">
        <f t="shared" si="140"/>
        <v>275.18462000717324</v>
      </c>
      <c r="R62" s="30">
        <f t="shared" si="140"/>
        <v>918.84155521691662</v>
      </c>
      <c r="S62" s="30">
        <f t="shared" si="140"/>
        <v>2876.4879978018962</v>
      </c>
      <c r="T62" s="30">
        <f t="shared" si="140"/>
        <v>14065.751552305672</v>
      </c>
      <c r="U62" s="30">
        <f t="shared" si="140"/>
        <v>19137.19499443478</v>
      </c>
      <c r="V62" s="30">
        <f t="shared" si="140"/>
        <v>17829.19953062019</v>
      </c>
      <c r="W62" s="30">
        <f t="shared" si="140"/>
        <v>7172.1014447523803</v>
      </c>
      <c r="X62" s="30">
        <f t="shared" si="140"/>
        <v>824.73160149724458</v>
      </c>
      <c r="Y62" s="30">
        <f t="shared" si="140"/>
        <v>252.58028326439748</v>
      </c>
      <c r="Z62" s="30">
        <f t="shared" si="140"/>
        <v>2.5205324587420743</v>
      </c>
      <c r="AA62" s="30">
        <f t="shared" si="140"/>
        <v>0.21984060393767998</v>
      </c>
      <c r="AB62" s="30">
        <f t="shared" si="140"/>
        <v>9.1011808297037788</v>
      </c>
      <c r="AC62" s="30">
        <f t="shared" si="140"/>
        <v>275.18462000717324</v>
      </c>
      <c r="AD62" s="30">
        <f t="shared" si="140"/>
        <v>918.84155521691662</v>
      </c>
      <c r="AE62" s="30">
        <f t="shared" si="140"/>
        <v>2876.4879978018962</v>
      </c>
      <c r="AF62" s="30">
        <f t="shared" si="140"/>
        <v>14065.751552305672</v>
      </c>
      <c r="AG62" s="30">
        <f t="shared" si="140"/>
        <v>19137.19499443478</v>
      </c>
      <c r="AH62" s="30">
        <f t="shared" si="140"/>
        <v>17829.19953062019</v>
      </c>
      <c r="AI62" s="30">
        <f t="shared" si="140"/>
        <v>7172.1014447523803</v>
      </c>
      <c r="AJ62" s="30">
        <f t="shared" si="140"/>
        <v>824.73160149724458</v>
      </c>
      <c r="AK62" s="30">
        <f t="shared" si="140"/>
        <v>252.58028326439748</v>
      </c>
      <c r="AL62" s="30">
        <f t="shared" si="140"/>
        <v>2.5205324587420743</v>
      </c>
      <c r="AM62" s="30">
        <f t="shared" si="140"/>
        <v>0.21984060393767998</v>
      </c>
      <c r="AN62" s="30">
        <f t="shared" si="140"/>
        <v>9.1011808297037788</v>
      </c>
      <c r="AO62" s="30">
        <f t="shared" si="140"/>
        <v>275.18462000717324</v>
      </c>
      <c r="AP62" s="30">
        <f t="shared" si="140"/>
        <v>918.84155521691662</v>
      </c>
      <c r="AQ62" s="30">
        <f t="shared" si="140"/>
        <v>2876.4879978018962</v>
      </c>
      <c r="AR62" s="30">
        <f t="shared" si="140"/>
        <v>14065.751552305672</v>
      </c>
      <c r="AS62" s="30">
        <f t="shared" si="140"/>
        <v>19137.19499443478</v>
      </c>
      <c r="AT62" s="30">
        <f t="shared" si="140"/>
        <v>17829.19953062019</v>
      </c>
      <c r="AU62" s="30">
        <f t="shared" si="140"/>
        <v>7172.1014447523803</v>
      </c>
      <c r="AV62" s="30">
        <f t="shared" si="140"/>
        <v>824.73160149724458</v>
      </c>
      <c r="AW62" s="30">
        <f t="shared" si="140"/>
        <v>252.58028326439748</v>
      </c>
      <c r="AX62" s="30">
        <f t="shared" si="140"/>
        <v>2.5205324587420743</v>
      </c>
      <c r="AY62" s="30">
        <f t="shared" si="140"/>
        <v>0.21984060393767998</v>
      </c>
      <c r="AZ62" s="30">
        <f t="shared" si="140"/>
        <v>9.1011808297037788</v>
      </c>
      <c r="BA62" s="30">
        <f t="shared" si="140"/>
        <v>275.18462000717324</v>
      </c>
      <c r="BB62" s="30">
        <f t="shared" si="140"/>
        <v>918.84155521691662</v>
      </c>
      <c r="BC62" s="30">
        <f t="shared" si="140"/>
        <v>2876.4879978018962</v>
      </c>
      <c r="BD62" s="30">
        <f t="shared" si="140"/>
        <v>14065.751552305672</v>
      </c>
      <c r="BE62" s="30">
        <f t="shared" si="140"/>
        <v>19137.19499443478</v>
      </c>
      <c r="BF62" s="30">
        <f t="shared" si="140"/>
        <v>17829.19953062019</v>
      </c>
      <c r="BG62" s="30">
        <f t="shared" si="140"/>
        <v>7172.1014447523803</v>
      </c>
      <c r="BH62" s="30">
        <f t="shared" si="140"/>
        <v>824.73160149724458</v>
      </c>
      <c r="BI62" s="30">
        <f t="shared" si="140"/>
        <v>252.58028326439748</v>
      </c>
      <c r="BJ62" s="30">
        <f t="shared" si="140"/>
        <v>2.5205324587420743</v>
      </c>
      <c r="BK62" s="30">
        <f t="shared" si="140"/>
        <v>0.21984060393767998</v>
      </c>
      <c r="BL62" s="30">
        <f t="shared" si="140"/>
        <v>9.1011808297037788</v>
      </c>
      <c r="BM62" s="30">
        <f t="shared" si="140"/>
        <v>275.18462000717324</v>
      </c>
      <c r="BN62" s="30">
        <f t="shared" si="140"/>
        <v>918.84155521691662</v>
      </c>
      <c r="BO62" s="30">
        <f t="shared" si="140"/>
        <v>2876.4879978018962</v>
      </c>
      <c r="BP62" s="30">
        <f t="shared" ref="BP62:CH62" si="141">((BP8*0.5)+BO26-BP44)*BP81*BP$93*BP$2</f>
        <v>14065.751552305672</v>
      </c>
      <c r="BQ62" s="30">
        <f t="shared" si="141"/>
        <v>19137.19499443478</v>
      </c>
      <c r="BR62" s="30">
        <f t="shared" si="141"/>
        <v>17829.19953062019</v>
      </c>
      <c r="BS62" s="30">
        <f t="shared" si="141"/>
        <v>7172.1014447523803</v>
      </c>
      <c r="BT62" s="30">
        <f t="shared" si="141"/>
        <v>824.73160149724458</v>
      </c>
      <c r="BU62" s="30">
        <f t="shared" si="141"/>
        <v>252.58028326439748</v>
      </c>
      <c r="BV62" s="30">
        <f t="shared" si="141"/>
        <v>2.5205324587420743</v>
      </c>
      <c r="BW62" s="30">
        <f t="shared" si="141"/>
        <v>0.21984060393767998</v>
      </c>
      <c r="BX62" s="30">
        <f t="shared" si="141"/>
        <v>9.1011808297037788</v>
      </c>
      <c r="BY62" s="30">
        <f t="shared" si="141"/>
        <v>275.18462000717324</v>
      </c>
      <c r="BZ62" s="30">
        <f t="shared" si="141"/>
        <v>918.84155521691662</v>
      </c>
      <c r="CA62" s="30">
        <f t="shared" si="141"/>
        <v>2876.4879978018962</v>
      </c>
      <c r="CB62" s="30">
        <f t="shared" si="141"/>
        <v>14065.751552305672</v>
      </c>
      <c r="CC62" s="30">
        <f t="shared" si="141"/>
        <v>19137.19499443478</v>
      </c>
      <c r="CD62" s="30">
        <f t="shared" si="141"/>
        <v>17829.19953062019</v>
      </c>
      <c r="CE62" s="30">
        <f t="shared" si="141"/>
        <v>7172.1014447523803</v>
      </c>
      <c r="CF62" s="30">
        <f t="shared" si="141"/>
        <v>824.73160149724458</v>
      </c>
      <c r="CG62" s="30">
        <f t="shared" si="141"/>
        <v>252.58028326439748</v>
      </c>
      <c r="CH62" s="33">
        <f t="shared" si="141"/>
        <v>2.5205324587420743</v>
      </c>
    </row>
    <row r="63" spans="1:86" ht="15.5" x14ac:dyDescent="0.35">
      <c r="A63" s="578"/>
      <c r="B63" s="14" t="str">
        <f t="shared" si="131"/>
        <v>Ext Lighting</v>
      </c>
      <c r="C63" s="30">
        <f t="shared" si="135"/>
        <v>0</v>
      </c>
      <c r="D63" s="30">
        <f t="shared" ref="D63:BO63" si="142">((D9*0.5)+C27-D45)*D82*D$93*D$2</f>
        <v>0</v>
      </c>
      <c r="E63" s="30">
        <f t="shared" si="142"/>
        <v>0</v>
      </c>
      <c r="F63" s="30">
        <f t="shared" si="142"/>
        <v>0</v>
      </c>
      <c r="G63" s="30">
        <f t="shared" si="142"/>
        <v>0</v>
      </c>
      <c r="H63" s="30">
        <f t="shared" si="142"/>
        <v>0</v>
      </c>
      <c r="I63" s="30">
        <f t="shared" si="142"/>
        <v>0</v>
      </c>
      <c r="J63" s="30">
        <f t="shared" si="142"/>
        <v>0</v>
      </c>
      <c r="K63" s="30">
        <f t="shared" si="142"/>
        <v>0</v>
      </c>
      <c r="L63" s="30">
        <f t="shared" si="142"/>
        <v>0</v>
      </c>
      <c r="M63" s="30">
        <f t="shared" si="142"/>
        <v>0</v>
      </c>
      <c r="N63" s="30">
        <f t="shared" si="142"/>
        <v>21.397141995326727</v>
      </c>
      <c r="O63" s="30">
        <f t="shared" si="142"/>
        <v>43.749783696101069</v>
      </c>
      <c r="P63" s="30">
        <f t="shared" si="142"/>
        <v>34.017375032583779</v>
      </c>
      <c r="Q63" s="30">
        <f t="shared" si="142"/>
        <v>30.291529460352521</v>
      </c>
      <c r="R63" s="30">
        <f t="shared" si="142"/>
        <v>32.436234261036667</v>
      </c>
      <c r="S63" s="30">
        <f t="shared" si="142"/>
        <v>42.00717895175967</v>
      </c>
      <c r="T63" s="30">
        <f t="shared" si="142"/>
        <v>49.796170941491233</v>
      </c>
      <c r="U63" s="30">
        <f t="shared" si="142"/>
        <v>64.319899669702778</v>
      </c>
      <c r="V63" s="30">
        <f t="shared" si="142"/>
        <v>51.455474882158832</v>
      </c>
      <c r="W63" s="30">
        <f t="shared" si="142"/>
        <v>61.4698709172782</v>
      </c>
      <c r="X63" s="30">
        <f t="shared" si="142"/>
        <v>47.416569985559519</v>
      </c>
      <c r="Y63" s="30">
        <f t="shared" si="142"/>
        <v>41.066390264579539</v>
      </c>
      <c r="Z63" s="30">
        <f t="shared" si="142"/>
        <v>42.794283990653454</v>
      </c>
      <c r="AA63" s="30">
        <f t="shared" si="142"/>
        <v>43.749783696101069</v>
      </c>
      <c r="AB63" s="30">
        <f t="shared" si="142"/>
        <v>34.017375032583779</v>
      </c>
      <c r="AC63" s="30">
        <f t="shared" si="142"/>
        <v>30.291529460352521</v>
      </c>
      <c r="AD63" s="30">
        <f t="shared" si="142"/>
        <v>32.436234261036667</v>
      </c>
      <c r="AE63" s="30">
        <f t="shared" si="142"/>
        <v>42.00717895175967</v>
      </c>
      <c r="AF63" s="30">
        <f t="shared" si="142"/>
        <v>49.796170941491233</v>
      </c>
      <c r="AG63" s="30">
        <f t="shared" si="142"/>
        <v>64.319899669702778</v>
      </c>
      <c r="AH63" s="30">
        <f t="shared" si="142"/>
        <v>51.455474882158832</v>
      </c>
      <c r="AI63" s="30">
        <f t="shared" si="142"/>
        <v>61.4698709172782</v>
      </c>
      <c r="AJ63" s="30">
        <f t="shared" si="142"/>
        <v>47.416569985559519</v>
      </c>
      <c r="AK63" s="30">
        <f t="shared" si="142"/>
        <v>41.066390264579539</v>
      </c>
      <c r="AL63" s="30">
        <f t="shared" si="142"/>
        <v>42.794283990653454</v>
      </c>
      <c r="AM63" s="30">
        <f t="shared" si="142"/>
        <v>43.749783696101069</v>
      </c>
      <c r="AN63" s="30">
        <f t="shared" si="142"/>
        <v>34.017375032583779</v>
      </c>
      <c r="AO63" s="30">
        <f t="shared" si="142"/>
        <v>30.291529460352521</v>
      </c>
      <c r="AP63" s="30">
        <f t="shared" si="142"/>
        <v>32.436234261036667</v>
      </c>
      <c r="AQ63" s="30">
        <f t="shared" si="142"/>
        <v>42.00717895175967</v>
      </c>
      <c r="AR63" s="30">
        <f t="shared" si="142"/>
        <v>49.796170941491233</v>
      </c>
      <c r="AS63" s="30">
        <f t="shared" si="142"/>
        <v>64.319899669702778</v>
      </c>
      <c r="AT63" s="30">
        <f t="shared" si="142"/>
        <v>51.455474882158832</v>
      </c>
      <c r="AU63" s="30">
        <f t="shared" si="142"/>
        <v>61.4698709172782</v>
      </c>
      <c r="AV63" s="30">
        <f t="shared" si="142"/>
        <v>47.416569985559519</v>
      </c>
      <c r="AW63" s="30">
        <f t="shared" si="142"/>
        <v>41.066390264579539</v>
      </c>
      <c r="AX63" s="30">
        <f t="shared" si="142"/>
        <v>42.794283990653454</v>
      </c>
      <c r="AY63" s="30">
        <f t="shared" si="142"/>
        <v>43.749783696101069</v>
      </c>
      <c r="AZ63" s="30">
        <f t="shared" si="142"/>
        <v>34.017375032583779</v>
      </c>
      <c r="BA63" s="30">
        <f t="shared" si="142"/>
        <v>30.291529460352521</v>
      </c>
      <c r="BB63" s="30">
        <f t="shared" si="142"/>
        <v>32.436234261036667</v>
      </c>
      <c r="BC63" s="30">
        <f t="shared" si="142"/>
        <v>42.00717895175967</v>
      </c>
      <c r="BD63" s="30">
        <f t="shared" si="142"/>
        <v>49.796170941491233</v>
      </c>
      <c r="BE63" s="30">
        <f t="shared" si="142"/>
        <v>64.319899669702778</v>
      </c>
      <c r="BF63" s="30">
        <f t="shared" si="142"/>
        <v>51.455474882158832</v>
      </c>
      <c r="BG63" s="30">
        <f t="shared" si="142"/>
        <v>61.4698709172782</v>
      </c>
      <c r="BH63" s="30">
        <f t="shared" si="142"/>
        <v>47.416569985559519</v>
      </c>
      <c r="BI63" s="30">
        <f t="shared" si="142"/>
        <v>41.066390264579539</v>
      </c>
      <c r="BJ63" s="30">
        <f t="shared" si="142"/>
        <v>42.794283990653454</v>
      </c>
      <c r="BK63" s="30">
        <f t="shared" si="142"/>
        <v>43.749783696101069</v>
      </c>
      <c r="BL63" s="30">
        <f t="shared" si="142"/>
        <v>34.017375032583779</v>
      </c>
      <c r="BM63" s="30">
        <f t="shared" si="142"/>
        <v>30.291529460352521</v>
      </c>
      <c r="BN63" s="30">
        <f t="shared" si="142"/>
        <v>32.436234261036667</v>
      </c>
      <c r="BO63" s="30">
        <f t="shared" si="142"/>
        <v>42.00717895175967</v>
      </c>
      <c r="BP63" s="30">
        <f t="shared" ref="BP63:CH63" si="143">((BP9*0.5)+BO27-BP45)*BP82*BP$93*BP$2</f>
        <v>49.796170941491233</v>
      </c>
      <c r="BQ63" s="30">
        <f t="shared" si="143"/>
        <v>64.319899669702778</v>
      </c>
      <c r="BR63" s="30">
        <f t="shared" si="143"/>
        <v>51.455474882158832</v>
      </c>
      <c r="BS63" s="30">
        <f t="shared" si="143"/>
        <v>61.4698709172782</v>
      </c>
      <c r="BT63" s="30">
        <f t="shared" si="143"/>
        <v>47.416569985559519</v>
      </c>
      <c r="BU63" s="30">
        <f t="shared" si="143"/>
        <v>41.066390264579539</v>
      </c>
      <c r="BV63" s="30">
        <f t="shared" si="143"/>
        <v>42.794283990653454</v>
      </c>
      <c r="BW63" s="30">
        <f t="shared" si="143"/>
        <v>43.749783696101069</v>
      </c>
      <c r="BX63" s="30">
        <f t="shared" si="143"/>
        <v>34.017375032583779</v>
      </c>
      <c r="BY63" s="30">
        <f t="shared" si="143"/>
        <v>30.291529460352521</v>
      </c>
      <c r="BZ63" s="30">
        <f t="shared" si="143"/>
        <v>32.436234261036667</v>
      </c>
      <c r="CA63" s="30">
        <f t="shared" si="143"/>
        <v>42.00717895175967</v>
      </c>
      <c r="CB63" s="30">
        <f t="shared" si="143"/>
        <v>49.796170941491233</v>
      </c>
      <c r="CC63" s="30">
        <f t="shared" si="143"/>
        <v>64.319899669702778</v>
      </c>
      <c r="CD63" s="30">
        <f t="shared" si="143"/>
        <v>51.455474882158832</v>
      </c>
      <c r="CE63" s="30">
        <f t="shared" si="143"/>
        <v>61.4698709172782</v>
      </c>
      <c r="CF63" s="30">
        <f t="shared" si="143"/>
        <v>47.416569985559519</v>
      </c>
      <c r="CG63" s="30">
        <f t="shared" si="143"/>
        <v>41.066390264579539</v>
      </c>
      <c r="CH63" s="33">
        <f t="shared" si="143"/>
        <v>42.794283990653454</v>
      </c>
    </row>
    <row r="64" spans="1:86" ht="15.5" x14ac:dyDescent="0.35">
      <c r="A64" s="578"/>
      <c r="B64" s="14" t="str">
        <f t="shared" si="131"/>
        <v>Heating</v>
      </c>
      <c r="C64" s="30">
        <f t="shared" si="135"/>
        <v>0</v>
      </c>
      <c r="D64" s="30">
        <f t="shared" ref="D64:BO64" si="144">((D10*0.5)+C28-D46)*D83*D$93*D$2</f>
        <v>0</v>
      </c>
      <c r="E64" s="30">
        <f t="shared" si="144"/>
        <v>0</v>
      </c>
      <c r="F64" s="30">
        <f t="shared" si="144"/>
        <v>0</v>
      </c>
      <c r="G64" s="30">
        <f t="shared" si="144"/>
        <v>0</v>
      </c>
      <c r="H64" s="30">
        <f t="shared" si="144"/>
        <v>0</v>
      </c>
      <c r="I64" s="30">
        <f t="shared" si="144"/>
        <v>0</v>
      </c>
      <c r="J64" s="30">
        <f t="shared" si="144"/>
        <v>0</v>
      </c>
      <c r="K64" s="30">
        <f t="shared" si="144"/>
        <v>0</v>
      </c>
      <c r="L64" s="30">
        <f t="shared" si="144"/>
        <v>0</v>
      </c>
      <c r="M64" s="30">
        <f t="shared" si="144"/>
        <v>0</v>
      </c>
      <c r="N64" s="30">
        <f t="shared" si="144"/>
        <v>0</v>
      </c>
      <c r="O64" s="30">
        <f t="shared" si="144"/>
        <v>0</v>
      </c>
      <c r="P64" s="30">
        <f t="shared" si="144"/>
        <v>0</v>
      </c>
      <c r="Q64" s="30">
        <f t="shared" si="144"/>
        <v>0</v>
      </c>
      <c r="R64" s="30">
        <f t="shared" si="144"/>
        <v>0</v>
      </c>
      <c r="S64" s="30">
        <f t="shared" si="144"/>
        <v>0</v>
      </c>
      <c r="T64" s="30">
        <f t="shared" si="144"/>
        <v>0</v>
      </c>
      <c r="U64" s="30">
        <f t="shared" si="144"/>
        <v>0</v>
      </c>
      <c r="V64" s="30">
        <f t="shared" si="144"/>
        <v>0</v>
      </c>
      <c r="W64" s="30">
        <f t="shared" si="144"/>
        <v>0</v>
      </c>
      <c r="X64" s="30">
        <f t="shared" si="144"/>
        <v>0</v>
      </c>
      <c r="Y64" s="30">
        <f t="shared" si="144"/>
        <v>0</v>
      </c>
      <c r="Z64" s="30">
        <f t="shared" si="144"/>
        <v>0</v>
      </c>
      <c r="AA64" s="30">
        <f t="shared" si="144"/>
        <v>0</v>
      </c>
      <c r="AB64" s="30">
        <f t="shared" si="144"/>
        <v>0</v>
      </c>
      <c r="AC64" s="30">
        <f t="shared" si="144"/>
        <v>0</v>
      </c>
      <c r="AD64" s="30">
        <f t="shared" si="144"/>
        <v>0</v>
      </c>
      <c r="AE64" s="30">
        <f t="shared" si="144"/>
        <v>0</v>
      </c>
      <c r="AF64" s="30">
        <f t="shared" si="144"/>
        <v>0</v>
      </c>
      <c r="AG64" s="30">
        <f t="shared" si="144"/>
        <v>0</v>
      </c>
      <c r="AH64" s="30">
        <f t="shared" si="144"/>
        <v>0</v>
      </c>
      <c r="AI64" s="30">
        <f t="shared" si="144"/>
        <v>0</v>
      </c>
      <c r="AJ64" s="30">
        <f t="shared" si="144"/>
        <v>0</v>
      </c>
      <c r="AK64" s="30">
        <f t="shared" si="144"/>
        <v>0</v>
      </c>
      <c r="AL64" s="30">
        <f t="shared" si="144"/>
        <v>0</v>
      </c>
      <c r="AM64" s="30">
        <f t="shared" si="144"/>
        <v>0</v>
      </c>
      <c r="AN64" s="30">
        <f t="shared" si="144"/>
        <v>0</v>
      </c>
      <c r="AO64" s="30">
        <f t="shared" si="144"/>
        <v>0</v>
      </c>
      <c r="AP64" s="30">
        <f t="shared" si="144"/>
        <v>0</v>
      </c>
      <c r="AQ64" s="30">
        <f t="shared" si="144"/>
        <v>0</v>
      </c>
      <c r="AR64" s="30">
        <f t="shared" si="144"/>
        <v>0</v>
      </c>
      <c r="AS64" s="30">
        <f t="shared" si="144"/>
        <v>0</v>
      </c>
      <c r="AT64" s="30">
        <f t="shared" si="144"/>
        <v>0</v>
      </c>
      <c r="AU64" s="30">
        <f t="shared" si="144"/>
        <v>0</v>
      </c>
      <c r="AV64" s="30">
        <f t="shared" si="144"/>
        <v>0</v>
      </c>
      <c r="AW64" s="30">
        <f t="shared" si="144"/>
        <v>0</v>
      </c>
      <c r="AX64" s="30">
        <f t="shared" si="144"/>
        <v>0</v>
      </c>
      <c r="AY64" s="30">
        <f t="shared" si="144"/>
        <v>0</v>
      </c>
      <c r="AZ64" s="30">
        <f t="shared" si="144"/>
        <v>0</v>
      </c>
      <c r="BA64" s="30">
        <f t="shared" si="144"/>
        <v>0</v>
      </c>
      <c r="BB64" s="30">
        <f t="shared" si="144"/>
        <v>0</v>
      </c>
      <c r="BC64" s="30">
        <f t="shared" si="144"/>
        <v>0</v>
      </c>
      <c r="BD64" s="30">
        <f t="shared" si="144"/>
        <v>0</v>
      </c>
      <c r="BE64" s="30">
        <f t="shared" si="144"/>
        <v>0</v>
      </c>
      <c r="BF64" s="30">
        <f t="shared" si="144"/>
        <v>0</v>
      </c>
      <c r="BG64" s="30">
        <f t="shared" si="144"/>
        <v>0</v>
      </c>
      <c r="BH64" s="30">
        <f t="shared" si="144"/>
        <v>0</v>
      </c>
      <c r="BI64" s="30">
        <f t="shared" si="144"/>
        <v>0</v>
      </c>
      <c r="BJ64" s="30">
        <f t="shared" si="144"/>
        <v>0</v>
      </c>
      <c r="BK64" s="30">
        <f t="shared" si="144"/>
        <v>0</v>
      </c>
      <c r="BL64" s="30">
        <f t="shared" si="144"/>
        <v>0</v>
      </c>
      <c r="BM64" s="30">
        <f t="shared" si="144"/>
        <v>0</v>
      </c>
      <c r="BN64" s="30">
        <f t="shared" si="144"/>
        <v>0</v>
      </c>
      <c r="BO64" s="30">
        <f t="shared" si="144"/>
        <v>0</v>
      </c>
      <c r="BP64" s="30">
        <f t="shared" ref="BP64:CH64" si="145">((BP10*0.5)+BO28-BP46)*BP83*BP$93*BP$2</f>
        <v>0</v>
      </c>
      <c r="BQ64" s="30">
        <f t="shared" si="145"/>
        <v>0</v>
      </c>
      <c r="BR64" s="30">
        <f t="shared" si="145"/>
        <v>0</v>
      </c>
      <c r="BS64" s="30">
        <f t="shared" si="145"/>
        <v>0</v>
      </c>
      <c r="BT64" s="30">
        <f t="shared" si="145"/>
        <v>0</v>
      </c>
      <c r="BU64" s="30">
        <f t="shared" si="145"/>
        <v>0</v>
      </c>
      <c r="BV64" s="30">
        <f t="shared" si="145"/>
        <v>0</v>
      </c>
      <c r="BW64" s="30">
        <f t="shared" si="145"/>
        <v>0</v>
      </c>
      <c r="BX64" s="30">
        <f t="shared" si="145"/>
        <v>0</v>
      </c>
      <c r="BY64" s="30">
        <f t="shared" si="145"/>
        <v>0</v>
      </c>
      <c r="BZ64" s="30">
        <f t="shared" si="145"/>
        <v>0</v>
      </c>
      <c r="CA64" s="30">
        <f t="shared" si="145"/>
        <v>0</v>
      </c>
      <c r="CB64" s="30">
        <f t="shared" si="145"/>
        <v>0</v>
      </c>
      <c r="CC64" s="30">
        <f t="shared" si="145"/>
        <v>0</v>
      </c>
      <c r="CD64" s="30">
        <f t="shared" si="145"/>
        <v>0</v>
      </c>
      <c r="CE64" s="30">
        <f t="shared" si="145"/>
        <v>0</v>
      </c>
      <c r="CF64" s="30">
        <f t="shared" si="145"/>
        <v>0</v>
      </c>
      <c r="CG64" s="30">
        <f t="shared" si="145"/>
        <v>0</v>
      </c>
      <c r="CH64" s="33">
        <f t="shared" si="145"/>
        <v>0</v>
      </c>
    </row>
    <row r="65" spans="1:88" ht="15.5" x14ac:dyDescent="0.35">
      <c r="A65" s="578"/>
      <c r="B65" s="14" t="str">
        <f t="shared" si="131"/>
        <v>HVAC</v>
      </c>
      <c r="C65" s="30">
        <f t="shared" si="135"/>
        <v>0</v>
      </c>
      <c r="D65" s="30">
        <f t="shared" ref="D65:BO65" si="146">((D11*0.5)+C29-D47)*D84*D$93*D$2</f>
        <v>0</v>
      </c>
      <c r="E65" s="30">
        <f t="shared" si="146"/>
        <v>0</v>
      </c>
      <c r="F65" s="30">
        <f t="shared" si="146"/>
        <v>9.9375133633711243</v>
      </c>
      <c r="G65" s="30">
        <f t="shared" si="146"/>
        <v>115.19090660475375</v>
      </c>
      <c r="H65" s="30">
        <f t="shared" si="146"/>
        <v>715.34072921084521</v>
      </c>
      <c r="I65" s="30">
        <f t="shared" si="146"/>
        <v>1574.4391966443411</v>
      </c>
      <c r="J65" s="30">
        <f t="shared" si="146"/>
        <v>2226.0545828393697</v>
      </c>
      <c r="K65" s="30">
        <f t="shared" si="146"/>
        <v>1123.2324878251038</v>
      </c>
      <c r="L65" s="30">
        <f t="shared" si="146"/>
        <v>531.17590349238685</v>
      </c>
      <c r="M65" s="30">
        <f t="shared" si="146"/>
        <v>911.01421523216527</v>
      </c>
      <c r="N65" s="30">
        <f t="shared" si="146"/>
        <v>5117.6276179292654</v>
      </c>
      <c r="O65" s="30">
        <f t="shared" si="146"/>
        <v>8493.6503704389288</v>
      </c>
      <c r="P65" s="30">
        <f t="shared" si="146"/>
        <v>7212.9440363665399</v>
      </c>
      <c r="Q65" s="30">
        <f t="shared" si="146"/>
        <v>5816.0913361009189</v>
      </c>
      <c r="R65" s="30">
        <f t="shared" si="146"/>
        <v>3750.240611996463</v>
      </c>
      <c r="S65" s="30">
        <f t="shared" si="146"/>
        <v>4362.1425446576468</v>
      </c>
      <c r="T65" s="30">
        <f t="shared" si="146"/>
        <v>15055.289797154717</v>
      </c>
      <c r="U65" s="30">
        <f t="shared" si="146"/>
        <v>20269.060582572587</v>
      </c>
      <c r="V65" s="30">
        <f t="shared" si="146"/>
        <v>18937.423264184494</v>
      </c>
      <c r="W65" s="30">
        <f t="shared" si="146"/>
        <v>8200.9111937802863</v>
      </c>
      <c r="X65" s="30">
        <f t="shared" si="146"/>
        <v>3431.755736827793</v>
      </c>
      <c r="Y65" s="30">
        <f t="shared" si="146"/>
        <v>5592.7317558043433</v>
      </c>
      <c r="Z65" s="30">
        <f t="shared" si="146"/>
        <v>8801.5487138138924</v>
      </c>
      <c r="AA65" s="30">
        <f t="shared" si="146"/>
        <v>8493.6503704389288</v>
      </c>
      <c r="AB65" s="30">
        <f t="shared" si="146"/>
        <v>7212.9440363665399</v>
      </c>
      <c r="AC65" s="30">
        <f t="shared" si="146"/>
        <v>5816.0913361009189</v>
      </c>
      <c r="AD65" s="30">
        <f t="shared" si="146"/>
        <v>3750.240611996463</v>
      </c>
      <c r="AE65" s="30">
        <f t="shared" si="146"/>
        <v>4362.1425446576468</v>
      </c>
      <c r="AF65" s="30">
        <f t="shared" si="146"/>
        <v>15055.289797154717</v>
      </c>
      <c r="AG65" s="30">
        <f t="shared" si="146"/>
        <v>20269.060582572587</v>
      </c>
      <c r="AH65" s="30">
        <f t="shared" si="146"/>
        <v>18937.423264184494</v>
      </c>
      <c r="AI65" s="30">
        <f t="shared" si="146"/>
        <v>8200.9111937802863</v>
      </c>
      <c r="AJ65" s="30">
        <f t="shared" si="146"/>
        <v>3431.755736827793</v>
      </c>
      <c r="AK65" s="30">
        <f t="shared" si="146"/>
        <v>5592.7317558043433</v>
      </c>
      <c r="AL65" s="30">
        <f t="shared" si="146"/>
        <v>8801.5487138138924</v>
      </c>
      <c r="AM65" s="30">
        <f t="shared" si="146"/>
        <v>8493.6503704389288</v>
      </c>
      <c r="AN65" s="30">
        <f t="shared" si="146"/>
        <v>7212.9440363665399</v>
      </c>
      <c r="AO65" s="30">
        <f t="shared" si="146"/>
        <v>5816.0913361009189</v>
      </c>
      <c r="AP65" s="30">
        <f t="shared" si="146"/>
        <v>3750.240611996463</v>
      </c>
      <c r="AQ65" s="30">
        <f t="shared" si="146"/>
        <v>4362.1425446576468</v>
      </c>
      <c r="AR65" s="30">
        <f t="shared" si="146"/>
        <v>15055.289797154717</v>
      </c>
      <c r="AS65" s="30">
        <f t="shared" si="146"/>
        <v>20269.060582572587</v>
      </c>
      <c r="AT65" s="30">
        <f t="shared" si="146"/>
        <v>18937.423264184494</v>
      </c>
      <c r="AU65" s="30">
        <f t="shared" si="146"/>
        <v>8200.9111937802863</v>
      </c>
      <c r="AV65" s="30">
        <f t="shared" si="146"/>
        <v>3431.755736827793</v>
      </c>
      <c r="AW65" s="30">
        <f t="shared" si="146"/>
        <v>5592.7317558043433</v>
      </c>
      <c r="AX65" s="30">
        <f t="shared" si="146"/>
        <v>8801.5487138138924</v>
      </c>
      <c r="AY65" s="30">
        <f t="shared" si="146"/>
        <v>8493.6503704389288</v>
      </c>
      <c r="AZ65" s="30">
        <f t="shared" si="146"/>
        <v>7212.9440363665399</v>
      </c>
      <c r="BA65" s="30">
        <f t="shared" si="146"/>
        <v>5816.0913361009189</v>
      </c>
      <c r="BB65" s="30">
        <f t="shared" si="146"/>
        <v>3750.240611996463</v>
      </c>
      <c r="BC65" s="30">
        <f t="shared" si="146"/>
        <v>4362.1425446576468</v>
      </c>
      <c r="BD65" s="30">
        <f t="shared" si="146"/>
        <v>15055.289797154717</v>
      </c>
      <c r="BE65" s="30">
        <f t="shared" si="146"/>
        <v>20269.060582572587</v>
      </c>
      <c r="BF65" s="30">
        <f t="shared" si="146"/>
        <v>18937.423264184494</v>
      </c>
      <c r="BG65" s="30">
        <f t="shared" si="146"/>
        <v>8200.9111937802863</v>
      </c>
      <c r="BH65" s="30">
        <f t="shared" si="146"/>
        <v>3431.755736827793</v>
      </c>
      <c r="BI65" s="30">
        <f t="shared" si="146"/>
        <v>5592.7317558043433</v>
      </c>
      <c r="BJ65" s="30">
        <f t="shared" si="146"/>
        <v>8801.5487138138924</v>
      </c>
      <c r="BK65" s="30">
        <f t="shared" si="146"/>
        <v>8493.6503704389288</v>
      </c>
      <c r="BL65" s="30">
        <f t="shared" si="146"/>
        <v>7212.9440363665399</v>
      </c>
      <c r="BM65" s="30">
        <f t="shared" si="146"/>
        <v>5816.0913361009189</v>
      </c>
      <c r="BN65" s="30">
        <f t="shared" si="146"/>
        <v>3750.240611996463</v>
      </c>
      <c r="BO65" s="30">
        <f t="shared" si="146"/>
        <v>4362.1425446576468</v>
      </c>
      <c r="BP65" s="30">
        <f t="shared" ref="BP65:CH65" si="147">((BP11*0.5)+BO29-BP47)*BP84*BP$93*BP$2</f>
        <v>15055.289797154717</v>
      </c>
      <c r="BQ65" s="30">
        <f t="shared" si="147"/>
        <v>20269.060582572587</v>
      </c>
      <c r="BR65" s="30">
        <f t="shared" si="147"/>
        <v>18937.423264184494</v>
      </c>
      <c r="BS65" s="30">
        <f t="shared" si="147"/>
        <v>8200.9111937802863</v>
      </c>
      <c r="BT65" s="30">
        <f t="shared" si="147"/>
        <v>3431.755736827793</v>
      </c>
      <c r="BU65" s="30">
        <f t="shared" si="147"/>
        <v>5592.7317558043433</v>
      </c>
      <c r="BV65" s="30">
        <f t="shared" si="147"/>
        <v>8801.5487138138924</v>
      </c>
      <c r="BW65" s="30">
        <f t="shared" si="147"/>
        <v>8493.6503704389288</v>
      </c>
      <c r="BX65" s="30">
        <f t="shared" si="147"/>
        <v>7212.9440363665399</v>
      </c>
      <c r="BY65" s="30">
        <f t="shared" si="147"/>
        <v>5816.0913361009189</v>
      </c>
      <c r="BZ65" s="30">
        <f t="shared" si="147"/>
        <v>3750.240611996463</v>
      </c>
      <c r="CA65" s="30">
        <f t="shared" si="147"/>
        <v>4362.1425446576468</v>
      </c>
      <c r="CB65" s="30">
        <f t="shared" si="147"/>
        <v>15055.289797154717</v>
      </c>
      <c r="CC65" s="30">
        <f t="shared" si="147"/>
        <v>20269.060582572587</v>
      </c>
      <c r="CD65" s="30">
        <f t="shared" si="147"/>
        <v>18937.423264184494</v>
      </c>
      <c r="CE65" s="30">
        <f t="shared" si="147"/>
        <v>8200.9111937802863</v>
      </c>
      <c r="CF65" s="30">
        <f t="shared" si="147"/>
        <v>3431.755736827793</v>
      </c>
      <c r="CG65" s="30">
        <f t="shared" si="147"/>
        <v>5592.7317558043433</v>
      </c>
      <c r="CH65" s="33">
        <f t="shared" si="147"/>
        <v>8801.5487138138924</v>
      </c>
    </row>
    <row r="66" spans="1:88" ht="15.5" x14ac:dyDescent="0.35">
      <c r="A66" s="578"/>
      <c r="B66" s="14" t="str">
        <f t="shared" si="131"/>
        <v>Lighting</v>
      </c>
      <c r="C66" s="30">
        <f t="shared" si="135"/>
        <v>0</v>
      </c>
      <c r="D66" s="30">
        <f t="shared" ref="D66:BO66" si="148">((D12*0.5)+C30-D48)*D85*D$93*D$2</f>
        <v>1455.248811252307</v>
      </c>
      <c r="E66" s="30">
        <f t="shared" si="148"/>
        <v>4594.719153335147</v>
      </c>
      <c r="F66" s="30">
        <f t="shared" si="148"/>
        <v>8324.9578604515536</v>
      </c>
      <c r="G66" s="30">
        <f t="shared" si="148"/>
        <v>17099.689240564207</v>
      </c>
      <c r="H66" s="30">
        <f t="shared" si="148"/>
        <v>27662.521810458285</v>
      </c>
      <c r="I66" s="30">
        <f t="shared" si="148"/>
        <v>46947.346273674979</v>
      </c>
      <c r="J66" s="30">
        <f t="shared" si="148"/>
        <v>47487.649321724886</v>
      </c>
      <c r="K66" s="30">
        <f t="shared" si="148"/>
        <v>61011.834753219344</v>
      </c>
      <c r="L66" s="30">
        <f t="shared" si="148"/>
        <v>53398.115962670017</v>
      </c>
      <c r="M66" s="30">
        <f t="shared" si="148"/>
        <v>49729.998705594553</v>
      </c>
      <c r="N66" s="30">
        <f t="shared" si="148"/>
        <v>69834.868313344632</v>
      </c>
      <c r="O66" s="30">
        <f t="shared" si="148"/>
        <v>88153.348492475678</v>
      </c>
      <c r="P66" s="30">
        <f t="shared" si="148"/>
        <v>68372.699433012545</v>
      </c>
      <c r="Q66" s="30">
        <f t="shared" si="148"/>
        <v>76641.75586728561</v>
      </c>
      <c r="R66" s="30">
        <f t="shared" si="148"/>
        <v>83365.976409344206</v>
      </c>
      <c r="S66" s="30">
        <f t="shared" si="148"/>
        <v>110688.07131477719</v>
      </c>
      <c r="T66" s="30">
        <f t="shared" si="148"/>
        <v>128270.35093199724</v>
      </c>
      <c r="U66" s="30">
        <f t="shared" si="148"/>
        <v>163224.48391722285</v>
      </c>
      <c r="V66" s="30">
        <f t="shared" si="148"/>
        <v>130779.80011820898</v>
      </c>
      <c r="W66" s="30">
        <f t="shared" si="148"/>
        <v>138068.91012765173</v>
      </c>
      <c r="X66" s="30">
        <f t="shared" si="148"/>
        <v>101563.71352336826</v>
      </c>
      <c r="Y66" s="30">
        <f t="shared" si="148"/>
        <v>82621.011374713053</v>
      </c>
      <c r="Z66" s="30">
        <f t="shared" si="148"/>
        <v>85158.901028766792</v>
      </c>
      <c r="AA66" s="30">
        <f t="shared" si="148"/>
        <v>88153.348492475678</v>
      </c>
      <c r="AB66" s="30">
        <f t="shared" si="148"/>
        <v>68372.699433012545</v>
      </c>
      <c r="AC66" s="30">
        <f t="shared" si="148"/>
        <v>76641.75586728561</v>
      </c>
      <c r="AD66" s="30">
        <f t="shared" si="148"/>
        <v>83365.976409344206</v>
      </c>
      <c r="AE66" s="30">
        <f t="shared" si="148"/>
        <v>110688.07131477719</v>
      </c>
      <c r="AF66" s="30">
        <f t="shared" si="148"/>
        <v>128270.35093199724</v>
      </c>
      <c r="AG66" s="30">
        <f t="shared" si="148"/>
        <v>163224.48391722285</v>
      </c>
      <c r="AH66" s="30">
        <f t="shared" si="148"/>
        <v>130779.80011820898</v>
      </c>
      <c r="AI66" s="30">
        <f t="shared" si="148"/>
        <v>138068.91012765173</v>
      </c>
      <c r="AJ66" s="30">
        <f t="shared" si="148"/>
        <v>101563.71352336826</v>
      </c>
      <c r="AK66" s="30">
        <f t="shared" si="148"/>
        <v>82621.011374713053</v>
      </c>
      <c r="AL66" s="30">
        <f t="shared" si="148"/>
        <v>85158.901028766792</v>
      </c>
      <c r="AM66" s="30">
        <f t="shared" si="148"/>
        <v>88153.348492475678</v>
      </c>
      <c r="AN66" s="30">
        <f t="shared" si="148"/>
        <v>68372.699433012545</v>
      </c>
      <c r="AO66" s="30">
        <f t="shared" si="148"/>
        <v>76641.75586728561</v>
      </c>
      <c r="AP66" s="30">
        <f t="shared" si="148"/>
        <v>83365.976409344206</v>
      </c>
      <c r="AQ66" s="30">
        <f t="shared" si="148"/>
        <v>110688.07131477719</v>
      </c>
      <c r="AR66" s="30">
        <f t="shared" si="148"/>
        <v>128270.35093199724</v>
      </c>
      <c r="AS66" s="30">
        <f t="shared" si="148"/>
        <v>163224.48391722285</v>
      </c>
      <c r="AT66" s="30">
        <f t="shared" si="148"/>
        <v>130779.80011820898</v>
      </c>
      <c r="AU66" s="30">
        <f t="shared" si="148"/>
        <v>138068.91012765173</v>
      </c>
      <c r="AV66" s="30">
        <f t="shared" si="148"/>
        <v>101563.71352336826</v>
      </c>
      <c r="AW66" s="30">
        <f t="shared" si="148"/>
        <v>82621.011374713053</v>
      </c>
      <c r="AX66" s="30">
        <f t="shared" si="148"/>
        <v>85158.901028766792</v>
      </c>
      <c r="AY66" s="30">
        <f t="shared" si="148"/>
        <v>88153.348492475678</v>
      </c>
      <c r="AZ66" s="30">
        <f t="shared" si="148"/>
        <v>68372.699433012545</v>
      </c>
      <c r="BA66" s="30">
        <f t="shared" si="148"/>
        <v>76641.75586728561</v>
      </c>
      <c r="BB66" s="30">
        <f t="shared" si="148"/>
        <v>83365.976409344206</v>
      </c>
      <c r="BC66" s="30">
        <f t="shared" si="148"/>
        <v>110688.07131477719</v>
      </c>
      <c r="BD66" s="30">
        <f t="shared" si="148"/>
        <v>128270.35093199724</v>
      </c>
      <c r="BE66" s="30">
        <f t="shared" si="148"/>
        <v>163224.48391722285</v>
      </c>
      <c r="BF66" s="30">
        <f t="shared" si="148"/>
        <v>130779.80011820898</v>
      </c>
      <c r="BG66" s="30">
        <f t="shared" si="148"/>
        <v>138068.91012765173</v>
      </c>
      <c r="BH66" s="30">
        <f t="shared" si="148"/>
        <v>101563.71352336826</v>
      </c>
      <c r="BI66" s="30">
        <f t="shared" si="148"/>
        <v>82621.011374713053</v>
      </c>
      <c r="BJ66" s="30">
        <f t="shared" si="148"/>
        <v>85158.901028766792</v>
      </c>
      <c r="BK66" s="30">
        <f t="shared" si="148"/>
        <v>88153.348492475678</v>
      </c>
      <c r="BL66" s="30">
        <f t="shared" si="148"/>
        <v>68372.699433012545</v>
      </c>
      <c r="BM66" s="30">
        <f t="shared" si="148"/>
        <v>76641.75586728561</v>
      </c>
      <c r="BN66" s="30">
        <f t="shared" si="148"/>
        <v>83365.976409344206</v>
      </c>
      <c r="BO66" s="30">
        <f t="shared" si="148"/>
        <v>110688.07131477719</v>
      </c>
      <c r="BP66" s="30">
        <f t="shared" ref="BP66:CH66" si="149">((BP12*0.5)+BO30-BP48)*BP85*BP$93*BP$2</f>
        <v>128270.35093199724</v>
      </c>
      <c r="BQ66" s="30">
        <f t="shared" si="149"/>
        <v>163224.48391722285</v>
      </c>
      <c r="BR66" s="30">
        <f t="shared" si="149"/>
        <v>130779.80011820898</v>
      </c>
      <c r="BS66" s="30">
        <f t="shared" si="149"/>
        <v>138068.91012765173</v>
      </c>
      <c r="BT66" s="30">
        <f t="shared" si="149"/>
        <v>101563.71352336826</v>
      </c>
      <c r="BU66" s="30">
        <f t="shared" si="149"/>
        <v>82621.011374713053</v>
      </c>
      <c r="BV66" s="30">
        <f t="shared" si="149"/>
        <v>85158.901028766792</v>
      </c>
      <c r="BW66" s="30">
        <f t="shared" si="149"/>
        <v>88153.348492475678</v>
      </c>
      <c r="BX66" s="30">
        <f t="shared" si="149"/>
        <v>68372.699433012545</v>
      </c>
      <c r="BY66" s="30">
        <f t="shared" si="149"/>
        <v>76641.75586728561</v>
      </c>
      <c r="BZ66" s="30">
        <f t="shared" si="149"/>
        <v>83365.976409344206</v>
      </c>
      <c r="CA66" s="30">
        <f t="shared" si="149"/>
        <v>110688.07131477719</v>
      </c>
      <c r="CB66" s="30">
        <f t="shared" si="149"/>
        <v>128270.35093199724</v>
      </c>
      <c r="CC66" s="30">
        <f t="shared" si="149"/>
        <v>163224.48391722285</v>
      </c>
      <c r="CD66" s="30">
        <f t="shared" si="149"/>
        <v>130779.80011820898</v>
      </c>
      <c r="CE66" s="30">
        <f t="shared" si="149"/>
        <v>138068.91012765173</v>
      </c>
      <c r="CF66" s="30">
        <f t="shared" si="149"/>
        <v>101563.71352336826</v>
      </c>
      <c r="CG66" s="30">
        <f t="shared" si="149"/>
        <v>82621.011374713053</v>
      </c>
      <c r="CH66" s="33">
        <f t="shared" si="149"/>
        <v>85158.901028766792</v>
      </c>
    </row>
    <row r="67" spans="1:88" ht="15.5" x14ac:dyDescent="0.35">
      <c r="A67" s="578"/>
      <c r="B67" s="14" t="str">
        <f t="shared" si="131"/>
        <v>Miscellaneous</v>
      </c>
      <c r="C67" s="30">
        <f t="shared" si="135"/>
        <v>0</v>
      </c>
      <c r="D67" s="30">
        <f t="shared" ref="D67:BO67" si="150">((D13*0.5)+C31-D49)*D86*D$93*D$2</f>
        <v>56.975390136741218</v>
      </c>
      <c r="E67" s="30">
        <f t="shared" si="150"/>
        <v>144.90281376184842</v>
      </c>
      <c r="F67" s="30">
        <f t="shared" si="150"/>
        <v>209.46373407328377</v>
      </c>
      <c r="G67" s="30">
        <f t="shared" si="150"/>
        <v>360.34745983695956</v>
      </c>
      <c r="H67" s="30">
        <f t="shared" si="150"/>
        <v>932.05571695370861</v>
      </c>
      <c r="I67" s="30">
        <f t="shared" si="150"/>
        <v>1549.5003977572442</v>
      </c>
      <c r="J67" s="30">
        <f t="shared" si="150"/>
        <v>1798.1293029758083</v>
      </c>
      <c r="K67" s="30">
        <f t="shared" si="150"/>
        <v>1777.7206610985409</v>
      </c>
      <c r="L67" s="30">
        <f t="shared" si="150"/>
        <v>1229.9925200258438</v>
      </c>
      <c r="M67" s="30">
        <f t="shared" si="150"/>
        <v>1556.8580401832171</v>
      </c>
      <c r="N67" s="30">
        <f t="shared" si="150"/>
        <v>2322.4983365431044</v>
      </c>
      <c r="O67" s="30">
        <f t="shared" si="150"/>
        <v>2624.5387476492215</v>
      </c>
      <c r="P67" s="30">
        <f t="shared" si="150"/>
        <v>2410.0523962082784</v>
      </c>
      <c r="Q67" s="30">
        <f t="shared" si="150"/>
        <v>2756.9643008482649</v>
      </c>
      <c r="R67" s="30">
        <f t="shared" si="150"/>
        <v>2844.8738849903698</v>
      </c>
      <c r="S67" s="30">
        <f t="shared" si="150"/>
        <v>3280.2575659716176</v>
      </c>
      <c r="T67" s="30">
        <f t="shared" si="150"/>
        <v>4553.4971612265717</v>
      </c>
      <c r="U67" s="30">
        <f t="shared" si="150"/>
        <v>4670.3403593145122</v>
      </c>
      <c r="V67" s="30">
        <f t="shared" si="150"/>
        <v>4675.8937432540533</v>
      </c>
      <c r="W67" s="30">
        <f t="shared" si="150"/>
        <v>4582.2081561939985</v>
      </c>
      <c r="X67" s="30">
        <f t="shared" si="150"/>
        <v>3013.4054959694035</v>
      </c>
      <c r="Y67" s="30">
        <f t="shared" si="150"/>
        <v>2911.5562476520436</v>
      </c>
      <c r="Z67" s="30">
        <f t="shared" si="150"/>
        <v>2825.3120037423178</v>
      </c>
      <c r="AA67" s="30">
        <f t="shared" si="150"/>
        <v>2624.5387476492215</v>
      </c>
      <c r="AB67" s="30">
        <f t="shared" si="150"/>
        <v>2410.0523962082784</v>
      </c>
      <c r="AC67" s="30">
        <f t="shared" si="150"/>
        <v>2756.9643008482649</v>
      </c>
      <c r="AD67" s="30">
        <f t="shared" si="150"/>
        <v>2844.8738849903698</v>
      </c>
      <c r="AE67" s="30">
        <f t="shared" si="150"/>
        <v>3280.2575659716176</v>
      </c>
      <c r="AF67" s="30">
        <f t="shared" si="150"/>
        <v>4553.4971612265717</v>
      </c>
      <c r="AG67" s="30">
        <f t="shared" si="150"/>
        <v>4670.3403593145122</v>
      </c>
      <c r="AH67" s="30">
        <f t="shared" si="150"/>
        <v>4675.8937432540533</v>
      </c>
      <c r="AI67" s="30">
        <f t="shared" si="150"/>
        <v>4582.2081561939985</v>
      </c>
      <c r="AJ67" s="30">
        <f t="shared" si="150"/>
        <v>3013.4054959694035</v>
      </c>
      <c r="AK67" s="30">
        <f t="shared" si="150"/>
        <v>2911.5562476520436</v>
      </c>
      <c r="AL67" s="30">
        <f t="shared" si="150"/>
        <v>2825.3120037423178</v>
      </c>
      <c r="AM67" s="30">
        <f t="shared" si="150"/>
        <v>2624.5387476492215</v>
      </c>
      <c r="AN67" s="30">
        <f t="shared" si="150"/>
        <v>2410.0523962082784</v>
      </c>
      <c r="AO67" s="30">
        <f t="shared" si="150"/>
        <v>2756.9643008482649</v>
      </c>
      <c r="AP67" s="30">
        <f t="shared" si="150"/>
        <v>2844.8738849903698</v>
      </c>
      <c r="AQ67" s="30">
        <f t="shared" si="150"/>
        <v>3280.2575659716176</v>
      </c>
      <c r="AR67" s="30">
        <f t="shared" si="150"/>
        <v>4553.4971612265717</v>
      </c>
      <c r="AS67" s="30">
        <f t="shared" si="150"/>
        <v>4670.3403593145122</v>
      </c>
      <c r="AT67" s="30">
        <f t="shared" si="150"/>
        <v>4675.8937432540533</v>
      </c>
      <c r="AU67" s="30">
        <f t="shared" si="150"/>
        <v>4582.2081561939985</v>
      </c>
      <c r="AV67" s="30">
        <f t="shared" si="150"/>
        <v>3013.4054959694035</v>
      </c>
      <c r="AW67" s="30">
        <f t="shared" si="150"/>
        <v>2911.5562476520436</v>
      </c>
      <c r="AX67" s="30">
        <f t="shared" si="150"/>
        <v>2825.3120037423178</v>
      </c>
      <c r="AY67" s="30">
        <f t="shared" si="150"/>
        <v>2624.5387476492215</v>
      </c>
      <c r="AZ67" s="30">
        <f t="shared" si="150"/>
        <v>2410.0523962082784</v>
      </c>
      <c r="BA67" s="30">
        <f t="shared" si="150"/>
        <v>2756.9643008482649</v>
      </c>
      <c r="BB67" s="30">
        <f t="shared" si="150"/>
        <v>2844.8738849903698</v>
      </c>
      <c r="BC67" s="30">
        <f t="shared" si="150"/>
        <v>3280.2575659716176</v>
      </c>
      <c r="BD67" s="30">
        <f t="shared" si="150"/>
        <v>4553.4971612265717</v>
      </c>
      <c r="BE67" s="30">
        <f t="shared" si="150"/>
        <v>4670.3403593145122</v>
      </c>
      <c r="BF67" s="30">
        <f t="shared" si="150"/>
        <v>4675.8937432540533</v>
      </c>
      <c r="BG67" s="30">
        <f t="shared" si="150"/>
        <v>4582.2081561939985</v>
      </c>
      <c r="BH67" s="30">
        <f t="shared" si="150"/>
        <v>3013.4054959694035</v>
      </c>
      <c r="BI67" s="30">
        <f t="shared" si="150"/>
        <v>2911.5562476520436</v>
      </c>
      <c r="BJ67" s="30">
        <f t="shared" si="150"/>
        <v>2825.3120037423178</v>
      </c>
      <c r="BK67" s="30">
        <f t="shared" si="150"/>
        <v>2624.5387476492215</v>
      </c>
      <c r="BL67" s="30">
        <f t="shared" si="150"/>
        <v>2410.0523962082784</v>
      </c>
      <c r="BM67" s="30">
        <f t="shared" si="150"/>
        <v>2756.9643008482649</v>
      </c>
      <c r="BN67" s="30">
        <f t="shared" si="150"/>
        <v>2844.8738849903698</v>
      </c>
      <c r="BO67" s="30">
        <f t="shared" si="150"/>
        <v>3280.2575659716176</v>
      </c>
      <c r="BP67" s="30">
        <f t="shared" ref="BP67:CH67" si="151">((BP13*0.5)+BO31-BP49)*BP86*BP$93*BP$2</f>
        <v>4553.4971612265717</v>
      </c>
      <c r="BQ67" s="30">
        <f t="shared" si="151"/>
        <v>4670.3403593145122</v>
      </c>
      <c r="BR67" s="30">
        <f t="shared" si="151"/>
        <v>4675.8937432540533</v>
      </c>
      <c r="BS67" s="30">
        <f t="shared" si="151"/>
        <v>4582.2081561939985</v>
      </c>
      <c r="BT67" s="30">
        <f t="shared" si="151"/>
        <v>3013.4054959694035</v>
      </c>
      <c r="BU67" s="30">
        <f t="shared" si="151"/>
        <v>2911.5562476520436</v>
      </c>
      <c r="BV67" s="30">
        <f t="shared" si="151"/>
        <v>2825.3120037423178</v>
      </c>
      <c r="BW67" s="30">
        <f t="shared" si="151"/>
        <v>2624.5387476492215</v>
      </c>
      <c r="BX67" s="30">
        <f t="shared" si="151"/>
        <v>2410.0523962082784</v>
      </c>
      <c r="BY67" s="30">
        <f t="shared" si="151"/>
        <v>2756.9643008482649</v>
      </c>
      <c r="BZ67" s="30">
        <f t="shared" si="151"/>
        <v>2844.8738849903698</v>
      </c>
      <c r="CA67" s="30">
        <f t="shared" si="151"/>
        <v>3280.2575659716176</v>
      </c>
      <c r="CB67" s="30">
        <f t="shared" si="151"/>
        <v>4553.4971612265717</v>
      </c>
      <c r="CC67" s="30">
        <f t="shared" si="151"/>
        <v>4670.3403593145122</v>
      </c>
      <c r="CD67" s="30">
        <f t="shared" si="151"/>
        <v>4675.8937432540533</v>
      </c>
      <c r="CE67" s="30">
        <f t="shared" si="151"/>
        <v>4582.2081561939985</v>
      </c>
      <c r="CF67" s="30">
        <f t="shared" si="151"/>
        <v>3013.4054959694035</v>
      </c>
      <c r="CG67" s="30">
        <f t="shared" si="151"/>
        <v>2911.5562476520436</v>
      </c>
      <c r="CH67" s="33">
        <f t="shared" si="151"/>
        <v>2825.3120037423178</v>
      </c>
    </row>
    <row r="68" spans="1:88" ht="15.75" customHeight="1" x14ac:dyDescent="0.35">
      <c r="A68" s="578"/>
      <c r="B68" s="14" t="str">
        <f t="shared" si="131"/>
        <v>Motors</v>
      </c>
      <c r="C68" s="30">
        <f t="shared" si="135"/>
        <v>0</v>
      </c>
      <c r="D68" s="30">
        <f t="shared" ref="D68:BO68" si="152">((D14*0.5)+C32-D50)*D87*D$93*D$2</f>
        <v>0</v>
      </c>
      <c r="E68" s="30">
        <f t="shared" si="152"/>
        <v>0</v>
      </c>
      <c r="F68" s="30">
        <f t="shared" si="152"/>
        <v>0</v>
      </c>
      <c r="G68" s="30">
        <f t="shared" si="152"/>
        <v>0</v>
      </c>
      <c r="H68" s="30">
        <f t="shared" si="152"/>
        <v>0</v>
      </c>
      <c r="I68" s="30">
        <f t="shared" si="152"/>
        <v>0</v>
      </c>
      <c r="J68" s="30">
        <f t="shared" si="152"/>
        <v>0</v>
      </c>
      <c r="K68" s="30">
        <f t="shared" si="152"/>
        <v>0</v>
      </c>
      <c r="L68" s="30">
        <f t="shared" si="152"/>
        <v>0</v>
      </c>
      <c r="M68" s="30">
        <f t="shared" si="152"/>
        <v>0</v>
      </c>
      <c r="N68" s="30">
        <f t="shared" si="152"/>
        <v>0</v>
      </c>
      <c r="O68" s="30">
        <f t="shared" si="152"/>
        <v>0</v>
      </c>
      <c r="P68" s="30">
        <f t="shared" si="152"/>
        <v>0</v>
      </c>
      <c r="Q68" s="30">
        <f t="shared" si="152"/>
        <v>0</v>
      </c>
      <c r="R68" s="30">
        <f t="shared" si="152"/>
        <v>0</v>
      </c>
      <c r="S68" s="30">
        <f t="shared" si="152"/>
        <v>0</v>
      </c>
      <c r="T68" s="30">
        <f t="shared" si="152"/>
        <v>0</v>
      </c>
      <c r="U68" s="30">
        <f t="shared" si="152"/>
        <v>0</v>
      </c>
      <c r="V68" s="30">
        <f t="shared" si="152"/>
        <v>0</v>
      </c>
      <c r="W68" s="30">
        <f t="shared" si="152"/>
        <v>0</v>
      </c>
      <c r="X68" s="30">
        <f t="shared" si="152"/>
        <v>0</v>
      </c>
      <c r="Y68" s="30">
        <f t="shared" si="152"/>
        <v>0</v>
      </c>
      <c r="Z68" s="30">
        <f t="shared" si="152"/>
        <v>0</v>
      </c>
      <c r="AA68" s="30">
        <f t="shared" si="152"/>
        <v>0</v>
      </c>
      <c r="AB68" s="30">
        <f t="shared" si="152"/>
        <v>0</v>
      </c>
      <c r="AC68" s="30">
        <f t="shared" si="152"/>
        <v>0</v>
      </c>
      <c r="AD68" s="30">
        <f t="shared" si="152"/>
        <v>0</v>
      </c>
      <c r="AE68" s="30">
        <f t="shared" si="152"/>
        <v>0</v>
      </c>
      <c r="AF68" s="30">
        <f t="shared" si="152"/>
        <v>0</v>
      </c>
      <c r="AG68" s="30">
        <f t="shared" si="152"/>
        <v>0</v>
      </c>
      <c r="AH68" s="30">
        <f t="shared" si="152"/>
        <v>0</v>
      </c>
      <c r="AI68" s="30">
        <f t="shared" si="152"/>
        <v>0</v>
      </c>
      <c r="AJ68" s="30">
        <f t="shared" si="152"/>
        <v>0</v>
      </c>
      <c r="AK68" s="30">
        <f t="shared" si="152"/>
        <v>0</v>
      </c>
      <c r="AL68" s="30">
        <f t="shared" si="152"/>
        <v>0</v>
      </c>
      <c r="AM68" s="30">
        <f t="shared" si="152"/>
        <v>0</v>
      </c>
      <c r="AN68" s="30">
        <f t="shared" si="152"/>
        <v>0</v>
      </c>
      <c r="AO68" s="30">
        <f t="shared" si="152"/>
        <v>0</v>
      </c>
      <c r="AP68" s="30">
        <f t="shared" si="152"/>
        <v>0</v>
      </c>
      <c r="AQ68" s="30">
        <f t="shared" si="152"/>
        <v>0</v>
      </c>
      <c r="AR68" s="30">
        <f t="shared" si="152"/>
        <v>0</v>
      </c>
      <c r="AS68" s="30">
        <f t="shared" si="152"/>
        <v>0</v>
      </c>
      <c r="AT68" s="30">
        <f t="shared" si="152"/>
        <v>0</v>
      </c>
      <c r="AU68" s="30">
        <f t="shared" si="152"/>
        <v>0</v>
      </c>
      <c r="AV68" s="30">
        <f t="shared" si="152"/>
        <v>0</v>
      </c>
      <c r="AW68" s="30">
        <f t="shared" si="152"/>
        <v>0</v>
      </c>
      <c r="AX68" s="30">
        <f t="shared" si="152"/>
        <v>0</v>
      </c>
      <c r="AY68" s="30">
        <f t="shared" si="152"/>
        <v>0</v>
      </c>
      <c r="AZ68" s="30">
        <f t="shared" si="152"/>
        <v>0</v>
      </c>
      <c r="BA68" s="30">
        <f t="shared" si="152"/>
        <v>0</v>
      </c>
      <c r="BB68" s="30">
        <f t="shared" si="152"/>
        <v>0</v>
      </c>
      <c r="BC68" s="30">
        <f t="shared" si="152"/>
        <v>0</v>
      </c>
      <c r="BD68" s="30">
        <f t="shared" si="152"/>
        <v>0</v>
      </c>
      <c r="BE68" s="30">
        <f t="shared" si="152"/>
        <v>0</v>
      </c>
      <c r="BF68" s="30">
        <f t="shared" si="152"/>
        <v>0</v>
      </c>
      <c r="BG68" s="30">
        <f t="shared" si="152"/>
        <v>0</v>
      </c>
      <c r="BH68" s="30">
        <f t="shared" si="152"/>
        <v>0</v>
      </c>
      <c r="BI68" s="30">
        <f t="shared" si="152"/>
        <v>0</v>
      </c>
      <c r="BJ68" s="30">
        <f t="shared" si="152"/>
        <v>0</v>
      </c>
      <c r="BK68" s="30">
        <f t="shared" si="152"/>
        <v>0</v>
      </c>
      <c r="BL68" s="30">
        <f t="shared" si="152"/>
        <v>0</v>
      </c>
      <c r="BM68" s="30">
        <f t="shared" si="152"/>
        <v>0</v>
      </c>
      <c r="BN68" s="30">
        <f t="shared" si="152"/>
        <v>0</v>
      </c>
      <c r="BO68" s="30">
        <f t="shared" si="152"/>
        <v>0</v>
      </c>
      <c r="BP68" s="30">
        <f t="shared" ref="BP68:CH68" si="153">((BP14*0.5)+BO32-BP50)*BP87*BP$93*BP$2</f>
        <v>0</v>
      </c>
      <c r="BQ68" s="30">
        <f t="shared" si="153"/>
        <v>0</v>
      </c>
      <c r="BR68" s="30">
        <f t="shared" si="153"/>
        <v>0</v>
      </c>
      <c r="BS68" s="30">
        <f t="shared" si="153"/>
        <v>0</v>
      </c>
      <c r="BT68" s="30">
        <f t="shared" si="153"/>
        <v>0</v>
      </c>
      <c r="BU68" s="30">
        <f t="shared" si="153"/>
        <v>0</v>
      </c>
      <c r="BV68" s="30">
        <f t="shared" si="153"/>
        <v>0</v>
      </c>
      <c r="BW68" s="30">
        <f t="shared" si="153"/>
        <v>0</v>
      </c>
      <c r="BX68" s="30">
        <f t="shared" si="153"/>
        <v>0</v>
      </c>
      <c r="BY68" s="30">
        <f t="shared" si="153"/>
        <v>0</v>
      </c>
      <c r="BZ68" s="30">
        <f t="shared" si="153"/>
        <v>0</v>
      </c>
      <c r="CA68" s="30">
        <f t="shared" si="153"/>
        <v>0</v>
      </c>
      <c r="CB68" s="30">
        <f t="shared" si="153"/>
        <v>0</v>
      </c>
      <c r="CC68" s="30">
        <f t="shared" si="153"/>
        <v>0</v>
      </c>
      <c r="CD68" s="30">
        <f t="shared" si="153"/>
        <v>0</v>
      </c>
      <c r="CE68" s="30">
        <f t="shared" si="153"/>
        <v>0</v>
      </c>
      <c r="CF68" s="30">
        <f t="shared" si="153"/>
        <v>0</v>
      </c>
      <c r="CG68" s="30">
        <f t="shared" si="153"/>
        <v>0</v>
      </c>
      <c r="CH68" s="33">
        <f t="shared" si="153"/>
        <v>0</v>
      </c>
    </row>
    <row r="69" spans="1:88" ht="15.5" x14ac:dyDescent="0.35">
      <c r="A69" s="578"/>
      <c r="B69" s="14" t="str">
        <f t="shared" si="131"/>
        <v>Process</v>
      </c>
      <c r="C69" s="30">
        <f t="shared" si="135"/>
        <v>0</v>
      </c>
      <c r="D69" s="30">
        <f t="shared" ref="D69:BO69" si="154">((D15*0.5)+C33-D51)*D88*D$93*D$2</f>
        <v>0</v>
      </c>
      <c r="E69" s="30">
        <f t="shared" si="154"/>
        <v>0</v>
      </c>
      <c r="F69" s="30">
        <f t="shared" si="154"/>
        <v>0</v>
      </c>
      <c r="G69" s="30">
        <f t="shared" si="154"/>
        <v>0</v>
      </c>
      <c r="H69" s="30">
        <f t="shared" si="154"/>
        <v>0</v>
      </c>
      <c r="I69" s="30">
        <f t="shared" si="154"/>
        <v>0</v>
      </c>
      <c r="J69" s="30">
        <f t="shared" si="154"/>
        <v>0</v>
      </c>
      <c r="K69" s="30">
        <f t="shared" si="154"/>
        <v>0</v>
      </c>
      <c r="L69" s="30">
        <f t="shared" si="154"/>
        <v>0</v>
      </c>
      <c r="M69" s="30">
        <f t="shared" si="154"/>
        <v>0</v>
      </c>
      <c r="N69" s="30">
        <f t="shared" si="154"/>
        <v>0</v>
      </c>
      <c r="O69" s="30">
        <f t="shared" si="154"/>
        <v>0</v>
      </c>
      <c r="P69" s="30">
        <f t="shared" si="154"/>
        <v>0</v>
      </c>
      <c r="Q69" s="30">
        <f t="shared" si="154"/>
        <v>0</v>
      </c>
      <c r="R69" s="30">
        <f t="shared" si="154"/>
        <v>0</v>
      </c>
      <c r="S69" s="30">
        <f t="shared" si="154"/>
        <v>0</v>
      </c>
      <c r="T69" s="30">
        <f t="shared" si="154"/>
        <v>0</v>
      </c>
      <c r="U69" s="30">
        <f t="shared" si="154"/>
        <v>0</v>
      </c>
      <c r="V69" s="30">
        <f t="shared" si="154"/>
        <v>0</v>
      </c>
      <c r="W69" s="30">
        <f t="shared" si="154"/>
        <v>0</v>
      </c>
      <c r="X69" s="30">
        <f t="shared" si="154"/>
        <v>0</v>
      </c>
      <c r="Y69" s="30">
        <f t="shared" si="154"/>
        <v>0</v>
      </c>
      <c r="Z69" s="30">
        <f t="shared" si="154"/>
        <v>0</v>
      </c>
      <c r="AA69" s="30">
        <f t="shared" si="154"/>
        <v>0</v>
      </c>
      <c r="AB69" s="30">
        <f t="shared" si="154"/>
        <v>0</v>
      </c>
      <c r="AC69" s="30">
        <f t="shared" si="154"/>
        <v>0</v>
      </c>
      <c r="AD69" s="30">
        <f t="shared" si="154"/>
        <v>0</v>
      </c>
      <c r="AE69" s="30">
        <f t="shared" si="154"/>
        <v>0</v>
      </c>
      <c r="AF69" s="30">
        <f t="shared" si="154"/>
        <v>0</v>
      </c>
      <c r="AG69" s="30">
        <f t="shared" si="154"/>
        <v>0</v>
      </c>
      <c r="AH69" s="30">
        <f t="shared" si="154"/>
        <v>0</v>
      </c>
      <c r="AI69" s="30">
        <f t="shared" si="154"/>
        <v>0</v>
      </c>
      <c r="AJ69" s="30">
        <f t="shared" si="154"/>
        <v>0</v>
      </c>
      <c r="AK69" s="30">
        <f t="shared" si="154"/>
        <v>0</v>
      </c>
      <c r="AL69" s="30">
        <f t="shared" si="154"/>
        <v>0</v>
      </c>
      <c r="AM69" s="30">
        <f t="shared" si="154"/>
        <v>0</v>
      </c>
      <c r="AN69" s="30">
        <f t="shared" si="154"/>
        <v>0</v>
      </c>
      <c r="AO69" s="30">
        <f t="shared" si="154"/>
        <v>0</v>
      </c>
      <c r="AP69" s="30">
        <f t="shared" si="154"/>
        <v>0</v>
      </c>
      <c r="AQ69" s="30">
        <f t="shared" si="154"/>
        <v>0</v>
      </c>
      <c r="AR69" s="30">
        <f t="shared" si="154"/>
        <v>0</v>
      </c>
      <c r="AS69" s="30">
        <f t="shared" si="154"/>
        <v>0</v>
      </c>
      <c r="AT69" s="30">
        <f t="shared" si="154"/>
        <v>0</v>
      </c>
      <c r="AU69" s="30">
        <f t="shared" si="154"/>
        <v>0</v>
      </c>
      <c r="AV69" s="30">
        <f t="shared" si="154"/>
        <v>0</v>
      </c>
      <c r="AW69" s="30">
        <f t="shared" si="154"/>
        <v>0</v>
      </c>
      <c r="AX69" s="30">
        <f t="shared" si="154"/>
        <v>0</v>
      </c>
      <c r="AY69" s="30">
        <f t="shared" si="154"/>
        <v>0</v>
      </c>
      <c r="AZ69" s="30">
        <f t="shared" si="154"/>
        <v>0</v>
      </c>
      <c r="BA69" s="30">
        <f t="shared" si="154"/>
        <v>0</v>
      </c>
      <c r="BB69" s="30">
        <f t="shared" si="154"/>
        <v>0</v>
      </c>
      <c r="BC69" s="30">
        <f t="shared" si="154"/>
        <v>0</v>
      </c>
      <c r="BD69" s="30">
        <f t="shared" si="154"/>
        <v>0</v>
      </c>
      <c r="BE69" s="30">
        <f t="shared" si="154"/>
        <v>0</v>
      </c>
      <c r="BF69" s="30">
        <f t="shared" si="154"/>
        <v>0</v>
      </c>
      <c r="BG69" s="30">
        <f t="shared" si="154"/>
        <v>0</v>
      </c>
      <c r="BH69" s="30">
        <f t="shared" si="154"/>
        <v>0</v>
      </c>
      <c r="BI69" s="30">
        <f t="shared" si="154"/>
        <v>0</v>
      </c>
      <c r="BJ69" s="30">
        <f t="shared" si="154"/>
        <v>0</v>
      </c>
      <c r="BK69" s="30">
        <f t="shared" si="154"/>
        <v>0</v>
      </c>
      <c r="BL69" s="30">
        <f t="shared" si="154"/>
        <v>0</v>
      </c>
      <c r="BM69" s="30">
        <f t="shared" si="154"/>
        <v>0</v>
      </c>
      <c r="BN69" s="30">
        <f t="shared" si="154"/>
        <v>0</v>
      </c>
      <c r="BO69" s="30">
        <f t="shared" si="154"/>
        <v>0</v>
      </c>
      <c r="BP69" s="30">
        <f t="shared" ref="BP69:CH69" si="155">((BP15*0.5)+BO33-BP51)*BP88*BP$93*BP$2</f>
        <v>0</v>
      </c>
      <c r="BQ69" s="30">
        <f t="shared" si="155"/>
        <v>0</v>
      </c>
      <c r="BR69" s="30">
        <f t="shared" si="155"/>
        <v>0</v>
      </c>
      <c r="BS69" s="30">
        <f t="shared" si="155"/>
        <v>0</v>
      </c>
      <c r="BT69" s="30">
        <f t="shared" si="155"/>
        <v>0</v>
      </c>
      <c r="BU69" s="30">
        <f t="shared" si="155"/>
        <v>0</v>
      </c>
      <c r="BV69" s="30">
        <f t="shared" si="155"/>
        <v>0</v>
      </c>
      <c r="BW69" s="30">
        <f t="shared" si="155"/>
        <v>0</v>
      </c>
      <c r="BX69" s="30">
        <f t="shared" si="155"/>
        <v>0</v>
      </c>
      <c r="BY69" s="30">
        <f t="shared" si="155"/>
        <v>0</v>
      </c>
      <c r="BZ69" s="30">
        <f t="shared" si="155"/>
        <v>0</v>
      </c>
      <c r="CA69" s="30">
        <f t="shared" si="155"/>
        <v>0</v>
      </c>
      <c r="CB69" s="30">
        <f t="shared" si="155"/>
        <v>0</v>
      </c>
      <c r="CC69" s="30">
        <f t="shared" si="155"/>
        <v>0</v>
      </c>
      <c r="CD69" s="30">
        <f t="shared" si="155"/>
        <v>0</v>
      </c>
      <c r="CE69" s="30">
        <f t="shared" si="155"/>
        <v>0</v>
      </c>
      <c r="CF69" s="30">
        <f t="shared" si="155"/>
        <v>0</v>
      </c>
      <c r="CG69" s="30">
        <f t="shared" si="155"/>
        <v>0</v>
      </c>
      <c r="CH69" s="33">
        <f t="shared" si="155"/>
        <v>0</v>
      </c>
    </row>
    <row r="70" spans="1:88" ht="15.5" x14ac:dyDescent="0.35">
      <c r="A70" s="578"/>
      <c r="B70" s="14" t="str">
        <f t="shared" si="131"/>
        <v>Refrigeration</v>
      </c>
      <c r="C70" s="30">
        <f t="shared" si="135"/>
        <v>0</v>
      </c>
      <c r="D70" s="30">
        <f t="shared" ref="D70:BO70" si="156">((D16*0.5)+C34-D52)*D89*D$93*D$2</f>
        <v>8.2840950124896366</v>
      </c>
      <c r="E70" s="30">
        <f t="shared" si="156"/>
        <v>18.83028264947399</v>
      </c>
      <c r="F70" s="30">
        <f t="shared" si="156"/>
        <v>30.587545611970146</v>
      </c>
      <c r="G70" s="30">
        <f t="shared" si="156"/>
        <v>69.594619713849752</v>
      </c>
      <c r="H70" s="30">
        <f t="shared" si="156"/>
        <v>132.71701782273274</v>
      </c>
      <c r="I70" s="30">
        <f t="shared" si="156"/>
        <v>154.83684618008763</v>
      </c>
      <c r="J70" s="30">
        <f t="shared" si="156"/>
        <v>171.53193009838637</v>
      </c>
      <c r="K70" s="30">
        <f t="shared" si="156"/>
        <v>163.84121155413797</v>
      </c>
      <c r="L70" s="30">
        <f t="shared" si="156"/>
        <v>105.8101782696536</v>
      </c>
      <c r="M70" s="30">
        <f t="shared" si="156"/>
        <v>101.25337051848481</v>
      </c>
      <c r="N70" s="30">
        <f t="shared" si="156"/>
        <v>111.26364794581777</v>
      </c>
      <c r="O70" s="30">
        <f t="shared" si="156"/>
        <v>116.77967434354538</v>
      </c>
      <c r="P70" s="30">
        <f t="shared" si="156"/>
        <v>107.13053377049097</v>
      </c>
      <c r="Q70" s="30">
        <f t="shared" si="156"/>
        <v>121.00611265432312</v>
      </c>
      <c r="R70" s="30">
        <f t="shared" si="156"/>
        <v>130.64054376863865</v>
      </c>
      <c r="S70" s="30">
        <f t="shared" si="156"/>
        <v>148.44131600715485</v>
      </c>
      <c r="T70" s="30">
        <f t="shared" si="156"/>
        <v>212.34186139608317</v>
      </c>
      <c r="U70" s="30">
        <f t="shared" si="156"/>
        <v>220.30704279159195</v>
      </c>
      <c r="V70" s="30">
        <f t="shared" si="156"/>
        <v>219.73522236882778</v>
      </c>
      <c r="W70" s="30">
        <f t="shared" si="156"/>
        <v>209.88328548146694</v>
      </c>
      <c r="X70" s="30">
        <f t="shared" si="156"/>
        <v>135.54457783825964</v>
      </c>
      <c r="Y70" s="30">
        <f t="shared" si="156"/>
        <v>129.70723219700929</v>
      </c>
      <c r="Z70" s="30">
        <f t="shared" si="156"/>
        <v>124.97109593164674</v>
      </c>
      <c r="AA70" s="30">
        <f t="shared" si="156"/>
        <v>116.77967434354538</v>
      </c>
      <c r="AB70" s="30">
        <f t="shared" si="156"/>
        <v>107.13053377049097</v>
      </c>
      <c r="AC70" s="30">
        <f t="shared" si="156"/>
        <v>121.00611265432312</v>
      </c>
      <c r="AD70" s="30">
        <f t="shared" si="156"/>
        <v>130.64054376863865</v>
      </c>
      <c r="AE70" s="30">
        <f t="shared" si="156"/>
        <v>148.44131600715485</v>
      </c>
      <c r="AF70" s="30">
        <f t="shared" si="156"/>
        <v>212.34186139608317</v>
      </c>
      <c r="AG70" s="30">
        <f t="shared" si="156"/>
        <v>220.30704279159195</v>
      </c>
      <c r="AH70" s="30">
        <f t="shared" si="156"/>
        <v>219.73522236882778</v>
      </c>
      <c r="AI70" s="30">
        <f t="shared" si="156"/>
        <v>209.88328548146694</v>
      </c>
      <c r="AJ70" s="30">
        <f t="shared" si="156"/>
        <v>135.54457783825964</v>
      </c>
      <c r="AK70" s="30">
        <f t="shared" si="156"/>
        <v>129.70723219700929</v>
      </c>
      <c r="AL70" s="30">
        <f t="shared" si="156"/>
        <v>124.97109593164674</v>
      </c>
      <c r="AM70" s="30">
        <f t="shared" si="156"/>
        <v>116.77967434354538</v>
      </c>
      <c r="AN70" s="30">
        <f t="shared" si="156"/>
        <v>107.13053377049097</v>
      </c>
      <c r="AO70" s="30">
        <f t="shared" si="156"/>
        <v>121.00611265432312</v>
      </c>
      <c r="AP70" s="30">
        <f t="shared" si="156"/>
        <v>130.64054376863865</v>
      </c>
      <c r="AQ70" s="30">
        <f t="shared" si="156"/>
        <v>148.44131600715485</v>
      </c>
      <c r="AR70" s="30">
        <f t="shared" si="156"/>
        <v>212.34186139608317</v>
      </c>
      <c r="AS70" s="30">
        <f t="shared" si="156"/>
        <v>220.30704279159195</v>
      </c>
      <c r="AT70" s="30">
        <f t="shared" si="156"/>
        <v>219.73522236882778</v>
      </c>
      <c r="AU70" s="30">
        <f t="shared" si="156"/>
        <v>209.88328548146694</v>
      </c>
      <c r="AV70" s="30">
        <f t="shared" si="156"/>
        <v>135.54457783825964</v>
      </c>
      <c r="AW70" s="30">
        <f t="shared" si="156"/>
        <v>129.70723219700929</v>
      </c>
      <c r="AX70" s="30">
        <f t="shared" si="156"/>
        <v>124.97109593164674</v>
      </c>
      <c r="AY70" s="30">
        <f t="shared" si="156"/>
        <v>116.77967434354538</v>
      </c>
      <c r="AZ70" s="30">
        <f t="shared" si="156"/>
        <v>107.13053377049097</v>
      </c>
      <c r="BA70" s="30">
        <f t="shared" si="156"/>
        <v>121.00611265432312</v>
      </c>
      <c r="BB70" s="30">
        <f t="shared" si="156"/>
        <v>130.64054376863865</v>
      </c>
      <c r="BC70" s="30">
        <f t="shared" si="156"/>
        <v>148.44131600715485</v>
      </c>
      <c r="BD70" s="30">
        <f t="shared" si="156"/>
        <v>212.34186139608317</v>
      </c>
      <c r="BE70" s="30">
        <f t="shared" si="156"/>
        <v>220.30704279159195</v>
      </c>
      <c r="BF70" s="30">
        <f t="shared" si="156"/>
        <v>219.73522236882778</v>
      </c>
      <c r="BG70" s="30">
        <f t="shared" si="156"/>
        <v>209.88328548146694</v>
      </c>
      <c r="BH70" s="30">
        <f t="shared" si="156"/>
        <v>135.54457783825964</v>
      </c>
      <c r="BI70" s="30">
        <f t="shared" si="156"/>
        <v>129.70723219700929</v>
      </c>
      <c r="BJ70" s="30">
        <f t="shared" si="156"/>
        <v>124.97109593164674</v>
      </c>
      <c r="BK70" s="30">
        <f t="shared" si="156"/>
        <v>116.77967434354538</v>
      </c>
      <c r="BL70" s="30">
        <f t="shared" si="156"/>
        <v>107.13053377049097</v>
      </c>
      <c r="BM70" s="30">
        <f t="shared" si="156"/>
        <v>121.00611265432312</v>
      </c>
      <c r="BN70" s="30">
        <f t="shared" si="156"/>
        <v>130.64054376863865</v>
      </c>
      <c r="BO70" s="30">
        <f t="shared" si="156"/>
        <v>148.44131600715485</v>
      </c>
      <c r="BP70" s="30">
        <f t="shared" ref="BP70:CH70" si="157">((BP16*0.5)+BO34-BP52)*BP89*BP$93*BP$2</f>
        <v>212.34186139608317</v>
      </c>
      <c r="BQ70" s="30">
        <f t="shared" si="157"/>
        <v>220.30704279159195</v>
      </c>
      <c r="BR70" s="30">
        <f t="shared" si="157"/>
        <v>219.73522236882778</v>
      </c>
      <c r="BS70" s="30">
        <f t="shared" si="157"/>
        <v>209.88328548146694</v>
      </c>
      <c r="BT70" s="30">
        <f t="shared" si="157"/>
        <v>135.54457783825964</v>
      </c>
      <c r="BU70" s="30">
        <f t="shared" si="157"/>
        <v>129.70723219700929</v>
      </c>
      <c r="BV70" s="30">
        <f t="shared" si="157"/>
        <v>124.97109593164674</v>
      </c>
      <c r="BW70" s="30">
        <f t="shared" si="157"/>
        <v>116.77967434354538</v>
      </c>
      <c r="BX70" s="30">
        <f t="shared" si="157"/>
        <v>107.13053377049097</v>
      </c>
      <c r="BY70" s="30">
        <f t="shared" si="157"/>
        <v>121.00611265432312</v>
      </c>
      <c r="BZ70" s="30">
        <f t="shared" si="157"/>
        <v>130.64054376863865</v>
      </c>
      <c r="CA70" s="30">
        <f t="shared" si="157"/>
        <v>148.44131600715485</v>
      </c>
      <c r="CB70" s="30">
        <f t="shared" si="157"/>
        <v>212.34186139608317</v>
      </c>
      <c r="CC70" s="30">
        <f t="shared" si="157"/>
        <v>220.30704279159195</v>
      </c>
      <c r="CD70" s="30">
        <f t="shared" si="157"/>
        <v>219.73522236882778</v>
      </c>
      <c r="CE70" s="30">
        <f t="shared" si="157"/>
        <v>209.88328548146694</v>
      </c>
      <c r="CF70" s="30">
        <f t="shared" si="157"/>
        <v>135.54457783825964</v>
      </c>
      <c r="CG70" s="30">
        <f t="shared" si="157"/>
        <v>129.70723219700929</v>
      </c>
      <c r="CH70" s="33">
        <f t="shared" si="157"/>
        <v>124.97109593164674</v>
      </c>
    </row>
    <row r="71" spans="1:88" ht="15.5" x14ac:dyDescent="0.35">
      <c r="A71" s="578"/>
      <c r="B71" s="14" t="str">
        <f t="shared" si="131"/>
        <v>Water Heating</v>
      </c>
      <c r="C71" s="30">
        <f t="shared" si="135"/>
        <v>0</v>
      </c>
      <c r="D71" s="30">
        <f t="shared" ref="D71:BO71" si="158">((D17*0.5)+C35-D53)*D90*D$93*D$2</f>
        <v>0</v>
      </c>
      <c r="E71" s="30">
        <f t="shared" si="158"/>
        <v>0</v>
      </c>
      <c r="F71" s="30">
        <f t="shared" si="158"/>
        <v>0</v>
      </c>
      <c r="G71" s="30">
        <f t="shared" si="158"/>
        <v>0</v>
      </c>
      <c r="H71" s="30">
        <f t="shared" si="158"/>
        <v>0</v>
      </c>
      <c r="I71" s="30">
        <f t="shared" si="158"/>
        <v>65.100608078368495</v>
      </c>
      <c r="J71" s="30">
        <f t="shared" si="158"/>
        <v>131.8206947828958</v>
      </c>
      <c r="K71" s="30">
        <f t="shared" si="158"/>
        <v>131.5982771175006</v>
      </c>
      <c r="L71" s="30">
        <f t="shared" si="158"/>
        <v>91.558689135170397</v>
      </c>
      <c r="M71" s="30">
        <f t="shared" si="158"/>
        <v>95.244910714800014</v>
      </c>
      <c r="N71" s="30">
        <f t="shared" si="158"/>
        <v>97.698000323880009</v>
      </c>
      <c r="O71" s="30">
        <f t="shared" si="158"/>
        <v>104.4544805755605</v>
      </c>
      <c r="P71" s="30">
        <f t="shared" si="158"/>
        <v>88.376485485716984</v>
      </c>
      <c r="Q71" s="30">
        <f t="shared" si="158"/>
        <v>85.367289403439997</v>
      </c>
      <c r="R71" s="30">
        <f t="shared" si="158"/>
        <v>81.411801355763998</v>
      </c>
      <c r="S71" s="30">
        <f t="shared" si="158"/>
        <v>96.039931776465608</v>
      </c>
      <c r="T71" s="30">
        <f t="shared" si="158"/>
        <v>126.36277379065889</v>
      </c>
      <c r="U71" s="30">
        <f t="shared" si="158"/>
        <v>130.20121615673699</v>
      </c>
      <c r="V71" s="30">
        <f t="shared" si="158"/>
        <v>131.8206947828958</v>
      </c>
      <c r="W71" s="30">
        <f t="shared" si="158"/>
        <v>131.5982771175006</v>
      </c>
      <c r="X71" s="30">
        <f t="shared" si="158"/>
        <v>91.558689135170397</v>
      </c>
      <c r="Y71" s="30">
        <f t="shared" si="158"/>
        <v>95.244910714800014</v>
      </c>
      <c r="Z71" s="30">
        <f t="shared" si="158"/>
        <v>97.698000323880009</v>
      </c>
      <c r="AA71" s="30">
        <f t="shared" si="158"/>
        <v>104.4544805755605</v>
      </c>
      <c r="AB71" s="30">
        <f t="shared" si="158"/>
        <v>88.376485485716984</v>
      </c>
      <c r="AC71" s="30">
        <f t="shared" si="158"/>
        <v>85.367289403439997</v>
      </c>
      <c r="AD71" s="30">
        <f t="shared" si="158"/>
        <v>81.411801355763998</v>
      </c>
      <c r="AE71" s="30">
        <f t="shared" si="158"/>
        <v>96.039931776465608</v>
      </c>
      <c r="AF71" s="30">
        <f t="shared" si="158"/>
        <v>126.36277379065889</v>
      </c>
      <c r="AG71" s="30">
        <f t="shared" si="158"/>
        <v>130.20121615673699</v>
      </c>
      <c r="AH71" s="30">
        <f t="shared" si="158"/>
        <v>131.8206947828958</v>
      </c>
      <c r="AI71" s="30">
        <f t="shared" si="158"/>
        <v>131.5982771175006</v>
      </c>
      <c r="AJ71" s="30">
        <f t="shared" si="158"/>
        <v>91.558689135170397</v>
      </c>
      <c r="AK71" s="30">
        <f t="shared" si="158"/>
        <v>95.244910714800014</v>
      </c>
      <c r="AL71" s="30">
        <f t="shared" si="158"/>
        <v>97.698000323880009</v>
      </c>
      <c r="AM71" s="30">
        <f t="shared" si="158"/>
        <v>104.4544805755605</v>
      </c>
      <c r="AN71" s="30">
        <f t="shared" si="158"/>
        <v>88.376485485716984</v>
      </c>
      <c r="AO71" s="30">
        <f t="shared" si="158"/>
        <v>85.367289403439997</v>
      </c>
      <c r="AP71" s="30">
        <f t="shared" si="158"/>
        <v>81.411801355763998</v>
      </c>
      <c r="AQ71" s="30">
        <f t="shared" si="158"/>
        <v>96.039931776465608</v>
      </c>
      <c r="AR71" s="30">
        <f t="shared" si="158"/>
        <v>126.36277379065889</v>
      </c>
      <c r="AS71" s="30">
        <f t="shared" si="158"/>
        <v>130.20121615673699</v>
      </c>
      <c r="AT71" s="30">
        <f t="shared" si="158"/>
        <v>131.8206947828958</v>
      </c>
      <c r="AU71" s="30">
        <f t="shared" si="158"/>
        <v>131.5982771175006</v>
      </c>
      <c r="AV71" s="30">
        <f t="shared" si="158"/>
        <v>91.558689135170397</v>
      </c>
      <c r="AW71" s="30">
        <f t="shared" si="158"/>
        <v>95.244910714800014</v>
      </c>
      <c r="AX71" s="30">
        <f t="shared" si="158"/>
        <v>97.698000323880009</v>
      </c>
      <c r="AY71" s="30">
        <f t="shared" si="158"/>
        <v>104.4544805755605</v>
      </c>
      <c r="AZ71" s="30">
        <f t="shared" si="158"/>
        <v>88.376485485716984</v>
      </c>
      <c r="BA71" s="30">
        <f t="shared" si="158"/>
        <v>85.367289403439997</v>
      </c>
      <c r="BB71" s="30">
        <f t="shared" si="158"/>
        <v>81.411801355763998</v>
      </c>
      <c r="BC71" s="30">
        <f t="shared" si="158"/>
        <v>96.039931776465608</v>
      </c>
      <c r="BD71" s="30">
        <f t="shared" si="158"/>
        <v>126.36277379065889</v>
      </c>
      <c r="BE71" s="30">
        <f t="shared" si="158"/>
        <v>130.20121615673699</v>
      </c>
      <c r="BF71" s="30">
        <f t="shared" si="158"/>
        <v>131.8206947828958</v>
      </c>
      <c r="BG71" s="30">
        <f t="shared" si="158"/>
        <v>131.5982771175006</v>
      </c>
      <c r="BH71" s="30">
        <f t="shared" si="158"/>
        <v>91.558689135170397</v>
      </c>
      <c r="BI71" s="30">
        <f t="shared" si="158"/>
        <v>95.244910714800014</v>
      </c>
      <c r="BJ71" s="30">
        <f t="shared" si="158"/>
        <v>97.698000323880009</v>
      </c>
      <c r="BK71" s="30">
        <f t="shared" si="158"/>
        <v>104.4544805755605</v>
      </c>
      <c r="BL71" s="30">
        <f t="shared" si="158"/>
        <v>88.376485485716984</v>
      </c>
      <c r="BM71" s="30">
        <f t="shared" si="158"/>
        <v>85.367289403439997</v>
      </c>
      <c r="BN71" s="30">
        <f t="shared" si="158"/>
        <v>81.411801355763998</v>
      </c>
      <c r="BO71" s="30">
        <f t="shared" si="158"/>
        <v>96.039931776465608</v>
      </c>
      <c r="BP71" s="30">
        <f t="shared" ref="BP71:CH71" si="159">((BP17*0.5)+BO35-BP53)*BP90*BP$93*BP$2</f>
        <v>126.36277379065889</v>
      </c>
      <c r="BQ71" s="30">
        <f t="shared" si="159"/>
        <v>130.20121615673699</v>
      </c>
      <c r="BR71" s="30">
        <f t="shared" si="159"/>
        <v>131.8206947828958</v>
      </c>
      <c r="BS71" s="30">
        <f t="shared" si="159"/>
        <v>131.5982771175006</v>
      </c>
      <c r="BT71" s="30">
        <f t="shared" si="159"/>
        <v>91.558689135170397</v>
      </c>
      <c r="BU71" s="30">
        <f t="shared" si="159"/>
        <v>95.244910714800014</v>
      </c>
      <c r="BV71" s="30">
        <f t="shared" si="159"/>
        <v>97.698000323880009</v>
      </c>
      <c r="BW71" s="30">
        <f t="shared" si="159"/>
        <v>104.4544805755605</v>
      </c>
      <c r="BX71" s="30">
        <f t="shared" si="159"/>
        <v>88.376485485716984</v>
      </c>
      <c r="BY71" s="30">
        <f t="shared" si="159"/>
        <v>85.367289403439997</v>
      </c>
      <c r="BZ71" s="30">
        <f t="shared" si="159"/>
        <v>81.411801355763998</v>
      </c>
      <c r="CA71" s="30">
        <f t="shared" si="159"/>
        <v>96.039931776465608</v>
      </c>
      <c r="CB71" s="30">
        <f t="shared" si="159"/>
        <v>126.36277379065889</v>
      </c>
      <c r="CC71" s="30">
        <f t="shared" si="159"/>
        <v>130.20121615673699</v>
      </c>
      <c r="CD71" s="30">
        <f t="shared" si="159"/>
        <v>131.8206947828958</v>
      </c>
      <c r="CE71" s="30">
        <f t="shared" si="159"/>
        <v>131.5982771175006</v>
      </c>
      <c r="CF71" s="30">
        <f t="shared" si="159"/>
        <v>91.558689135170397</v>
      </c>
      <c r="CG71" s="30">
        <f t="shared" si="159"/>
        <v>95.244910714800014</v>
      </c>
      <c r="CH71" s="33">
        <f t="shared" si="159"/>
        <v>97.698000323880009</v>
      </c>
    </row>
    <row r="72" spans="1:88" ht="15.75" customHeight="1" x14ac:dyDescent="0.35">
      <c r="A72" s="578"/>
      <c r="B72" s="14" t="str">
        <f t="shared" ref="B72" si="160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5">
      <c r="A73" s="578"/>
      <c r="B73" s="284" t="s">
        <v>26</v>
      </c>
      <c r="C73" s="30">
        <f>SUM(C59:C72)</f>
        <v>0</v>
      </c>
      <c r="D73" s="30">
        <f>SUM(D59:D72)</f>
        <v>1520.5283821214812</v>
      </c>
      <c r="E73" s="30">
        <f t="shared" ref="E73:BP73" si="161">SUM(E59:E72)</f>
        <v>4761.2286862851797</v>
      </c>
      <c r="F73" s="30">
        <f t="shared" si="161"/>
        <v>8592.7621877149104</v>
      </c>
      <c r="G73" s="30">
        <f t="shared" si="161"/>
        <v>17722.615117788067</v>
      </c>
      <c r="H73" s="30">
        <f t="shared" si="161"/>
        <v>29937.493980405328</v>
      </c>
      <c r="I73" s="30">
        <f t="shared" si="161"/>
        <v>51335.311006893135</v>
      </c>
      <c r="J73" s="30">
        <f t="shared" si="161"/>
        <v>53172.365725928095</v>
      </c>
      <c r="K73" s="30">
        <f t="shared" si="161"/>
        <v>64880.461430794778</v>
      </c>
      <c r="L73" s="30">
        <f t="shared" si="161"/>
        <v>55457.063205314138</v>
      </c>
      <c r="M73" s="30">
        <f t="shared" si="161"/>
        <v>52443.78913727653</v>
      </c>
      <c r="N73" s="30">
        <f t="shared" si="161"/>
        <v>77506.931968879231</v>
      </c>
      <c r="O73" s="30">
        <f t="shared" si="161"/>
        <v>99536.741389782968</v>
      </c>
      <c r="P73" s="30">
        <f t="shared" si="161"/>
        <v>78234.321440705869</v>
      </c>
      <c r="Q73" s="30">
        <f t="shared" si="161"/>
        <v>85726.661055760094</v>
      </c>
      <c r="R73" s="30">
        <f t="shared" si="161"/>
        <v>91124.42104093339</v>
      </c>
      <c r="S73" s="30">
        <f t="shared" si="161"/>
        <v>121493.44784994374</v>
      </c>
      <c r="T73" s="30">
        <f t="shared" si="161"/>
        <v>162333.39024881244</v>
      </c>
      <c r="U73" s="30">
        <f t="shared" si="161"/>
        <v>207715.90801216278</v>
      </c>
      <c r="V73" s="30">
        <f t="shared" si="161"/>
        <v>172625.32804830157</v>
      </c>
      <c r="W73" s="30">
        <f t="shared" si="161"/>
        <v>158427.08235589461</v>
      </c>
      <c r="X73" s="30">
        <f t="shared" si="161"/>
        <v>109108.1261946217</v>
      </c>
      <c r="Y73" s="30">
        <f t="shared" si="161"/>
        <v>91643.898194610214</v>
      </c>
      <c r="Z73" s="30">
        <f t="shared" si="161"/>
        <v>97053.745659027933</v>
      </c>
      <c r="AA73" s="30">
        <f t="shared" si="161"/>
        <v>99536.741389782968</v>
      </c>
      <c r="AB73" s="30">
        <f t="shared" si="161"/>
        <v>78234.321440705869</v>
      </c>
      <c r="AC73" s="30">
        <f t="shared" si="161"/>
        <v>85726.661055760094</v>
      </c>
      <c r="AD73" s="30">
        <f t="shared" si="161"/>
        <v>91124.42104093339</v>
      </c>
      <c r="AE73" s="30">
        <f t="shared" si="161"/>
        <v>121493.44784994374</v>
      </c>
      <c r="AF73" s="30">
        <f t="shared" si="161"/>
        <v>162333.39024881244</v>
      </c>
      <c r="AG73" s="30">
        <f t="shared" si="161"/>
        <v>207715.90801216278</v>
      </c>
      <c r="AH73" s="30">
        <f t="shared" si="161"/>
        <v>172625.32804830157</v>
      </c>
      <c r="AI73" s="30">
        <f t="shared" si="161"/>
        <v>158427.08235589461</v>
      </c>
      <c r="AJ73" s="30">
        <f t="shared" si="161"/>
        <v>109108.1261946217</v>
      </c>
      <c r="AK73" s="30">
        <f t="shared" si="161"/>
        <v>91643.898194610214</v>
      </c>
      <c r="AL73" s="30">
        <f t="shared" si="161"/>
        <v>97053.745659027933</v>
      </c>
      <c r="AM73" s="30">
        <f t="shared" si="161"/>
        <v>99536.741389782968</v>
      </c>
      <c r="AN73" s="30">
        <f t="shared" si="161"/>
        <v>78234.321440705869</v>
      </c>
      <c r="AO73" s="30">
        <f t="shared" si="161"/>
        <v>85726.661055760094</v>
      </c>
      <c r="AP73" s="30">
        <f t="shared" si="161"/>
        <v>91124.42104093339</v>
      </c>
      <c r="AQ73" s="30">
        <f t="shared" si="161"/>
        <v>121493.44784994374</v>
      </c>
      <c r="AR73" s="30">
        <f t="shared" si="161"/>
        <v>162333.39024881244</v>
      </c>
      <c r="AS73" s="30">
        <f t="shared" si="161"/>
        <v>207715.90801216278</v>
      </c>
      <c r="AT73" s="30">
        <f t="shared" si="161"/>
        <v>172625.32804830157</v>
      </c>
      <c r="AU73" s="30">
        <f t="shared" si="161"/>
        <v>158427.08235589461</v>
      </c>
      <c r="AV73" s="30">
        <f t="shared" si="161"/>
        <v>109108.1261946217</v>
      </c>
      <c r="AW73" s="30">
        <f t="shared" si="161"/>
        <v>91643.898194610214</v>
      </c>
      <c r="AX73" s="30">
        <f t="shared" si="161"/>
        <v>97053.745659027933</v>
      </c>
      <c r="AY73" s="30">
        <f t="shared" si="161"/>
        <v>99536.741389782968</v>
      </c>
      <c r="AZ73" s="30">
        <f t="shared" si="161"/>
        <v>78234.321440705869</v>
      </c>
      <c r="BA73" s="30">
        <f t="shared" si="161"/>
        <v>85726.661055760094</v>
      </c>
      <c r="BB73" s="30">
        <f t="shared" si="161"/>
        <v>91124.42104093339</v>
      </c>
      <c r="BC73" s="30">
        <f t="shared" si="161"/>
        <v>121493.44784994374</v>
      </c>
      <c r="BD73" s="30">
        <f t="shared" si="161"/>
        <v>162333.39024881244</v>
      </c>
      <c r="BE73" s="30">
        <f t="shared" si="161"/>
        <v>207715.90801216278</v>
      </c>
      <c r="BF73" s="30">
        <f t="shared" si="161"/>
        <v>172625.32804830157</v>
      </c>
      <c r="BG73" s="30">
        <f t="shared" si="161"/>
        <v>158427.08235589461</v>
      </c>
      <c r="BH73" s="30">
        <f t="shared" si="161"/>
        <v>109108.1261946217</v>
      </c>
      <c r="BI73" s="30">
        <f t="shared" si="161"/>
        <v>91643.898194610214</v>
      </c>
      <c r="BJ73" s="30">
        <f t="shared" si="161"/>
        <v>97053.745659027933</v>
      </c>
      <c r="BK73" s="30">
        <f t="shared" si="161"/>
        <v>99536.741389782968</v>
      </c>
      <c r="BL73" s="30">
        <f t="shared" si="161"/>
        <v>78234.321440705869</v>
      </c>
      <c r="BM73" s="30">
        <f t="shared" si="161"/>
        <v>85726.661055760094</v>
      </c>
      <c r="BN73" s="30">
        <f t="shared" si="161"/>
        <v>91124.42104093339</v>
      </c>
      <c r="BO73" s="30">
        <f t="shared" si="161"/>
        <v>121493.44784994374</v>
      </c>
      <c r="BP73" s="30">
        <f t="shared" si="161"/>
        <v>162333.39024881244</v>
      </c>
      <c r="BQ73" s="30">
        <f t="shared" ref="BQ73:CH73" si="162">SUM(BQ59:BQ72)</f>
        <v>207715.90801216278</v>
      </c>
      <c r="BR73" s="30">
        <f t="shared" si="162"/>
        <v>172625.32804830157</v>
      </c>
      <c r="BS73" s="30">
        <f t="shared" si="162"/>
        <v>158427.08235589461</v>
      </c>
      <c r="BT73" s="30">
        <f t="shared" si="162"/>
        <v>109108.1261946217</v>
      </c>
      <c r="BU73" s="30">
        <f t="shared" si="162"/>
        <v>91643.898194610214</v>
      </c>
      <c r="BV73" s="30">
        <f t="shared" si="162"/>
        <v>97053.745659027933</v>
      </c>
      <c r="BW73" s="30">
        <f t="shared" si="162"/>
        <v>99536.741389782968</v>
      </c>
      <c r="BX73" s="30">
        <f t="shared" si="162"/>
        <v>78234.321440705869</v>
      </c>
      <c r="BY73" s="30">
        <f t="shared" si="162"/>
        <v>85726.661055760094</v>
      </c>
      <c r="BZ73" s="30">
        <f t="shared" si="162"/>
        <v>91124.42104093339</v>
      </c>
      <c r="CA73" s="30">
        <f t="shared" si="162"/>
        <v>121493.44784994374</v>
      </c>
      <c r="CB73" s="30">
        <f t="shared" si="162"/>
        <v>162333.39024881244</v>
      </c>
      <c r="CC73" s="30">
        <f t="shared" si="162"/>
        <v>207715.90801216278</v>
      </c>
      <c r="CD73" s="30">
        <f t="shared" si="162"/>
        <v>172625.32804830157</v>
      </c>
      <c r="CE73" s="30">
        <f t="shared" si="162"/>
        <v>158427.08235589461</v>
      </c>
      <c r="CF73" s="30">
        <f t="shared" si="162"/>
        <v>109108.1261946217</v>
      </c>
      <c r="CG73" s="30">
        <f t="shared" si="162"/>
        <v>91643.898194610214</v>
      </c>
      <c r="CH73" s="33">
        <f t="shared" si="162"/>
        <v>97053.745659027933</v>
      </c>
    </row>
    <row r="74" spans="1:88" ht="16.5" customHeight="1" thickBot="1" x14ac:dyDescent="0.4">
      <c r="A74" s="579"/>
      <c r="B74" s="159" t="s">
        <v>27</v>
      </c>
      <c r="C74" s="31">
        <f>C73</f>
        <v>0</v>
      </c>
      <c r="D74" s="31">
        <f>C74+D73</f>
        <v>1520.5283821214812</v>
      </c>
      <c r="E74" s="31">
        <f t="shared" ref="E74:BP74" si="163">D74+E73</f>
        <v>6281.7570684066613</v>
      </c>
      <c r="F74" s="31">
        <f t="shared" si="163"/>
        <v>14874.519256121572</v>
      </c>
      <c r="G74" s="31">
        <f t="shared" si="163"/>
        <v>32597.134373909641</v>
      </c>
      <c r="H74" s="31">
        <f t="shared" si="163"/>
        <v>62534.628354314969</v>
      </c>
      <c r="I74" s="31">
        <f t="shared" si="163"/>
        <v>113869.9393612081</v>
      </c>
      <c r="J74" s="31">
        <f t="shared" si="163"/>
        <v>167042.30508713619</v>
      </c>
      <c r="K74" s="31">
        <f t="shared" si="163"/>
        <v>231922.76651793096</v>
      </c>
      <c r="L74" s="31">
        <f t="shared" si="163"/>
        <v>287379.82972324512</v>
      </c>
      <c r="M74" s="31">
        <f t="shared" si="163"/>
        <v>339823.61886052164</v>
      </c>
      <c r="N74" s="31">
        <f t="shared" si="163"/>
        <v>417330.55082940089</v>
      </c>
      <c r="O74" s="31">
        <f t="shared" si="163"/>
        <v>516867.29221918387</v>
      </c>
      <c r="P74" s="31">
        <f t="shared" si="163"/>
        <v>595101.61365988979</v>
      </c>
      <c r="Q74" s="31">
        <f t="shared" si="163"/>
        <v>680828.2747156499</v>
      </c>
      <c r="R74" s="31">
        <f t="shared" si="163"/>
        <v>771952.69575658324</v>
      </c>
      <c r="S74" s="31">
        <f t="shared" si="163"/>
        <v>893446.14360652701</v>
      </c>
      <c r="T74" s="31">
        <f t="shared" si="163"/>
        <v>1055779.5338553395</v>
      </c>
      <c r="U74" s="31">
        <f t="shared" si="163"/>
        <v>1263495.4418675024</v>
      </c>
      <c r="V74" s="31">
        <f t="shared" si="163"/>
        <v>1436120.769915804</v>
      </c>
      <c r="W74" s="31">
        <f t="shared" si="163"/>
        <v>1594547.8522716986</v>
      </c>
      <c r="X74" s="31">
        <f t="shared" si="163"/>
        <v>1703655.9784663203</v>
      </c>
      <c r="Y74" s="31">
        <f t="shared" si="163"/>
        <v>1795299.8766609305</v>
      </c>
      <c r="Z74" s="31">
        <f t="shared" si="163"/>
        <v>1892353.6223199584</v>
      </c>
      <c r="AA74" s="31">
        <f t="shared" si="163"/>
        <v>1991890.3637097413</v>
      </c>
      <c r="AB74" s="31">
        <f t="shared" si="163"/>
        <v>2070124.6851504471</v>
      </c>
      <c r="AC74" s="31">
        <f t="shared" si="163"/>
        <v>2155851.3462062073</v>
      </c>
      <c r="AD74" s="31">
        <f t="shared" si="163"/>
        <v>2246975.7672471409</v>
      </c>
      <c r="AE74" s="31">
        <f t="shared" si="163"/>
        <v>2368469.2150970846</v>
      </c>
      <c r="AF74" s="31">
        <f t="shared" si="163"/>
        <v>2530802.6053458969</v>
      </c>
      <c r="AG74" s="31">
        <f t="shared" si="163"/>
        <v>2738518.5133580598</v>
      </c>
      <c r="AH74" s="31">
        <f t="shared" si="163"/>
        <v>2911143.8414063612</v>
      </c>
      <c r="AI74" s="31">
        <f t="shared" si="163"/>
        <v>3069570.9237622558</v>
      </c>
      <c r="AJ74" s="31">
        <f t="shared" si="163"/>
        <v>3178679.0499568777</v>
      </c>
      <c r="AK74" s="31">
        <f t="shared" si="163"/>
        <v>3270322.9481514879</v>
      </c>
      <c r="AL74" s="31">
        <f t="shared" si="163"/>
        <v>3367376.6938105156</v>
      </c>
      <c r="AM74" s="31">
        <f t="shared" si="163"/>
        <v>3466913.4352002987</v>
      </c>
      <c r="AN74" s="31">
        <f t="shared" si="163"/>
        <v>3545147.7566410047</v>
      </c>
      <c r="AO74" s="31">
        <f t="shared" si="163"/>
        <v>3630874.4176967647</v>
      </c>
      <c r="AP74" s="31">
        <f t="shared" si="163"/>
        <v>3721998.8387376983</v>
      </c>
      <c r="AQ74" s="31">
        <f t="shared" si="163"/>
        <v>3843492.286587642</v>
      </c>
      <c r="AR74" s="31">
        <f t="shared" si="163"/>
        <v>4005825.6768364543</v>
      </c>
      <c r="AS74" s="31">
        <f t="shared" si="163"/>
        <v>4213541.5848486172</v>
      </c>
      <c r="AT74" s="31">
        <f t="shared" si="163"/>
        <v>4386166.9128969191</v>
      </c>
      <c r="AU74" s="31">
        <f t="shared" si="163"/>
        <v>4544593.9952528141</v>
      </c>
      <c r="AV74" s="31">
        <f t="shared" si="163"/>
        <v>4653702.1214474356</v>
      </c>
      <c r="AW74" s="31">
        <f t="shared" si="163"/>
        <v>4745346.0196420457</v>
      </c>
      <c r="AX74" s="31">
        <f t="shared" si="163"/>
        <v>4842399.7653010739</v>
      </c>
      <c r="AY74" s="31">
        <f t="shared" si="163"/>
        <v>4941936.506690857</v>
      </c>
      <c r="AZ74" s="31">
        <f t="shared" si="163"/>
        <v>5020170.828131563</v>
      </c>
      <c r="BA74" s="31">
        <f t="shared" si="163"/>
        <v>5105897.4891873235</v>
      </c>
      <c r="BB74" s="31">
        <f t="shared" si="163"/>
        <v>5197021.9102282571</v>
      </c>
      <c r="BC74" s="31">
        <f t="shared" si="163"/>
        <v>5318515.3580782004</v>
      </c>
      <c r="BD74" s="31">
        <f t="shared" si="163"/>
        <v>5480848.7483270131</v>
      </c>
      <c r="BE74" s="31">
        <f t="shared" si="163"/>
        <v>5688564.656339176</v>
      </c>
      <c r="BF74" s="31">
        <f t="shared" si="163"/>
        <v>5861189.9843874779</v>
      </c>
      <c r="BG74" s="31">
        <f t="shared" si="163"/>
        <v>6019617.066743372</v>
      </c>
      <c r="BH74" s="31">
        <f t="shared" si="163"/>
        <v>6128725.1929379934</v>
      </c>
      <c r="BI74" s="31">
        <f t="shared" si="163"/>
        <v>6220369.0911326036</v>
      </c>
      <c r="BJ74" s="31">
        <f t="shared" si="163"/>
        <v>6317422.8367916318</v>
      </c>
      <c r="BK74" s="31">
        <f t="shared" si="163"/>
        <v>6416959.5781814149</v>
      </c>
      <c r="BL74" s="31">
        <f t="shared" si="163"/>
        <v>6495193.8996221209</v>
      </c>
      <c r="BM74" s="31">
        <f t="shared" si="163"/>
        <v>6580920.5606778814</v>
      </c>
      <c r="BN74" s="31">
        <f t="shared" si="163"/>
        <v>6672044.9817188149</v>
      </c>
      <c r="BO74" s="31">
        <f t="shared" si="163"/>
        <v>6793538.4295687582</v>
      </c>
      <c r="BP74" s="31">
        <f t="shared" si="163"/>
        <v>6955871.819817571</v>
      </c>
      <c r="BQ74" s="31">
        <f t="shared" ref="BQ74:CH74" si="164">BP74+BQ73</f>
        <v>7163587.7278297339</v>
      </c>
      <c r="BR74" s="31">
        <f t="shared" si="164"/>
        <v>7336213.0558780357</v>
      </c>
      <c r="BS74" s="31">
        <f t="shared" si="164"/>
        <v>7494640.1382339299</v>
      </c>
      <c r="BT74" s="31">
        <f t="shared" si="164"/>
        <v>7603748.2644285513</v>
      </c>
      <c r="BU74" s="31">
        <f t="shared" si="164"/>
        <v>7695392.1626231615</v>
      </c>
      <c r="BV74" s="31">
        <f t="shared" si="164"/>
        <v>7792445.9082821896</v>
      </c>
      <c r="BW74" s="31">
        <f t="shared" si="164"/>
        <v>7891982.6496719727</v>
      </c>
      <c r="BX74" s="31">
        <f t="shared" si="164"/>
        <v>7970216.9711126788</v>
      </c>
      <c r="BY74" s="31">
        <f t="shared" si="164"/>
        <v>8055943.6321684392</v>
      </c>
      <c r="BZ74" s="31">
        <f t="shared" si="164"/>
        <v>8147068.0532093728</v>
      </c>
      <c r="CA74" s="31">
        <f t="shared" si="164"/>
        <v>8268561.5010593161</v>
      </c>
      <c r="CB74" s="31">
        <f t="shared" si="164"/>
        <v>8430894.8913081288</v>
      </c>
      <c r="CC74" s="31">
        <f t="shared" si="164"/>
        <v>8638610.7993202917</v>
      </c>
      <c r="CD74" s="31">
        <f t="shared" si="164"/>
        <v>8811236.1273685936</v>
      </c>
      <c r="CE74" s="31">
        <f t="shared" si="164"/>
        <v>8969663.2097244877</v>
      </c>
      <c r="CF74" s="31">
        <f t="shared" si="164"/>
        <v>9078771.3359191101</v>
      </c>
      <c r="CG74" s="31">
        <f t="shared" si="164"/>
        <v>9170415.2341137212</v>
      </c>
      <c r="CH74" s="34">
        <f t="shared" si="164"/>
        <v>9267468.9797727484</v>
      </c>
    </row>
    <row r="75" spans="1:88" x14ac:dyDescent="0.35">
      <c r="A75" s="8"/>
      <c r="B75" s="40"/>
      <c r="C75" s="244"/>
      <c r="D75" s="245"/>
      <c r="E75" s="244"/>
      <c r="F75" s="245"/>
      <c r="G75" s="244"/>
      <c r="H75" s="245"/>
      <c r="I75" s="244"/>
      <c r="J75" s="245"/>
      <c r="K75" s="244"/>
      <c r="L75" s="245"/>
      <c r="M75" s="244"/>
      <c r="N75" s="245"/>
      <c r="O75" s="244"/>
      <c r="P75" s="245"/>
      <c r="Q75" s="244"/>
      <c r="R75" s="245"/>
      <c r="S75" s="244"/>
      <c r="T75" s="245"/>
      <c r="U75" s="244"/>
      <c r="V75" s="245"/>
      <c r="W75" s="244"/>
      <c r="X75" s="245"/>
      <c r="Y75" s="244"/>
      <c r="Z75" s="245"/>
      <c r="AA75" s="244"/>
      <c r="AB75" s="245"/>
      <c r="AC75" s="244"/>
      <c r="AD75" s="245"/>
      <c r="AE75" s="244"/>
      <c r="AF75" s="245"/>
      <c r="AG75" s="244"/>
      <c r="AH75" s="245"/>
      <c r="AI75" s="244"/>
      <c r="AJ75" s="245"/>
      <c r="AK75" s="244"/>
      <c r="AL75" s="245"/>
      <c r="AM75" s="244"/>
      <c r="AN75" s="245"/>
      <c r="AO75" s="244"/>
      <c r="AP75" s="245"/>
      <c r="AQ75" s="244"/>
      <c r="AR75" s="245"/>
      <c r="AS75" s="244"/>
      <c r="AT75" s="245"/>
      <c r="AU75" s="244"/>
      <c r="AV75" s="245"/>
      <c r="AW75" s="244"/>
      <c r="AX75" s="245"/>
      <c r="AY75" s="244"/>
      <c r="AZ75" s="245"/>
      <c r="BA75" s="244"/>
      <c r="BB75" s="245"/>
      <c r="BC75" s="244"/>
      <c r="BD75" s="245"/>
      <c r="BE75" s="244"/>
      <c r="BF75" s="245"/>
      <c r="BG75" s="244"/>
      <c r="BH75" s="245"/>
      <c r="BI75" s="244"/>
      <c r="BJ75" s="245"/>
      <c r="BK75" s="244"/>
      <c r="BL75" s="245"/>
      <c r="BM75" s="244"/>
      <c r="BN75" s="245"/>
      <c r="BO75" s="244"/>
      <c r="BP75" s="245"/>
      <c r="BQ75" s="244"/>
      <c r="BR75" s="245"/>
      <c r="BS75" s="244"/>
      <c r="BT75" s="245"/>
      <c r="BU75" s="244"/>
      <c r="BV75" s="245"/>
      <c r="BW75" s="244"/>
      <c r="BX75" s="245"/>
      <c r="BY75" s="244"/>
      <c r="BZ75" s="245"/>
      <c r="CA75" s="244"/>
      <c r="CB75" s="245"/>
      <c r="CC75" s="244"/>
      <c r="CD75" s="245"/>
      <c r="CE75" s="244"/>
      <c r="CF75" s="245"/>
      <c r="CG75" s="244"/>
      <c r="CH75" s="245"/>
    </row>
    <row r="76" spans="1:88" ht="15" thickBot="1" x14ac:dyDescent="0.4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29"/>
    </row>
    <row r="77" spans="1:88" ht="16" thickBot="1" x14ac:dyDescent="0.4">
      <c r="A77" s="580" t="s">
        <v>12</v>
      </c>
      <c r="B77" s="283" t="s">
        <v>164</v>
      </c>
      <c r="C77" s="176">
        <f>C$4</f>
        <v>44562</v>
      </c>
      <c r="D77" s="176">
        <f t="shared" ref="D77:BO77" si="165">D$4</f>
        <v>44593</v>
      </c>
      <c r="E77" s="176">
        <f t="shared" si="165"/>
        <v>44621</v>
      </c>
      <c r="F77" s="176">
        <f t="shared" si="165"/>
        <v>44652</v>
      </c>
      <c r="G77" s="176">
        <f t="shared" si="165"/>
        <v>44682</v>
      </c>
      <c r="H77" s="176">
        <f t="shared" si="165"/>
        <v>44713</v>
      </c>
      <c r="I77" s="176">
        <f t="shared" si="165"/>
        <v>44743</v>
      </c>
      <c r="J77" s="176">
        <f t="shared" si="165"/>
        <v>44774</v>
      </c>
      <c r="K77" s="176">
        <f t="shared" si="165"/>
        <v>44805</v>
      </c>
      <c r="L77" s="176">
        <f t="shared" si="165"/>
        <v>44835</v>
      </c>
      <c r="M77" s="176">
        <f t="shared" si="165"/>
        <v>44866</v>
      </c>
      <c r="N77" s="176">
        <f t="shared" si="165"/>
        <v>44896</v>
      </c>
      <c r="O77" s="176">
        <f t="shared" si="165"/>
        <v>44927</v>
      </c>
      <c r="P77" s="176">
        <f t="shared" si="165"/>
        <v>44958</v>
      </c>
      <c r="Q77" s="176">
        <f t="shared" si="165"/>
        <v>44986</v>
      </c>
      <c r="R77" s="176">
        <f t="shared" si="165"/>
        <v>45017</v>
      </c>
      <c r="S77" s="176">
        <f t="shared" si="165"/>
        <v>45047</v>
      </c>
      <c r="T77" s="176">
        <f t="shared" si="165"/>
        <v>45078</v>
      </c>
      <c r="U77" s="176">
        <f t="shared" si="165"/>
        <v>45108</v>
      </c>
      <c r="V77" s="176">
        <f t="shared" si="165"/>
        <v>45139</v>
      </c>
      <c r="W77" s="176">
        <f t="shared" si="165"/>
        <v>45170</v>
      </c>
      <c r="X77" s="176">
        <f t="shared" si="165"/>
        <v>45200</v>
      </c>
      <c r="Y77" s="176">
        <f t="shared" si="165"/>
        <v>45231</v>
      </c>
      <c r="Z77" s="176">
        <f t="shared" si="165"/>
        <v>45261</v>
      </c>
      <c r="AA77" s="176">
        <f t="shared" si="165"/>
        <v>45292</v>
      </c>
      <c r="AB77" s="176">
        <f t="shared" si="165"/>
        <v>45323</v>
      </c>
      <c r="AC77" s="176">
        <f t="shared" si="165"/>
        <v>45352</v>
      </c>
      <c r="AD77" s="176">
        <f t="shared" si="165"/>
        <v>45383</v>
      </c>
      <c r="AE77" s="176">
        <f t="shared" si="165"/>
        <v>45413</v>
      </c>
      <c r="AF77" s="176">
        <f t="shared" si="165"/>
        <v>45444</v>
      </c>
      <c r="AG77" s="176">
        <f t="shared" si="165"/>
        <v>45474</v>
      </c>
      <c r="AH77" s="176">
        <f t="shared" si="165"/>
        <v>45505</v>
      </c>
      <c r="AI77" s="176">
        <f t="shared" si="165"/>
        <v>45536</v>
      </c>
      <c r="AJ77" s="176">
        <f t="shared" si="165"/>
        <v>45566</v>
      </c>
      <c r="AK77" s="176">
        <f t="shared" si="165"/>
        <v>45597</v>
      </c>
      <c r="AL77" s="176">
        <f t="shared" si="165"/>
        <v>45627</v>
      </c>
      <c r="AM77" s="176">
        <f t="shared" si="165"/>
        <v>45658</v>
      </c>
      <c r="AN77" s="176">
        <f t="shared" si="165"/>
        <v>45689</v>
      </c>
      <c r="AO77" s="176">
        <f t="shared" si="165"/>
        <v>45717</v>
      </c>
      <c r="AP77" s="176">
        <f t="shared" si="165"/>
        <v>45748</v>
      </c>
      <c r="AQ77" s="176">
        <f t="shared" si="165"/>
        <v>45778</v>
      </c>
      <c r="AR77" s="176">
        <f t="shared" si="165"/>
        <v>45809</v>
      </c>
      <c r="AS77" s="176">
        <f t="shared" si="165"/>
        <v>45839</v>
      </c>
      <c r="AT77" s="176">
        <f t="shared" si="165"/>
        <v>45870</v>
      </c>
      <c r="AU77" s="176">
        <f t="shared" si="165"/>
        <v>45901</v>
      </c>
      <c r="AV77" s="176">
        <f t="shared" si="165"/>
        <v>45931</v>
      </c>
      <c r="AW77" s="176">
        <f t="shared" si="165"/>
        <v>45962</v>
      </c>
      <c r="AX77" s="176">
        <f t="shared" si="165"/>
        <v>45992</v>
      </c>
      <c r="AY77" s="176">
        <f t="shared" si="165"/>
        <v>46023</v>
      </c>
      <c r="AZ77" s="176">
        <f t="shared" si="165"/>
        <v>46054</v>
      </c>
      <c r="BA77" s="176">
        <f t="shared" si="165"/>
        <v>46082</v>
      </c>
      <c r="BB77" s="176">
        <f t="shared" si="165"/>
        <v>46113</v>
      </c>
      <c r="BC77" s="176">
        <f t="shared" si="165"/>
        <v>46143</v>
      </c>
      <c r="BD77" s="176">
        <f t="shared" si="165"/>
        <v>46174</v>
      </c>
      <c r="BE77" s="176">
        <f t="shared" si="165"/>
        <v>46204</v>
      </c>
      <c r="BF77" s="176">
        <f t="shared" si="165"/>
        <v>46235</v>
      </c>
      <c r="BG77" s="176">
        <f t="shared" si="165"/>
        <v>46266</v>
      </c>
      <c r="BH77" s="176">
        <f t="shared" si="165"/>
        <v>46296</v>
      </c>
      <c r="BI77" s="176">
        <f t="shared" si="165"/>
        <v>46327</v>
      </c>
      <c r="BJ77" s="176">
        <f t="shared" si="165"/>
        <v>46357</v>
      </c>
      <c r="BK77" s="176">
        <f t="shared" si="165"/>
        <v>46388</v>
      </c>
      <c r="BL77" s="176">
        <f t="shared" si="165"/>
        <v>46419</v>
      </c>
      <c r="BM77" s="176">
        <f t="shared" si="165"/>
        <v>46447</v>
      </c>
      <c r="BN77" s="176">
        <f t="shared" si="165"/>
        <v>46478</v>
      </c>
      <c r="BO77" s="176">
        <f t="shared" si="165"/>
        <v>46508</v>
      </c>
      <c r="BP77" s="176">
        <f t="shared" ref="BP77:CH77" si="166">BP$4</f>
        <v>46539</v>
      </c>
      <c r="BQ77" s="176">
        <f t="shared" si="166"/>
        <v>46569</v>
      </c>
      <c r="BR77" s="176">
        <f t="shared" si="166"/>
        <v>46600</v>
      </c>
      <c r="BS77" s="176">
        <f t="shared" si="166"/>
        <v>46631</v>
      </c>
      <c r="BT77" s="176">
        <f t="shared" si="166"/>
        <v>46661</v>
      </c>
      <c r="BU77" s="176">
        <f t="shared" si="166"/>
        <v>46692</v>
      </c>
      <c r="BV77" s="176">
        <f t="shared" si="166"/>
        <v>46722</v>
      </c>
      <c r="BW77" s="176">
        <f t="shared" si="166"/>
        <v>46753</v>
      </c>
      <c r="BX77" s="176">
        <f t="shared" si="166"/>
        <v>46784</v>
      </c>
      <c r="BY77" s="176">
        <f t="shared" si="166"/>
        <v>46813</v>
      </c>
      <c r="BZ77" s="176">
        <f t="shared" si="166"/>
        <v>46844</v>
      </c>
      <c r="CA77" s="176">
        <f t="shared" si="166"/>
        <v>46874</v>
      </c>
      <c r="CB77" s="176">
        <f t="shared" si="166"/>
        <v>46905</v>
      </c>
      <c r="CC77" s="176">
        <f t="shared" si="166"/>
        <v>46935</v>
      </c>
      <c r="CD77" s="176">
        <f t="shared" si="166"/>
        <v>46966</v>
      </c>
      <c r="CE77" s="176">
        <f t="shared" si="166"/>
        <v>46997</v>
      </c>
      <c r="CF77" s="176">
        <f t="shared" si="166"/>
        <v>47027</v>
      </c>
      <c r="CG77" s="176">
        <f t="shared" si="166"/>
        <v>47058</v>
      </c>
      <c r="CH77" s="177">
        <f t="shared" si="166"/>
        <v>47088</v>
      </c>
      <c r="CJ77" s="231" t="s">
        <v>184</v>
      </c>
    </row>
    <row r="78" spans="1:88" ht="15.75" customHeight="1" x14ac:dyDescent="0.35">
      <c r="A78" s="581"/>
      <c r="B78" s="14" t="str">
        <f>B59</f>
        <v>Air Comp</v>
      </c>
      <c r="C78" s="350">
        <v>8.5109000000000004E-2</v>
      </c>
      <c r="D78" s="350">
        <v>7.7715000000000006E-2</v>
      </c>
      <c r="E78" s="350">
        <v>8.6136000000000004E-2</v>
      </c>
      <c r="F78" s="350">
        <v>7.9796000000000006E-2</v>
      </c>
      <c r="G78" s="350">
        <v>8.5334999999999994E-2</v>
      </c>
      <c r="H78" s="350">
        <v>8.1994999999999998E-2</v>
      </c>
      <c r="I78" s="350">
        <v>8.4098999999999993E-2</v>
      </c>
      <c r="J78" s="350">
        <v>8.4198999999999996E-2</v>
      </c>
      <c r="K78" s="350">
        <v>8.2512000000000002E-2</v>
      </c>
      <c r="L78" s="350">
        <v>8.5277000000000006E-2</v>
      </c>
      <c r="M78" s="350">
        <v>8.2588999999999996E-2</v>
      </c>
      <c r="N78" s="350">
        <v>8.5237999999999994E-2</v>
      </c>
      <c r="O78" s="352">
        <f>C78</f>
        <v>8.5109000000000004E-2</v>
      </c>
      <c r="P78" s="352">
        <f t="shared" ref="P78:P90" si="167">D78</f>
        <v>7.7715000000000006E-2</v>
      </c>
      <c r="Q78" s="352">
        <f t="shared" ref="Q78:Q90" si="168">E78</f>
        <v>8.6136000000000004E-2</v>
      </c>
      <c r="R78" s="352">
        <f t="shared" ref="R78:R90" si="169">F78</f>
        <v>7.9796000000000006E-2</v>
      </c>
      <c r="S78" s="352">
        <f t="shared" ref="S78:S90" si="170">G78</f>
        <v>8.5334999999999994E-2</v>
      </c>
      <c r="T78" s="352">
        <f t="shared" ref="T78:T90" si="171">H78</f>
        <v>8.1994999999999998E-2</v>
      </c>
      <c r="U78" s="352">
        <f t="shared" ref="U78:U90" si="172">I78</f>
        <v>8.4098999999999993E-2</v>
      </c>
      <c r="V78" s="352">
        <f t="shared" ref="V78:V90" si="173">J78</f>
        <v>8.4198999999999996E-2</v>
      </c>
      <c r="W78" s="352">
        <f t="shared" ref="W78:W90" si="174">K78</f>
        <v>8.2512000000000002E-2</v>
      </c>
      <c r="X78" s="352">
        <f t="shared" ref="X78:X90" si="175">L78</f>
        <v>8.5277000000000006E-2</v>
      </c>
      <c r="Y78" s="352">
        <f t="shared" ref="Y78:Y90" si="176">M78</f>
        <v>8.2588999999999996E-2</v>
      </c>
      <c r="Z78" s="352">
        <f t="shared" ref="Z78:Z90" si="177">N78</f>
        <v>8.5237999999999994E-2</v>
      </c>
      <c r="AA78" s="352">
        <f t="shared" ref="AA78:AA90" si="178">O78</f>
        <v>8.5109000000000004E-2</v>
      </c>
      <c r="AB78" s="352">
        <f t="shared" ref="AB78:AB90" si="179">P78</f>
        <v>7.7715000000000006E-2</v>
      </c>
      <c r="AC78" s="352">
        <f t="shared" ref="AC78:AC90" si="180">Q78</f>
        <v>8.6136000000000004E-2</v>
      </c>
      <c r="AD78" s="352">
        <f t="shared" ref="AD78:AD90" si="181">R78</f>
        <v>7.9796000000000006E-2</v>
      </c>
      <c r="AE78" s="352">
        <f t="shared" ref="AE78:AE90" si="182">S78</f>
        <v>8.5334999999999994E-2</v>
      </c>
      <c r="AF78" s="352">
        <f t="shared" ref="AF78:AF90" si="183">T78</f>
        <v>8.1994999999999998E-2</v>
      </c>
      <c r="AG78" s="352">
        <f t="shared" ref="AG78:AG90" si="184">U78</f>
        <v>8.4098999999999993E-2</v>
      </c>
      <c r="AH78" s="352">
        <f t="shared" ref="AH78:AH90" si="185">V78</f>
        <v>8.4198999999999996E-2</v>
      </c>
      <c r="AI78" s="352">
        <f t="shared" ref="AI78:AI90" si="186">W78</f>
        <v>8.2512000000000002E-2</v>
      </c>
      <c r="AJ78" s="352">
        <f t="shared" ref="AJ78:AJ90" si="187">X78</f>
        <v>8.5277000000000006E-2</v>
      </c>
      <c r="AK78" s="352">
        <f t="shared" ref="AK78:AK90" si="188">Y78</f>
        <v>8.2588999999999996E-2</v>
      </c>
      <c r="AL78" s="352">
        <f t="shared" ref="AL78:AL90" si="189">Z78</f>
        <v>8.5237999999999994E-2</v>
      </c>
      <c r="AM78" s="352">
        <f t="shared" ref="AM78:AM90" si="190">AA78</f>
        <v>8.5109000000000004E-2</v>
      </c>
      <c r="AN78" s="352">
        <f t="shared" ref="AN78:AN90" si="191">AB78</f>
        <v>7.7715000000000006E-2</v>
      </c>
      <c r="AO78" s="352">
        <f t="shared" ref="AO78:AO90" si="192">AC78</f>
        <v>8.6136000000000004E-2</v>
      </c>
      <c r="AP78" s="352">
        <f t="shared" ref="AP78:AP90" si="193">AD78</f>
        <v>7.9796000000000006E-2</v>
      </c>
      <c r="AQ78" s="352">
        <f t="shared" ref="AQ78:AQ90" si="194">AE78</f>
        <v>8.5334999999999994E-2</v>
      </c>
      <c r="AR78" s="352">
        <f t="shared" ref="AR78:AR90" si="195">AF78</f>
        <v>8.1994999999999998E-2</v>
      </c>
      <c r="AS78" s="352">
        <f t="shared" ref="AS78:AS90" si="196">AG78</f>
        <v>8.4098999999999993E-2</v>
      </c>
      <c r="AT78" s="352">
        <f t="shared" ref="AT78:AT90" si="197">AH78</f>
        <v>8.4198999999999996E-2</v>
      </c>
      <c r="AU78" s="352">
        <f t="shared" ref="AU78:AU90" si="198">AI78</f>
        <v>8.2512000000000002E-2</v>
      </c>
      <c r="AV78" s="352">
        <f t="shared" ref="AV78:AV90" si="199">AJ78</f>
        <v>8.5277000000000006E-2</v>
      </c>
      <c r="AW78" s="352">
        <f t="shared" ref="AW78:AW90" si="200">AK78</f>
        <v>8.2588999999999996E-2</v>
      </c>
      <c r="AX78" s="352">
        <f t="shared" ref="AX78:AX90" si="201">AL78</f>
        <v>8.5237999999999994E-2</v>
      </c>
      <c r="AY78" s="352">
        <f t="shared" ref="AY78:AY90" si="202">AM78</f>
        <v>8.5109000000000004E-2</v>
      </c>
      <c r="AZ78" s="352">
        <f t="shared" ref="AZ78:AZ90" si="203">AN78</f>
        <v>7.7715000000000006E-2</v>
      </c>
      <c r="BA78" s="352">
        <f t="shared" ref="BA78:BA90" si="204">AO78</f>
        <v>8.6136000000000004E-2</v>
      </c>
      <c r="BB78" s="352">
        <f t="shared" ref="BB78:BB90" si="205">AP78</f>
        <v>7.9796000000000006E-2</v>
      </c>
      <c r="BC78" s="352">
        <f t="shared" ref="BC78:BC90" si="206">AQ78</f>
        <v>8.5334999999999994E-2</v>
      </c>
      <c r="BD78" s="352">
        <f t="shared" ref="BD78:BD90" si="207">AR78</f>
        <v>8.1994999999999998E-2</v>
      </c>
      <c r="BE78" s="352">
        <f t="shared" ref="BE78:BE90" si="208">AS78</f>
        <v>8.4098999999999993E-2</v>
      </c>
      <c r="BF78" s="352">
        <f t="shared" ref="BF78:BF90" si="209">AT78</f>
        <v>8.4198999999999996E-2</v>
      </c>
      <c r="BG78" s="352">
        <f t="shared" ref="BG78:BG90" si="210">AU78</f>
        <v>8.2512000000000002E-2</v>
      </c>
      <c r="BH78" s="352">
        <f t="shared" ref="BH78:BH90" si="211">AV78</f>
        <v>8.5277000000000006E-2</v>
      </c>
      <c r="BI78" s="352">
        <f t="shared" ref="BI78:BI90" si="212">AW78</f>
        <v>8.2588999999999996E-2</v>
      </c>
      <c r="BJ78" s="352">
        <f t="shared" ref="BJ78:BJ90" si="213">AX78</f>
        <v>8.5237999999999994E-2</v>
      </c>
      <c r="BK78" s="352">
        <f t="shared" ref="BK78:BK90" si="214">AY78</f>
        <v>8.5109000000000004E-2</v>
      </c>
      <c r="BL78" s="352">
        <f t="shared" ref="BL78:BL90" si="215">AZ78</f>
        <v>7.7715000000000006E-2</v>
      </c>
      <c r="BM78" s="352">
        <f t="shared" ref="BM78:BM90" si="216">BA78</f>
        <v>8.6136000000000004E-2</v>
      </c>
      <c r="BN78" s="352">
        <f t="shared" ref="BN78:BN90" si="217">BB78</f>
        <v>7.9796000000000006E-2</v>
      </c>
      <c r="BO78" s="352">
        <f t="shared" ref="BO78:BO90" si="218">BC78</f>
        <v>8.5334999999999994E-2</v>
      </c>
      <c r="BP78" s="352">
        <f t="shared" ref="BP78:BP90" si="219">BD78</f>
        <v>8.1994999999999998E-2</v>
      </c>
      <c r="BQ78" s="352">
        <f t="shared" ref="BQ78:BQ90" si="220">BE78</f>
        <v>8.4098999999999993E-2</v>
      </c>
      <c r="BR78" s="352">
        <f t="shared" ref="BR78:BR90" si="221">BF78</f>
        <v>8.4198999999999996E-2</v>
      </c>
      <c r="BS78" s="352">
        <f t="shared" ref="BS78:BS90" si="222">BG78</f>
        <v>8.2512000000000002E-2</v>
      </c>
      <c r="BT78" s="352">
        <f t="shared" ref="BT78:BT90" si="223">BH78</f>
        <v>8.5277000000000006E-2</v>
      </c>
      <c r="BU78" s="352">
        <f t="shared" ref="BU78:BU90" si="224">BI78</f>
        <v>8.2588999999999996E-2</v>
      </c>
      <c r="BV78" s="352">
        <f t="shared" ref="BV78:BV90" si="225">BJ78</f>
        <v>8.5237999999999994E-2</v>
      </c>
      <c r="BW78" s="352">
        <f t="shared" ref="BW78:BW90" si="226">BK78</f>
        <v>8.5109000000000004E-2</v>
      </c>
      <c r="BX78" s="352">
        <f t="shared" ref="BX78:BX90" si="227">BL78</f>
        <v>7.7715000000000006E-2</v>
      </c>
      <c r="BY78" s="352">
        <f t="shared" ref="BY78:BY90" si="228">BM78</f>
        <v>8.6136000000000004E-2</v>
      </c>
      <c r="BZ78" s="352">
        <f t="shared" ref="BZ78:BZ90" si="229">BN78</f>
        <v>7.9796000000000006E-2</v>
      </c>
      <c r="CA78" s="352">
        <f t="shared" ref="CA78:CA90" si="230">BO78</f>
        <v>8.5334999999999994E-2</v>
      </c>
      <c r="CB78" s="352">
        <f t="shared" ref="CB78:CB90" si="231">BP78</f>
        <v>8.1994999999999998E-2</v>
      </c>
      <c r="CC78" s="352">
        <f t="shared" ref="CC78:CC90" si="232">BQ78</f>
        <v>8.4098999999999993E-2</v>
      </c>
      <c r="CD78" s="352">
        <f t="shared" ref="CD78:CD90" si="233">BR78</f>
        <v>8.4198999999999996E-2</v>
      </c>
      <c r="CE78" s="352">
        <f t="shared" ref="CE78:CE90" si="234">BS78</f>
        <v>8.2512000000000002E-2</v>
      </c>
      <c r="CF78" s="352">
        <f t="shared" ref="CF78:CF90" si="235">BT78</f>
        <v>8.5277000000000006E-2</v>
      </c>
      <c r="CG78" s="352">
        <f t="shared" ref="CG78:CG90" si="236">BU78</f>
        <v>8.2588999999999996E-2</v>
      </c>
      <c r="CH78" s="353">
        <f t="shared" ref="CH78:CH90" si="237">BV78</f>
        <v>8.5237999999999994E-2</v>
      </c>
      <c r="CJ78" s="248">
        <f>SUM(C78:N78)</f>
        <v>1.0000000000000002</v>
      </c>
    </row>
    <row r="79" spans="1:88" ht="15.5" x14ac:dyDescent="0.35">
      <c r="A79" s="581"/>
      <c r="B79" s="14" t="str">
        <f t="shared" ref="B79:B90" si="238">B60</f>
        <v>Building Shell</v>
      </c>
      <c r="C79" s="350">
        <v>0.107824</v>
      </c>
      <c r="D79" s="350">
        <v>9.1051999999999994E-2</v>
      </c>
      <c r="E79" s="350">
        <v>7.1135000000000004E-2</v>
      </c>
      <c r="F79" s="350">
        <v>4.1179E-2</v>
      </c>
      <c r="G79" s="350">
        <v>4.4423999999999998E-2</v>
      </c>
      <c r="H79" s="350">
        <v>0.106128</v>
      </c>
      <c r="I79" s="350">
        <v>0.14288100000000001</v>
      </c>
      <c r="J79" s="350">
        <v>0.133494</v>
      </c>
      <c r="K79" s="350">
        <v>5.781E-2</v>
      </c>
      <c r="L79" s="350">
        <v>3.8018000000000003E-2</v>
      </c>
      <c r="M79" s="350">
        <v>6.2103999999999999E-2</v>
      </c>
      <c r="N79" s="350">
        <v>0.10395</v>
      </c>
      <c r="O79" s="352">
        <f t="shared" ref="O79:O90" si="239">C79</f>
        <v>0.107824</v>
      </c>
      <c r="P79" s="352">
        <f t="shared" si="167"/>
        <v>9.1051999999999994E-2</v>
      </c>
      <c r="Q79" s="352">
        <f t="shared" si="168"/>
        <v>7.1135000000000004E-2</v>
      </c>
      <c r="R79" s="352">
        <f t="shared" si="169"/>
        <v>4.1179E-2</v>
      </c>
      <c r="S79" s="352">
        <f t="shared" si="170"/>
        <v>4.4423999999999998E-2</v>
      </c>
      <c r="T79" s="352">
        <f t="shared" si="171"/>
        <v>0.106128</v>
      </c>
      <c r="U79" s="352">
        <f t="shared" si="172"/>
        <v>0.14288100000000001</v>
      </c>
      <c r="V79" s="352">
        <f t="shared" si="173"/>
        <v>0.133494</v>
      </c>
      <c r="W79" s="352">
        <f t="shared" si="174"/>
        <v>5.781E-2</v>
      </c>
      <c r="X79" s="352">
        <f t="shared" si="175"/>
        <v>3.8018000000000003E-2</v>
      </c>
      <c r="Y79" s="352">
        <f t="shared" si="176"/>
        <v>6.2103999999999999E-2</v>
      </c>
      <c r="Z79" s="352">
        <f t="shared" si="177"/>
        <v>0.10395</v>
      </c>
      <c r="AA79" s="352">
        <f t="shared" si="178"/>
        <v>0.107824</v>
      </c>
      <c r="AB79" s="352">
        <f t="shared" si="179"/>
        <v>9.1051999999999994E-2</v>
      </c>
      <c r="AC79" s="352">
        <f t="shared" si="180"/>
        <v>7.1135000000000004E-2</v>
      </c>
      <c r="AD79" s="352">
        <f t="shared" si="181"/>
        <v>4.1179E-2</v>
      </c>
      <c r="AE79" s="352">
        <f t="shared" si="182"/>
        <v>4.4423999999999998E-2</v>
      </c>
      <c r="AF79" s="352">
        <f t="shared" si="183"/>
        <v>0.106128</v>
      </c>
      <c r="AG79" s="352">
        <f t="shared" si="184"/>
        <v>0.14288100000000001</v>
      </c>
      <c r="AH79" s="352">
        <f t="shared" si="185"/>
        <v>0.133494</v>
      </c>
      <c r="AI79" s="352">
        <f t="shared" si="186"/>
        <v>5.781E-2</v>
      </c>
      <c r="AJ79" s="352">
        <f t="shared" si="187"/>
        <v>3.8018000000000003E-2</v>
      </c>
      <c r="AK79" s="352">
        <f t="shared" si="188"/>
        <v>6.2103999999999999E-2</v>
      </c>
      <c r="AL79" s="352">
        <f t="shared" si="189"/>
        <v>0.10395</v>
      </c>
      <c r="AM79" s="352">
        <f t="shared" si="190"/>
        <v>0.107824</v>
      </c>
      <c r="AN79" s="352">
        <f t="shared" si="191"/>
        <v>9.1051999999999994E-2</v>
      </c>
      <c r="AO79" s="352">
        <f t="shared" si="192"/>
        <v>7.1135000000000004E-2</v>
      </c>
      <c r="AP79" s="352">
        <f t="shared" si="193"/>
        <v>4.1179E-2</v>
      </c>
      <c r="AQ79" s="352">
        <f t="shared" si="194"/>
        <v>4.4423999999999998E-2</v>
      </c>
      <c r="AR79" s="352">
        <f t="shared" si="195"/>
        <v>0.106128</v>
      </c>
      <c r="AS79" s="352">
        <f t="shared" si="196"/>
        <v>0.14288100000000001</v>
      </c>
      <c r="AT79" s="352">
        <f t="shared" si="197"/>
        <v>0.133494</v>
      </c>
      <c r="AU79" s="352">
        <f t="shared" si="198"/>
        <v>5.781E-2</v>
      </c>
      <c r="AV79" s="352">
        <f t="shared" si="199"/>
        <v>3.8018000000000003E-2</v>
      </c>
      <c r="AW79" s="352">
        <f t="shared" si="200"/>
        <v>6.2103999999999999E-2</v>
      </c>
      <c r="AX79" s="352">
        <f t="shared" si="201"/>
        <v>0.10395</v>
      </c>
      <c r="AY79" s="352">
        <f t="shared" si="202"/>
        <v>0.107824</v>
      </c>
      <c r="AZ79" s="352">
        <f t="shared" si="203"/>
        <v>9.1051999999999994E-2</v>
      </c>
      <c r="BA79" s="352">
        <f t="shared" si="204"/>
        <v>7.1135000000000004E-2</v>
      </c>
      <c r="BB79" s="352">
        <f t="shared" si="205"/>
        <v>4.1179E-2</v>
      </c>
      <c r="BC79" s="352">
        <f t="shared" si="206"/>
        <v>4.4423999999999998E-2</v>
      </c>
      <c r="BD79" s="352">
        <f t="shared" si="207"/>
        <v>0.106128</v>
      </c>
      <c r="BE79" s="352">
        <f t="shared" si="208"/>
        <v>0.14288100000000001</v>
      </c>
      <c r="BF79" s="352">
        <f t="shared" si="209"/>
        <v>0.133494</v>
      </c>
      <c r="BG79" s="352">
        <f t="shared" si="210"/>
        <v>5.781E-2</v>
      </c>
      <c r="BH79" s="352">
        <f t="shared" si="211"/>
        <v>3.8018000000000003E-2</v>
      </c>
      <c r="BI79" s="352">
        <f t="shared" si="212"/>
        <v>6.2103999999999999E-2</v>
      </c>
      <c r="BJ79" s="352">
        <f t="shared" si="213"/>
        <v>0.10395</v>
      </c>
      <c r="BK79" s="352">
        <f t="shared" si="214"/>
        <v>0.107824</v>
      </c>
      <c r="BL79" s="352">
        <f t="shared" si="215"/>
        <v>9.1051999999999994E-2</v>
      </c>
      <c r="BM79" s="352">
        <f t="shared" si="216"/>
        <v>7.1135000000000004E-2</v>
      </c>
      <c r="BN79" s="352">
        <f t="shared" si="217"/>
        <v>4.1179E-2</v>
      </c>
      <c r="BO79" s="352">
        <f t="shared" si="218"/>
        <v>4.4423999999999998E-2</v>
      </c>
      <c r="BP79" s="352">
        <f t="shared" si="219"/>
        <v>0.106128</v>
      </c>
      <c r="BQ79" s="352">
        <f t="shared" si="220"/>
        <v>0.14288100000000001</v>
      </c>
      <c r="BR79" s="352">
        <f t="shared" si="221"/>
        <v>0.133494</v>
      </c>
      <c r="BS79" s="352">
        <f t="shared" si="222"/>
        <v>5.781E-2</v>
      </c>
      <c r="BT79" s="352">
        <f t="shared" si="223"/>
        <v>3.8018000000000003E-2</v>
      </c>
      <c r="BU79" s="352">
        <f t="shared" si="224"/>
        <v>6.2103999999999999E-2</v>
      </c>
      <c r="BV79" s="352">
        <f t="shared" si="225"/>
        <v>0.10395</v>
      </c>
      <c r="BW79" s="352">
        <f t="shared" si="226"/>
        <v>0.107824</v>
      </c>
      <c r="BX79" s="352">
        <f t="shared" si="227"/>
        <v>9.1051999999999994E-2</v>
      </c>
      <c r="BY79" s="352">
        <f t="shared" si="228"/>
        <v>7.1135000000000004E-2</v>
      </c>
      <c r="BZ79" s="352">
        <f t="shared" si="229"/>
        <v>4.1179E-2</v>
      </c>
      <c r="CA79" s="352">
        <f t="shared" si="230"/>
        <v>4.4423999999999998E-2</v>
      </c>
      <c r="CB79" s="352">
        <f t="shared" si="231"/>
        <v>0.106128</v>
      </c>
      <c r="CC79" s="352">
        <f t="shared" si="232"/>
        <v>0.14288100000000001</v>
      </c>
      <c r="CD79" s="352">
        <f t="shared" si="233"/>
        <v>0.133494</v>
      </c>
      <c r="CE79" s="352">
        <f t="shared" si="234"/>
        <v>5.781E-2</v>
      </c>
      <c r="CF79" s="352">
        <f t="shared" si="235"/>
        <v>3.8018000000000003E-2</v>
      </c>
      <c r="CG79" s="352">
        <f t="shared" si="236"/>
        <v>6.2103999999999999E-2</v>
      </c>
      <c r="CH79" s="353">
        <f t="shared" si="237"/>
        <v>0.10395</v>
      </c>
      <c r="CJ79" s="248">
        <f t="shared" ref="CJ79:CJ90" si="240">SUM(C79:N79)</f>
        <v>0.99999900000000008</v>
      </c>
    </row>
    <row r="80" spans="1:88" ht="15.5" x14ac:dyDescent="0.35">
      <c r="A80" s="581"/>
      <c r="B80" s="14" t="str">
        <f t="shared" si="238"/>
        <v>Cooking</v>
      </c>
      <c r="C80" s="350">
        <v>8.6096000000000006E-2</v>
      </c>
      <c r="D80" s="350">
        <v>7.8608999999999998E-2</v>
      </c>
      <c r="E80" s="350">
        <v>8.1547999999999995E-2</v>
      </c>
      <c r="F80" s="350">
        <v>7.2947999999999999E-2</v>
      </c>
      <c r="G80" s="350">
        <v>8.6277000000000006E-2</v>
      </c>
      <c r="H80" s="350">
        <v>8.3294000000000007E-2</v>
      </c>
      <c r="I80" s="350">
        <v>8.5859000000000005E-2</v>
      </c>
      <c r="J80" s="350">
        <v>8.5885000000000003E-2</v>
      </c>
      <c r="K80" s="350">
        <v>8.3474999999999994E-2</v>
      </c>
      <c r="L80" s="350">
        <v>8.6262000000000005E-2</v>
      </c>
      <c r="M80" s="350">
        <v>8.3496000000000001E-2</v>
      </c>
      <c r="N80" s="350">
        <v>8.6250999999999994E-2</v>
      </c>
      <c r="O80" s="352">
        <f t="shared" si="239"/>
        <v>8.6096000000000006E-2</v>
      </c>
      <c r="P80" s="352">
        <f t="shared" si="167"/>
        <v>7.8608999999999998E-2</v>
      </c>
      <c r="Q80" s="352">
        <f t="shared" si="168"/>
        <v>8.1547999999999995E-2</v>
      </c>
      <c r="R80" s="352">
        <f t="shared" si="169"/>
        <v>7.2947999999999999E-2</v>
      </c>
      <c r="S80" s="352">
        <f t="shared" si="170"/>
        <v>8.6277000000000006E-2</v>
      </c>
      <c r="T80" s="352">
        <f t="shared" si="171"/>
        <v>8.3294000000000007E-2</v>
      </c>
      <c r="U80" s="352">
        <f t="shared" si="172"/>
        <v>8.5859000000000005E-2</v>
      </c>
      <c r="V80" s="352">
        <f t="shared" si="173"/>
        <v>8.5885000000000003E-2</v>
      </c>
      <c r="W80" s="352">
        <f t="shared" si="174"/>
        <v>8.3474999999999994E-2</v>
      </c>
      <c r="X80" s="352">
        <f t="shared" si="175"/>
        <v>8.6262000000000005E-2</v>
      </c>
      <c r="Y80" s="352">
        <f t="shared" si="176"/>
        <v>8.3496000000000001E-2</v>
      </c>
      <c r="Z80" s="352">
        <f t="shared" si="177"/>
        <v>8.6250999999999994E-2</v>
      </c>
      <c r="AA80" s="352">
        <f t="shared" si="178"/>
        <v>8.6096000000000006E-2</v>
      </c>
      <c r="AB80" s="352">
        <f t="shared" si="179"/>
        <v>7.8608999999999998E-2</v>
      </c>
      <c r="AC80" s="352">
        <f t="shared" si="180"/>
        <v>8.1547999999999995E-2</v>
      </c>
      <c r="AD80" s="352">
        <f t="shared" si="181"/>
        <v>7.2947999999999999E-2</v>
      </c>
      <c r="AE80" s="352">
        <f t="shared" si="182"/>
        <v>8.6277000000000006E-2</v>
      </c>
      <c r="AF80" s="352">
        <f t="shared" si="183"/>
        <v>8.3294000000000007E-2</v>
      </c>
      <c r="AG80" s="352">
        <f t="shared" si="184"/>
        <v>8.5859000000000005E-2</v>
      </c>
      <c r="AH80" s="352">
        <f t="shared" si="185"/>
        <v>8.5885000000000003E-2</v>
      </c>
      <c r="AI80" s="352">
        <f t="shared" si="186"/>
        <v>8.3474999999999994E-2</v>
      </c>
      <c r="AJ80" s="352">
        <f t="shared" si="187"/>
        <v>8.6262000000000005E-2</v>
      </c>
      <c r="AK80" s="352">
        <f t="shared" si="188"/>
        <v>8.3496000000000001E-2</v>
      </c>
      <c r="AL80" s="352">
        <f t="shared" si="189"/>
        <v>8.6250999999999994E-2</v>
      </c>
      <c r="AM80" s="352">
        <f t="shared" si="190"/>
        <v>8.6096000000000006E-2</v>
      </c>
      <c r="AN80" s="352">
        <f t="shared" si="191"/>
        <v>7.8608999999999998E-2</v>
      </c>
      <c r="AO80" s="352">
        <f t="shared" si="192"/>
        <v>8.1547999999999995E-2</v>
      </c>
      <c r="AP80" s="352">
        <f t="shared" si="193"/>
        <v>7.2947999999999999E-2</v>
      </c>
      <c r="AQ80" s="352">
        <f t="shared" si="194"/>
        <v>8.6277000000000006E-2</v>
      </c>
      <c r="AR80" s="352">
        <f t="shared" si="195"/>
        <v>8.3294000000000007E-2</v>
      </c>
      <c r="AS80" s="352">
        <f t="shared" si="196"/>
        <v>8.5859000000000005E-2</v>
      </c>
      <c r="AT80" s="352">
        <f t="shared" si="197"/>
        <v>8.5885000000000003E-2</v>
      </c>
      <c r="AU80" s="352">
        <f t="shared" si="198"/>
        <v>8.3474999999999994E-2</v>
      </c>
      <c r="AV80" s="352">
        <f t="shared" si="199"/>
        <v>8.6262000000000005E-2</v>
      </c>
      <c r="AW80" s="352">
        <f t="shared" si="200"/>
        <v>8.3496000000000001E-2</v>
      </c>
      <c r="AX80" s="352">
        <f t="shared" si="201"/>
        <v>8.6250999999999994E-2</v>
      </c>
      <c r="AY80" s="352">
        <f t="shared" si="202"/>
        <v>8.6096000000000006E-2</v>
      </c>
      <c r="AZ80" s="352">
        <f t="shared" si="203"/>
        <v>7.8608999999999998E-2</v>
      </c>
      <c r="BA80" s="352">
        <f t="shared" si="204"/>
        <v>8.1547999999999995E-2</v>
      </c>
      <c r="BB80" s="352">
        <f t="shared" si="205"/>
        <v>7.2947999999999999E-2</v>
      </c>
      <c r="BC80" s="352">
        <f t="shared" si="206"/>
        <v>8.6277000000000006E-2</v>
      </c>
      <c r="BD80" s="352">
        <f t="shared" si="207"/>
        <v>8.3294000000000007E-2</v>
      </c>
      <c r="BE80" s="352">
        <f t="shared" si="208"/>
        <v>8.5859000000000005E-2</v>
      </c>
      <c r="BF80" s="352">
        <f t="shared" si="209"/>
        <v>8.5885000000000003E-2</v>
      </c>
      <c r="BG80" s="352">
        <f t="shared" si="210"/>
        <v>8.3474999999999994E-2</v>
      </c>
      <c r="BH80" s="352">
        <f t="shared" si="211"/>
        <v>8.6262000000000005E-2</v>
      </c>
      <c r="BI80" s="352">
        <f t="shared" si="212"/>
        <v>8.3496000000000001E-2</v>
      </c>
      <c r="BJ80" s="352">
        <f t="shared" si="213"/>
        <v>8.6250999999999994E-2</v>
      </c>
      <c r="BK80" s="352">
        <f t="shared" si="214"/>
        <v>8.6096000000000006E-2</v>
      </c>
      <c r="BL80" s="352">
        <f t="shared" si="215"/>
        <v>7.8608999999999998E-2</v>
      </c>
      <c r="BM80" s="352">
        <f t="shared" si="216"/>
        <v>8.1547999999999995E-2</v>
      </c>
      <c r="BN80" s="352">
        <f t="shared" si="217"/>
        <v>7.2947999999999999E-2</v>
      </c>
      <c r="BO80" s="352">
        <f t="shared" si="218"/>
        <v>8.6277000000000006E-2</v>
      </c>
      <c r="BP80" s="352">
        <f t="shared" si="219"/>
        <v>8.3294000000000007E-2</v>
      </c>
      <c r="BQ80" s="352">
        <f t="shared" si="220"/>
        <v>8.5859000000000005E-2</v>
      </c>
      <c r="BR80" s="352">
        <f t="shared" si="221"/>
        <v>8.5885000000000003E-2</v>
      </c>
      <c r="BS80" s="352">
        <f t="shared" si="222"/>
        <v>8.3474999999999994E-2</v>
      </c>
      <c r="BT80" s="352">
        <f t="shared" si="223"/>
        <v>8.6262000000000005E-2</v>
      </c>
      <c r="BU80" s="352">
        <f t="shared" si="224"/>
        <v>8.3496000000000001E-2</v>
      </c>
      <c r="BV80" s="352">
        <f t="shared" si="225"/>
        <v>8.6250999999999994E-2</v>
      </c>
      <c r="BW80" s="352">
        <f t="shared" si="226"/>
        <v>8.6096000000000006E-2</v>
      </c>
      <c r="BX80" s="352">
        <f t="shared" si="227"/>
        <v>7.8608999999999998E-2</v>
      </c>
      <c r="BY80" s="352">
        <f t="shared" si="228"/>
        <v>8.1547999999999995E-2</v>
      </c>
      <c r="BZ80" s="352">
        <f t="shared" si="229"/>
        <v>7.2947999999999999E-2</v>
      </c>
      <c r="CA80" s="352">
        <f t="shared" si="230"/>
        <v>8.6277000000000006E-2</v>
      </c>
      <c r="CB80" s="352">
        <f t="shared" si="231"/>
        <v>8.3294000000000007E-2</v>
      </c>
      <c r="CC80" s="352">
        <f t="shared" si="232"/>
        <v>8.5859000000000005E-2</v>
      </c>
      <c r="CD80" s="352">
        <f t="shared" si="233"/>
        <v>8.5885000000000003E-2</v>
      </c>
      <c r="CE80" s="352">
        <f t="shared" si="234"/>
        <v>8.3474999999999994E-2</v>
      </c>
      <c r="CF80" s="352">
        <f t="shared" si="235"/>
        <v>8.6262000000000005E-2</v>
      </c>
      <c r="CG80" s="352">
        <f t="shared" si="236"/>
        <v>8.3496000000000001E-2</v>
      </c>
      <c r="CH80" s="353">
        <f t="shared" si="237"/>
        <v>8.6250999999999994E-2</v>
      </c>
      <c r="CJ80" s="248">
        <f t="shared" si="240"/>
        <v>0.99999999999999989</v>
      </c>
    </row>
    <row r="81" spans="1:88" ht="15.5" x14ac:dyDescent="0.35">
      <c r="A81" s="581"/>
      <c r="B81" s="14" t="str">
        <f t="shared" si="238"/>
        <v>Cooling</v>
      </c>
      <c r="C81" s="350">
        <v>6.0000000000000002E-6</v>
      </c>
      <c r="D81" s="350">
        <v>2.4699999999999999E-4</v>
      </c>
      <c r="E81" s="350">
        <v>7.2360000000000002E-3</v>
      </c>
      <c r="F81" s="350">
        <v>2.1690999999999998E-2</v>
      </c>
      <c r="G81" s="350">
        <v>6.2979999999999994E-2</v>
      </c>
      <c r="H81" s="350">
        <v>0.21317</v>
      </c>
      <c r="I81" s="350">
        <v>0.29002899999999998</v>
      </c>
      <c r="J81" s="350">
        <v>0.270206</v>
      </c>
      <c r="K81" s="350">
        <v>0.108695</v>
      </c>
      <c r="L81" s="350">
        <v>1.9643000000000001E-2</v>
      </c>
      <c r="M81" s="350">
        <v>6.0299999999999998E-3</v>
      </c>
      <c r="N81" s="350">
        <v>6.3999999999999997E-5</v>
      </c>
      <c r="O81" s="352">
        <f t="shared" si="239"/>
        <v>6.0000000000000002E-6</v>
      </c>
      <c r="P81" s="352">
        <f t="shared" si="167"/>
        <v>2.4699999999999999E-4</v>
      </c>
      <c r="Q81" s="352">
        <f t="shared" si="168"/>
        <v>7.2360000000000002E-3</v>
      </c>
      <c r="R81" s="352">
        <f t="shared" si="169"/>
        <v>2.1690999999999998E-2</v>
      </c>
      <c r="S81" s="352">
        <f t="shared" si="170"/>
        <v>6.2979999999999994E-2</v>
      </c>
      <c r="T81" s="352">
        <f t="shared" si="171"/>
        <v>0.21317</v>
      </c>
      <c r="U81" s="352">
        <f t="shared" si="172"/>
        <v>0.29002899999999998</v>
      </c>
      <c r="V81" s="352">
        <f t="shared" si="173"/>
        <v>0.270206</v>
      </c>
      <c r="W81" s="352">
        <f t="shared" si="174"/>
        <v>0.108695</v>
      </c>
      <c r="X81" s="352">
        <f t="shared" si="175"/>
        <v>1.9643000000000001E-2</v>
      </c>
      <c r="Y81" s="352">
        <f t="shared" si="176"/>
        <v>6.0299999999999998E-3</v>
      </c>
      <c r="Z81" s="352">
        <f t="shared" si="177"/>
        <v>6.3999999999999997E-5</v>
      </c>
      <c r="AA81" s="352">
        <f t="shared" si="178"/>
        <v>6.0000000000000002E-6</v>
      </c>
      <c r="AB81" s="352">
        <f t="shared" si="179"/>
        <v>2.4699999999999999E-4</v>
      </c>
      <c r="AC81" s="352">
        <f t="shared" si="180"/>
        <v>7.2360000000000002E-3</v>
      </c>
      <c r="AD81" s="352">
        <f t="shared" si="181"/>
        <v>2.1690999999999998E-2</v>
      </c>
      <c r="AE81" s="352">
        <f t="shared" si="182"/>
        <v>6.2979999999999994E-2</v>
      </c>
      <c r="AF81" s="352">
        <f t="shared" si="183"/>
        <v>0.21317</v>
      </c>
      <c r="AG81" s="352">
        <f t="shared" si="184"/>
        <v>0.29002899999999998</v>
      </c>
      <c r="AH81" s="352">
        <f t="shared" si="185"/>
        <v>0.270206</v>
      </c>
      <c r="AI81" s="352">
        <f t="shared" si="186"/>
        <v>0.108695</v>
      </c>
      <c r="AJ81" s="352">
        <f t="shared" si="187"/>
        <v>1.9643000000000001E-2</v>
      </c>
      <c r="AK81" s="352">
        <f t="shared" si="188"/>
        <v>6.0299999999999998E-3</v>
      </c>
      <c r="AL81" s="352">
        <f t="shared" si="189"/>
        <v>6.3999999999999997E-5</v>
      </c>
      <c r="AM81" s="352">
        <f t="shared" si="190"/>
        <v>6.0000000000000002E-6</v>
      </c>
      <c r="AN81" s="352">
        <f t="shared" si="191"/>
        <v>2.4699999999999999E-4</v>
      </c>
      <c r="AO81" s="352">
        <f t="shared" si="192"/>
        <v>7.2360000000000002E-3</v>
      </c>
      <c r="AP81" s="352">
        <f t="shared" si="193"/>
        <v>2.1690999999999998E-2</v>
      </c>
      <c r="AQ81" s="352">
        <f t="shared" si="194"/>
        <v>6.2979999999999994E-2</v>
      </c>
      <c r="AR81" s="352">
        <f t="shared" si="195"/>
        <v>0.21317</v>
      </c>
      <c r="AS81" s="352">
        <f t="shared" si="196"/>
        <v>0.29002899999999998</v>
      </c>
      <c r="AT81" s="352">
        <f t="shared" si="197"/>
        <v>0.270206</v>
      </c>
      <c r="AU81" s="352">
        <f t="shared" si="198"/>
        <v>0.108695</v>
      </c>
      <c r="AV81" s="352">
        <f t="shared" si="199"/>
        <v>1.9643000000000001E-2</v>
      </c>
      <c r="AW81" s="352">
        <f t="shared" si="200"/>
        <v>6.0299999999999998E-3</v>
      </c>
      <c r="AX81" s="352">
        <f t="shared" si="201"/>
        <v>6.3999999999999997E-5</v>
      </c>
      <c r="AY81" s="352">
        <f t="shared" si="202"/>
        <v>6.0000000000000002E-6</v>
      </c>
      <c r="AZ81" s="352">
        <f t="shared" si="203"/>
        <v>2.4699999999999999E-4</v>
      </c>
      <c r="BA81" s="352">
        <f t="shared" si="204"/>
        <v>7.2360000000000002E-3</v>
      </c>
      <c r="BB81" s="352">
        <f t="shared" si="205"/>
        <v>2.1690999999999998E-2</v>
      </c>
      <c r="BC81" s="352">
        <f t="shared" si="206"/>
        <v>6.2979999999999994E-2</v>
      </c>
      <c r="BD81" s="352">
        <f t="shared" si="207"/>
        <v>0.21317</v>
      </c>
      <c r="BE81" s="352">
        <f t="shared" si="208"/>
        <v>0.29002899999999998</v>
      </c>
      <c r="BF81" s="352">
        <f t="shared" si="209"/>
        <v>0.270206</v>
      </c>
      <c r="BG81" s="352">
        <f t="shared" si="210"/>
        <v>0.108695</v>
      </c>
      <c r="BH81" s="352">
        <f t="shared" si="211"/>
        <v>1.9643000000000001E-2</v>
      </c>
      <c r="BI81" s="352">
        <f t="shared" si="212"/>
        <v>6.0299999999999998E-3</v>
      </c>
      <c r="BJ81" s="352">
        <f t="shared" si="213"/>
        <v>6.3999999999999997E-5</v>
      </c>
      <c r="BK81" s="352">
        <f t="shared" si="214"/>
        <v>6.0000000000000002E-6</v>
      </c>
      <c r="BL81" s="352">
        <f t="shared" si="215"/>
        <v>2.4699999999999999E-4</v>
      </c>
      <c r="BM81" s="352">
        <f t="shared" si="216"/>
        <v>7.2360000000000002E-3</v>
      </c>
      <c r="BN81" s="352">
        <f t="shared" si="217"/>
        <v>2.1690999999999998E-2</v>
      </c>
      <c r="BO81" s="352">
        <f t="shared" si="218"/>
        <v>6.2979999999999994E-2</v>
      </c>
      <c r="BP81" s="352">
        <f t="shared" si="219"/>
        <v>0.21317</v>
      </c>
      <c r="BQ81" s="352">
        <f t="shared" si="220"/>
        <v>0.29002899999999998</v>
      </c>
      <c r="BR81" s="352">
        <f t="shared" si="221"/>
        <v>0.270206</v>
      </c>
      <c r="BS81" s="352">
        <f t="shared" si="222"/>
        <v>0.108695</v>
      </c>
      <c r="BT81" s="352">
        <f t="shared" si="223"/>
        <v>1.9643000000000001E-2</v>
      </c>
      <c r="BU81" s="352">
        <f t="shared" si="224"/>
        <v>6.0299999999999998E-3</v>
      </c>
      <c r="BV81" s="352">
        <f t="shared" si="225"/>
        <v>6.3999999999999997E-5</v>
      </c>
      <c r="BW81" s="352">
        <f t="shared" si="226"/>
        <v>6.0000000000000002E-6</v>
      </c>
      <c r="BX81" s="352">
        <f t="shared" si="227"/>
        <v>2.4699999999999999E-4</v>
      </c>
      <c r="BY81" s="352">
        <f t="shared" si="228"/>
        <v>7.2360000000000002E-3</v>
      </c>
      <c r="BZ81" s="352">
        <f t="shared" si="229"/>
        <v>2.1690999999999998E-2</v>
      </c>
      <c r="CA81" s="352">
        <f t="shared" si="230"/>
        <v>6.2979999999999994E-2</v>
      </c>
      <c r="CB81" s="352">
        <f t="shared" si="231"/>
        <v>0.21317</v>
      </c>
      <c r="CC81" s="352">
        <f t="shared" si="232"/>
        <v>0.29002899999999998</v>
      </c>
      <c r="CD81" s="352">
        <f t="shared" si="233"/>
        <v>0.270206</v>
      </c>
      <c r="CE81" s="352">
        <f t="shared" si="234"/>
        <v>0.108695</v>
      </c>
      <c r="CF81" s="352">
        <f t="shared" si="235"/>
        <v>1.9643000000000001E-2</v>
      </c>
      <c r="CG81" s="352">
        <f t="shared" si="236"/>
        <v>6.0299999999999998E-3</v>
      </c>
      <c r="CH81" s="353">
        <f t="shared" si="237"/>
        <v>6.3999999999999997E-5</v>
      </c>
      <c r="CJ81" s="248">
        <f t="shared" si="240"/>
        <v>0.9999969999999998</v>
      </c>
    </row>
    <row r="82" spans="1:88" ht="15.5" x14ac:dyDescent="0.35">
      <c r="A82" s="581"/>
      <c r="B82" s="14" t="str">
        <f t="shared" si="238"/>
        <v>Ext Lighting</v>
      </c>
      <c r="C82" s="350">
        <v>0.106265</v>
      </c>
      <c r="D82" s="350">
        <v>8.2161999999999999E-2</v>
      </c>
      <c r="E82" s="350">
        <v>7.0887000000000006E-2</v>
      </c>
      <c r="F82" s="350">
        <v>6.8145999999999998E-2</v>
      </c>
      <c r="G82" s="350">
        <v>8.1852999999999995E-2</v>
      </c>
      <c r="H82" s="350">
        <v>6.7163E-2</v>
      </c>
      <c r="I82" s="350">
        <v>8.6751999999999996E-2</v>
      </c>
      <c r="J82" s="350">
        <v>6.9401000000000004E-2</v>
      </c>
      <c r="K82" s="350">
        <v>8.2907999999999996E-2</v>
      </c>
      <c r="L82" s="350">
        <v>0.100507</v>
      </c>
      <c r="M82" s="350">
        <v>8.7251999999999996E-2</v>
      </c>
      <c r="N82" s="350">
        <v>9.6703999999999998E-2</v>
      </c>
      <c r="O82" s="352">
        <f t="shared" si="239"/>
        <v>0.106265</v>
      </c>
      <c r="P82" s="352">
        <f t="shared" si="167"/>
        <v>8.2161999999999999E-2</v>
      </c>
      <c r="Q82" s="352">
        <f t="shared" si="168"/>
        <v>7.0887000000000006E-2</v>
      </c>
      <c r="R82" s="352">
        <f t="shared" si="169"/>
        <v>6.8145999999999998E-2</v>
      </c>
      <c r="S82" s="352">
        <f t="shared" si="170"/>
        <v>8.1852999999999995E-2</v>
      </c>
      <c r="T82" s="352">
        <f t="shared" si="171"/>
        <v>6.7163E-2</v>
      </c>
      <c r="U82" s="352">
        <f t="shared" si="172"/>
        <v>8.6751999999999996E-2</v>
      </c>
      <c r="V82" s="352">
        <f t="shared" si="173"/>
        <v>6.9401000000000004E-2</v>
      </c>
      <c r="W82" s="352">
        <f t="shared" si="174"/>
        <v>8.2907999999999996E-2</v>
      </c>
      <c r="X82" s="352">
        <f t="shared" si="175"/>
        <v>0.100507</v>
      </c>
      <c r="Y82" s="352">
        <f t="shared" si="176"/>
        <v>8.7251999999999996E-2</v>
      </c>
      <c r="Z82" s="352">
        <f t="shared" si="177"/>
        <v>9.6703999999999998E-2</v>
      </c>
      <c r="AA82" s="352">
        <f t="shared" si="178"/>
        <v>0.106265</v>
      </c>
      <c r="AB82" s="352">
        <f t="shared" si="179"/>
        <v>8.2161999999999999E-2</v>
      </c>
      <c r="AC82" s="352">
        <f t="shared" si="180"/>
        <v>7.0887000000000006E-2</v>
      </c>
      <c r="AD82" s="352">
        <f t="shared" si="181"/>
        <v>6.8145999999999998E-2</v>
      </c>
      <c r="AE82" s="352">
        <f t="shared" si="182"/>
        <v>8.1852999999999995E-2</v>
      </c>
      <c r="AF82" s="352">
        <f t="shared" si="183"/>
        <v>6.7163E-2</v>
      </c>
      <c r="AG82" s="352">
        <f t="shared" si="184"/>
        <v>8.6751999999999996E-2</v>
      </c>
      <c r="AH82" s="352">
        <f t="shared" si="185"/>
        <v>6.9401000000000004E-2</v>
      </c>
      <c r="AI82" s="352">
        <f t="shared" si="186"/>
        <v>8.2907999999999996E-2</v>
      </c>
      <c r="AJ82" s="352">
        <f t="shared" si="187"/>
        <v>0.100507</v>
      </c>
      <c r="AK82" s="352">
        <f t="shared" si="188"/>
        <v>8.7251999999999996E-2</v>
      </c>
      <c r="AL82" s="352">
        <f t="shared" si="189"/>
        <v>9.6703999999999998E-2</v>
      </c>
      <c r="AM82" s="352">
        <f t="shared" si="190"/>
        <v>0.106265</v>
      </c>
      <c r="AN82" s="352">
        <f t="shared" si="191"/>
        <v>8.2161999999999999E-2</v>
      </c>
      <c r="AO82" s="352">
        <f t="shared" si="192"/>
        <v>7.0887000000000006E-2</v>
      </c>
      <c r="AP82" s="352">
        <f t="shared" si="193"/>
        <v>6.8145999999999998E-2</v>
      </c>
      <c r="AQ82" s="352">
        <f t="shared" si="194"/>
        <v>8.1852999999999995E-2</v>
      </c>
      <c r="AR82" s="352">
        <f t="shared" si="195"/>
        <v>6.7163E-2</v>
      </c>
      <c r="AS82" s="352">
        <f t="shared" si="196"/>
        <v>8.6751999999999996E-2</v>
      </c>
      <c r="AT82" s="352">
        <f t="shared" si="197"/>
        <v>6.9401000000000004E-2</v>
      </c>
      <c r="AU82" s="352">
        <f t="shared" si="198"/>
        <v>8.2907999999999996E-2</v>
      </c>
      <c r="AV82" s="352">
        <f t="shared" si="199"/>
        <v>0.100507</v>
      </c>
      <c r="AW82" s="352">
        <f t="shared" si="200"/>
        <v>8.7251999999999996E-2</v>
      </c>
      <c r="AX82" s="352">
        <f t="shared" si="201"/>
        <v>9.6703999999999998E-2</v>
      </c>
      <c r="AY82" s="352">
        <f t="shared" si="202"/>
        <v>0.106265</v>
      </c>
      <c r="AZ82" s="352">
        <f t="shared" si="203"/>
        <v>8.2161999999999999E-2</v>
      </c>
      <c r="BA82" s="352">
        <f t="shared" si="204"/>
        <v>7.0887000000000006E-2</v>
      </c>
      <c r="BB82" s="352">
        <f t="shared" si="205"/>
        <v>6.8145999999999998E-2</v>
      </c>
      <c r="BC82" s="352">
        <f t="shared" si="206"/>
        <v>8.1852999999999995E-2</v>
      </c>
      <c r="BD82" s="352">
        <f t="shared" si="207"/>
        <v>6.7163E-2</v>
      </c>
      <c r="BE82" s="352">
        <f t="shared" si="208"/>
        <v>8.6751999999999996E-2</v>
      </c>
      <c r="BF82" s="352">
        <f t="shared" si="209"/>
        <v>6.9401000000000004E-2</v>
      </c>
      <c r="BG82" s="352">
        <f t="shared" si="210"/>
        <v>8.2907999999999996E-2</v>
      </c>
      <c r="BH82" s="352">
        <f t="shared" si="211"/>
        <v>0.100507</v>
      </c>
      <c r="BI82" s="352">
        <f t="shared" si="212"/>
        <v>8.7251999999999996E-2</v>
      </c>
      <c r="BJ82" s="352">
        <f t="shared" si="213"/>
        <v>9.6703999999999998E-2</v>
      </c>
      <c r="BK82" s="352">
        <f t="shared" si="214"/>
        <v>0.106265</v>
      </c>
      <c r="BL82" s="352">
        <f t="shared" si="215"/>
        <v>8.2161999999999999E-2</v>
      </c>
      <c r="BM82" s="352">
        <f t="shared" si="216"/>
        <v>7.0887000000000006E-2</v>
      </c>
      <c r="BN82" s="352">
        <f t="shared" si="217"/>
        <v>6.8145999999999998E-2</v>
      </c>
      <c r="BO82" s="352">
        <f t="shared" si="218"/>
        <v>8.1852999999999995E-2</v>
      </c>
      <c r="BP82" s="352">
        <f t="shared" si="219"/>
        <v>6.7163E-2</v>
      </c>
      <c r="BQ82" s="352">
        <f t="shared" si="220"/>
        <v>8.6751999999999996E-2</v>
      </c>
      <c r="BR82" s="352">
        <f t="shared" si="221"/>
        <v>6.9401000000000004E-2</v>
      </c>
      <c r="BS82" s="352">
        <f t="shared" si="222"/>
        <v>8.2907999999999996E-2</v>
      </c>
      <c r="BT82" s="352">
        <f t="shared" si="223"/>
        <v>0.100507</v>
      </c>
      <c r="BU82" s="352">
        <f t="shared" si="224"/>
        <v>8.7251999999999996E-2</v>
      </c>
      <c r="BV82" s="352">
        <f t="shared" si="225"/>
        <v>9.6703999999999998E-2</v>
      </c>
      <c r="BW82" s="352">
        <f t="shared" si="226"/>
        <v>0.106265</v>
      </c>
      <c r="BX82" s="352">
        <f t="shared" si="227"/>
        <v>8.2161999999999999E-2</v>
      </c>
      <c r="BY82" s="352">
        <f t="shared" si="228"/>
        <v>7.0887000000000006E-2</v>
      </c>
      <c r="BZ82" s="352">
        <f t="shared" si="229"/>
        <v>6.8145999999999998E-2</v>
      </c>
      <c r="CA82" s="352">
        <f t="shared" si="230"/>
        <v>8.1852999999999995E-2</v>
      </c>
      <c r="CB82" s="352">
        <f t="shared" si="231"/>
        <v>6.7163E-2</v>
      </c>
      <c r="CC82" s="352">
        <f t="shared" si="232"/>
        <v>8.6751999999999996E-2</v>
      </c>
      <c r="CD82" s="352">
        <f t="shared" si="233"/>
        <v>6.9401000000000004E-2</v>
      </c>
      <c r="CE82" s="352">
        <f t="shared" si="234"/>
        <v>8.2907999999999996E-2</v>
      </c>
      <c r="CF82" s="352">
        <f t="shared" si="235"/>
        <v>0.100507</v>
      </c>
      <c r="CG82" s="352">
        <f t="shared" si="236"/>
        <v>8.7251999999999996E-2</v>
      </c>
      <c r="CH82" s="353">
        <f t="shared" si="237"/>
        <v>9.6703999999999998E-2</v>
      </c>
      <c r="CJ82" s="248">
        <f t="shared" si="240"/>
        <v>1</v>
      </c>
    </row>
    <row r="83" spans="1:88" ht="15.5" x14ac:dyDescent="0.35">
      <c r="A83" s="581"/>
      <c r="B83" s="14" t="str">
        <f t="shared" si="238"/>
        <v>Heating</v>
      </c>
      <c r="C83" s="350">
        <v>0.210397</v>
      </c>
      <c r="D83" s="350">
        <v>0.17743600000000001</v>
      </c>
      <c r="E83" s="350">
        <v>0.13192400000000001</v>
      </c>
      <c r="F83" s="350">
        <v>5.9718E-2</v>
      </c>
      <c r="G83" s="350">
        <v>2.6769000000000001E-2</v>
      </c>
      <c r="H83" s="350">
        <v>4.2950000000000002E-3</v>
      </c>
      <c r="I83" s="350">
        <v>2.895E-3</v>
      </c>
      <c r="J83" s="350">
        <v>3.4320000000000002E-3</v>
      </c>
      <c r="K83" s="350">
        <v>9.4020000000000006E-3</v>
      </c>
      <c r="L83" s="350">
        <v>5.5496999999999998E-2</v>
      </c>
      <c r="M83" s="350">
        <v>0.115452</v>
      </c>
      <c r="N83" s="350">
        <v>0.20278099999999999</v>
      </c>
      <c r="O83" s="352">
        <f t="shared" si="239"/>
        <v>0.210397</v>
      </c>
      <c r="P83" s="352">
        <f t="shared" si="167"/>
        <v>0.17743600000000001</v>
      </c>
      <c r="Q83" s="352">
        <f t="shared" si="168"/>
        <v>0.13192400000000001</v>
      </c>
      <c r="R83" s="352">
        <f t="shared" si="169"/>
        <v>5.9718E-2</v>
      </c>
      <c r="S83" s="352">
        <f t="shared" si="170"/>
        <v>2.6769000000000001E-2</v>
      </c>
      <c r="T83" s="352">
        <f t="shared" si="171"/>
        <v>4.2950000000000002E-3</v>
      </c>
      <c r="U83" s="352">
        <f t="shared" si="172"/>
        <v>2.895E-3</v>
      </c>
      <c r="V83" s="352">
        <f t="shared" si="173"/>
        <v>3.4320000000000002E-3</v>
      </c>
      <c r="W83" s="352">
        <f t="shared" si="174"/>
        <v>9.4020000000000006E-3</v>
      </c>
      <c r="X83" s="352">
        <f t="shared" si="175"/>
        <v>5.5496999999999998E-2</v>
      </c>
      <c r="Y83" s="352">
        <f t="shared" si="176"/>
        <v>0.115452</v>
      </c>
      <c r="Z83" s="352">
        <f t="shared" si="177"/>
        <v>0.20278099999999999</v>
      </c>
      <c r="AA83" s="352">
        <f t="shared" si="178"/>
        <v>0.210397</v>
      </c>
      <c r="AB83" s="352">
        <f t="shared" si="179"/>
        <v>0.17743600000000001</v>
      </c>
      <c r="AC83" s="352">
        <f t="shared" si="180"/>
        <v>0.13192400000000001</v>
      </c>
      <c r="AD83" s="352">
        <f t="shared" si="181"/>
        <v>5.9718E-2</v>
      </c>
      <c r="AE83" s="352">
        <f t="shared" si="182"/>
        <v>2.6769000000000001E-2</v>
      </c>
      <c r="AF83" s="352">
        <f t="shared" si="183"/>
        <v>4.2950000000000002E-3</v>
      </c>
      <c r="AG83" s="352">
        <f t="shared" si="184"/>
        <v>2.895E-3</v>
      </c>
      <c r="AH83" s="352">
        <f t="shared" si="185"/>
        <v>3.4320000000000002E-3</v>
      </c>
      <c r="AI83" s="352">
        <f t="shared" si="186"/>
        <v>9.4020000000000006E-3</v>
      </c>
      <c r="AJ83" s="352">
        <f t="shared" si="187"/>
        <v>5.5496999999999998E-2</v>
      </c>
      <c r="AK83" s="352">
        <f t="shared" si="188"/>
        <v>0.115452</v>
      </c>
      <c r="AL83" s="352">
        <f t="shared" si="189"/>
        <v>0.20278099999999999</v>
      </c>
      <c r="AM83" s="352">
        <f t="shared" si="190"/>
        <v>0.210397</v>
      </c>
      <c r="AN83" s="352">
        <f t="shared" si="191"/>
        <v>0.17743600000000001</v>
      </c>
      <c r="AO83" s="352">
        <f t="shared" si="192"/>
        <v>0.13192400000000001</v>
      </c>
      <c r="AP83" s="352">
        <f t="shared" si="193"/>
        <v>5.9718E-2</v>
      </c>
      <c r="AQ83" s="352">
        <f t="shared" si="194"/>
        <v>2.6769000000000001E-2</v>
      </c>
      <c r="AR83" s="352">
        <f t="shared" si="195"/>
        <v>4.2950000000000002E-3</v>
      </c>
      <c r="AS83" s="352">
        <f t="shared" si="196"/>
        <v>2.895E-3</v>
      </c>
      <c r="AT83" s="352">
        <f t="shared" si="197"/>
        <v>3.4320000000000002E-3</v>
      </c>
      <c r="AU83" s="352">
        <f t="shared" si="198"/>
        <v>9.4020000000000006E-3</v>
      </c>
      <c r="AV83" s="352">
        <f t="shared" si="199"/>
        <v>5.5496999999999998E-2</v>
      </c>
      <c r="AW83" s="352">
        <f t="shared" si="200"/>
        <v>0.115452</v>
      </c>
      <c r="AX83" s="352">
        <f t="shared" si="201"/>
        <v>0.20278099999999999</v>
      </c>
      <c r="AY83" s="352">
        <f t="shared" si="202"/>
        <v>0.210397</v>
      </c>
      <c r="AZ83" s="352">
        <f t="shared" si="203"/>
        <v>0.17743600000000001</v>
      </c>
      <c r="BA83" s="352">
        <f t="shared" si="204"/>
        <v>0.13192400000000001</v>
      </c>
      <c r="BB83" s="352">
        <f t="shared" si="205"/>
        <v>5.9718E-2</v>
      </c>
      <c r="BC83" s="352">
        <f t="shared" si="206"/>
        <v>2.6769000000000001E-2</v>
      </c>
      <c r="BD83" s="352">
        <f t="shared" si="207"/>
        <v>4.2950000000000002E-3</v>
      </c>
      <c r="BE83" s="352">
        <f t="shared" si="208"/>
        <v>2.895E-3</v>
      </c>
      <c r="BF83" s="352">
        <f t="shared" si="209"/>
        <v>3.4320000000000002E-3</v>
      </c>
      <c r="BG83" s="352">
        <f t="shared" si="210"/>
        <v>9.4020000000000006E-3</v>
      </c>
      <c r="BH83" s="352">
        <f t="shared" si="211"/>
        <v>5.5496999999999998E-2</v>
      </c>
      <c r="BI83" s="352">
        <f t="shared" si="212"/>
        <v>0.115452</v>
      </c>
      <c r="BJ83" s="352">
        <f t="shared" si="213"/>
        <v>0.20278099999999999</v>
      </c>
      <c r="BK83" s="352">
        <f t="shared" si="214"/>
        <v>0.210397</v>
      </c>
      <c r="BL83" s="352">
        <f t="shared" si="215"/>
        <v>0.17743600000000001</v>
      </c>
      <c r="BM83" s="352">
        <f t="shared" si="216"/>
        <v>0.13192400000000001</v>
      </c>
      <c r="BN83" s="352">
        <f t="shared" si="217"/>
        <v>5.9718E-2</v>
      </c>
      <c r="BO83" s="352">
        <f t="shared" si="218"/>
        <v>2.6769000000000001E-2</v>
      </c>
      <c r="BP83" s="352">
        <f t="shared" si="219"/>
        <v>4.2950000000000002E-3</v>
      </c>
      <c r="BQ83" s="352">
        <f t="shared" si="220"/>
        <v>2.895E-3</v>
      </c>
      <c r="BR83" s="352">
        <f t="shared" si="221"/>
        <v>3.4320000000000002E-3</v>
      </c>
      <c r="BS83" s="352">
        <f t="shared" si="222"/>
        <v>9.4020000000000006E-3</v>
      </c>
      <c r="BT83" s="352">
        <f t="shared" si="223"/>
        <v>5.5496999999999998E-2</v>
      </c>
      <c r="BU83" s="352">
        <f t="shared" si="224"/>
        <v>0.115452</v>
      </c>
      <c r="BV83" s="352">
        <f t="shared" si="225"/>
        <v>0.20278099999999999</v>
      </c>
      <c r="BW83" s="352">
        <f t="shared" si="226"/>
        <v>0.210397</v>
      </c>
      <c r="BX83" s="352">
        <f t="shared" si="227"/>
        <v>0.17743600000000001</v>
      </c>
      <c r="BY83" s="352">
        <f t="shared" si="228"/>
        <v>0.13192400000000001</v>
      </c>
      <c r="BZ83" s="352">
        <f t="shared" si="229"/>
        <v>5.9718E-2</v>
      </c>
      <c r="CA83" s="352">
        <f t="shared" si="230"/>
        <v>2.6769000000000001E-2</v>
      </c>
      <c r="CB83" s="352">
        <f t="shared" si="231"/>
        <v>4.2950000000000002E-3</v>
      </c>
      <c r="CC83" s="352">
        <f t="shared" si="232"/>
        <v>2.895E-3</v>
      </c>
      <c r="CD83" s="352">
        <f t="shared" si="233"/>
        <v>3.4320000000000002E-3</v>
      </c>
      <c r="CE83" s="352">
        <f t="shared" si="234"/>
        <v>9.4020000000000006E-3</v>
      </c>
      <c r="CF83" s="352">
        <f t="shared" si="235"/>
        <v>5.5496999999999998E-2</v>
      </c>
      <c r="CG83" s="352">
        <f t="shared" si="236"/>
        <v>0.115452</v>
      </c>
      <c r="CH83" s="353">
        <f t="shared" si="237"/>
        <v>0.20278099999999999</v>
      </c>
      <c r="CJ83" s="248">
        <f t="shared" si="240"/>
        <v>0.99999800000000016</v>
      </c>
    </row>
    <row r="84" spans="1:88" ht="15.5" x14ac:dyDescent="0.35">
      <c r="A84" s="581"/>
      <c r="B84" s="14" t="str">
        <f t="shared" si="238"/>
        <v>HVAC</v>
      </c>
      <c r="C84" s="350">
        <v>0.107824</v>
      </c>
      <c r="D84" s="350">
        <v>9.1051999999999994E-2</v>
      </c>
      <c r="E84" s="350">
        <v>7.1135000000000004E-2</v>
      </c>
      <c r="F84" s="350">
        <v>4.1179E-2</v>
      </c>
      <c r="G84" s="350">
        <v>4.4423999999999998E-2</v>
      </c>
      <c r="H84" s="350">
        <v>0.106128</v>
      </c>
      <c r="I84" s="350">
        <v>0.14288100000000001</v>
      </c>
      <c r="J84" s="350">
        <v>0.133494</v>
      </c>
      <c r="K84" s="350">
        <v>5.781E-2</v>
      </c>
      <c r="L84" s="350">
        <v>3.8018000000000003E-2</v>
      </c>
      <c r="M84" s="350">
        <v>6.2103999999999999E-2</v>
      </c>
      <c r="N84" s="350">
        <v>0.10395</v>
      </c>
      <c r="O84" s="352">
        <f t="shared" si="239"/>
        <v>0.107824</v>
      </c>
      <c r="P84" s="352">
        <f t="shared" si="167"/>
        <v>9.1051999999999994E-2</v>
      </c>
      <c r="Q84" s="352">
        <f t="shared" si="168"/>
        <v>7.1135000000000004E-2</v>
      </c>
      <c r="R84" s="352">
        <f t="shared" si="169"/>
        <v>4.1179E-2</v>
      </c>
      <c r="S84" s="352">
        <f t="shared" si="170"/>
        <v>4.4423999999999998E-2</v>
      </c>
      <c r="T84" s="352">
        <f t="shared" si="171"/>
        <v>0.106128</v>
      </c>
      <c r="U84" s="352">
        <f t="shared" si="172"/>
        <v>0.14288100000000001</v>
      </c>
      <c r="V84" s="352">
        <f t="shared" si="173"/>
        <v>0.133494</v>
      </c>
      <c r="W84" s="352">
        <f t="shared" si="174"/>
        <v>5.781E-2</v>
      </c>
      <c r="X84" s="352">
        <f t="shared" si="175"/>
        <v>3.8018000000000003E-2</v>
      </c>
      <c r="Y84" s="352">
        <f t="shared" si="176"/>
        <v>6.2103999999999999E-2</v>
      </c>
      <c r="Z84" s="352">
        <f t="shared" si="177"/>
        <v>0.10395</v>
      </c>
      <c r="AA84" s="352">
        <f t="shared" si="178"/>
        <v>0.107824</v>
      </c>
      <c r="AB84" s="352">
        <f t="shared" si="179"/>
        <v>9.1051999999999994E-2</v>
      </c>
      <c r="AC84" s="352">
        <f t="shared" si="180"/>
        <v>7.1135000000000004E-2</v>
      </c>
      <c r="AD84" s="352">
        <f t="shared" si="181"/>
        <v>4.1179E-2</v>
      </c>
      <c r="AE84" s="352">
        <f t="shared" si="182"/>
        <v>4.4423999999999998E-2</v>
      </c>
      <c r="AF84" s="352">
        <f t="shared" si="183"/>
        <v>0.106128</v>
      </c>
      <c r="AG84" s="352">
        <f t="shared" si="184"/>
        <v>0.14288100000000001</v>
      </c>
      <c r="AH84" s="352">
        <f t="shared" si="185"/>
        <v>0.133494</v>
      </c>
      <c r="AI84" s="352">
        <f t="shared" si="186"/>
        <v>5.781E-2</v>
      </c>
      <c r="AJ84" s="352">
        <f t="shared" si="187"/>
        <v>3.8018000000000003E-2</v>
      </c>
      <c r="AK84" s="352">
        <f t="shared" si="188"/>
        <v>6.2103999999999999E-2</v>
      </c>
      <c r="AL84" s="352">
        <f t="shared" si="189"/>
        <v>0.10395</v>
      </c>
      <c r="AM84" s="352">
        <f t="shared" si="190"/>
        <v>0.107824</v>
      </c>
      <c r="AN84" s="352">
        <f t="shared" si="191"/>
        <v>9.1051999999999994E-2</v>
      </c>
      <c r="AO84" s="352">
        <f t="shared" si="192"/>
        <v>7.1135000000000004E-2</v>
      </c>
      <c r="AP84" s="352">
        <f t="shared" si="193"/>
        <v>4.1179E-2</v>
      </c>
      <c r="AQ84" s="352">
        <f t="shared" si="194"/>
        <v>4.4423999999999998E-2</v>
      </c>
      <c r="AR84" s="352">
        <f t="shared" si="195"/>
        <v>0.106128</v>
      </c>
      <c r="AS84" s="352">
        <f t="shared" si="196"/>
        <v>0.14288100000000001</v>
      </c>
      <c r="AT84" s="352">
        <f t="shared" si="197"/>
        <v>0.133494</v>
      </c>
      <c r="AU84" s="352">
        <f t="shared" si="198"/>
        <v>5.781E-2</v>
      </c>
      <c r="AV84" s="352">
        <f t="shared" si="199"/>
        <v>3.8018000000000003E-2</v>
      </c>
      <c r="AW84" s="352">
        <f t="shared" si="200"/>
        <v>6.2103999999999999E-2</v>
      </c>
      <c r="AX84" s="352">
        <f t="shared" si="201"/>
        <v>0.10395</v>
      </c>
      <c r="AY84" s="352">
        <f t="shared" si="202"/>
        <v>0.107824</v>
      </c>
      <c r="AZ84" s="352">
        <f t="shared" si="203"/>
        <v>9.1051999999999994E-2</v>
      </c>
      <c r="BA84" s="352">
        <f t="shared" si="204"/>
        <v>7.1135000000000004E-2</v>
      </c>
      <c r="BB84" s="352">
        <f t="shared" si="205"/>
        <v>4.1179E-2</v>
      </c>
      <c r="BC84" s="352">
        <f t="shared" si="206"/>
        <v>4.4423999999999998E-2</v>
      </c>
      <c r="BD84" s="352">
        <f t="shared" si="207"/>
        <v>0.106128</v>
      </c>
      <c r="BE84" s="352">
        <f t="shared" si="208"/>
        <v>0.14288100000000001</v>
      </c>
      <c r="BF84" s="352">
        <f t="shared" si="209"/>
        <v>0.133494</v>
      </c>
      <c r="BG84" s="352">
        <f t="shared" si="210"/>
        <v>5.781E-2</v>
      </c>
      <c r="BH84" s="352">
        <f t="shared" si="211"/>
        <v>3.8018000000000003E-2</v>
      </c>
      <c r="BI84" s="352">
        <f t="shared" si="212"/>
        <v>6.2103999999999999E-2</v>
      </c>
      <c r="BJ84" s="352">
        <f t="shared" si="213"/>
        <v>0.10395</v>
      </c>
      <c r="BK84" s="352">
        <f t="shared" si="214"/>
        <v>0.107824</v>
      </c>
      <c r="BL84" s="352">
        <f t="shared" si="215"/>
        <v>9.1051999999999994E-2</v>
      </c>
      <c r="BM84" s="352">
        <f t="shared" si="216"/>
        <v>7.1135000000000004E-2</v>
      </c>
      <c r="BN84" s="352">
        <f t="shared" si="217"/>
        <v>4.1179E-2</v>
      </c>
      <c r="BO84" s="352">
        <f t="shared" si="218"/>
        <v>4.4423999999999998E-2</v>
      </c>
      <c r="BP84" s="352">
        <f t="shared" si="219"/>
        <v>0.106128</v>
      </c>
      <c r="BQ84" s="352">
        <f t="shared" si="220"/>
        <v>0.14288100000000001</v>
      </c>
      <c r="BR84" s="352">
        <f t="shared" si="221"/>
        <v>0.133494</v>
      </c>
      <c r="BS84" s="352">
        <f t="shared" si="222"/>
        <v>5.781E-2</v>
      </c>
      <c r="BT84" s="352">
        <f t="shared" si="223"/>
        <v>3.8018000000000003E-2</v>
      </c>
      <c r="BU84" s="352">
        <f t="shared" si="224"/>
        <v>6.2103999999999999E-2</v>
      </c>
      <c r="BV84" s="352">
        <f t="shared" si="225"/>
        <v>0.10395</v>
      </c>
      <c r="BW84" s="352">
        <f t="shared" si="226"/>
        <v>0.107824</v>
      </c>
      <c r="BX84" s="352">
        <f t="shared" si="227"/>
        <v>9.1051999999999994E-2</v>
      </c>
      <c r="BY84" s="352">
        <f t="shared" si="228"/>
        <v>7.1135000000000004E-2</v>
      </c>
      <c r="BZ84" s="352">
        <f t="shared" si="229"/>
        <v>4.1179E-2</v>
      </c>
      <c r="CA84" s="352">
        <f t="shared" si="230"/>
        <v>4.4423999999999998E-2</v>
      </c>
      <c r="CB84" s="352">
        <f t="shared" si="231"/>
        <v>0.106128</v>
      </c>
      <c r="CC84" s="352">
        <f t="shared" si="232"/>
        <v>0.14288100000000001</v>
      </c>
      <c r="CD84" s="352">
        <f t="shared" si="233"/>
        <v>0.133494</v>
      </c>
      <c r="CE84" s="352">
        <f t="shared" si="234"/>
        <v>5.781E-2</v>
      </c>
      <c r="CF84" s="352">
        <f t="shared" si="235"/>
        <v>3.8018000000000003E-2</v>
      </c>
      <c r="CG84" s="352">
        <f t="shared" si="236"/>
        <v>6.2103999999999999E-2</v>
      </c>
      <c r="CH84" s="353">
        <f t="shared" si="237"/>
        <v>0.10395</v>
      </c>
      <c r="CJ84" s="248">
        <f t="shared" si="240"/>
        <v>0.99999900000000008</v>
      </c>
    </row>
    <row r="85" spans="1:88" ht="15.5" x14ac:dyDescent="0.35">
      <c r="A85" s="581"/>
      <c r="B85" s="14" t="str">
        <f t="shared" si="238"/>
        <v>Lighting</v>
      </c>
      <c r="C85" s="350">
        <v>9.3563999999999994E-2</v>
      </c>
      <c r="D85" s="350">
        <v>7.2162000000000004E-2</v>
      </c>
      <c r="E85" s="350">
        <v>7.8372999999999998E-2</v>
      </c>
      <c r="F85" s="350">
        <v>7.6534000000000005E-2</v>
      </c>
      <c r="G85" s="350">
        <v>9.4246999999999997E-2</v>
      </c>
      <c r="H85" s="350">
        <v>7.5599E-2</v>
      </c>
      <c r="I85" s="350">
        <v>9.6199999999999994E-2</v>
      </c>
      <c r="J85" s="350">
        <v>7.7077999999999994E-2</v>
      </c>
      <c r="K85" s="350">
        <v>8.1374000000000002E-2</v>
      </c>
      <c r="L85" s="350">
        <v>9.4072000000000003E-2</v>
      </c>
      <c r="M85" s="350">
        <v>7.6706999999999997E-2</v>
      </c>
      <c r="N85" s="350">
        <v>8.4089999999999998E-2</v>
      </c>
      <c r="O85" s="352">
        <f t="shared" si="239"/>
        <v>9.3563999999999994E-2</v>
      </c>
      <c r="P85" s="352">
        <f t="shared" si="167"/>
        <v>7.2162000000000004E-2</v>
      </c>
      <c r="Q85" s="352">
        <f t="shared" si="168"/>
        <v>7.8372999999999998E-2</v>
      </c>
      <c r="R85" s="352">
        <f t="shared" si="169"/>
        <v>7.6534000000000005E-2</v>
      </c>
      <c r="S85" s="352">
        <f t="shared" si="170"/>
        <v>9.4246999999999997E-2</v>
      </c>
      <c r="T85" s="352">
        <f t="shared" si="171"/>
        <v>7.5599E-2</v>
      </c>
      <c r="U85" s="352">
        <f t="shared" si="172"/>
        <v>9.6199999999999994E-2</v>
      </c>
      <c r="V85" s="352">
        <f t="shared" si="173"/>
        <v>7.7077999999999994E-2</v>
      </c>
      <c r="W85" s="352">
        <f t="shared" si="174"/>
        <v>8.1374000000000002E-2</v>
      </c>
      <c r="X85" s="352">
        <f t="shared" si="175"/>
        <v>9.4072000000000003E-2</v>
      </c>
      <c r="Y85" s="352">
        <f t="shared" si="176"/>
        <v>7.6706999999999997E-2</v>
      </c>
      <c r="Z85" s="352">
        <f t="shared" si="177"/>
        <v>8.4089999999999998E-2</v>
      </c>
      <c r="AA85" s="352">
        <f t="shared" si="178"/>
        <v>9.3563999999999994E-2</v>
      </c>
      <c r="AB85" s="352">
        <f t="shared" si="179"/>
        <v>7.2162000000000004E-2</v>
      </c>
      <c r="AC85" s="352">
        <f t="shared" si="180"/>
        <v>7.8372999999999998E-2</v>
      </c>
      <c r="AD85" s="352">
        <f t="shared" si="181"/>
        <v>7.6534000000000005E-2</v>
      </c>
      <c r="AE85" s="352">
        <f t="shared" si="182"/>
        <v>9.4246999999999997E-2</v>
      </c>
      <c r="AF85" s="352">
        <f t="shared" si="183"/>
        <v>7.5599E-2</v>
      </c>
      <c r="AG85" s="352">
        <f t="shared" si="184"/>
        <v>9.6199999999999994E-2</v>
      </c>
      <c r="AH85" s="352">
        <f t="shared" si="185"/>
        <v>7.7077999999999994E-2</v>
      </c>
      <c r="AI85" s="352">
        <f t="shared" si="186"/>
        <v>8.1374000000000002E-2</v>
      </c>
      <c r="AJ85" s="352">
        <f t="shared" si="187"/>
        <v>9.4072000000000003E-2</v>
      </c>
      <c r="AK85" s="352">
        <f t="shared" si="188"/>
        <v>7.6706999999999997E-2</v>
      </c>
      <c r="AL85" s="352">
        <f t="shared" si="189"/>
        <v>8.4089999999999998E-2</v>
      </c>
      <c r="AM85" s="352">
        <f t="shared" si="190"/>
        <v>9.3563999999999994E-2</v>
      </c>
      <c r="AN85" s="352">
        <f t="shared" si="191"/>
        <v>7.2162000000000004E-2</v>
      </c>
      <c r="AO85" s="352">
        <f t="shared" si="192"/>
        <v>7.8372999999999998E-2</v>
      </c>
      <c r="AP85" s="352">
        <f t="shared" si="193"/>
        <v>7.6534000000000005E-2</v>
      </c>
      <c r="AQ85" s="352">
        <f t="shared" si="194"/>
        <v>9.4246999999999997E-2</v>
      </c>
      <c r="AR85" s="352">
        <f t="shared" si="195"/>
        <v>7.5599E-2</v>
      </c>
      <c r="AS85" s="352">
        <f t="shared" si="196"/>
        <v>9.6199999999999994E-2</v>
      </c>
      <c r="AT85" s="352">
        <f t="shared" si="197"/>
        <v>7.7077999999999994E-2</v>
      </c>
      <c r="AU85" s="352">
        <f t="shared" si="198"/>
        <v>8.1374000000000002E-2</v>
      </c>
      <c r="AV85" s="352">
        <f t="shared" si="199"/>
        <v>9.4072000000000003E-2</v>
      </c>
      <c r="AW85" s="352">
        <f t="shared" si="200"/>
        <v>7.6706999999999997E-2</v>
      </c>
      <c r="AX85" s="352">
        <f t="shared" si="201"/>
        <v>8.4089999999999998E-2</v>
      </c>
      <c r="AY85" s="352">
        <f t="shared" si="202"/>
        <v>9.3563999999999994E-2</v>
      </c>
      <c r="AZ85" s="352">
        <f t="shared" si="203"/>
        <v>7.2162000000000004E-2</v>
      </c>
      <c r="BA85" s="352">
        <f t="shared" si="204"/>
        <v>7.8372999999999998E-2</v>
      </c>
      <c r="BB85" s="352">
        <f t="shared" si="205"/>
        <v>7.6534000000000005E-2</v>
      </c>
      <c r="BC85" s="352">
        <f t="shared" si="206"/>
        <v>9.4246999999999997E-2</v>
      </c>
      <c r="BD85" s="352">
        <f t="shared" si="207"/>
        <v>7.5599E-2</v>
      </c>
      <c r="BE85" s="352">
        <f t="shared" si="208"/>
        <v>9.6199999999999994E-2</v>
      </c>
      <c r="BF85" s="352">
        <f t="shared" si="209"/>
        <v>7.7077999999999994E-2</v>
      </c>
      <c r="BG85" s="352">
        <f t="shared" si="210"/>
        <v>8.1374000000000002E-2</v>
      </c>
      <c r="BH85" s="352">
        <f t="shared" si="211"/>
        <v>9.4072000000000003E-2</v>
      </c>
      <c r="BI85" s="352">
        <f t="shared" si="212"/>
        <v>7.6706999999999997E-2</v>
      </c>
      <c r="BJ85" s="352">
        <f t="shared" si="213"/>
        <v>8.4089999999999998E-2</v>
      </c>
      <c r="BK85" s="352">
        <f t="shared" si="214"/>
        <v>9.3563999999999994E-2</v>
      </c>
      <c r="BL85" s="352">
        <f t="shared" si="215"/>
        <v>7.2162000000000004E-2</v>
      </c>
      <c r="BM85" s="352">
        <f t="shared" si="216"/>
        <v>7.8372999999999998E-2</v>
      </c>
      <c r="BN85" s="352">
        <f t="shared" si="217"/>
        <v>7.6534000000000005E-2</v>
      </c>
      <c r="BO85" s="352">
        <f t="shared" si="218"/>
        <v>9.4246999999999997E-2</v>
      </c>
      <c r="BP85" s="352">
        <f t="shared" si="219"/>
        <v>7.5599E-2</v>
      </c>
      <c r="BQ85" s="352">
        <f t="shared" si="220"/>
        <v>9.6199999999999994E-2</v>
      </c>
      <c r="BR85" s="352">
        <f t="shared" si="221"/>
        <v>7.7077999999999994E-2</v>
      </c>
      <c r="BS85" s="352">
        <f t="shared" si="222"/>
        <v>8.1374000000000002E-2</v>
      </c>
      <c r="BT85" s="352">
        <f t="shared" si="223"/>
        <v>9.4072000000000003E-2</v>
      </c>
      <c r="BU85" s="352">
        <f t="shared" si="224"/>
        <v>7.6706999999999997E-2</v>
      </c>
      <c r="BV85" s="352">
        <f t="shared" si="225"/>
        <v>8.4089999999999998E-2</v>
      </c>
      <c r="BW85" s="352">
        <f t="shared" si="226"/>
        <v>9.3563999999999994E-2</v>
      </c>
      <c r="BX85" s="352">
        <f t="shared" si="227"/>
        <v>7.2162000000000004E-2</v>
      </c>
      <c r="BY85" s="352">
        <f t="shared" si="228"/>
        <v>7.8372999999999998E-2</v>
      </c>
      <c r="BZ85" s="352">
        <f t="shared" si="229"/>
        <v>7.6534000000000005E-2</v>
      </c>
      <c r="CA85" s="352">
        <f t="shared" si="230"/>
        <v>9.4246999999999997E-2</v>
      </c>
      <c r="CB85" s="352">
        <f t="shared" si="231"/>
        <v>7.5599E-2</v>
      </c>
      <c r="CC85" s="352">
        <f t="shared" si="232"/>
        <v>9.6199999999999994E-2</v>
      </c>
      <c r="CD85" s="352">
        <f t="shared" si="233"/>
        <v>7.7077999999999994E-2</v>
      </c>
      <c r="CE85" s="352">
        <f t="shared" si="234"/>
        <v>8.1374000000000002E-2</v>
      </c>
      <c r="CF85" s="352">
        <f t="shared" si="235"/>
        <v>9.4072000000000003E-2</v>
      </c>
      <c r="CG85" s="352">
        <f t="shared" si="236"/>
        <v>7.6706999999999997E-2</v>
      </c>
      <c r="CH85" s="353">
        <f t="shared" si="237"/>
        <v>8.4089999999999998E-2</v>
      </c>
      <c r="CJ85" s="248">
        <f t="shared" si="240"/>
        <v>1</v>
      </c>
    </row>
    <row r="86" spans="1:88" ht="15.5" x14ac:dyDescent="0.35">
      <c r="A86" s="581"/>
      <c r="B86" s="14" t="str">
        <f t="shared" si="238"/>
        <v>Miscellaneous</v>
      </c>
      <c r="C86" s="350">
        <v>8.5109000000000004E-2</v>
      </c>
      <c r="D86" s="350">
        <v>7.7715000000000006E-2</v>
      </c>
      <c r="E86" s="350">
        <v>8.6136000000000004E-2</v>
      </c>
      <c r="F86" s="350">
        <v>7.9796000000000006E-2</v>
      </c>
      <c r="G86" s="350">
        <v>8.5334999999999994E-2</v>
      </c>
      <c r="H86" s="350">
        <v>8.1994999999999998E-2</v>
      </c>
      <c r="I86" s="350">
        <v>8.4098999999999993E-2</v>
      </c>
      <c r="J86" s="350">
        <v>8.4198999999999996E-2</v>
      </c>
      <c r="K86" s="350">
        <v>8.2512000000000002E-2</v>
      </c>
      <c r="L86" s="350">
        <v>8.5277000000000006E-2</v>
      </c>
      <c r="M86" s="350">
        <v>8.2588999999999996E-2</v>
      </c>
      <c r="N86" s="350">
        <v>8.5237999999999994E-2</v>
      </c>
      <c r="O86" s="352">
        <f t="shared" si="239"/>
        <v>8.5109000000000004E-2</v>
      </c>
      <c r="P86" s="352">
        <f t="shared" si="167"/>
        <v>7.7715000000000006E-2</v>
      </c>
      <c r="Q86" s="352">
        <f t="shared" si="168"/>
        <v>8.6136000000000004E-2</v>
      </c>
      <c r="R86" s="352">
        <f t="shared" si="169"/>
        <v>7.9796000000000006E-2</v>
      </c>
      <c r="S86" s="352">
        <f t="shared" si="170"/>
        <v>8.5334999999999994E-2</v>
      </c>
      <c r="T86" s="352">
        <f t="shared" si="171"/>
        <v>8.1994999999999998E-2</v>
      </c>
      <c r="U86" s="352">
        <f t="shared" si="172"/>
        <v>8.4098999999999993E-2</v>
      </c>
      <c r="V86" s="352">
        <f t="shared" si="173"/>
        <v>8.4198999999999996E-2</v>
      </c>
      <c r="W86" s="352">
        <f t="shared" si="174"/>
        <v>8.2512000000000002E-2</v>
      </c>
      <c r="X86" s="352">
        <f t="shared" si="175"/>
        <v>8.5277000000000006E-2</v>
      </c>
      <c r="Y86" s="352">
        <f t="shared" si="176"/>
        <v>8.2588999999999996E-2</v>
      </c>
      <c r="Z86" s="352">
        <f t="shared" si="177"/>
        <v>8.5237999999999994E-2</v>
      </c>
      <c r="AA86" s="352">
        <f t="shared" si="178"/>
        <v>8.5109000000000004E-2</v>
      </c>
      <c r="AB86" s="352">
        <f t="shared" si="179"/>
        <v>7.7715000000000006E-2</v>
      </c>
      <c r="AC86" s="352">
        <f t="shared" si="180"/>
        <v>8.6136000000000004E-2</v>
      </c>
      <c r="AD86" s="352">
        <f t="shared" si="181"/>
        <v>7.9796000000000006E-2</v>
      </c>
      <c r="AE86" s="352">
        <f t="shared" si="182"/>
        <v>8.5334999999999994E-2</v>
      </c>
      <c r="AF86" s="352">
        <f t="shared" si="183"/>
        <v>8.1994999999999998E-2</v>
      </c>
      <c r="AG86" s="352">
        <f t="shared" si="184"/>
        <v>8.4098999999999993E-2</v>
      </c>
      <c r="AH86" s="352">
        <f t="shared" si="185"/>
        <v>8.4198999999999996E-2</v>
      </c>
      <c r="AI86" s="352">
        <f t="shared" si="186"/>
        <v>8.2512000000000002E-2</v>
      </c>
      <c r="AJ86" s="352">
        <f t="shared" si="187"/>
        <v>8.5277000000000006E-2</v>
      </c>
      <c r="AK86" s="352">
        <f t="shared" si="188"/>
        <v>8.2588999999999996E-2</v>
      </c>
      <c r="AL86" s="352">
        <f t="shared" si="189"/>
        <v>8.5237999999999994E-2</v>
      </c>
      <c r="AM86" s="352">
        <f t="shared" si="190"/>
        <v>8.5109000000000004E-2</v>
      </c>
      <c r="AN86" s="352">
        <f t="shared" si="191"/>
        <v>7.7715000000000006E-2</v>
      </c>
      <c r="AO86" s="352">
        <f t="shared" si="192"/>
        <v>8.6136000000000004E-2</v>
      </c>
      <c r="AP86" s="352">
        <f t="shared" si="193"/>
        <v>7.9796000000000006E-2</v>
      </c>
      <c r="AQ86" s="352">
        <f t="shared" si="194"/>
        <v>8.5334999999999994E-2</v>
      </c>
      <c r="AR86" s="352">
        <f t="shared" si="195"/>
        <v>8.1994999999999998E-2</v>
      </c>
      <c r="AS86" s="352">
        <f t="shared" si="196"/>
        <v>8.4098999999999993E-2</v>
      </c>
      <c r="AT86" s="352">
        <f t="shared" si="197"/>
        <v>8.4198999999999996E-2</v>
      </c>
      <c r="AU86" s="352">
        <f t="shared" si="198"/>
        <v>8.2512000000000002E-2</v>
      </c>
      <c r="AV86" s="352">
        <f t="shared" si="199"/>
        <v>8.5277000000000006E-2</v>
      </c>
      <c r="AW86" s="352">
        <f t="shared" si="200"/>
        <v>8.2588999999999996E-2</v>
      </c>
      <c r="AX86" s="352">
        <f t="shared" si="201"/>
        <v>8.5237999999999994E-2</v>
      </c>
      <c r="AY86" s="352">
        <f t="shared" si="202"/>
        <v>8.5109000000000004E-2</v>
      </c>
      <c r="AZ86" s="352">
        <f t="shared" si="203"/>
        <v>7.7715000000000006E-2</v>
      </c>
      <c r="BA86" s="352">
        <f t="shared" si="204"/>
        <v>8.6136000000000004E-2</v>
      </c>
      <c r="BB86" s="352">
        <f t="shared" si="205"/>
        <v>7.9796000000000006E-2</v>
      </c>
      <c r="BC86" s="352">
        <f t="shared" si="206"/>
        <v>8.5334999999999994E-2</v>
      </c>
      <c r="BD86" s="352">
        <f t="shared" si="207"/>
        <v>8.1994999999999998E-2</v>
      </c>
      <c r="BE86" s="352">
        <f t="shared" si="208"/>
        <v>8.4098999999999993E-2</v>
      </c>
      <c r="BF86" s="352">
        <f t="shared" si="209"/>
        <v>8.4198999999999996E-2</v>
      </c>
      <c r="BG86" s="352">
        <f t="shared" si="210"/>
        <v>8.2512000000000002E-2</v>
      </c>
      <c r="BH86" s="352">
        <f t="shared" si="211"/>
        <v>8.5277000000000006E-2</v>
      </c>
      <c r="BI86" s="352">
        <f t="shared" si="212"/>
        <v>8.2588999999999996E-2</v>
      </c>
      <c r="BJ86" s="352">
        <f t="shared" si="213"/>
        <v>8.5237999999999994E-2</v>
      </c>
      <c r="BK86" s="352">
        <f t="shared" si="214"/>
        <v>8.5109000000000004E-2</v>
      </c>
      <c r="BL86" s="352">
        <f t="shared" si="215"/>
        <v>7.7715000000000006E-2</v>
      </c>
      <c r="BM86" s="352">
        <f t="shared" si="216"/>
        <v>8.6136000000000004E-2</v>
      </c>
      <c r="BN86" s="352">
        <f t="shared" si="217"/>
        <v>7.9796000000000006E-2</v>
      </c>
      <c r="BO86" s="352">
        <f t="shared" si="218"/>
        <v>8.5334999999999994E-2</v>
      </c>
      <c r="BP86" s="352">
        <f t="shared" si="219"/>
        <v>8.1994999999999998E-2</v>
      </c>
      <c r="BQ86" s="352">
        <f t="shared" si="220"/>
        <v>8.4098999999999993E-2</v>
      </c>
      <c r="BR86" s="352">
        <f t="shared" si="221"/>
        <v>8.4198999999999996E-2</v>
      </c>
      <c r="BS86" s="352">
        <f t="shared" si="222"/>
        <v>8.2512000000000002E-2</v>
      </c>
      <c r="BT86" s="352">
        <f t="shared" si="223"/>
        <v>8.5277000000000006E-2</v>
      </c>
      <c r="BU86" s="352">
        <f t="shared" si="224"/>
        <v>8.2588999999999996E-2</v>
      </c>
      <c r="BV86" s="352">
        <f t="shared" si="225"/>
        <v>8.5237999999999994E-2</v>
      </c>
      <c r="BW86" s="352">
        <f t="shared" si="226"/>
        <v>8.5109000000000004E-2</v>
      </c>
      <c r="BX86" s="352">
        <f t="shared" si="227"/>
        <v>7.7715000000000006E-2</v>
      </c>
      <c r="BY86" s="352">
        <f t="shared" si="228"/>
        <v>8.6136000000000004E-2</v>
      </c>
      <c r="BZ86" s="352">
        <f t="shared" si="229"/>
        <v>7.9796000000000006E-2</v>
      </c>
      <c r="CA86" s="352">
        <f t="shared" si="230"/>
        <v>8.5334999999999994E-2</v>
      </c>
      <c r="CB86" s="352">
        <f t="shared" si="231"/>
        <v>8.1994999999999998E-2</v>
      </c>
      <c r="CC86" s="352">
        <f t="shared" si="232"/>
        <v>8.4098999999999993E-2</v>
      </c>
      <c r="CD86" s="352">
        <f t="shared" si="233"/>
        <v>8.4198999999999996E-2</v>
      </c>
      <c r="CE86" s="352">
        <f t="shared" si="234"/>
        <v>8.2512000000000002E-2</v>
      </c>
      <c r="CF86" s="352">
        <f t="shared" si="235"/>
        <v>8.5277000000000006E-2</v>
      </c>
      <c r="CG86" s="352">
        <f t="shared" si="236"/>
        <v>8.2588999999999996E-2</v>
      </c>
      <c r="CH86" s="353">
        <f t="shared" si="237"/>
        <v>8.5237999999999994E-2</v>
      </c>
      <c r="CJ86" s="248">
        <f t="shared" si="240"/>
        <v>1.0000000000000002</v>
      </c>
    </row>
    <row r="87" spans="1:88" ht="15.5" x14ac:dyDescent="0.35">
      <c r="A87" s="581"/>
      <c r="B87" s="14" t="str">
        <f t="shared" si="238"/>
        <v>Motors</v>
      </c>
      <c r="C87" s="350">
        <v>8.5109000000000004E-2</v>
      </c>
      <c r="D87" s="350">
        <v>7.7715000000000006E-2</v>
      </c>
      <c r="E87" s="350">
        <v>8.6136000000000004E-2</v>
      </c>
      <c r="F87" s="350">
        <v>7.9796000000000006E-2</v>
      </c>
      <c r="G87" s="350">
        <v>8.5334999999999994E-2</v>
      </c>
      <c r="H87" s="350">
        <v>8.1994999999999998E-2</v>
      </c>
      <c r="I87" s="350">
        <v>8.4098999999999993E-2</v>
      </c>
      <c r="J87" s="350">
        <v>8.4198999999999996E-2</v>
      </c>
      <c r="K87" s="350">
        <v>8.2512000000000002E-2</v>
      </c>
      <c r="L87" s="350">
        <v>8.5277000000000006E-2</v>
      </c>
      <c r="M87" s="350">
        <v>8.2588999999999996E-2</v>
      </c>
      <c r="N87" s="350">
        <v>8.5237999999999994E-2</v>
      </c>
      <c r="O87" s="352">
        <f t="shared" si="239"/>
        <v>8.5109000000000004E-2</v>
      </c>
      <c r="P87" s="352">
        <f t="shared" si="167"/>
        <v>7.7715000000000006E-2</v>
      </c>
      <c r="Q87" s="352">
        <f t="shared" si="168"/>
        <v>8.6136000000000004E-2</v>
      </c>
      <c r="R87" s="352">
        <f t="shared" si="169"/>
        <v>7.9796000000000006E-2</v>
      </c>
      <c r="S87" s="352">
        <f t="shared" si="170"/>
        <v>8.5334999999999994E-2</v>
      </c>
      <c r="T87" s="352">
        <f t="shared" si="171"/>
        <v>8.1994999999999998E-2</v>
      </c>
      <c r="U87" s="352">
        <f t="shared" si="172"/>
        <v>8.4098999999999993E-2</v>
      </c>
      <c r="V87" s="352">
        <f t="shared" si="173"/>
        <v>8.4198999999999996E-2</v>
      </c>
      <c r="W87" s="352">
        <f t="shared" si="174"/>
        <v>8.2512000000000002E-2</v>
      </c>
      <c r="X87" s="352">
        <f t="shared" si="175"/>
        <v>8.5277000000000006E-2</v>
      </c>
      <c r="Y87" s="352">
        <f t="shared" si="176"/>
        <v>8.2588999999999996E-2</v>
      </c>
      <c r="Z87" s="352">
        <f t="shared" si="177"/>
        <v>8.5237999999999994E-2</v>
      </c>
      <c r="AA87" s="352">
        <f t="shared" si="178"/>
        <v>8.5109000000000004E-2</v>
      </c>
      <c r="AB87" s="352">
        <f t="shared" si="179"/>
        <v>7.7715000000000006E-2</v>
      </c>
      <c r="AC87" s="352">
        <f t="shared" si="180"/>
        <v>8.6136000000000004E-2</v>
      </c>
      <c r="AD87" s="352">
        <f t="shared" si="181"/>
        <v>7.9796000000000006E-2</v>
      </c>
      <c r="AE87" s="352">
        <f t="shared" si="182"/>
        <v>8.5334999999999994E-2</v>
      </c>
      <c r="AF87" s="352">
        <f t="shared" si="183"/>
        <v>8.1994999999999998E-2</v>
      </c>
      <c r="AG87" s="352">
        <f t="shared" si="184"/>
        <v>8.4098999999999993E-2</v>
      </c>
      <c r="AH87" s="352">
        <f t="shared" si="185"/>
        <v>8.4198999999999996E-2</v>
      </c>
      <c r="AI87" s="352">
        <f t="shared" si="186"/>
        <v>8.2512000000000002E-2</v>
      </c>
      <c r="AJ87" s="352">
        <f t="shared" si="187"/>
        <v>8.5277000000000006E-2</v>
      </c>
      <c r="AK87" s="352">
        <f t="shared" si="188"/>
        <v>8.2588999999999996E-2</v>
      </c>
      <c r="AL87" s="352">
        <f t="shared" si="189"/>
        <v>8.5237999999999994E-2</v>
      </c>
      <c r="AM87" s="352">
        <f t="shared" si="190"/>
        <v>8.5109000000000004E-2</v>
      </c>
      <c r="AN87" s="352">
        <f t="shared" si="191"/>
        <v>7.7715000000000006E-2</v>
      </c>
      <c r="AO87" s="352">
        <f t="shared" si="192"/>
        <v>8.6136000000000004E-2</v>
      </c>
      <c r="AP87" s="352">
        <f t="shared" si="193"/>
        <v>7.9796000000000006E-2</v>
      </c>
      <c r="AQ87" s="352">
        <f t="shared" si="194"/>
        <v>8.5334999999999994E-2</v>
      </c>
      <c r="AR87" s="352">
        <f t="shared" si="195"/>
        <v>8.1994999999999998E-2</v>
      </c>
      <c r="AS87" s="352">
        <f t="shared" si="196"/>
        <v>8.4098999999999993E-2</v>
      </c>
      <c r="AT87" s="352">
        <f t="shared" si="197"/>
        <v>8.4198999999999996E-2</v>
      </c>
      <c r="AU87" s="352">
        <f t="shared" si="198"/>
        <v>8.2512000000000002E-2</v>
      </c>
      <c r="AV87" s="352">
        <f t="shared" si="199"/>
        <v>8.5277000000000006E-2</v>
      </c>
      <c r="AW87" s="352">
        <f t="shared" si="200"/>
        <v>8.2588999999999996E-2</v>
      </c>
      <c r="AX87" s="352">
        <f t="shared" si="201"/>
        <v>8.5237999999999994E-2</v>
      </c>
      <c r="AY87" s="352">
        <f t="shared" si="202"/>
        <v>8.5109000000000004E-2</v>
      </c>
      <c r="AZ87" s="352">
        <f t="shared" si="203"/>
        <v>7.7715000000000006E-2</v>
      </c>
      <c r="BA87" s="352">
        <f t="shared" si="204"/>
        <v>8.6136000000000004E-2</v>
      </c>
      <c r="BB87" s="352">
        <f t="shared" si="205"/>
        <v>7.9796000000000006E-2</v>
      </c>
      <c r="BC87" s="352">
        <f t="shared" si="206"/>
        <v>8.5334999999999994E-2</v>
      </c>
      <c r="BD87" s="352">
        <f t="shared" si="207"/>
        <v>8.1994999999999998E-2</v>
      </c>
      <c r="BE87" s="352">
        <f t="shared" si="208"/>
        <v>8.4098999999999993E-2</v>
      </c>
      <c r="BF87" s="352">
        <f t="shared" si="209"/>
        <v>8.4198999999999996E-2</v>
      </c>
      <c r="BG87" s="352">
        <f t="shared" si="210"/>
        <v>8.2512000000000002E-2</v>
      </c>
      <c r="BH87" s="352">
        <f t="shared" si="211"/>
        <v>8.5277000000000006E-2</v>
      </c>
      <c r="BI87" s="352">
        <f t="shared" si="212"/>
        <v>8.2588999999999996E-2</v>
      </c>
      <c r="BJ87" s="352">
        <f t="shared" si="213"/>
        <v>8.5237999999999994E-2</v>
      </c>
      <c r="BK87" s="352">
        <f t="shared" si="214"/>
        <v>8.5109000000000004E-2</v>
      </c>
      <c r="BL87" s="352">
        <f t="shared" si="215"/>
        <v>7.7715000000000006E-2</v>
      </c>
      <c r="BM87" s="352">
        <f t="shared" si="216"/>
        <v>8.6136000000000004E-2</v>
      </c>
      <c r="BN87" s="352">
        <f t="shared" si="217"/>
        <v>7.9796000000000006E-2</v>
      </c>
      <c r="BO87" s="352">
        <f t="shared" si="218"/>
        <v>8.5334999999999994E-2</v>
      </c>
      <c r="BP87" s="352">
        <f t="shared" si="219"/>
        <v>8.1994999999999998E-2</v>
      </c>
      <c r="BQ87" s="352">
        <f t="shared" si="220"/>
        <v>8.4098999999999993E-2</v>
      </c>
      <c r="BR87" s="352">
        <f t="shared" si="221"/>
        <v>8.4198999999999996E-2</v>
      </c>
      <c r="BS87" s="352">
        <f t="shared" si="222"/>
        <v>8.2512000000000002E-2</v>
      </c>
      <c r="BT87" s="352">
        <f t="shared" si="223"/>
        <v>8.5277000000000006E-2</v>
      </c>
      <c r="BU87" s="352">
        <f t="shared" si="224"/>
        <v>8.2588999999999996E-2</v>
      </c>
      <c r="BV87" s="352">
        <f t="shared" si="225"/>
        <v>8.5237999999999994E-2</v>
      </c>
      <c r="BW87" s="352">
        <f t="shared" si="226"/>
        <v>8.5109000000000004E-2</v>
      </c>
      <c r="BX87" s="352">
        <f t="shared" si="227"/>
        <v>7.7715000000000006E-2</v>
      </c>
      <c r="BY87" s="352">
        <f t="shared" si="228"/>
        <v>8.6136000000000004E-2</v>
      </c>
      <c r="BZ87" s="352">
        <f t="shared" si="229"/>
        <v>7.9796000000000006E-2</v>
      </c>
      <c r="CA87" s="352">
        <f t="shared" si="230"/>
        <v>8.5334999999999994E-2</v>
      </c>
      <c r="CB87" s="352">
        <f t="shared" si="231"/>
        <v>8.1994999999999998E-2</v>
      </c>
      <c r="CC87" s="352">
        <f t="shared" si="232"/>
        <v>8.4098999999999993E-2</v>
      </c>
      <c r="CD87" s="352">
        <f t="shared" si="233"/>
        <v>8.4198999999999996E-2</v>
      </c>
      <c r="CE87" s="352">
        <f t="shared" si="234"/>
        <v>8.2512000000000002E-2</v>
      </c>
      <c r="CF87" s="352">
        <f t="shared" si="235"/>
        <v>8.5277000000000006E-2</v>
      </c>
      <c r="CG87" s="352">
        <f t="shared" si="236"/>
        <v>8.2588999999999996E-2</v>
      </c>
      <c r="CH87" s="353">
        <f t="shared" si="237"/>
        <v>8.5237999999999994E-2</v>
      </c>
      <c r="CJ87" s="248">
        <f t="shared" si="240"/>
        <v>1.0000000000000002</v>
      </c>
    </row>
    <row r="88" spans="1:88" ht="15.5" x14ac:dyDescent="0.35">
      <c r="A88" s="581"/>
      <c r="B88" s="14" t="str">
        <f t="shared" si="238"/>
        <v>Process</v>
      </c>
      <c r="C88" s="350">
        <v>8.5109000000000004E-2</v>
      </c>
      <c r="D88" s="350">
        <v>7.7715000000000006E-2</v>
      </c>
      <c r="E88" s="350">
        <v>8.6136000000000004E-2</v>
      </c>
      <c r="F88" s="350">
        <v>7.9796000000000006E-2</v>
      </c>
      <c r="G88" s="350">
        <v>8.5334999999999994E-2</v>
      </c>
      <c r="H88" s="350">
        <v>8.1994999999999998E-2</v>
      </c>
      <c r="I88" s="350">
        <v>8.4098999999999993E-2</v>
      </c>
      <c r="J88" s="350">
        <v>8.4198999999999996E-2</v>
      </c>
      <c r="K88" s="350">
        <v>8.2512000000000002E-2</v>
      </c>
      <c r="L88" s="350">
        <v>8.5277000000000006E-2</v>
      </c>
      <c r="M88" s="350">
        <v>8.2588999999999996E-2</v>
      </c>
      <c r="N88" s="350">
        <v>8.5237999999999994E-2</v>
      </c>
      <c r="O88" s="352">
        <f t="shared" si="239"/>
        <v>8.5109000000000004E-2</v>
      </c>
      <c r="P88" s="352">
        <f t="shared" si="167"/>
        <v>7.7715000000000006E-2</v>
      </c>
      <c r="Q88" s="352">
        <f t="shared" si="168"/>
        <v>8.6136000000000004E-2</v>
      </c>
      <c r="R88" s="352">
        <f t="shared" si="169"/>
        <v>7.9796000000000006E-2</v>
      </c>
      <c r="S88" s="352">
        <f t="shared" si="170"/>
        <v>8.5334999999999994E-2</v>
      </c>
      <c r="T88" s="352">
        <f t="shared" si="171"/>
        <v>8.1994999999999998E-2</v>
      </c>
      <c r="U88" s="352">
        <f t="shared" si="172"/>
        <v>8.4098999999999993E-2</v>
      </c>
      <c r="V88" s="352">
        <f t="shared" si="173"/>
        <v>8.4198999999999996E-2</v>
      </c>
      <c r="W88" s="352">
        <f t="shared" si="174"/>
        <v>8.2512000000000002E-2</v>
      </c>
      <c r="X88" s="352">
        <f t="shared" si="175"/>
        <v>8.5277000000000006E-2</v>
      </c>
      <c r="Y88" s="352">
        <f t="shared" si="176"/>
        <v>8.2588999999999996E-2</v>
      </c>
      <c r="Z88" s="352">
        <f t="shared" si="177"/>
        <v>8.5237999999999994E-2</v>
      </c>
      <c r="AA88" s="352">
        <f t="shared" si="178"/>
        <v>8.5109000000000004E-2</v>
      </c>
      <c r="AB88" s="352">
        <f t="shared" si="179"/>
        <v>7.7715000000000006E-2</v>
      </c>
      <c r="AC88" s="352">
        <f t="shared" si="180"/>
        <v>8.6136000000000004E-2</v>
      </c>
      <c r="AD88" s="352">
        <f t="shared" si="181"/>
        <v>7.9796000000000006E-2</v>
      </c>
      <c r="AE88" s="352">
        <f t="shared" si="182"/>
        <v>8.5334999999999994E-2</v>
      </c>
      <c r="AF88" s="352">
        <f t="shared" si="183"/>
        <v>8.1994999999999998E-2</v>
      </c>
      <c r="AG88" s="352">
        <f t="shared" si="184"/>
        <v>8.4098999999999993E-2</v>
      </c>
      <c r="AH88" s="352">
        <f t="shared" si="185"/>
        <v>8.4198999999999996E-2</v>
      </c>
      <c r="AI88" s="352">
        <f t="shared" si="186"/>
        <v>8.2512000000000002E-2</v>
      </c>
      <c r="AJ88" s="352">
        <f t="shared" si="187"/>
        <v>8.5277000000000006E-2</v>
      </c>
      <c r="AK88" s="352">
        <f t="shared" si="188"/>
        <v>8.2588999999999996E-2</v>
      </c>
      <c r="AL88" s="352">
        <f t="shared" si="189"/>
        <v>8.5237999999999994E-2</v>
      </c>
      <c r="AM88" s="352">
        <f t="shared" si="190"/>
        <v>8.5109000000000004E-2</v>
      </c>
      <c r="AN88" s="352">
        <f t="shared" si="191"/>
        <v>7.7715000000000006E-2</v>
      </c>
      <c r="AO88" s="352">
        <f t="shared" si="192"/>
        <v>8.6136000000000004E-2</v>
      </c>
      <c r="AP88" s="352">
        <f t="shared" si="193"/>
        <v>7.9796000000000006E-2</v>
      </c>
      <c r="AQ88" s="352">
        <f t="shared" si="194"/>
        <v>8.5334999999999994E-2</v>
      </c>
      <c r="AR88" s="352">
        <f t="shared" si="195"/>
        <v>8.1994999999999998E-2</v>
      </c>
      <c r="AS88" s="352">
        <f t="shared" si="196"/>
        <v>8.4098999999999993E-2</v>
      </c>
      <c r="AT88" s="352">
        <f t="shared" si="197"/>
        <v>8.4198999999999996E-2</v>
      </c>
      <c r="AU88" s="352">
        <f t="shared" si="198"/>
        <v>8.2512000000000002E-2</v>
      </c>
      <c r="AV88" s="352">
        <f t="shared" si="199"/>
        <v>8.5277000000000006E-2</v>
      </c>
      <c r="AW88" s="352">
        <f t="shared" si="200"/>
        <v>8.2588999999999996E-2</v>
      </c>
      <c r="AX88" s="352">
        <f t="shared" si="201"/>
        <v>8.5237999999999994E-2</v>
      </c>
      <c r="AY88" s="352">
        <f t="shared" si="202"/>
        <v>8.5109000000000004E-2</v>
      </c>
      <c r="AZ88" s="352">
        <f t="shared" si="203"/>
        <v>7.7715000000000006E-2</v>
      </c>
      <c r="BA88" s="352">
        <f t="shared" si="204"/>
        <v>8.6136000000000004E-2</v>
      </c>
      <c r="BB88" s="352">
        <f t="shared" si="205"/>
        <v>7.9796000000000006E-2</v>
      </c>
      <c r="BC88" s="352">
        <f t="shared" si="206"/>
        <v>8.5334999999999994E-2</v>
      </c>
      <c r="BD88" s="352">
        <f t="shared" si="207"/>
        <v>8.1994999999999998E-2</v>
      </c>
      <c r="BE88" s="352">
        <f t="shared" si="208"/>
        <v>8.4098999999999993E-2</v>
      </c>
      <c r="BF88" s="352">
        <f t="shared" si="209"/>
        <v>8.4198999999999996E-2</v>
      </c>
      <c r="BG88" s="352">
        <f t="shared" si="210"/>
        <v>8.2512000000000002E-2</v>
      </c>
      <c r="BH88" s="352">
        <f t="shared" si="211"/>
        <v>8.5277000000000006E-2</v>
      </c>
      <c r="BI88" s="352">
        <f t="shared" si="212"/>
        <v>8.2588999999999996E-2</v>
      </c>
      <c r="BJ88" s="352">
        <f t="shared" si="213"/>
        <v>8.5237999999999994E-2</v>
      </c>
      <c r="BK88" s="352">
        <f t="shared" si="214"/>
        <v>8.5109000000000004E-2</v>
      </c>
      <c r="BL88" s="352">
        <f t="shared" si="215"/>
        <v>7.7715000000000006E-2</v>
      </c>
      <c r="BM88" s="352">
        <f t="shared" si="216"/>
        <v>8.6136000000000004E-2</v>
      </c>
      <c r="BN88" s="352">
        <f t="shared" si="217"/>
        <v>7.9796000000000006E-2</v>
      </c>
      <c r="BO88" s="352">
        <f t="shared" si="218"/>
        <v>8.5334999999999994E-2</v>
      </c>
      <c r="BP88" s="352">
        <f t="shared" si="219"/>
        <v>8.1994999999999998E-2</v>
      </c>
      <c r="BQ88" s="352">
        <f t="shared" si="220"/>
        <v>8.4098999999999993E-2</v>
      </c>
      <c r="BR88" s="352">
        <f t="shared" si="221"/>
        <v>8.4198999999999996E-2</v>
      </c>
      <c r="BS88" s="352">
        <f t="shared" si="222"/>
        <v>8.2512000000000002E-2</v>
      </c>
      <c r="BT88" s="352">
        <f t="shared" si="223"/>
        <v>8.5277000000000006E-2</v>
      </c>
      <c r="BU88" s="352">
        <f t="shared" si="224"/>
        <v>8.2588999999999996E-2</v>
      </c>
      <c r="BV88" s="352">
        <f t="shared" si="225"/>
        <v>8.5237999999999994E-2</v>
      </c>
      <c r="BW88" s="352">
        <f t="shared" si="226"/>
        <v>8.5109000000000004E-2</v>
      </c>
      <c r="BX88" s="352">
        <f t="shared" si="227"/>
        <v>7.7715000000000006E-2</v>
      </c>
      <c r="BY88" s="352">
        <f t="shared" si="228"/>
        <v>8.6136000000000004E-2</v>
      </c>
      <c r="BZ88" s="352">
        <f t="shared" si="229"/>
        <v>7.9796000000000006E-2</v>
      </c>
      <c r="CA88" s="352">
        <f t="shared" si="230"/>
        <v>8.5334999999999994E-2</v>
      </c>
      <c r="CB88" s="352">
        <f t="shared" si="231"/>
        <v>8.1994999999999998E-2</v>
      </c>
      <c r="CC88" s="352">
        <f t="shared" si="232"/>
        <v>8.4098999999999993E-2</v>
      </c>
      <c r="CD88" s="352">
        <f t="shared" si="233"/>
        <v>8.4198999999999996E-2</v>
      </c>
      <c r="CE88" s="352">
        <f t="shared" si="234"/>
        <v>8.2512000000000002E-2</v>
      </c>
      <c r="CF88" s="352">
        <f t="shared" si="235"/>
        <v>8.5277000000000006E-2</v>
      </c>
      <c r="CG88" s="352">
        <f t="shared" si="236"/>
        <v>8.2588999999999996E-2</v>
      </c>
      <c r="CH88" s="353">
        <f t="shared" si="237"/>
        <v>8.5237999999999994E-2</v>
      </c>
      <c r="CJ88" s="248">
        <f t="shared" si="240"/>
        <v>1.0000000000000002</v>
      </c>
    </row>
    <row r="89" spans="1:88" ht="15.5" x14ac:dyDescent="0.35">
      <c r="A89" s="581"/>
      <c r="B89" s="14" t="str">
        <f t="shared" si="238"/>
        <v>Refrigeration</v>
      </c>
      <c r="C89" s="350">
        <v>8.3486000000000005E-2</v>
      </c>
      <c r="D89" s="350">
        <v>7.6158000000000003E-2</v>
      </c>
      <c r="E89" s="350">
        <v>8.3346000000000003E-2</v>
      </c>
      <c r="F89" s="350">
        <v>8.0782999999999994E-2</v>
      </c>
      <c r="G89" s="350">
        <v>8.5133E-2</v>
      </c>
      <c r="H89" s="350">
        <v>8.4294999999999995E-2</v>
      </c>
      <c r="I89" s="350">
        <v>8.7456999999999993E-2</v>
      </c>
      <c r="J89" s="350">
        <v>8.7230000000000002E-2</v>
      </c>
      <c r="K89" s="350">
        <v>8.3319000000000004E-2</v>
      </c>
      <c r="L89" s="350">
        <v>8.4562999999999999E-2</v>
      </c>
      <c r="M89" s="350">
        <v>8.1112000000000004E-2</v>
      </c>
      <c r="N89" s="350">
        <v>8.3118999999999998E-2</v>
      </c>
      <c r="O89" s="352">
        <f t="shared" si="239"/>
        <v>8.3486000000000005E-2</v>
      </c>
      <c r="P89" s="352">
        <f t="shared" si="167"/>
        <v>7.6158000000000003E-2</v>
      </c>
      <c r="Q89" s="352">
        <f t="shared" si="168"/>
        <v>8.3346000000000003E-2</v>
      </c>
      <c r="R89" s="352">
        <f t="shared" si="169"/>
        <v>8.0782999999999994E-2</v>
      </c>
      <c r="S89" s="352">
        <f t="shared" si="170"/>
        <v>8.5133E-2</v>
      </c>
      <c r="T89" s="352">
        <f t="shared" si="171"/>
        <v>8.4294999999999995E-2</v>
      </c>
      <c r="U89" s="352">
        <f t="shared" si="172"/>
        <v>8.7456999999999993E-2</v>
      </c>
      <c r="V89" s="352">
        <f t="shared" si="173"/>
        <v>8.7230000000000002E-2</v>
      </c>
      <c r="W89" s="352">
        <f t="shared" si="174"/>
        <v>8.3319000000000004E-2</v>
      </c>
      <c r="X89" s="352">
        <f t="shared" si="175"/>
        <v>8.4562999999999999E-2</v>
      </c>
      <c r="Y89" s="352">
        <f t="shared" si="176"/>
        <v>8.1112000000000004E-2</v>
      </c>
      <c r="Z89" s="352">
        <f t="shared" si="177"/>
        <v>8.3118999999999998E-2</v>
      </c>
      <c r="AA89" s="352">
        <f t="shared" si="178"/>
        <v>8.3486000000000005E-2</v>
      </c>
      <c r="AB89" s="352">
        <f t="shared" si="179"/>
        <v>7.6158000000000003E-2</v>
      </c>
      <c r="AC89" s="352">
        <f t="shared" si="180"/>
        <v>8.3346000000000003E-2</v>
      </c>
      <c r="AD89" s="352">
        <f t="shared" si="181"/>
        <v>8.0782999999999994E-2</v>
      </c>
      <c r="AE89" s="352">
        <f t="shared" si="182"/>
        <v>8.5133E-2</v>
      </c>
      <c r="AF89" s="352">
        <f t="shared" si="183"/>
        <v>8.4294999999999995E-2</v>
      </c>
      <c r="AG89" s="352">
        <f t="shared" si="184"/>
        <v>8.7456999999999993E-2</v>
      </c>
      <c r="AH89" s="352">
        <f t="shared" si="185"/>
        <v>8.7230000000000002E-2</v>
      </c>
      <c r="AI89" s="352">
        <f t="shared" si="186"/>
        <v>8.3319000000000004E-2</v>
      </c>
      <c r="AJ89" s="352">
        <f t="shared" si="187"/>
        <v>8.4562999999999999E-2</v>
      </c>
      <c r="AK89" s="352">
        <f t="shared" si="188"/>
        <v>8.1112000000000004E-2</v>
      </c>
      <c r="AL89" s="352">
        <f t="shared" si="189"/>
        <v>8.3118999999999998E-2</v>
      </c>
      <c r="AM89" s="352">
        <f t="shared" si="190"/>
        <v>8.3486000000000005E-2</v>
      </c>
      <c r="AN89" s="352">
        <f t="shared" si="191"/>
        <v>7.6158000000000003E-2</v>
      </c>
      <c r="AO89" s="352">
        <f t="shared" si="192"/>
        <v>8.3346000000000003E-2</v>
      </c>
      <c r="AP89" s="352">
        <f t="shared" si="193"/>
        <v>8.0782999999999994E-2</v>
      </c>
      <c r="AQ89" s="352">
        <f t="shared" si="194"/>
        <v>8.5133E-2</v>
      </c>
      <c r="AR89" s="352">
        <f t="shared" si="195"/>
        <v>8.4294999999999995E-2</v>
      </c>
      <c r="AS89" s="352">
        <f t="shared" si="196"/>
        <v>8.7456999999999993E-2</v>
      </c>
      <c r="AT89" s="352">
        <f t="shared" si="197"/>
        <v>8.7230000000000002E-2</v>
      </c>
      <c r="AU89" s="352">
        <f t="shared" si="198"/>
        <v>8.3319000000000004E-2</v>
      </c>
      <c r="AV89" s="352">
        <f t="shared" si="199"/>
        <v>8.4562999999999999E-2</v>
      </c>
      <c r="AW89" s="352">
        <f t="shared" si="200"/>
        <v>8.1112000000000004E-2</v>
      </c>
      <c r="AX89" s="352">
        <f t="shared" si="201"/>
        <v>8.3118999999999998E-2</v>
      </c>
      <c r="AY89" s="352">
        <f t="shared" si="202"/>
        <v>8.3486000000000005E-2</v>
      </c>
      <c r="AZ89" s="352">
        <f t="shared" si="203"/>
        <v>7.6158000000000003E-2</v>
      </c>
      <c r="BA89" s="352">
        <f t="shared" si="204"/>
        <v>8.3346000000000003E-2</v>
      </c>
      <c r="BB89" s="352">
        <f t="shared" si="205"/>
        <v>8.0782999999999994E-2</v>
      </c>
      <c r="BC89" s="352">
        <f t="shared" si="206"/>
        <v>8.5133E-2</v>
      </c>
      <c r="BD89" s="352">
        <f t="shared" si="207"/>
        <v>8.4294999999999995E-2</v>
      </c>
      <c r="BE89" s="352">
        <f t="shared" si="208"/>
        <v>8.7456999999999993E-2</v>
      </c>
      <c r="BF89" s="352">
        <f t="shared" si="209"/>
        <v>8.7230000000000002E-2</v>
      </c>
      <c r="BG89" s="352">
        <f t="shared" si="210"/>
        <v>8.3319000000000004E-2</v>
      </c>
      <c r="BH89" s="352">
        <f t="shared" si="211"/>
        <v>8.4562999999999999E-2</v>
      </c>
      <c r="BI89" s="352">
        <f t="shared" si="212"/>
        <v>8.1112000000000004E-2</v>
      </c>
      <c r="BJ89" s="352">
        <f t="shared" si="213"/>
        <v>8.3118999999999998E-2</v>
      </c>
      <c r="BK89" s="352">
        <f t="shared" si="214"/>
        <v>8.3486000000000005E-2</v>
      </c>
      <c r="BL89" s="352">
        <f t="shared" si="215"/>
        <v>7.6158000000000003E-2</v>
      </c>
      <c r="BM89" s="352">
        <f t="shared" si="216"/>
        <v>8.3346000000000003E-2</v>
      </c>
      <c r="BN89" s="352">
        <f t="shared" si="217"/>
        <v>8.0782999999999994E-2</v>
      </c>
      <c r="BO89" s="352">
        <f t="shared" si="218"/>
        <v>8.5133E-2</v>
      </c>
      <c r="BP89" s="352">
        <f t="shared" si="219"/>
        <v>8.4294999999999995E-2</v>
      </c>
      <c r="BQ89" s="352">
        <f t="shared" si="220"/>
        <v>8.7456999999999993E-2</v>
      </c>
      <c r="BR89" s="352">
        <f t="shared" si="221"/>
        <v>8.7230000000000002E-2</v>
      </c>
      <c r="BS89" s="352">
        <f t="shared" si="222"/>
        <v>8.3319000000000004E-2</v>
      </c>
      <c r="BT89" s="352">
        <f t="shared" si="223"/>
        <v>8.4562999999999999E-2</v>
      </c>
      <c r="BU89" s="352">
        <f t="shared" si="224"/>
        <v>8.1112000000000004E-2</v>
      </c>
      <c r="BV89" s="352">
        <f t="shared" si="225"/>
        <v>8.3118999999999998E-2</v>
      </c>
      <c r="BW89" s="352">
        <f t="shared" si="226"/>
        <v>8.3486000000000005E-2</v>
      </c>
      <c r="BX89" s="352">
        <f t="shared" si="227"/>
        <v>7.6158000000000003E-2</v>
      </c>
      <c r="BY89" s="352">
        <f t="shared" si="228"/>
        <v>8.3346000000000003E-2</v>
      </c>
      <c r="BZ89" s="352">
        <f t="shared" si="229"/>
        <v>8.0782999999999994E-2</v>
      </c>
      <c r="CA89" s="352">
        <f t="shared" si="230"/>
        <v>8.5133E-2</v>
      </c>
      <c r="CB89" s="352">
        <f t="shared" si="231"/>
        <v>8.4294999999999995E-2</v>
      </c>
      <c r="CC89" s="352">
        <f t="shared" si="232"/>
        <v>8.7456999999999993E-2</v>
      </c>
      <c r="CD89" s="352">
        <f t="shared" si="233"/>
        <v>8.7230000000000002E-2</v>
      </c>
      <c r="CE89" s="352">
        <f t="shared" si="234"/>
        <v>8.3319000000000004E-2</v>
      </c>
      <c r="CF89" s="352">
        <f t="shared" si="235"/>
        <v>8.4562999999999999E-2</v>
      </c>
      <c r="CG89" s="352">
        <f t="shared" si="236"/>
        <v>8.1112000000000004E-2</v>
      </c>
      <c r="CH89" s="353">
        <f t="shared" si="237"/>
        <v>8.3118999999999998E-2</v>
      </c>
      <c r="CJ89" s="248">
        <f t="shared" si="240"/>
        <v>1.0000010000000001</v>
      </c>
    </row>
    <row r="90" spans="1:88" ht="16" thickBot="1" x14ac:dyDescent="0.4">
      <c r="A90" s="582"/>
      <c r="B90" s="15" t="str">
        <f t="shared" si="238"/>
        <v>Water Heating</v>
      </c>
      <c r="C90" s="351">
        <v>0.108255</v>
      </c>
      <c r="D90" s="351">
        <v>9.1078000000000006E-2</v>
      </c>
      <c r="E90" s="351">
        <v>8.5239999999999996E-2</v>
      </c>
      <c r="F90" s="351">
        <v>7.2980000000000003E-2</v>
      </c>
      <c r="G90" s="351">
        <v>7.9849000000000003E-2</v>
      </c>
      <c r="H90" s="351">
        <v>7.2720999999999994E-2</v>
      </c>
      <c r="I90" s="351">
        <v>7.4929999999999997E-2</v>
      </c>
      <c r="J90" s="351">
        <v>7.5861999999999999E-2</v>
      </c>
      <c r="K90" s="351">
        <v>7.5733999999999996E-2</v>
      </c>
      <c r="L90" s="351">
        <v>8.2808000000000007E-2</v>
      </c>
      <c r="M90" s="351">
        <v>8.6345000000000005E-2</v>
      </c>
      <c r="N90" s="351">
        <v>9.4200000000000006E-2</v>
      </c>
      <c r="O90" s="354">
        <f t="shared" si="239"/>
        <v>0.108255</v>
      </c>
      <c r="P90" s="354">
        <f t="shared" si="167"/>
        <v>9.1078000000000006E-2</v>
      </c>
      <c r="Q90" s="354">
        <f t="shared" si="168"/>
        <v>8.5239999999999996E-2</v>
      </c>
      <c r="R90" s="354">
        <f t="shared" si="169"/>
        <v>7.2980000000000003E-2</v>
      </c>
      <c r="S90" s="354">
        <f t="shared" si="170"/>
        <v>7.9849000000000003E-2</v>
      </c>
      <c r="T90" s="354">
        <f t="shared" si="171"/>
        <v>7.2720999999999994E-2</v>
      </c>
      <c r="U90" s="354">
        <f t="shared" si="172"/>
        <v>7.4929999999999997E-2</v>
      </c>
      <c r="V90" s="354">
        <f t="shared" si="173"/>
        <v>7.5861999999999999E-2</v>
      </c>
      <c r="W90" s="354">
        <f t="shared" si="174"/>
        <v>7.5733999999999996E-2</v>
      </c>
      <c r="X90" s="354">
        <f t="shared" si="175"/>
        <v>8.2808000000000007E-2</v>
      </c>
      <c r="Y90" s="354">
        <f t="shared" si="176"/>
        <v>8.6345000000000005E-2</v>
      </c>
      <c r="Z90" s="354">
        <f t="shared" si="177"/>
        <v>9.4200000000000006E-2</v>
      </c>
      <c r="AA90" s="354">
        <f t="shared" si="178"/>
        <v>0.108255</v>
      </c>
      <c r="AB90" s="354">
        <f t="shared" si="179"/>
        <v>9.1078000000000006E-2</v>
      </c>
      <c r="AC90" s="354">
        <f t="shared" si="180"/>
        <v>8.5239999999999996E-2</v>
      </c>
      <c r="AD90" s="354">
        <f t="shared" si="181"/>
        <v>7.2980000000000003E-2</v>
      </c>
      <c r="AE90" s="354">
        <f t="shared" si="182"/>
        <v>7.9849000000000003E-2</v>
      </c>
      <c r="AF90" s="354">
        <f t="shared" si="183"/>
        <v>7.2720999999999994E-2</v>
      </c>
      <c r="AG90" s="354">
        <f t="shared" si="184"/>
        <v>7.4929999999999997E-2</v>
      </c>
      <c r="AH90" s="354">
        <f t="shared" si="185"/>
        <v>7.5861999999999999E-2</v>
      </c>
      <c r="AI90" s="354">
        <f t="shared" si="186"/>
        <v>7.5733999999999996E-2</v>
      </c>
      <c r="AJ90" s="354">
        <f t="shared" si="187"/>
        <v>8.2808000000000007E-2</v>
      </c>
      <c r="AK90" s="354">
        <f t="shared" si="188"/>
        <v>8.6345000000000005E-2</v>
      </c>
      <c r="AL90" s="354">
        <f t="shared" si="189"/>
        <v>9.4200000000000006E-2</v>
      </c>
      <c r="AM90" s="354">
        <f t="shared" si="190"/>
        <v>0.108255</v>
      </c>
      <c r="AN90" s="354">
        <f t="shared" si="191"/>
        <v>9.1078000000000006E-2</v>
      </c>
      <c r="AO90" s="354">
        <f t="shared" si="192"/>
        <v>8.5239999999999996E-2</v>
      </c>
      <c r="AP90" s="354">
        <f t="shared" si="193"/>
        <v>7.2980000000000003E-2</v>
      </c>
      <c r="AQ90" s="354">
        <f t="shared" si="194"/>
        <v>7.9849000000000003E-2</v>
      </c>
      <c r="AR90" s="354">
        <f t="shared" si="195"/>
        <v>7.2720999999999994E-2</v>
      </c>
      <c r="AS90" s="354">
        <f t="shared" si="196"/>
        <v>7.4929999999999997E-2</v>
      </c>
      <c r="AT90" s="354">
        <f t="shared" si="197"/>
        <v>7.5861999999999999E-2</v>
      </c>
      <c r="AU90" s="354">
        <f t="shared" si="198"/>
        <v>7.5733999999999996E-2</v>
      </c>
      <c r="AV90" s="354">
        <f t="shared" si="199"/>
        <v>8.2808000000000007E-2</v>
      </c>
      <c r="AW90" s="354">
        <f t="shared" si="200"/>
        <v>8.6345000000000005E-2</v>
      </c>
      <c r="AX90" s="354">
        <f t="shared" si="201"/>
        <v>9.4200000000000006E-2</v>
      </c>
      <c r="AY90" s="354">
        <f t="shared" si="202"/>
        <v>0.108255</v>
      </c>
      <c r="AZ90" s="354">
        <f t="shared" si="203"/>
        <v>9.1078000000000006E-2</v>
      </c>
      <c r="BA90" s="354">
        <f t="shared" si="204"/>
        <v>8.5239999999999996E-2</v>
      </c>
      <c r="BB90" s="354">
        <f t="shared" si="205"/>
        <v>7.2980000000000003E-2</v>
      </c>
      <c r="BC90" s="354">
        <f t="shared" si="206"/>
        <v>7.9849000000000003E-2</v>
      </c>
      <c r="BD90" s="354">
        <f t="shared" si="207"/>
        <v>7.2720999999999994E-2</v>
      </c>
      <c r="BE90" s="354">
        <f t="shared" si="208"/>
        <v>7.4929999999999997E-2</v>
      </c>
      <c r="BF90" s="354">
        <f t="shared" si="209"/>
        <v>7.5861999999999999E-2</v>
      </c>
      <c r="BG90" s="354">
        <f t="shared" si="210"/>
        <v>7.5733999999999996E-2</v>
      </c>
      <c r="BH90" s="354">
        <f t="shared" si="211"/>
        <v>8.2808000000000007E-2</v>
      </c>
      <c r="BI90" s="354">
        <f t="shared" si="212"/>
        <v>8.6345000000000005E-2</v>
      </c>
      <c r="BJ90" s="354">
        <f t="shared" si="213"/>
        <v>9.4200000000000006E-2</v>
      </c>
      <c r="BK90" s="354">
        <f t="shared" si="214"/>
        <v>0.108255</v>
      </c>
      <c r="BL90" s="354">
        <f t="shared" si="215"/>
        <v>9.1078000000000006E-2</v>
      </c>
      <c r="BM90" s="354">
        <f t="shared" si="216"/>
        <v>8.5239999999999996E-2</v>
      </c>
      <c r="BN90" s="354">
        <f t="shared" si="217"/>
        <v>7.2980000000000003E-2</v>
      </c>
      <c r="BO90" s="354">
        <f t="shared" si="218"/>
        <v>7.9849000000000003E-2</v>
      </c>
      <c r="BP90" s="354">
        <f t="shared" si="219"/>
        <v>7.2720999999999994E-2</v>
      </c>
      <c r="BQ90" s="354">
        <f t="shared" si="220"/>
        <v>7.4929999999999997E-2</v>
      </c>
      <c r="BR90" s="354">
        <f t="shared" si="221"/>
        <v>7.5861999999999999E-2</v>
      </c>
      <c r="BS90" s="354">
        <f t="shared" si="222"/>
        <v>7.5733999999999996E-2</v>
      </c>
      <c r="BT90" s="354">
        <f t="shared" si="223"/>
        <v>8.2808000000000007E-2</v>
      </c>
      <c r="BU90" s="354">
        <f t="shared" si="224"/>
        <v>8.6345000000000005E-2</v>
      </c>
      <c r="BV90" s="354">
        <f t="shared" si="225"/>
        <v>9.4200000000000006E-2</v>
      </c>
      <c r="BW90" s="354">
        <f t="shared" si="226"/>
        <v>0.108255</v>
      </c>
      <c r="BX90" s="354">
        <f t="shared" si="227"/>
        <v>9.1078000000000006E-2</v>
      </c>
      <c r="BY90" s="354">
        <f t="shared" si="228"/>
        <v>8.5239999999999996E-2</v>
      </c>
      <c r="BZ90" s="354">
        <f t="shared" si="229"/>
        <v>7.2980000000000003E-2</v>
      </c>
      <c r="CA90" s="354">
        <f t="shared" si="230"/>
        <v>7.9849000000000003E-2</v>
      </c>
      <c r="CB90" s="354">
        <f t="shared" si="231"/>
        <v>7.2720999999999994E-2</v>
      </c>
      <c r="CC90" s="354">
        <f t="shared" si="232"/>
        <v>7.4929999999999997E-2</v>
      </c>
      <c r="CD90" s="354">
        <f t="shared" si="233"/>
        <v>7.5861999999999999E-2</v>
      </c>
      <c r="CE90" s="354">
        <f t="shared" si="234"/>
        <v>7.5733999999999996E-2</v>
      </c>
      <c r="CF90" s="354">
        <f t="shared" si="235"/>
        <v>8.2808000000000007E-2</v>
      </c>
      <c r="CG90" s="354">
        <f t="shared" si="236"/>
        <v>8.6345000000000005E-2</v>
      </c>
      <c r="CH90" s="355">
        <f t="shared" si="237"/>
        <v>9.4200000000000006E-2</v>
      </c>
      <c r="CJ90" s="248">
        <f t="shared" si="240"/>
        <v>1.0000020000000001</v>
      </c>
    </row>
    <row r="91" spans="1:88" ht="15" thickBot="1" x14ac:dyDescent="0.4">
      <c r="CJ91" s="231" t="s">
        <v>186</v>
      </c>
    </row>
    <row r="92" spans="1:88" ht="15" thickBot="1" x14ac:dyDescent="0.4">
      <c r="A92" s="20"/>
      <c r="B92" s="566" t="s">
        <v>168</v>
      </c>
      <c r="C92" s="176">
        <f>C$4</f>
        <v>44562</v>
      </c>
      <c r="D92" s="176">
        <f t="shared" ref="D92:BO92" si="241">D$4</f>
        <v>44593</v>
      </c>
      <c r="E92" s="176">
        <f t="shared" si="241"/>
        <v>44621</v>
      </c>
      <c r="F92" s="176">
        <f t="shared" si="241"/>
        <v>44652</v>
      </c>
      <c r="G92" s="176">
        <f t="shared" si="241"/>
        <v>44682</v>
      </c>
      <c r="H92" s="176">
        <f t="shared" si="241"/>
        <v>44713</v>
      </c>
      <c r="I92" s="176">
        <f t="shared" si="241"/>
        <v>44743</v>
      </c>
      <c r="J92" s="176">
        <f t="shared" si="241"/>
        <v>44774</v>
      </c>
      <c r="K92" s="176">
        <f t="shared" si="241"/>
        <v>44805</v>
      </c>
      <c r="L92" s="176">
        <f t="shared" si="241"/>
        <v>44835</v>
      </c>
      <c r="M92" s="176">
        <f t="shared" si="241"/>
        <v>44866</v>
      </c>
      <c r="N92" s="176">
        <f t="shared" si="241"/>
        <v>44896</v>
      </c>
      <c r="O92" s="176">
        <f t="shared" si="241"/>
        <v>44927</v>
      </c>
      <c r="P92" s="176">
        <f t="shared" si="241"/>
        <v>44958</v>
      </c>
      <c r="Q92" s="176">
        <f t="shared" si="241"/>
        <v>44986</v>
      </c>
      <c r="R92" s="176">
        <f t="shared" si="241"/>
        <v>45017</v>
      </c>
      <c r="S92" s="176">
        <f t="shared" si="241"/>
        <v>45047</v>
      </c>
      <c r="T92" s="176">
        <f t="shared" si="241"/>
        <v>45078</v>
      </c>
      <c r="U92" s="176">
        <f t="shared" si="241"/>
        <v>45108</v>
      </c>
      <c r="V92" s="176">
        <f t="shared" si="241"/>
        <v>45139</v>
      </c>
      <c r="W92" s="176">
        <f t="shared" si="241"/>
        <v>45170</v>
      </c>
      <c r="X92" s="176">
        <f t="shared" si="241"/>
        <v>45200</v>
      </c>
      <c r="Y92" s="176">
        <f t="shared" si="241"/>
        <v>45231</v>
      </c>
      <c r="Z92" s="176">
        <f t="shared" si="241"/>
        <v>45261</v>
      </c>
      <c r="AA92" s="176">
        <f t="shared" si="241"/>
        <v>45292</v>
      </c>
      <c r="AB92" s="176">
        <f t="shared" si="241"/>
        <v>45323</v>
      </c>
      <c r="AC92" s="176">
        <f t="shared" si="241"/>
        <v>45352</v>
      </c>
      <c r="AD92" s="176">
        <f t="shared" si="241"/>
        <v>45383</v>
      </c>
      <c r="AE92" s="176">
        <f t="shared" si="241"/>
        <v>45413</v>
      </c>
      <c r="AF92" s="176">
        <f t="shared" si="241"/>
        <v>45444</v>
      </c>
      <c r="AG92" s="176">
        <f t="shared" si="241"/>
        <v>45474</v>
      </c>
      <c r="AH92" s="176">
        <f t="shared" si="241"/>
        <v>45505</v>
      </c>
      <c r="AI92" s="176">
        <f t="shared" si="241"/>
        <v>45536</v>
      </c>
      <c r="AJ92" s="176">
        <f t="shared" si="241"/>
        <v>45566</v>
      </c>
      <c r="AK92" s="176">
        <f t="shared" si="241"/>
        <v>45597</v>
      </c>
      <c r="AL92" s="176">
        <f t="shared" si="241"/>
        <v>45627</v>
      </c>
      <c r="AM92" s="176">
        <f t="shared" si="241"/>
        <v>45658</v>
      </c>
      <c r="AN92" s="176">
        <f t="shared" si="241"/>
        <v>45689</v>
      </c>
      <c r="AO92" s="176">
        <f t="shared" si="241"/>
        <v>45717</v>
      </c>
      <c r="AP92" s="176">
        <f t="shared" si="241"/>
        <v>45748</v>
      </c>
      <c r="AQ92" s="176">
        <f t="shared" si="241"/>
        <v>45778</v>
      </c>
      <c r="AR92" s="176">
        <f t="shared" si="241"/>
        <v>45809</v>
      </c>
      <c r="AS92" s="176">
        <f t="shared" si="241"/>
        <v>45839</v>
      </c>
      <c r="AT92" s="176">
        <f t="shared" si="241"/>
        <v>45870</v>
      </c>
      <c r="AU92" s="176">
        <f t="shared" si="241"/>
        <v>45901</v>
      </c>
      <c r="AV92" s="176">
        <f t="shared" si="241"/>
        <v>45931</v>
      </c>
      <c r="AW92" s="176">
        <f t="shared" si="241"/>
        <v>45962</v>
      </c>
      <c r="AX92" s="176">
        <f t="shared" si="241"/>
        <v>45992</v>
      </c>
      <c r="AY92" s="176">
        <f t="shared" si="241"/>
        <v>46023</v>
      </c>
      <c r="AZ92" s="176">
        <f t="shared" si="241"/>
        <v>46054</v>
      </c>
      <c r="BA92" s="176">
        <f t="shared" si="241"/>
        <v>46082</v>
      </c>
      <c r="BB92" s="176">
        <f t="shared" si="241"/>
        <v>46113</v>
      </c>
      <c r="BC92" s="176">
        <f t="shared" si="241"/>
        <v>46143</v>
      </c>
      <c r="BD92" s="176">
        <f t="shared" si="241"/>
        <v>46174</v>
      </c>
      <c r="BE92" s="176">
        <f t="shared" si="241"/>
        <v>46204</v>
      </c>
      <c r="BF92" s="176">
        <f t="shared" si="241"/>
        <v>46235</v>
      </c>
      <c r="BG92" s="176">
        <f t="shared" si="241"/>
        <v>46266</v>
      </c>
      <c r="BH92" s="176">
        <f t="shared" si="241"/>
        <v>46296</v>
      </c>
      <c r="BI92" s="176">
        <f t="shared" si="241"/>
        <v>46327</v>
      </c>
      <c r="BJ92" s="176">
        <f t="shared" si="241"/>
        <v>46357</v>
      </c>
      <c r="BK92" s="176">
        <f t="shared" si="241"/>
        <v>46388</v>
      </c>
      <c r="BL92" s="176">
        <f t="shared" si="241"/>
        <v>46419</v>
      </c>
      <c r="BM92" s="176">
        <f t="shared" si="241"/>
        <v>46447</v>
      </c>
      <c r="BN92" s="176">
        <f t="shared" si="241"/>
        <v>46478</v>
      </c>
      <c r="BO92" s="176">
        <f t="shared" si="241"/>
        <v>46508</v>
      </c>
      <c r="BP92" s="176">
        <f t="shared" ref="BP92:CH92" si="242">BP$4</f>
        <v>46539</v>
      </c>
      <c r="BQ92" s="176">
        <f t="shared" si="242"/>
        <v>46569</v>
      </c>
      <c r="BR92" s="176">
        <f t="shared" si="242"/>
        <v>46600</v>
      </c>
      <c r="BS92" s="176">
        <f t="shared" si="242"/>
        <v>46631</v>
      </c>
      <c r="BT92" s="176">
        <f t="shared" si="242"/>
        <v>46661</v>
      </c>
      <c r="BU92" s="176">
        <f t="shared" si="242"/>
        <v>46692</v>
      </c>
      <c r="BV92" s="176">
        <f t="shared" si="242"/>
        <v>46722</v>
      </c>
      <c r="BW92" s="176">
        <f t="shared" si="242"/>
        <v>46753</v>
      </c>
      <c r="BX92" s="176">
        <f t="shared" si="242"/>
        <v>46784</v>
      </c>
      <c r="BY92" s="176">
        <f t="shared" si="242"/>
        <v>46813</v>
      </c>
      <c r="BZ92" s="176">
        <f t="shared" si="242"/>
        <v>46844</v>
      </c>
      <c r="CA92" s="176">
        <f t="shared" si="242"/>
        <v>46874</v>
      </c>
      <c r="CB92" s="176">
        <f t="shared" si="242"/>
        <v>46905</v>
      </c>
      <c r="CC92" s="176">
        <f t="shared" si="242"/>
        <v>46935</v>
      </c>
      <c r="CD92" s="176">
        <f t="shared" si="242"/>
        <v>46966</v>
      </c>
      <c r="CE92" s="176">
        <f t="shared" si="242"/>
        <v>46997</v>
      </c>
      <c r="CF92" s="176">
        <f t="shared" si="242"/>
        <v>47027</v>
      </c>
      <c r="CG92" s="176">
        <f t="shared" si="242"/>
        <v>47058</v>
      </c>
      <c r="CH92" s="177">
        <f t="shared" si="242"/>
        <v>47088</v>
      </c>
    </row>
    <row r="93" spans="1:88" ht="15" thickBot="1" x14ac:dyDescent="0.4">
      <c r="A93" s="20"/>
      <c r="B93" s="567"/>
      <c r="C93" s="339">
        <v>5.3661E-2</v>
      </c>
      <c r="D93" s="339">
        <v>5.5252000000000002E-2</v>
      </c>
      <c r="E93" s="413">
        <v>5.738E-2</v>
      </c>
      <c r="F93" s="413">
        <v>6.3913999999999999E-2</v>
      </c>
      <c r="G93" s="413">
        <v>6.8912000000000001E-2</v>
      </c>
      <c r="H93" s="413">
        <v>9.9557000000000007E-2</v>
      </c>
      <c r="I93" s="413">
        <v>9.9557000000000007E-2</v>
      </c>
      <c r="J93" s="413">
        <v>9.9557000000000007E-2</v>
      </c>
      <c r="K93" s="413">
        <v>9.9557000000000007E-2</v>
      </c>
      <c r="L93" s="413">
        <v>6.3349000000000003E-2</v>
      </c>
      <c r="M93" s="413">
        <v>6.3200000000000006E-2</v>
      </c>
      <c r="N93" s="413">
        <v>5.9422000000000003E-2</v>
      </c>
      <c r="O93" s="413">
        <v>5.5282999999999999E-2</v>
      </c>
      <c r="P93" s="413">
        <v>5.5594999999999999E-2</v>
      </c>
      <c r="Q93" s="413">
        <v>5.738E-2</v>
      </c>
      <c r="R93" s="413">
        <v>6.3913999999999999E-2</v>
      </c>
      <c r="S93" s="413">
        <v>6.8912000000000001E-2</v>
      </c>
      <c r="T93" s="413">
        <v>9.9557000000000007E-2</v>
      </c>
      <c r="U93" s="413">
        <v>9.9557000000000007E-2</v>
      </c>
      <c r="V93" s="413">
        <v>9.9557000000000007E-2</v>
      </c>
      <c r="W93" s="413">
        <v>9.9557000000000007E-2</v>
      </c>
      <c r="X93" s="413">
        <v>6.3349000000000003E-2</v>
      </c>
      <c r="Y93" s="413">
        <v>6.3200000000000006E-2</v>
      </c>
      <c r="Z93" s="413">
        <v>5.9422000000000003E-2</v>
      </c>
      <c r="AA93" s="413">
        <v>5.5282999999999999E-2</v>
      </c>
      <c r="AB93" s="413">
        <v>5.5594999999999999E-2</v>
      </c>
      <c r="AC93" s="413">
        <v>5.738E-2</v>
      </c>
      <c r="AD93" s="413">
        <v>6.3913999999999999E-2</v>
      </c>
      <c r="AE93" s="413">
        <v>6.8912000000000001E-2</v>
      </c>
      <c r="AF93" s="413">
        <v>9.9557000000000007E-2</v>
      </c>
      <c r="AG93" s="413">
        <v>9.9557000000000007E-2</v>
      </c>
      <c r="AH93" s="413">
        <v>9.9557000000000007E-2</v>
      </c>
      <c r="AI93" s="413">
        <v>9.9557000000000007E-2</v>
      </c>
      <c r="AJ93" s="413">
        <v>6.3349000000000003E-2</v>
      </c>
      <c r="AK93" s="413">
        <v>6.3200000000000006E-2</v>
      </c>
      <c r="AL93" s="413">
        <v>5.9422000000000003E-2</v>
      </c>
      <c r="AM93" s="413">
        <v>5.5282999999999999E-2</v>
      </c>
      <c r="AN93" s="413">
        <v>5.5594999999999999E-2</v>
      </c>
      <c r="AO93" s="413">
        <v>5.738E-2</v>
      </c>
      <c r="AP93" s="413">
        <v>6.3913999999999999E-2</v>
      </c>
      <c r="AQ93" s="413">
        <v>6.8912000000000001E-2</v>
      </c>
      <c r="AR93" s="413">
        <v>9.9557000000000007E-2</v>
      </c>
      <c r="AS93" s="413">
        <v>9.9557000000000007E-2</v>
      </c>
      <c r="AT93" s="413">
        <v>9.9557000000000007E-2</v>
      </c>
      <c r="AU93" s="413">
        <v>9.9557000000000007E-2</v>
      </c>
      <c r="AV93" s="413">
        <v>6.3349000000000003E-2</v>
      </c>
      <c r="AW93" s="413">
        <v>6.3200000000000006E-2</v>
      </c>
      <c r="AX93" s="413">
        <v>5.9422000000000003E-2</v>
      </c>
      <c r="AY93" s="413">
        <v>5.5282999999999999E-2</v>
      </c>
      <c r="AZ93" s="413">
        <v>5.5594999999999999E-2</v>
      </c>
      <c r="BA93" s="413">
        <v>5.738E-2</v>
      </c>
      <c r="BB93" s="413">
        <v>6.3913999999999999E-2</v>
      </c>
      <c r="BC93" s="413">
        <v>6.8912000000000001E-2</v>
      </c>
      <c r="BD93" s="413">
        <v>9.9557000000000007E-2</v>
      </c>
      <c r="BE93" s="413">
        <v>9.9557000000000007E-2</v>
      </c>
      <c r="BF93" s="413">
        <v>9.9557000000000007E-2</v>
      </c>
      <c r="BG93" s="413">
        <v>9.9557000000000007E-2</v>
      </c>
      <c r="BH93" s="413">
        <v>6.3349000000000003E-2</v>
      </c>
      <c r="BI93" s="413">
        <v>6.3200000000000006E-2</v>
      </c>
      <c r="BJ93" s="413">
        <v>5.9422000000000003E-2</v>
      </c>
      <c r="BK93" s="413">
        <v>5.5282999999999999E-2</v>
      </c>
      <c r="BL93" s="413">
        <v>5.5594999999999999E-2</v>
      </c>
      <c r="BM93" s="413">
        <v>5.738E-2</v>
      </c>
      <c r="BN93" s="413">
        <v>6.3913999999999999E-2</v>
      </c>
      <c r="BO93" s="413">
        <v>6.8912000000000001E-2</v>
      </c>
      <c r="BP93" s="413">
        <v>9.9557000000000007E-2</v>
      </c>
      <c r="BQ93" s="413">
        <v>9.9557000000000007E-2</v>
      </c>
      <c r="BR93" s="413">
        <v>9.9557000000000007E-2</v>
      </c>
      <c r="BS93" s="413">
        <v>9.9557000000000007E-2</v>
      </c>
      <c r="BT93" s="413">
        <v>6.3349000000000003E-2</v>
      </c>
      <c r="BU93" s="413">
        <v>6.3200000000000006E-2</v>
      </c>
      <c r="BV93" s="413">
        <v>5.9422000000000003E-2</v>
      </c>
      <c r="BW93" s="413">
        <v>5.5282999999999999E-2</v>
      </c>
      <c r="BX93" s="413">
        <v>5.5594999999999999E-2</v>
      </c>
      <c r="BY93" s="413">
        <v>5.738E-2</v>
      </c>
      <c r="BZ93" s="413">
        <v>6.3913999999999999E-2</v>
      </c>
      <c r="CA93" s="413">
        <v>6.8912000000000001E-2</v>
      </c>
      <c r="CB93" s="413">
        <v>9.9557000000000007E-2</v>
      </c>
      <c r="CC93" s="413">
        <v>9.9557000000000007E-2</v>
      </c>
      <c r="CD93" s="413">
        <v>9.9557000000000007E-2</v>
      </c>
      <c r="CE93" s="413">
        <v>9.9557000000000007E-2</v>
      </c>
      <c r="CF93" s="413">
        <v>6.3349000000000003E-2</v>
      </c>
      <c r="CG93" s="413">
        <v>6.3200000000000006E-2</v>
      </c>
      <c r="CH93" s="413">
        <v>5.9422000000000003E-2</v>
      </c>
      <c r="CJ93" s="231" t="s">
        <v>187</v>
      </c>
    </row>
    <row r="94" spans="1:88" x14ac:dyDescent="0.35">
      <c r="E94" s="412" t="s">
        <v>233</v>
      </c>
      <c r="CJ94" s="231" t="s">
        <v>194</v>
      </c>
    </row>
    <row r="95" spans="1:88" x14ac:dyDescent="0.35">
      <c r="CJ95" s="231" t="s">
        <v>234</v>
      </c>
    </row>
    <row r="111" spans="4:10" x14ac:dyDescent="0.35">
      <c r="J111" s="5"/>
    </row>
    <row r="112" spans="4:10" x14ac:dyDescent="0.3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headerFooter>
    <oddFooter>&amp;RSchedule JNG-D5.C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A45A4-36A6-4312-BBF9-EE57C8294414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132D51DE-55ED-4A19-8F7C-7764922E40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E8F09-F876-4F18-B766-D84E9BA9B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2023-11-21T21:08:50Z</dcterms:created>
  <dcterms:modified xsi:type="dcterms:W3CDTF">2023-12-01T20:42:44Z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